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192.168.1.34\Unidad de Estudios\Boletín\Boletín mensual Publicar en web suseso Ley 16744\Mensual\2019\"/>
    </mc:Choice>
  </mc:AlternateContent>
  <xr:revisionPtr revIDLastSave="0" documentId="8_{3C29050E-5AF4-41BE-851F-D6FB9807FA23}" xr6:coauthVersionLast="45" xr6:coauthVersionMax="45" xr10:uidLastSave="{00000000-0000-0000-0000-000000000000}"/>
  <bookViews>
    <workbookView xWindow="-120" yWindow="-120" windowWidth="20730" windowHeight="11160" tabRatio="806" xr2:uid="{00000000-000D-0000-FFFF-FFFF00000000}"/>
  </bookViews>
  <sheets>
    <sheet name="Índice" sheetId="32" r:id="rId1"/>
    <sheet name="EMP-TRA-REM" sheetId="4" r:id="rId2"/>
    <sheet name="TRAB PROT Y EMP " sheetId="22" r:id="rId3"/>
    <sheet name="EMP AFILIADAS ACT ECO" sheetId="63" r:id="rId4"/>
    <sheet name="TRAB PROT ACT ECO Y SEXO" sheetId="15" r:id="rId5"/>
    <sheet name="TRAB_PROT_ACT_ECO" sheetId="14" r:id="rId6"/>
    <sheet name="TRAB PROT REGIÓN" sheetId="20" r:id="rId7"/>
    <sheet name="TRAB PROT REGION Y SEXO" sheetId="18" r:id="rId8"/>
    <sheet name="TRAB PROT REG-ACT ECO MUTUALES" sheetId="21" r:id="rId9"/>
    <sheet name="TRAB PROT REG-ACT ECO ISL" sheetId="19" r:id="rId10"/>
    <sheet name="N° ACCIDENTES" sheetId="11" r:id="rId11"/>
    <sheet name="ACC por SEXO" sheetId="30" r:id="rId12"/>
    <sheet name="ACCIDENTES ACT ECO OA" sheetId="28" r:id="rId13"/>
    <sheet name="ACCIDENTES ACT ECO Y SEXO" sheetId="27" r:id="rId14"/>
    <sheet name="ACCIDENTES REGIÓN OA" sheetId="26" r:id="rId15"/>
    <sheet name="ACC REGION Y SEXO" sheetId="25" r:id="rId16"/>
    <sheet name="ACC TRABAJO REG Y ACT ECO" sheetId="24" r:id="rId17"/>
    <sheet name="Tasas" sheetId="13" r:id="rId18"/>
    <sheet name="N° DIAS PERDIDOS" sheetId="12" r:id="rId19"/>
    <sheet name="DIAS PERD por SEXO" sheetId="31" r:id="rId20"/>
    <sheet name="DIAS PERD ACT ECO Y SEXO" sheetId="23" r:id="rId21"/>
    <sheet name="DIAS PERD REGION Y SEXO" sheetId="2" r:id="rId22"/>
    <sheet name="N° SUBSIDIOS INICIADOS POR SEXO" sheetId="17" r:id="rId23"/>
    <sheet name="N° SUBSIDIOS PAGADOS POR SEXO" sheetId="16" r:id="rId24"/>
    <sheet name="MONTO SUBSIDIOS" sheetId="7" r:id="rId25"/>
    <sheet name="N°PENS AT" sheetId="8" r:id="rId26"/>
    <sheet name="N° PENSIONES" sheetId="9" r:id="rId27"/>
    <sheet name="MONTO PENS-AT" sheetId="1" r:id="rId28"/>
    <sheet name="MONTO PENSIONES SEXO" sheetId="6" r:id="rId29"/>
    <sheet name="INDEMN POR SEXO" sheetId="10" r:id="rId30"/>
    <sheet name="MONTO INDEMN" sheetId="3" r:id="rId31"/>
    <sheet name="EMP-TRA-PEN-CCAF" sheetId="33" r:id="rId32"/>
    <sheet name="TRAB-CCAF-SEXO" sheetId="34" r:id="rId33"/>
    <sheet name="PENS-CCAF-SEXO" sheetId="35" r:id="rId34"/>
    <sheet name="N°CREDITOS" sheetId="36" r:id="rId35"/>
    <sheet name="MONTO CREDITOS" sheetId="37" r:id="rId36"/>
    <sheet name="TASAS_HASTA 50 UF" sheetId="38" r:id="rId37"/>
    <sheet name="TASAS_DESDE 50 HASTA 200 UF" sheetId="39" r:id="rId38"/>
    <sheet name="Tasa Promedio" sheetId="40" r:id="rId39"/>
    <sheet name="COT-SIL-CCAF" sheetId="41" r:id="rId40"/>
    <sheet name="N° días SIL CCAF" sheetId="42" r:id="rId41"/>
    <sheet name="Monto SIL CCAF" sheetId="43" r:id="rId42"/>
    <sheet name="INI-MAT" sheetId="44" r:id="rId43"/>
    <sheet name="DIAS-MAT" sheetId="45" r:id="rId44"/>
    <sheet name="GASTO-MAT" sheetId="46" r:id="rId45"/>
    <sheet name="PPP-EXT" sheetId="47" r:id="rId46"/>
    <sheet name="PPP-TRA" sheetId="48" r:id="rId47"/>
    <sheet name="NºAFAM" sheetId="49" r:id="rId48"/>
    <sheet name="SANNA" sheetId="56" r:id="rId49"/>
    <sheet name="SUF" sheetId="51" r:id="rId50"/>
    <sheet name="SUF COMU" sheetId="52" r:id="rId51"/>
    <sheet name="SDM" sheetId="53" r:id="rId52"/>
    <sheet name="GASTO-AFAM" sheetId="50" r:id="rId53"/>
    <sheet name="BODAS DE ORO" sheetId="54" r:id="rId54"/>
    <sheet name="CESANTIA" sheetId="55" r:id="rId55"/>
    <sheet name="COT_SEXO" sheetId="57" r:id="rId56"/>
    <sheet name="TRAM_ELECT" sheetId="58" r:id="rId57"/>
    <sheet name="EDAD" sheetId="59" r:id="rId58"/>
    <sheet name="REP_OTOR" sheetId="60" r:id="rId59"/>
    <sheet name="TIPO_REPOSO" sheetId="61" r:id="rId60"/>
    <sheet name="PROF_OTORG_REP" sheetId="62" r:id="rId61"/>
  </sheets>
  <externalReferences>
    <externalReference r:id="rId62"/>
  </externalReferences>
  <definedNames>
    <definedName name="AÑO_2008" localSheetId="11">#REF!</definedName>
    <definedName name="AÑO_2008" localSheetId="15">#REF!</definedName>
    <definedName name="AÑO_2008" localSheetId="16">#REF!</definedName>
    <definedName name="AÑO_2008" localSheetId="12">#REF!</definedName>
    <definedName name="AÑO_2008" localSheetId="13">#REF!</definedName>
    <definedName name="AÑO_2008" localSheetId="14">#REF!</definedName>
    <definedName name="AÑO_2008" localSheetId="53">#REF!</definedName>
    <definedName name="AÑO_2008" localSheetId="54">#REF!</definedName>
    <definedName name="AÑO_2008" localSheetId="20">#REF!</definedName>
    <definedName name="AÑO_2008" localSheetId="19">#REF!</definedName>
    <definedName name="AÑO_2008" localSheetId="21">#REF!</definedName>
    <definedName name="AÑO_2008" localSheetId="43">#REF!</definedName>
    <definedName name="AÑO_2008" localSheetId="3">#REF!</definedName>
    <definedName name="AÑO_2008" localSheetId="1">#REF!</definedName>
    <definedName name="AÑO_2008" localSheetId="52">#REF!</definedName>
    <definedName name="AÑO_2008" localSheetId="44">#REF!</definedName>
    <definedName name="AÑO_2008" localSheetId="29">#REF!</definedName>
    <definedName name="AÑO_2008" localSheetId="0">#REF!</definedName>
    <definedName name="AÑO_2008" localSheetId="42">#REF!</definedName>
    <definedName name="AÑO_2008" localSheetId="30">#REF!</definedName>
    <definedName name="AÑO_2008" localSheetId="28">#REF!</definedName>
    <definedName name="AÑO_2008" localSheetId="24">#REF!</definedName>
    <definedName name="AÑO_2008" localSheetId="10">#REF!</definedName>
    <definedName name="AÑO_2008" localSheetId="18">#REF!</definedName>
    <definedName name="AÑO_2008" localSheetId="26">#REF!</definedName>
    <definedName name="AÑO_2008" localSheetId="22">#REF!</definedName>
    <definedName name="AÑO_2008" localSheetId="23">#REF!</definedName>
    <definedName name="AÑO_2008" localSheetId="25">#REF!</definedName>
    <definedName name="AÑO_2008" localSheetId="47">#REF!</definedName>
    <definedName name="AÑO_2008" localSheetId="45">#REF!</definedName>
    <definedName name="AÑO_2008" localSheetId="46">#REF!</definedName>
    <definedName name="AÑO_2008" localSheetId="51">#REF!</definedName>
    <definedName name="AÑO_2008" localSheetId="49">#REF!</definedName>
    <definedName name="AÑO_2008" localSheetId="50">#REF!</definedName>
    <definedName name="AÑO_2008" localSheetId="17">#REF!</definedName>
    <definedName name="AÑO_2008" localSheetId="4">#REF!</definedName>
    <definedName name="AÑO_2008" localSheetId="9">#REF!</definedName>
    <definedName name="AÑO_2008" localSheetId="8">#REF!</definedName>
    <definedName name="AÑO_2008" localSheetId="6">#REF!</definedName>
    <definedName name="AÑO_2008" localSheetId="7">#REF!</definedName>
    <definedName name="AÑO_2008" localSheetId="2">#REF!</definedName>
    <definedName name="AÑO_2008" localSheetId="5">#REF!</definedName>
    <definedName name="AÑO_2008">#REF!</definedName>
    <definedName name="año_2016" localSheetId="11">#REF!</definedName>
    <definedName name="año_2016" localSheetId="15">#REF!</definedName>
    <definedName name="año_2016" localSheetId="16">#REF!</definedName>
    <definedName name="año_2016" localSheetId="12">#REF!</definedName>
    <definedName name="año_2016" localSheetId="13">#REF!</definedName>
    <definedName name="año_2016" localSheetId="14">#REF!</definedName>
    <definedName name="año_2016" localSheetId="20">#REF!</definedName>
    <definedName name="año_2016" localSheetId="19">#REF!</definedName>
    <definedName name="año_2016" localSheetId="21">#REF!</definedName>
    <definedName name="año_2016" localSheetId="1">#REF!</definedName>
    <definedName name="año_2016" localSheetId="29">#REF!</definedName>
    <definedName name="año_2016" localSheetId="0">#REF!</definedName>
    <definedName name="año_2016" localSheetId="30">#REF!</definedName>
    <definedName name="año_2016" localSheetId="28">#REF!</definedName>
    <definedName name="año_2016" localSheetId="24">#REF!</definedName>
    <definedName name="año_2016" localSheetId="10">#REF!</definedName>
    <definedName name="año_2016" localSheetId="18">#REF!</definedName>
    <definedName name="año_2016" localSheetId="26">#REF!</definedName>
    <definedName name="año_2016" localSheetId="22">#REF!</definedName>
    <definedName name="año_2016" localSheetId="23">#REF!</definedName>
    <definedName name="año_2016" localSheetId="25">#REF!</definedName>
    <definedName name="año_2016" localSheetId="17">#REF!</definedName>
    <definedName name="año_2016" localSheetId="4">#REF!</definedName>
    <definedName name="año_2016" localSheetId="9">#REF!</definedName>
    <definedName name="año_2016" localSheetId="8">#REF!</definedName>
    <definedName name="año_2016" localSheetId="6">#REF!</definedName>
    <definedName name="año_2016" localSheetId="7">#REF!</definedName>
    <definedName name="año_2016" localSheetId="2">#REF!</definedName>
    <definedName name="año_2016" localSheetId="5">#REF!</definedName>
    <definedName name="año_2016">#REF!</definedName>
    <definedName name="AÑO2008" localSheetId="11">#REF!</definedName>
    <definedName name="AÑO2008" localSheetId="15">#REF!</definedName>
    <definedName name="AÑO2008" localSheetId="16">#REF!</definedName>
    <definedName name="AÑO2008" localSheetId="12">#REF!</definedName>
    <definedName name="AÑO2008" localSheetId="13">#REF!</definedName>
    <definedName name="AÑO2008" localSheetId="14">#REF!</definedName>
    <definedName name="AÑO2008" localSheetId="20">#REF!</definedName>
    <definedName name="AÑO2008" localSheetId="19">#REF!</definedName>
    <definedName name="AÑO2008" localSheetId="21">#REF!</definedName>
    <definedName name="AÑO2008" localSheetId="3">#REF!</definedName>
    <definedName name="AÑO2008" localSheetId="1">#REF!</definedName>
    <definedName name="AÑO2008" localSheetId="29">#REF!</definedName>
    <definedName name="AÑO2008" localSheetId="0">#REF!</definedName>
    <definedName name="AÑO2008" localSheetId="30">#REF!</definedName>
    <definedName name="AÑO2008" localSheetId="28">#REF!</definedName>
    <definedName name="AÑO2008" localSheetId="24">#REF!</definedName>
    <definedName name="AÑO2008" localSheetId="10">#REF!</definedName>
    <definedName name="AÑO2008" localSheetId="18">#REF!</definedName>
    <definedName name="AÑO2008" localSheetId="26">#REF!</definedName>
    <definedName name="AÑO2008" localSheetId="22">#REF!</definedName>
    <definedName name="AÑO2008" localSheetId="23">#REF!</definedName>
    <definedName name="AÑO2008" localSheetId="25">#REF!</definedName>
    <definedName name="AÑO2008" localSheetId="17">#REF!</definedName>
    <definedName name="AÑO2008" localSheetId="4">#REF!</definedName>
    <definedName name="AÑO2008" localSheetId="9">#REF!</definedName>
    <definedName name="AÑO2008" localSheetId="8">#REF!</definedName>
    <definedName name="AÑO2008" localSheetId="6">#REF!</definedName>
    <definedName name="AÑO2008" localSheetId="7">#REF!</definedName>
    <definedName name="AÑO2008" localSheetId="2">#REF!</definedName>
    <definedName name="AÑO2008" localSheetId="5">#REF!</definedName>
    <definedName name="AÑO2008">#REF!</definedName>
    <definedName name="_xlnm.Print_Area" localSheetId="53">'BODAS DE ORO'!$A$1:$N$18</definedName>
    <definedName name="_xlnm.Print_Area" localSheetId="54">CESANTIA!$B$2:$O$27</definedName>
    <definedName name="_xlnm.Print_Area" localSheetId="43">'DIAS-MAT'!$B$101:$O$125</definedName>
    <definedName name="_xlnm.Print_Area" localSheetId="3">'EMP AFILIADAS ACT ECO'!#REF!</definedName>
    <definedName name="_xlnm.Print_Area" localSheetId="1">'EMP-TRA-REM'!$B$2:$O$45</definedName>
    <definedName name="_xlnm.Print_Area" localSheetId="52">'GASTO-AFAM'!$B$2:$O$156</definedName>
    <definedName name="_xlnm.Print_Area" localSheetId="44">'GASTO-MAT'!$B$2:$O$52</definedName>
    <definedName name="_xlnm.Print_Area" localSheetId="42">'INI-MAT'!$B$2:$O$125</definedName>
    <definedName name="_xlnm.Print_Area" localSheetId="30">'MONTO INDEMN'!$B$1:$O$28</definedName>
    <definedName name="_xlnm.Print_Area" localSheetId="27">'MONTO PENS-AT'!$A$25:$O$25</definedName>
    <definedName name="_xlnm.Print_Area" localSheetId="24">'MONTO SUBSIDIOS'!$B$1:$O$36</definedName>
    <definedName name="_xlnm.Print_Area" localSheetId="10">'N° ACCIDENTES'!$B$2:$N$26</definedName>
    <definedName name="_xlnm.Print_Area" localSheetId="40">'N° días SIL CCAF'!$A$27:$S$88</definedName>
    <definedName name="_xlnm.Print_Area" localSheetId="25">'N°PENS AT'!#REF!</definedName>
    <definedName name="_xlnm.Print_Area" localSheetId="47">NºAFAM!$B$135:$K$152</definedName>
    <definedName name="_xlnm.Print_Area" localSheetId="45">'PPP-EXT'!$B$5:$S$29</definedName>
    <definedName name="_xlnm.Print_Area" localSheetId="46">'PPP-TRA'!$A$3:$S$29</definedName>
    <definedName name="_xlnm.Print_Area" localSheetId="51">SDM!$A$2:$N$41</definedName>
    <definedName name="_xlnm.Print_Area" localSheetId="49">SUF!$B$2:$O$34</definedName>
    <definedName name="_xlnm.Print_Area" localSheetId="2">'TRAB PROT Y EMP '!$B$2:$L$56</definedName>
    <definedName name="_xlnm.Print_Area" localSheetId="5">TRAB_PROT_ACT_ECO!#REF!</definedName>
    <definedName name="DIASMAT2" localSheetId="11">#REF!</definedName>
    <definedName name="DIASMAT2" localSheetId="15">#REF!</definedName>
    <definedName name="DIASMAT2" localSheetId="16">#REF!</definedName>
    <definedName name="DIASMAT2" localSheetId="12">#REF!</definedName>
    <definedName name="DIASMAT2" localSheetId="13">#REF!</definedName>
    <definedName name="DIASMAT2" localSheetId="14">#REF!</definedName>
    <definedName name="DIASMAT2" localSheetId="20">#REF!</definedName>
    <definedName name="DIASMAT2" localSheetId="19">#REF!</definedName>
    <definedName name="DIASMAT2" localSheetId="21">#REF!</definedName>
    <definedName name="DIASMAT2" localSheetId="3">#REF!</definedName>
    <definedName name="DIASMAT2" localSheetId="1">#REF!</definedName>
    <definedName name="DIASMAT2" localSheetId="29">#REF!</definedName>
    <definedName name="DIASMAT2" localSheetId="0">#REF!</definedName>
    <definedName name="DIASMAT2" localSheetId="30">#REF!</definedName>
    <definedName name="DIASMAT2" localSheetId="28">#REF!</definedName>
    <definedName name="DIASMAT2" localSheetId="24">#REF!</definedName>
    <definedName name="DIASMAT2" localSheetId="10">#REF!</definedName>
    <definedName name="DIASMAT2" localSheetId="18">#REF!</definedName>
    <definedName name="DIASMAT2" localSheetId="26">#REF!</definedName>
    <definedName name="DIASMAT2" localSheetId="22">#REF!</definedName>
    <definedName name="DIASMAT2" localSheetId="23">#REF!</definedName>
    <definedName name="DIASMAT2" localSheetId="25">#REF!</definedName>
    <definedName name="DIASMAT2" localSheetId="17">#REF!</definedName>
    <definedName name="DIASMAT2" localSheetId="4">#REF!</definedName>
    <definedName name="DIASMAT2" localSheetId="9">#REF!</definedName>
    <definedName name="DIASMAT2" localSheetId="8">#REF!</definedName>
    <definedName name="DIASMAT2" localSheetId="6">#REF!</definedName>
    <definedName name="DIASMAT2" localSheetId="7">#REF!</definedName>
    <definedName name="DIASMAT2" localSheetId="2">#REF!</definedName>
    <definedName name="DIASMAT2" localSheetId="5">#REF!</definedName>
    <definedName name="DIASMAT2">#REF!</definedName>
    <definedName name="Enero" localSheetId="11">#REF!</definedName>
    <definedName name="Enero" localSheetId="15">#REF!</definedName>
    <definedName name="Enero" localSheetId="16">#REF!</definedName>
    <definedName name="Enero" localSheetId="12">#REF!</definedName>
    <definedName name="Enero" localSheetId="13">#REF!</definedName>
    <definedName name="Enero" localSheetId="14">#REF!</definedName>
    <definedName name="Enero" localSheetId="53">#REF!</definedName>
    <definedName name="Enero" localSheetId="54">#REF!</definedName>
    <definedName name="Enero" localSheetId="20">#REF!</definedName>
    <definedName name="Enero" localSheetId="19">#REF!</definedName>
    <definedName name="Enero" localSheetId="21">#REF!</definedName>
    <definedName name="Enero" localSheetId="43">#REF!</definedName>
    <definedName name="Enero" localSheetId="3">#REF!</definedName>
    <definedName name="Enero" localSheetId="1">#REF!</definedName>
    <definedName name="Enero" localSheetId="52">#REF!</definedName>
    <definedName name="Enero" localSheetId="44">#REF!</definedName>
    <definedName name="Enero" localSheetId="29">#REF!</definedName>
    <definedName name="Enero" localSheetId="0">#REF!</definedName>
    <definedName name="Enero" localSheetId="42">#REF!</definedName>
    <definedName name="Enero" localSheetId="30">#REF!</definedName>
    <definedName name="Enero" localSheetId="28">#REF!</definedName>
    <definedName name="Enero" localSheetId="24">#REF!</definedName>
    <definedName name="Enero" localSheetId="10">#REF!</definedName>
    <definedName name="Enero" localSheetId="18">#REF!</definedName>
    <definedName name="Enero" localSheetId="26">#REF!</definedName>
    <definedName name="Enero" localSheetId="22">#REF!</definedName>
    <definedName name="Enero" localSheetId="23">#REF!</definedName>
    <definedName name="Enero" localSheetId="25">#REF!</definedName>
    <definedName name="Enero" localSheetId="47">#REF!</definedName>
    <definedName name="Enero" localSheetId="45">#REF!</definedName>
    <definedName name="Enero" localSheetId="46">#REF!</definedName>
    <definedName name="Enero" localSheetId="51">#REF!</definedName>
    <definedName name="Enero" localSheetId="49">#REF!</definedName>
    <definedName name="Enero" localSheetId="50">#REF!</definedName>
    <definedName name="Enero" localSheetId="17">#REF!</definedName>
    <definedName name="Enero" localSheetId="4">#REF!</definedName>
    <definedName name="Enero" localSheetId="9">#REF!</definedName>
    <definedName name="Enero" localSheetId="8">#REF!</definedName>
    <definedName name="Enero" localSheetId="6">#REF!</definedName>
    <definedName name="Enero" localSheetId="7">#REF!</definedName>
    <definedName name="Enero" localSheetId="2">#REF!</definedName>
    <definedName name="Enero" localSheetId="5">#REF!</definedName>
    <definedName name="Enero">#REF!</definedName>
    <definedName name="GASTO_EN_ASIGNACIONES_FAMILIARES__PAGADAS__AÑO_2005" localSheetId="11">#REF!</definedName>
    <definedName name="GASTO_EN_ASIGNACIONES_FAMILIARES__PAGADAS__AÑO_2005" localSheetId="15">#REF!</definedName>
    <definedName name="GASTO_EN_ASIGNACIONES_FAMILIARES__PAGADAS__AÑO_2005" localSheetId="16">#REF!</definedName>
    <definedName name="GASTO_EN_ASIGNACIONES_FAMILIARES__PAGADAS__AÑO_2005" localSheetId="12">#REF!</definedName>
    <definedName name="GASTO_EN_ASIGNACIONES_FAMILIARES__PAGADAS__AÑO_2005" localSheetId="13">#REF!</definedName>
    <definedName name="GASTO_EN_ASIGNACIONES_FAMILIARES__PAGADAS__AÑO_2005" localSheetId="14">#REF!</definedName>
    <definedName name="GASTO_EN_ASIGNACIONES_FAMILIARES__PAGADAS__AÑO_2005" localSheetId="20">#REF!</definedName>
    <definedName name="GASTO_EN_ASIGNACIONES_FAMILIARES__PAGADAS__AÑO_2005" localSheetId="19">#REF!</definedName>
    <definedName name="GASTO_EN_ASIGNACIONES_FAMILIARES__PAGADAS__AÑO_2005" localSheetId="21">#REF!</definedName>
    <definedName name="GASTO_EN_ASIGNACIONES_FAMILIARES__PAGADAS__AÑO_2005" localSheetId="3">#REF!</definedName>
    <definedName name="GASTO_EN_ASIGNACIONES_FAMILIARES__PAGADAS__AÑO_2005" localSheetId="1">#REF!</definedName>
    <definedName name="GASTO_EN_ASIGNACIONES_FAMILIARES__PAGADAS__AÑO_2005" localSheetId="52">'GASTO-AFAM'!$B$2</definedName>
    <definedName name="GASTO_EN_ASIGNACIONES_FAMILIARES__PAGADAS__AÑO_2005" localSheetId="29">#REF!</definedName>
    <definedName name="GASTO_EN_ASIGNACIONES_FAMILIARES__PAGADAS__AÑO_2005" localSheetId="0">#REF!</definedName>
    <definedName name="GASTO_EN_ASIGNACIONES_FAMILIARES__PAGADAS__AÑO_2005" localSheetId="30">#REF!</definedName>
    <definedName name="GASTO_EN_ASIGNACIONES_FAMILIARES__PAGADAS__AÑO_2005" localSheetId="28">#REF!</definedName>
    <definedName name="GASTO_EN_ASIGNACIONES_FAMILIARES__PAGADAS__AÑO_2005" localSheetId="24">#REF!</definedName>
    <definedName name="GASTO_EN_ASIGNACIONES_FAMILIARES__PAGADAS__AÑO_2005" localSheetId="10">#REF!</definedName>
    <definedName name="GASTO_EN_ASIGNACIONES_FAMILIARES__PAGADAS__AÑO_2005" localSheetId="18">#REF!</definedName>
    <definedName name="GASTO_EN_ASIGNACIONES_FAMILIARES__PAGADAS__AÑO_2005" localSheetId="26">#REF!</definedName>
    <definedName name="GASTO_EN_ASIGNACIONES_FAMILIARES__PAGADAS__AÑO_2005" localSheetId="22">#REF!</definedName>
    <definedName name="GASTO_EN_ASIGNACIONES_FAMILIARES__PAGADAS__AÑO_2005" localSheetId="23">#REF!</definedName>
    <definedName name="GASTO_EN_ASIGNACIONES_FAMILIARES__PAGADAS__AÑO_2005" localSheetId="25">#REF!</definedName>
    <definedName name="GASTO_EN_ASIGNACIONES_FAMILIARES__PAGADAS__AÑO_2005" localSheetId="17">#REF!</definedName>
    <definedName name="GASTO_EN_ASIGNACIONES_FAMILIARES__PAGADAS__AÑO_2005" localSheetId="4">#REF!</definedName>
    <definedName name="GASTO_EN_ASIGNACIONES_FAMILIARES__PAGADAS__AÑO_2005" localSheetId="9">#REF!</definedName>
    <definedName name="GASTO_EN_ASIGNACIONES_FAMILIARES__PAGADAS__AÑO_2005" localSheetId="8">#REF!</definedName>
    <definedName name="GASTO_EN_ASIGNACIONES_FAMILIARES__PAGADAS__AÑO_2005" localSheetId="6">#REF!</definedName>
    <definedName name="GASTO_EN_ASIGNACIONES_FAMILIARES__PAGADAS__AÑO_2005" localSheetId="7">#REF!</definedName>
    <definedName name="GASTO_EN_ASIGNACIONES_FAMILIARES__PAGADAS__AÑO_2005" localSheetId="2">#REF!</definedName>
    <definedName name="GASTO_EN_ASIGNACIONES_FAMILIARES__PAGADAS__AÑO_2005" localSheetId="5">#REF!</definedName>
    <definedName name="GASTO_EN_ASIGNACIONES_FAMILIARES__PAGADAS__AÑO_2005">#REF!</definedName>
    <definedName name="GASTO_EN_SUBSIDIOS_MATERNALES_PAGADOS_POR_EL_F.U.P.F._AÑO_2005" localSheetId="11">#REF!</definedName>
    <definedName name="GASTO_EN_SUBSIDIOS_MATERNALES_PAGADOS_POR_EL_F.U.P.F._AÑO_2005" localSheetId="15">#REF!</definedName>
    <definedName name="GASTO_EN_SUBSIDIOS_MATERNALES_PAGADOS_POR_EL_F.U.P.F._AÑO_2005" localSheetId="16">#REF!</definedName>
    <definedName name="GASTO_EN_SUBSIDIOS_MATERNALES_PAGADOS_POR_EL_F.U.P.F._AÑO_2005" localSheetId="12">#REF!</definedName>
    <definedName name="GASTO_EN_SUBSIDIOS_MATERNALES_PAGADOS_POR_EL_F.U.P.F._AÑO_2005" localSheetId="13">#REF!</definedName>
    <definedName name="GASTO_EN_SUBSIDIOS_MATERNALES_PAGADOS_POR_EL_F.U.P.F._AÑO_2005" localSheetId="14">#REF!</definedName>
    <definedName name="GASTO_EN_SUBSIDIOS_MATERNALES_PAGADOS_POR_EL_F.U.P.F._AÑO_2005" localSheetId="53">#REF!</definedName>
    <definedName name="GASTO_EN_SUBSIDIOS_MATERNALES_PAGADOS_POR_EL_F.U.P.F._AÑO_2005" localSheetId="54">#REF!</definedName>
    <definedName name="GASTO_EN_SUBSIDIOS_MATERNALES_PAGADOS_POR_EL_F.U.P.F._AÑO_2005" localSheetId="20">#REF!</definedName>
    <definedName name="GASTO_EN_SUBSIDIOS_MATERNALES_PAGADOS_POR_EL_F.U.P.F._AÑO_2005" localSheetId="19">#REF!</definedName>
    <definedName name="GASTO_EN_SUBSIDIOS_MATERNALES_PAGADOS_POR_EL_F.U.P.F._AÑO_2005" localSheetId="21">#REF!</definedName>
    <definedName name="GASTO_EN_SUBSIDIOS_MATERNALES_PAGADOS_POR_EL_F.U.P.F._AÑO_2005" localSheetId="43">#REF!</definedName>
    <definedName name="GASTO_EN_SUBSIDIOS_MATERNALES_PAGADOS_POR_EL_F.U.P.F._AÑO_2005" localSheetId="3">#REF!</definedName>
    <definedName name="GASTO_EN_SUBSIDIOS_MATERNALES_PAGADOS_POR_EL_F.U.P.F._AÑO_2005" localSheetId="1">#REF!</definedName>
    <definedName name="GASTO_EN_SUBSIDIOS_MATERNALES_PAGADOS_POR_EL_F.U.P.F._AÑO_2005" localSheetId="52">#REF!</definedName>
    <definedName name="GASTO_EN_SUBSIDIOS_MATERNALES_PAGADOS_POR_EL_F.U.P.F._AÑO_2005" localSheetId="44">#REF!</definedName>
    <definedName name="GASTO_EN_SUBSIDIOS_MATERNALES_PAGADOS_POR_EL_F.U.P.F._AÑO_2005" localSheetId="29">#REF!</definedName>
    <definedName name="GASTO_EN_SUBSIDIOS_MATERNALES_PAGADOS_POR_EL_F.U.P.F._AÑO_2005" localSheetId="0">#REF!</definedName>
    <definedName name="GASTO_EN_SUBSIDIOS_MATERNALES_PAGADOS_POR_EL_F.U.P.F._AÑO_2005" localSheetId="42">#REF!</definedName>
    <definedName name="GASTO_EN_SUBSIDIOS_MATERNALES_PAGADOS_POR_EL_F.U.P.F._AÑO_2005" localSheetId="30">#REF!</definedName>
    <definedName name="GASTO_EN_SUBSIDIOS_MATERNALES_PAGADOS_POR_EL_F.U.P.F._AÑO_2005" localSheetId="28">#REF!</definedName>
    <definedName name="GASTO_EN_SUBSIDIOS_MATERNALES_PAGADOS_POR_EL_F.U.P.F._AÑO_2005" localSheetId="24">#REF!</definedName>
    <definedName name="GASTO_EN_SUBSIDIOS_MATERNALES_PAGADOS_POR_EL_F.U.P.F._AÑO_2005" localSheetId="10">#REF!</definedName>
    <definedName name="GASTO_EN_SUBSIDIOS_MATERNALES_PAGADOS_POR_EL_F.U.P.F._AÑO_2005" localSheetId="18">#REF!</definedName>
    <definedName name="GASTO_EN_SUBSIDIOS_MATERNALES_PAGADOS_POR_EL_F.U.P.F._AÑO_2005" localSheetId="26">#REF!</definedName>
    <definedName name="GASTO_EN_SUBSIDIOS_MATERNALES_PAGADOS_POR_EL_F.U.P.F._AÑO_2005" localSheetId="22">#REF!</definedName>
    <definedName name="GASTO_EN_SUBSIDIOS_MATERNALES_PAGADOS_POR_EL_F.U.P.F._AÑO_2005" localSheetId="23">#REF!</definedName>
    <definedName name="GASTO_EN_SUBSIDIOS_MATERNALES_PAGADOS_POR_EL_F.U.P.F._AÑO_2005" localSheetId="25">#REF!</definedName>
    <definedName name="GASTO_EN_SUBSIDIOS_MATERNALES_PAGADOS_POR_EL_F.U.P.F._AÑO_2005" localSheetId="47">#REF!</definedName>
    <definedName name="GASTO_EN_SUBSIDIOS_MATERNALES_PAGADOS_POR_EL_F.U.P.F._AÑO_2005" localSheetId="45">#REF!</definedName>
    <definedName name="GASTO_EN_SUBSIDIOS_MATERNALES_PAGADOS_POR_EL_F.U.P.F._AÑO_2005" localSheetId="46">#REF!</definedName>
    <definedName name="GASTO_EN_SUBSIDIOS_MATERNALES_PAGADOS_POR_EL_F.U.P.F._AÑO_2005" localSheetId="51">#REF!</definedName>
    <definedName name="GASTO_EN_SUBSIDIOS_MATERNALES_PAGADOS_POR_EL_F.U.P.F._AÑO_2005" localSheetId="49">#REF!</definedName>
    <definedName name="GASTO_EN_SUBSIDIOS_MATERNALES_PAGADOS_POR_EL_F.U.P.F._AÑO_2005" localSheetId="50">#REF!</definedName>
    <definedName name="GASTO_EN_SUBSIDIOS_MATERNALES_PAGADOS_POR_EL_F.U.P.F._AÑO_2005" localSheetId="17">#REF!</definedName>
    <definedName name="GASTO_EN_SUBSIDIOS_MATERNALES_PAGADOS_POR_EL_F.U.P.F._AÑO_2005" localSheetId="4">#REF!</definedName>
    <definedName name="GASTO_EN_SUBSIDIOS_MATERNALES_PAGADOS_POR_EL_F.U.P.F._AÑO_2005" localSheetId="9">#REF!</definedName>
    <definedName name="GASTO_EN_SUBSIDIOS_MATERNALES_PAGADOS_POR_EL_F.U.P.F._AÑO_2005" localSheetId="8">#REF!</definedName>
    <definedName name="GASTO_EN_SUBSIDIOS_MATERNALES_PAGADOS_POR_EL_F.U.P.F._AÑO_2005" localSheetId="6">#REF!</definedName>
    <definedName name="GASTO_EN_SUBSIDIOS_MATERNALES_PAGADOS_POR_EL_F.U.P.F._AÑO_2005" localSheetId="7">#REF!</definedName>
    <definedName name="GASTO_EN_SUBSIDIOS_MATERNALES_PAGADOS_POR_EL_F.U.P.F._AÑO_2005" localSheetId="2">#REF!</definedName>
    <definedName name="GASTO_EN_SUBSIDIOS_MATERNALES_PAGADOS_POR_EL_F.U.P.F._AÑO_2005" localSheetId="5">#REF!</definedName>
    <definedName name="GASTO_EN_SUBSIDIOS_MATERNALES_PAGADOS_POR_EL_F.U.P.F._AÑO_2005">#REF!</definedName>
    <definedName name="inI_MATERNALES" localSheetId="11">#REF!</definedName>
    <definedName name="inI_MATERNALES" localSheetId="15">#REF!</definedName>
    <definedName name="inI_MATERNALES" localSheetId="16">#REF!</definedName>
    <definedName name="inI_MATERNALES" localSheetId="12">#REF!</definedName>
    <definedName name="inI_MATERNALES" localSheetId="13">#REF!</definedName>
    <definedName name="inI_MATERNALES" localSheetId="14">#REF!</definedName>
    <definedName name="inI_MATERNALES" localSheetId="20">#REF!</definedName>
    <definedName name="inI_MATERNALES" localSheetId="19">#REF!</definedName>
    <definedName name="inI_MATERNALES" localSheetId="21">#REF!</definedName>
    <definedName name="inI_MATERNALES" localSheetId="3">#REF!</definedName>
    <definedName name="inI_MATERNALES" localSheetId="1">#REF!</definedName>
    <definedName name="inI_MATERNALES" localSheetId="29">#REF!</definedName>
    <definedName name="inI_MATERNALES" localSheetId="0">#REF!</definedName>
    <definedName name="inI_MATERNALES" localSheetId="30">#REF!</definedName>
    <definedName name="inI_MATERNALES" localSheetId="28">#REF!</definedName>
    <definedName name="inI_MATERNALES" localSheetId="24">#REF!</definedName>
    <definedName name="inI_MATERNALES" localSheetId="10">#REF!</definedName>
    <definedName name="inI_MATERNALES" localSheetId="18">#REF!</definedName>
    <definedName name="inI_MATERNALES" localSheetId="26">#REF!</definedName>
    <definedName name="inI_MATERNALES" localSheetId="22">#REF!</definedName>
    <definedName name="inI_MATERNALES" localSheetId="23">#REF!</definedName>
    <definedName name="inI_MATERNALES" localSheetId="25">#REF!</definedName>
    <definedName name="inI_MATERNALES" localSheetId="17">#REF!</definedName>
    <definedName name="inI_MATERNALES" localSheetId="4">#REF!</definedName>
    <definedName name="inI_MATERNALES" localSheetId="9">#REF!</definedName>
    <definedName name="inI_MATERNALES" localSheetId="8">#REF!</definedName>
    <definedName name="inI_MATERNALES" localSheetId="6">#REF!</definedName>
    <definedName name="inI_MATERNALES" localSheetId="7">#REF!</definedName>
    <definedName name="inI_MATERNALES" localSheetId="2">#REF!</definedName>
    <definedName name="inI_MATERNALES" localSheetId="5">#REF!</definedName>
    <definedName name="inI_MATERNALES">#REF!</definedName>
    <definedName name="MONTO__DE__PENSIONES_EMITIDAS_POR_TIPO_DE_PENSION_E_INSTITUCIONES" localSheetId="11">#REF!</definedName>
    <definedName name="MONTO__DE__PENSIONES_EMITIDAS_POR_TIPO_DE_PENSION_E_INSTITUCIONES" localSheetId="15">#REF!</definedName>
    <definedName name="MONTO__DE__PENSIONES_EMITIDAS_POR_TIPO_DE_PENSION_E_INSTITUCIONES" localSheetId="16">#REF!</definedName>
    <definedName name="MONTO__DE__PENSIONES_EMITIDAS_POR_TIPO_DE_PENSION_E_INSTITUCIONES" localSheetId="12">#REF!</definedName>
    <definedName name="MONTO__DE__PENSIONES_EMITIDAS_POR_TIPO_DE_PENSION_E_INSTITUCIONES" localSheetId="13">#REF!</definedName>
    <definedName name="MONTO__DE__PENSIONES_EMITIDAS_POR_TIPO_DE_PENSION_E_INSTITUCIONES" localSheetId="14">#REF!</definedName>
    <definedName name="MONTO__DE__PENSIONES_EMITIDAS_POR_TIPO_DE_PENSION_E_INSTITUCIONES" localSheetId="53">#REF!</definedName>
    <definedName name="MONTO__DE__PENSIONES_EMITIDAS_POR_TIPO_DE_PENSION_E_INSTITUCIONES" localSheetId="54">#REF!</definedName>
    <definedName name="MONTO__DE__PENSIONES_EMITIDAS_POR_TIPO_DE_PENSION_E_INSTITUCIONES" localSheetId="20">#REF!</definedName>
    <definedName name="MONTO__DE__PENSIONES_EMITIDAS_POR_TIPO_DE_PENSION_E_INSTITUCIONES" localSheetId="19">#REF!</definedName>
    <definedName name="MONTO__DE__PENSIONES_EMITIDAS_POR_TIPO_DE_PENSION_E_INSTITUCIONES" localSheetId="21">#REF!</definedName>
    <definedName name="MONTO__DE__PENSIONES_EMITIDAS_POR_TIPO_DE_PENSION_E_INSTITUCIONES" localSheetId="43">#REF!</definedName>
    <definedName name="MONTO__DE__PENSIONES_EMITIDAS_POR_TIPO_DE_PENSION_E_INSTITUCIONES" localSheetId="3">#REF!</definedName>
    <definedName name="MONTO__DE__PENSIONES_EMITIDAS_POR_TIPO_DE_PENSION_E_INSTITUCIONES" localSheetId="1">#REF!</definedName>
    <definedName name="MONTO__DE__PENSIONES_EMITIDAS_POR_TIPO_DE_PENSION_E_INSTITUCIONES" localSheetId="52">#REF!</definedName>
    <definedName name="MONTO__DE__PENSIONES_EMITIDAS_POR_TIPO_DE_PENSION_E_INSTITUCIONES" localSheetId="44">#REF!</definedName>
    <definedName name="MONTO__DE__PENSIONES_EMITIDAS_POR_TIPO_DE_PENSION_E_INSTITUCIONES" localSheetId="29">#REF!</definedName>
    <definedName name="MONTO__DE__PENSIONES_EMITIDAS_POR_TIPO_DE_PENSION_E_INSTITUCIONES" localSheetId="0">#REF!</definedName>
    <definedName name="MONTO__DE__PENSIONES_EMITIDAS_POR_TIPO_DE_PENSION_E_INSTITUCIONES" localSheetId="42">#REF!</definedName>
    <definedName name="MONTO__DE__PENSIONES_EMITIDAS_POR_TIPO_DE_PENSION_E_INSTITUCIONES" localSheetId="30">#REF!</definedName>
    <definedName name="MONTO__DE__PENSIONES_EMITIDAS_POR_TIPO_DE_PENSION_E_INSTITUCIONES" localSheetId="28">#REF!</definedName>
    <definedName name="MONTO__DE__PENSIONES_EMITIDAS_POR_TIPO_DE_PENSION_E_INSTITUCIONES" localSheetId="24">#REF!</definedName>
    <definedName name="MONTO__DE__PENSIONES_EMITIDAS_POR_TIPO_DE_PENSION_E_INSTITUCIONES" localSheetId="10">#REF!</definedName>
    <definedName name="MONTO__DE__PENSIONES_EMITIDAS_POR_TIPO_DE_PENSION_E_INSTITUCIONES" localSheetId="18">#REF!</definedName>
    <definedName name="MONTO__DE__PENSIONES_EMITIDAS_POR_TIPO_DE_PENSION_E_INSTITUCIONES" localSheetId="26">#REF!</definedName>
    <definedName name="MONTO__DE__PENSIONES_EMITIDAS_POR_TIPO_DE_PENSION_E_INSTITUCIONES" localSheetId="22">#REF!</definedName>
    <definedName name="MONTO__DE__PENSIONES_EMITIDAS_POR_TIPO_DE_PENSION_E_INSTITUCIONES" localSheetId="23">#REF!</definedName>
    <definedName name="MONTO__DE__PENSIONES_EMITIDAS_POR_TIPO_DE_PENSION_E_INSTITUCIONES" localSheetId="25">#REF!</definedName>
    <definedName name="MONTO__DE__PENSIONES_EMITIDAS_POR_TIPO_DE_PENSION_E_INSTITUCIONES" localSheetId="47">#REF!</definedName>
    <definedName name="MONTO__DE__PENSIONES_EMITIDAS_POR_TIPO_DE_PENSION_E_INSTITUCIONES" localSheetId="45">#REF!</definedName>
    <definedName name="MONTO__DE__PENSIONES_EMITIDAS_POR_TIPO_DE_PENSION_E_INSTITUCIONES" localSheetId="46">#REF!</definedName>
    <definedName name="MONTO__DE__PENSIONES_EMITIDAS_POR_TIPO_DE_PENSION_E_INSTITUCIONES" localSheetId="51">#REF!</definedName>
    <definedName name="MONTO__DE__PENSIONES_EMITIDAS_POR_TIPO_DE_PENSION_E_INSTITUCIONES" localSheetId="49">#REF!</definedName>
    <definedName name="MONTO__DE__PENSIONES_EMITIDAS_POR_TIPO_DE_PENSION_E_INSTITUCIONES" localSheetId="50">#REF!</definedName>
    <definedName name="MONTO__DE__PENSIONES_EMITIDAS_POR_TIPO_DE_PENSION_E_INSTITUCIONES" localSheetId="17">#REF!</definedName>
    <definedName name="MONTO__DE__PENSIONES_EMITIDAS_POR_TIPO_DE_PENSION_E_INSTITUCIONES" localSheetId="4">#REF!</definedName>
    <definedName name="MONTO__DE__PENSIONES_EMITIDAS_POR_TIPO_DE_PENSION_E_INSTITUCIONES" localSheetId="9">#REF!</definedName>
    <definedName name="MONTO__DE__PENSIONES_EMITIDAS_POR_TIPO_DE_PENSION_E_INSTITUCIONES" localSheetId="8">#REF!</definedName>
    <definedName name="MONTO__DE__PENSIONES_EMITIDAS_POR_TIPO_DE_PENSION_E_INSTITUCIONES" localSheetId="6">#REF!</definedName>
    <definedName name="MONTO__DE__PENSIONES_EMITIDAS_POR_TIPO_DE_PENSION_E_INSTITUCIONES" localSheetId="7">#REF!</definedName>
    <definedName name="MONTO__DE__PENSIONES_EMITIDAS_POR_TIPO_DE_PENSION_E_INSTITUCIONES" localSheetId="2">#REF!</definedName>
    <definedName name="MONTO__DE__PENSIONES_EMITIDAS_POR_TIPO_DE_PENSION_E_INSTITUCIONES" localSheetId="5">#REF!</definedName>
    <definedName name="MONTO__DE__PENSIONES_EMITIDAS_POR_TIPO_DE_PENSION_E_INSTITUCIONES">#REF!</definedName>
    <definedName name="MONTO__DE_PENSIONES_ASISTENCIALES_EMITIDAS_SEGÚN_TIPO_DE_PENSION" localSheetId="11">#REF!</definedName>
    <definedName name="MONTO__DE_PENSIONES_ASISTENCIALES_EMITIDAS_SEGÚN_TIPO_DE_PENSION" localSheetId="15">#REF!</definedName>
    <definedName name="MONTO__DE_PENSIONES_ASISTENCIALES_EMITIDAS_SEGÚN_TIPO_DE_PENSION" localSheetId="16">#REF!</definedName>
    <definedName name="MONTO__DE_PENSIONES_ASISTENCIALES_EMITIDAS_SEGÚN_TIPO_DE_PENSION" localSheetId="12">#REF!</definedName>
    <definedName name="MONTO__DE_PENSIONES_ASISTENCIALES_EMITIDAS_SEGÚN_TIPO_DE_PENSION" localSheetId="13">#REF!</definedName>
    <definedName name="MONTO__DE_PENSIONES_ASISTENCIALES_EMITIDAS_SEGÚN_TIPO_DE_PENSION" localSheetId="14">#REF!</definedName>
    <definedName name="MONTO__DE_PENSIONES_ASISTENCIALES_EMITIDAS_SEGÚN_TIPO_DE_PENSION" localSheetId="53">#REF!</definedName>
    <definedName name="MONTO__DE_PENSIONES_ASISTENCIALES_EMITIDAS_SEGÚN_TIPO_DE_PENSION" localSheetId="54">#REF!</definedName>
    <definedName name="MONTO__DE_PENSIONES_ASISTENCIALES_EMITIDAS_SEGÚN_TIPO_DE_PENSION" localSheetId="20">#REF!</definedName>
    <definedName name="MONTO__DE_PENSIONES_ASISTENCIALES_EMITIDAS_SEGÚN_TIPO_DE_PENSION" localSheetId="19">#REF!</definedName>
    <definedName name="MONTO__DE_PENSIONES_ASISTENCIALES_EMITIDAS_SEGÚN_TIPO_DE_PENSION" localSheetId="21">#REF!</definedName>
    <definedName name="MONTO__DE_PENSIONES_ASISTENCIALES_EMITIDAS_SEGÚN_TIPO_DE_PENSION" localSheetId="43">#REF!</definedName>
    <definedName name="MONTO__DE_PENSIONES_ASISTENCIALES_EMITIDAS_SEGÚN_TIPO_DE_PENSION" localSheetId="3">#REF!</definedName>
    <definedName name="MONTO__DE_PENSIONES_ASISTENCIALES_EMITIDAS_SEGÚN_TIPO_DE_PENSION" localSheetId="1">#REF!</definedName>
    <definedName name="MONTO__DE_PENSIONES_ASISTENCIALES_EMITIDAS_SEGÚN_TIPO_DE_PENSION" localSheetId="52">#REF!</definedName>
    <definedName name="MONTO__DE_PENSIONES_ASISTENCIALES_EMITIDAS_SEGÚN_TIPO_DE_PENSION" localSheetId="44">#REF!</definedName>
    <definedName name="MONTO__DE_PENSIONES_ASISTENCIALES_EMITIDAS_SEGÚN_TIPO_DE_PENSION" localSheetId="29">#REF!</definedName>
    <definedName name="MONTO__DE_PENSIONES_ASISTENCIALES_EMITIDAS_SEGÚN_TIPO_DE_PENSION" localSheetId="0">#REF!</definedName>
    <definedName name="MONTO__DE_PENSIONES_ASISTENCIALES_EMITIDAS_SEGÚN_TIPO_DE_PENSION" localSheetId="42">#REF!</definedName>
    <definedName name="MONTO__DE_PENSIONES_ASISTENCIALES_EMITIDAS_SEGÚN_TIPO_DE_PENSION" localSheetId="30">#REF!</definedName>
    <definedName name="MONTO__DE_PENSIONES_ASISTENCIALES_EMITIDAS_SEGÚN_TIPO_DE_PENSION" localSheetId="28">#REF!</definedName>
    <definedName name="MONTO__DE_PENSIONES_ASISTENCIALES_EMITIDAS_SEGÚN_TIPO_DE_PENSION" localSheetId="24">#REF!</definedName>
    <definedName name="MONTO__DE_PENSIONES_ASISTENCIALES_EMITIDAS_SEGÚN_TIPO_DE_PENSION" localSheetId="10">#REF!</definedName>
    <definedName name="MONTO__DE_PENSIONES_ASISTENCIALES_EMITIDAS_SEGÚN_TIPO_DE_PENSION" localSheetId="18">#REF!</definedName>
    <definedName name="MONTO__DE_PENSIONES_ASISTENCIALES_EMITIDAS_SEGÚN_TIPO_DE_PENSION" localSheetId="26">#REF!</definedName>
    <definedName name="MONTO__DE_PENSIONES_ASISTENCIALES_EMITIDAS_SEGÚN_TIPO_DE_PENSION" localSheetId="22">#REF!</definedName>
    <definedName name="MONTO__DE_PENSIONES_ASISTENCIALES_EMITIDAS_SEGÚN_TIPO_DE_PENSION" localSheetId="23">#REF!</definedName>
    <definedName name="MONTO__DE_PENSIONES_ASISTENCIALES_EMITIDAS_SEGÚN_TIPO_DE_PENSION" localSheetId="25">#REF!</definedName>
    <definedName name="MONTO__DE_PENSIONES_ASISTENCIALES_EMITIDAS_SEGÚN_TIPO_DE_PENSION" localSheetId="47">#REF!</definedName>
    <definedName name="MONTO__DE_PENSIONES_ASISTENCIALES_EMITIDAS_SEGÚN_TIPO_DE_PENSION" localSheetId="45">#REF!</definedName>
    <definedName name="MONTO__DE_PENSIONES_ASISTENCIALES_EMITIDAS_SEGÚN_TIPO_DE_PENSION" localSheetId="46">#REF!</definedName>
    <definedName name="MONTO__DE_PENSIONES_ASISTENCIALES_EMITIDAS_SEGÚN_TIPO_DE_PENSION" localSheetId="51">#REF!</definedName>
    <definedName name="MONTO__DE_PENSIONES_ASISTENCIALES_EMITIDAS_SEGÚN_TIPO_DE_PENSION" localSheetId="49">#REF!</definedName>
    <definedName name="MONTO__DE_PENSIONES_ASISTENCIALES_EMITIDAS_SEGÚN_TIPO_DE_PENSION" localSheetId="50">#REF!</definedName>
    <definedName name="MONTO__DE_PENSIONES_ASISTENCIALES_EMITIDAS_SEGÚN_TIPO_DE_PENSION" localSheetId="17">#REF!</definedName>
    <definedName name="MONTO__DE_PENSIONES_ASISTENCIALES_EMITIDAS_SEGÚN_TIPO_DE_PENSION" localSheetId="4">#REF!</definedName>
    <definedName name="MONTO__DE_PENSIONES_ASISTENCIALES_EMITIDAS_SEGÚN_TIPO_DE_PENSION" localSheetId="9">#REF!</definedName>
    <definedName name="MONTO__DE_PENSIONES_ASISTENCIALES_EMITIDAS_SEGÚN_TIPO_DE_PENSION" localSheetId="8">#REF!</definedName>
    <definedName name="MONTO__DE_PENSIONES_ASISTENCIALES_EMITIDAS_SEGÚN_TIPO_DE_PENSION" localSheetId="6">#REF!</definedName>
    <definedName name="MONTO__DE_PENSIONES_ASISTENCIALES_EMITIDAS_SEGÚN_TIPO_DE_PENSION" localSheetId="7">#REF!</definedName>
    <definedName name="MONTO__DE_PENSIONES_ASISTENCIALES_EMITIDAS_SEGÚN_TIPO_DE_PENSION" localSheetId="2">#REF!</definedName>
    <definedName name="MONTO__DE_PENSIONES_ASISTENCIALES_EMITIDAS_SEGÚN_TIPO_DE_PENSION" localSheetId="5">#REF!</definedName>
    <definedName name="MONTO__DE_PENSIONES_ASISTENCIALES_EMITIDAS_SEGÚN_TIPO_DE_PENSION">#REF!</definedName>
    <definedName name="MONTO_DE_BONOS_DE_RECONOCIMIENTO_PAGADOS_SEGUN_MES_Y__EX_CAJAS_DE_PREVISIÓN" localSheetId="11">#REF!</definedName>
    <definedName name="MONTO_DE_BONOS_DE_RECONOCIMIENTO_PAGADOS_SEGUN_MES_Y__EX_CAJAS_DE_PREVISIÓN" localSheetId="15">#REF!</definedName>
    <definedName name="MONTO_DE_BONOS_DE_RECONOCIMIENTO_PAGADOS_SEGUN_MES_Y__EX_CAJAS_DE_PREVISIÓN" localSheetId="16">#REF!</definedName>
    <definedName name="MONTO_DE_BONOS_DE_RECONOCIMIENTO_PAGADOS_SEGUN_MES_Y__EX_CAJAS_DE_PREVISIÓN" localSheetId="12">#REF!</definedName>
    <definedName name="MONTO_DE_BONOS_DE_RECONOCIMIENTO_PAGADOS_SEGUN_MES_Y__EX_CAJAS_DE_PREVISIÓN" localSheetId="13">#REF!</definedName>
    <definedName name="MONTO_DE_BONOS_DE_RECONOCIMIENTO_PAGADOS_SEGUN_MES_Y__EX_CAJAS_DE_PREVISIÓN" localSheetId="14">#REF!</definedName>
    <definedName name="MONTO_DE_BONOS_DE_RECONOCIMIENTO_PAGADOS_SEGUN_MES_Y__EX_CAJAS_DE_PREVISIÓN" localSheetId="53">#REF!</definedName>
    <definedName name="MONTO_DE_BONOS_DE_RECONOCIMIENTO_PAGADOS_SEGUN_MES_Y__EX_CAJAS_DE_PREVISIÓN" localSheetId="54">#REF!</definedName>
    <definedName name="MONTO_DE_BONOS_DE_RECONOCIMIENTO_PAGADOS_SEGUN_MES_Y__EX_CAJAS_DE_PREVISIÓN" localSheetId="20">#REF!</definedName>
    <definedName name="MONTO_DE_BONOS_DE_RECONOCIMIENTO_PAGADOS_SEGUN_MES_Y__EX_CAJAS_DE_PREVISIÓN" localSheetId="19">#REF!</definedName>
    <definedName name="MONTO_DE_BONOS_DE_RECONOCIMIENTO_PAGADOS_SEGUN_MES_Y__EX_CAJAS_DE_PREVISIÓN" localSheetId="21">#REF!</definedName>
    <definedName name="MONTO_DE_BONOS_DE_RECONOCIMIENTO_PAGADOS_SEGUN_MES_Y__EX_CAJAS_DE_PREVISIÓN" localSheetId="43">#REF!</definedName>
    <definedName name="MONTO_DE_BONOS_DE_RECONOCIMIENTO_PAGADOS_SEGUN_MES_Y__EX_CAJAS_DE_PREVISIÓN" localSheetId="3">#REF!</definedName>
    <definedName name="MONTO_DE_BONOS_DE_RECONOCIMIENTO_PAGADOS_SEGUN_MES_Y__EX_CAJAS_DE_PREVISIÓN" localSheetId="1">#REF!</definedName>
    <definedName name="MONTO_DE_BONOS_DE_RECONOCIMIENTO_PAGADOS_SEGUN_MES_Y__EX_CAJAS_DE_PREVISIÓN" localSheetId="52">#REF!</definedName>
    <definedName name="MONTO_DE_BONOS_DE_RECONOCIMIENTO_PAGADOS_SEGUN_MES_Y__EX_CAJAS_DE_PREVISIÓN" localSheetId="44">#REF!</definedName>
    <definedName name="MONTO_DE_BONOS_DE_RECONOCIMIENTO_PAGADOS_SEGUN_MES_Y__EX_CAJAS_DE_PREVISIÓN" localSheetId="29">#REF!</definedName>
    <definedName name="MONTO_DE_BONOS_DE_RECONOCIMIENTO_PAGADOS_SEGUN_MES_Y__EX_CAJAS_DE_PREVISIÓN" localSheetId="0">#REF!</definedName>
    <definedName name="MONTO_DE_BONOS_DE_RECONOCIMIENTO_PAGADOS_SEGUN_MES_Y__EX_CAJAS_DE_PREVISIÓN" localSheetId="42">#REF!</definedName>
    <definedName name="MONTO_DE_BONOS_DE_RECONOCIMIENTO_PAGADOS_SEGUN_MES_Y__EX_CAJAS_DE_PREVISIÓN" localSheetId="30">#REF!</definedName>
    <definedName name="MONTO_DE_BONOS_DE_RECONOCIMIENTO_PAGADOS_SEGUN_MES_Y__EX_CAJAS_DE_PREVISIÓN" localSheetId="28">#REF!</definedName>
    <definedName name="MONTO_DE_BONOS_DE_RECONOCIMIENTO_PAGADOS_SEGUN_MES_Y__EX_CAJAS_DE_PREVISIÓN" localSheetId="24">#REF!</definedName>
    <definedName name="MONTO_DE_BONOS_DE_RECONOCIMIENTO_PAGADOS_SEGUN_MES_Y__EX_CAJAS_DE_PREVISIÓN" localSheetId="10">#REF!</definedName>
    <definedName name="MONTO_DE_BONOS_DE_RECONOCIMIENTO_PAGADOS_SEGUN_MES_Y__EX_CAJAS_DE_PREVISIÓN" localSheetId="18">#REF!</definedName>
    <definedName name="MONTO_DE_BONOS_DE_RECONOCIMIENTO_PAGADOS_SEGUN_MES_Y__EX_CAJAS_DE_PREVISIÓN" localSheetId="26">#REF!</definedName>
    <definedName name="MONTO_DE_BONOS_DE_RECONOCIMIENTO_PAGADOS_SEGUN_MES_Y__EX_CAJAS_DE_PREVISIÓN" localSheetId="22">#REF!</definedName>
    <definedName name="MONTO_DE_BONOS_DE_RECONOCIMIENTO_PAGADOS_SEGUN_MES_Y__EX_CAJAS_DE_PREVISIÓN" localSheetId="23">#REF!</definedName>
    <definedName name="MONTO_DE_BONOS_DE_RECONOCIMIENTO_PAGADOS_SEGUN_MES_Y__EX_CAJAS_DE_PREVISIÓN" localSheetId="25">#REF!</definedName>
    <definedName name="MONTO_DE_BONOS_DE_RECONOCIMIENTO_PAGADOS_SEGUN_MES_Y__EX_CAJAS_DE_PREVISIÓN" localSheetId="47">#REF!</definedName>
    <definedName name="MONTO_DE_BONOS_DE_RECONOCIMIENTO_PAGADOS_SEGUN_MES_Y__EX_CAJAS_DE_PREVISIÓN" localSheetId="45">#REF!</definedName>
    <definedName name="MONTO_DE_BONOS_DE_RECONOCIMIENTO_PAGADOS_SEGUN_MES_Y__EX_CAJAS_DE_PREVISIÓN" localSheetId="46">#REF!</definedName>
    <definedName name="MONTO_DE_BONOS_DE_RECONOCIMIENTO_PAGADOS_SEGUN_MES_Y__EX_CAJAS_DE_PREVISIÓN" localSheetId="51">#REF!</definedName>
    <definedName name="MONTO_DE_BONOS_DE_RECONOCIMIENTO_PAGADOS_SEGUN_MES_Y__EX_CAJAS_DE_PREVISIÓN" localSheetId="49">#REF!</definedName>
    <definedName name="MONTO_DE_BONOS_DE_RECONOCIMIENTO_PAGADOS_SEGUN_MES_Y__EX_CAJAS_DE_PREVISIÓN" localSheetId="50">#REF!</definedName>
    <definedName name="MONTO_DE_BONOS_DE_RECONOCIMIENTO_PAGADOS_SEGUN_MES_Y__EX_CAJAS_DE_PREVISIÓN" localSheetId="17">#REF!</definedName>
    <definedName name="MONTO_DE_BONOS_DE_RECONOCIMIENTO_PAGADOS_SEGUN_MES_Y__EX_CAJAS_DE_PREVISIÓN" localSheetId="4">#REF!</definedName>
    <definedName name="MONTO_DE_BONOS_DE_RECONOCIMIENTO_PAGADOS_SEGUN_MES_Y__EX_CAJAS_DE_PREVISIÓN" localSheetId="9">#REF!</definedName>
    <definedName name="MONTO_DE_BONOS_DE_RECONOCIMIENTO_PAGADOS_SEGUN_MES_Y__EX_CAJAS_DE_PREVISIÓN" localSheetId="8">#REF!</definedName>
    <definedName name="MONTO_DE_BONOS_DE_RECONOCIMIENTO_PAGADOS_SEGUN_MES_Y__EX_CAJAS_DE_PREVISIÓN" localSheetId="6">#REF!</definedName>
    <definedName name="MONTO_DE_BONOS_DE_RECONOCIMIENTO_PAGADOS_SEGUN_MES_Y__EX_CAJAS_DE_PREVISIÓN" localSheetId="7">#REF!</definedName>
    <definedName name="MONTO_DE_BONOS_DE_RECONOCIMIENTO_PAGADOS_SEGUN_MES_Y__EX_CAJAS_DE_PREVISIÓN" localSheetId="2">#REF!</definedName>
    <definedName name="MONTO_DE_BONOS_DE_RECONOCIMIENTO_PAGADOS_SEGUN_MES_Y__EX_CAJAS_DE_PREVISIÓN" localSheetId="5">#REF!</definedName>
    <definedName name="MONTO_DE_BONOS_DE_RECONOCIMIENTO_PAGADOS_SEGUN_MES_Y__EX_CAJAS_DE_PREVISIÓN">#REF!</definedName>
    <definedName name="MONTO_DE_INDEMNIZACIONES_POR_ACCIDENTES_DEL_TRABAJO" localSheetId="11">#REF!</definedName>
    <definedName name="MONTO_DE_INDEMNIZACIONES_POR_ACCIDENTES_DEL_TRABAJO" localSheetId="15">#REF!</definedName>
    <definedName name="MONTO_DE_INDEMNIZACIONES_POR_ACCIDENTES_DEL_TRABAJO" localSheetId="16">#REF!</definedName>
    <definedName name="MONTO_DE_INDEMNIZACIONES_POR_ACCIDENTES_DEL_TRABAJO" localSheetId="12">#REF!</definedName>
    <definedName name="MONTO_DE_INDEMNIZACIONES_POR_ACCIDENTES_DEL_TRABAJO" localSheetId="13">#REF!</definedName>
    <definedName name="MONTO_DE_INDEMNIZACIONES_POR_ACCIDENTES_DEL_TRABAJO" localSheetId="14">#REF!</definedName>
    <definedName name="MONTO_DE_INDEMNIZACIONES_POR_ACCIDENTES_DEL_TRABAJO" localSheetId="53">#REF!</definedName>
    <definedName name="MONTO_DE_INDEMNIZACIONES_POR_ACCIDENTES_DEL_TRABAJO" localSheetId="54">#REF!</definedName>
    <definedName name="MONTO_DE_INDEMNIZACIONES_POR_ACCIDENTES_DEL_TRABAJO" localSheetId="20">#REF!</definedName>
    <definedName name="MONTO_DE_INDEMNIZACIONES_POR_ACCIDENTES_DEL_TRABAJO" localSheetId="19">#REF!</definedName>
    <definedName name="MONTO_DE_INDEMNIZACIONES_POR_ACCIDENTES_DEL_TRABAJO" localSheetId="21">#REF!</definedName>
    <definedName name="MONTO_DE_INDEMNIZACIONES_POR_ACCIDENTES_DEL_TRABAJO" localSheetId="43">#REF!</definedName>
    <definedName name="MONTO_DE_INDEMNIZACIONES_POR_ACCIDENTES_DEL_TRABAJO" localSheetId="3">#REF!</definedName>
    <definedName name="MONTO_DE_INDEMNIZACIONES_POR_ACCIDENTES_DEL_TRABAJO" localSheetId="1">#REF!</definedName>
    <definedName name="MONTO_DE_INDEMNIZACIONES_POR_ACCIDENTES_DEL_TRABAJO" localSheetId="52">#REF!</definedName>
    <definedName name="MONTO_DE_INDEMNIZACIONES_POR_ACCIDENTES_DEL_TRABAJO" localSheetId="44">#REF!</definedName>
    <definedName name="MONTO_DE_INDEMNIZACIONES_POR_ACCIDENTES_DEL_TRABAJO" localSheetId="29">#REF!</definedName>
    <definedName name="MONTO_DE_INDEMNIZACIONES_POR_ACCIDENTES_DEL_TRABAJO" localSheetId="0">#REF!</definedName>
    <definedName name="MONTO_DE_INDEMNIZACIONES_POR_ACCIDENTES_DEL_TRABAJO" localSheetId="42">#REF!</definedName>
    <definedName name="MONTO_DE_INDEMNIZACIONES_POR_ACCIDENTES_DEL_TRABAJO" localSheetId="30">#REF!</definedName>
    <definedName name="MONTO_DE_INDEMNIZACIONES_POR_ACCIDENTES_DEL_TRABAJO" localSheetId="28">#REF!</definedName>
    <definedName name="MONTO_DE_INDEMNIZACIONES_POR_ACCIDENTES_DEL_TRABAJO" localSheetId="24">#REF!</definedName>
    <definedName name="MONTO_DE_INDEMNIZACIONES_POR_ACCIDENTES_DEL_TRABAJO" localSheetId="10">#REF!</definedName>
    <definedName name="MONTO_DE_INDEMNIZACIONES_POR_ACCIDENTES_DEL_TRABAJO" localSheetId="18">#REF!</definedName>
    <definedName name="MONTO_DE_INDEMNIZACIONES_POR_ACCIDENTES_DEL_TRABAJO" localSheetId="26">#REF!</definedName>
    <definedName name="MONTO_DE_INDEMNIZACIONES_POR_ACCIDENTES_DEL_TRABAJO" localSheetId="22">#REF!</definedName>
    <definedName name="MONTO_DE_INDEMNIZACIONES_POR_ACCIDENTES_DEL_TRABAJO" localSheetId="23">#REF!</definedName>
    <definedName name="MONTO_DE_INDEMNIZACIONES_POR_ACCIDENTES_DEL_TRABAJO" localSheetId="25">#REF!</definedName>
    <definedName name="MONTO_DE_INDEMNIZACIONES_POR_ACCIDENTES_DEL_TRABAJO" localSheetId="47">#REF!</definedName>
    <definedName name="MONTO_DE_INDEMNIZACIONES_POR_ACCIDENTES_DEL_TRABAJO" localSheetId="45">#REF!</definedName>
    <definedName name="MONTO_DE_INDEMNIZACIONES_POR_ACCIDENTES_DEL_TRABAJO" localSheetId="46">#REF!</definedName>
    <definedName name="MONTO_DE_INDEMNIZACIONES_POR_ACCIDENTES_DEL_TRABAJO" localSheetId="51">#REF!</definedName>
    <definedName name="MONTO_DE_INDEMNIZACIONES_POR_ACCIDENTES_DEL_TRABAJO" localSheetId="49">#REF!</definedName>
    <definedName name="MONTO_DE_INDEMNIZACIONES_POR_ACCIDENTES_DEL_TRABAJO" localSheetId="50">#REF!</definedName>
    <definedName name="MONTO_DE_INDEMNIZACIONES_POR_ACCIDENTES_DEL_TRABAJO" localSheetId="17">#REF!</definedName>
    <definedName name="MONTO_DE_INDEMNIZACIONES_POR_ACCIDENTES_DEL_TRABAJO" localSheetId="4">#REF!</definedName>
    <definedName name="MONTO_DE_INDEMNIZACIONES_POR_ACCIDENTES_DEL_TRABAJO" localSheetId="9">#REF!</definedName>
    <definedName name="MONTO_DE_INDEMNIZACIONES_POR_ACCIDENTES_DEL_TRABAJO" localSheetId="8">#REF!</definedName>
    <definedName name="MONTO_DE_INDEMNIZACIONES_POR_ACCIDENTES_DEL_TRABAJO" localSheetId="6">#REF!</definedName>
    <definedName name="MONTO_DE_INDEMNIZACIONES_POR_ACCIDENTES_DEL_TRABAJO" localSheetId="7">#REF!</definedName>
    <definedName name="MONTO_DE_INDEMNIZACIONES_POR_ACCIDENTES_DEL_TRABAJO" localSheetId="2">#REF!</definedName>
    <definedName name="MONTO_DE_INDEMNIZACIONES_POR_ACCIDENTES_DEL_TRABAJO" localSheetId="5">#REF!</definedName>
    <definedName name="MONTO_DE_INDEMNIZACIONES_POR_ACCIDENTES_DEL_TRABAJO">#REF!</definedName>
    <definedName name="MONTO_DE_LOS_CREDITOS_SOCIALES_OTORGADOS_POR_EL_SISTEMA_C.C.A.F." localSheetId="11">#REF!</definedName>
    <definedName name="MONTO_DE_LOS_CREDITOS_SOCIALES_OTORGADOS_POR_EL_SISTEMA_C.C.A.F." localSheetId="15">#REF!</definedName>
    <definedName name="MONTO_DE_LOS_CREDITOS_SOCIALES_OTORGADOS_POR_EL_SISTEMA_C.C.A.F." localSheetId="16">#REF!</definedName>
    <definedName name="MONTO_DE_LOS_CREDITOS_SOCIALES_OTORGADOS_POR_EL_SISTEMA_C.C.A.F." localSheetId="12">#REF!</definedName>
    <definedName name="MONTO_DE_LOS_CREDITOS_SOCIALES_OTORGADOS_POR_EL_SISTEMA_C.C.A.F." localSheetId="13">#REF!</definedName>
    <definedName name="MONTO_DE_LOS_CREDITOS_SOCIALES_OTORGADOS_POR_EL_SISTEMA_C.C.A.F." localSheetId="14">#REF!</definedName>
    <definedName name="MONTO_DE_LOS_CREDITOS_SOCIALES_OTORGADOS_POR_EL_SISTEMA_C.C.A.F." localSheetId="53">#REF!</definedName>
    <definedName name="MONTO_DE_LOS_CREDITOS_SOCIALES_OTORGADOS_POR_EL_SISTEMA_C.C.A.F." localSheetId="54">#REF!</definedName>
    <definedName name="MONTO_DE_LOS_CREDITOS_SOCIALES_OTORGADOS_POR_EL_SISTEMA_C.C.A.F." localSheetId="20">#REF!</definedName>
    <definedName name="MONTO_DE_LOS_CREDITOS_SOCIALES_OTORGADOS_POR_EL_SISTEMA_C.C.A.F." localSheetId="19">#REF!</definedName>
    <definedName name="MONTO_DE_LOS_CREDITOS_SOCIALES_OTORGADOS_POR_EL_SISTEMA_C.C.A.F." localSheetId="21">#REF!</definedName>
    <definedName name="MONTO_DE_LOS_CREDITOS_SOCIALES_OTORGADOS_POR_EL_SISTEMA_C.C.A.F." localSheetId="43">#REF!</definedName>
    <definedName name="MONTO_DE_LOS_CREDITOS_SOCIALES_OTORGADOS_POR_EL_SISTEMA_C.C.A.F." localSheetId="3">#REF!</definedName>
    <definedName name="MONTO_DE_LOS_CREDITOS_SOCIALES_OTORGADOS_POR_EL_SISTEMA_C.C.A.F." localSheetId="1">#REF!</definedName>
    <definedName name="MONTO_DE_LOS_CREDITOS_SOCIALES_OTORGADOS_POR_EL_SISTEMA_C.C.A.F." localSheetId="52">#REF!</definedName>
    <definedName name="MONTO_DE_LOS_CREDITOS_SOCIALES_OTORGADOS_POR_EL_SISTEMA_C.C.A.F." localSheetId="44">#REF!</definedName>
    <definedName name="MONTO_DE_LOS_CREDITOS_SOCIALES_OTORGADOS_POR_EL_SISTEMA_C.C.A.F." localSheetId="29">#REF!</definedName>
    <definedName name="MONTO_DE_LOS_CREDITOS_SOCIALES_OTORGADOS_POR_EL_SISTEMA_C.C.A.F." localSheetId="0">#REF!</definedName>
    <definedName name="MONTO_DE_LOS_CREDITOS_SOCIALES_OTORGADOS_POR_EL_SISTEMA_C.C.A.F." localSheetId="42">#REF!</definedName>
    <definedName name="MONTO_DE_LOS_CREDITOS_SOCIALES_OTORGADOS_POR_EL_SISTEMA_C.C.A.F." localSheetId="30">#REF!</definedName>
    <definedName name="MONTO_DE_LOS_CREDITOS_SOCIALES_OTORGADOS_POR_EL_SISTEMA_C.C.A.F." localSheetId="28">#REF!</definedName>
    <definedName name="MONTO_DE_LOS_CREDITOS_SOCIALES_OTORGADOS_POR_EL_SISTEMA_C.C.A.F." localSheetId="24">#REF!</definedName>
    <definedName name="MONTO_DE_LOS_CREDITOS_SOCIALES_OTORGADOS_POR_EL_SISTEMA_C.C.A.F." localSheetId="10">#REF!</definedName>
    <definedName name="MONTO_DE_LOS_CREDITOS_SOCIALES_OTORGADOS_POR_EL_SISTEMA_C.C.A.F." localSheetId="18">#REF!</definedName>
    <definedName name="MONTO_DE_LOS_CREDITOS_SOCIALES_OTORGADOS_POR_EL_SISTEMA_C.C.A.F." localSheetId="26">#REF!</definedName>
    <definedName name="MONTO_DE_LOS_CREDITOS_SOCIALES_OTORGADOS_POR_EL_SISTEMA_C.C.A.F." localSheetId="22">#REF!</definedName>
    <definedName name="MONTO_DE_LOS_CREDITOS_SOCIALES_OTORGADOS_POR_EL_SISTEMA_C.C.A.F." localSheetId="23">#REF!</definedName>
    <definedName name="MONTO_DE_LOS_CREDITOS_SOCIALES_OTORGADOS_POR_EL_SISTEMA_C.C.A.F." localSheetId="34">N°CREDITOS!$B$14</definedName>
    <definedName name="MONTO_DE_LOS_CREDITOS_SOCIALES_OTORGADOS_POR_EL_SISTEMA_C.C.A.F." localSheetId="25">#REF!</definedName>
    <definedName name="MONTO_DE_LOS_CREDITOS_SOCIALES_OTORGADOS_POR_EL_SISTEMA_C.C.A.F." localSheetId="47">#REF!</definedName>
    <definedName name="MONTO_DE_LOS_CREDITOS_SOCIALES_OTORGADOS_POR_EL_SISTEMA_C.C.A.F." localSheetId="45">#REF!</definedName>
    <definedName name="MONTO_DE_LOS_CREDITOS_SOCIALES_OTORGADOS_POR_EL_SISTEMA_C.C.A.F." localSheetId="46">#REF!</definedName>
    <definedName name="MONTO_DE_LOS_CREDITOS_SOCIALES_OTORGADOS_POR_EL_SISTEMA_C.C.A.F." localSheetId="51">#REF!</definedName>
    <definedName name="MONTO_DE_LOS_CREDITOS_SOCIALES_OTORGADOS_POR_EL_SISTEMA_C.C.A.F." localSheetId="49">#REF!</definedName>
    <definedName name="MONTO_DE_LOS_CREDITOS_SOCIALES_OTORGADOS_POR_EL_SISTEMA_C.C.A.F." localSheetId="50">#REF!</definedName>
    <definedName name="MONTO_DE_LOS_CREDITOS_SOCIALES_OTORGADOS_POR_EL_SISTEMA_C.C.A.F." localSheetId="17">#REF!</definedName>
    <definedName name="MONTO_DE_LOS_CREDITOS_SOCIALES_OTORGADOS_POR_EL_SISTEMA_C.C.A.F." localSheetId="4">#REF!</definedName>
    <definedName name="MONTO_DE_LOS_CREDITOS_SOCIALES_OTORGADOS_POR_EL_SISTEMA_C.C.A.F." localSheetId="9">#REF!</definedName>
    <definedName name="MONTO_DE_LOS_CREDITOS_SOCIALES_OTORGADOS_POR_EL_SISTEMA_C.C.A.F." localSheetId="8">#REF!</definedName>
    <definedName name="MONTO_DE_LOS_CREDITOS_SOCIALES_OTORGADOS_POR_EL_SISTEMA_C.C.A.F." localSheetId="6">#REF!</definedName>
    <definedName name="MONTO_DE_LOS_CREDITOS_SOCIALES_OTORGADOS_POR_EL_SISTEMA_C.C.A.F." localSheetId="7">#REF!</definedName>
    <definedName name="MONTO_DE_LOS_CREDITOS_SOCIALES_OTORGADOS_POR_EL_SISTEMA_C.C.A.F." localSheetId="2">#REF!</definedName>
    <definedName name="MONTO_DE_LOS_CREDITOS_SOCIALES_OTORGADOS_POR_EL_SISTEMA_C.C.A.F." localSheetId="5">#REF!</definedName>
    <definedName name="MONTO_DE_LOS_CREDITOS_SOCIALES_OTORGADOS_POR_EL_SISTEMA_C.C.A.F.">#REF!</definedName>
    <definedName name="MONTO_DE_PENSIONES_ASISTENCIALES_EMITIDAS_SEGÚN__REGIONES" localSheetId="11">#REF!</definedName>
    <definedName name="MONTO_DE_PENSIONES_ASISTENCIALES_EMITIDAS_SEGÚN__REGIONES" localSheetId="15">#REF!</definedName>
    <definedName name="MONTO_DE_PENSIONES_ASISTENCIALES_EMITIDAS_SEGÚN__REGIONES" localSheetId="16">#REF!</definedName>
    <definedName name="MONTO_DE_PENSIONES_ASISTENCIALES_EMITIDAS_SEGÚN__REGIONES" localSheetId="12">#REF!</definedName>
    <definedName name="MONTO_DE_PENSIONES_ASISTENCIALES_EMITIDAS_SEGÚN__REGIONES" localSheetId="13">#REF!</definedName>
    <definedName name="MONTO_DE_PENSIONES_ASISTENCIALES_EMITIDAS_SEGÚN__REGIONES" localSheetId="14">#REF!</definedName>
    <definedName name="MONTO_DE_PENSIONES_ASISTENCIALES_EMITIDAS_SEGÚN__REGIONES" localSheetId="53">#REF!</definedName>
    <definedName name="MONTO_DE_PENSIONES_ASISTENCIALES_EMITIDAS_SEGÚN__REGIONES" localSheetId="54">#REF!</definedName>
    <definedName name="MONTO_DE_PENSIONES_ASISTENCIALES_EMITIDAS_SEGÚN__REGIONES" localSheetId="20">#REF!</definedName>
    <definedName name="MONTO_DE_PENSIONES_ASISTENCIALES_EMITIDAS_SEGÚN__REGIONES" localSheetId="19">#REF!</definedName>
    <definedName name="MONTO_DE_PENSIONES_ASISTENCIALES_EMITIDAS_SEGÚN__REGIONES" localSheetId="21">#REF!</definedName>
    <definedName name="MONTO_DE_PENSIONES_ASISTENCIALES_EMITIDAS_SEGÚN__REGIONES" localSheetId="43">#REF!</definedName>
    <definedName name="MONTO_DE_PENSIONES_ASISTENCIALES_EMITIDAS_SEGÚN__REGIONES" localSheetId="3">#REF!</definedName>
    <definedName name="MONTO_DE_PENSIONES_ASISTENCIALES_EMITIDAS_SEGÚN__REGIONES" localSheetId="1">#REF!</definedName>
    <definedName name="MONTO_DE_PENSIONES_ASISTENCIALES_EMITIDAS_SEGÚN__REGIONES" localSheetId="52">#REF!</definedName>
    <definedName name="MONTO_DE_PENSIONES_ASISTENCIALES_EMITIDAS_SEGÚN__REGIONES" localSheetId="44">#REF!</definedName>
    <definedName name="MONTO_DE_PENSIONES_ASISTENCIALES_EMITIDAS_SEGÚN__REGIONES" localSheetId="29">#REF!</definedName>
    <definedName name="MONTO_DE_PENSIONES_ASISTENCIALES_EMITIDAS_SEGÚN__REGIONES" localSheetId="0">#REF!</definedName>
    <definedName name="MONTO_DE_PENSIONES_ASISTENCIALES_EMITIDAS_SEGÚN__REGIONES" localSheetId="42">#REF!</definedName>
    <definedName name="MONTO_DE_PENSIONES_ASISTENCIALES_EMITIDAS_SEGÚN__REGIONES" localSheetId="30">#REF!</definedName>
    <definedName name="MONTO_DE_PENSIONES_ASISTENCIALES_EMITIDAS_SEGÚN__REGIONES" localSheetId="28">#REF!</definedName>
    <definedName name="MONTO_DE_PENSIONES_ASISTENCIALES_EMITIDAS_SEGÚN__REGIONES" localSheetId="24">#REF!</definedName>
    <definedName name="MONTO_DE_PENSIONES_ASISTENCIALES_EMITIDAS_SEGÚN__REGIONES" localSheetId="10">#REF!</definedName>
    <definedName name="MONTO_DE_PENSIONES_ASISTENCIALES_EMITIDAS_SEGÚN__REGIONES" localSheetId="18">#REF!</definedName>
    <definedName name="MONTO_DE_PENSIONES_ASISTENCIALES_EMITIDAS_SEGÚN__REGIONES" localSheetId="26">#REF!</definedName>
    <definedName name="MONTO_DE_PENSIONES_ASISTENCIALES_EMITIDAS_SEGÚN__REGIONES" localSheetId="22">#REF!</definedName>
    <definedName name="MONTO_DE_PENSIONES_ASISTENCIALES_EMITIDAS_SEGÚN__REGIONES" localSheetId="23">#REF!</definedName>
    <definedName name="MONTO_DE_PENSIONES_ASISTENCIALES_EMITIDAS_SEGÚN__REGIONES" localSheetId="25">#REF!</definedName>
    <definedName name="MONTO_DE_PENSIONES_ASISTENCIALES_EMITIDAS_SEGÚN__REGIONES" localSheetId="47">#REF!</definedName>
    <definedName name="MONTO_DE_PENSIONES_ASISTENCIALES_EMITIDAS_SEGÚN__REGIONES" localSheetId="45">#REF!</definedName>
    <definedName name="MONTO_DE_PENSIONES_ASISTENCIALES_EMITIDAS_SEGÚN__REGIONES" localSheetId="46">#REF!</definedName>
    <definedName name="MONTO_DE_PENSIONES_ASISTENCIALES_EMITIDAS_SEGÚN__REGIONES" localSheetId="51">#REF!</definedName>
    <definedName name="MONTO_DE_PENSIONES_ASISTENCIALES_EMITIDAS_SEGÚN__REGIONES" localSheetId="49">#REF!</definedName>
    <definedName name="MONTO_DE_PENSIONES_ASISTENCIALES_EMITIDAS_SEGÚN__REGIONES" localSheetId="50">#REF!</definedName>
    <definedName name="MONTO_DE_PENSIONES_ASISTENCIALES_EMITIDAS_SEGÚN__REGIONES" localSheetId="17">#REF!</definedName>
    <definedName name="MONTO_DE_PENSIONES_ASISTENCIALES_EMITIDAS_SEGÚN__REGIONES" localSheetId="4">#REF!</definedName>
    <definedName name="MONTO_DE_PENSIONES_ASISTENCIALES_EMITIDAS_SEGÚN__REGIONES" localSheetId="9">#REF!</definedName>
    <definedName name="MONTO_DE_PENSIONES_ASISTENCIALES_EMITIDAS_SEGÚN__REGIONES" localSheetId="8">#REF!</definedName>
    <definedName name="MONTO_DE_PENSIONES_ASISTENCIALES_EMITIDAS_SEGÚN__REGIONES" localSheetId="6">#REF!</definedName>
    <definedName name="MONTO_DE_PENSIONES_ASISTENCIALES_EMITIDAS_SEGÚN__REGIONES" localSheetId="7">#REF!</definedName>
    <definedName name="MONTO_DE_PENSIONES_ASISTENCIALES_EMITIDAS_SEGÚN__REGIONES" localSheetId="2">#REF!</definedName>
    <definedName name="MONTO_DE_PENSIONES_ASISTENCIALES_EMITIDAS_SEGÚN__REGIONES" localSheetId="5">#REF!</definedName>
    <definedName name="MONTO_DE_PENSIONES_ASISTENCIALES_EMITIDAS_SEGÚN__REGIONES">#REF!</definedName>
    <definedName name="MONTO_DE_PENSIONES_ASISTENCIALES_EMITIDAS_SEGÚN_TIPO_REGIONES" localSheetId="11">#REF!</definedName>
    <definedName name="MONTO_DE_PENSIONES_ASISTENCIALES_EMITIDAS_SEGÚN_TIPO_REGIONES" localSheetId="15">#REF!</definedName>
    <definedName name="MONTO_DE_PENSIONES_ASISTENCIALES_EMITIDAS_SEGÚN_TIPO_REGIONES" localSheetId="16">#REF!</definedName>
    <definedName name="MONTO_DE_PENSIONES_ASISTENCIALES_EMITIDAS_SEGÚN_TIPO_REGIONES" localSheetId="12">#REF!</definedName>
    <definedName name="MONTO_DE_PENSIONES_ASISTENCIALES_EMITIDAS_SEGÚN_TIPO_REGIONES" localSheetId="13">#REF!</definedName>
    <definedName name="MONTO_DE_PENSIONES_ASISTENCIALES_EMITIDAS_SEGÚN_TIPO_REGIONES" localSheetId="14">#REF!</definedName>
    <definedName name="MONTO_DE_PENSIONES_ASISTENCIALES_EMITIDAS_SEGÚN_TIPO_REGIONES" localSheetId="53">#REF!</definedName>
    <definedName name="MONTO_DE_PENSIONES_ASISTENCIALES_EMITIDAS_SEGÚN_TIPO_REGIONES" localSheetId="54">#REF!</definedName>
    <definedName name="MONTO_DE_PENSIONES_ASISTENCIALES_EMITIDAS_SEGÚN_TIPO_REGIONES" localSheetId="20">#REF!</definedName>
    <definedName name="MONTO_DE_PENSIONES_ASISTENCIALES_EMITIDAS_SEGÚN_TIPO_REGIONES" localSheetId="19">#REF!</definedName>
    <definedName name="MONTO_DE_PENSIONES_ASISTENCIALES_EMITIDAS_SEGÚN_TIPO_REGIONES" localSheetId="21">#REF!</definedName>
    <definedName name="MONTO_DE_PENSIONES_ASISTENCIALES_EMITIDAS_SEGÚN_TIPO_REGIONES" localSheetId="43">#REF!</definedName>
    <definedName name="MONTO_DE_PENSIONES_ASISTENCIALES_EMITIDAS_SEGÚN_TIPO_REGIONES" localSheetId="3">#REF!</definedName>
    <definedName name="MONTO_DE_PENSIONES_ASISTENCIALES_EMITIDAS_SEGÚN_TIPO_REGIONES" localSheetId="1">#REF!</definedName>
    <definedName name="MONTO_DE_PENSIONES_ASISTENCIALES_EMITIDAS_SEGÚN_TIPO_REGIONES" localSheetId="52">#REF!</definedName>
    <definedName name="MONTO_DE_PENSIONES_ASISTENCIALES_EMITIDAS_SEGÚN_TIPO_REGIONES" localSheetId="44">#REF!</definedName>
    <definedName name="MONTO_DE_PENSIONES_ASISTENCIALES_EMITIDAS_SEGÚN_TIPO_REGIONES" localSheetId="29">#REF!</definedName>
    <definedName name="MONTO_DE_PENSIONES_ASISTENCIALES_EMITIDAS_SEGÚN_TIPO_REGIONES" localSheetId="0">#REF!</definedName>
    <definedName name="MONTO_DE_PENSIONES_ASISTENCIALES_EMITIDAS_SEGÚN_TIPO_REGIONES" localSheetId="42">#REF!</definedName>
    <definedName name="MONTO_DE_PENSIONES_ASISTENCIALES_EMITIDAS_SEGÚN_TIPO_REGIONES" localSheetId="30">#REF!</definedName>
    <definedName name="MONTO_DE_PENSIONES_ASISTENCIALES_EMITIDAS_SEGÚN_TIPO_REGIONES" localSheetId="28">#REF!</definedName>
    <definedName name="MONTO_DE_PENSIONES_ASISTENCIALES_EMITIDAS_SEGÚN_TIPO_REGIONES" localSheetId="24">#REF!</definedName>
    <definedName name="MONTO_DE_PENSIONES_ASISTENCIALES_EMITIDAS_SEGÚN_TIPO_REGIONES" localSheetId="10">#REF!</definedName>
    <definedName name="MONTO_DE_PENSIONES_ASISTENCIALES_EMITIDAS_SEGÚN_TIPO_REGIONES" localSheetId="18">#REF!</definedName>
    <definedName name="MONTO_DE_PENSIONES_ASISTENCIALES_EMITIDAS_SEGÚN_TIPO_REGIONES" localSheetId="26">#REF!</definedName>
    <definedName name="MONTO_DE_PENSIONES_ASISTENCIALES_EMITIDAS_SEGÚN_TIPO_REGIONES" localSheetId="22">#REF!</definedName>
    <definedName name="MONTO_DE_PENSIONES_ASISTENCIALES_EMITIDAS_SEGÚN_TIPO_REGIONES" localSheetId="23">#REF!</definedName>
    <definedName name="MONTO_DE_PENSIONES_ASISTENCIALES_EMITIDAS_SEGÚN_TIPO_REGIONES" localSheetId="25">#REF!</definedName>
    <definedName name="MONTO_DE_PENSIONES_ASISTENCIALES_EMITIDAS_SEGÚN_TIPO_REGIONES" localSheetId="47">#REF!</definedName>
    <definedName name="MONTO_DE_PENSIONES_ASISTENCIALES_EMITIDAS_SEGÚN_TIPO_REGIONES" localSheetId="45">#REF!</definedName>
    <definedName name="MONTO_DE_PENSIONES_ASISTENCIALES_EMITIDAS_SEGÚN_TIPO_REGIONES" localSheetId="46">#REF!</definedName>
    <definedName name="MONTO_DE_PENSIONES_ASISTENCIALES_EMITIDAS_SEGÚN_TIPO_REGIONES" localSheetId="51">#REF!</definedName>
    <definedName name="MONTO_DE_PENSIONES_ASISTENCIALES_EMITIDAS_SEGÚN_TIPO_REGIONES" localSheetId="49">#REF!</definedName>
    <definedName name="MONTO_DE_PENSIONES_ASISTENCIALES_EMITIDAS_SEGÚN_TIPO_REGIONES" localSheetId="50">#REF!</definedName>
    <definedName name="MONTO_DE_PENSIONES_ASISTENCIALES_EMITIDAS_SEGÚN_TIPO_REGIONES" localSheetId="17">#REF!</definedName>
    <definedName name="MONTO_DE_PENSIONES_ASISTENCIALES_EMITIDAS_SEGÚN_TIPO_REGIONES" localSheetId="4">#REF!</definedName>
    <definedName name="MONTO_DE_PENSIONES_ASISTENCIALES_EMITIDAS_SEGÚN_TIPO_REGIONES" localSheetId="9">#REF!</definedName>
    <definedName name="MONTO_DE_PENSIONES_ASISTENCIALES_EMITIDAS_SEGÚN_TIPO_REGIONES" localSheetId="8">#REF!</definedName>
    <definedName name="MONTO_DE_PENSIONES_ASISTENCIALES_EMITIDAS_SEGÚN_TIPO_REGIONES" localSheetId="6">#REF!</definedName>
    <definedName name="MONTO_DE_PENSIONES_ASISTENCIALES_EMITIDAS_SEGÚN_TIPO_REGIONES" localSheetId="7">#REF!</definedName>
    <definedName name="MONTO_DE_PENSIONES_ASISTENCIALES_EMITIDAS_SEGÚN_TIPO_REGIONES" localSheetId="2">#REF!</definedName>
    <definedName name="MONTO_DE_PENSIONES_ASISTENCIALES_EMITIDAS_SEGÚN_TIPO_REGIONES" localSheetId="5">#REF!</definedName>
    <definedName name="MONTO_DE_PENSIONES_ASISTENCIALES_EMITIDAS_SEGÚN_TIPO_REGIONES">#REF!</definedName>
    <definedName name="MONTO_DE_PENSIONES_EMITIDAS_POR_REGIONES" localSheetId="11">#REF!</definedName>
    <definedName name="MONTO_DE_PENSIONES_EMITIDAS_POR_REGIONES" localSheetId="15">#REF!</definedName>
    <definedName name="MONTO_DE_PENSIONES_EMITIDAS_POR_REGIONES" localSheetId="16">#REF!</definedName>
    <definedName name="MONTO_DE_PENSIONES_EMITIDAS_POR_REGIONES" localSheetId="12">#REF!</definedName>
    <definedName name="MONTO_DE_PENSIONES_EMITIDAS_POR_REGIONES" localSheetId="13">#REF!</definedName>
    <definedName name="MONTO_DE_PENSIONES_EMITIDAS_POR_REGIONES" localSheetId="14">#REF!</definedName>
    <definedName name="MONTO_DE_PENSIONES_EMITIDAS_POR_REGIONES" localSheetId="53">#REF!</definedName>
    <definedName name="MONTO_DE_PENSIONES_EMITIDAS_POR_REGIONES" localSheetId="54">#REF!</definedName>
    <definedName name="MONTO_DE_PENSIONES_EMITIDAS_POR_REGIONES" localSheetId="20">#REF!</definedName>
    <definedName name="MONTO_DE_PENSIONES_EMITIDAS_POR_REGIONES" localSheetId="19">#REF!</definedName>
    <definedName name="MONTO_DE_PENSIONES_EMITIDAS_POR_REGIONES" localSheetId="21">#REF!</definedName>
    <definedName name="MONTO_DE_PENSIONES_EMITIDAS_POR_REGIONES" localSheetId="43">#REF!</definedName>
    <definedName name="MONTO_DE_PENSIONES_EMITIDAS_POR_REGIONES" localSheetId="3">#REF!</definedName>
    <definedName name="MONTO_DE_PENSIONES_EMITIDAS_POR_REGIONES" localSheetId="1">#REF!</definedName>
    <definedName name="MONTO_DE_PENSIONES_EMITIDAS_POR_REGIONES" localSheetId="52">#REF!</definedName>
    <definedName name="MONTO_DE_PENSIONES_EMITIDAS_POR_REGIONES" localSheetId="44">#REF!</definedName>
    <definedName name="MONTO_DE_PENSIONES_EMITIDAS_POR_REGIONES" localSheetId="29">#REF!</definedName>
    <definedName name="MONTO_DE_PENSIONES_EMITIDAS_POR_REGIONES" localSheetId="0">#REF!</definedName>
    <definedName name="MONTO_DE_PENSIONES_EMITIDAS_POR_REGIONES" localSheetId="42">#REF!</definedName>
    <definedName name="MONTO_DE_PENSIONES_EMITIDAS_POR_REGIONES" localSheetId="30">#REF!</definedName>
    <definedName name="MONTO_DE_PENSIONES_EMITIDAS_POR_REGIONES" localSheetId="28">#REF!</definedName>
    <definedName name="MONTO_DE_PENSIONES_EMITIDAS_POR_REGIONES" localSheetId="24">#REF!</definedName>
    <definedName name="MONTO_DE_PENSIONES_EMITIDAS_POR_REGIONES" localSheetId="10">#REF!</definedName>
    <definedName name="MONTO_DE_PENSIONES_EMITIDAS_POR_REGIONES" localSheetId="18">#REF!</definedName>
    <definedName name="MONTO_DE_PENSIONES_EMITIDAS_POR_REGIONES" localSheetId="26">#REF!</definedName>
    <definedName name="MONTO_DE_PENSIONES_EMITIDAS_POR_REGIONES" localSheetId="22">#REF!</definedName>
    <definedName name="MONTO_DE_PENSIONES_EMITIDAS_POR_REGIONES" localSheetId="23">#REF!</definedName>
    <definedName name="MONTO_DE_PENSIONES_EMITIDAS_POR_REGIONES" localSheetId="25">#REF!</definedName>
    <definedName name="MONTO_DE_PENSIONES_EMITIDAS_POR_REGIONES" localSheetId="47">#REF!</definedName>
    <definedName name="MONTO_DE_PENSIONES_EMITIDAS_POR_REGIONES" localSheetId="45">#REF!</definedName>
    <definedName name="MONTO_DE_PENSIONES_EMITIDAS_POR_REGIONES" localSheetId="46">#REF!</definedName>
    <definedName name="MONTO_DE_PENSIONES_EMITIDAS_POR_REGIONES" localSheetId="51">#REF!</definedName>
    <definedName name="MONTO_DE_PENSIONES_EMITIDAS_POR_REGIONES" localSheetId="49">#REF!</definedName>
    <definedName name="MONTO_DE_PENSIONES_EMITIDAS_POR_REGIONES" localSheetId="50">#REF!</definedName>
    <definedName name="MONTO_DE_PENSIONES_EMITIDAS_POR_REGIONES" localSheetId="17">#REF!</definedName>
    <definedName name="MONTO_DE_PENSIONES_EMITIDAS_POR_REGIONES" localSheetId="4">#REF!</definedName>
    <definedName name="MONTO_DE_PENSIONES_EMITIDAS_POR_REGIONES" localSheetId="9">#REF!</definedName>
    <definedName name="MONTO_DE_PENSIONES_EMITIDAS_POR_REGIONES" localSheetId="8">#REF!</definedName>
    <definedName name="MONTO_DE_PENSIONES_EMITIDAS_POR_REGIONES" localSheetId="6">#REF!</definedName>
    <definedName name="MONTO_DE_PENSIONES_EMITIDAS_POR_REGIONES" localSheetId="7">#REF!</definedName>
    <definedName name="MONTO_DE_PENSIONES_EMITIDAS_POR_REGIONES" localSheetId="2">#REF!</definedName>
    <definedName name="MONTO_DE_PENSIONES_EMITIDAS_POR_REGIONES" localSheetId="5">#REF!</definedName>
    <definedName name="MONTO_DE_PENSIONES_EMITIDAS_POR_REGIONES">#REF!</definedName>
    <definedName name="MONTO_DE_PENSIONES_EMITIDAS_SEGUN_MES_Y_CAJAS_DE_PREVISIÓN" localSheetId="11">#REF!</definedName>
    <definedName name="MONTO_DE_PENSIONES_EMITIDAS_SEGUN_MES_Y_CAJAS_DE_PREVISIÓN" localSheetId="15">#REF!</definedName>
    <definedName name="MONTO_DE_PENSIONES_EMITIDAS_SEGUN_MES_Y_CAJAS_DE_PREVISIÓN" localSheetId="16">#REF!</definedName>
    <definedName name="MONTO_DE_PENSIONES_EMITIDAS_SEGUN_MES_Y_CAJAS_DE_PREVISIÓN" localSheetId="12">#REF!</definedName>
    <definedName name="MONTO_DE_PENSIONES_EMITIDAS_SEGUN_MES_Y_CAJAS_DE_PREVISIÓN" localSheetId="13">#REF!</definedName>
    <definedName name="MONTO_DE_PENSIONES_EMITIDAS_SEGUN_MES_Y_CAJAS_DE_PREVISIÓN" localSheetId="14">#REF!</definedName>
    <definedName name="MONTO_DE_PENSIONES_EMITIDAS_SEGUN_MES_Y_CAJAS_DE_PREVISIÓN" localSheetId="53">#REF!</definedName>
    <definedName name="MONTO_DE_PENSIONES_EMITIDAS_SEGUN_MES_Y_CAJAS_DE_PREVISIÓN" localSheetId="54">#REF!</definedName>
    <definedName name="MONTO_DE_PENSIONES_EMITIDAS_SEGUN_MES_Y_CAJAS_DE_PREVISIÓN" localSheetId="20">#REF!</definedName>
    <definedName name="MONTO_DE_PENSIONES_EMITIDAS_SEGUN_MES_Y_CAJAS_DE_PREVISIÓN" localSheetId="19">#REF!</definedName>
    <definedName name="MONTO_DE_PENSIONES_EMITIDAS_SEGUN_MES_Y_CAJAS_DE_PREVISIÓN" localSheetId="21">#REF!</definedName>
    <definedName name="MONTO_DE_PENSIONES_EMITIDAS_SEGUN_MES_Y_CAJAS_DE_PREVISIÓN" localSheetId="43">#REF!</definedName>
    <definedName name="MONTO_DE_PENSIONES_EMITIDAS_SEGUN_MES_Y_CAJAS_DE_PREVISIÓN" localSheetId="3">#REF!</definedName>
    <definedName name="MONTO_DE_PENSIONES_EMITIDAS_SEGUN_MES_Y_CAJAS_DE_PREVISIÓN" localSheetId="1">#REF!</definedName>
    <definedName name="MONTO_DE_PENSIONES_EMITIDAS_SEGUN_MES_Y_CAJAS_DE_PREVISIÓN" localSheetId="52">#REF!</definedName>
    <definedName name="MONTO_DE_PENSIONES_EMITIDAS_SEGUN_MES_Y_CAJAS_DE_PREVISIÓN" localSheetId="44">#REF!</definedName>
    <definedName name="MONTO_DE_PENSIONES_EMITIDAS_SEGUN_MES_Y_CAJAS_DE_PREVISIÓN" localSheetId="29">#REF!</definedName>
    <definedName name="MONTO_DE_PENSIONES_EMITIDAS_SEGUN_MES_Y_CAJAS_DE_PREVISIÓN" localSheetId="0">#REF!</definedName>
    <definedName name="MONTO_DE_PENSIONES_EMITIDAS_SEGUN_MES_Y_CAJAS_DE_PREVISIÓN" localSheetId="42">#REF!</definedName>
    <definedName name="MONTO_DE_PENSIONES_EMITIDAS_SEGUN_MES_Y_CAJAS_DE_PREVISIÓN" localSheetId="30">#REF!</definedName>
    <definedName name="MONTO_DE_PENSIONES_EMITIDAS_SEGUN_MES_Y_CAJAS_DE_PREVISIÓN" localSheetId="28">#REF!</definedName>
    <definedName name="MONTO_DE_PENSIONES_EMITIDAS_SEGUN_MES_Y_CAJAS_DE_PREVISIÓN" localSheetId="24">#REF!</definedName>
    <definedName name="MONTO_DE_PENSIONES_EMITIDAS_SEGUN_MES_Y_CAJAS_DE_PREVISIÓN" localSheetId="10">#REF!</definedName>
    <definedName name="MONTO_DE_PENSIONES_EMITIDAS_SEGUN_MES_Y_CAJAS_DE_PREVISIÓN" localSheetId="18">#REF!</definedName>
    <definedName name="MONTO_DE_PENSIONES_EMITIDAS_SEGUN_MES_Y_CAJAS_DE_PREVISIÓN" localSheetId="26">#REF!</definedName>
    <definedName name="MONTO_DE_PENSIONES_EMITIDAS_SEGUN_MES_Y_CAJAS_DE_PREVISIÓN" localSheetId="22">#REF!</definedName>
    <definedName name="MONTO_DE_PENSIONES_EMITIDAS_SEGUN_MES_Y_CAJAS_DE_PREVISIÓN" localSheetId="23">#REF!</definedName>
    <definedName name="MONTO_DE_PENSIONES_EMITIDAS_SEGUN_MES_Y_CAJAS_DE_PREVISIÓN" localSheetId="25">#REF!</definedName>
    <definedName name="MONTO_DE_PENSIONES_EMITIDAS_SEGUN_MES_Y_CAJAS_DE_PREVISIÓN" localSheetId="47">#REF!</definedName>
    <definedName name="MONTO_DE_PENSIONES_EMITIDAS_SEGUN_MES_Y_CAJAS_DE_PREVISIÓN" localSheetId="45">#REF!</definedName>
    <definedName name="MONTO_DE_PENSIONES_EMITIDAS_SEGUN_MES_Y_CAJAS_DE_PREVISIÓN" localSheetId="46">#REF!</definedName>
    <definedName name="MONTO_DE_PENSIONES_EMITIDAS_SEGUN_MES_Y_CAJAS_DE_PREVISIÓN" localSheetId="51">#REF!</definedName>
    <definedName name="MONTO_DE_PENSIONES_EMITIDAS_SEGUN_MES_Y_CAJAS_DE_PREVISIÓN" localSheetId="49">#REF!</definedName>
    <definedName name="MONTO_DE_PENSIONES_EMITIDAS_SEGUN_MES_Y_CAJAS_DE_PREVISIÓN" localSheetId="50">#REF!</definedName>
    <definedName name="MONTO_DE_PENSIONES_EMITIDAS_SEGUN_MES_Y_CAJAS_DE_PREVISIÓN" localSheetId="17">#REF!</definedName>
    <definedName name="MONTO_DE_PENSIONES_EMITIDAS_SEGUN_MES_Y_CAJAS_DE_PREVISIÓN" localSheetId="4">#REF!</definedName>
    <definedName name="MONTO_DE_PENSIONES_EMITIDAS_SEGUN_MES_Y_CAJAS_DE_PREVISIÓN" localSheetId="9">#REF!</definedName>
    <definedName name="MONTO_DE_PENSIONES_EMITIDAS_SEGUN_MES_Y_CAJAS_DE_PREVISIÓN" localSheetId="8">#REF!</definedName>
    <definedName name="MONTO_DE_PENSIONES_EMITIDAS_SEGUN_MES_Y_CAJAS_DE_PREVISIÓN" localSheetId="6">#REF!</definedName>
    <definedName name="MONTO_DE_PENSIONES_EMITIDAS_SEGUN_MES_Y_CAJAS_DE_PREVISIÓN" localSheetId="7">#REF!</definedName>
    <definedName name="MONTO_DE_PENSIONES_EMITIDAS_SEGUN_MES_Y_CAJAS_DE_PREVISIÓN" localSheetId="2">#REF!</definedName>
    <definedName name="MONTO_DE_PENSIONES_EMITIDAS_SEGUN_MES_Y_CAJAS_DE_PREVISIÓN" localSheetId="5">#REF!</definedName>
    <definedName name="MONTO_DE_PENSIONES_EMITIDAS_SEGUN_MES_Y_CAJAS_DE_PREVISIÓN">#REF!</definedName>
    <definedName name="MONTO_EMITIDO_EN_SUBSIDIOS_POR_DISCAPACIDAD_MENTAL__SEGÚN_REGIONES" localSheetId="11">#REF!</definedName>
    <definedName name="MONTO_EMITIDO_EN_SUBSIDIOS_POR_DISCAPACIDAD_MENTAL__SEGÚN_REGIONES" localSheetId="15">#REF!</definedName>
    <definedName name="MONTO_EMITIDO_EN_SUBSIDIOS_POR_DISCAPACIDAD_MENTAL__SEGÚN_REGIONES" localSheetId="16">#REF!</definedName>
    <definedName name="MONTO_EMITIDO_EN_SUBSIDIOS_POR_DISCAPACIDAD_MENTAL__SEGÚN_REGIONES" localSheetId="12">#REF!</definedName>
    <definedName name="MONTO_EMITIDO_EN_SUBSIDIOS_POR_DISCAPACIDAD_MENTAL__SEGÚN_REGIONES" localSheetId="13">#REF!</definedName>
    <definedName name="MONTO_EMITIDO_EN_SUBSIDIOS_POR_DISCAPACIDAD_MENTAL__SEGÚN_REGIONES" localSheetId="14">#REF!</definedName>
    <definedName name="MONTO_EMITIDO_EN_SUBSIDIOS_POR_DISCAPACIDAD_MENTAL__SEGÚN_REGIONES" localSheetId="20">#REF!</definedName>
    <definedName name="MONTO_EMITIDO_EN_SUBSIDIOS_POR_DISCAPACIDAD_MENTAL__SEGÚN_REGIONES" localSheetId="19">#REF!</definedName>
    <definedName name="MONTO_EMITIDO_EN_SUBSIDIOS_POR_DISCAPACIDAD_MENTAL__SEGÚN_REGIONES" localSheetId="21">#REF!</definedName>
    <definedName name="MONTO_EMITIDO_EN_SUBSIDIOS_POR_DISCAPACIDAD_MENTAL__SEGÚN_REGIONES" localSheetId="3">#REF!</definedName>
    <definedName name="MONTO_EMITIDO_EN_SUBSIDIOS_POR_DISCAPACIDAD_MENTAL__SEGÚN_REGIONES" localSheetId="1">#REF!</definedName>
    <definedName name="MONTO_EMITIDO_EN_SUBSIDIOS_POR_DISCAPACIDAD_MENTAL__SEGÚN_REGIONES" localSheetId="29">#REF!</definedName>
    <definedName name="MONTO_EMITIDO_EN_SUBSIDIOS_POR_DISCAPACIDAD_MENTAL__SEGÚN_REGIONES" localSheetId="0">#REF!</definedName>
    <definedName name="MONTO_EMITIDO_EN_SUBSIDIOS_POR_DISCAPACIDAD_MENTAL__SEGÚN_REGIONES" localSheetId="30">#REF!</definedName>
    <definedName name="MONTO_EMITIDO_EN_SUBSIDIOS_POR_DISCAPACIDAD_MENTAL__SEGÚN_REGIONES" localSheetId="28">#REF!</definedName>
    <definedName name="MONTO_EMITIDO_EN_SUBSIDIOS_POR_DISCAPACIDAD_MENTAL__SEGÚN_REGIONES" localSheetId="24">#REF!</definedName>
    <definedName name="MONTO_EMITIDO_EN_SUBSIDIOS_POR_DISCAPACIDAD_MENTAL__SEGÚN_REGIONES" localSheetId="10">#REF!</definedName>
    <definedName name="MONTO_EMITIDO_EN_SUBSIDIOS_POR_DISCAPACIDAD_MENTAL__SEGÚN_REGIONES" localSheetId="18">#REF!</definedName>
    <definedName name="MONTO_EMITIDO_EN_SUBSIDIOS_POR_DISCAPACIDAD_MENTAL__SEGÚN_REGIONES" localSheetId="26">#REF!</definedName>
    <definedName name="MONTO_EMITIDO_EN_SUBSIDIOS_POR_DISCAPACIDAD_MENTAL__SEGÚN_REGIONES" localSheetId="22">#REF!</definedName>
    <definedName name="MONTO_EMITIDO_EN_SUBSIDIOS_POR_DISCAPACIDAD_MENTAL__SEGÚN_REGIONES" localSheetId="23">#REF!</definedName>
    <definedName name="MONTO_EMITIDO_EN_SUBSIDIOS_POR_DISCAPACIDAD_MENTAL__SEGÚN_REGIONES" localSheetId="25">#REF!</definedName>
    <definedName name="MONTO_EMITIDO_EN_SUBSIDIOS_POR_DISCAPACIDAD_MENTAL__SEGÚN_REGIONES" localSheetId="51">SDM!$A$22</definedName>
    <definedName name="MONTO_EMITIDO_EN_SUBSIDIOS_POR_DISCAPACIDAD_MENTAL__SEGÚN_REGIONES" localSheetId="17">#REF!</definedName>
    <definedName name="MONTO_EMITIDO_EN_SUBSIDIOS_POR_DISCAPACIDAD_MENTAL__SEGÚN_REGIONES" localSheetId="4">#REF!</definedName>
    <definedName name="MONTO_EMITIDO_EN_SUBSIDIOS_POR_DISCAPACIDAD_MENTAL__SEGÚN_REGIONES" localSheetId="9">#REF!</definedName>
    <definedName name="MONTO_EMITIDO_EN_SUBSIDIOS_POR_DISCAPACIDAD_MENTAL__SEGÚN_REGIONES" localSheetId="8">#REF!</definedName>
    <definedName name="MONTO_EMITIDO_EN_SUBSIDIOS_POR_DISCAPACIDAD_MENTAL__SEGÚN_REGIONES" localSheetId="6">#REF!</definedName>
    <definedName name="MONTO_EMITIDO_EN_SUBSIDIOS_POR_DISCAPACIDAD_MENTAL__SEGÚN_REGIONES" localSheetId="7">#REF!</definedName>
    <definedName name="MONTO_EMITIDO_EN_SUBSIDIOS_POR_DISCAPACIDAD_MENTAL__SEGÚN_REGIONES" localSheetId="2">#REF!</definedName>
    <definedName name="MONTO_EMITIDO_EN_SUBSIDIOS_POR_DISCAPACIDAD_MENTAL__SEGÚN_REGIONES" localSheetId="5">#REF!</definedName>
    <definedName name="MONTO_EMITIDO_EN_SUBSIDIOS_POR_DISCAPACIDAD_MENTAL__SEGÚN_REGIONES">#REF!</definedName>
    <definedName name="MONTO_PAGADO_EN_SUBSIDIOS_DE_CESANTIA_PAGADOS_POR_EL_F.U.P.F." localSheetId="11">#REF!</definedName>
    <definedName name="MONTO_PAGADO_EN_SUBSIDIOS_DE_CESANTIA_PAGADOS_POR_EL_F.U.P.F." localSheetId="15">#REF!</definedName>
    <definedName name="MONTO_PAGADO_EN_SUBSIDIOS_DE_CESANTIA_PAGADOS_POR_EL_F.U.P.F." localSheetId="16">#REF!</definedName>
    <definedName name="MONTO_PAGADO_EN_SUBSIDIOS_DE_CESANTIA_PAGADOS_POR_EL_F.U.P.F." localSheetId="12">#REF!</definedName>
    <definedName name="MONTO_PAGADO_EN_SUBSIDIOS_DE_CESANTIA_PAGADOS_POR_EL_F.U.P.F." localSheetId="13">#REF!</definedName>
    <definedName name="MONTO_PAGADO_EN_SUBSIDIOS_DE_CESANTIA_PAGADOS_POR_EL_F.U.P.F." localSheetId="14">#REF!</definedName>
    <definedName name="MONTO_PAGADO_EN_SUBSIDIOS_DE_CESANTIA_PAGADOS_POR_EL_F.U.P.F." localSheetId="54">CESANTIA!$B$15</definedName>
    <definedName name="MONTO_PAGADO_EN_SUBSIDIOS_DE_CESANTIA_PAGADOS_POR_EL_F.U.P.F." localSheetId="20">#REF!</definedName>
    <definedName name="MONTO_PAGADO_EN_SUBSIDIOS_DE_CESANTIA_PAGADOS_POR_EL_F.U.P.F." localSheetId="19">#REF!</definedName>
    <definedName name="MONTO_PAGADO_EN_SUBSIDIOS_DE_CESANTIA_PAGADOS_POR_EL_F.U.P.F." localSheetId="21">#REF!</definedName>
    <definedName name="MONTO_PAGADO_EN_SUBSIDIOS_DE_CESANTIA_PAGADOS_POR_EL_F.U.P.F." localSheetId="3">#REF!</definedName>
    <definedName name="MONTO_PAGADO_EN_SUBSIDIOS_DE_CESANTIA_PAGADOS_POR_EL_F.U.P.F." localSheetId="1">#REF!</definedName>
    <definedName name="MONTO_PAGADO_EN_SUBSIDIOS_DE_CESANTIA_PAGADOS_POR_EL_F.U.P.F." localSheetId="29">#REF!</definedName>
    <definedName name="MONTO_PAGADO_EN_SUBSIDIOS_DE_CESANTIA_PAGADOS_POR_EL_F.U.P.F." localSheetId="0">#REF!</definedName>
    <definedName name="MONTO_PAGADO_EN_SUBSIDIOS_DE_CESANTIA_PAGADOS_POR_EL_F.U.P.F." localSheetId="30">#REF!</definedName>
    <definedName name="MONTO_PAGADO_EN_SUBSIDIOS_DE_CESANTIA_PAGADOS_POR_EL_F.U.P.F." localSheetId="28">#REF!</definedName>
    <definedName name="MONTO_PAGADO_EN_SUBSIDIOS_DE_CESANTIA_PAGADOS_POR_EL_F.U.P.F." localSheetId="24">#REF!</definedName>
    <definedName name="MONTO_PAGADO_EN_SUBSIDIOS_DE_CESANTIA_PAGADOS_POR_EL_F.U.P.F." localSheetId="10">#REF!</definedName>
    <definedName name="MONTO_PAGADO_EN_SUBSIDIOS_DE_CESANTIA_PAGADOS_POR_EL_F.U.P.F." localSheetId="18">#REF!</definedName>
    <definedName name="MONTO_PAGADO_EN_SUBSIDIOS_DE_CESANTIA_PAGADOS_POR_EL_F.U.P.F." localSheetId="26">#REF!</definedName>
    <definedName name="MONTO_PAGADO_EN_SUBSIDIOS_DE_CESANTIA_PAGADOS_POR_EL_F.U.P.F." localSheetId="22">#REF!</definedName>
    <definedName name="MONTO_PAGADO_EN_SUBSIDIOS_DE_CESANTIA_PAGADOS_POR_EL_F.U.P.F." localSheetId="23">#REF!</definedName>
    <definedName name="MONTO_PAGADO_EN_SUBSIDIOS_DE_CESANTIA_PAGADOS_POR_EL_F.U.P.F." localSheetId="25">#REF!</definedName>
    <definedName name="MONTO_PAGADO_EN_SUBSIDIOS_DE_CESANTIA_PAGADOS_POR_EL_F.U.P.F." localSheetId="17">#REF!</definedName>
    <definedName name="MONTO_PAGADO_EN_SUBSIDIOS_DE_CESANTIA_PAGADOS_POR_EL_F.U.P.F." localSheetId="4">#REF!</definedName>
    <definedName name="MONTO_PAGADO_EN_SUBSIDIOS_DE_CESANTIA_PAGADOS_POR_EL_F.U.P.F." localSheetId="9">#REF!</definedName>
    <definedName name="MONTO_PAGADO_EN_SUBSIDIOS_DE_CESANTIA_PAGADOS_POR_EL_F.U.P.F." localSheetId="8">#REF!</definedName>
    <definedName name="MONTO_PAGADO_EN_SUBSIDIOS_DE_CESANTIA_PAGADOS_POR_EL_F.U.P.F." localSheetId="6">#REF!</definedName>
    <definedName name="MONTO_PAGADO_EN_SUBSIDIOS_DE_CESANTIA_PAGADOS_POR_EL_F.U.P.F." localSheetId="7">#REF!</definedName>
    <definedName name="MONTO_PAGADO_EN_SUBSIDIOS_DE_CESANTIA_PAGADOS_POR_EL_F.U.P.F." localSheetId="2">#REF!</definedName>
    <definedName name="MONTO_PAGADO_EN_SUBSIDIOS_DE_CESANTIA_PAGADOS_POR_EL_F.U.P.F." localSheetId="5">#REF!</definedName>
    <definedName name="MONTO_PAGADO_EN_SUBSIDIOS_DE_CESANTIA_PAGADOS_POR_EL_F.U.P.F.">#REF!</definedName>
    <definedName name="MONTO_PAGADO_EN_SUBSIDIOS_DE_ORIGEN_COMUN__POR_LAS_C.C.A.F." localSheetId="11">#REF!</definedName>
    <definedName name="MONTO_PAGADO_EN_SUBSIDIOS_DE_ORIGEN_COMUN__POR_LAS_C.C.A.F." localSheetId="15">#REF!</definedName>
    <definedName name="MONTO_PAGADO_EN_SUBSIDIOS_DE_ORIGEN_COMUN__POR_LAS_C.C.A.F." localSheetId="16">#REF!</definedName>
    <definedName name="MONTO_PAGADO_EN_SUBSIDIOS_DE_ORIGEN_COMUN__POR_LAS_C.C.A.F." localSheetId="12">#REF!</definedName>
    <definedName name="MONTO_PAGADO_EN_SUBSIDIOS_DE_ORIGEN_COMUN__POR_LAS_C.C.A.F." localSheetId="13">#REF!</definedName>
    <definedName name="MONTO_PAGADO_EN_SUBSIDIOS_DE_ORIGEN_COMUN__POR_LAS_C.C.A.F." localSheetId="14">#REF!</definedName>
    <definedName name="MONTO_PAGADO_EN_SUBSIDIOS_DE_ORIGEN_COMUN__POR_LAS_C.C.A.F." localSheetId="53">#REF!</definedName>
    <definedName name="MONTO_PAGADO_EN_SUBSIDIOS_DE_ORIGEN_COMUN__POR_LAS_C.C.A.F." localSheetId="54">#REF!</definedName>
    <definedName name="MONTO_PAGADO_EN_SUBSIDIOS_DE_ORIGEN_COMUN__POR_LAS_C.C.A.F." localSheetId="20">#REF!</definedName>
    <definedName name="MONTO_PAGADO_EN_SUBSIDIOS_DE_ORIGEN_COMUN__POR_LAS_C.C.A.F." localSheetId="19">#REF!</definedName>
    <definedName name="MONTO_PAGADO_EN_SUBSIDIOS_DE_ORIGEN_COMUN__POR_LAS_C.C.A.F." localSheetId="21">#REF!</definedName>
    <definedName name="MONTO_PAGADO_EN_SUBSIDIOS_DE_ORIGEN_COMUN__POR_LAS_C.C.A.F." localSheetId="43">#REF!</definedName>
    <definedName name="MONTO_PAGADO_EN_SUBSIDIOS_DE_ORIGEN_COMUN__POR_LAS_C.C.A.F." localSheetId="3">#REF!</definedName>
    <definedName name="MONTO_PAGADO_EN_SUBSIDIOS_DE_ORIGEN_COMUN__POR_LAS_C.C.A.F." localSheetId="1">#REF!</definedName>
    <definedName name="MONTO_PAGADO_EN_SUBSIDIOS_DE_ORIGEN_COMUN__POR_LAS_C.C.A.F." localSheetId="52">#REF!</definedName>
    <definedName name="MONTO_PAGADO_EN_SUBSIDIOS_DE_ORIGEN_COMUN__POR_LAS_C.C.A.F." localSheetId="44">#REF!</definedName>
    <definedName name="MONTO_PAGADO_EN_SUBSIDIOS_DE_ORIGEN_COMUN__POR_LAS_C.C.A.F." localSheetId="29">#REF!</definedName>
    <definedName name="MONTO_PAGADO_EN_SUBSIDIOS_DE_ORIGEN_COMUN__POR_LAS_C.C.A.F." localSheetId="0">#REF!</definedName>
    <definedName name="MONTO_PAGADO_EN_SUBSIDIOS_DE_ORIGEN_COMUN__POR_LAS_C.C.A.F." localSheetId="42">#REF!</definedName>
    <definedName name="MONTO_PAGADO_EN_SUBSIDIOS_DE_ORIGEN_COMUN__POR_LAS_C.C.A.F." localSheetId="30">#REF!</definedName>
    <definedName name="MONTO_PAGADO_EN_SUBSIDIOS_DE_ORIGEN_COMUN__POR_LAS_C.C.A.F." localSheetId="28">#REF!</definedName>
    <definedName name="MONTO_PAGADO_EN_SUBSIDIOS_DE_ORIGEN_COMUN__POR_LAS_C.C.A.F." localSheetId="24">#REF!</definedName>
    <definedName name="MONTO_PAGADO_EN_SUBSIDIOS_DE_ORIGEN_COMUN__POR_LAS_C.C.A.F." localSheetId="10">#REF!</definedName>
    <definedName name="MONTO_PAGADO_EN_SUBSIDIOS_DE_ORIGEN_COMUN__POR_LAS_C.C.A.F." localSheetId="18">#REF!</definedName>
    <definedName name="MONTO_PAGADO_EN_SUBSIDIOS_DE_ORIGEN_COMUN__POR_LAS_C.C.A.F." localSheetId="26">#REF!</definedName>
    <definedName name="MONTO_PAGADO_EN_SUBSIDIOS_DE_ORIGEN_COMUN__POR_LAS_C.C.A.F." localSheetId="22">#REF!</definedName>
    <definedName name="MONTO_PAGADO_EN_SUBSIDIOS_DE_ORIGEN_COMUN__POR_LAS_C.C.A.F." localSheetId="23">#REF!</definedName>
    <definedName name="MONTO_PAGADO_EN_SUBSIDIOS_DE_ORIGEN_COMUN__POR_LAS_C.C.A.F." localSheetId="25">#REF!</definedName>
    <definedName name="MONTO_PAGADO_EN_SUBSIDIOS_DE_ORIGEN_COMUN__POR_LAS_C.C.A.F." localSheetId="47">#REF!</definedName>
    <definedName name="MONTO_PAGADO_EN_SUBSIDIOS_DE_ORIGEN_COMUN__POR_LAS_C.C.A.F." localSheetId="45">#REF!</definedName>
    <definedName name="MONTO_PAGADO_EN_SUBSIDIOS_DE_ORIGEN_COMUN__POR_LAS_C.C.A.F." localSheetId="46">#REF!</definedName>
    <definedName name="MONTO_PAGADO_EN_SUBSIDIOS_DE_ORIGEN_COMUN__POR_LAS_C.C.A.F." localSheetId="51">#REF!</definedName>
    <definedName name="MONTO_PAGADO_EN_SUBSIDIOS_DE_ORIGEN_COMUN__POR_LAS_C.C.A.F." localSheetId="49">#REF!</definedName>
    <definedName name="MONTO_PAGADO_EN_SUBSIDIOS_DE_ORIGEN_COMUN__POR_LAS_C.C.A.F." localSheetId="50">#REF!</definedName>
    <definedName name="MONTO_PAGADO_EN_SUBSIDIOS_DE_ORIGEN_COMUN__POR_LAS_C.C.A.F." localSheetId="17">#REF!</definedName>
    <definedName name="MONTO_PAGADO_EN_SUBSIDIOS_DE_ORIGEN_COMUN__POR_LAS_C.C.A.F." localSheetId="4">#REF!</definedName>
    <definedName name="MONTO_PAGADO_EN_SUBSIDIOS_DE_ORIGEN_COMUN__POR_LAS_C.C.A.F." localSheetId="9">#REF!</definedName>
    <definedName name="MONTO_PAGADO_EN_SUBSIDIOS_DE_ORIGEN_COMUN__POR_LAS_C.C.A.F." localSheetId="8">#REF!</definedName>
    <definedName name="MONTO_PAGADO_EN_SUBSIDIOS_DE_ORIGEN_COMUN__POR_LAS_C.C.A.F." localSheetId="6">#REF!</definedName>
    <definedName name="MONTO_PAGADO_EN_SUBSIDIOS_DE_ORIGEN_COMUN__POR_LAS_C.C.A.F." localSheetId="7">#REF!</definedName>
    <definedName name="MONTO_PAGADO_EN_SUBSIDIOS_DE_ORIGEN_COMUN__POR_LAS_C.C.A.F." localSheetId="2">#REF!</definedName>
    <definedName name="MONTO_PAGADO_EN_SUBSIDIOS_DE_ORIGEN_COMUN__POR_LAS_C.C.A.F." localSheetId="5">#REF!</definedName>
    <definedName name="MONTO_PAGADO_EN_SUBSIDIOS_DE_ORIGEN_COMUN__POR_LAS_C.C.A.F.">#REF!</definedName>
    <definedName name="MONTO_PASIS_POR_REGIONES" localSheetId="11">#REF!</definedName>
    <definedName name="MONTO_PASIS_POR_REGIONES" localSheetId="15">#REF!</definedName>
    <definedName name="MONTO_PASIS_POR_REGIONES" localSheetId="16">#REF!</definedName>
    <definedName name="MONTO_PASIS_POR_REGIONES" localSheetId="12">#REF!</definedName>
    <definedName name="MONTO_PASIS_POR_REGIONES" localSheetId="13">#REF!</definedName>
    <definedName name="MONTO_PASIS_POR_REGIONES" localSheetId="14">#REF!</definedName>
    <definedName name="MONTO_PASIS_POR_REGIONES" localSheetId="53">#REF!</definedName>
    <definedName name="MONTO_PASIS_POR_REGIONES" localSheetId="54">#REF!</definedName>
    <definedName name="MONTO_PASIS_POR_REGIONES" localSheetId="20">#REF!</definedName>
    <definedName name="MONTO_PASIS_POR_REGIONES" localSheetId="19">#REF!</definedName>
    <definedName name="MONTO_PASIS_POR_REGIONES" localSheetId="21">#REF!</definedName>
    <definedName name="MONTO_PASIS_POR_REGIONES" localSheetId="43">#REF!</definedName>
    <definedName name="MONTO_PASIS_POR_REGIONES" localSheetId="3">#REF!</definedName>
    <definedName name="MONTO_PASIS_POR_REGIONES" localSheetId="1">#REF!</definedName>
    <definedName name="MONTO_PASIS_POR_REGIONES" localSheetId="52">#REF!</definedName>
    <definedName name="MONTO_PASIS_POR_REGIONES" localSheetId="44">#REF!</definedName>
    <definedName name="MONTO_PASIS_POR_REGIONES" localSheetId="29">#REF!</definedName>
    <definedName name="MONTO_PASIS_POR_REGIONES" localSheetId="0">#REF!</definedName>
    <definedName name="MONTO_PASIS_POR_REGIONES" localSheetId="42">#REF!</definedName>
    <definedName name="MONTO_PASIS_POR_REGIONES" localSheetId="30">#REF!</definedName>
    <definedName name="MONTO_PASIS_POR_REGIONES" localSheetId="28">#REF!</definedName>
    <definedName name="MONTO_PASIS_POR_REGIONES" localSheetId="24">#REF!</definedName>
    <definedName name="MONTO_PASIS_POR_REGIONES" localSheetId="10">#REF!</definedName>
    <definedName name="MONTO_PASIS_POR_REGIONES" localSheetId="18">#REF!</definedName>
    <definedName name="MONTO_PASIS_POR_REGIONES" localSheetId="26">#REF!</definedName>
    <definedName name="MONTO_PASIS_POR_REGIONES" localSheetId="22">#REF!</definedName>
    <definedName name="MONTO_PASIS_POR_REGIONES" localSheetId="23">#REF!</definedName>
    <definedName name="MONTO_PASIS_POR_REGIONES" localSheetId="25">#REF!</definedName>
    <definedName name="MONTO_PASIS_POR_REGIONES" localSheetId="47">#REF!</definedName>
    <definedName name="MONTO_PASIS_POR_REGIONES" localSheetId="45">#REF!</definedName>
    <definedName name="MONTO_PASIS_POR_REGIONES" localSheetId="46">#REF!</definedName>
    <definedName name="MONTO_PASIS_POR_REGIONES" localSheetId="51">#REF!</definedName>
    <definedName name="MONTO_PASIS_POR_REGIONES" localSheetId="49">#REF!</definedName>
    <definedName name="MONTO_PASIS_POR_REGIONES" localSheetId="50">#REF!</definedName>
    <definedName name="MONTO_PASIS_POR_REGIONES" localSheetId="17">#REF!</definedName>
    <definedName name="MONTO_PASIS_POR_REGIONES" localSheetId="4">#REF!</definedName>
    <definedName name="MONTO_PASIS_POR_REGIONES" localSheetId="9">#REF!</definedName>
    <definedName name="MONTO_PASIS_POR_REGIONES" localSheetId="8">#REF!</definedName>
    <definedName name="MONTO_PASIS_POR_REGIONES" localSheetId="6">#REF!</definedName>
    <definedName name="MONTO_PASIS_POR_REGIONES" localSheetId="7">#REF!</definedName>
    <definedName name="MONTO_PASIS_POR_REGIONES" localSheetId="2">#REF!</definedName>
    <definedName name="MONTO_PASIS_POR_REGIONES" localSheetId="5">#REF!</definedName>
    <definedName name="MONTO_PASIS_POR_REGIONES">#REF!</definedName>
    <definedName name="MONTO_TOTAL_DE_CREDITOS_DE_CONSUMO_OTORGADOS_POR_EL_SISTEMA_C.C.A.F." localSheetId="11">#REF!</definedName>
    <definedName name="MONTO_TOTAL_DE_CREDITOS_DE_CONSUMO_OTORGADOS_POR_EL_SISTEMA_C.C.A.F." localSheetId="15">#REF!</definedName>
    <definedName name="MONTO_TOTAL_DE_CREDITOS_DE_CONSUMO_OTORGADOS_POR_EL_SISTEMA_C.C.A.F." localSheetId="16">#REF!</definedName>
    <definedName name="MONTO_TOTAL_DE_CREDITOS_DE_CONSUMO_OTORGADOS_POR_EL_SISTEMA_C.C.A.F." localSheetId="12">#REF!</definedName>
    <definedName name="MONTO_TOTAL_DE_CREDITOS_DE_CONSUMO_OTORGADOS_POR_EL_SISTEMA_C.C.A.F." localSheetId="13">#REF!</definedName>
    <definedName name="MONTO_TOTAL_DE_CREDITOS_DE_CONSUMO_OTORGADOS_POR_EL_SISTEMA_C.C.A.F." localSheetId="14">#REF!</definedName>
    <definedName name="MONTO_TOTAL_DE_CREDITOS_DE_CONSUMO_OTORGADOS_POR_EL_SISTEMA_C.C.A.F." localSheetId="53">#REF!</definedName>
    <definedName name="MONTO_TOTAL_DE_CREDITOS_DE_CONSUMO_OTORGADOS_POR_EL_SISTEMA_C.C.A.F." localSheetId="54">#REF!</definedName>
    <definedName name="MONTO_TOTAL_DE_CREDITOS_DE_CONSUMO_OTORGADOS_POR_EL_SISTEMA_C.C.A.F." localSheetId="20">#REF!</definedName>
    <definedName name="MONTO_TOTAL_DE_CREDITOS_DE_CONSUMO_OTORGADOS_POR_EL_SISTEMA_C.C.A.F." localSheetId="19">#REF!</definedName>
    <definedName name="MONTO_TOTAL_DE_CREDITOS_DE_CONSUMO_OTORGADOS_POR_EL_SISTEMA_C.C.A.F." localSheetId="21">#REF!</definedName>
    <definedName name="MONTO_TOTAL_DE_CREDITOS_DE_CONSUMO_OTORGADOS_POR_EL_SISTEMA_C.C.A.F." localSheetId="43">#REF!</definedName>
    <definedName name="MONTO_TOTAL_DE_CREDITOS_DE_CONSUMO_OTORGADOS_POR_EL_SISTEMA_C.C.A.F." localSheetId="3">#REF!</definedName>
    <definedName name="MONTO_TOTAL_DE_CREDITOS_DE_CONSUMO_OTORGADOS_POR_EL_SISTEMA_C.C.A.F." localSheetId="1">#REF!</definedName>
    <definedName name="MONTO_TOTAL_DE_CREDITOS_DE_CONSUMO_OTORGADOS_POR_EL_SISTEMA_C.C.A.F." localSheetId="52">#REF!</definedName>
    <definedName name="MONTO_TOTAL_DE_CREDITOS_DE_CONSUMO_OTORGADOS_POR_EL_SISTEMA_C.C.A.F." localSheetId="44">#REF!</definedName>
    <definedName name="MONTO_TOTAL_DE_CREDITOS_DE_CONSUMO_OTORGADOS_POR_EL_SISTEMA_C.C.A.F." localSheetId="29">#REF!</definedName>
    <definedName name="MONTO_TOTAL_DE_CREDITOS_DE_CONSUMO_OTORGADOS_POR_EL_SISTEMA_C.C.A.F." localSheetId="0">#REF!</definedName>
    <definedName name="MONTO_TOTAL_DE_CREDITOS_DE_CONSUMO_OTORGADOS_POR_EL_SISTEMA_C.C.A.F." localSheetId="42">#REF!</definedName>
    <definedName name="MONTO_TOTAL_DE_CREDITOS_DE_CONSUMO_OTORGADOS_POR_EL_SISTEMA_C.C.A.F." localSheetId="35">'MONTO CREDITOS'!$B$3</definedName>
    <definedName name="MONTO_TOTAL_DE_CREDITOS_DE_CONSUMO_OTORGADOS_POR_EL_SISTEMA_C.C.A.F." localSheetId="30">#REF!</definedName>
    <definedName name="MONTO_TOTAL_DE_CREDITOS_DE_CONSUMO_OTORGADOS_POR_EL_SISTEMA_C.C.A.F." localSheetId="28">#REF!</definedName>
    <definedName name="MONTO_TOTAL_DE_CREDITOS_DE_CONSUMO_OTORGADOS_POR_EL_SISTEMA_C.C.A.F." localSheetId="24">#REF!</definedName>
    <definedName name="MONTO_TOTAL_DE_CREDITOS_DE_CONSUMO_OTORGADOS_POR_EL_SISTEMA_C.C.A.F." localSheetId="10">#REF!</definedName>
    <definedName name="MONTO_TOTAL_DE_CREDITOS_DE_CONSUMO_OTORGADOS_POR_EL_SISTEMA_C.C.A.F." localSheetId="18">#REF!</definedName>
    <definedName name="MONTO_TOTAL_DE_CREDITOS_DE_CONSUMO_OTORGADOS_POR_EL_SISTEMA_C.C.A.F." localSheetId="26">#REF!</definedName>
    <definedName name="MONTO_TOTAL_DE_CREDITOS_DE_CONSUMO_OTORGADOS_POR_EL_SISTEMA_C.C.A.F." localSheetId="22">#REF!</definedName>
    <definedName name="MONTO_TOTAL_DE_CREDITOS_DE_CONSUMO_OTORGADOS_POR_EL_SISTEMA_C.C.A.F." localSheetId="23">#REF!</definedName>
    <definedName name="MONTO_TOTAL_DE_CREDITOS_DE_CONSUMO_OTORGADOS_POR_EL_SISTEMA_C.C.A.F." localSheetId="25">#REF!</definedName>
    <definedName name="MONTO_TOTAL_DE_CREDITOS_DE_CONSUMO_OTORGADOS_POR_EL_SISTEMA_C.C.A.F." localSheetId="47">#REF!</definedName>
    <definedName name="MONTO_TOTAL_DE_CREDITOS_DE_CONSUMO_OTORGADOS_POR_EL_SISTEMA_C.C.A.F." localSheetId="45">#REF!</definedName>
    <definedName name="MONTO_TOTAL_DE_CREDITOS_DE_CONSUMO_OTORGADOS_POR_EL_SISTEMA_C.C.A.F." localSheetId="46">#REF!</definedName>
    <definedName name="MONTO_TOTAL_DE_CREDITOS_DE_CONSUMO_OTORGADOS_POR_EL_SISTEMA_C.C.A.F." localSheetId="51">#REF!</definedName>
    <definedName name="MONTO_TOTAL_DE_CREDITOS_DE_CONSUMO_OTORGADOS_POR_EL_SISTEMA_C.C.A.F." localSheetId="49">#REF!</definedName>
    <definedName name="MONTO_TOTAL_DE_CREDITOS_DE_CONSUMO_OTORGADOS_POR_EL_SISTEMA_C.C.A.F." localSheetId="50">#REF!</definedName>
    <definedName name="MONTO_TOTAL_DE_CREDITOS_DE_CONSUMO_OTORGADOS_POR_EL_SISTEMA_C.C.A.F." localSheetId="17">#REF!</definedName>
    <definedName name="MONTO_TOTAL_DE_CREDITOS_DE_CONSUMO_OTORGADOS_POR_EL_SISTEMA_C.C.A.F." localSheetId="4">#REF!</definedName>
    <definedName name="MONTO_TOTAL_DE_CREDITOS_DE_CONSUMO_OTORGADOS_POR_EL_SISTEMA_C.C.A.F." localSheetId="9">#REF!</definedName>
    <definedName name="MONTO_TOTAL_DE_CREDITOS_DE_CONSUMO_OTORGADOS_POR_EL_SISTEMA_C.C.A.F." localSheetId="8">#REF!</definedName>
    <definedName name="MONTO_TOTAL_DE_CREDITOS_DE_CONSUMO_OTORGADOS_POR_EL_SISTEMA_C.C.A.F." localSheetId="6">#REF!</definedName>
    <definedName name="MONTO_TOTAL_DE_CREDITOS_DE_CONSUMO_OTORGADOS_POR_EL_SISTEMA_C.C.A.F." localSheetId="7">#REF!</definedName>
    <definedName name="MONTO_TOTAL_DE_CREDITOS_DE_CONSUMO_OTORGADOS_POR_EL_SISTEMA_C.C.A.F." localSheetId="2">#REF!</definedName>
    <definedName name="MONTO_TOTAL_DE_CREDITOS_DE_CONSUMO_OTORGADOS_POR_EL_SISTEMA_C.C.A.F." localSheetId="5">#REF!</definedName>
    <definedName name="MONTO_TOTAL_DE_CREDITOS_DE_CONSUMO_OTORGADOS_POR_EL_SISTEMA_C.C.A.F.">#REF!</definedName>
    <definedName name="MONTO_TOTAL_DE_SUBSIDIOS_PAGADOS_POR_ACCIDENTES_DEL_TRABAJO" localSheetId="11">#REF!</definedName>
    <definedName name="MONTO_TOTAL_DE_SUBSIDIOS_PAGADOS_POR_ACCIDENTES_DEL_TRABAJO" localSheetId="15">#REF!</definedName>
    <definedName name="MONTO_TOTAL_DE_SUBSIDIOS_PAGADOS_POR_ACCIDENTES_DEL_TRABAJO" localSheetId="16">#REF!</definedName>
    <definedName name="MONTO_TOTAL_DE_SUBSIDIOS_PAGADOS_POR_ACCIDENTES_DEL_TRABAJO" localSheetId="12">#REF!</definedName>
    <definedName name="MONTO_TOTAL_DE_SUBSIDIOS_PAGADOS_POR_ACCIDENTES_DEL_TRABAJO" localSheetId="13">#REF!</definedName>
    <definedName name="MONTO_TOTAL_DE_SUBSIDIOS_PAGADOS_POR_ACCIDENTES_DEL_TRABAJO" localSheetId="14">#REF!</definedName>
    <definedName name="MONTO_TOTAL_DE_SUBSIDIOS_PAGADOS_POR_ACCIDENTES_DEL_TRABAJO" localSheetId="53">#REF!</definedName>
    <definedName name="MONTO_TOTAL_DE_SUBSIDIOS_PAGADOS_POR_ACCIDENTES_DEL_TRABAJO" localSheetId="54">#REF!</definedName>
    <definedName name="MONTO_TOTAL_DE_SUBSIDIOS_PAGADOS_POR_ACCIDENTES_DEL_TRABAJO" localSheetId="20">#REF!</definedName>
    <definedName name="MONTO_TOTAL_DE_SUBSIDIOS_PAGADOS_POR_ACCIDENTES_DEL_TRABAJO" localSheetId="19">#REF!</definedName>
    <definedName name="MONTO_TOTAL_DE_SUBSIDIOS_PAGADOS_POR_ACCIDENTES_DEL_TRABAJO" localSheetId="21">#REF!</definedName>
    <definedName name="MONTO_TOTAL_DE_SUBSIDIOS_PAGADOS_POR_ACCIDENTES_DEL_TRABAJO" localSheetId="43">#REF!</definedName>
    <definedName name="MONTO_TOTAL_DE_SUBSIDIOS_PAGADOS_POR_ACCIDENTES_DEL_TRABAJO" localSheetId="3">#REF!</definedName>
    <definedName name="MONTO_TOTAL_DE_SUBSIDIOS_PAGADOS_POR_ACCIDENTES_DEL_TRABAJO" localSheetId="1">#REF!</definedName>
    <definedName name="MONTO_TOTAL_DE_SUBSIDIOS_PAGADOS_POR_ACCIDENTES_DEL_TRABAJO" localSheetId="52">#REF!</definedName>
    <definedName name="MONTO_TOTAL_DE_SUBSIDIOS_PAGADOS_POR_ACCIDENTES_DEL_TRABAJO" localSheetId="44">#REF!</definedName>
    <definedName name="MONTO_TOTAL_DE_SUBSIDIOS_PAGADOS_POR_ACCIDENTES_DEL_TRABAJO" localSheetId="29">#REF!</definedName>
    <definedName name="MONTO_TOTAL_DE_SUBSIDIOS_PAGADOS_POR_ACCIDENTES_DEL_TRABAJO" localSheetId="0">#REF!</definedName>
    <definedName name="MONTO_TOTAL_DE_SUBSIDIOS_PAGADOS_POR_ACCIDENTES_DEL_TRABAJO" localSheetId="42">#REF!</definedName>
    <definedName name="MONTO_TOTAL_DE_SUBSIDIOS_PAGADOS_POR_ACCIDENTES_DEL_TRABAJO" localSheetId="30">#REF!</definedName>
    <definedName name="MONTO_TOTAL_DE_SUBSIDIOS_PAGADOS_POR_ACCIDENTES_DEL_TRABAJO" localSheetId="28">#REF!</definedName>
    <definedName name="MONTO_TOTAL_DE_SUBSIDIOS_PAGADOS_POR_ACCIDENTES_DEL_TRABAJO" localSheetId="24">#REF!</definedName>
    <definedName name="MONTO_TOTAL_DE_SUBSIDIOS_PAGADOS_POR_ACCIDENTES_DEL_TRABAJO" localSheetId="10">#REF!</definedName>
    <definedName name="MONTO_TOTAL_DE_SUBSIDIOS_PAGADOS_POR_ACCIDENTES_DEL_TRABAJO" localSheetId="18">#REF!</definedName>
    <definedName name="MONTO_TOTAL_DE_SUBSIDIOS_PAGADOS_POR_ACCIDENTES_DEL_TRABAJO" localSheetId="26">#REF!</definedName>
    <definedName name="MONTO_TOTAL_DE_SUBSIDIOS_PAGADOS_POR_ACCIDENTES_DEL_TRABAJO" localSheetId="22">#REF!</definedName>
    <definedName name="MONTO_TOTAL_DE_SUBSIDIOS_PAGADOS_POR_ACCIDENTES_DEL_TRABAJO" localSheetId="23">#REF!</definedName>
    <definedName name="MONTO_TOTAL_DE_SUBSIDIOS_PAGADOS_POR_ACCIDENTES_DEL_TRABAJO" localSheetId="25">#REF!</definedName>
    <definedName name="MONTO_TOTAL_DE_SUBSIDIOS_PAGADOS_POR_ACCIDENTES_DEL_TRABAJO" localSheetId="47">#REF!</definedName>
    <definedName name="MONTO_TOTAL_DE_SUBSIDIOS_PAGADOS_POR_ACCIDENTES_DEL_TRABAJO" localSheetId="45">#REF!</definedName>
    <definedName name="MONTO_TOTAL_DE_SUBSIDIOS_PAGADOS_POR_ACCIDENTES_DEL_TRABAJO" localSheetId="46">#REF!</definedName>
    <definedName name="MONTO_TOTAL_DE_SUBSIDIOS_PAGADOS_POR_ACCIDENTES_DEL_TRABAJO" localSheetId="51">#REF!</definedName>
    <definedName name="MONTO_TOTAL_DE_SUBSIDIOS_PAGADOS_POR_ACCIDENTES_DEL_TRABAJO" localSheetId="49">#REF!</definedName>
    <definedName name="MONTO_TOTAL_DE_SUBSIDIOS_PAGADOS_POR_ACCIDENTES_DEL_TRABAJO" localSheetId="50">#REF!</definedName>
    <definedName name="MONTO_TOTAL_DE_SUBSIDIOS_PAGADOS_POR_ACCIDENTES_DEL_TRABAJO" localSheetId="17">#REF!</definedName>
    <definedName name="MONTO_TOTAL_DE_SUBSIDIOS_PAGADOS_POR_ACCIDENTES_DEL_TRABAJO" localSheetId="4">#REF!</definedName>
    <definedName name="MONTO_TOTAL_DE_SUBSIDIOS_PAGADOS_POR_ACCIDENTES_DEL_TRABAJO" localSheetId="9">#REF!</definedName>
    <definedName name="MONTO_TOTAL_DE_SUBSIDIOS_PAGADOS_POR_ACCIDENTES_DEL_TRABAJO" localSheetId="8">#REF!</definedName>
    <definedName name="MONTO_TOTAL_DE_SUBSIDIOS_PAGADOS_POR_ACCIDENTES_DEL_TRABAJO" localSheetId="6">#REF!</definedName>
    <definedName name="MONTO_TOTAL_DE_SUBSIDIOS_PAGADOS_POR_ACCIDENTES_DEL_TRABAJO" localSheetId="7">#REF!</definedName>
    <definedName name="MONTO_TOTAL_DE_SUBSIDIOS_PAGADOS_POR_ACCIDENTES_DEL_TRABAJO" localSheetId="2">#REF!</definedName>
    <definedName name="MONTO_TOTAL_DE_SUBSIDIOS_PAGADOS_POR_ACCIDENTES_DEL_TRABAJO" localSheetId="5">#REF!</definedName>
    <definedName name="MONTO_TOTAL_DE_SUBSIDIOS_PAGADOS_POR_ACCIDENTES_DEL_TRABAJO">#REF!</definedName>
    <definedName name="MONTOPASISREGIONES" localSheetId="11">#REF!</definedName>
    <definedName name="MONTOPASISREGIONES" localSheetId="15">#REF!</definedName>
    <definedName name="MONTOPASISREGIONES" localSheetId="16">#REF!</definedName>
    <definedName name="MONTOPASISREGIONES" localSheetId="12">#REF!</definedName>
    <definedName name="MONTOPASISREGIONES" localSheetId="13">#REF!</definedName>
    <definedName name="MONTOPASISREGIONES" localSheetId="14">#REF!</definedName>
    <definedName name="MONTOPASISREGIONES" localSheetId="53">#REF!</definedName>
    <definedName name="MONTOPASISREGIONES" localSheetId="54">#REF!</definedName>
    <definedName name="MONTOPASISREGIONES" localSheetId="20">#REF!</definedName>
    <definedName name="MONTOPASISREGIONES" localSheetId="19">#REF!</definedName>
    <definedName name="MONTOPASISREGIONES" localSheetId="21">#REF!</definedName>
    <definedName name="MONTOPASISREGIONES" localSheetId="43">#REF!</definedName>
    <definedName name="MONTOPASISREGIONES" localSheetId="3">#REF!</definedName>
    <definedName name="MONTOPASISREGIONES" localSheetId="1">#REF!</definedName>
    <definedName name="MONTOPASISREGIONES" localSheetId="52">#REF!</definedName>
    <definedName name="MONTOPASISREGIONES" localSheetId="44">#REF!</definedName>
    <definedName name="MONTOPASISREGIONES" localSheetId="29">#REF!</definedName>
    <definedName name="MONTOPASISREGIONES" localSheetId="0">#REF!</definedName>
    <definedName name="MONTOPASISREGIONES" localSheetId="42">#REF!</definedName>
    <definedName name="MONTOPASISREGIONES" localSheetId="30">#REF!</definedName>
    <definedName name="MONTOPASISREGIONES" localSheetId="28">#REF!</definedName>
    <definedName name="MONTOPASISREGIONES" localSheetId="24">#REF!</definedName>
    <definedName name="MONTOPASISREGIONES" localSheetId="10">#REF!</definedName>
    <definedName name="MONTOPASISREGIONES" localSheetId="18">#REF!</definedName>
    <definedName name="MONTOPASISREGIONES" localSheetId="26">#REF!</definedName>
    <definedName name="MONTOPASISREGIONES" localSheetId="22">#REF!</definedName>
    <definedName name="MONTOPASISREGIONES" localSheetId="23">#REF!</definedName>
    <definedName name="MONTOPASISREGIONES" localSheetId="25">#REF!</definedName>
    <definedName name="MONTOPASISREGIONES" localSheetId="47">#REF!</definedName>
    <definedName name="MONTOPASISREGIONES" localSheetId="45">#REF!</definedName>
    <definedName name="MONTOPASISREGIONES" localSheetId="46">#REF!</definedName>
    <definedName name="MONTOPASISREGIONES" localSheetId="51">#REF!</definedName>
    <definedName name="MONTOPASISREGIONES" localSheetId="49">#REF!</definedName>
    <definedName name="MONTOPASISREGIONES" localSheetId="50">#REF!</definedName>
    <definedName name="MONTOPASISREGIONES" localSheetId="17">#REF!</definedName>
    <definedName name="MONTOPASISREGIONES" localSheetId="4">#REF!</definedName>
    <definedName name="MONTOPASISREGIONES" localSheetId="9">#REF!</definedName>
    <definedName name="MONTOPASISREGIONES" localSheetId="8">#REF!</definedName>
    <definedName name="MONTOPASISREGIONES" localSheetId="6">#REF!</definedName>
    <definedName name="MONTOPASISREGIONES" localSheetId="7">#REF!</definedName>
    <definedName name="MONTOPASISREGIONES" localSheetId="2">#REF!</definedName>
    <definedName name="MONTOPASISREGIONES" localSheetId="5">#REF!</definedName>
    <definedName name="MONTOPASISREGIONES">#REF!</definedName>
    <definedName name="MONTOS_EN_CREDITOS_HIPOTECARIOS_OTORGADOS_POR_EL_SISTEMA_C.C.A.F." localSheetId="11">#REF!</definedName>
    <definedName name="MONTOS_EN_CREDITOS_HIPOTECARIOS_OTORGADOS_POR_EL_SISTEMA_C.C.A.F." localSheetId="15">#REF!</definedName>
    <definedName name="MONTOS_EN_CREDITOS_HIPOTECARIOS_OTORGADOS_POR_EL_SISTEMA_C.C.A.F." localSheetId="16">#REF!</definedName>
    <definedName name="MONTOS_EN_CREDITOS_HIPOTECARIOS_OTORGADOS_POR_EL_SISTEMA_C.C.A.F." localSheetId="12">#REF!</definedName>
    <definedName name="MONTOS_EN_CREDITOS_HIPOTECARIOS_OTORGADOS_POR_EL_SISTEMA_C.C.A.F." localSheetId="13">#REF!</definedName>
    <definedName name="MONTOS_EN_CREDITOS_HIPOTECARIOS_OTORGADOS_POR_EL_SISTEMA_C.C.A.F." localSheetId="14">#REF!</definedName>
    <definedName name="MONTOS_EN_CREDITOS_HIPOTECARIOS_OTORGADOS_POR_EL_SISTEMA_C.C.A.F." localSheetId="53">#REF!</definedName>
    <definedName name="MONTOS_EN_CREDITOS_HIPOTECARIOS_OTORGADOS_POR_EL_SISTEMA_C.C.A.F." localSheetId="54">#REF!</definedName>
    <definedName name="MONTOS_EN_CREDITOS_HIPOTECARIOS_OTORGADOS_POR_EL_SISTEMA_C.C.A.F." localSheetId="20">#REF!</definedName>
    <definedName name="MONTOS_EN_CREDITOS_HIPOTECARIOS_OTORGADOS_POR_EL_SISTEMA_C.C.A.F." localSheetId="19">#REF!</definedName>
    <definedName name="MONTOS_EN_CREDITOS_HIPOTECARIOS_OTORGADOS_POR_EL_SISTEMA_C.C.A.F." localSheetId="21">#REF!</definedName>
    <definedName name="MONTOS_EN_CREDITOS_HIPOTECARIOS_OTORGADOS_POR_EL_SISTEMA_C.C.A.F." localSheetId="43">#REF!</definedName>
    <definedName name="MONTOS_EN_CREDITOS_HIPOTECARIOS_OTORGADOS_POR_EL_SISTEMA_C.C.A.F." localSheetId="3">#REF!</definedName>
    <definedName name="MONTOS_EN_CREDITOS_HIPOTECARIOS_OTORGADOS_POR_EL_SISTEMA_C.C.A.F." localSheetId="1">#REF!</definedName>
    <definedName name="MONTOS_EN_CREDITOS_HIPOTECARIOS_OTORGADOS_POR_EL_SISTEMA_C.C.A.F." localSheetId="52">#REF!</definedName>
    <definedName name="MONTOS_EN_CREDITOS_HIPOTECARIOS_OTORGADOS_POR_EL_SISTEMA_C.C.A.F." localSheetId="44">#REF!</definedName>
    <definedName name="MONTOS_EN_CREDITOS_HIPOTECARIOS_OTORGADOS_POR_EL_SISTEMA_C.C.A.F." localSheetId="29">#REF!</definedName>
    <definedName name="MONTOS_EN_CREDITOS_HIPOTECARIOS_OTORGADOS_POR_EL_SISTEMA_C.C.A.F." localSheetId="0">#REF!</definedName>
    <definedName name="MONTOS_EN_CREDITOS_HIPOTECARIOS_OTORGADOS_POR_EL_SISTEMA_C.C.A.F." localSheetId="42">#REF!</definedName>
    <definedName name="MONTOS_EN_CREDITOS_HIPOTECARIOS_OTORGADOS_POR_EL_SISTEMA_C.C.A.F." localSheetId="30">#REF!</definedName>
    <definedName name="MONTOS_EN_CREDITOS_HIPOTECARIOS_OTORGADOS_POR_EL_SISTEMA_C.C.A.F." localSheetId="28">#REF!</definedName>
    <definedName name="MONTOS_EN_CREDITOS_HIPOTECARIOS_OTORGADOS_POR_EL_SISTEMA_C.C.A.F." localSheetId="24">#REF!</definedName>
    <definedName name="MONTOS_EN_CREDITOS_HIPOTECARIOS_OTORGADOS_POR_EL_SISTEMA_C.C.A.F." localSheetId="10">#REF!</definedName>
    <definedName name="MONTOS_EN_CREDITOS_HIPOTECARIOS_OTORGADOS_POR_EL_SISTEMA_C.C.A.F." localSheetId="18">#REF!</definedName>
    <definedName name="MONTOS_EN_CREDITOS_HIPOTECARIOS_OTORGADOS_POR_EL_SISTEMA_C.C.A.F." localSheetId="26">#REF!</definedName>
    <definedName name="MONTOS_EN_CREDITOS_HIPOTECARIOS_OTORGADOS_POR_EL_SISTEMA_C.C.A.F." localSheetId="22">#REF!</definedName>
    <definedName name="MONTOS_EN_CREDITOS_HIPOTECARIOS_OTORGADOS_POR_EL_SISTEMA_C.C.A.F." localSheetId="23">#REF!</definedName>
    <definedName name="MONTOS_EN_CREDITOS_HIPOTECARIOS_OTORGADOS_POR_EL_SISTEMA_C.C.A.F." localSheetId="34">N°CREDITOS!$B$37:$E$37</definedName>
    <definedName name="MONTOS_EN_CREDITOS_HIPOTECARIOS_OTORGADOS_POR_EL_SISTEMA_C.C.A.F." localSheetId="25">#REF!</definedName>
    <definedName name="MONTOS_EN_CREDITOS_HIPOTECARIOS_OTORGADOS_POR_EL_SISTEMA_C.C.A.F." localSheetId="47">#REF!</definedName>
    <definedName name="MONTOS_EN_CREDITOS_HIPOTECARIOS_OTORGADOS_POR_EL_SISTEMA_C.C.A.F." localSheetId="45">#REF!</definedName>
    <definedName name="MONTOS_EN_CREDITOS_HIPOTECARIOS_OTORGADOS_POR_EL_SISTEMA_C.C.A.F." localSheetId="46">#REF!</definedName>
    <definedName name="MONTOS_EN_CREDITOS_HIPOTECARIOS_OTORGADOS_POR_EL_SISTEMA_C.C.A.F." localSheetId="51">#REF!</definedName>
    <definedName name="MONTOS_EN_CREDITOS_HIPOTECARIOS_OTORGADOS_POR_EL_SISTEMA_C.C.A.F." localSheetId="49">#REF!</definedName>
    <definedName name="MONTOS_EN_CREDITOS_HIPOTECARIOS_OTORGADOS_POR_EL_SISTEMA_C.C.A.F." localSheetId="50">#REF!</definedName>
    <definedName name="MONTOS_EN_CREDITOS_HIPOTECARIOS_OTORGADOS_POR_EL_SISTEMA_C.C.A.F." localSheetId="17">#REF!</definedName>
    <definedName name="MONTOS_EN_CREDITOS_HIPOTECARIOS_OTORGADOS_POR_EL_SISTEMA_C.C.A.F." localSheetId="4">#REF!</definedName>
    <definedName name="MONTOS_EN_CREDITOS_HIPOTECARIOS_OTORGADOS_POR_EL_SISTEMA_C.C.A.F." localSheetId="9">#REF!</definedName>
    <definedName name="MONTOS_EN_CREDITOS_HIPOTECARIOS_OTORGADOS_POR_EL_SISTEMA_C.C.A.F." localSheetId="8">#REF!</definedName>
    <definedName name="MONTOS_EN_CREDITOS_HIPOTECARIOS_OTORGADOS_POR_EL_SISTEMA_C.C.A.F." localSheetId="6">#REF!</definedName>
    <definedName name="MONTOS_EN_CREDITOS_HIPOTECARIOS_OTORGADOS_POR_EL_SISTEMA_C.C.A.F." localSheetId="7">#REF!</definedName>
    <definedName name="MONTOS_EN_CREDITOS_HIPOTECARIOS_OTORGADOS_POR_EL_SISTEMA_C.C.A.F." localSheetId="2">#REF!</definedName>
    <definedName name="MONTOS_EN_CREDITOS_HIPOTECARIOS_OTORGADOS_POR_EL_SISTEMA_C.C.A.F." localSheetId="5">#REF!</definedName>
    <definedName name="MONTOS_EN_CREDITOS_HIPOTECARIOS_OTORGADOS_POR_EL_SISTEMA_C.C.A.F.">#REF!</definedName>
    <definedName name="MONTOS_TOTALES_DE__PENSIONES_VIGENTES_DE_LA_LEY_N_16.744_SEGÚN_TIPO_DE_PENSION" localSheetId="11">#REF!</definedName>
    <definedName name="MONTOS_TOTALES_DE__PENSIONES_VIGENTES_DE_LA_LEY_N_16.744_SEGÚN_TIPO_DE_PENSION" localSheetId="15">#REF!</definedName>
    <definedName name="MONTOS_TOTALES_DE__PENSIONES_VIGENTES_DE_LA_LEY_N_16.744_SEGÚN_TIPO_DE_PENSION" localSheetId="16">#REF!</definedName>
    <definedName name="MONTOS_TOTALES_DE__PENSIONES_VIGENTES_DE_LA_LEY_N_16.744_SEGÚN_TIPO_DE_PENSION" localSheetId="12">#REF!</definedName>
    <definedName name="MONTOS_TOTALES_DE__PENSIONES_VIGENTES_DE_LA_LEY_N_16.744_SEGÚN_TIPO_DE_PENSION" localSheetId="13">#REF!</definedName>
    <definedName name="MONTOS_TOTALES_DE__PENSIONES_VIGENTES_DE_LA_LEY_N_16.744_SEGÚN_TIPO_DE_PENSION" localSheetId="14">#REF!</definedName>
    <definedName name="MONTOS_TOTALES_DE__PENSIONES_VIGENTES_DE_LA_LEY_N_16.744_SEGÚN_TIPO_DE_PENSION" localSheetId="53">#REF!</definedName>
    <definedName name="MONTOS_TOTALES_DE__PENSIONES_VIGENTES_DE_LA_LEY_N_16.744_SEGÚN_TIPO_DE_PENSION" localSheetId="54">#REF!</definedName>
    <definedName name="MONTOS_TOTALES_DE__PENSIONES_VIGENTES_DE_LA_LEY_N_16.744_SEGÚN_TIPO_DE_PENSION" localSheetId="20">#REF!</definedName>
    <definedName name="MONTOS_TOTALES_DE__PENSIONES_VIGENTES_DE_LA_LEY_N_16.744_SEGÚN_TIPO_DE_PENSION" localSheetId="19">#REF!</definedName>
    <definedName name="MONTOS_TOTALES_DE__PENSIONES_VIGENTES_DE_LA_LEY_N_16.744_SEGÚN_TIPO_DE_PENSION" localSheetId="21">#REF!</definedName>
    <definedName name="MONTOS_TOTALES_DE__PENSIONES_VIGENTES_DE_LA_LEY_N_16.744_SEGÚN_TIPO_DE_PENSION" localSheetId="43">#REF!</definedName>
    <definedName name="MONTOS_TOTALES_DE__PENSIONES_VIGENTES_DE_LA_LEY_N_16.744_SEGÚN_TIPO_DE_PENSION" localSheetId="3">#REF!</definedName>
    <definedName name="MONTOS_TOTALES_DE__PENSIONES_VIGENTES_DE_LA_LEY_N_16.744_SEGÚN_TIPO_DE_PENSION" localSheetId="1">#REF!</definedName>
    <definedName name="MONTOS_TOTALES_DE__PENSIONES_VIGENTES_DE_LA_LEY_N_16.744_SEGÚN_TIPO_DE_PENSION" localSheetId="52">#REF!</definedName>
    <definedName name="MONTOS_TOTALES_DE__PENSIONES_VIGENTES_DE_LA_LEY_N_16.744_SEGÚN_TIPO_DE_PENSION" localSheetId="44">#REF!</definedName>
    <definedName name="MONTOS_TOTALES_DE__PENSIONES_VIGENTES_DE_LA_LEY_N_16.744_SEGÚN_TIPO_DE_PENSION" localSheetId="29">#REF!</definedName>
    <definedName name="MONTOS_TOTALES_DE__PENSIONES_VIGENTES_DE_LA_LEY_N_16.744_SEGÚN_TIPO_DE_PENSION" localSheetId="0">#REF!</definedName>
    <definedName name="MONTOS_TOTALES_DE__PENSIONES_VIGENTES_DE_LA_LEY_N_16.744_SEGÚN_TIPO_DE_PENSION" localSheetId="42">#REF!</definedName>
    <definedName name="MONTOS_TOTALES_DE__PENSIONES_VIGENTES_DE_LA_LEY_N_16.744_SEGÚN_TIPO_DE_PENSION" localSheetId="30">#REF!</definedName>
    <definedName name="MONTOS_TOTALES_DE__PENSIONES_VIGENTES_DE_LA_LEY_N_16.744_SEGÚN_TIPO_DE_PENSION" localSheetId="28">#REF!</definedName>
    <definedName name="MONTOS_TOTALES_DE__PENSIONES_VIGENTES_DE_LA_LEY_N_16.744_SEGÚN_TIPO_DE_PENSION" localSheetId="24">#REF!</definedName>
    <definedName name="MONTOS_TOTALES_DE__PENSIONES_VIGENTES_DE_LA_LEY_N_16.744_SEGÚN_TIPO_DE_PENSION" localSheetId="10">#REF!</definedName>
    <definedName name="MONTOS_TOTALES_DE__PENSIONES_VIGENTES_DE_LA_LEY_N_16.744_SEGÚN_TIPO_DE_PENSION" localSheetId="18">#REF!</definedName>
    <definedName name="MONTOS_TOTALES_DE__PENSIONES_VIGENTES_DE_LA_LEY_N_16.744_SEGÚN_TIPO_DE_PENSION" localSheetId="26">#REF!</definedName>
    <definedName name="MONTOS_TOTALES_DE__PENSIONES_VIGENTES_DE_LA_LEY_N_16.744_SEGÚN_TIPO_DE_PENSION" localSheetId="22">#REF!</definedName>
    <definedName name="MONTOS_TOTALES_DE__PENSIONES_VIGENTES_DE_LA_LEY_N_16.744_SEGÚN_TIPO_DE_PENSION" localSheetId="23">#REF!</definedName>
    <definedName name="MONTOS_TOTALES_DE__PENSIONES_VIGENTES_DE_LA_LEY_N_16.744_SEGÚN_TIPO_DE_PENSION" localSheetId="25">#REF!</definedName>
    <definedName name="MONTOS_TOTALES_DE__PENSIONES_VIGENTES_DE_LA_LEY_N_16.744_SEGÚN_TIPO_DE_PENSION" localSheetId="47">#REF!</definedName>
    <definedName name="MONTOS_TOTALES_DE__PENSIONES_VIGENTES_DE_LA_LEY_N_16.744_SEGÚN_TIPO_DE_PENSION" localSheetId="45">#REF!</definedName>
    <definedName name="MONTOS_TOTALES_DE__PENSIONES_VIGENTES_DE_LA_LEY_N_16.744_SEGÚN_TIPO_DE_PENSION" localSheetId="46">#REF!</definedName>
    <definedName name="MONTOS_TOTALES_DE__PENSIONES_VIGENTES_DE_LA_LEY_N_16.744_SEGÚN_TIPO_DE_PENSION" localSheetId="51">#REF!</definedName>
    <definedName name="MONTOS_TOTALES_DE__PENSIONES_VIGENTES_DE_LA_LEY_N_16.744_SEGÚN_TIPO_DE_PENSION" localSheetId="49">#REF!</definedName>
    <definedName name="MONTOS_TOTALES_DE__PENSIONES_VIGENTES_DE_LA_LEY_N_16.744_SEGÚN_TIPO_DE_PENSION" localSheetId="50">#REF!</definedName>
    <definedName name="MONTOS_TOTALES_DE__PENSIONES_VIGENTES_DE_LA_LEY_N_16.744_SEGÚN_TIPO_DE_PENSION" localSheetId="17">#REF!</definedName>
    <definedName name="MONTOS_TOTALES_DE__PENSIONES_VIGENTES_DE_LA_LEY_N_16.744_SEGÚN_TIPO_DE_PENSION" localSheetId="4">#REF!</definedName>
    <definedName name="MONTOS_TOTALES_DE__PENSIONES_VIGENTES_DE_LA_LEY_N_16.744_SEGÚN_TIPO_DE_PENSION" localSheetId="9">#REF!</definedName>
    <definedName name="MONTOS_TOTALES_DE__PENSIONES_VIGENTES_DE_LA_LEY_N_16.744_SEGÚN_TIPO_DE_PENSION" localSheetId="8">#REF!</definedName>
    <definedName name="MONTOS_TOTALES_DE__PENSIONES_VIGENTES_DE_LA_LEY_N_16.744_SEGÚN_TIPO_DE_PENSION" localSheetId="6">#REF!</definedName>
    <definedName name="MONTOS_TOTALES_DE__PENSIONES_VIGENTES_DE_LA_LEY_N_16.744_SEGÚN_TIPO_DE_PENSION" localSheetId="7">#REF!</definedName>
    <definedName name="MONTOS_TOTALES_DE__PENSIONES_VIGENTES_DE_LA_LEY_N_16.744_SEGÚN_TIPO_DE_PENSION" localSheetId="2">#REF!</definedName>
    <definedName name="MONTOS_TOTALES_DE__PENSIONES_VIGENTES_DE_LA_LEY_N_16.744_SEGÚN_TIPO_DE_PENSION" localSheetId="5">#REF!</definedName>
    <definedName name="MONTOS_TOTALES_DE__PENSIONES_VIGENTES_DE_LA_LEY_N_16.744_SEGÚN_TIPO_DE_PENSION">#REF!</definedName>
    <definedName name="MONTOS_TOTALES_DE_PENSIONES_DE_LA_LEY_N_16.744" localSheetId="11">#REF!</definedName>
    <definedName name="MONTOS_TOTALES_DE_PENSIONES_DE_LA_LEY_N_16.744" localSheetId="15">#REF!</definedName>
    <definedName name="MONTOS_TOTALES_DE_PENSIONES_DE_LA_LEY_N_16.744" localSheetId="16">#REF!</definedName>
    <definedName name="MONTOS_TOTALES_DE_PENSIONES_DE_LA_LEY_N_16.744" localSheetId="12">#REF!</definedName>
    <definedName name="MONTOS_TOTALES_DE_PENSIONES_DE_LA_LEY_N_16.744" localSheetId="13">#REF!</definedName>
    <definedName name="MONTOS_TOTALES_DE_PENSIONES_DE_LA_LEY_N_16.744" localSheetId="14">#REF!</definedName>
    <definedName name="MONTOS_TOTALES_DE_PENSIONES_DE_LA_LEY_N_16.744" localSheetId="53">#REF!</definedName>
    <definedName name="MONTOS_TOTALES_DE_PENSIONES_DE_LA_LEY_N_16.744" localSheetId="54">#REF!</definedName>
    <definedName name="MONTOS_TOTALES_DE_PENSIONES_DE_LA_LEY_N_16.744" localSheetId="20">#REF!</definedName>
    <definedName name="MONTOS_TOTALES_DE_PENSIONES_DE_LA_LEY_N_16.744" localSheetId="19">#REF!</definedName>
    <definedName name="MONTOS_TOTALES_DE_PENSIONES_DE_LA_LEY_N_16.744" localSheetId="21">#REF!</definedName>
    <definedName name="MONTOS_TOTALES_DE_PENSIONES_DE_LA_LEY_N_16.744" localSheetId="43">#REF!</definedName>
    <definedName name="MONTOS_TOTALES_DE_PENSIONES_DE_LA_LEY_N_16.744" localSheetId="3">#REF!</definedName>
    <definedName name="MONTOS_TOTALES_DE_PENSIONES_DE_LA_LEY_N_16.744" localSheetId="1">#REF!</definedName>
    <definedName name="MONTOS_TOTALES_DE_PENSIONES_DE_LA_LEY_N_16.744" localSheetId="52">#REF!</definedName>
    <definedName name="MONTOS_TOTALES_DE_PENSIONES_DE_LA_LEY_N_16.744" localSheetId="44">#REF!</definedName>
    <definedName name="MONTOS_TOTALES_DE_PENSIONES_DE_LA_LEY_N_16.744" localSheetId="29">#REF!</definedName>
    <definedName name="MONTOS_TOTALES_DE_PENSIONES_DE_LA_LEY_N_16.744" localSheetId="0">#REF!</definedName>
    <definedName name="MONTOS_TOTALES_DE_PENSIONES_DE_LA_LEY_N_16.744" localSheetId="42">#REF!</definedName>
    <definedName name="MONTOS_TOTALES_DE_PENSIONES_DE_LA_LEY_N_16.744" localSheetId="30">#REF!</definedName>
    <definedName name="MONTOS_TOTALES_DE_PENSIONES_DE_LA_LEY_N_16.744" localSheetId="28">#REF!</definedName>
    <definedName name="MONTOS_TOTALES_DE_PENSIONES_DE_LA_LEY_N_16.744" localSheetId="24">#REF!</definedName>
    <definedName name="MONTOS_TOTALES_DE_PENSIONES_DE_LA_LEY_N_16.744" localSheetId="10">#REF!</definedName>
    <definedName name="MONTOS_TOTALES_DE_PENSIONES_DE_LA_LEY_N_16.744" localSheetId="18">#REF!</definedName>
    <definedName name="MONTOS_TOTALES_DE_PENSIONES_DE_LA_LEY_N_16.744" localSheetId="26">#REF!</definedName>
    <definedName name="MONTOS_TOTALES_DE_PENSIONES_DE_LA_LEY_N_16.744" localSheetId="22">#REF!</definedName>
    <definedName name="MONTOS_TOTALES_DE_PENSIONES_DE_LA_LEY_N_16.744" localSheetId="23">#REF!</definedName>
    <definedName name="MONTOS_TOTALES_DE_PENSIONES_DE_LA_LEY_N_16.744" localSheetId="25">#REF!</definedName>
    <definedName name="MONTOS_TOTALES_DE_PENSIONES_DE_LA_LEY_N_16.744" localSheetId="47">#REF!</definedName>
    <definedName name="MONTOS_TOTALES_DE_PENSIONES_DE_LA_LEY_N_16.744" localSheetId="45">#REF!</definedName>
    <definedName name="MONTOS_TOTALES_DE_PENSIONES_DE_LA_LEY_N_16.744" localSheetId="46">#REF!</definedName>
    <definedName name="MONTOS_TOTALES_DE_PENSIONES_DE_LA_LEY_N_16.744" localSheetId="51">#REF!</definedName>
    <definedName name="MONTOS_TOTALES_DE_PENSIONES_DE_LA_LEY_N_16.744" localSheetId="49">#REF!</definedName>
    <definedName name="MONTOS_TOTALES_DE_PENSIONES_DE_LA_LEY_N_16.744" localSheetId="50">#REF!</definedName>
    <definedName name="MONTOS_TOTALES_DE_PENSIONES_DE_LA_LEY_N_16.744" localSheetId="17">#REF!</definedName>
    <definedName name="MONTOS_TOTALES_DE_PENSIONES_DE_LA_LEY_N_16.744" localSheetId="4">#REF!</definedName>
    <definedName name="MONTOS_TOTALES_DE_PENSIONES_DE_LA_LEY_N_16.744" localSheetId="9">#REF!</definedName>
    <definedName name="MONTOS_TOTALES_DE_PENSIONES_DE_LA_LEY_N_16.744" localSheetId="8">#REF!</definedName>
    <definedName name="MONTOS_TOTALES_DE_PENSIONES_DE_LA_LEY_N_16.744" localSheetId="6">#REF!</definedName>
    <definedName name="MONTOS_TOTALES_DE_PENSIONES_DE_LA_LEY_N_16.744" localSheetId="7">#REF!</definedName>
    <definedName name="MONTOS_TOTALES_DE_PENSIONES_DE_LA_LEY_N_16.744" localSheetId="2">#REF!</definedName>
    <definedName name="MONTOS_TOTALES_DE_PENSIONES_DE_LA_LEY_N_16.744" localSheetId="5">#REF!</definedName>
    <definedName name="MONTOS_TOTALES_DE_PENSIONES_DE_LA_LEY_N_16.744">#REF!</definedName>
    <definedName name="N__DE_SUBSIDIOS_INICIADOS_SISTEMA_DE_SUBSIDIOS_MATERNALES_AÑO_2005" localSheetId="11">#REF!</definedName>
    <definedName name="N__DE_SUBSIDIOS_INICIADOS_SISTEMA_DE_SUBSIDIOS_MATERNALES_AÑO_2005" localSheetId="15">#REF!</definedName>
    <definedName name="N__DE_SUBSIDIOS_INICIADOS_SISTEMA_DE_SUBSIDIOS_MATERNALES_AÑO_2005" localSheetId="16">#REF!</definedName>
    <definedName name="N__DE_SUBSIDIOS_INICIADOS_SISTEMA_DE_SUBSIDIOS_MATERNALES_AÑO_2005" localSheetId="12">#REF!</definedName>
    <definedName name="N__DE_SUBSIDIOS_INICIADOS_SISTEMA_DE_SUBSIDIOS_MATERNALES_AÑO_2005" localSheetId="13">#REF!</definedName>
    <definedName name="N__DE_SUBSIDIOS_INICIADOS_SISTEMA_DE_SUBSIDIOS_MATERNALES_AÑO_2005" localSheetId="14">#REF!</definedName>
    <definedName name="N__DE_SUBSIDIOS_INICIADOS_SISTEMA_DE_SUBSIDIOS_MATERNALES_AÑO_2005" localSheetId="20">#REF!</definedName>
    <definedName name="N__DE_SUBSIDIOS_INICIADOS_SISTEMA_DE_SUBSIDIOS_MATERNALES_AÑO_2005" localSheetId="19">#REF!</definedName>
    <definedName name="N__DE_SUBSIDIOS_INICIADOS_SISTEMA_DE_SUBSIDIOS_MATERNALES_AÑO_2005" localSheetId="21">#REF!</definedName>
    <definedName name="N__DE_SUBSIDIOS_INICIADOS_SISTEMA_DE_SUBSIDIOS_MATERNALES_AÑO_2005" localSheetId="3">#REF!</definedName>
    <definedName name="N__DE_SUBSIDIOS_INICIADOS_SISTEMA_DE_SUBSIDIOS_MATERNALES_AÑO_2005" localSheetId="1">#REF!</definedName>
    <definedName name="N__DE_SUBSIDIOS_INICIADOS_SISTEMA_DE_SUBSIDIOS_MATERNALES_AÑO_2005" localSheetId="29">#REF!</definedName>
    <definedName name="N__DE_SUBSIDIOS_INICIADOS_SISTEMA_DE_SUBSIDIOS_MATERNALES_AÑO_2005" localSheetId="0">#REF!</definedName>
    <definedName name="N__DE_SUBSIDIOS_INICIADOS_SISTEMA_DE_SUBSIDIOS_MATERNALES_AÑO_2005" localSheetId="42">'INI-MAT'!$B$2</definedName>
    <definedName name="N__DE_SUBSIDIOS_INICIADOS_SISTEMA_DE_SUBSIDIOS_MATERNALES_AÑO_2005" localSheetId="30">#REF!</definedName>
    <definedName name="N__DE_SUBSIDIOS_INICIADOS_SISTEMA_DE_SUBSIDIOS_MATERNALES_AÑO_2005" localSheetId="28">#REF!</definedName>
    <definedName name="N__DE_SUBSIDIOS_INICIADOS_SISTEMA_DE_SUBSIDIOS_MATERNALES_AÑO_2005" localSheetId="24">#REF!</definedName>
    <definedName name="N__DE_SUBSIDIOS_INICIADOS_SISTEMA_DE_SUBSIDIOS_MATERNALES_AÑO_2005" localSheetId="10">#REF!</definedName>
    <definedName name="N__DE_SUBSIDIOS_INICIADOS_SISTEMA_DE_SUBSIDIOS_MATERNALES_AÑO_2005" localSheetId="18">#REF!</definedName>
    <definedName name="N__DE_SUBSIDIOS_INICIADOS_SISTEMA_DE_SUBSIDIOS_MATERNALES_AÑO_2005" localSheetId="26">#REF!</definedName>
    <definedName name="N__DE_SUBSIDIOS_INICIADOS_SISTEMA_DE_SUBSIDIOS_MATERNALES_AÑO_2005" localSheetId="22">#REF!</definedName>
    <definedName name="N__DE_SUBSIDIOS_INICIADOS_SISTEMA_DE_SUBSIDIOS_MATERNALES_AÑO_2005" localSheetId="23">#REF!</definedName>
    <definedName name="N__DE_SUBSIDIOS_INICIADOS_SISTEMA_DE_SUBSIDIOS_MATERNALES_AÑO_2005" localSheetId="25">#REF!</definedName>
    <definedName name="N__DE_SUBSIDIOS_INICIADOS_SISTEMA_DE_SUBSIDIOS_MATERNALES_AÑO_2005" localSheetId="17">#REF!</definedName>
    <definedName name="N__DE_SUBSIDIOS_INICIADOS_SISTEMA_DE_SUBSIDIOS_MATERNALES_AÑO_2005" localSheetId="4">#REF!</definedName>
    <definedName name="N__DE_SUBSIDIOS_INICIADOS_SISTEMA_DE_SUBSIDIOS_MATERNALES_AÑO_2005" localSheetId="9">#REF!</definedName>
    <definedName name="N__DE_SUBSIDIOS_INICIADOS_SISTEMA_DE_SUBSIDIOS_MATERNALES_AÑO_2005" localSheetId="8">#REF!</definedName>
    <definedName name="N__DE_SUBSIDIOS_INICIADOS_SISTEMA_DE_SUBSIDIOS_MATERNALES_AÑO_2005" localSheetId="6">#REF!</definedName>
    <definedName name="N__DE_SUBSIDIOS_INICIADOS_SISTEMA_DE_SUBSIDIOS_MATERNALES_AÑO_2005" localSheetId="7">#REF!</definedName>
    <definedName name="N__DE_SUBSIDIOS_INICIADOS_SISTEMA_DE_SUBSIDIOS_MATERNALES_AÑO_2005" localSheetId="2">#REF!</definedName>
    <definedName name="N__DE_SUBSIDIOS_INICIADOS_SISTEMA_DE_SUBSIDIOS_MATERNALES_AÑO_2005" localSheetId="5">#REF!</definedName>
    <definedName name="N__DE_SUBSIDIOS_INICIADOS_SISTEMA_DE_SUBSIDIOS_MATERNALES_AÑO_2005">#REF!</definedName>
    <definedName name="Numero" localSheetId="15">'[1]MONTO PENS-AT'!#REF!</definedName>
    <definedName name="Numero" localSheetId="16">'[1]MONTO PENS-AT'!#REF!</definedName>
    <definedName name="Numero" localSheetId="12">'[1]MONTO PENS-AT'!#REF!</definedName>
    <definedName name="Numero" localSheetId="13">'[1]MONTO PENS-AT'!#REF!</definedName>
    <definedName name="Numero" localSheetId="14">'[1]MONTO PENS-AT'!#REF!</definedName>
    <definedName name="Numero" localSheetId="20">'[1]MONTO PENS-AT'!#REF!</definedName>
    <definedName name="Numero" localSheetId="21">'[1]MONTO PENS-AT'!#REF!</definedName>
    <definedName name="Numero" localSheetId="3">'[1]MONTO PENS-AT'!#REF!</definedName>
    <definedName name="Numero" localSheetId="30">'[1]MONTO PENS-AT'!#REF!</definedName>
    <definedName name="Numero" localSheetId="24">'[1]MONTO PENS-AT'!#REF!</definedName>
    <definedName name="Numero" localSheetId="22">'[1]MONTO PENS-AT'!#REF!</definedName>
    <definedName name="Numero" localSheetId="23">'[1]MONTO PENS-AT'!#REF!</definedName>
    <definedName name="Numero" localSheetId="17">'[1]MONTO PENS-AT'!#REF!</definedName>
    <definedName name="Numero" localSheetId="9">'[1]MONTO PENS-AT'!#REF!</definedName>
    <definedName name="Numero" localSheetId="8">'[1]MONTO PENS-AT'!#REF!</definedName>
    <definedName name="Numero" localSheetId="6">'[1]MONTO PENS-AT'!#REF!</definedName>
    <definedName name="Numero" localSheetId="5">'[1]MONTO PENS-AT'!#REF!</definedName>
    <definedName name="Numero">'[1]MONTO PENS-AT'!#REF!</definedName>
    <definedName name="NUMERO__DE_ASIGNACIONES_FAMILIARES__PAGADAS_SEGÚN_INSTITUCIONES" localSheetId="11">#REF!</definedName>
    <definedName name="NUMERO__DE_ASIGNACIONES_FAMILIARES__PAGADAS_SEGÚN_INSTITUCIONES" localSheetId="15">#REF!</definedName>
    <definedName name="NUMERO__DE_ASIGNACIONES_FAMILIARES__PAGADAS_SEGÚN_INSTITUCIONES" localSheetId="16">#REF!</definedName>
    <definedName name="NUMERO__DE_ASIGNACIONES_FAMILIARES__PAGADAS_SEGÚN_INSTITUCIONES" localSheetId="12">#REF!</definedName>
    <definedName name="NUMERO__DE_ASIGNACIONES_FAMILIARES__PAGADAS_SEGÚN_INSTITUCIONES" localSheetId="13">#REF!</definedName>
    <definedName name="NUMERO__DE_ASIGNACIONES_FAMILIARES__PAGADAS_SEGÚN_INSTITUCIONES" localSheetId="14">#REF!</definedName>
    <definedName name="NUMERO__DE_ASIGNACIONES_FAMILIARES__PAGADAS_SEGÚN_INSTITUCIONES" localSheetId="20">#REF!</definedName>
    <definedName name="NUMERO__DE_ASIGNACIONES_FAMILIARES__PAGADAS_SEGÚN_INSTITUCIONES" localSheetId="19">#REF!</definedName>
    <definedName name="NUMERO__DE_ASIGNACIONES_FAMILIARES__PAGADAS_SEGÚN_INSTITUCIONES" localSheetId="21">#REF!</definedName>
    <definedName name="NUMERO__DE_ASIGNACIONES_FAMILIARES__PAGADAS_SEGÚN_INSTITUCIONES" localSheetId="3">#REF!</definedName>
    <definedName name="NUMERO__DE_ASIGNACIONES_FAMILIARES__PAGADAS_SEGÚN_INSTITUCIONES" localSheetId="1">#REF!</definedName>
    <definedName name="NUMERO__DE_ASIGNACIONES_FAMILIARES__PAGADAS_SEGÚN_INSTITUCIONES" localSheetId="29">#REF!</definedName>
    <definedName name="NUMERO__DE_ASIGNACIONES_FAMILIARES__PAGADAS_SEGÚN_INSTITUCIONES" localSheetId="0">#REF!</definedName>
    <definedName name="NUMERO__DE_ASIGNACIONES_FAMILIARES__PAGADAS_SEGÚN_INSTITUCIONES" localSheetId="30">#REF!</definedName>
    <definedName name="NUMERO__DE_ASIGNACIONES_FAMILIARES__PAGADAS_SEGÚN_INSTITUCIONES" localSheetId="28">#REF!</definedName>
    <definedName name="NUMERO__DE_ASIGNACIONES_FAMILIARES__PAGADAS_SEGÚN_INSTITUCIONES" localSheetId="24">#REF!</definedName>
    <definedName name="NUMERO__DE_ASIGNACIONES_FAMILIARES__PAGADAS_SEGÚN_INSTITUCIONES" localSheetId="10">#REF!</definedName>
    <definedName name="NUMERO__DE_ASIGNACIONES_FAMILIARES__PAGADAS_SEGÚN_INSTITUCIONES" localSheetId="18">#REF!</definedName>
    <definedName name="NUMERO__DE_ASIGNACIONES_FAMILIARES__PAGADAS_SEGÚN_INSTITUCIONES" localSheetId="26">#REF!</definedName>
    <definedName name="NUMERO__DE_ASIGNACIONES_FAMILIARES__PAGADAS_SEGÚN_INSTITUCIONES" localSheetId="22">#REF!</definedName>
    <definedName name="NUMERO__DE_ASIGNACIONES_FAMILIARES__PAGADAS_SEGÚN_INSTITUCIONES" localSheetId="23">#REF!</definedName>
    <definedName name="NUMERO__DE_ASIGNACIONES_FAMILIARES__PAGADAS_SEGÚN_INSTITUCIONES" localSheetId="25">#REF!</definedName>
    <definedName name="NUMERO__DE_ASIGNACIONES_FAMILIARES__PAGADAS_SEGÚN_INSTITUCIONES" localSheetId="47">NºAFAM!$B$2</definedName>
    <definedName name="NUMERO__DE_ASIGNACIONES_FAMILIARES__PAGADAS_SEGÚN_INSTITUCIONES" localSheetId="17">#REF!</definedName>
    <definedName name="NUMERO__DE_ASIGNACIONES_FAMILIARES__PAGADAS_SEGÚN_INSTITUCIONES" localSheetId="4">#REF!</definedName>
    <definedName name="NUMERO__DE_ASIGNACIONES_FAMILIARES__PAGADAS_SEGÚN_INSTITUCIONES" localSheetId="9">#REF!</definedName>
    <definedName name="NUMERO__DE_ASIGNACIONES_FAMILIARES__PAGADAS_SEGÚN_INSTITUCIONES" localSheetId="8">#REF!</definedName>
    <definedName name="NUMERO__DE_ASIGNACIONES_FAMILIARES__PAGADAS_SEGÚN_INSTITUCIONES" localSheetId="6">#REF!</definedName>
    <definedName name="NUMERO__DE_ASIGNACIONES_FAMILIARES__PAGADAS_SEGÚN_INSTITUCIONES" localSheetId="7">#REF!</definedName>
    <definedName name="NUMERO__DE_ASIGNACIONES_FAMILIARES__PAGADAS_SEGÚN_INSTITUCIONES" localSheetId="2">#REF!</definedName>
    <definedName name="NUMERO__DE_ASIGNACIONES_FAMILIARES__PAGADAS_SEGÚN_INSTITUCIONES" localSheetId="5">#REF!</definedName>
    <definedName name="NUMERO__DE_ASIGNACIONES_FAMILIARES__PAGADAS_SEGÚN_INSTITUCIONES">#REF!</definedName>
    <definedName name="NUMERO__DE_EMPRESAS_ADHERENTES" localSheetId="11">#REF!</definedName>
    <definedName name="NUMERO__DE_EMPRESAS_ADHERENTES" localSheetId="15">#REF!</definedName>
    <definedName name="NUMERO__DE_EMPRESAS_ADHERENTES" localSheetId="16">#REF!</definedName>
    <definedName name="NUMERO__DE_EMPRESAS_ADHERENTES" localSheetId="12">#REF!</definedName>
    <definedName name="NUMERO__DE_EMPRESAS_ADHERENTES" localSheetId="13">#REF!</definedName>
    <definedName name="NUMERO__DE_EMPRESAS_ADHERENTES" localSheetId="14">#REF!</definedName>
    <definedName name="NUMERO__DE_EMPRESAS_ADHERENTES" localSheetId="53">#REF!</definedName>
    <definedName name="NUMERO__DE_EMPRESAS_ADHERENTES" localSheetId="54">#REF!</definedName>
    <definedName name="NUMERO__DE_EMPRESAS_ADHERENTES" localSheetId="20">#REF!</definedName>
    <definedName name="NUMERO__DE_EMPRESAS_ADHERENTES" localSheetId="19">#REF!</definedName>
    <definedName name="NUMERO__DE_EMPRESAS_ADHERENTES" localSheetId="21">#REF!</definedName>
    <definedName name="NUMERO__DE_EMPRESAS_ADHERENTES" localSheetId="43">#REF!</definedName>
    <definedName name="NUMERO__DE_EMPRESAS_ADHERENTES" localSheetId="3">#REF!</definedName>
    <definedName name="NUMERO__DE_EMPRESAS_ADHERENTES" localSheetId="1">#REF!</definedName>
    <definedName name="NUMERO__DE_EMPRESAS_ADHERENTES" localSheetId="52">#REF!</definedName>
    <definedName name="NUMERO__DE_EMPRESAS_ADHERENTES" localSheetId="44">#REF!</definedName>
    <definedName name="NUMERO__DE_EMPRESAS_ADHERENTES" localSheetId="29">#REF!</definedName>
    <definedName name="NUMERO__DE_EMPRESAS_ADHERENTES" localSheetId="0">#REF!</definedName>
    <definedName name="NUMERO__DE_EMPRESAS_ADHERENTES" localSheetId="42">#REF!</definedName>
    <definedName name="NUMERO__DE_EMPRESAS_ADHERENTES" localSheetId="30">#REF!</definedName>
    <definedName name="NUMERO__DE_EMPRESAS_ADHERENTES" localSheetId="28">#REF!</definedName>
    <definedName name="NUMERO__DE_EMPRESAS_ADHERENTES" localSheetId="24">#REF!</definedName>
    <definedName name="NUMERO__DE_EMPRESAS_ADHERENTES" localSheetId="10">#REF!</definedName>
    <definedName name="NUMERO__DE_EMPRESAS_ADHERENTES" localSheetId="18">#REF!</definedName>
    <definedName name="NUMERO__DE_EMPRESAS_ADHERENTES" localSheetId="26">#REF!</definedName>
    <definedName name="NUMERO__DE_EMPRESAS_ADHERENTES" localSheetId="22">#REF!</definedName>
    <definedName name="NUMERO__DE_EMPRESAS_ADHERENTES" localSheetId="23">#REF!</definedName>
    <definedName name="NUMERO__DE_EMPRESAS_ADHERENTES" localSheetId="25">#REF!</definedName>
    <definedName name="NUMERO__DE_EMPRESAS_ADHERENTES" localSheetId="47">#REF!</definedName>
    <definedName name="NUMERO__DE_EMPRESAS_ADHERENTES" localSheetId="45">#REF!</definedName>
    <definedName name="NUMERO__DE_EMPRESAS_ADHERENTES" localSheetId="46">#REF!</definedName>
    <definedName name="NUMERO__DE_EMPRESAS_ADHERENTES" localSheetId="51">#REF!</definedName>
    <definedName name="NUMERO__DE_EMPRESAS_ADHERENTES" localSheetId="49">#REF!</definedName>
    <definedName name="NUMERO__DE_EMPRESAS_ADHERENTES" localSheetId="50">#REF!</definedName>
    <definedName name="NUMERO__DE_EMPRESAS_ADHERENTES" localSheetId="17">#REF!</definedName>
    <definedName name="NUMERO__DE_EMPRESAS_ADHERENTES" localSheetId="4">#REF!</definedName>
    <definedName name="NUMERO__DE_EMPRESAS_ADHERENTES" localSheetId="9">#REF!</definedName>
    <definedName name="NUMERO__DE_EMPRESAS_ADHERENTES" localSheetId="8">#REF!</definedName>
    <definedName name="NUMERO__DE_EMPRESAS_ADHERENTES" localSheetId="6">#REF!</definedName>
    <definedName name="NUMERO__DE_EMPRESAS_ADHERENTES" localSheetId="7">#REF!</definedName>
    <definedName name="NUMERO__DE_EMPRESAS_ADHERENTES" localSheetId="2">#REF!</definedName>
    <definedName name="NUMERO__DE_EMPRESAS_ADHERENTES" localSheetId="5">#REF!</definedName>
    <definedName name="NUMERO__DE_EMPRESAS_ADHERENTES">#REF!</definedName>
    <definedName name="NUMERO__DE_PENSIONES_ASISTENCIALES_EMITIDAS_SEGÚN_REGIONES" localSheetId="11">#REF!</definedName>
    <definedName name="NUMERO__DE_PENSIONES_ASISTENCIALES_EMITIDAS_SEGÚN_REGIONES" localSheetId="15">#REF!</definedName>
    <definedName name="NUMERO__DE_PENSIONES_ASISTENCIALES_EMITIDAS_SEGÚN_REGIONES" localSheetId="16">#REF!</definedName>
    <definedName name="NUMERO__DE_PENSIONES_ASISTENCIALES_EMITIDAS_SEGÚN_REGIONES" localSheetId="12">#REF!</definedName>
    <definedName name="NUMERO__DE_PENSIONES_ASISTENCIALES_EMITIDAS_SEGÚN_REGIONES" localSheetId="13">#REF!</definedName>
    <definedName name="NUMERO__DE_PENSIONES_ASISTENCIALES_EMITIDAS_SEGÚN_REGIONES" localSheetId="14">#REF!</definedName>
    <definedName name="NUMERO__DE_PENSIONES_ASISTENCIALES_EMITIDAS_SEGÚN_REGIONES" localSheetId="53">#REF!</definedName>
    <definedName name="NUMERO__DE_PENSIONES_ASISTENCIALES_EMITIDAS_SEGÚN_REGIONES" localSheetId="54">#REF!</definedName>
    <definedName name="NUMERO__DE_PENSIONES_ASISTENCIALES_EMITIDAS_SEGÚN_REGIONES" localSheetId="20">#REF!</definedName>
    <definedName name="NUMERO__DE_PENSIONES_ASISTENCIALES_EMITIDAS_SEGÚN_REGIONES" localSheetId="19">#REF!</definedName>
    <definedName name="NUMERO__DE_PENSIONES_ASISTENCIALES_EMITIDAS_SEGÚN_REGIONES" localSheetId="21">#REF!</definedName>
    <definedName name="NUMERO__DE_PENSIONES_ASISTENCIALES_EMITIDAS_SEGÚN_REGIONES" localSheetId="43">#REF!</definedName>
    <definedName name="NUMERO__DE_PENSIONES_ASISTENCIALES_EMITIDAS_SEGÚN_REGIONES" localSheetId="3">#REF!</definedName>
    <definedName name="NUMERO__DE_PENSIONES_ASISTENCIALES_EMITIDAS_SEGÚN_REGIONES" localSheetId="1">#REF!</definedName>
    <definedName name="NUMERO__DE_PENSIONES_ASISTENCIALES_EMITIDAS_SEGÚN_REGIONES" localSheetId="52">#REF!</definedName>
    <definedName name="NUMERO__DE_PENSIONES_ASISTENCIALES_EMITIDAS_SEGÚN_REGIONES" localSheetId="44">#REF!</definedName>
    <definedName name="NUMERO__DE_PENSIONES_ASISTENCIALES_EMITIDAS_SEGÚN_REGIONES" localSheetId="29">#REF!</definedName>
    <definedName name="NUMERO__DE_PENSIONES_ASISTENCIALES_EMITIDAS_SEGÚN_REGIONES" localSheetId="0">#REF!</definedName>
    <definedName name="NUMERO__DE_PENSIONES_ASISTENCIALES_EMITIDAS_SEGÚN_REGIONES" localSheetId="42">#REF!</definedName>
    <definedName name="NUMERO__DE_PENSIONES_ASISTENCIALES_EMITIDAS_SEGÚN_REGIONES" localSheetId="30">#REF!</definedName>
    <definedName name="NUMERO__DE_PENSIONES_ASISTENCIALES_EMITIDAS_SEGÚN_REGIONES" localSheetId="28">#REF!</definedName>
    <definedName name="NUMERO__DE_PENSIONES_ASISTENCIALES_EMITIDAS_SEGÚN_REGIONES" localSheetId="24">#REF!</definedName>
    <definedName name="NUMERO__DE_PENSIONES_ASISTENCIALES_EMITIDAS_SEGÚN_REGIONES" localSheetId="10">#REF!</definedName>
    <definedName name="NUMERO__DE_PENSIONES_ASISTENCIALES_EMITIDAS_SEGÚN_REGIONES" localSheetId="18">#REF!</definedName>
    <definedName name="NUMERO__DE_PENSIONES_ASISTENCIALES_EMITIDAS_SEGÚN_REGIONES" localSheetId="26">#REF!</definedName>
    <definedName name="NUMERO__DE_PENSIONES_ASISTENCIALES_EMITIDAS_SEGÚN_REGIONES" localSheetId="22">#REF!</definedName>
    <definedName name="NUMERO__DE_PENSIONES_ASISTENCIALES_EMITIDAS_SEGÚN_REGIONES" localSheetId="23">#REF!</definedName>
    <definedName name="NUMERO__DE_PENSIONES_ASISTENCIALES_EMITIDAS_SEGÚN_REGIONES" localSheetId="25">#REF!</definedName>
    <definedName name="NUMERO__DE_PENSIONES_ASISTENCIALES_EMITIDAS_SEGÚN_REGIONES" localSheetId="47">#REF!</definedName>
    <definedName name="NUMERO__DE_PENSIONES_ASISTENCIALES_EMITIDAS_SEGÚN_REGIONES" localSheetId="45">#REF!</definedName>
    <definedName name="NUMERO__DE_PENSIONES_ASISTENCIALES_EMITIDAS_SEGÚN_REGIONES" localSheetId="46">#REF!</definedName>
    <definedName name="NUMERO__DE_PENSIONES_ASISTENCIALES_EMITIDAS_SEGÚN_REGIONES" localSheetId="51">#REF!</definedName>
    <definedName name="NUMERO__DE_PENSIONES_ASISTENCIALES_EMITIDAS_SEGÚN_REGIONES" localSheetId="49">#REF!</definedName>
    <definedName name="NUMERO__DE_PENSIONES_ASISTENCIALES_EMITIDAS_SEGÚN_REGIONES" localSheetId="50">#REF!</definedName>
    <definedName name="NUMERO__DE_PENSIONES_ASISTENCIALES_EMITIDAS_SEGÚN_REGIONES" localSheetId="17">#REF!</definedName>
    <definedName name="NUMERO__DE_PENSIONES_ASISTENCIALES_EMITIDAS_SEGÚN_REGIONES" localSheetId="4">#REF!</definedName>
    <definedName name="NUMERO__DE_PENSIONES_ASISTENCIALES_EMITIDAS_SEGÚN_REGIONES" localSheetId="9">#REF!</definedName>
    <definedName name="NUMERO__DE_PENSIONES_ASISTENCIALES_EMITIDAS_SEGÚN_REGIONES" localSheetId="8">#REF!</definedName>
    <definedName name="NUMERO__DE_PENSIONES_ASISTENCIALES_EMITIDAS_SEGÚN_REGIONES" localSheetId="6">#REF!</definedName>
    <definedName name="NUMERO__DE_PENSIONES_ASISTENCIALES_EMITIDAS_SEGÚN_REGIONES" localSheetId="7">#REF!</definedName>
    <definedName name="NUMERO__DE_PENSIONES_ASISTENCIALES_EMITIDAS_SEGÚN_REGIONES" localSheetId="2">#REF!</definedName>
    <definedName name="NUMERO__DE_PENSIONES_ASISTENCIALES_EMITIDAS_SEGÚN_REGIONES" localSheetId="5">#REF!</definedName>
    <definedName name="NUMERO__DE_PENSIONES_ASISTENCIALES_EMITIDAS_SEGÚN_REGIONES">#REF!</definedName>
    <definedName name="NUMERO__DE_TRABAJADORES_PROTEGIDOS" localSheetId="11">#REF!</definedName>
    <definedName name="NUMERO__DE_TRABAJADORES_PROTEGIDOS" localSheetId="15">#REF!</definedName>
    <definedName name="NUMERO__DE_TRABAJADORES_PROTEGIDOS" localSheetId="16">#REF!</definedName>
    <definedName name="NUMERO__DE_TRABAJADORES_PROTEGIDOS" localSheetId="12">#REF!</definedName>
    <definedName name="NUMERO__DE_TRABAJADORES_PROTEGIDOS" localSheetId="13">#REF!</definedName>
    <definedName name="NUMERO__DE_TRABAJADORES_PROTEGIDOS" localSheetId="14">#REF!</definedName>
    <definedName name="NUMERO__DE_TRABAJADORES_PROTEGIDOS" localSheetId="53">#REF!</definedName>
    <definedName name="NUMERO__DE_TRABAJADORES_PROTEGIDOS" localSheetId="54">#REF!</definedName>
    <definedName name="NUMERO__DE_TRABAJADORES_PROTEGIDOS" localSheetId="20">#REF!</definedName>
    <definedName name="NUMERO__DE_TRABAJADORES_PROTEGIDOS" localSheetId="19">#REF!</definedName>
    <definedName name="NUMERO__DE_TRABAJADORES_PROTEGIDOS" localSheetId="21">#REF!</definedName>
    <definedName name="NUMERO__DE_TRABAJADORES_PROTEGIDOS" localSheetId="43">#REF!</definedName>
    <definedName name="NUMERO__DE_TRABAJADORES_PROTEGIDOS" localSheetId="3">#REF!</definedName>
    <definedName name="NUMERO__DE_TRABAJADORES_PROTEGIDOS" localSheetId="1">#REF!</definedName>
    <definedName name="NUMERO__DE_TRABAJADORES_PROTEGIDOS" localSheetId="52">#REF!</definedName>
    <definedName name="NUMERO__DE_TRABAJADORES_PROTEGIDOS" localSheetId="44">#REF!</definedName>
    <definedName name="NUMERO__DE_TRABAJADORES_PROTEGIDOS" localSheetId="29">#REF!</definedName>
    <definedName name="NUMERO__DE_TRABAJADORES_PROTEGIDOS" localSheetId="0">#REF!</definedName>
    <definedName name="NUMERO__DE_TRABAJADORES_PROTEGIDOS" localSheetId="42">#REF!</definedName>
    <definedName name="NUMERO__DE_TRABAJADORES_PROTEGIDOS" localSheetId="30">#REF!</definedName>
    <definedName name="NUMERO__DE_TRABAJADORES_PROTEGIDOS" localSheetId="28">#REF!</definedName>
    <definedName name="NUMERO__DE_TRABAJADORES_PROTEGIDOS" localSheetId="24">#REF!</definedName>
    <definedName name="NUMERO__DE_TRABAJADORES_PROTEGIDOS" localSheetId="10">#REF!</definedName>
    <definedName name="NUMERO__DE_TRABAJADORES_PROTEGIDOS" localSheetId="18">#REF!</definedName>
    <definedName name="NUMERO__DE_TRABAJADORES_PROTEGIDOS" localSheetId="26">#REF!</definedName>
    <definedName name="NUMERO__DE_TRABAJADORES_PROTEGIDOS" localSheetId="22">#REF!</definedName>
    <definedName name="NUMERO__DE_TRABAJADORES_PROTEGIDOS" localSheetId="23">#REF!</definedName>
    <definedName name="NUMERO__DE_TRABAJADORES_PROTEGIDOS" localSheetId="25">#REF!</definedName>
    <definedName name="NUMERO__DE_TRABAJADORES_PROTEGIDOS" localSheetId="47">#REF!</definedName>
    <definedName name="NUMERO__DE_TRABAJADORES_PROTEGIDOS" localSheetId="45">#REF!</definedName>
    <definedName name="NUMERO__DE_TRABAJADORES_PROTEGIDOS" localSheetId="46">#REF!</definedName>
    <definedName name="NUMERO__DE_TRABAJADORES_PROTEGIDOS" localSheetId="51">#REF!</definedName>
    <definedName name="NUMERO__DE_TRABAJADORES_PROTEGIDOS" localSheetId="49">#REF!</definedName>
    <definedName name="NUMERO__DE_TRABAJADORES_PROTEGIDOS" localSheetId="50">#REF!</definedName>
    <definedName name="NUMERO__DE_TRABAJADORES_PROTEGIDOS" localSheetId="17">#REF!</definedName>
    <definedName name="NUMERO__DE_TRABAJADORES_PROTEGIDOS" localSheetId="4">#REF!</definedName>
    <definedName name="NUMERO__DE_TRABAJADORES_PROTEGIDOS" localSheetId="9">#REF!</definedName>
    <definedName name="NUMERO__DE_TRABAJADORES_PROTEGIDOS" localSheetId="8">#REF!</definedName>
    <definedName name="NUMERO__DE_TRABAJADORES_PROTEGIDOS" localSheetId="6">#REF!</definedName>
    <definedName name="NUMERO__DE_TRABAJADORES_PROTEGIDOS" localSheetId="7">#REF!</definedName>
    <definedName name="NUMERO__DE_TRABAJADORES_PROTEGIDOS" localSheetId="2">#REF!</definedName>
    <definedName name="NUMERO__DE_TRABAJADORES_PROTEGIDOS" localSheetId="5">#REF!</definedName>
    <definedName name="NUMERO__DE_TRABAJADORES_PROTEGIDOS">#REF!</definedName>
    <definedName name="NÚMERO__DE_TRABAJADORES_PROTEGIDOS_POR_EL_SEGURO_DE_LA_LEY_N°_16.744__SEGÚN_SEXO" localSheetId="11">#REF!</definedName>
    <definedName name="NÚMERO__DE_TRABAJADORES_PROTEGIDOS_POR_EL_SEGURO_DE_LA_LEY_N°_16.744__SEGÚN_SEXO" localSheetId="15">#REF!</definedName>
    <definedName name="NÚMERO__DE_TRABAJADORES_PROTEGIDOS_POR_EL_SEGURO_DE_LA_LEY_N°_16.744__SEGÚN_SEXO" localSheetId="16">#REF!</definedName>
    <definedName name="NÚMERO__DE_TRABAJADORES_PROTEGIDOS_POR_EL_SEGURO_DE_LA_LEY_N°_16.744__SEGÚN_SEXO" localSheetId="12">#REF!</definedName>
    <definedName name="NÚMERO__DE_TRABAJADORES_PROTEGIDOS_POR_EL_SEGURO_DE_LA_LEY_N°_16.744__SEGÚN_SEXO" localSheetId="13">#REF!</definedName>
    <definedName name="NÚMERO__DE_TRABAJADORES_PROTEGIDOS_POR_EL_SEGURO_DE_LA_LEY_N°_16.744__SEGÚN_SEXO" localSheetId="14">#REF!</definedName>
    <definedName name="NÚMERO__DE_TRABAJADORES_PROTEGIDOS_POR_EL_SEGURO_DE_LA_LEY_N°_16.744__SEGÚN_SEXO" localSheetId="53">#REF!</definedName>
    <definedName name="NÚMERO__DE_TRABAJADORES_PROTEGIDOS_POR_EL_SEGURO_DE_LA_LEY_N°_16.744__SEGÚN_SEXO" localSheetId="54">#REF!</definedName>
    <definedName name="NÚMERO__DE_TRABAJADORES_PROTEGIDOS_POR_EL_SEGURO_DE_LA_LEY_N°_16.744__SEGÚN_SEXO" localSheetId="20">#REF!</definedName>
    <definedName name="NÚMERO__DE_TRABAJADORES_PROTEGIDOS_POR_EL_SEGURO_DE_LA_LEY_N°_16.744__SEGÚN_SEXO" localSheetId="19">#REF!</definedName>
    <definedName name="NÚMERO__DE_TRABAJADORES_PROTEGIDOS_POR_EL_SEGURO_DE_LA_LEY_N°_16.744__SEGÚN_SEXO" localSheetId="21">#REF!</definedName>
    <definedName name="NÚMERO__DE_TRABAJADORES_PROTEGIDOS_POR_EL_SEGURO_DE_LA_LEY_N°_16.744__SEGÚN_SEXO" localSheetId="43">#REF!</definedName>
    <definedName name="NÚMERO__DE_TRABAJADORES_PROTEGIDOS_POR_EL_SEGURO_DE_LA_LEY_N°_16.744__SEGÚN_SEXO" localSheetId="3">#REF!</definedName>
    <definedName name="NÚMERO__DE_TRABAJADORES_PROTEGIDOS_POR_EL_SEGURO_DE_LA_LEY_N°_16.744__SEGÚN_SEXO" localSheetId="1">#REF!</definedName>
    <definedName name="NÚMERO__DE_TRABAJADORES_PROTEGIDOS_POR_EL_SEGURO_DE_LA_LEY_N°_16.744__SEGÚN_SEXO" localSheetId="52">#REF!</definedName>
    <definedName name="NÚMERO__DE_TRABAJADORES_PROTEGIDOS_POR_EL_SEGURO_DE_LA_LEY_N°_16.744__SEGÚN_SEXO" localSheetId="44">#REF!</definedName>
    <definedName name="NÚMERO__DE_TRABAJADORES_PROTEGIDOS_POR_EL_SEGURO_DE_LA_LEY_N°_16.744__SEGÚN_SEXO" localSheetId="29">#REF!</definedName>
    <definedName name="NÚMERO__DE_TRABAJADORES_PROTEGIDOS_POR_EL_SEGURO_DE_LA_LEY_N°_16.744__SEGÚN_SEXO" localSheetId="0">#REF!</definedName>
    <definedName name="NÚMERO__DE_TRABAJADORES_PROTEGIDOS_POR_EL_SEGURO_DE_LA_LEY_N°_16.744__SEGÚN_SEXO" localSheetId="42">#REF!</definedName>
    <definedName name="NÚMERO__DE_TRABAJADORES_PROTEGIDOS_POR_EL_SEGURO_DE_LA_LEY_N°_16.744__SEGÚN_SEXO" localSheetId="30">#REF!</definedName>
    <definedName name="NÚMERO__DE_TRABAJADORES_PROTEGIDOS_POR_EL_SEGURO_DE_LA_LEY_N°_16.744__SEGÚN_SEXO" localSheetId="28">#REF!</definedName>
    <definedName name="NÚMERO__DE_TRABAJADORES_PROTEGIDOS_POR_EL_SEGURO_DE_LA_LEY_N°_16.744__SEGÚN_SEXO" localSheetId="24">#REF!</definedName>
    <definedName name="NÚMERO__DE_TRABAJADORES_PROTEGIDOS_POR_EL_SEGURO_DE_LA_LEY_N°_16.744__SEGÚN_SEXO" localSheetId="10">#REF!</definedName>
    <definedName name="NÚMERO__DE_TRABAJADORES_PROTEGIDOS_POR_EL_SEGURO_DE_LA_LEY_N°_16.744__SEGÚN_SEXO" localSheetId="18">#REF!</definedName>
    <definedName name="NÚMERO__DE_TRABAJADORES_PROTEGIDOS_POR_EL_SEGURO_DE_LA_LEY_N°_16.744__SEGÚN_SEXO" localSheetId="26">#REF!</definedName>
    <definedName name="NÚMERO__DE_TRABAJADORES_PROTEGIDOS_POR_EL_SEGURO_DE_LA_LEY_N°_16.744__SEGÚN_SEXO" localSheetId="22">#REF!</definedName>
    <definedName name="NÚMERO__DE_TRABAJADORES_PROTEGIDOS_POR_EL_SEGURO_DE_LA_LEY_N°_16.744__SEGÚN_SEXO" localSheetId="23">#REF!</definedName>
    <definedName name="NÚMERO__DE_TRABAJADORES_PROTEGIDOS_POR_EL_SEGURO_DE_LA_LEY_N°_16.744__SEGÚN_SEXO" localSheetId="25">#REF!</definedName>
    <definedName name="NÚMERO__DE_TRABAJADORES_PROTEGIDOS_POR_EL_SEGURO_DE_LA_LEY_N°_16.744__SEGÚN_SEXO" localSheetId="47">#REF!</definedName>
    <definedName name="NÚMERO__DE_TRABAJADORES_PROTEGIDOS_POR_EL_SEGURO_DE_LA_LEY_N°_16.744__SEGÚN_SEXO" localSheetId="45">#REF!</definedName>
    <definedName name="NÚMERO__DE_TRABAJADORES_PROTEGIDOS_POR_EL_SEGURO_DE_LA_LEY_N°_16.744__SEGÚN_SEXO" localSheetId="46">#REF!</definedName>
    <definedName name="NÚMERO__DE_TRABAJADORES_PROTEGIDOS_POR_EL_SEGURO_DE_LA_LEY_N°_16.744__SEGÚN_SEXO" localSheetId="51">#REF!</definedName>
    <definedName name="NÚMERO__DE_TRABAJADORES_PROTEGIDOS_POR_EL_SEGURO_DE_LA_LEY_N°_16.744__SEGÚN_SEXO" localSheetId="49">#REF!</definedName>
    <definedName name="NÚMERO__DE_TRABAJADORES_PROTEGIDOS_POR_EL_SEGURO_DE_LA_LEY_N°_16.744__SEGÚN_SEXO" localSheetId="50">#REF!</definedName>
    <definedName name="NÚMERO__DE_TRABAJADORES_PROTEGIDOS_POR_EL_SEGURO_DE_LA_LEY_N°_16.744__SEGÚN_SEXO" localSheetId="17">#REF!</definedName>
    <definedName name="NÚMERO__DE_TRABAJADORES_PROTEGIDOS_POR_EL_SEGURO_DE_LA_LEY_N°_16.744__SEGÚN_SEXO" localSheetId="4">#REF!</definedName>
    <definedName name="NÚMERO__DE_TRABAJADORES_PROTEGIDOS_POR_EL_SEGURO_DE_LA_LEY_N°_16.744__SEGÚN_SEXO" localSheetId="9">#REF!</definedName>
    <definedName name="NÚMERO__DE_TRABAJADORES_PROTEGIDOS_POR_EL_SEGURO_DE_LA_LEY_N°_16.744__SEGÚN_SEXO" localSheetId="8">#REF!</definedName>
    <definedName name="NÚMERO__DE_TRABAJADORES_PROTEGIDOS_POR_EL_SEGURO_DE_LA_LEY_N°_16.744__SEGÚN_SEXO" localSheetId="6">#REF!</definedName>
    <definedName name="NÚMERO__DE_TRABAJADORES_PROTEGIDOS_POR_EL_SEGURO_DE_LA_LEY_N°_16.744__SEGÚN_SEXO" localSheetId="7">#REF!</definedName>
    <definedName name="NÚMERO__DE_TRABAJADORES_PROTEGIDOS_POR_EL_SEGURO_DE_LA_LEY_N°_16.744__SEGÚN_SEXO" localSheetId="2">#REF!</definedName>
    <definedName name="NÚMERO__DE_TRABAJADORES_PROTEGIDOS_POR_EL_SEGURO_DE_LA_LEY_N°_16.744__SEGÚN_SEXO" localSheetId="5">#REF!</definedName>
    <definedName name="NÚMERO__DE_TRABAJADORES_PROTEGIDOS_POR_EL_SEGURO_DE_LA_LEY_N°_16.744__SEGÚN_SEXO">#REF!</definedName>
    <definedName name="NUMERO__Y_MONTO_DE_PENSIONES_ASISTENCIALES_EMITIDAS" localSheetId="11">#REF!</definedName>
    <definedName name="NUMERO__Y_MONTO_DE_PENSIONES_ASISTENCIALES_EMITIDAS" localSheetId="15">#REF!</definedName>
    <definedName name="NUMERO__Y_MONTO_DE_PENSIONES_ASISTENCIALES_EMITIDAS" localSheetId="16">#REF!</definedName>
    <definedName name="NUMERO__Y_MONTO_DE_PENSIONES_ASISTENCIALES_EMITIDAS" localSheetId="12">#REF!</definedName>
    <definedName name="NUMERO__Y_MONTO_DE_PENSIONES_ASISTENCIALES_EMITIDAS" localSheetId="13">#REF!</definedName>
    <definedName name="NUMERO__Y_MONTO_DE_PENSIONES_ASISTENCIALES_EMITIDAS" localSheetId="14">#REF!</definedName>
    <definedName name="NUMERO__Y_MONTO_DE_PENSIONES_ASISTENCIALES_EMITIDAS" localSheetId="53">#REF!</definedName>
    <definedName name="NUMERO__Y_MONTO_DE_PENSIONES_ASISTENCIALES_EMITIDAS" localSheetId="54">#REF!</definedName>
    <definedName name="NUMERO__Y_MONTO_DE_PENSIONES_ASISTENCIALES_EMITIDAS" localSheetId="20">#REF!</definedName>
    <definedName name="NUMERO__Y_MONTO_DE_PENSIONES_ASISTENCIALES_EMITIDAS" localSheetId="19">#REF!</definedName>
    <definedName name="NUMERO__Y_MONTO_DE_PENSIONES_ASISTENCIALES_EMITIDAS" localSheetId="21">#REF!</definedName>
    <definedName name="NUMERO__Y_MONTO_DE_PENSIONES_ASISTENCIALES_EMITIDAS" localSheetId="43">#REF!</definedName>
    <definedName name="NUMERO__Y_MONTO_DE_PENSIONES_ASISTENCIALES_EMITIDAS" localSheetId="3">#REF!</definedName>
    <definedName name="NUMERO__Y_MONTO_DE_PENSIONES_ASISTENCIALES_EMITIDAS" localSheetId="1">#REF!</definedName>
    <definedName name="NUMERO__Y_MONTO_DE_PENSIONES_ASISTENCIALES_EMITIDAS" localSheetId="52">#REF!</definedName>
    <definedName name="NUMERO__Y_MONTO_DE_PENSIONES_ASISTENCIALES_EMITIDAS" localSheetId="44">#REF!</definedName>
    <definedName name="NUMERO__Y_MONTO_DE_PENSIONES_ASISTENCIALES_EMITIDAS" localSheetId="29">#REF!</definedName>
    <definedName name="NUMERO__Y_MONTO_DE_PENSIONES_ASISTENCIALES_EMITIDAS" localSheetId="0">#REF!</definedName>
    <definedName name="NUMERO__Y_MONTO_DE_PENSIONES_ASISTENCIALES_EMITIDAS" localSheetId="42">#REF!</definedName>
    <definedName name="NUMERO__Y_MONTO_DE_PENSIONES_ASISTENCIALES_EMITIDAS" localSheetId="30">#REF!</definedName>
    <definedName name="NUMERO__Y_MONTO_DE_PENSIONES_ASISTENCIALES_EMITIDAS" localSheetId="28">#REF!</definedName>
    <definedName name="NUMERO__Y_MONTO_DE_PENSIONES_ASISTENCIALES_EMITIDAS" localSheetId="24">#REF!</definedName>
    <definedName name="NUMERO__Y_MONTO_DE_PENSIONES_ASISTENCIALES_EMITIDAS" localSheetId="10">#REF!</definedName>
    <definedName name="NUMERO__Y_MONTO_DE_PENSIONES_ASISTENCIALES_EMITIDAS" localSheetId="18">#REF!</definedName>
    <definedName name="NUMERO__Y_MONTO_DE_PENSIONES_ASISTENCIALES_EMITIDAS" localSheetId="26">#REF!</definedName>
    <definedName name="NUMERO__Y_MONTO_DE_PENSIONES_ASISTENCIALES_EMITIDAS" localSheetId="22">#REF!</definedName>
    <definedName name="NUMERO__Y_MONTO_DE_PENSIONES_ASISTENCIALES_EMITIDAS" localSheetId="23">#REF!</definedName>
    <definedName name="NUMERO__Y_MONTO_DE_PENSIONES_ASISTENCIALES_EMITIDAS" localSheetId="25">#REF!</definedName>
    <definedName name="NUMERO__Y_MONTO_DE_PENSIONES_ASISTENCIALES_EMITIDAS" localSheetId="47">#REF!</definedName>
    <definedName name="NUMERO__Y_MONTO_DE_PENSIONES_ASISTENCIALES_EMITIDAS" localSheetId="45">#REF!</definedName>
    <definedName name="NUMERO__Y_MONTO_DE_PENSIONES_ASISTENCIALES_EMITIDAS" localSheetId="46">#REF!</definedName>
    <definedName name="NUMERO__Y_MONTO_DE_PENSIONES_ASISTENCIALES_EMITIDAS" localSheetId="51">#REF!</definedName>
    <definedName name="NUMERO__Y_MONTO_DE_PENSIONES_ASISTENCIALES_EMITIDAS" localSheetId="49">#REF!</definedName>
    <definedName name="NUMERO__Y_MONTO_DE_PENSIONES_ASISTENCIALES_EMITIDAS" localSheetId="50">#REF!</definedName>
    <definedName name="NUMERO__Y_MONTO_DE_PENSIONES_ASISTENCIALES_EMITIDAS" localSheetId="17">#REF!</definedName>
    <definedName name="NUMERO__Y_MONTO_DE_PENSIONES_ASISTENCIALES_EMITIDAS" localSheetId="4">#REF!</definedName>
    <definedName name="NUMERO__Y_MONTO_DE_PENSIONES_ASISTENCIALES_EMITIDAS" localSheetId="9">#REF!</definedName>
    <definedName name="NUMERO__Y_MONTO_DE_PENSIONES_ASISTENCIALES_EMITIDAS" localSheetId="8">#REF!</definedName>
    <definedName name="NUMERO__Y_MONTO_DE_PENSIONES_ASISTENCIALES_EMITIDAS" localSheetId="6">#REF!</definedName>
    <definedName name="NUMERO__Y_MONTO_DE_PENSIONES_ASISTENCIALES_EMITIDAS" localSheetId="7">#REF!</definedName>
    <definedName name="NUMERO__Y_MONTO_DE_PENSIONES_ASISTENCIALES_EMITIDAS" localSheetId="2">#REF!</definedName>
    <definedName name="NUMERO__Y_MONTO_DE_PENSIONES_ASISTENCIALES_EMITIDAS" localSheetId="5">#REF!</definedName>
    <definedName name="NUMERO__Y_MONTO_DE_PENSIONES_ASISTENCIALES_EMITIDAS">#REF!</definedName>
    <definedName name="NUMERO_DE__PENSIONES_EMITIDAS_POR_TIPO_DE_PENSION_E_INSTITUCIONES" localSheetId="11">#REF!</definedName>
    <definedName name="NUMERO_DE__PENSIONES_EMITIDAS_POR_TIPO_DE_PENSION_E_INSTITUCIONES" localSheetId="15">#REF!</definedName>
    <definedName name="NUMERO_DE__PENSIONES_EMITIDAS_POR_TIPO_DE_PENSION_E_INSTITUCIONES" localSheetId="16">#REF!</definedName>
    <definedName name="NUMERO_DE__PENSIONES_EMITIDAS_POR_TIPO_DE_PENSION_E_INSTITUCIONES" localSheetId="12">#REF!</definedName>
    <definedName name="NUMERO_DE__PENSIONES_EMITIDAS_POR_TIPO_DE_PENSION_E_INSTITUCIONES" localSheetId="13">#REF!</definedName>
    <definedName name="NUMERO_DE__PENSIONES_EMITIDAS_POR_TIPO_DE_PENSION_E_INSTITUCIONES" localSheetId="14">#REF!</definedName>
    <definedName name="NUMERO_DE__PENSIONES_EMITIDAS_POR_TIPO_DE_PENSION_E_INSTITUCIONES" localSheetId="53">#REF!</definedName>
    <definedName name="NUMERO_DE__PENSIONES_EMITIDAS_POR_TIPO_DE_PENSION_E_INSTITUCIONES" localSheetId="54">#REF!</definedName>
    <definedName name="NUMERO_DE__PENSIONES_EMITIDAS_POR_TIPO_DE_PENSION_E_INSTITUCIONES" localSheetId="20">#REF!</definedName>
    <definedName name="NUMERO_DE__PENSIONES_EMITIDAS_POR_TIPO_DE_PENSION_E_INSTITUCIONES" localSheetId="19">#REF!</definedName>
    <definedName name="NUMERO_DE__PENSIONES_EMITIDAS_POR_TIPO_DE_PENSION_E_INSTITUCIONES" localSheetId="21">#REF!</definedName>
    <definedName name="NUMERO_DE__PENSIONES_EMITIDAS_POR_TIPO_DE_PENSION_E_INSTITUCIONES" localSheetId="43">#REF!</definedName>
    <definedName name="NUMERO_DE__PENSIONES_EMITIDAS_POR_TIPO_DE_PENSION_E_INSTITUCIONES" localSheetId="3">#REF!</definedName>
    <definedName name="NUMERO_DE__PENSIONES_EMITIDAS_POR_TIPO_DE_PENSION_E_INSTITUCIONES" localSheetId="1">#REF!</definedName>
    <definedName name="NUMERO_DE__PENSIONES_EMITIDAS_POR_TIPO_DE_PENSION_E_INSTITUCIONES" localSheetId="52">#REF!</definedName>
    <definedName name="NUMERO_DE__PENSIONES_EMITIDAS_POR_TIPO_DE_PENSION_E_INSTITUCIONES" localSheetId="44">#REF!</definedName>
    <definedName name="NUMERO_DE__PENSIONES_EMITIDAS_POR_TIPO_DE_PENSION_E_INSTITUCIONES" localSheetId="29">#REF!</definedName>
    <definedName name="NUMERO_DE__PENSIONES_EMITIDAS_POR_TIPO_DE_PENSION_E_INSTITUCIONES" localSheetId="0">#REF!</definedName>
    <definedName name="NUMERO_DE__PENSIONES_EMITIDAS_POR_TIPO_DE_PENSION_E_INSTITUCIONES" localSheetId="42">#REF!</definedName>
    <definedName name="NUMERO_DE__PENSIONES_EMITIDAS_POR_TIPO_DE_PENSION_E_INSTITUCIONES" localSheetId="30">#REF!</definedName>
    <definedName name="NUMERO_DE__PENSIONES_EMITIDAS_POR_TIPO_DE_PENSION_E_INSTITUCIONES" localSheetId="28">#REF!</definedName>
    <definedName name="NUMERO_DE__PENSIONES_EMITIDAS_POR_TIPO_DE_PENSION_E_INSTITUCIONES" localSheetId="24">#REF!</definedName>
    <definedName name="NUMERO_DE__PENSIONES_EMITIDAS_POR_TIPO_DE_PENSION_E_INSTITUCIONES" localSheetId="10">#REF!</definedName>
    <definedName name="NUMERO_DE__PENSIONES_EMITIDAS_POR_TIPO_DE_PENSION_E_INSTITUCIONES" localSheetId="18">#REF!</definedName>
    <definedName name="NUMERO_DE__PENSIONES_EMITIDAS_POR_TIPO_DE_PENSION_E_INSTITUCIONES" localSheetId="26">#REF!</definedName>
    <definedName name="NUMERO_DE__PENSIONES_EMITIDAS_POR_TIPO_DE_PENSION_E_INSTITUCIONES" localSheetId="22">#REF!</definedName>
    <definedName name="NUMERO_DE__PENSIONES_EMITIDAS_POR_TIPO_DE_PENSION_E_INSTITUCIONES" localSheetId="23">#REF!</definedName>
    <definedName name="NUMERO_DE__PENSIONES_EMITIDAS_POR_TIPO_DE_PENSION_E_INSTITUCIONES" localSheetId="25">#REF!</definedName>
    <definedName name="NUMERO_DE__PENSIONES_EMITIDAS_POR_TIPO_DE_PENSION_E_INSTITUCIONES" localSheetId="47">#REF!</definedName>
    <definedName name="NUMERO_DE__PENSIONES_EMITIDAS_POR_TIPO_DE_PENSION_E_INSTITUCIONES" localSheetId="45">#REF!</definedName>
    <definedName name="NUMERO_DE__PENSIONES_EMITIDAS_POR_TIPO_DE_PENSION_E_INSTITUCIONES" localSheetId="46">#REF!</definedName>
    <definedName name="NUMERO_DE__PENSIONES_EMITIDAS_POR_TIPO_DE_PENSION_E_INSTITUCIONES" localSheetId="51">#REF!</definedName>
    <definedName name="NUMERO_DE__PENSIONES_EMITIDAS_POR_TIPO_DE_PENSION_E_INSTITUCIONES" localSheetId="49">#REF!</definedName>
    <definedName name="NUMERO_DE__PENSIONES_EMITIDAS_POR_TIPO_DE_PENSION_E_INSTITUCIONES" localSheetId="50">#REF!</definedName>
    <definedName name="NUMERO_DE__PENSIONES_EMITIDAS_POR_TIPO_DE_PENSION_E_INSTITUCIONES" localSheetId="17">#REF!</definedName>
    <definedName name="NUMERO_DE__PENSIONES_EMITIDAS_POR_TIPO_DE_PENSION_E_INSTITUCIONES" localSheetId="4">#REF!</definedName>
    <definedName name="NUMERO_DE__PENSIONES_EMITIDAS_POR_TIPO_DE_PENSION_E_INSTITUCIONES" localSheetId="9">#REF!</definedName>
    <definedName name="NUMERO_DE__PENSIONES_EMITIDAS_POR_TIPO_DE_PENSION_E_INSTITUCIONES" localSheetId="8">#REF!</definedName>
    <definedName name="NUMERO_DE__PENSIONES_EMITIDAS_POR_TIPO_DE_PENSION_E_INSTITUCIONES" localSheetId="6">#REF!</definedName>
    <definedName name="NUMERO_DE__PENSIONES_EMITIDAS_POR_TIPO_DE_PENSION_E_INSTITUCIONES" localSheetId="7">#REF!</definedName>
    <definedName name="NUMERO_DE__PENSIONES_EMITIDAS_POR_TIPO_DE_PENSION_E_INSTITUCIONES" localSheetId="2">#REF!</definedName>
    <definedName name="NUMERO_DE__PENSIONES_EMITIDAS_POR_TIPO_DE_PENSION_E_INSTITUCIONES" localSheetId="5">#REF!</definedName>
    <definedName name="NUMERO_DE__PENSIONES_EMITIDAS_POR_TIPO_DE_PENSION_E_INSTITUCIONES">#REF!</definedName>
    <definedName name="NUMERO_DE_ACCIDENTES__SEGÚN_TIPO_DE_ACCIDENTE_Y_MUTUAL" localSheetId="11">#REF!</definedName>
    <definedName name="NUMERO_DE_ACCIDENTES__SEGÚN_TIPO_DE_ACCIDENTE_Y_MUTUAL" localSheetId="15">#REF!</definedName>
    <definedName name="NUMERO_DE_ACCIDENTES__SEGÚN_TIPO_DE_ACCIDENTE_Y_MUTUAL" localSheetId="16">#REF!</definedName>
    <definedName name="NUMERO_DE_ACCIDENTES__SEGÚN_TIPO_DE_ACCIDENTE_Y_MUTUAL" localSheetId="12">#REF!</definedName>
    <definedName name="NUMERO_DE_ACCIDENTES__SEGÚN_TIPO_DE_ACCIDENTE_Y_MUTUAL" localSheetId="13">#REF!</definedName>
    <definedName name="NUMERO_DE_ACCIDENTES__SEGÚN_TIPO_DE_ACCIDENTE_Y_MUTUAL" localSheetId="14">#REF!</definedName>
    <definedName name="NUMERO_DE_ACCIDENTES__SEGÚN_TIPO_DE_ACCIDENTE_Y_MUTUAL" localSheetId="53">#REF!</definedName>
    <definedName name="NUMERO_DE_ACCIDENTES__SEGÚN_TIPO_DE_ACCIDENTE_Y_MUTUAL" localSheetId="54">#REF!</definedName>
    <definedName name="NUMERO_DE_ACCIDENTES__SEGÚN_TIPO_DE_ACCIDENTE_Y_MUTUAL" localSheetId="20">#REF!</definedName>
    <definedName name="NUMERO_DE_ACCIDENTES__SEGÚN_TIPO_DE_ACCIDENTE_Y_MUTUAL" localSheetId="19">#REF!</definedName>
    <definedName name="NUMERO_DE_ACCIDENTES__SEGÚN_TIPO_DE_ACCIDENTE_Y_MUTUAL" localSheetId="21">#REF!</definedName>
    <definedName name="NUMERO_DE_ACCIDENTES__SEGÚN_TIPO_DE_ACCIDENTE_Y_MUTUAL" localSheetId="43">#REF!</definedName>
    <definedName name="NUMERO_DE_ACCIDENTES__SEGÚN_TIPO_DE_ACCIDENTE_Y_MUTUAL" localSheetId="3">#REF!</definedName>
    <definedName name="NUMERO_DE_ACCIDENTES__SEGÚN_TIPO_DE_ACCIDENTE_Y_MUTUAL" localSheetId="1">#REF!</definedName>
    <definedName name="NUMERO_DE_ACCIDENTES__SEGÚN_TIPO_DE_ACCIDENTE_Y_MUTUAL" localSheetId="52">#REF!</definedName>
    <definedName name="NUMERO_DE_ACCIDENTES__SEGÚN_TIPO_DE_ACCIDENTE_Y_MUTUAL" localSheetId="44">#REF!</definedName>
    <definedName name="NUMERO_DE_ACCIDENTES__SEGÚN_TIPO_DE_ACCIDENTE_Y_MUTUAL" localSheetId="29">#REF!</definedName>
    <definedName name="NUMERO_DE_ACCIDENTES__SEGÚN_TIPO_DE_ACCIDENTE_Y_MUTUAL" localSheetId="0">#REF!</definedName>
    <definedName name="NUMERO_DE_ACCIDENTES__SEGÚN_TIPO_DE_ACCIDENTE_Y_MUTUAL" localSheetId="42">#REF!</definedName>
    <definedName name="NUMERO_DE_ACCIDENTES__SEGÚN_TIPO_DE_ACCIDENTE_Y_MUTUAL" localSheetId="30">#REF!</definedName>
    <definedName name="NUMERO_DE_ACCIDENTES__SEGÚN_TIPO_DE_ACCIDENTE_Y_MUTUAL" localSheetId="28">#REF!</definedName>
    <definedName name="NUMERO_DE_ACCIDENTES__SEGÚN_TIPO_DE_ACCIDENTE_Y_MUTUAL" localSheetId="24">#REF!</definedName>
    <definedName name="NUMERO_DE_ACCIDENTES__SEGÚN_TIPO_DE_ACCIDENTE_Y_MUTUAL" localSheetId="10">#REF!</definedName>
    <definedName name="NUMERO_DE_ACCIDENTES__SEGÚN_TIPO_DE_ACCIDENTE_Y_MUTUAL" localSheetId="18">#REF!</definedName>
    <definedName name="NUMERO_DE_ACCIDENTES__SEGÚN_TIPO_DE_ACCIDENTE_Y_MUTUAL" localSheetId="26">#REF!</definedName>
    <definedName name="NUMERO_DE_ACCIDENTES__SEGÚN_TIPO_DE_ACCIDENTE_Y_MUTUAL" localSheetId="22">#REF!</definedName>
    <definedName name="NUMERO_DE_ACCIDENTES__SEGÚN_TIPO_DE_ACCIDENTE_Y_MUTUAL" localSheetId="23">#REF!</definedName>
    <definedName name="NUMERO_DE_ACCIDENTES__SEGÚN_TIPO_DE_ACCIDENTE_Y_MUTUAL" localSheetId="25">#REF!</definedName>
    <definedName name="NUMERO_DE_ACCIDENTES__SEGÚN_TIPO_DE_ACCIDENTE_Y_MUTUAL" localSheetId="47">#REF!</definedName>
    <definedName name="NUMERO_DE_ACCIDENTES__SEGÚN_TIPO_DE_ACCIDENTE_Y_MUTUAL" localSheetId="45">#REF!</definedName>
    <definedName name="NUMERO_DE_ACCIDENTES__SEGÚN_TIPO_DE_ACCIDENTE_Y_MUTUAL" localSheetId="46">#REF!</definedName>
    <definedName name="NUMERO_DE_ACCIDENTES__SEGÚN_TIPO_DE_ACCIDENTE_Y_MUTUAL" localSheetId="51">#REF!</definedName>
    <definedName name="NUMERO_DE_ACCIDENTES__SEGÚN_TIPO_DE_ACCIDENTE_Y_MUTUAL" localSheetId="49">#REF!</definedName>
    <definedName name="NUMERO_DE_ACCIDENTES__SEGÚN_TIPO_DE_ACCIDENTE_Y_MUTUAL" localSheetId="50">#REF!</definedName>
    <definedName name="NUMERO_DE_ACCIDENTES__SEGÚN_TIPO_DE_ACCIDENTE_Y_MUTUAL" localSheetId="17">#REF!</definedName>
    <definedName name="NUMERO_DE_ACCIDENTES__SEGÚN_TIPO_DE_ACCIDENTE_Y_MUTUAL" localSheetId="4">#REF!</definedName>
    <definedName name="NUMERO_DE_ACCIDENTES__SEGÚN_TIPO_DE_ACCIDENTE_Y_MUTUAL" localSheetId="9">#REF!</definedName>
    <definedName name="NUMERO_DE_ACCIDENTES__SEGÚN_TIPO_DE_ACCIDENTE_Y_MUTUAL" localSheetId="8">#REF!</definedName>
    <definedName name="NUMERO_DE_ACCIDENTES__SEGÚN_TIPO_DE_ACCIDENTE_Y_MUTUAL" localSheetId="6">#REF!</definedName>
    <definedName name="NUMERO_DE_ACCIDENTES__SEGÚN_TIPO_DE_ACCIDENTE_Y_MUTUAL" localSheetId="7">#REF!</definedName>
    <definedName name="NUMERO_DE_ACCIDENTES__SEGÚN_TIPO_DE_ACCIDENTE_Y_MUTUAL" localSheetId="2">#REF!</definedName>
    <definedName name="NUMERO_DE_ACCIDENTES__SEGÚN_TIPO_DE_ACCIDENTE_Y_MUTUAL" localSheetId="5">#REF!</definedName>
    <definedName name="NUMERO_DE_ACCIDENTES__SEGÚN_TIPO_DE_ACCIDENTE_Y_MUTUAL">#REF!</definedName>
    <definedName name="NUMERO_DE_ACCIDENTES_Y_DE_ENFERMEDADES_PROFESIONALES_POR_SEXO" localSheetId="11">#REF!</definedName>
    <definedName name="NUMERO_DE_ACCIDENTES_Y_DE_ENFERMEDADES_PROFESIONALES_POR_SEXO" localSheetId="15">#REF!</definedName>
    <definedName name="NUMERO_DE_ACCIDENTES_Y_DE_ENFERMEDADES_PROFESIONALES_POR_SEXO" localSheetId="16">#REF!</definedName>
    <definedName name="NUMERO_DE_ACCIDENTES_Y_DE_ENFERMEDADES_PROFESIONALES_POR_SEXO" localSheetId="12">#REF!</definedName>
    <definedName name="NUMERO_DE_ACCIDENTES_Y_DE_ENFERMEDADES_PROFESIONALES_POR_SEXO" localSheetId="13">#REF!</definedName>
    <definedName name="NUMERO_DE_ACCIDENTES_Y_DE_ENFERMEDADES_PROFESIONALES_POR_SEXO" localSheetId="14">#REF!</definedName>
    <definedName name="NUMERO_DE_ACCIDENTES_Y_DE_ENFERMEDADES_PROFESIONALES_POR_SEXO" localSheetId="53">#REF!</definedName>
    <definedName name="NUMERO_DE_ACCIDENTES_Y_DE_ENFERMEDADES_PROFESIONALES_POR_SEXO" localSheetId="54">#REF!</definedName>
    <definedName name="NUMERO_DE_ACCIDENTES_Y_DE_ENFERMEDADES_PROFESIONALES_POR_SEXO" localSheetId="20">#REF!</definedName>
    <definedName name="NUMERO_DE_ACCIDENTES_Y_DE_ENFERMEDADES_PROFESIONALES_POR_SEXO" localSheetId="19">#REF!</definedName>
    <definedName name="NUMERO_DE_ACCIDENTES_Y_DE_ENFERMEDADES_PROFESIONALES_POR_SEXO" localSheetId="21">#REF!</definedName>
    <definedName name="NUMERO_DE_ACCIDENTES_Y_DE_ENFERMEDADES_PROFESIONALES_POR_SEXO" localSheetId="43">#REF!</definedName>
    <definedName name="NUMERO_DE_ACCIDENTES_Y_DE_ENFERMEDADES_PROFESIONALES_POR_SEXO" localSheetId="1">#REF!</definedName>
    <definedName name="NUMERO_DE_ACCIDENTES_Y_DE_ENFERMEDADES_PROFESIONALES_POR_SEXO" localSheetId="52">#REF!</definedName>
    <definedName name="NUMERO_DE_ACCIDENTES_Y_DE_ENFERMEDADES_PROFESIONALES_POR_SEXO" localSheetId="44">#REF!</definedName>
    <definedName name="NUMERO_DE_ACCIDENTES_Y_DE_ENFERMEDADES_PROFESIONALES_POR_SEXO" localSheetId="29">#REF!</definedName>
    <definedName name="NUMERO_DE_ACCIDENTES_Y_DE_ENFERMEDADES_PROFESIONALES_POR_SEXO" localSheetId="0">#REF!</definedName>
    <definedName name="NUMERO_DE_ACCIDENTES_Y_DE_ENFERMEDADES_PROFESIONALES_POR_SEXO" localSheetId="42">#REF!</definedName>
    <definedName name="NUMERO_DE_ACCIDENTES_Y_DE_ENFERMEDADES_PROFESIONALES_POR_SEXO" localSheetId="30">#REF!</definedName>
    <definedName name="NUMERO_DE_ACCIDENTES_Y_DE_ENFERMEDADES_PROFESIONALES_POR_SEXO" localSheetId="28">#REF!</definedName>
    <definedName name="NUMERO_DE_ACCIDENTES_Y_DE_ENFERMEDADES_PROFESIONALES_POR_SEXO" localSheetId="24">#REF!</definedName>
    <definedName name="NUMERO_DE_ACCIDENTES_Y_DE_ENFERMEDADES_PROFESIONALES_POR_SEXO" localSheetId="10">#REF!</definedName>
    <definedName name="NUMERO_DE_ACCIDENTES_Y_DE_ENFERMEDADES_PROFESIONALES_POR_SEXO" localSheetId="18">#REF!</definedName>
    <definedName name="NUMERO_DE_ACCIDENTES_Y_DE_ENFERMEDADES_PROFESIONALES_POR_SEXO" localSheetId="26">#REF!</definedName>
    <definedName name="NUMERO_DE_ACCIDENTES_Y_DE_ENFERMEDADES_PROFESIONALES_POR_SEXO" localSheetId="22">#REF!</definedName>
    <definedName name="NUMERO_DE_ACCIDENTES_Y_DE_ENFERMEDADES_PROFESIONALES_POR_SEXO" localSheetId="23">#REF!</definedName>
    <definedName name="NUMERO_DE_ACCIDENTES_Y_DE_ENFERMEDADES_PROFESIONALES_POR_SEXO" localSheetId="25">#REF!</definedName>
    <definedName name="NUMERO_DE_ACCIDENTES_Y_DE_ENFERMEDADES_PROFESIONALES_POR_SEXO" localSheetId="47">#REF!</definedName>
    <definedName name="NUMERO_DE_ACCIDENTES_Y_DE_ENFERMEDADES_PROFESIONALES_POR_SEXO" localSheetId="45">#REF!</definedName>
    <definedName name="NUMERO_DE_ACCIDENTES_Y_DE_ENFERMEDADES_PROFESIONALES_POR_SEXO" localSheetId="46">#REF!</definedName>
    <definedName name="NUMERO_DE_ACCIDENTES_Y_DE_ENFERMEDADES_PROFESIONALES_POR_SEXO" localSheetId="51">#REF!</definedName>
    <definedName name="NUMERO_DE_ACCIDENTES_Y_DE_ENFERMEDADES_PROFESIONALES_POR_SEXO" localSheetId="49">#REF!</definedName>
    <definedName name="NUMERO_DE_ACCIDENTES_Y_DE_ENFERMEDADES_PROFESIONALES_POR_SEXO" localSheetId="50">#REF!</definedName>
    <definedName name="NUMERO_DE_ACCIDENTES_Y_DE_ENFERMEDADES_PROFESIONALES_POR_SEXO" localSheetId="17">#REF!</definedName>
    <definedName name="NUMERO_DE_ACCIDENTES_Y_DE_ENFERMEDADES_PROFESIONALES_POR_SEXO" localSheetId="4">#REF!</definedName>
    <definedName name="NUMERO_DE_ACCIDENTES_Y_DE_ENFERMEDADES_PROFESIONALES_POR_SEXO" localSheetId="9">#REF!</definedName>
    <definedName name="NUMERO_DE_ACCIDENTES_Y_DE_ENFERMEDADES_PROFESIONALES_POR_SEXO" localSheetId="8">#REF!</definedName>
    <definedName name="NUMERO_DE_ACCIDENTES_Y_DE_ENFERMEDADES_PROFESIONALES_POR_SEXO" localSheetId="6">#REF!</definedName>
    <definedName name="NUMERO_DE_ACCIDENTES_Y_DE_ENFERMEDADES_PROFESIONALES_POR_SEXO" localSheetId="7">#REF!</definedName>
    <definedName name="NUMERO_DE_ACCIDENTES_Y_DE_ENFERMEDADES_PROFESIONALES_POR_SEXO" localSheetId="2">#REF!</definedName>
    <definedName name="NUMERO_DE_ACCIDENTES_Y_DE_ENFERMEDADES_PROFESIONALES_POR_SEXO" localSheetId="5">#REF!</definedName>
    <definedName name="NUMERO_DE_ACCIDENTES_Y_DE_ENFERMEDADES_PROFESIONALES_POR_SEXO">#REF!</definedName>
    <definedName name="NÚMERO_DE_BONOS_DE_RECONOCIMIENTO_PAGADOS_SEGUN_MES_Y__EX_CAJAS_DE_PREVISION" localSheetId="11">#REF!</definedName>
    <definedName name="NÚMERO_DE_BONOS_DE_RECONOCIMIENTO_PAGADOS_SEGUN_MES_Y__EX_CAJAS_DE_PREVISION" localSheetId="15">#REF!</definedName>
    <definedName name="NÚMERO_DE_BONOS_DE_RECONOCIMIENTO_PAGADOS_SEGUN_MES_Y__EX_CAJAS_DE_PREVISION" localSheetId="16">#REF!</definedName>
    <definedName name="NÚMERO_DE_BONOS_DE_RECONOCIMIENTO_PAGADOS_SEGUN_MES_Y__EX_CAJAS_DE_PREVISION" localSheetId="12">#REF!</definedName>
    <definedName name="NÚMERO_DE_BONOS_DE_RECONOCIMIENTO_PAGADOS_SEGUN_MES_Y__EX_CAJAS_DE_PREVISION" localSheetId="13">#REF!</definedName>
    <definedName name="NÚMERO_DE_BONOS_DE_RECONOCIMIENTO_PAGADOS_SEGUN_MES_Y__EX_CAJAS_DE_PREVISION" localSheetId="14">#REF!</definedName>
    <definedName name="NÚMERO_DE_BONOS_DE_RECONOCIMIENTO_PAGADOS_SEGUN_MES_Y__EX_CAJAS_DE_PREVISION" localSheetId="53">#REF!</definedName>
    <definedName name="NÚMERO_DE_BONOS_DE_RECONOCIMIENTO_PAGADOS_SEGUN_MES_Y__EX_CAJAS_DE_PREVISION" localSheetId="54">#REF!</definedName>
    <definedName name="NÚMERO_DE_BONOS_DE_RECONOCIMIENTO_PAGADOS_SEGUN_MES_Y__EX_CAJAS_DE_PREVISION" localSheetId="20">#REF!</definedName>
    <definedName name="NÚMERO_DE_BONOS_DE_RECONOCIMIENTO_PAGADOS_SEGUN_MES_Y__EX_CAJAS_DE_PREVISION" localSheetId="19">#REF!</definedName>
    <definedName name="NÚMERO_DE_BONOS_DE_RECONOCIMIENTO_PAGADOS_SEGUN_MES_Y__EX_CAJAS_DE_PREVISION" localSheetId="21">#REF!</definedName>
    <definedName name="NÚMERO_DE_BONOS_DE_RECONOCIMIENTO_PAGADOS_SEGUN_MES_Y__EX_CAJAS_DE_PREVISION" localSheetId="43">#REF!</definedName>
    <definedName name="NÚMERO_DE_BONOS_DE_RECONOCIMIENTO_PAGADOS_SEGUN_MES_Y__EX_CAJAS_DE_PREVISION" localSheetId="3">#REF!</definedName>
    <definedName name="NÚMERO_DE_BONOS_DE_RECONOCIMIENTO_PAGADOS_SEGUN_MES_Y__EX_CAJAS_DE_PREVISION" localSheetId="1">#REF!</definedName>
    <definedName name="NÚMERO_DE_BONOS_DE_RECONOCIMIENTO_PAGADOS_SEGUN_MES_Y__EX_CAJAS_DE_PREVISION" localSheetId="52">#REF!</definedName>
    <definedName name="NÚMERO_DE_BONOS_DE_RECONOCIMIENTO_PAGADOS_SEGUN_MES_Y__EX_CAJAS_DE_PREVISION" localSheetId="44">#REF!</definedName>
    <definedName name="NÚMERO_DE_BONOS_DE_RECONOCIMIENTO_PAGADOS_SEGUN_MES_Y__EX_CAJAS_DE_PREVISION" localSheetId="29">#REF!</definedName>
    <definedName name="NÚMERO_DE_BONOS_DE_RECONOCIMIENTO_PAGADOS_SEGUN_MES_Y__EX_CAJAS_DE_PREVISION" localSheetId="0">#REF!</definedName>
    <definedName name="NÚMERO_DE_BONOS_DE_RECONOCIMIENTO_PAGADOS_SEGUN_MES_Y__EX_CAJAS_DE_PREVISION" localSheetId="42">#REF!</definedName>
    <definedName name="NÚMERO_DE_BONOS_DE_RECONOCIMIENTO_PAGADOS_SEGUN_MES_Y__EX_CAJAS_DE_PREVISION" localSheetId="30">#REF!</definedName>
    <definedName name="NÚMERO_DE_BONOS_DE_RECONOCIMIENTO_PAGADOS_SEGUN_MES_Y__EX_CAJAS_DE_PREVISION" localSheetId="28">#REF!</definedName>
    <definedName name="NÚMERO_DE_BONOS_DE_RECONOCIMIENTO_PAGADOS_SEGUN_MES_Y__EX_CAJAS_DE_PREVISION" localSheetId="24">#REF!</definedName>
    <definedName name="NÚMERO_DE_BONOS_DE_RECONOCIMIENTO_PAGADOS_SEGUN_MES_Y__EX_CAJAS_DE_PREVISION" localSheetId="10">#REF!</definedName>
    <definedName name="NÚMERO_DE_BONOS_DE_RECONOCIMIENTO_PAGADOS_SEGUN_MES_Y__EX_CAJAS_DE_PREVISION" localSheetId="18">#REF!</definedName>
    <definedName name="NÚMERO_DE_BONOS_DE_RECONOCIMIENTO_PAGADOS_SEGUN_MES_Y__EX_CAJAS_DE_PREVISION" localSheetId="26">#REF!</definedName>
    <definedName name="NÚMERO_DE_BONOS_DE_RECONOCIMIENTO_PAGADOS_SEGUN_MES_Y__EX_CAJAS_DE_PREVISION" localSheetId="22">#REF!</definedName>
    <definedName name="NÚMERO_DE_BONOS_DE_RECONOCIMIENTO_PAGADOS_SEGUN_MES_Y__EX_CAJAS_DE_PREVISION" localSheetId="23">#REF!</definedName>
    <definedName name="NÚMERO_DE_BONOS_DE_RECONOCIMIENTO_PAGADOS_SEGUN_MES_Y__EX_CAJAS_DE_PREVISION" localSheetId="25">#REF!</definedName>
    <definedName name="NÚMERO_DE_BONOS_DE_RECONOCIMIENTO_PAGADOS_SEGUN_MES_Y__EX_CAJAS_DE_PREVISION" localSheetId="47">#REF!</definedName>
    <definedName name="NÚMERO_DE_BONOS_DE_RECONOCIMIENTO_PAGADOS_SEGUN_MES_Y__EX_CAJAS_DE_PREVISION" localSheetId="45">#REF!</definedName>
    <definedName name="NÚMERO_DE_BONOS_DE_RECONOCIMIENTO_PAGADOS_SEGUN_MES_Y__EX_CAJAS_DE_PREVISION" localSheetId="46">#REF!</definedName>
    <definedName name="NÚMERO_DE_BONOS_DE_RECONOCIMIENTO_PAGADOS_SEGUN_MES_Y__EX_CAJAS_DE_PREVISION" localSheetId="51">#REF!</definedName>
    <definedName name="NÚMERO_DE_BONOS_DE_RECONOCIMIENTO_PAGADOS_SEGUN_MES_Y__EX_CAJAS_DE_PREVISION" localSheetId="49">#REF!</definedName>
    <definedName name="NÚMERO_DE_BONOS_DE_RECONOCIMIENTO_PAGADOS_SEGUN_MES_Y__EX_CAJAS_DE_PREVISION" localSheetId="50">#REF!</definedName>
    <definedName name="NÚMERO_DE_BONOS_DE_RECONOCIMIENTO_PAGADOS_SEGUN_MES_Y__EX_CAJAS_DE_PREVISION" localSheetId="17">#REF!</definedName>
    <definedName name="NÚMERO_DE_BONOS_DE_RECONOCIMIENTO_PAGADOS_SEGUN_MES_Y__EX_CAJAS_DE_PREVISION" localSheetId="4">#REF!</definedName>
    <definedName name="NÚMERO_DE_BONOS_DE_RECONOCIMIENTO_PAGADOS_SEGUN_MES_Y__EX_CAJAS_DE_PREVISION" localSheetId="9">#REF!</definedName>
    <definedName name="NÚMERO_DE_BONOS_DE_RECONOCIMIENTO_PAGADOS_SEGUN_MES_Y__EX_CAJAS_DE_PREVISION" localSheetId="8">#REF!</definedName>
    <definedName name="NÚMERO_DE_BONOS_DE_RECONOCIMIENTO_PAGADOS_SEGUN_MES_Y__EX_CAJAS_DE_PREVISION" localSheetId="6">#REF!</definedName>
    <definedName name="NÚMERO_DE_BONOS_DE_RECONOCIMIENTO_PAGADOS_SEGUN_MES_Y__EX_CAJAS_DE_PREVISION" localSheetId="7">#REF!</definedName>
    <definedName name="NÚMERO_DE_BONOS_DE_RECONOCIMIENTO_PAGADOS_SEGUN_MES_Y__EX_CAJAS_DE_PREVISION" localSheetId="2">#REF!</definedName>
    <definedName name="NÚMERO_DE_BONOS_DE_RECONOCIMIENTO_PAGADOS_SEGUN_MES_Y__EX_CAJAS_DE_PREVISION" localSheetId="5">#REF!</definedName>
    <definedName name="NÚMERO_DE_BONOS_DE_RECONOCIMIENTO_PAGADOS_SEGUN_MES_Y__EX_CAJAS_DE_PREVISION">#REF!</definedName>
    <definedName name="NUMERO_DE_CAUSANTES_DE_SUBSIDIO_FAMILIAR__SEGÚN_REGIONES" localSheetId="11">#REF!</definedName>
    <definedName name="NUMERO_DE_CAUSANTES_DE_SUBSIDIO_FAMILIAR__SEGÚN_REGIONES" localSheetId="15">#REF!</definedName>
    <definedName name="NUMERO_DE_CAUSANTES_DE_SUBSIDIO_FAMILIAR__SEGÚN_REGIONES" localSheetId="16">#REF!</definedName>
    <definedName name="NUMERO_DE_CAUSANTES_DE_SUBSIDIO_FAMILIAR__SEGÚN_REGIONES" localSheetId="12">#REF!</definedName>
    <definedName name="NUMERO_DE_CAUSANTES_DE_SUBSIDIO_FAMILIAR__SEGÚN_REGIONES" localSheetId="13">#REF!</definedName>
    <definedName name="NUMERO_DE_CAUSANTES_DE_SUBSIDIO_FAMILIAR__SEGÚN_REGIONES" localSheetId="14">#REF!</definedName>
    <definedName name="NUMERO_DE_CAUSANTES_DE_SUBSIDIO_FAMILIAR__SEGÚN_REGIONES" localSheetId="20">#REF!</definedName>
    <definedName name="NUMERO_DE_CAUSANTES_DE_SUBSIDIO_FAMILIAR__SEGÚN_REGIONES" localSheetId="19">#REF!</definedName>
    <definedName name="NUMERO_DE_CAUSANTES_DE_SUBSIDIO_FAMILIAR__SEGÚN_REGIONES" localSheetId="21">#REF!</definedName>
    <definedName name="NUMERO_DE_CAUSANTES_DE_SUBSIDIO_FAMILIAR__SEGÚN_REGIONES" localSheetId="3">#REF!</definedName>
    <definedName name="NUMERO_DE_CAUSANTES_DE_SUBSIDIO_FAMILIAR__SEGÚN_REGIONES" localSheetId="1">#REF!</definedName>
    <definedName name="NUMERO_DE_CAUSANTES_DE_SUBSIDIO_FAMILIAR__SEGÚN_REGIONES" localSheetId="29">#REF!</definedName>
    <definedName name="NUMERO_DE_CAUSANTES_DE_SUBSIDIO_FAMILIAR__SEGÚN_REGIONES" localSheetId="0">#REF!</definedName>
    <definedName name="NUMERO_DE_CAUSANTES_DE_SUBSIDIO_FAMILIAR__SEGÚN_REGIONES" localSheetId="30">#REF!</definedName>
    <definedName name="NUMERO_DE_CAUSANTES_DE_SUBSIDIO_FAMILIAR__SEGÚN_REGIONES" localSheetId="28">#REF!</definedName>
    <definedName name="NUMERO_DE_CAUSANTES_DE_SUBSIDIO_FAMILIAR__SEGÚN_REGIONES" localSheetId="24">#REF!</definedName>
    <definedName name="NUMERO_DE_CAUSANTES_DE_SUBSIDIO_FAMILIAR__SEGÚN_REGIONES" localSheetId="10">#REF!</definedName>
    <definedName name="NUMERO_DE_CAUSANTES_DE_SUBSIDIO_FAMILIAR__SEGÚN_REGIONES" localSheetId="18">#REF!</definedName>
    <definedName name="NUMERO_DE_CAUSANTES_DE_SUBSIDIO_FAMILIAR__SEGÚN_REGIONES" localSheetId="26">#REF!</definedName>
    <definedName name="NUMERO_DE_CAUSANTES_DE_SUBSIDIO_FAMILIAR__SEGÚN_REGIONES" localSheetId="22">#REF!</definedName>
    <definedName name="NUMERO_DE_CAUSANTES_DE_SUBSIDIO_FAMILIAR__SEGÚN_REGIONES" localSheetId="23">#REF!</definedName>
    <definedName name="NUMERO_DE_CAUSANTES_DE_SUBSIDIO_FAMILIAR__SEGÚN_REGIONES" localSheetId="25">#REF!</definedName>
    <definedName name="NUMERO_DE_CAUSANTES_DE_SUBSIDIO_FAMILIAR__SEGÚN_REGIONES" localSheetId="49">SUF!$B$15</definedName>
    <definedName name="NUMERO_DE_CAUSANTES_DE_SUBSIDIO_FAMILIAR__SEGÚN_REGIONES" localSheetId="17">#REF!</definedName>
    <definedName name="NUMERO_DE_CAUSANTES_DE_SUBSIDIO_FAMILIAR__SEGÚN_REGIONES" localSheetId="4">#REF!</definedName>
    <definedName name="NUMERO_DE_CAUSANTES_DE_SUBSIDIO_FAMILIAR__SEGÚN_REGIONES" localSheetId="9">#REF!</definedName>
    <definedName name="NUMERO_DE_CAUSANTES_DE_SUBSIDIO_FAMILIAR__SEGÚN_REGIONES" localSheetId="8">#REF!</definedName>
    <definedName name="NUMERO_DE_CAUSANTES_DE_SUBSIDIO_FAMILIAR__SEGÚN_REGIONES" localSheetId="6">#REF!</definedName>
    <definedName name="NUMERO_DE_CAUSANTES_DE_SUBSIDIO_FAMILIAR__SEGÚN_REGIONES" localSheetId="7">#REF!</definedName>
    <definedName name="NUMERO_DE_CAUSANTES_DE_SUBSIDIO_FAMILIAR__SEGÚN_REGIONES" localSheetId="2">#REF!</definedName>
    <definedName name="NUMERO_DE_CAUSANTES_DE_SUBSIDIO_FAMILIAR__SEGÚN_REGIONES" localSheetId="5">#REF!</definedName>
    <definedName name="NUMERO_DE_CAUSANTES_DE_SUBSIDIO_FAMILIAR__SEGÚN_REGIONES">#REF!</definedName>
    <definedName name="NÚMERO_DE_COTIZANTES_PARA_PENSIONES_SEGÚN_EX_CAJAS_DE_PREVISIÓN" localSheetId="11">#REF!</definedName>
    <definedName name="NÚMERO_DE_COTIZANTES_PARA_PENSIONES_SEGÚN_EX_CAJAS_DE_PREVISIÓN" localSheetId="15">#REF!</definedName>
    <definedName name="NÚMERO_DE_COTIZANTES_PARA_PENSIONES_SEGÚN_EX_CAJAS_DE_PREVISIÓN" localSheetId="16">#REF!</definedName>
    <definedName name="NÚMERO_DE_COTIZANTES_PARA_PENSIONES_SEGÚN_EX_CAJAS_DE_PREVISIÓN" localSheetId="12">#REF!</definedName>
    <definedName name="NÚMERO_DE_COTIZANTES_PARA_PENSIONES_SEGÚN_EX_CAJAS_DE_PREVISIÓN" localSheetId="13">#REF!</definedName>
    <definedName name="NÚMERO_DE_COTIZANTES_PARA_PENSIONES_SEGÚN_EX_CAJAS_DE_PREVISIÓN" localSheetId="14">#REF!</definedName>
    <definedName name="NÚMERO_DE_COTIZANTES_PARA_PENSIONES_SEGÚN_EX_CAJAS_DE_PREVISIÓN" localSheetId="53">#REF!</definedName>
    <definedName name="NÚMERO_DE_COTIZANTES_PARA_PENSIONES_SEGÚN_EX_CAJAS_DE_PREVISIÓN" localSheetId="54">#REF!</definedName>
    <definedName name="NÚMERO_DE_COTIZANTES_PARA_PENSIONES_SEGÚN_EX_CAJAS_DE_PREVISIÓN" localSheetId="20">#REF!</definedName>
    <definedName name="NÚMERO_DE_COTIZANTES_PARA_PENSIONES_SEGÚN_EX_CAJAS_DE_PREVISIÓN" localSheetId="19">#REF!</definedName>
    <definedName name="NÚMERO_DE_COTIZANTES_PARA_PENSIONES_SEGÚN_EX_CAJAS_DE_PREVISIÓN" localSheetId="21">#REF!</definedName>
    <definedName name="NÚMERO_DE_COTIZANTES_PARA_PENSIONES_SEGÚN_EX_CAJAS_DE_PREVISIÓN" localSheetId="43">#REF!</definedName>
    <definedName name="NÚMERO_DE_COTIZANTES_PARA_PENSIONES_SEGÚN_EX_CAJAS_DE_PREVISIÓN" localSheetId="3">#REF!</definedName>
    <definedName name="NÚMERO_DE_COTIZANTES_PARA_PENSIONES_SEGÚN_EX_CAJAS_DE_PREVISIÓN" localSheetId="1">#REF!</definedName>
    <definedName name="NÚMERO_DE_COTIZANTES_PARA_PENSIONES_SEGÚN_EX_CAJAS_DE_PREVISIÓN" localSheetId="52">#REF!</definedName>
    <definedName name="NÚMERO_DE_COTIZANTES_PARA_PENSIONES_SEGÚN_EX_CAJAS_DE_PREVISIÓN" localSheetId="44">#REF!</definedName>
    <definedName name="NÚMERO_DE_COTIZANTES_PARA_PENSIONES_SEGÚN_EX_CAJAS_DE_PREVISIÓN" localSheetId="29">#REF!</definedName>
    <definedName name="NÚMERO_DE_COTIZANTES_PARA_PENSIONES_SEGÚN_EX_CAJAS_DE_PREVISIÓN" localSheetId="0">#REF!</definedName>
    <definedName name="NÚMERO_DE_COTIZANTES_PARA_PENSIONES_SEGÚN_EX_CAJAS_DE_PREVISIÓN" localSheetId="42">#REF!</definedName>
    <definedName name="NÚMERO_DE_COTIZANTES_PARA_PENSIONES_SEGÚN_EX_CAJAS_DE_PREVISIÓN" localSheetId="30">#REF!</definedName>
    <definedName name="NÚMERO_DE_COTIZANTES_PARA_PENSIONES_SEGÚN_EX_CAJAS_DE_PREVISIÓN" localSheetId="28">#REF!</definedName>
    <definedName name="NÚMERO_DE_COTIZANTES_PARA_PENSIONES_SEGÚN_EX_CAJAS_DE_PREVISIÓN" localSheetId="24">#REF!</definedName>
    <definedName name="NÚMERO_DE_COTIZANTES_PARA_PENSIONES_SEGÚN_EX_CAJAS_DE_PREVISIÓN" localSheetId="10">#REF!</definedName>
    <definedName name="NÚMERO_DE_COTIZANTES_PARA_PENSIONES_SEGÚN_EX_CAJAS_DE_PREVISIÓN" localSheetId="18">#REF!</definedName>
    <definedName name="NÚMERO_DE_COTIZANTES_PARA_PENSIONES_SEGÚN_EX_CAJAS_DE_PREVISIÓN" localSheetId="26">#REF!</definedName>
    <definedName name="NÚMERO_DE_COTIZANTES_PARA_PENSIONES_SEGÚN_EX_CAJAS_DE_PREVISIÓN" localSheetId="22">#REF!</definedName>
    <definedName name="NÚMERO_DE_COTIZANTES_PARA_PENSIONES_SEGÚN_EX_CAJAS_DE_PREVISIÓN" localSheetId="23">#REF!</definedName>
    <definedName name="NÚMERO_DE_COTIZANTES_PARA_PENSIONES_SEGÚN_EX_CAJAS_DE_PREVISIÓN" localSheetId="25">#REF!</definedName>
    <definedName name="NÚMERO_DE_COTIZANTES_PARA_PENSIONES_SEGÚN_EX_CAJAS_DE_PREVISIÓN" localSheetId="47">#REF!</definedName>
    <definedName name="NÚMERO_DE_COTIZANTES_PARA_PENSIONES_SEGÚN_EX_CAJAS_DE_PREVISIÓN" localSheetId="45">#REF!</definedName>
    <definedName name="NÚMERO_DE_COTIZANTES_PARA_PENSIONES_SEGÚN_EX_CAJAS_DE_PREVISIÓN" localSheetId="46">#REF!</definedName>
    <definedName name="NÚMERO_DE_COTIZANTES_PARA_PENSIONES_SEGÚN_EX_CAJAS_DE_PREVISIÓN" localSheetId="51">#REF!</definedName>
    <definedName name="NÚMERO_DE_COTIZANTES_PARA_PENSIONES_SEGÚN_EX_CAJAS_DE_PREVISIÓN" localSheetId="49">#REF!</definedName>
    <definedName name="NÚMERO_DE_COTIZANTES_PARA_PENSIONES_SEGÚN_EX_CAJAS_DE_PREVISIÓN" localSheetId="50">#REF!</definedName>
    <definedName name="NÚMERO_DE_COTIZANTES_PARA_PENSIONES_SEGÚN_EX_CAJAS_DE_PREVISIÓN" localSheetId="17">#REF!</definedName>
    <definedName name="NÚMERO_DE_COTIZANTES_PARA_PENSIONES_SEGÚN_EX_CAJAS_DE_PREVISIÓN" localSheetId="4">#REF!</definedName>
    <definedName name="NÚMERO_DE_COTIZANTES_PARA_PENSIONES_SEGÚN_EX_CAJAS_DE_PREVISIÓN" localSheetId="9">#REF!</definedName>
    <definedName name="NÚMERO_DE_COTIZANTES_PARA_PENSIONES_SEGÚN_EX_CAJAS_DE_PREVISIÓN" localSheetId="8">#REF!</definedName>
    <definedName name="NÚMERO_DE_COTIZANTES_PARA_PENSIONES_SEGÚN_EX_CAJAS_DE_PREVISIÓN" localSheetId="6">#REF!</definedName>
    <definedName name="NÚMERO_DE_COTIZANTES_PARA_PENSIONES_SEGÚN_EX_CAJAS_DE_PREVISIÓN" localSheetId="7">#REF!</definedName>
    <definedName name="NÚMERO_DE_COTIZANTES_PARA_PENSIONES_SEGÚN_EX_CAJAS_DE_PREVISIÓN" localSheetId="2">#REF!</definedName>
    <definedName name="NÚMERO_DE_COTIZANTES_PARA_PENSIONES_SEGÚN_EX_CAJAS_DE_PREVISIÓN" localSheetId="5">#REF!</definedName>
    <definedName name="NÚMERO_DE_COTIZANTES_PARA_PENSIONES_SEGÚN_EX_CAJAS_DE_PREVISIÓN">#REF!</definedName>
    <definedName name="NUMERO_DE_CREDITOS_HIPOTECARIOS_OTORGADOS_POR_EL_SISTEMA_CCAF" localSheetId="11">#REF!</definedName>
    <definedName name="NUMERO_DE_CREDITOS_HIPOTECARIOS_OTORGADOS_POR_EL_SISTEMA_CCAF" localSheetId="15">#REF!</definedName>
    <definedName name="NUMERO_DE_CREDITOS_HIPOTECARIOS_OTORGADOS_POR_EL_SISTEMA_CCAF" localSheetId="16">#REF!</definedName>
    <definedName name="NUMERO_DE_CREDITOS_HIPOTECARIOS_OTORGADOS_POR_EL_SISTEMA_CCAF" localSheetId="12">#REF!</definedName>
    <definedName name="NUMERO_DE_CREDITOS_HIPOTECARIOS_OTORGADOS_POR_EL_SISTEMA_CCAF" localSheetId="13">#REF!</definedName>
    <definedName name="NUMERO_DE_CREDITOS_HIPOTECARIOS_OTORGADOS_POR_EL_SISTEMA_CCAF" localSheetId="14">#REF!</definedName>
    <definedName name="NUMERO_DE_CREDITOS_HIPOTECARIOS_OTORGADOS_POR_EL_SISTEMA_CCAF" localSheetId="53">#REF!</definedName>
    <definedName name="NUMERO_DE_CREDITOS_HIPOTECARIOS_OTORGADOS_POR_EL_SISTEMA_CCAF" localSheetId="54">#REF!</definedName>
    <definedName name="NUMERO_DE_CREDITOS_HIPOTECARIOS_OTORGADOS_POR_EL_SISTEMA_CCAF" localSheetId="20">#REF!</definedName>
    <definedName name="NUMERO_DE_CREDITOS_HIPOTECARIOS_OTORGADOS_POR_EL_SISTEMA_CCAF" localSheetId="19">#REF!</definedName>
    <definedName name="NUMERO_DE_CREDITOS_HIPOTECARIOS_OTORGADOS_POR_EL_SISTEMA_CCAF" localSheetId="21">#REF!</definedName>
    <definedName name="NUMERO_DE_CREDITOS_HIPOTECARIOS_OTORGADOS_POR_EL_SISTEMA_CCAF" localSheetId="43">#REF!</definedName>
    <definedName name="NUMERO_DE_CREDITOS_HIPOTECARIOS_OTORGADOS_POR_EL_SISTEMA_CCAF" localSheetId="3">#REF!</definedName>
    <definedName name="NUMERO_DE_CREDITOS_HIPOTECARIOS_OTORGADOS_POR_EL_SISTEMA_CCAF" localSheetId="1">#REF!</definedName>
    <definedName name="NUMERO_DE_CREDITOS_HIPOTECARIOS_OTORGADOS_POR_EL_SISTEMA_CCAF" localSheetId="52">#REF!</definedName>
    <definedName name="NUMERO_DE_CREDITOS_HIPOTECARIOS_OTORGADOS_POR_EL_SISTEMA_CCAF" localSheetId="44">#REF!</definedName>
    <definedName name="NUMERO_DE_CREDITOS_HIPOTECARIOS_OTORGADOS_POR_EL_SISTEMA_CCAF" localSheetId="29">#REF!</definedName>
    <definedName name="NUMERO_DE_CREDITOS_HIPOTECARIOS_OTORGADOS_POR_EL_SISTEMA_CCAF" localSheetId="0">#REF!</definedName>
    <definedName name="NUMERO_DE_CREDITOS_HIPOTECARIOS_OTORGADOS_POR_EL_SISTEMA_CCAF" localSheetId="42">#REF!</definedName>
    <definedName name="NUMERO_DE_CREDITOS_HIPOTECARIOS_OTORGADOS_POR_EL_SISTEMA_CCAF" localSheetId="30">#REF!</definedName>
    <definedName name="NUMERO_DE_CREDITOS_HIPOTECARIOS_OTORGADOS_POR_EL_SISTEMA_CCAF" localSheetId="28">#REF!</definedName>
    <definedName name="NUMERO_DE_CREDITOS_HIPOTECARIOS_OTORGADOS_POR_EL_SISTEMA_CCAF" localSheetId="24">#REF!</definedName>
    <definedName name="NUMERO_DE_CREDITOS_HIPOTECARIOS_OTORGADOS_POR_EL_SISTEMA_CCAF" localSheetId="10">#REF!</definedName>
    <definedName name="NUMERO_DE_CREDITOS_HIPOTECARIOS_OTORGADOS_POR_EL_SISTEMA_CCAF" localSheetId="18">#REF!</definedName>
    <definedName name="NUMERO_DE_CREDITOS_HIPOTECARIOS_OTORGADOS_POR_EL_SISTEMA_CCAF" localSheetId="26">#REF!</definedName>
    <definedName name="NUMERO_DE_CREDITOS_HIPOTECARIOS_OTORGADOS_POR_EL_SISTEMA_CCAF" localSheetId="22">#REF!</definedName>
    <definedName name="NUMERO_DE_CREDITOS_HIPOTECARIOS_OTORGADOS_POR_EL_SISTEMA_CCAF" localSheetId="23">#REF!</definedName>
    <definedName name="NUMERO_DE_CREDITOS_HIPOTECARIOS_OTORGADOS_POR_EL_SISTEMA_CCAF" localSheetId="34">N°CREDITOS!$B$26</definedName>
    <definedName name="NUMERO_DE_CREDITOS_HIPOTECARIOS_OTORGADOS_POR_EL_SISTEMA_CCAF" localSheetId="25">#REF!</definedName>
    <definedName name="NUMERO_DE_CREDITOS_HIPOTECARIOS_OTORGADOS_POR_EL_SISTEMA_CCAF" localSheetId="47">#REF!</definedName>
    <definedName name="NUMERO_DE_CREDITOS_HIPOTECARIOS_OTORGADOS_POR_EL_SISTEMA_CCAF" localSheetId="45">#REF!</definedName>
    <definedName name="NUMERO_DE_CREDITOS_HIPOTECARIOS_OTORGADOS_POR_EL_SISTEMA_CCAF" localSheetId="46">#REF!</definedName>
    <definedName name="NUMERO_DE_CREDITOS_HIPOTECARIOS_OTORGADOS_POR_EL_SISTEMA_CCAF" localSheetId="51">#REF!</definedName>
    <definedName name="NUMERO_DE_CREDITOS_HIPOTECARIOS_OTORGADOS_POR_EL_SISTEMA_CCAF" localSheetId="49">#REF!</definedName>
    <definedName name="NUMERO_DE_CREDITOS_HIPOTECARIOS_OTORGADOS_POR_EL_SISTEMA_CCAF" localSheetId="50">#REF!</definedName>
    <definedName name="NUMERO_DE_CREDITOS_HIPOTECARIOS_OTORGADOS_POR_EL_SISTEMA_CCAF" localSheetId="17">#REF!</definedName>
    <definedName name="NUMERO_DE_CREDITOS_HIPOTECARIOS_OTORGADOS_POR_EL_SISTEMA_CCAF" localSheetId="4">#REF!</definedName>
    <definedName name="NUMERO_DE_CREDITOS_HIPOTECARIOS_OTORGADOS_POR_EL_SISTEMA_CCAF" localSheetId="9">#REF!</definedName>
    <definedName name="NUMERO_DE_CREDITOS_HIPOTECARIOS_OTORGADOS_POR_EL_SISTEMA_CCAF" localSheetId="8">#REF!</definedName>
    <definedName name="NUMERO_DE_CREDITOS_HIPOTECARIOS_OTORGADOS_POR_EL_SISTEMA_CCAF" localSheetId="6">#REF!</definedName>
    <definedName name="NUMERO_DE_CREDITOS_HIPOTECARIOS_OTORGADOS_POR_EL_SISTEMA_CCAF" localSheetId="7">#REF!</definedName>
    <definedName name="NUMERO_DE_CREDITOS_HIPOTECARIOS_OTORGADOS_POR_EL_SISTEMA_CCAF" localSheetId="2">#REF!</definedName>
    <definedName name="NUMERO_DE_CREDITOS_HIPOTECARIOS_OTORGADOS_POR_EL_SISTEMA_CCAF" localSheetId="5">#REF!</definedName>
    <definedName name="NUMERO_DE_CREDITOS_HIPOTECARIOS_OTORGADOS_POR_EL_SISTEMA_CCAF">#REF!</definedName>
    <definedName name="NUMERO_DE_CREDITOS_SOCIALES_OTORGADOS_POR_EL_SISTEMA_C.C.A.F." localSheetId="11">#REF!</definedName>
    <definedName name="NUMERO_DE_CREDITOS_SOCIALES_OTORGADOS_POR_EL_SISTEMA_C.C.A.F." localSheetId="15">#REF!</definedName>
    <definedName name="NUMERO_DE_CREDITOS_SOCIALES_OTORGADOS_POR_EL_SISTEMA_C.C.A.F." localSheetId="16">#REF!</definedName>
    <definedName name="NUMERO_DE_CREDITOS_SOCIALES_OTORGADOS_POR_EL_SISTEMA_C.C.A.F." localSheetId="12">#REF!</definedName>
    <definedName name="NUMERO_DE_CREDITOS_SOCIALES_OTORGADOS_POR_EL_SISTEMA_C.C.A.F." localSheetId="13">#REF!</definedName>
    <definedName name="NUMERO_DE_CREDITOS_SOCIALES_OTORGADOS_POR_EL_SISTEMA_C.C.A.F." localSheetId="14">#REF!</definedName>
    <definedName name="NUMERO_DE_CREDITOS_SOCIALES_OTORGADOS_POR_EL_SISTEMA_C.C.A.F." localSheetId="53">#REF!</definedName>
    <definedName name="NUMERO_DE_CREDITOS_SOCIALES_OTORGADOS_POR_EL_SISTEMA_C.C.A.F." localSheetId="54">#REF!</definedName>
    <definedName name="NUMERO_DE_CREDITOS_SOCIALES_OTORGADOS_POR_EL_SISTEMA_C.C.A.F." localSheetId="20">#REF!</definedName>
    <definedName name="NUMERO_DE_CREDITOS_SOCIALES_OTORGADOS_POR_EL_SISTEMA_C.C.A.F." localSheetId="19">#REF!</definedName>
    <definedName name="NUMERO_DE_CREDITOS_SOCIALES_OTORGADOS_POR_EL_SISTEMA_C.C.A.F." localSheetId="21">#REF!</definedName>
    <definedName name="NUMERO_DE_CREDITOS_SOCIALES_OTORGADOS_POR_EL_SISTEMA_C.C.A.F." localSheetId="43">#REF!</definedName>
    <definedName name="NUMERO_DE_CREDITOS_SOCIALES_OTORGADOS_POR_EL_SISTEMA_C.C.A.F." localSheetId="3">#REF!</definedName>
    <definedName name="NUMERO_DE_CREDITOS_SOCIALES_OTORGADOS_POR_EL_SISTEMA_C.C.A.F." localSheetId="1">#REF!</definedName>
    <definedName name="NUMERO_DE_CREDITOS_SOCIALES_OTORGADOS_POR_EL_SISTEMA_C.C.A.F." localSheetId="52">#REF!</definedName>
    <definedName name="NUMERO_DE_CREDITOS_SOCIALES_OTORGADOS_POR_EL_SISTEMA_C.C.A.F." localSheetId="44">#REF!</definedName>
    <definedName name="NUMERO_DE_CREDITOS_SOCIALES_OTORGADOS_POR_EL_SISTEMA_C.C.A.F." localSheetId="29">#REF!</definedName>
    <definedName name="NUMERO_DE_CREDITOS_SOCIALES_OTORGADOS_POR_EL_SISTEMA_C.C.A.F." localSheetId="0">#REF!</definedName>
    <definedName name="NUMERO_DE_CREDITOS_SOCIALES_OTORGADOS_POR_EL_SISTEMA_C.C.A.F." localSheetId="42">#REF!</definedName>
    <definedName name="NUMERO_DE_CREDITOS_SOCIALES_OTORGADOS_POR_EL_SISTEMA_C.C.A.F." localSheetId="30">#REF!</definedName>
    <definedName name="NUMERO_DE_CREDITOS_SOCIALES_OTORGADOS_POR_EL_SISTEMA_C.C.A.F." localSheetId="28">#REF!</definedName>
    <definedName name="NUMERO_DE_CREDITOS_SOCIALES_OTORGADOS_POR_EL_SISTEMA_C.C.A.F." localSheetId="24">#REF!</definedName>
    <definedName name="NUMERO_DE_CREDITOS_SOCIALES_OTORGADOS_POR_EL_SISTEMA_C.C.A.F." localSheetId="10">#REF!</definedName>
    <definedName name="NUMERO_DE_CREDITOS_SOCIALES_OTORGADOS_POR_EL_SISTEMA_C.C.A.F." localSheetId="18">#REF!</definedName>
    <definedName name="NUMERO_DE_CREDITOS_SOCIALES_OTORGADOS_POR_EL_SISTEMA_C.C.A.F." localSheetId="26">#REF!</definedName>
    <definedName name="NUMERO_DE_CREDITOS_SOCIALES_OTORGADOS_POR_EL_SISTEMA_C.C.A.F." localSheetId="22">#REF!</definedName>
    <definedName name="NUMERO_DE_CREDITOS_SOCIALES_OTORGADOS_POR_EL_SISTEMA_C.C.A.F." localSheetId="23">#REF!</definedName>
    <definedName name="NUMERO_DE_CREDITOS_SOCIALES_OTORGADOS_POR_EL_SISTEMA_C.C.A.F." localSheetId="34">N°CREDITOS!$B$2</definedName>
    <definedName name="NUMERO_DE_CREDITOS_SOCIALES_OTORGADOS_POR_EL_SISTEMA_C.C.A.F." localSheetId="25">#REF!</definedName>
    <definedName name="NUMERO_DE_CREDITOS_SOCIALES_OTORGADOS_POR_EL_SISTEMA_C.C.A.F." localSheetId="47">#REF!</definedName>
    <definedName name="NUMERO_DE_CREDITOS_SOCIALES_OTORGADOS_POR_EL_SISTEMA_C.C.A.F." localSheetId="45">#REF!</definedName>
    <definedName name="NUMERO_DE_CREDITOS_SOCIALES_OTORGADOS_POR_EL_SISTEMA_C.C.A.F." localSheetId="46">#REF!</definedName>
    <definedName name="NUMERO_DE_CREDITOS_SOCIALES_OTORGADOS_POR_EL_SISTEMA_C.C.A.F." localSheetId="51">#REF!</definedName>
    <definedName name="NUMERO_DE_CREDITOS_SOCIALES_OTORGADOS_POR_EL_SISTEMA_C.C.A.F." localSheetId="49">#REF!</definedName>
    <definedName name="NUMERO_DE_CREDITOS_SOCIALES_OTORGADOS_POR_EL_SISTEMA_C.C.A.F." localSheetId="50">#REF!</definedName>
    <definedName name="NUMERO_DE_CREDITOS_SOCIALES_OTORGADOS_POR_EL_SISTEMA_C.C.A.F." localSheetId="17">#REF!</definedName>
    <definedName name="NUMERO_DE_CREDITOS_SOCIALES_OTORGADOS_POR_EL_SISTEMA_C.C.A.F." localSheetId="4">#REF!</definedName>
    <definedName name="NUMERO_DE_CREDITOS_SOCIALES_OTORGADOS_POR_EL_SISTEMA_C.C.A.F." localSheetId="9">#REF!</definedName>
    <definedName name="NUMERO_DE_CREDITOS_SOCIALES_OTORGADOS_POR_EL_SISTEMA_C.C.A.F." localSheetId="8">#REF!</definedName>
    <definedName name="NUMERO_DE_CREDITOS_SOCIALES_OTORGADOS_POR_EL_SISTEMA_C.C.A.F." localSheetId="6">#REF!</definedName>
    <definedName name="NUMERO_DE_CREDITOS_SOCIALES_OTORGADOS_POR_EL_SISTEMA_C.C.A.F." localSheetId="7">#REF!</definedName>
    <definedName name="NUMERO_DE_CREDITOS_SOCIALES_OTORGADOS_POR_EL_SISTEMA_C.C.A.F." localSheetId="2">#REF!</definedName>
    <definedName name="NUMERO_DE_CREDITOS_SOCIALES_OTORGADOS_POR_EL_SISTEMA_C.C.A.F." localSheetId="5">#REF!</definedName>
    <definedName name="NUMERO_DE_CREDITOS_SOCIALES_OTORGADOS_POR_EL_SISTEMA_C.C.A.F.">#REF!</definedName>
    <definedName name="NÚMERO_DE_DÍAS_DE_SUBSIDIOS_PAGADOS_POR_ACCIDENTES_DEL_TRABAJO" localSheetId="11">#REF!</definedName>
    <definedName name="NÚMERO_DE_DÍAS_DE_SUBSIDIOS_PAGADOS_POR_ACCIDENTES_DEL_TRABAJO" localSheetId="15">#REF!</definedName>
    <definedName name="NÚMERO_DE_DÍAS_DE_SUBSIDIOS_PAGADOS_POR_ACCIDENTES_DEL_TRABAJO" localSheetId="16">#REF!</definedName>
    <definedName name="NÚMERO_DE_DÍAS_DE_SUBSIDIOS_PAGADOS_POR_ACCIDENTES_DEL_TRABAJO" localSheetId="12">#REF!</definedName>
    <definedName name="NÚMERO_DE_DÍAS_DE_SUBSIDIOS_PAGADOS_POR_ACCIDENTES_DEL_TRABAJO" localSheetId="13">#REF!</definedName>
    <definedName name="NÚMERO_DE_DÍAS_DE_SUBSIDIOS_PAGADOS_POR_ACCIDENTES_DEL_TRABAJO" localSheetId="14">#REF!</definedName>
    <definedName name="NÚMERO_DE_DÍAS_DE_SUBSIDIOS_PAGADOS_POR_ACCIDENTES_DEL_TRABAJO" localSheetId="53">#REF!</definedName>
    <definedName name="NÚMERO_DE_DÍAS_DE_SUBSIDIOS_PAGADOS_POR_ACCIDENTES_DEL_TRABAJO" localSheetId="54">#REF!</definedName>
    <definedName name="NÚMERO_DE_DÍAS_DE_SUBSIDIOS_PAGADOS_POR_ACCIDENTES_DEL_TRABAJO" localSheetId="20">#REF!</definedName>
    <definedName name="NÚMERO_DE_DÍAS_DE_SUBSIDIOS_PAGADOS_POR_ACCIDENTES_DEL_TRABAJO" localSheetId="19">#REF!</definedName>
    <definedName name="NÚMERO_DE_DÍAS_DE_SUBSIDIOS_PAGADOS_POR_ACCIDENTES_DEL_TRABAJO" localSheetId="21">#REF!</definedName>
    <definedName name="NÚMERO_DE_DÍAS_DE_SUBSIDIOS_PAGADOS_POR_ACCIDENTES_DEL_TRABAJO" localSheetId="43">#REF!</definedName>
    <definedName name="NÚMERO_DE_DÍAS_DE_SUBSIDIOS_PAGADOS_POR_ACCIDENTES_DEL_TRABAJO" localSheetId="3">#REF!</definedName>
    <definedName name="NÚMERO_DE_DÍAS_DE_SUBSIDIOS_PAGADOS_POR_ACCIDENTES_DEL_TRABAJO" localSheetId="1">#REF!</definedName>
    <definedName name="NÚMERO_DE_DÍAS_DE_SUBSIDIOS_PAGADOS_POR_ACCIDENTES_DEL_TRABAJO" localSheetId="52">#REF!</definedName>
    <definedName name="NÚMERO_DE_DÍAS_DE_SUBSIDIOS_PAGADOS_POR_ACCIDENTES_DEL_TRABAJO" localSheetId="44">#REF!</definedName>
    <definedName name="NÚMERO_DE_DÍAS_DE_SUBSIDIOS_PAGADOS_POR_ACCIDENTES_DEL_TRABAJO" localSheetId="29">#REF!</definedName>
    <definedName name="NÚMERO_DE_DÍAS_DE_SUBSIDIOS_PAGADOS_POR_ACCIDENTES_DEL_TRABAJO" localSheetId="0">#REF!</definedName>
    <definedName name="NÚMERO_DE_DÍAS_DE_SUBSIDIOS_PAGADOS_POR_ACCIDENTES_DEL_TRABAJO" localSheetId="42">#REF!</definedName>
    <definedName name="NÚMERO_DE_DÍAS_DE_SUBSIDIOS_PAGADOS_POR_ACCIDENTES_DEL_TRABAJO" localSheetId="30">#REF!</definedName>
    <definedName name="NÚMERO_DE_DÍAS_DE_SUBSIDIOS_PAGADOS_POR_ACCIDENTES_DEL_TRABAJO" localSheetId="28">#REF!</definedName>
    <definedName name="NÚMERO_DE_DÍAS_DE_SUBSIDIOS_PAGADOS_POR_ACCIDENTES_DEL_TRABAJO" localSheetId="24">#REF!</definedName>
    <definedName name="NÚMERO_DE_DÍAS_DE_SUBSIDIOS_PAGADOS_POR_ACCIDENTES_DEL_TRABAJO" localSheetId="10">#REF!</definedName>
    <definedName name="NÚMERO_DE_DÍAS_DE_SUBSIDIOS_PAGADOS_POR_ACCIDENTES_DEL_TRABAJO" localSheetId="18">#REF!</definedName>
    <definedName name="NÚMERO_DE_DÍAS_DE_SUBSIDIOS_PAGADOS_POR_ACCIDENTES_DEL_TRABAJO" localSheetId="26">#REF!</definedName>
    <definedName name="NÚMERO_DE_DÍAS_DE_SUBSIDIOS_PAGADOS_POR_ACCIDENTES_DEL_TRABAJO" localSheetId="22">#REF!</definedName>
    <definedName name="NÚMERO_DE_DÍAS_DE_SUBSIDIOS_PAGADOS_POR_ACCIDENTES_DEL_TRABAJO" localSheetId="23">#REF!</definedName>
    <definedName name="NÚMERO_DE_DÍAS_DE_SUBSIDIOS_PAGADOS_POR_ACCIDENTES_DEL_TRABAJO" localSheetId="25">#REF!</definedName>
    <definedName name="NÚMERO_DE_DÍAS_DE_SUBSIDIOS_PAGADOS_POR_ACCIDENTES_DEL_TRABAJO" localSheetId="47">#REF!</definedName>
    <definedName name="NÚMERO_DE_DÍAS_DE_SUBSIDIOS_PAGADOS_POR_ACCIDENTES_DEL_TRABAJO" localSheetId="45">#REF!</definedName>
    <definedName name="NÚMERO_DE_DÍAS_DE_SUBSIDIOS_PAGADOS_POR_ACCIDENTES_DEL_TRABAJO" localSheetId="46">#REF!</definedName>
    <definedName name="NÚMERO_DE_DÍAS_DE_SUBSIDIOS_PAGADOS_POR_ACCIDENTES_DEL_TRABAJO" localSheetId="51">#REF!</definedName>
    <definedName name="NÚMERO_DE_DÍAS_DE_SUBSIDIOS_PAGADOS_POR_ACCIDENTES_DEL_TRABAJO" localSheetId="49">#REF!</definedName>
    <definedName name="NÚMERO_DE_DÍAS_DE_SUBSIDIOS_PAGADOS_POR_ACCIDENTES_DEL_TRABAJO" localSheetId="50">#REF!</definedName>
    <definedName name="NÚMERO_DE_DÍAS_DE_SUBSIDIOS_PAGADOS_POR_ACCIDENTES_DEL_TRABAJO" localSheetId="17">#REF!</definedName>
    <definedName name="NÚMERO_DE_DÍAS_DE_SUBSIDIOS_PAGADOS_POR_ACCIDENTES_DEL_TRABAJO" localSheetId="4">#REF!</definedName>
    <definedName name="NÚMERO_DE_DÍAS_DE_SUBSIDIOS_PAGADOS_POR_ACCIDENTES_DEL_TRABAJO" localSheetId="9">#REF!</definedName>
    <definedName name="NÚMERO_DE_DÍAS_DE_SUBSIDIOS_PAGADOS_POR_ACCIDENTES_DEL_TRABAJO" localSheetId="8">#REF!</definedName>
    <definedName name="NÚMERO_DE_DÍAS_DE_SUBSIDIOS_PAGADOS_POR_ACCIDENTES_DEL_TRABAJO" localSheetId="6">#REF!</definedName>
    <definedName name="NÚMERO_DE_DÍAS_DE_SUBSIDIOS_PAGADOS_POR_ACCIDENTES_DEL_TRABAJO" localSheetId="7">#REF!</definedName>
    <definedName name="NÚMERO_DE_DÍAS_DE_SUBSIDIOS_PAGADOS_POR_ACCIDENTES_DEL_TRABAJO" localSheetId="2">#REF!</definedName>
    <definedName name="NÚMERO_DE_DÍAS_DE_SUBSIDIOS_PAGADOS_POR_ACCIDENTES_DEL_TRABAJO" localSheetId="5">#REF!</definedName>
    <definedName name="NÚMERO_DE_DÍAS_DE_SUBSIDIOS_PAGADOS_POR_ACCIDENTES_DEL_TRABAJO">#REF!</definedName>
    <definedName name="NUMERO_DE_DIAS_PAGADOS_EN_SUBSIDIOS_DE_ORIGEN_COMUN__POR_LAS_C.C.A.F." localSheetId="11">#REF!</definedName>
    <definedName name="NUMERO_DE_DIAS_PAGADOS_EN_SUBSIDIOS_DE_ORIGEN_COMUN__POR_LAS_C.C.A.F." localSheetId="15">#REF!</definedName>
    <definedName name="NUMERO_DE_DIAS_PAGADOS_EN_SUBSIDIOS_DE_ORIGEN_COMUN__POR_LAS_C.C.A.F." localSheetId="16">#REF!</definedName>
    <definedName name="NUMERO_DE_DIAS_PAGADOS_EN_SUBSIDIOS_DE_ORIGEN_COMUN__POR_LAS_C.C.A.F." localSheetId="12">#REF!</definedName>
    <definedName name="NUMERO_DE_DIAS_PAGADOS_EN_SUBSIDIOS_DE_ORIGEN_COMUN__POR_LAS_C.C.A.F." localSheetId="13">#REF!</definedName>
    <definedName name="NUMERO_DE_DIAS_PAGADOS_EN_SUBSIDIOS_DE_ORIGEN_COMUN__POR_LAS_C.C.A.F." localSheetId="14">#REF!</definedName>
    <definedName name="NUMERO_DE_DIAS_PAGADOS_EN_SUBSIDIOS_DE_ORIGEN_COMUN__POR_LAS_C.C.A.F." localSheetId="53">#REF!</definedName>
    <definedName name="NUMERO_DE_DIAS_PAGADOS_EN_SUBSIDIOS_DE_ORIGEN_COMUN__POR_LAS_C.C.A.F." localSheetId="54">#REF!</definedName>
    <definedName name="NUMERO_DE_DIAS_PAGADOS_EN_SUBSIDIOS_DE_ORIGEN_COMUN__POR_LAS_C.C.A.F." localSheetId="20">#REF!</definedName>
    <definedName name="NUMERO_DE_DIAS_PAGADOS_EN_SUBSIDIOS_DE_ORIGEN_COMUN__POR_LAS_C.C.A.F." localSheetId="19">#REF!</definedName>
    <definedName name="NUMERO_DE_DIAS_PAGADOS_EN_SUBSIDIOS_DE_ORIGEN_COMUN__POR_LAS_C.C.A.F." localSheetId="21">#REF!</definedName>
    <definedName name="NUMERO_DE_DIAS_PAGADOS_EN_SUBSIDIOS_DE_ORIGEN_COMUN__POR_LAS_C.C.A.F." localSheetId="43">#REF!</definedName>
    <definedName name="NUMERO_DE_DIAS_PAGADOS_EN_SUBSIDIOS_DE_ORIGEN_COMUN__POR_LAS_C.C.A.F." localSheetId="3">#REF!</definedName>
    <definedName name="NUMERO_DE_DIAS_PAGADOS_EN_SUBSIDIOS_DE_ORIGEN_COMUN__POR_LAS_C.C.A.F." localSheetId="1">#REF!</definedName>
    <definedName name="NUMERO_DE_DIAS_PAGADOS_EN_SUBSIDIOS_DE_ORIGEN_COMUN__POR_LAS_C.C.A.F." localSheetId="52">#REF!</definedName>
    <definedName name="NUMERO_DE_DIAS_PAGADOS_EN_SUBSIDIOS_DE_ORIGEN_COMUN__POR_LAS_C.C.A.F." localSheetId="44">#REF!</definedName>
    <definedName name="NUMERO_DE_DIAS_PAGADOS_EN_SUBSIDIOS_DE_ORIGEN_COMUN__POR_LAS_C.C.A.F." localSheetId="29">#REF!</definedName>
    <definedName name="NUMERO_DE_DIAS_PAGADOS_EN_SUBSIDIOS_DE_ORIGEN_COMUN__POR_LAS_C.C.A.F." localSheetId="0">#REF!</definedName>
    <definedName name="NUMERO_DE_DIAS_PAGADOS_EN_SUBSIDIOS_DE_ORIGEN_COMUN__POR_LAS_C.C.A.F." localSheetId="42">#REF!</definedName>
    <definedName name="NUMERO_DE_DIAS_PAGADOS_EN_SUBSIDIOS_DE_ORIGEN_COMUN__POR_LAS_C.C.A.F." localSheetId="30">#REF!</definedName>
    <definedName name="NUMERO_DE_DIAS_PAGADOS_EN_SUBSIDIOS_DE_ORIGEN_COMUN__POR_LAS_C.C.A.F." localSheetId="28">#REF!</definedName>
    <definedName name="NUMERO_DE_DIAS_PAGADOS_EN_SUBSIDIOS_DE_ORIGEN_COMUN__POR_LAS_C.C.A.F." localSheetId="24">#REF!</definedName>
    <definedName name="NUMERO_DE_DIAS_PAGADOS_EN_SUBSIDIOS_DE_ORIGEN_COMUN__POR_LAS_C.C.A.F." localSheetId="10">#REF!</definedName>
    <definedName name="NUMERO_DE_DIAS_PAGADOS_EN_SUBSIDIOS_DE_ORIGEN_COMUN__POR_LAS_C.C.A.F." localSheetId="18">#REF!</definedName>
    <definedName name="NUMERO_DE_DIAS_PAGADOS_EN_SUBSIDIOS_DE_ORIGEN_COMUN__POR_LAS_C.C.A.F." localSheetId="26">#REF!</definedName>
    <definedName name="NUMERO_DE_DIAS_PAGADOS_EN_SUBSIDIOS_DE_ORIGEN_COMUN__POR_LAS_C.C.A.F." localSheetId="22">#REF!</definedName>
    <definedName name="NUMERO_DE_DIAS_PAGADOS_EN_SUBSIDIOS_DE_ORIGEN_COMUN__POR_LAS_C.C.A.F." localSheetId="23">#REF!</definedName>
    <definedName name="NUMERO_DE_DIAS_PAGADOS_EN_SUBSIDIOS_DE_ORIGEN_COMUN__POR_LAS_C.C.A.F." localSheetId="25">#REF!</definedName>
    <definedName name="NUMERO_DE_DIAS_PAGADOS_EN_SUBSIDIOS_DE_ORIGEN_COMUN__POR_LAS_C.C.A.F." localSheetId="47">#REF!</definedName>
    <definedName name="NUMERO_DE_DIAS_PAGADOS_EN_SUBSIDIOS_DE_ORIGEN_COMUN__POR_LAS_C.C.A.F." localSheetId="45">#REF!</definedName>
    <definedName name="NUMERO_DE_DIAS_PAGADOS_EN_SUBSIDIOS_DE_ORIGEN_COMUN__POR_LAS_C.C.A.F." localSheetId="46">#REF!</definedName>
    <definedName name="NUMERO_DE_DIAS_PAGADOS_EN_SUBSIDIOS_DE_ORIGEN_COMUN__POR_LAS_C.C.A.F." localSheetId="51">#REF!</definedName>
    <definedName name="NUMERO_DE_DIAS_PAGADOS_EN_SUBSIDIOS_DE_ORIGEN_COMUN__POR_LAS_C.C.A.F." localSheetId="49">#REF!</definedName>
    <definedName name="NUMERO_DE_DIAS_PAGADOS_EN_SUBSIDIOS_DE_ORIGEN_COMUN__POR_LAS_C.C.A.F." localSheetId="50">#REF!</definedName>
    <definedName name="NUMERO_DE_DIAS_PAGADOS_EN_SUBSIDIOS_DE_ORIGEN_COMUN__POR_LAS_C.C.A.F." localSheetId="17">#REF!</definedName>
    <definedName name="NUMERO_DE_DIAS_PAGADOS_EN_SUBSIDIOS_DE_ORIGEN_COMUN__POR_LAS_C.C.A.F." localSheetId="4">#REF!</definedName>
    <definedName name="NUMERO_DE_DIAS_PAGADOS_EN_SUBSIDIOS_DE_ORIGEN_COMUN__POR_LAS_C.C.A.F." localSheetId="9">#REF!</definedName>
    <definedName name="NUMERO_DE_DIAS_PAGADOS_EN_SUBSIDIOS_DE_ORIGEN_COMUN__POR_LAS_C.C.A.F." localSheetId="8">#REF!</definedName>
    <definedName name="NUMERO_DE_DIAS_PAGADOS_EN_SUBSIDIOS_DE_ORIGEN_COMUN__POR_LAS_C.C.A.F." localSheetId="6">#REF!</definedName>
    <definedName name="NUMERO_DE_DIAS_PAGADOS_EN_SUBSIDIOS_DE_ORIGEN_COMUN__POR_LAS_C.C.A.F." localSheetId="7">#REF!</definedName>
    <definedName name="NUMERO_DE_DIAS_PAGADOS_EN_SUBSIDIOS_DE_ORIGEN_COMUN__POR_LAS_C.C.A.F." localSheetId="2">#REF!</definedName>
    <definedName name="NUMERO_DE_DIAS_PAGADOS_EN_SUBSIDIOS_DE_ORIGEN_COMUN__POR_LAS_C.C.A.F." localSheetId="5">#REF!</definedName>
    <definedName name="NUMERO_DE_DIAS_PAGADOS_EN_SUBSIDIOS_DE_ORIGEN_COMUN__POR_LAS_C.C.A.F.">#REF!</definedName>
    <definedName name="NUMERO_DE_DIAS_PAGADOS_POR_EL_SISTEMA_MATERNAL_AÑO_2005" localSheetId="11">#REF!</definedName>
    <definedName name="NUMERO_DE_DIAS_PAGADOS_POR_EL_SISTEMA_MATERNAL_AÑO_2005" localSheetId="15">#REF!</definedName>
    <definedName name="NUMERO_DE_DIAS_PAGADOS_POR_EL_SISTEMA_MATERNAL_AÑO_2005" localSheetId="16">#REF!</definedName>
    <definedName name="NUMERO_DE_DIAS_PAGADOS_POR_EL_SISTEMA_MATERNAL_AÑO_2005" localSheetId="12">#REF!</definedName>
    <definedName name="NUMERO_DE_DIAS_PAGADOS_POR_EL_SISTEMA_MATERNAL_AÑO_2005" localSheetId="13">#REF!</definedName>
    <definedName name="NUMERO_DE_DIAS_PAGADOS_POR_EL_SISTEMA_MATERNAL_AÑO_2005" localSheetId="14">#REF!</definedName>
    <definedName name="NUMERO_DE_DIAS_PAGADOS_POR_EL_SISTEMA_MATERNAL_AÑO_2005" localSheetId="20">#REF!</definedName>
    <definedName name="NUMERO_DE_DIAS_PAGADOS_POR_EL_SISTEMA_MATERNAL_AÑO_2005" localSheetId="19">#REF!</definedName>
    <definedName name="NUMERO_DE_DIAS_PAGADOS_POR_EL_SISTEMA_MATERNAL_AÑO_2005" localSheetId="21">#REF!</definedName>
    <definedName name="NUMERO_DE_DIAS_PAGADOS_POR_EL_SISTEMA_MATERNAL_AÑO_2005" localSheetId="43">'DIAS-MAT'!$B$2</definedName>
    <definedName name="NUMERO_DE_DIAS_PAGADOS_POR_EL_SISTEMA_MATERNAL_AÑO_2005" localSheetId="3">#REF!</definedName>
    <definedName name="NUMERO_DE_DIAS_PAGADOS_POR_EL_SISTEMA_MATERNAL_AÑO_2005" localSheetId="1">#REF!</definedName>
    <definedName name="NUMERO_DE_DIAS_PAGADOS_POR_EL_SISTEMA_MATERNAL_AÑO_2005" localSheetId="29">#REF!</definedName>
    <definedName name="NUMERO_DE_DIAS_PAGADOS_POR_EL_SISTEMA_MATERNAL_AÑO_2005" localSheetId="0">#REF!</definedName>
    <definedName name="NUMERO_DE_DIAS_PAGADOS_POR_EL_SISTEMA_MATERNAL_AÑO_2005" localSheetId="30">#REF!</definedName>
    <definedName name="NUMERO_DE_DIAS_PAGADOS_POR_EL_SISTEMA_MATERNAL_AÑO_2005" localSheetId="28">#REF!</definedName>
    <definedName name="NUMERO_DE_DIAS_PAGADOS_POR_EL_SISTEMA_MATERNAL_AÑO_2005" localSheetId="24">#REF!</definedName>
    <definedName name="NUMERO_DE_DIAS_PAGADOS_POR_EL_SISTEMA_MATERNAL_AÑO_2005" localSheetId="10">#REF!</definedName>
    <definedName name="NUMERO_DE_DIAS_PAGADOS_POR_EL_SISTEMA_MATERNAL_AÑO_2005" localSheetId="18">#REF!</definedName>
    <definedName name="NUMERO_DE_DIAS_PAGADOS_POR_EL_SISTEMA_MATERNAL_AÑO_2005" localSheetId="26">#REF!</definedName>
    <definedName name="NUMERO_DE_DIAS_PAGADOS_POR_EL_SISTEMA_MATERNAL_AÑO_2005" localSheetId="22">#REF!</definedName>
    <definedName name="NUMERO_DE_DIAS_PAGADOS_POR_EL_SISTEMA_MATERNAL_AÑO_2005" localSheetId="23">#REF!</definedName>
    <definedName name="NUMERO_DE_DIAS_PAGADOS_POR_EL_SISTEMA_MATERNAL_AÑO_2005" localSheetId="25">#REF!</definedName>
    <definedName name="NUMERO_DE_DIAS_PAGADOS_POR_EL_SISTEMA_MATERNAL_AÑO_2005" localSheetId="17">#REF!</definedName>
    <definedName name="NUMERO_DE_DIAS_PAGADOS_POR_EL_SISTEMA_MATERNAL_AÑO_2005" localSheetId="4">#REF!</definedName>
    <definedName name="NUMERO_DE_DIAS_PAGADOS_POR_EL_SISTEMA_MATERNAL_AÑO_2005" localSheetId="9">#REF!</definedName>
    <definedName name="NUMERO_DE_DIAS_PAGADOS_POR_EL_SISTEMA_MATERNAL_AÑO_2005" localSheetId="8">#REF!</definedName>
    <definedName name="NUMERO_DE_DIAS_PAGADOS_POR_EL_SISTEMA_MATERNAL_AÑO_2005" localSheetId="6">#REF!</definedName>
    <definedName name="NUMERO_DE_DIAS_PAGADOS_POR_EL_SISTEMA_MATERNAL_AÑO_2005" localSheetId="7">#REF!</definedName>
    <definedName name="NUMERO_DE_DIAS_PAGADOS_POR_EL_SISTEMA_MATERNAL_AÑO_2005" localSheetId="2">#REF!</definedName>
    <definedName name="NUMERO_DE_DIAS_PAGADOS_POR_EL_SISTEMA_MATERNAL_AÑO_2005" localSheetId="5">#REF!</definedName>
    <definedName name="NUMERO_DE_DIAS_PAGADOS_POR_EL_SISTEMA_MATERNAL_AÑO_2005">#REF!</definedName>
    <definedName name="NUMERO_DE_DIAS_PERDIDOS__POR_ACCIDENTES_DEL_TRABAJO_Y_DE_TRAYECTO__SEGÚN_TIPO_DE_ACCIDENTE_Y_MUTUAL" localSheetId="11">#REF!</definedName>
    <definedName name="NUMERO_DE_DIAS_PERDIDOS__POR_ACCIDENTES_DEL_TRABAJO_Y_DE_TRAYECTO__SEGÚN_TIPO_DE_ACCIDENTE_Y_MUTUAL" localSheetId="15">#REF!</definedName>
    <definedName name="NUMERO_DE_DIAS_PERDIDOS__POR_ACCIDENTES_DEL_TRABAJO_Y_DE_TRAYECTO__SEGÚN_TIPO_DE_ACCIDENTE_Y_MUTUAL" localSheetId="16">#REF!</definedName>
    <definedName name="NUMERO_DE_DIAS_PERDIDOS__POR_ACCIDENTES_DEL_TRABAJO_Y_DE_TRAYECTO__SEGÚN_TIPO_DE_ACCIDENTE_Y_MUTUAL" localSheetId="12">#REF!</definedName>
    <definedName name="NUMERO_DE_DIAS_PERDIDOS__POR_ACCIDENTES_DEL_TRABAJO_Y_DE_TRAYECTO__SEGÚN_TIPO_DE_ACCIDENTE_Y_MUTUAL" localSheetId="13">#REF!</definedName>
    <definedName name="NUMERO_DE_DIAS_PERDIDOS__POR_ACCIDENTES_DEL_TRABAJO_Y_DE_TRAYECTO__SEGÚN_TIPO_DE_ACCIDENTE_Y_MUTUAL" localSheetId="14">#REF!</definedName>
    <definedName name="NUMERO_DE_DIAS_PERDIDOS__POR_ACCIDENTES_DEL_TRABAJO_Y_DE_TRAYECTO__SEGÚN_TIPO_DE_ACCIDENTE_Y_MUTUAL" localSheetId="53">#REF!</definedName>
    <definedName name="NUMERO_DE_DIAS_PERDIDOS__POR_ACCIDENTES_DEL_TRABAJO_Y_DE_TRAYECTO__SEGÚN_TIPO_DE_ACCIDENTE_Y_MUTUAL" localSheetId="54">#REF!</definedName>
    <definedName name="NUMERO_DE_DIAS_PERDIDOS__POR_ACCIDENTES_DEL_TRABAJO_Y_DE_TRAYECTO__SEGÚN_TIPO_DE_ACCIDENTE_Y_MUTUAL" localSheetId="20">#REF!</definedName>
    <definedName name="NUMERO_DE_DIAS_PERDIDOS__POR_ACCIDENTES_DEL_TRABAJO_Y_DE_TRAYECTO__SEGÚN_TIPO_DE_ACCIDENTE_Y_MUTUAL" localSheetId="19">#REF!</definedName>
    <definedName name="NUMERO_DE_DIAS_PERDIDOS__POR_ACCIDENTES_DEL_TRABAJO_Y_DE_TRAYECTO__SEGÚN_TIPO_DE_ACCIDENTE_Y_MUTUAL" localSheetId="21">#REF!</definedName>
    <definedName name="NUMERO_DE_DIAS_PERDIDOS__POR_ACCIDENTES_DEL_TRABAJO_Y_DE_TRAYECTO__SEGÚN_TIPO_DE_ACCIDENTE_Y_MUTUAL" localSheetId="43">#REF!</definedName>
    <definedName name="NUMERO_DE_DIAS_PERDIDOS__POR_ACCIDENTES_DEL_TRABAJO_Y_DE_TRAYECTO__SEGÚN_TIPO_DE_ACCIDENTE_Y_MUTUAL" localSheetId="3">#REF!</definedName>
    <definedName name="NUMERO_DE_DIAS_PERDIDOS__POR_ACCIDENTES_DEL_TRABAJO_Y_DE_TRAYECTO__SEGÚN_TIPO_DE_ACCIDENTE_Y_MUTUAL" localSheetId="1">#REF!</definedName>
    <definedName name="NUMERO_DE_DIAS_PERDIDOS__POR_ACCIDENTES_DEL_TRABAJO_Y_DE_TRAYECTO__SEGÚN_TIPO_DE_ACCIDENTE_Y_MUTUAL" localSheetId="52">#REF!</definedName>
    <definedName name="NUMERO_DE_DIAS_PERDIDOS__POR_ACCIDENTES_DEL_TRABAJO_Y_DE_TRAYECTO__SEGÚN_TIPO_DE_ACCIDENTE_Y_MUTUAL" localSheetId="44">#REF!</definedName>
    <definedName name="NUMERO_DE_DIAS_PERDIDOS__POR_ACCIDENTES_DEL_TRABAJO_Y_DE_TRAYECTO__SEGÚN_TIPO_DE_ACCIDENTE_Y_MUTUAL" localSheetId="29">#REF!</definedName>
    <definedName name="NUMERO_DE_DIAS_PERDIDOS__POR_ACCIDENTES_DEL_TRABAJO_Y_DE_TRAYECTO__SEGÚN_TIPO_DE_ACCIDENTE_Y_MUTUAL" localSheetId="0">#REF!</definedName>
    <definedName name="NUMERO_DE_DIAS_PERDIDOS__POR_ACCIDENTES_DEL_TRABAJO_Y_DE_TRAYECTO__SEGÚN_TIPO_DE_ACCIDENTE_Y_MUTUAL" localSheetId="42">#REF!</definedName>
    <definedName name="NUMERO_DE_DIAS_PERDIDOS__POR_ACCIDENTES_DEL_TRABAJO_Y_DE_TRAYECTO__SEGÚN_TIPO_DE_ACCIDENTE_Y_MUTUAL" localSheetId="30">#REF!</definedName>
    <definedName name="NUMERO_DE_DIAS_PERDIDOS__POR_ACCIDENTES_DEL_TRABAJO_Y_DE_TRAYECTO__SEGÚN_TIPO_DE_ACCIDENTE_Y_MUTUAL" localSheetId="28">#REF!</definedName>
    <definedName name="NUMERO_DE_DIAS_PERDIDOS__POR_ACCIDENTES_DEL_TRABAJO_Y_DE_TRAYECTO__SEGÚN_TIPO_DE_ACCIDENTE_Y_MUTUAL" localSheetId="24">#REF!</definedName>
    <definedName name="NUMERO_DE_DIAS_PERDIDOS__POR_ACCIDENTES_DEL_TRABAJO_Y_DE_TRAYECTO__SEGÚN_TIPO_DE_ACCIDENTE_Y_MUTUAL" localSheetId="10">#REF!</definedName>
    <definedName name="NUMERO_DE_DIAS_PERDIDOS__POR_ACCIDENTES_DEL_TRABAJO_Y_DE_TRAYECTO__SEGÚN_TIPO_DE_ACCIDENTE_Y_MUTUAL" localSheetId="18">#REF!</definedName>
    <definedName name="NUMERO_DE_DIAS_PERDIDOS__POR_ACCIDENTES_DEL_TRABAJO_Y_DE_TRAYECTO__SEGÚN_TIPO_DE_ACCIDENTE_Y_MUTUAL" localSheetId="26">#REF!</definedName>
    <definedName name="NUMERO_DE_DIAS_PERDIDOS__POR_ACCIDENTES_DEL_TRABAJO_Y_DE_TRAYECTO__SEGÚN_TIPO_DE_ACCIDENTE_Y_MUTUAL" localSheetId="22">#REF!</definedName>
    <definedName name="NUMERO_DE_DIAS_PERDIDOS__POR_ACCIDENTES_DEL_TRABAJO_Y_DE_TRAYECTO__SEGÚN_TIPO_DE_ACCIDENTE_Y_MUTUAL" localSheetId="23">#REF!</definedName>
    <definedName name="NUMERO_DE_DIAS_PERDIDOS__POR_ACCIDENTES_DEL_TRABAJO_Y_DE_TRAYECTO__SEGÚN_TIPO_DE_ACCIDENTE_Y_MUTUAL" localSheetId="25">#REF!</definedName>
    <definedName name="NUMERO_DE_DIAS_PERDIDOS__POR_ACCIDENTES_DEL_TRABAJO_Y_DE_TRAYECTO__SEGÚN_TIPO_DE_ACCIDENTE_Y_MUTUAL" localSheetId="47">#REF!</definedName>
    <definedName name="NUMERO_DE_DIAS_PERDIDOS__POR_ACCIDENTES_DEL_TRABAJO_Y_DE_TRAYECTO__SEGÚN_TIPO_DE_ACCIDENTE_Y_MUTUAL" localSheetId="45">#REF!</definedName>
    <definedName name="NUMERO_DE_DIAS_PERDIDOS__POR_ACCIDENTES_DEL_TRABAJO_Y_DE_TRAYECTO__SEGÚN_TIPO_DE_ACCIDENTE_Y_MUTUAL" localSheetId="46">#REF!</definedName>
    <definedName name="NUMERO_DE_DIAS_PERDIDOS__POR_ACCIDENTES_DEL_TRABAJO_Y_DE_TRAYECTO__SEGÚN_TIPO_DE_ACCIDENTE_Y_MUTUAL" localSheetId="51">#REF!</definedName>
    <definedName name="NUMERO_DE_DIAS_PERDIDOS__POR_ACCIDENTES_DEL_TRABAJO_Y_DE_TRAYECTO__SEGÚN_TIPO_DE_ACCIDENTE_Y_MUTUAL" localSheetId="49">#REF!</definedName>
    <definedName name="NUMERO_DE_DIAS_PERDIDOS__POR_ACCIDENTES_DEL_TRABAJO_Y_DE_TRAYECTO__SEGÚN_TIPO_DE_ACCIDENTE_Y_MUTUAL" localSheetId="50">#REF!</definedName>
    <definedName name="NUMERO_DE_DIAS_PERDIDOS__POR_ACCIDENTES_DEL_TRABAJO_Y_DE_TRAYECTO__SEGÚN_TIPO_DE_ACCIDENTE_Y_MUTUAL" localSheetId="17">#REF!</definedName>
    <definedName name="NUMERO_DE_DIAS_PERDIDOS__POR_ACCIDENTES_DEL_TRABAJO_Y_DE_TRAYECTO__SEGÚN_TIPO_DE_ACCIDENTE_Y_MUTUAL" localSheetId="4">#REF!</definedName>
    <definedName name="NUMERO_DE_DIAS_PERDIDOS__POR_ACCIDENTES_DEL_TRABAJO_Y_DE_TRAYECTO__SEGÚN_TIPO_DE_ACCIDENTE_Y_MUTUAL" localSheetId="9">#REF!</definedName>
    <definedName name="NUMERO_DE_DIAS_PERDIDOS__POR_ACCIDENTES_DEL_TRABAJO_Y_DE_TRAYECTO__SEGÚN_TIPO_DE_ACCIDENTE_Y_MUTUAL" localSheetId="8">#REF!</definedName>
    <definedName name="NUMERO_DE_DIAS_PERDIDOS__POR_ACCIDENTES_DEL_TRABAJO_Y_DE_TRAYECTO__SEGÚN_TIPO_DE_ACCIDENTE_Y_MUTUAL" localSheetId="6">#REF!</definedName>
    <definedName name="NUMERO_DE_DIAS_PERDIDOS__POR_ACCIDENTES_DEL_TRABAJO_Y_DE_TRAYECTO__SEGÚN_TIPO_DE_ACCIDENTE_Y_MUTUAL" localSheetId="7">#REF!</definedName>
    <definedName name="NUMERO_DE_DIAS_PERDIDOS__POR_ACCIDENTES_DEL_TRABAJO_Y_DE_TRAYECTO__SEGÚN_TIPO_DE_ACCIDENTE_Y_MUTUAL" localSheetId="2">#REF!</definedName>
    <definedName name="NUMERO_DE_DIAS_PERDIDOS__POR_ACCIDENTES_DEL_TRABAJO_Y_DE_TRAYECTO__SEGÚN_TIPO_DE_ACCIDENTE_Y_MUTUAL" localSheetId="5">#REF!</definedName>
    <definedName name="NUMERO_DE_DIAS_PERDIDOS__POR_ACCIDENTES_DEL_TRABAJO_Y_DE_TRAYECTO__SEGÚN_TIPO_DE_ACCIDENTE_Y_MUTUAL">#REF!</definedName>
    <definedName name="NUMERO_DE_EMPRESAS_AFILIADAS_A__C.C.A.F." localSheetId="11">#REF!</definedName>
    <definedName name="NUMERO_DE_EMPRESAS_AFILIADAS_A__C.C.A.F." localSheetId="15">#REF!</definedName>
    <definedName name="NUMERO_DE_EMPRESAS_AFILIADAS_A__C.C.A.F." localSheetId="16">#REF!</definedName>
    <definedName name="NUMERO_DE_EMPRESAS_AFILIADAS_A__C.C.A.F." localSheetId="12">#REF!</definedName>
    <definedName name="NUMERO_DE_EMPRESAS_AFILIADAS_A__C.C.A.F." localSheetId="13">#REF!</definedName>
    <definedName name="NUMERO_DE_EMPRESAS_AFILIADAS_A__C.C.A.F." localSheetId="14">#REF!</definedName>
    <definedName name="NUMERO_DE_EMPRESAS_AFILIADAS_A__C.C.A.F." localSheetId="53">#REF!</definedName>
    <definedName name="NUMERO_DE_EMPRESAS_AFILIADAS_A__C.C.A.F." localSheetId="54">#REF!</definedName>
    <definedName name="NUMERO_DE_EMPRESAS_AFILIADAS_A__C.C.A.F." localSheetId="20">#REF!</definedName>
    <definedName name="NUMERO_DE_EMPRESAS_AFILIADAS_A__C.C.A.F." localSheetId="19">#REF!</definedName>
    <definedName name="NUMERO_DE_EMPRESAS_AFILIADAS_A__C.C.A.F." localSheetId="21">#REF!</definedName>
    <definedName name="NUMERO_DE_EMPRESAS_AFILIADAS_A__C.C.A.F." localSheetId="43">#REF!</definedName>
    <definedName name="NUMERO_DE_EMPRESAS_AFILIADAS_A__C.C.A.F." localSheetId="3">#REF!</definedName>
    <definedName name="NUMERO_DE_EMPRESAS_AFILIADAS_A__C.C.A.F." localSheetId="31">'EMP-TRA-PEN-CCAF'!$B$2</definedName>
    <definedName name="NUMERO_DE_EMPRESAS_AFILIADAS_A__C.C.A.F." localSheetId="1">#REF!</definedName>
    <definedName name="NUMERO_DE_EMPRESAS_AFILIADAS_A__C.C.A.F." localSheetId="52">#REF!</definedName>
    <definedName name="NUMERO_DE_EMPRESAS_AFILIADAS_A__C.C.A.F." localSheetId="44">#REF!</definedName>
    <definedName name="NUMERO_DE_EMPRESAS_AFILIADAS_A__C.C.A.F." localSheetId="29">#REF!</definedName>
    <definedName name="NUMERO_DE_EMPRESAS_AFILIADAS_A__C.C.A.F." localSheetId="0">#REF!</definedName>
    <definedName name="NUMERO_DE_EMPRESAS_AFILIADAS_A__C.C.A.F." localSheetId="42">#REF!</definedName>
    <definedName name="NUMERO_DE_EMPRESAS_AFILIADAS_A__C.C.A.F." localSheetId="30">#REF!</definedName>
    <definedName name="NUMERO_DE_EMPRESAS_AFILIADAS_A__C.C.A.F." localSheetId="28">#REF!</definedName>
    <definedName name="NUMERO_DE_EMPRESAS_AFILIADAS_A__C.C.A.F." localSheetId="24">#REF!</definedName>
    <definedName name="NUMERO_DE_EMPRESAS_AFILIADAS_A__C.C.A.F." localSheetId="10">#REF!</definedName>
    <definedName name="NUMERO_DE_EMPRESAS_AFILIADAS_A__C.C.A.F." localSheetId="18">#REF!</definedName>
    <definedName name="NUMERO_DE_EMPRESAS_AFILIADAS_A__C.C.A.F." localSheetId="26">#REF!</definedName>
    <definedName name="NUMERO_DE_EMPRESAS_AFILIADAS_A__C.C.A.F." localSheetId="22">#REF!</definedName>
    <definedName name="NUMERO_DE_EMPRESAS_AFILIADAS_A__C.C.A.F." localSheetId="23">#REF!</definedName>
    <definedName name="NUMERO_DE_EMPRESAS_AFILIADAS_A__C.C.A.F." localSheetId="25">#REF!</definedName>
    <definedName name="NUMERO_DE_EMPRESAS_AFILIADAS_A__C.C.A.F." localSheetId="47">#REF!</definedName>
    <definedName name="NUMERO_DE_EMPRESAS_AFILIADAS_A__C.C.A.F." localSheetId="45">#REF!</definedName>
    <definedName name="NUMERO_DE_EMPRESAS_AFILIADAS_A__C.C.A.F." localSheetId="46">#REF!</definedName>
    <definedName name="NUMERO_DE_EMPRESAS_AFILIADAS_A__C.C.A.F." localSheetId="51">#REF!</definedName>
    <definedName name="NUMERO_DE_EMPRESAS_AFILIADAS_A__C.C.A.F." localSheetId="49">#REF!</definedName>
    <definedName name="NUMERO_DE_EMPRESAS_AFILIADAS_A__C.C.A.F." localSheetId="50">#REF!</definedName>
    <definedName name="NUMERO_DE_EMPRESAS_AFILIADAS_A__C.C.A.F." localSheetId="17">#REF!</definedName>
    <definedName name="NUMERO_DE_EMPRESAS_AFILIADAS_A__C.C.A.F." localSheetId="4">#REF!</definedName>
    <definedName name="NUMERO_DE_EMPRESAS_AFILIADAS_A__C.C.A.F." localSheetId="9">#REF!</definedName>
    <definedName name="NUMERO_DE_EMPRESAS_AFILIADAS_A__C.C.A.F." localSheetId="8">#REF!</definedName>
    <definedName name="NUMERO_DE_EMPRESAS_AFILIADAS_A__C.C.A.F." localSheetId="6">#REF!</definedName>
    <definedName name="NUMERO_DE_EMPRESAS_AFILIADAS_A__C.C.A.F." localSheetId="7">#REF!</definedName>
    <definedName name="NUMERO_DE_EMPRESAS_AFILIADAS_A__C.C.A.F." localSheetId="2">#REF!</definedName>
    <definedName name="NUMERO_DE_EMPRESAS_AFILIADAS_A__C.C.A.F." localSheetId="5">#REF!</definedName>
    <definedName name="NUMERO_DE_EMPRESAS_AFILIADAS_A__C.C.A.F.">#REF!</definedName>
    <definedName name="NÚMERO_DE_ENTIDADES_EMPLEADORAS_COTIZANTES" localSheetId="11">#REF!</definedName>
    <definedName name="NÚMERO_DE_ENTIDADES_EMPLEADORAS_COTIZANTES" localSheetId="15">#REF!</definedName>
    <definedName name="NÚMERO_DE_ENTIDADES_EMPLEADORAS_COTIZANTES" localSheetId="16">#REF!</definedName>
    <definedName name="NÚMERO_DE_ENTIDADES_EMPLEADORAS_COTIZANTES" localSheetId="12">#REF!</definedName>
    <definedName name="NÚMERO_DE_ENTIDADES_EMPLEADORAS_COTIZANTES" localSheetId="13">#REF!</definedName>
    <definedName name="NÚMERO_DE_ENTIDADES_EMPLEADORAS_COTIZANTES" localSheetId="14">#REF!</definedName>
    <definedName name="NÚMERO_DE_ENTIDADES_EMPLEADORAS_COTIZANTES" localSheetId="53">#REF!</definedName>
    <definedName name="NÚMERO_DE_ENTIDADES_EMPLEADORAS_COTIZANTES" localSheetId="54">#REF!</definedName>
    <definedName name="NÚMERO_DE_ENTIDADES_EMPLEADORAS_COTIZANTES" localSheetId="20">#REF!</definedName>
    <definedName name="NÚMERO_DE_ENTIDADES_EMPLEADORAS_COTIZANTES" localSheetId="19">#REF!</definedName>
    <definedName name="NÚMERO_DE_ENTIDADES_EMPLEADORAS_COTIZANTES" localSheetId="21">#REF!</definedName>
    <definedName name="NÚMERO_DE_ENTIDADES_EMPLEADORAS_COTIZANTES" localSheetId="43">#REF!</definedName>
    <definedName name="NÚMERO_DE_ENTIDADES_EMPLEADORAS_COTIZANTES" localSheetId="3">#REF!</definedName>
    <definedName name="NÚMERO_DE_ENTIDADES_EMPLEADORAS_COTIZANTES" localSheetId="1">#REF!</definedName>
    <definedName name="NÚMERO_DE_ENTIDADES_EMPLEADORAS_COTIZANTES" localSheetId="52">#REF!</definedName>
    <definedName name="NÚMERO_DE_ENTIDADES_EMPLEADORAS_COTIZANTES" localSheetId="44">#REF!</definedName>
    <definedName name="NÚMERO_DE_ENTIDADES_EMPLEADORAS_COTIZANTES" localSheetId="29">#REF!</definedName>
    <definedName name="NÚMERO_DE_ENTIDADES_EMPLEADORAS_COTIZANTES" localSheetId="0">#REF!</definedName>
    <definedName name="NÚMERO_DE_ENTIDADES_EMPLEADORAS_COTIZANTES" localSheetId="42">#REF!</definedName>
    <definedName name="NÚMERO_DE_ENTIDADES_EMPLEADORAS_COTIZANTES" localSheetId="30">#REF!</definedName>
    <definedName name="NÚMERO_DE_ENTIDADES_EMPLEADORAS_COTIZANTES" localSheetId="28">#REF!</definedName>
    <definedName name="NÚMERO_DE_ENTIDADES_EMPLEADORAS_COTIZANTES" localSheetId="24">#REF!</definedName>
    <definedName name="NÚMERO_DE_ENTIDADES_EMPLEADORAS_COTIZANTES" localSheetId="10">#REF!</definedName>
    <definedName name="NÚMERO_DE_ENTIDADES_EMPLEADORAS_COTIZANTES" localSheetId="18">#REF!</definedName>
    <definedName name="NÚMERO_DE_ENTIDADES_EMPLEADORAS_COTIZANTES" localSheetId="26">#REF!</definedName>
    <definedName name="NÚMERO_DE_ENTIDADES_EMPLEADORAS_COTIZANTES" localSheetId="22">#REF!</definedName>
    <definedName name="NÚMERO_DE_ENTIDADES_EMPLEADORAS_COTIZANTES" localSheetId="23">#REF!</definedName>
    <definedName name="NÚMERO_DE_ENTIDADES_EMPLEADORAS_COTIZANTES" localSheetId="25">#REF!</definedName>
    <definedName name="NÚMERO_DE_ENTIDADES_EMPLEADORAS_COTIZANTES" localSheetId="47">#REF!</definedName>
    <definedName name="NÚMERO_DE_ENTIDADES_EMPLEADORAS_COTIZANTES" localSheetId="45">#REF!</definedName>
    <definedName name="NÚMERO_DE_ENTIDADES_EMPLEADORAS_COTIZANTES" localSheetId="46">#REF!</definedName>
    <definedName name="NÚMERO_DE_ENTIDADES_EMPLEADORAS_COTIZANTES" localSheetId="51">#REF!</definedName>
    <definedName name="NÚMERO_DE_ENTIDADES_EMPLEADORAS_COTIZANTES" localSheetId="49">#REF!</definedName>
    <definedName name="NÚMERO_DE_ENTIDADES_EMPLEADORAS_COTIZANTES" localSheetId="50">#REF!</definedName>
    <definedName name="NÚMERO_DE_ENTIDADES_EMPLEADORAS_COTIZANTES" localSheetId="17">#REF!</definedName>
    <definedName name="NÚMERO_DE_ENTIDADES_EMPLEADORAS_COTIZANTES" localSheetId="4">#REF!</definedName>
    <definedName name="NÚMERO_DE_ENTIDADES_EMPLEADORAS_COTIZANTES" localSheetId="9">#REF!</definedName>
    <definedName name="NÚMERO_DE_ENTIDADES_EMPLEADORAS_COTIZANTES" localSheetId="8">#REF!</definedName>
    <definedName name="NÚMERO_DE_ENTIDADES_EMPLEADORAS_COTIZANTES" localSheetId="6">#REF!</definedName>
    <definedName name="NÚMERO_DE_ENTIDADES_EMPLEADORAS_COTIZANTES" localSheetId="7">#REF!</definedName>
    <definedName name="NÚMERO_DE_ENTIDADES_EMPLEADORAS_COTIZANTES" localSheetId="2">#REF!</definedName>
    <definedName name="NÚMERO_DE_ENTIDADES_EMPLEADORAS_COTIZANTES" localSheetId="5">#REF!</definedName>
    <definedName name="NÚMERO_DE_ENTIDADES_EMPLEADORAS_COTIZANTES">#REF!</definedName>
    <definedName name="NÚMERO_DE_INDEMNIZACIONES_POR_ACCIDENTES_DEL_TRABAJO" localSheetId="11">#REF!</definedName>
    <definedName name="NÚMERO_DE_INDEMNIZACIONES_POR_ACCIDENTES_DEL_TRABAJO" localSheetId="15">#REF!</definedName>
    <definedName name="NÚMERO_DE_INDEMNIZACIONES_POR_ACCIDENTES_DEL_TRABAJO" localSheetId="16">#REF!</definedName>
    <definedName name="NÚMERO_DE_INDEMNIZACIONES_POR_ACCIDENTES_DEL_TRABAJO" localSheetId="12">#REF!</definedName>
    <definedName name="NÚMERO_DE_INDEMNIZACIONES_POR_ACCIDENTES_DEL_TRABAJO" localSheetId="13">#REF!</definedName>
    <definedName name="NÚMERO_DE_INDEMNIZACIONES_POR_ACCIDENTES_DEL_TRABAJO" localSheetId="14">#REF!</definedName>
    <definedName name="NÚMERO_DE_INDEMNIZACIONES_POR_ACCIDENTES_DEL_TRABAJO" localSheetId="53">#REF!</definedName>
    <definedName name="NÚMERO_DE_INDEMNIZACIONES_POR_ACCIDENTES_DEL_TRABAJO" localSheetId="54">#REF!</definedName>
    <definedName name="NÚMERO_DE_INDEMNIZACIONES_POR_ACCIDENTES_DEL_TRABAJO" localSheetId="20">#REF!</definedName>
    <definedName name="NÚMERO_DE_INDEMNIZACIONES_POR_ACCIDENTES_DEL_TRABAJO" localSheetId="19">#REF!</definedName>
    <definedName name="NÚMERO_DE_INDEMNIZACIONES_POR_ACCIDENTES_DEL_TRABAJO" localSheetId="21">#REF!</definedName>
    <definedName name="NÚMERO_DE_INDEMNIZACIONES_POR_ACCIDENTES_DEL_TRABAJO" localSheetId="43">#REF!</definedName>
    <definedName name="NÚMERO_DE_INDEMNIZACIONES_POR_ACCIDENTES_DEL_TRABAJO" localSheetId="3">#REF!</definedName>
    <definedName name="NÚMERO_DE_INDEMNIZACIONES_POR_ACCIDENTES_DEL_TRABAJO" localSheetId="1">#REF!</definedName>
    <definedName name="NÚMERO_DE_INDEMNIZACIONES_POR_ACCIDENTES_DEL_TRABAJO" localSheetId="52">#REF!</definedName>
    <definedName name="NÚMERO_DE_INDEMNIZACIONES_POR_ACCIDENTES_DEL_TRABAJO" localSheetId="44">#REF!</definedName>
    <definedName name="NÚMERO_DE_INDEMNIZACIONES_POR_ACCIDENTES_DEL_TRABAJO" localSheetId="29">#REF!</definedName>
    <definedName name="NÚMERO_DE_INDEMNIZACIONES_POR_ACCIDENTES_DEL_TRABAJO" localSheetId="0">#REF!</definedName>
    <definedName name="NÚMERO_DE_INDEMNIZACIONES_POR_ACCIDENTES_DEL_TRABAJO" localSheetId="42">#REF!</definedName>
    <definedName name="NÚMERO_DE_INDEMNIZACIONES_POR_ACCIDENTES_DEL_TRABAJO" localSheetId="30">#REF!</definedName>
    <definedName name="NÚMERO_DE_INDEMNIZACIONES_POR_ACCIDENTES_DEL_TRABAJO" localSheetId="28">#REF!</definedName>
    <definedName name="NÚMERO_DE_INDEMNIZACIONES_POR_ACCIDENTES_DEL_TRABAJO" localSheetId="24">#REF!</definedName>
    <definedName name="NÚMERO_DE_INDEMNIZACIONES_POR_ACCIDENTES_DEL_TRABAJO" localSheetId="10">#REF!</definedName>
    <definedName name="NÚMERO_DE_INDEMNIZACIONES_POR_ACCIDENTES_DEL_TRABAJO" localSheetId="18">#REF!</definedName>
    <definedName name="NÚMERO_DE_INDEMNIZACIONES_POR_ACCIDENTES_DEL_TRABAJO" localSheetId="26">#REF!</definedName>
    <definedName name="NÚMERO_DE_INDEMNIZACIONES_POR_ACCIDENTES_DEL_TRABAJO" localSheetId="22">#REF!</definedName>
    <definedName name="NÚMERO_DE_INDEMNIZACIONES_POR_ACCIDENTES_DEL_TRABAJO" localSheetId="23">#REF!</definedName>
    <definedName name="NÚMERO_DE_INDEMNIZACIONES_POR_ACCIDENTES_DEL_TRABAJO" localSheetId="25">#REF!</definedName>
    <definedName name="NÚMERO_DE_INDEMNIZACIONES_POR_ACCIDENTES_DEL_TRABAJO" localSheetId="47">#REF!</definedName>
    <definedName name="NÚMERO_DE_INDEMNIZACIONES_POR_ACCIDENTES_DEL_TRABAJO" localSheetId="45">#REF!</definedName>
    <definedName name="NÚMERO_DE_INDEMNIZACIONES_POR_ACCIDENTES_DEL_TRABAJO" localSheetId="46">#REF!</definedName>
    <definedName name="NÚMERO_DE_INDEMNIZACIONES_POR_ACCIDENTES_DEL_TRABAJO" localSheetId="51">#REF!</definedName>
    <definedName name="NÚMERO_DE_INDEMNIZACIONES_POR_ACCIDENTES_DEL_TRABAJO" localSheetId="49">#REF!</definedName>
    <definedName name="NÚMERO_DE_INDEMNIZACIONES_POR_ACCIDENTES_DEL_TRABAJO" localSheetId="50">#REF!</definedName>
    <definedName name="NÚMERO_DE_INDEMNIZACIONES_POR_ACCIDENTES_DEL_TRABAJO" localSheetId="17">#REF!</definedName>
    <definedName name="NÚMERO_DE_INDEMNIZACIONES_POR_ACCIDENTES_DEL_TRABAJO" localSheetId="4">#REF!</definedName>
    <definedName name="NÚMERO_DE_INDEMNIZACIONES_POR_ACCIDENTES_DEL_TRABAJO" localSheetId="9">#REF!</definedName>
    <definedName name="NÚMERO_DE_INDEMNIZACIONES_POR_ACCIDENTES_DEL_TRABAJO" localSheetId="8">#REF!</definedName>
    <definedName name="NÚMERO_DE_INDEMNIZACIONES_POR_ACCIDENTES_DEL_TRABAJO" localSheetId="6">#REF!</definedName>
    <definedName name="NÚMERO_DE_INDEMNIZACIONES_POR_ACCIDENTES_DEL_TRABAJO" localSheetId="7">#REF!</definedName>
    <definedName name="NÚMERO_DE_INDEMNIZACIONES_POR_ACCIDENTES_DEL_TRABAJO" localSheetId="2">#REF!</definedName>
    <definedName name="NÚMERO_DE_INDEMNIZACIONES_POR_ACCIDENTES_DEL_TRABAJO" localSheetId="5">#REF!</definedName>
    <definedName name="NÚMERO_DE_INDEMNIZACIONES_POR_ACCIDENTES_DEL_TRABAJO">#REF!</definedName>
    <definedName name="NUMERO_DE_NUEVOS_CUPOS_OTORGADOS_DE_PASIS" localSheetId="11">#REF!</definedName>
    <definedName name="NUMERO_DE_NUEVOS_CUPOS_OTORGADOS_DE_PASIS" localSheetId="15">#REF!</definedName>
    <definedName name="NUMERO_DE_NUEVOS_CUPOS_OTORGADOS_DE_PASIS" localSheetId="16">#REF!</definedName>
    <definedName name="NUMERO_DE_NUEVOS_CUPOS_OTORGADOS_DE_PASIS" localSheetId="12">#REF!</definedName>
    <definedName name="NUMERO_DE_NUEVOS_CUPOS_OTORGADOS_DE_PASIS" localSheetId="13">#REF!</definedName>
    <definedName name="NUMERO_DE_NUEVOS_CUPOS_OTORGADOS_DE_PASIS" localSheetId="14">#REF!</definedName>
    <definedName name="NUMERO_DE_NUEVOS_CUPOS_OTORGADOS_DE_PASIS" localSheetId="53">#REF!</definedName>
    <definedName name="NUMERO_DE_NUEVOS_CUPOS_OTORGADOS_DE_PASIS" localSheetId="54">#REF!</definedName>
    <definedName name="NUMERO_DE_NUEVOS_CUPOS_OTORGADOS_DE_PASIS" localSheetId="20">#REF!</definedName>
    <definedName name="NUMERO_DE_NUEVOS_CUPOS_OTORGADOS_DE_PASIS" localSheetId="19">#REF!</definedName>
    <definedName name="NUMERO_DE_NUEVOS_CUPOS_OTORGADOS_DE_PASIS" localSheetId="21">#REF!</definedName>
    <definedName name="NUMERO_DE_NUEVOS_CUPOS_OTORGADOS_DE_PASIS" localSheetId="43">#REF!</definedName>
    <definedName name="NUMERO_DE_NUEVOS_CUPOS_OTORGADOS_DE_PASIS" localSheetId="3">#REF!</definedName>
    <definedName name="NUMERO_DE_NUEVOS_CUPOS_OTORGADOS_DE_PASIS" localSheetId="1">#REF!</definedName>
    <definedName name="NUMERO_DE_NUEVOS_CUPOS_OTORGADOS_DE_PASIS" localSheetId="52">#REF!</definedName>
    <definedName name="NUMERO_DE_NUEVOS_CUPOS_OTORGADOS_DE_PASIS" localSheetId="44">#REF!</definedName>
    <definedName name="NUMERO_DE_NUEVOS_CUPOS_OTORGADOS_DE_PASIS" localSheetId="29">#REF!</definedName>
    <definedName name="NUMERO_DE_NUEVOS_CUPOS_OTORGADOS_DE_PASIS" localSheetId="0">#REF!</definedName>
    <definedName name="NUMERO_DE_NUEVOS_CUPOS_OTORGADOS_DE_PASIS" localSheetId="42">#REF!</definedName>
    <definedName name="NUMERO_DE_NUEVOS_CUPOS_OTORGADOS_DE_PASIS" localSheetId="30">#REF!</definedName>
    <definedName name="NUMERO_DE_NUEVOS_CUPOS_OTORGADOS_DE_PASIS" localSheetId="28">#REF!</definedName>
    <definedName name="NUMERO_DE_NUEVOS_CUPOS_OTORGADOS_DE_PASIS" localSheetId="24">#REF!</definedName>
    <definedName name="NUMERO_DE_NUEVOS_CUPOS_OTORGADOS_DE_PASIS" localSheetId="10">#REF!</definedName>
    <definedName name="NUMERO_DE_NUEVOS_CUPOS_OTORGADOS_DE_PASIS" localSheetId="18">#REF!</definedName>
    <definedName name="NUMERO_DE_NUEVOS_CUPOS_OTORGADOS_DE_PASIS" localSheetId="26">#REF!</definedName>
    <definedName name="NUMERO_DE_NUEVOS_CUPOS_OTORGADOS_DE_PASIS" localSheetId="22">#REF!</definedName>
    <definedName name="NUMERO_DE_NUEVOS_CUPOS_OTORGADOS_DE_PASIS" localSheetId="23">#REF!</definedName>
    <definedName name="NUMERO_DE_NUEVOS_CUPOS_OTORGADOS_DE_PASIS" localSheetId="25">#REF!</definedName>
    <definedName name="NUMERO_DE_NUEVOS_CUPOS_OTORGADOS_DE_PASIS" localSheetId="47">#REF!</definedName>
    <definedName name="NUMERO_DE_NUEVOS_CUPOS_OTORGADOS_DE_PASIS" localSheetId="45">#REF!</definedName>
    <definedName name="NUMERO_DE_NUEVOS_CUPOS_OTORGADOS_DE_PASIS" localSheetId="46">#REF!</definedName>
    <definedName name="NUMERO_DE_NUEVOS_CUPOS_OTORGADOS_DE_PASIS" localSheetId="51">#REF!</definedName>
    <definedName name="NUMERO_DE_NUEVOS_CUPOS_OTORGADOS_DE_PASIS" localSheetId="49">#REF!</definedName>
    <definedName name="NUMERO_DE_NUEVOS_CUPOS_OTORGADOS_DE_PASIS" localSheetId="50">#REF!</definedName>
    <definedName name="NUMERO_DE_NUEVOS_CUPOS_OTORGADOS_DE_PASIS" localSheetId="17">#REF!</definedName>
    <definedName name="NUMERO_DE_NUEVOS_CUPOS_OTORGADOS_DE_PASIS" localSheetId="4">#REF!</definedName>
    <definedName name="NUMERO_DE_NUEVOS_CUPOS_OTORGADOS_DE_PASIS" localSheetId="9">#REF!</definedName>
    <definedName name="NUMERO_DE_NUEVOS_CUPOS_OTORGADOS_DE_PASIS" localSheetId="8">#REF!</definedName>
    <definedName name="NUMERO_DE_NUEVOS_CUPOS_OTORGADOS_DE_PASIS" localSheetId="6">#REF!</definedName>
    <definedName name="NUMERO_DE_NUEVOS_CUPOS_OTORGADOS_DE_PASIS" localSheetId="7">#REF!</definedName>
    <definedName name="NUMERO_DE_NUEVOS_CUPOS_OTORGADOS_DE_PASIS" localSheetId="2">#REF!</definedName>
    <definedName name="NUMERO_DE_NUEVOS_CUPOS_OTORGADOS_DE_PASIS" localSheetId="5">#REF!</definedName>
    <definedName name="NUMERO_DE_NUEVOS_CUPOS_OTORGADOS_DE_PASIS">#REF!</definedName>
    <definedName name="NUMERO_DE_NUEVOS_CUPOS_OTORGADOS_DE_PASIS_POR_REGIONES" localSheetId="11">#REF!</definedName>
    <definedName name="NUMERO_DE_NUEVOS_CUPOS_OTORGADOS_DE_PASIS_POR_REGIONES" localSheetId="15">#REF!</definedName>
    <definedName name="NUMERO_DE_NUEVOS_CUPOS_OTORGADOS_DE_PASIS_POR_REGIONES" localSheetId="16">#REF!</definedName>
    <definedName name="NUMERO_DE_NUEVOS_CUPOS_OTORGADOS_DE_PASIS_POR_REGIONES" localSheetId="12">#REF!</definedName>
    <definedName name="NUMERO_DE_NUEVOS_CUPOS_OTORGADOS_DE_PASIS_POR_REGIONES" localSheetId="13">#REF!</definedName>
    <definedName name="NUMERO_DE_NUEVOS_CUPOS_OTORGADOS_DE_PASIS_POR_REGIONES" localSheetId="14">#REF!</definedName>
    <definedName name="NUMERO_DE_NUEVOS_CUPOS_OTORGADOS_DE_PASIS_POR_REGIONES" localSheetId="53">#REF!</definedName>
    <definedName name="NUMERO_DE_NUEVOS_CUPOS_OTORGADOS_DE_PASIS_POR_REGIONES" localSheetId="54">#REF!</definedName>
    <definedName name="NUMERO_DE_NUEVOS_CUPOS_OTORGADOS_DE_PASIS_POR_REGIONES" localSheetId="20">#REF!</definedName>
    <definedName name="NUMERO_DE_NUEVOS_CUPOS_OTORGADOS_DE_PASIS_POR_REGIONES" localSheetId="19">#REF!</definedName>
    <definedName name="NUMERO_DE_NUEVOS_CUPOS_OTORGADOS_DE_PASIS_POR_REGIONES" localSheetId="21">#REF!</definedName>
    <definedName name="NUMERO_DE_NUEVOS_CUPOS_OTORGADOS_DE_PASIS_POR_REGIONES" localSheetId="43">#REF!</definedName>
    <definedName name="NUMERO_DE_NUEVOS_CUPOS_OTORGADOS_DE_PASIS_POR_REGIONES" localSheetId="3">#REF!</definedName>
    <definedName name="NUMERO_DE_NUEVOS_CUPOS_OTORGADOS_DE_PASIS_POR_REGIONES" localSheetId="1">#REF!</definedName>
    <definedName name="NUMERO_DE_NUEVOS_CUPOS_OTORGADOS_DE_PASIS_POR_REGIONES" localSheetId="52">#REF!</definedName>
    <definedName name="NUMERO_DE_NUEVOS_CUPOS_OTORGADOS_DE_PASIS_POR_REGIONES" localSheetId="44">#REF!</definedName>
    <definedName name="NUMERO_DE_NUEVOS_CUPOS_OTORGADOS_DE_PASIS_POR_REGIONES" localSheetId="29">#REF!</definedName>
    <definedName name="NUMERO_DE_NUEVOS_CUPOS_OTORGADOS_DE_PASIS_POR_REGIONES" localSheetId="0">#REF!</definedName>
    <definedName name="NUMERO_DE_NUEVOS_CUPOS_OTORGADOS_DE_PASIS_POR_REGIONES" localSheetId="42">#REF!</definedName>
    <definedName name="NUMERO_DE_NUEVOS_CUPOS_OTORGADOS_DE_PASIS_POR_REGIONES" localSheetId="30">#REF!</definedName>
    <definedName name="NUMERO_DE_NUEVOS_CUPOS_OTORGADOS_DE_PASIS_POR_REGIONES" localSheetId="28">#REF!</definedName>
    <definedName name="NUMERO_DE_NUEVOS_CUPOS_OTORGADOS_DE_PASIS_POR_REGIONES" localSheetId="24">#REF!</definedName>
    <definedName name="NUMERO_DE_NUEVOS_CUPOS_OTORGADOS_DE_PASIS_POR_REGIONES" localSheetId="10">#REF!</definedName>
    <definedName name="NUMERO_DE_NUEVOS_CUPOS_OTORGADOS_DE_PASIS_POR_REGIONES" localSheetId="18">#REF!</definedName>
    <definedName name="NUMERO_DE_NUEVOS_CUPOS_OTORGADOS_DE_PASIS_POR_REGIONES" localSheetId="26">#REF!</definedName>
    <definedName name="NUMERO_DE_NUEVOS_CUPOS_OTORGADOS_DE_PASIS_POR_REGIONES" localSheetId="22">#REF!</definedName>
    <definedName name="NUMERO_DE_NUEVOS_CUPOS_OTORGADOS_DE_PASIS_POR_REGIONES" localSheetId="23">#REF!</definedName>
    <definedName name="NUMERO_DE_NUEVOS_CUPOS_OTORGADOS_DE_PASIS_POR_REGIONES" localSheetId="25">#REF!</definedName>
    <definedName name="NUMERO_DE_NUEVOS_CUPOS_OTORGADOS_DE_PASIS_POR_REGIONES" localSheetId="47">#REF!</definedName>
    <definedName name="NUMERO_DE_NUEVOS_CUPOS_OTORGADOS_DE_PASIS_POR_REGIONES" localSheetId="45">#REF!</definedName>
    <definedName name="NUMERO_DE_NUEVOS_CUPOS_OTORGADOS_DE_PASIS_POR_REGIONES" localSheetId="46">#REF!</definedName>
    <definedName name="NUMERO_DE_NUEVOS_CUPOS_OTORGADOS_DE_PASIS_POR_REGIONES" localSheetId="51">#REF!</definedName>
    <definedName name="NUMERO_DE_NUEVOS_CUPOS_OTORGADOS_DE_PASIS_POR_REGIONES" localSheetId="49">#REF!</definedName>
    <definedName name="NUMERO_DE_NUEVOS_CUPOS_OTORGADOS_DE_PASIS_POR_REGIONES" localSheetId="50">#REF!</definedName>
    <definedName name="NUMERO_DE_NUEVOS_CUPOS_OTORGADOS_DE_PASIS_POR_REGIONES" localSheetId="17">#REF!</definedName>
    <definedName name="NUMERO_DE_NUEVOS_CUPOS_OTORGADOS_DE_PASIS_POR_REGIONES" localSheetId="4">#REF!</definedName>
    <definedName name="NUMERO_DE_NUEVOS_CUPOS_OTORGADOS_DE_PASIS_POR_REGIONES" localSheetId="9">#REF!</definedName>
    <definedName name="NUMERO_DE_NUEVOS_CUPOS_OTORGADOS_DE_PASIS_POR_REGIONES" localSheetId="8">#REF!</definedName>
    <definedName name="NUMERO_DE_NUEVOS_CUPOS_OTORGADOS_DE_PASIS_POR_REGIONES" localSheetId="6">#REF!</definedName>
    <definedName name="NUMERO_DE_NUEVOS_CUPOS_OTORGADOS_DE_PASIS_POR_REGIONES" localSheetId="7">#REF!</definedName>
    <definedName name="NUMERO_DE_NUEVOS_CUPOS_OTORGADOS_DE_PASIS_POR_REGIONES" localSheetId="2">#REF!</definedName>
    <definedName name="NUMERO_DE_NUEVOS_CUPOS_OTORGADOS_DE_PASIS_POR_REGIONES" localSheetId="5">#REF!</definedName>
    <definedName name="NUMERO_DE_NUEVOS_CUPOS_OTORGADOS_DE_PASIS_POR_REGIONES">#REF!</definedName>
    <definedName name="NUMERO_DE_PENSIONADOS_AFILIADOS_A_C.C.A.F." localSheetId="11">#REF!</definedName>
    <definedName name="NUMERO_DE_PENSIONADOS_AFILIADOS_A_C.C.A.F." localSheetId="15">#REF!</definedName>
    <definedName name="NUMERO_DE_PENSIONADOS_AFILIADOS_A_C.C.A.F." localSheetId="16">#REF!</definedName>
    <definedName name="NUMERO_DE_PENSIONADOS_AFILIADOS_A_C.C.A.F." localSheetId="12">#REF!</definedName>
    <definedName name="NUMERO_DE_PENSIONADOS_AFILIADOS_A_C.C.A.F." localSheetId="13">#REF!</definedName>
    <definedName name="NUMERO_DE_PENSIONADOS_AFILIADOS_A_C.C.A.F." localSheetId="14">#REF!</definedName>
    <definedName name="NUMERO_DE_PENSIONADOS_AFILIADOS_A_C.C.A.F." localSheetId="53">#REF!</definedName>
    <definedName name="NUMERO_DE_PENSIONADOS_AFILIADOS_A_C.C.A.F." localSheetId="54">#REF!</definedName>
    <definedName name="NUMERO_DE_PENSIONADOS_AFILIADOS_A_C.C.A.F." localSheetId="20">#REF!</definedName>
    <definedName name="NUMERO_DE_PENSIONADOS_AFILIADOS_A_C.C.A.F." localSheetId="19">#REF!</definedName>
    <definedName name="NUMERO_DE_PENSIONADOS_AFILIADOS_A_C.C.A.F." localSheetId="21">#REF!</definedName>
    <definedName name="NUMERO_DE_PENSIONADOS_AFILIADOS_A_C.C.A.F." localSheetId="43">#REF!</definedName>
    <definedName name="NUMERO_DE_PENSIONADOS_AFILIADOS_A_C.C.A.F." localSheetId="3">#REF!</definedName>
    <definedName name="NUMERO_DE_PENSIONADOS_AFILIADOS_A_C.C.A.F." localSheetId="31">'EMP-TRA-PEN-CCAF'!$B$22</definedName>
    <definedName name="NUMERO_DE_PENSIONADOS_AFILIADOS_A_C.C.A.F." localSheetId="1">#REF!</definedName>
    <definedName name="NUMERO_DE_PENSIONADOS_AFILIADOS_A_C.C.A.F." localSheetId="52">#REF!</definedName>
    <definedName name="NUMERO_DE_PENSIONADOS_AFILIADOS_A_C.C.A.F." localSheetId="44">#REF!</definedName>
    <definedName name="NUMERO_DE_PENSIONADOS_AFILIADOS_A_C.C.A.F." localSheetId="29">#REF!</definedName>
    <definedName name="NUMERO_DE_PENSIONADOS_AFILIADOS_A_C.C.A.F." localSheetId="0">#REF!</definedName>
    <definedName name="NUMERO_DE_PENSIONADOS_AFILIADOS_A_C.C.A.F." localSheetId="42">#REF!</definedName>
    <definedName name="NUMERO_DE_PENSIONADOS_AFILIADOS_A_C.C.A.F." localSheetId="30">#REF!</definedName>
    <definedName name="NUMERO_DE_PENSIONADOS_AFILIADOS_A_C.C.A.F." localSheetId="28">#REF!</definedName>
    <definedName name="NUMERO_DE_PENSIONADOS_AFILIADOS_A_C.C.A.F." localSheetId="24">#REF!</definedName>
    <definedName name="NUMERO_DE_PENSIONADOS_AFILIADOS_A_C.C.A.F." localSheetId="10">#REF!</definedName>
    <definedName name="NUMERO_DE_PENSIONADOS_AFILIADOS_A_C.C.A.F." localSheetId="18">#REF!</definedName>
    <definedName name="NUMERO_DE_PENSIONADOS_AFILIADOS_A_C.C.A.F." localSheetId="26">#REF!</definedName>
    <definedName name="NUMERO_DE_PENSIONADOS_AFILIADOS_A_C.C.A.F." localSheetId="22">#REF!</definedName>
    <definedName name="NUMERO_DE_PENSIONADOS_AFILIADOS_A_C.C.A.F." localSheetId="23">#REF!</definedName>
    <definedName name="NUMERO_DE_PENSIONADOS_AFILIADOS_A_C.C.A.F." localSheetId="25">#REF!</definedName>
    <definedName name="NUMERO_DE_PENSIONADOS_AFILIADOS_A_C.C.A.F." localSheetId="47">#REF!</definedName>
    <definedName name="NUMERO_DE_PENSIONADOS_AFILIADOS_A_C.C.A.F." localSheetId="45">#REF!</definedName>
    <definedName name="NUMERO_DE_PENSIONADOS_AFILIADOS_A_C.C.A.F." localSheetId="46">#REF!</definedName>
    <definedName name="NUMERO_DE_PENSIONADOS_AFILIADOS_A_C.C.A.F." localSheetId="51">#REF!</definedName>
    <definedName name="NUMERO_DE_PENSIONADOS_AFILIADOS_A_C.C.A.F." localSheetId="49">#REF!</definedName>
    <definedName name="NUMERO_DE_PENSIONADOS_AFILIADOS_A_C.C.A.F." localSheetId="50">#REF!</definedName>
    <definedName name="NUMERO_DE_PENSIONADOS_AFILIADOS_A_C.C.A.F." localSheetId="17">#REF!</definedName>
    <definedName name="NUMERO_DE_PENSIONADOS_AFILIADOS_A_C.C.A.F." localSheetId="4">#REF!</definedName>
    <definedName name="NUMERO_DE_PENSIONADOS_AFILIADOS_A_C.C.A.F." localSheetId="9">#REF!</definedName>
    <definedName name="NUMERO_DE_PENSIONADOS_AFILIADOS_A_C.C.A.F." localSheetId="8">#REF!</definedName>
    <definedName name="NUMERO_DE_PENSIONADOS_AFILIADOS_A_C.C.A.F." localSheetId="6">#REF!</definedName>
    <definedName name="NUMERO_DE_PENSIONADOS_AFILIADOS_A_C.C.A.F." localSheetId="7">#REF!</definedName>
    <definedName name="NUMERO_DE_PENSIONADOS_AFILIADOS_A_C.C.A.F." localSheetId="2">#REF!</definedName>
    <definedName name="NUMERO_DE_PENSIONADOS_AFILIADOS_A_C.C.A.F." localSheetId="5">#REF!</definedName>
    <definedName name="NUMERO_DE_PENSIONADOS_AFILIADOS_A_C.C.A.F.">#REF!</definedName>
    <definedName name="NUMERO_DE_PENSIONES_EMITIDAS_POR_REGIONES" localSheetId="11">#REF!</definedName>
    <definedName name="NUMERO_DE_PENSIONES_EMITIDAS_POR_REGIONES" localSheetId="15">#REF!</definedName>
    <definedName name="NUMERO_DE_PENSIONES_EMITIDAS_POR_REGIONES" localSheetId="16">#REF!</definedName>
    <definedName name="NUMERO_DE_PENSIONES_EMITIDAS_POR_REGIONES" localSheetId="12">#REF!</definedName>
    <definedName name="NUMERO_DE_PENSIONES_EMITIDAS_POR_REGIONES" localSheetId="13">#REF!</definedName>
    <definedName name="NUMERO_DE_PENSIONES_EMITIDAS_POR_REGIONES" localSheetId="14">#REF!</definedName>
    <definedName name="NUMERO_DE_PENSIONES_EMITIDAS_POR_REGIONES" localSheetId="53">#REF!</definedName>
    <definedName name="NUMERO_DE_PENSIONES_EMITIDAS_POR_REGIONES" localSheetId="54">#REF!</definedName>
    <definedName name="NUMERO_DE_PENSIONES_EMITIDAS_POR_REGIONES" localSheetId="20">#REF!</definedName>
    <definedName name="NUMERO_DE_PENSIONES_EMITIDAS_POR_REGIONES" localSheetId="19">#REF!</definedName>
    <definedName name="NUMERO_DE_PENSIONES_EMITIDAS_POR_REGIONES" localSheetId="21">#REF!</definedName>
    <definedName name="NUMERO_DE_PENSIONES_EMITIDAS_POR_REGIONES" localSheetId="43">#REF!</definedName>
    <definedName name="NUMERO_DE_PENSIONES_EMITIDAS_POR_REGIONES" localSheetId="3">#REF!</definedName>
    <definedName name="NUMERO_DE_PENSIONES_EMITIDAS_POR_REGIONES" localSheetId="1">#REF!</definedName>
    <definedName name="NUMERO_DE_PENSIONES_EMITIDAS_POR_REGIONES" localSheetId="52">#REF!</definedName>
    <definedName name="NUMERO_DE_PENSIONES_EMITIDAS_POR_REGIONES" localSheetId="44">#REF!</definedName>
    <definedName name="NUMERO_DE_PENSIONES_EMITIDAS_POR_REGIONES" localSheetId="29">#REF!</definedName>
    <definedName name="NUMERO_DE_PENSIONES_EMITIDAS_POR_REGIONES" localSheetId="0">#REF!</definedName>
    <definedName name="NUMERO_DE_PENSIONES_EMITIDAS_POR_REGIONES" localSheetId="42">#REF!</definedName>
    <definedName name="NUMERO_DE_PENSIONES_EMITIDAS_POR_REGIONES" localSheetId="30">#REF!</definedName>
    <definedName name="NUMERO_DE_PENSIONES_EMITIDAS_POR_REGIONES" localSheetId="28">#REF!</definedName>
    <definedName name="NUMERO_DE_PENSIONES_EMITIDAS_POR_REGIONES" localSheetId="24">#REF!</definedName>
    <definedName name="NUMERO_DE_PENSIONES_EMITIDAS_POR_REGIONES" localSheetId="10">#REF!</definedName>
    <definedName name="NUMERO_DE_PENSIONES_EMITIDAS_POR_REGIONES" localSheetId="18">#REF!</definedName>
    <definedName name="NUMERO_DE_PENSIONES_EMITIDAS_POR_REGIONES" localSheetId="26">#REF!</definedName>
    <definedName name="NUMERO_DE_PENSIONES_EMITIDAS_POR_REGIONES" localSheetId="22">#REF!</definedName>
    <definedName name="NUMERO_DE_PENSIONES_EMITIDAS_POR_REGIONES" localSheetId="23">#REF!</definedName>
    <definedName name="NUMERO_DE_PENSIONES_EMITIDAS_POR_REGIONES" localSheetId="25">#REF!</definedName>
    <definedName name="NUMERO_DE_PENSIONES_EMITIDAS_POR_REGIONES" localSheetId="47">#REF!</definedName>
    <definedName name="NUMERO_DE_PENSIONES_EMITIDAS_POR_REGIONES" localSheetId="45">#REF!</definedName>
    <definedName name="NUMERO_DE_PENSIONES_EMITIDAS_POR_REGIONES" localSheetId="46">#REF!</definedName>
    <definedName name="NUMERO_DE_PENSIONES_EMITIDAS_POR_REGIONES" localSheetId="51">#REF!</definedName>
    <definedName name="NUMERO_DE_PENSIONES_EMITIDAS_POR_REGIONES" localSheetId="49">#REF!</definedName>
    <definedName name="NUMERO_DE_PENSIONES_EMITIDAS_POR_REGIONES" localSheetId="50">#REF!</definedName>
    <definedName name="NUMERO_DE_PENSIONES_EMITIDAS_POR_REGIONES" localSheetId="17">#REF!</definedName>
    <definedName name="NUMERO_DE_PENSIONES_EMITIDAS_POR_REGIONES" localSheetId="4">#REF!</definedName>
    <definedName name="NUMERO_DE_PENSIONES_EMITIDAS_POR_REGIONES" localSheetId="9">#REF!</definedName>
    <definedName name="NUMERO_DE_PENSIONES_EMITIDAS_POR_REGIONES" localSheetId="8">#REF!</definedName>
    <definedName name="NUMERO_DE_PENSIONES_EMITIDAS_POR_REGIONES" localSheetId="6">#REF!</definedName>
    <definedName name="NUMERO_DE_PENSIONES_EMITIDAS_POR_REGIONES" localSheetId="7">#REF!</definedName>
    <definedName name="NUMERO_DE_PENSIONES_EMITIDAS_POR_REGIONES" localSheetId="2">#REF!</definedName>
    <definedName name="NUMERO_DE_PENSIONES_EMITIDAS_POR_REGIONES" localSheetId="5">#REF!</definedName>
    <definedName name="NUMERO_DE_PENSIONES_EMITIDAS_POR_REGIONES">#REF!</definedName>
    <definedName name="NÚMERO_DE_PENSIONES_EMITIDAS_SEGUN_MES_Y_CAJAS_DE_PREVISIÓN" localSheetId="11">#REF!</definedName>
    <definedName name="NÚMERO_DE_PENSIONES_EMITIDAS_SEGUN_MES_Y_CAJAS_DE_PREVISIÓN" localSheetId="15">#REF!</definedName>
    <definedName name="NÚMERO_DE_PENSIONES_EMITIDAS_SEGUN_MES_Y_CAJAS_DE_PREVISIÓN" localSheetId="16">#REF!</definedName>
    <definedName name="NÚMERO_DE_PENSIONES_EMITIDAS_SEGUN_MES_Y_CAJAS_DE_PREVISIÓN" localSheetId="12">#REF!</definedName>
    <definedName name="NÚMERO_DE_PENSIONES_EMITIDAS_SEGUN_MES_Y_CAJAS_DE_PREVISIÓN" localSheetId="13">#REF!</definedName>
    <definedName name="NÚMERO_DE_PENSIONES_EMITIDAS_SEGUN_MES_Y_CAJAS_DE_PREVISIÓN" localSheetId="14">#REF!</definedName>
    <definedName name="NÚMERO_DE_PENSIONES_EMITIDAS_SEGUN_MES_Y_CAJAS_DE_PREVISIÓN" localSheetId="53">#REF!</definedName>
    <definedName name="NÚMERO_DE_PENSIONES_EMITIDAS_SEGUN_MES_Y_CAJAS_DE_PREVISIÓN" localSheetId="54">#REF!</definedName>
    <definedName name="NÚMERO_DE_PENSIONES_EMITIDAS_SEGUN_MES_Y_CAJAS_DE_PREVISIÓN" localSheetId="20">#REF!</definedName>
    <definedName name="NÚMERO_DE_PENSIONES_EMITIDAS_SEGUN_MES_Y_CAJAS_DE_PREVISIÓN" localSheetId="19">#REF!</definedName>
    <definedName name="NÚMERO_DE_PENSIONES_EMITIDAS_SEGUN_MES_Y_CAJAS_DE_PREVISIÓN" localSheetId="21">#REF!</definedName>
    <definedName name="NÚMERO_DE_PENSIONES_EMITIDAS_SEGUN_MES_Y_CAJAS_DE_PREVISIÓN" localSheetId="43">#REF!</definedName>
    <definedName name="NÚMERO_DE_PENSIONES_EMITIDAS_SEGUN_MES_Y_CAJAS_DE_PREVISIÓN" localSheetId="3">#REF!</definedName>
    <definedName name="NÚMERO_DE_PENSIONES_EMITIDAS_SEGUN_MES_Y_CAJAS_DE_PREVISIÓN" localSheetId="1">#REF!</definedName>
    <definedName name="NÚMERO_DE_PENSIONES_EMITIDAS_SEGUN_MES_Y_CAJAS_DE_PREVISIÓN" localSheetId="52">#REF!</definedName>
    <definedName name="NÚMERO_DE_PENSIONES_EMITIDAS_SEGUN_MES_Y_CAJAS_DE_PREVISIÓN" localSheetId="44">#REF!</definedName>
    <definedName name="NÚMERO_DE_PENSIONES_EMITIDAS_SEGUN_MES_Y_CAJAS_DE_PREVISIÓN" localSheetId="29">#REF!</definedName>
    <definedName name="NÚMERO_DE_PENSIONES_EMITIDAS_SEGUN_MES_Y_CAJAS_DE_PREVISIÓN" localSheetId="0">#REF!</definedName>
    <definedName name="NÚMERO_DE_PENSIONES_EMITIDAS_SEGUN_MES_Y_CAJAS_DE_PREVISIÓN" localSheetId="42">#REF!</definedName>
    <definedName name="NÚMERO_DE_PENSIONES_EMITIDAS_SEGUN_MES_Y_CAJAS_DE_PREVISIÓN" localSheetId="30">#REF!</definedName>
    <definedName name="NÚMERO_DE_PENSIONES_EMITIDAS_SEGUN_MES_Y_CAJAS_DE_PREVISIÓN" localSheetId="28">#REF!</definedName>
    <definedName name="NÚMERO_DE_PENSIONES_EMITIDAS_SEGUN_MES_Y_CAJAS_DE_PREVISIÓN" localSheetId="24">#REF!</definedName>
    <definedName name="NÚMERO_DE_PENSIONES_EMITIDAS_SEGUN_MES_Y_CAJAS_DE_PREVISIÓN" localSheetId="10">#REF!</definedName>
    <definedName name="NÚMERO_DE_PENSIONES_EMITIDAS_SEGUN_MES_Y_CAJAS_DE_PREVISIÓN" localSheetId="18">#REF!</definedName>
    <definedName name="NÚMERO_DE_PENSIONES_EMITIDAS_SEGUN_MES_Y_CAJAS_DE_PREVISIÓN" localSheetId="26">#REF!</definedName>
    <definedName name="NÚMERO_DE_PENSIONES_EMITIDAS_SEGUN_MES_Y_CAJAS_DE_PREVISIÓN" localSheetId="22">#REF!</definedName>
    <definedName name="NÚMERO_DE_PENSIONES_EMITIDAS_SEGUN_MES_Y_CAJAS_DE_PREVISIÓN" localSheetId="23">#REF!</definedName>
    <definedName name="NÚMERO_DE_PENSIONES_EMITIDAS_SEGUN_MES_Y_CAJAS_DE_PREVISIÓN" localSheetId="25">#REF!</definedName>
    <definedName name="NÚMERO_DE_PENSIONES_EMITIDAS_SEGUN_MES_Y_CAJAS_DE_PREVISIÓN" localSheetId="47">#REF!</definedName>
    <definedName name="NÚMERO_DE_PENSIONES_EMITIDAS_SEGUN_MES_Y_CAJAS_DE_PREVISIÓN" localSheetId="45">#REF!</definedName>
    <definedName name="NÚMERO_DE_PENSIONES_EMITIDAS_SEGUN_MES_Y_CAJAS_DE_PREVISIÓN" localSheetId="46">#REF!</definedName>
    <definedName name="NÚMERO_DE_PENSIONES_EMITIDAS_SEGUN_MES_Y_CAJAS_DE_PREVISIÓN" localSheetId="51">#REF!</definedName>
    <definedName name="NÚMERO_DE_PENSIONES_EMITIDAS_SEGUN_MES_Y_CAJAS_DE_PREVISIÓN" localSheetId="49">#REF!</definedName>
    <definedName name="NÚMERO_DE_PENSIONES_EMITIDAS_SEGUN_MES_Y_CAJAS_DE_PREVISIÓN" localSheetId="50">#REF!</definedName>
    <definedName name="NÚMERO_DE_PENSIONES_EMITIDAS_SEGUN_MES_Y_CAJAS_DE_PREVISIÓN" localSheetId="17">#REF!</definedName>
    <definedName name="NÚMERO_DE_PENSIONES_EMITIDAS_SEGUN_MES_Y_CAJAS_DE_PREVISIÓN" localSheetId="4">#REF!</definedName>
    <definedName name="NÚMERO_DE_PENSIONES_EMITIDAS_SEGUN_MES_Y_CAJAS_DE_PREVISIÓN" localSheetId="9">#REF!</definedName>
    <definedName name="NÚMERO_DE_PENSIONES_EMITIDAS_SEGUN_MES_Y_CAJAS_DE_PREVISIÓN" localSheetId="8">#REF!</definedName>
    <definedName name="NÚMERO_DE_PENSIONES_EMITIDAS_SEGUN_MES_Y_CAJAS_DE_PREVISIÓN" localSheetId="6">#REF!</definedName>
    <definedName name="NÚMERO_DE_PENSIONES_EMITIDAS_SEGUN_MES_Y_CAJAS_DE_PREVISIÓN" localSheetId="7">#REF!</definedName>
    <definedName name="NÚMERO_DE_PENSIONES_EMITIDAS_SEGUN_MES_Y_CAJAS_DE_PREVISIÓN" localSheetId="2">#REF!</definedName>
    <definedName name="NÚMERO_DE_PENSIONES_EMITIDAS_SEGUN_MES_Y_CAJAS_DE_PREVISIÓN" localSheetId="5">#REF!</definedName>
    <definedName name="NÚMERO_DE_PENSIONES_EMITIDAS_SEGUN_MES_Y_CAJAS_DE_PREVISIÓN">#REF!</definedName>
    <definedName name="NUMERO_DE_PENSIONES_VIGENTES_DE_LA_LEY_N_16.744_SEGÚN_ENTIDAD" localSheetId="11">#REF!</definedName>
    <definedName name="NUMERO_DE_PENSIONES_VIGENTES_DE_LA_LEY_N_16.744_SEGÚN_ENTIDAD" localSheetId="15">#REF!</definedName>
    <definedName name="NUMERO_DE_PENSIONES_VIGENTES_DE_LA_LEY_N_16.744_SEGÚN_ENTIDAD" localSheetId="16">#REF!</definedName>
    <definedName name="NUMERO_DE_PENSIONES_VIGENTES_DE_LA_LEY_N_16.744_SEGÚN_ENTIDAD" localSheetId="12">#REF!</definedName>
    <definedName name="NUMERO_DE_PENSIONES_VIGENTES_DE_LA_LEY_N_16.744_SEGÚN_ENTIDAD" localSheetId="13">#REF!</definedName>
    <definedName name="NUMERO_DE_PENSIONES_VIGENTES_DE_LA_LEY_N_16.744_SEGÚN_ENTIDAD" localSheetId="14">#REF!</definedName>
    <definedName name="NUMERO_DE_PENSIONES_VIGENTES_DE_LA_LEY_N_16.744_SEGÚN_ENTIDAD" localSheetId="53">#REF!</definedName>
    <definedName name="NUMERO_DE_PENSIONES_VIGENTES_DE_LA_LEY_N_16.744_SEGÚN_ENTIDAD" localSheetId="54">#REF!</definedName>
    <definedName name="NUMERO_DE_PENSIONES_VIGENTES_DE_LA_LEY_N_16.744_SEGÚN_ENTIDAD" localSheetId="20">#REF!</definedName>
    <definedName name="NUMERO_DE_PENSIONES_VIGENTES_DE_LA_LEY_N_16.744_SEGÚN_ENTIDAD" localSheetId="19">#REF!</definedName>
    <definedName name="NUMERO_DE_PENSIONES_VIGENTES_DE_LA_LEY_N_16.744_SEGÚN_ENTIDAD" localSheetId="21">#REF!</definedName>
    <definedName name="NUMERO_DE_PENSIONES_VIGENTES_DE_LA_LEY_N_16.744_SEGÚN_ENTIDAD" localSheetId="43">#REF!</definedName>
    <definedName name="NUMERO_DE_PENSIONES_VIGENTES_DE_LA_LEY_N_16.744_SEGÚN_ENTIDAD" localSheetId="3">#REF!</definedName>
    <definedName name="NUMERO_DE_PENSIONES_VIGENTES_DE_LA_LEY_N_16.744_SEGÚN_ENTIDAD" localSheetId="1">#REF!</definedName>
    <definedName name="NUMERO_DE_PENSIONES_VIGENTES_DE_LA_LEY_N_16.744_SEGÚN_ENTIDAD" localSheetId="52">#REF!</definedName>
    <definedName name="NUMERO_DE_PENSIONES_VIGENTES_DE_LA_LEY_N_16.744_SEGÚN_ENTIDAD" localSheetId="44">#REF!</definedName>
    <definedName name="NUMERO_DE_PENSIONES_VIGENTES_DE_LA_LEY_N_16.744_SEGÚN_ENTIDAD" localSheetId="29">#REF!</definedName>
    <definedName name="NUMERO_DE_PENSIONES_VIGENTES_DE_LA_LEY_N_16.744_SEGÚN_ENTIDAD" localSheetId="0">#REF!</definedName>
    <definedName name="NUMERO_DE_PENSIONES_VIGENTES_DE_LA_LEY_N_16.744_SEGÚN_ENTIDAD" localSheetId="42">#REF!</definedName>
    <definedName name="NUMERO_DE_PENSIONES_VIGENTES_DE_LA_LEY_N_16.744_SEGÚN_ENTIDAD" localSheetId="30">#REF!</definedName>
    <definedName name="NUMERO_DE_PENSIONES_VIGENTES_DE_LA_LEY_N_16.744_SEGÚN_ENTIDAD" localSheetId="28">#REF!</definedName>
    <definedName name="NUMERO_DE_PENSIONES_VIGENTES_DE_LA_LEY_N_16.744_SEGÚN_ENTIDAD" localSheetId="24">#REF!</definedName>
    <definedName name="NUMERO_DE_PENSIONES_VIGENTES_DE_LA_LEY_N_16.744_SEGÚN_ENTIDAD" localSheetId="10">#REF!</definedName>
    <definedName name="NUMERO_DE_PENSIONES_VIGENTES_DE_LA_LEY_N_16.744_SEGÚN_ENTIDAD" localSheetId="18">#REF!</definedName>
    <definedName name="NUMERO_DE_PENSIONES_VIGENTES_DE_LA_LEY_N_16.744_SEGÚN_ENTIDAD" localSheetId="26">#REF!</definedName>
    <definedName name="NUMERO_DE_PENSIONES_VIGENTES_DE_LA_LEY_N_16.744_SEGÚN_ENTIDAD" localSheetId="22">#REF!</definedName>
    <definedName name="NUMERO_DE_PENSIONES_VIGENTES_DE_LA_LEY_N_16.744_SEGÚN_ENTIDAD" localSheetId="23">#REF!</definedName>
    <definedName name="NUMERO_DE_PENSIONES_VIGENTES_DE_LA_LEY_N_16.744_SEGÚN_ENTIDAD" localSheetId="25">#REF!</definedName>
    <definedName name="NUMERO_DE_PENSIONES_VIGENTES_DE_LA_LEY_N_16.744_SEGÚN_ENTIDAD" localSheetId="47">#REF!</definedName>
    <definedName name="NUMERO_DE_PENSIONES_VIGENTES_DE_LA_LEY_N_16.744_SEGÚN_ENTIDAD" localSheetId="45">#REF!</definedName>
    <definedName name="NUMERO_DE_PENSIONES_VIGENTES_DE_LA_LEY_N_16.744_SEGÚN_ENTIDAD" localSheetId="46">#REF!</definedName>
    <definedName name="NUMERO_DE_PENSIONES_VIGENTES_DE_LA_LEY_N_16.744_SEGÚN_ENTIDAD" localSheetId="51">#REF!</definedName>
    <definedName name="NUMERO_DE_PENSIONES_VIGENTES_DE_LA_LEY_N_16.744_SEGÚN_ENTIDAD" localSheetId="49">#REF!</definedName>
    <definedName name="NUMERO_DE_PENSIONES_VIGENTES_DE_LA_LEY_N_16.744_SEGÚN_ENTIDAD" localSheetId="50">#REF!</definedName>
    <definedName name="NUMERO_DE_PENSIONES_VIGENTES_DE_LA_LEY_N_16.744_SEGÚN_ENTIDAD" localSheetId="17">#REF!</definedName>
    <definedName name="NUMERO_DE_PENSIONES_VIGENTES_DE_LA_LEY_N_16.744_SEGÚN_ENTIDAD" localSheetId="4">#REF!</definedName>
    <definedName name="NUMERO_DE_PENSIONES_VIGENTES_DE_LA_LEY_N_16.744_SEGÚN_ENTIDAD" localSheetId="9">#REF!</definedName>
    <definedName name="NUMERO_DE_PENSIONES_VIGENTES_DE_LA_LEY_N_16.744_SEGÚN_ENTIDAD" localSheetId="8">#REF!</definedName>
    <definedName name="NUMERO_DE_PENSIONES_VIGENTES_DE_LA_LEY_N_16.744_SEGÚN_ENTIDAD" localSheetId="6">#REF!</definedName>
    <definedName name="NUMERO_DE_PENSIONES_VIGENTES_DE_LA_LEY_N_16.744_SEGÚN_ENTIDAD" localSheetId="7">#REF!</definedName>
    <definedName name="NUMERO_DE_PENSIONES_VIGENTES_DE_LA_LEY_N_16.744_SEGÚN_ENTIDAD" localSheetId="2">#REF!</definedName>
    <definedName name="NUMERO_DE_PENSIONES_VIGENTES_DE_LA_LEY_N_16.744_SEGÚN_ENTIDAD" localSheetId="5">#REF!</definedName>
    <definedName name="NUMERO_DE_PENSIONES_VIGENTES_DE_LA_LEY_N_16.744_SEGÚN_ENTIDAD">#REF!</definedName>
    <definedName name="NUMERO_DE_PENSIONES_VIGENTES_DE_LA_LEY_N_16.744_SEGÚN_TIPO_DE_PENSION" localSheetId="11">#REF!</definedName>
    <definedName name="NUMERO_DE_PENSIONES_VIGENTES_DE_LA_LEY_N_16.744_SEGÚN_TIPO_DE_PENSION" localSheetId="15">#REF!</definedName>
    <definedName name="NUMERO_DE_PENSIONES_VIGENTES_DE_LA_LEY_N_16.744_SEGÚN_TIPO_DE_PENSION" localSheetId="16">#REF!</definedName>
    <definedName name="NUMERO_DE_PENSIONES_VIGENTES_DE_LA_LEY_N_16.744_SEGÚN_TIPO_DE_PENSION" localSheetId="12">#REF!</definedName>
    <definedName name="NUMERO_DE_PENSIONES_VIGENTES_DE_LA_LEY_N_16.744_SEGÚN_TIPO_DE_PENSION" localSheetId="13">#REF!</definedName>
    <definedName name="NUMERO_DE_PENSIONES_VIGENTES_DE_LA_LEY_N_16.744_SEGÚN_TIPO_DE_PENSION" localSheetId="14">#REF!</definedName>
    <definedName name="NUMERO_DE_PENSIONES_VIGENTES_DE_LA_LEY_N_16.744_SEGÚN_TIPO_DE_PENSION" localSheetId="53">#REF!</definedName>
    <definedName name="NUMERO_DE_PENSIONES_VIGENTES_DE_LA_LEY_N_16.744_SEGÚN_TIPO_DE_PENSION" localSheetId="54">#REF!</definedName>
    <definedName name="NUMERO_DE_PENSIONES_VIGENTES_DE_LA_LEY_N_16.744_SEGÚN_TIPO_DE_PENSION" localSheetId="20">#REF!</definedName>
    <definedName name="NUMERO_DE_PENSIONES_VIGENTES_DE_LA_LEY_N_16.744_SEGÚN_TIPO_DE_PENSION" localSheetId="19">#REF!</definedName>
    <definedName name="NUMERO_DE_PENSIONES_VIGENTES_DE_LA_LEY_N_16.744_SEGÚN_TIPO_DE_PENSION" localSheetId="21">#REF!</definedName>
    <definedName name="NUMERO_DE_PENSIONES_VIGENTES_DE_LA_LEY_N_16.744_SEGÚN_TIPO_DE_PENSION" localSheetId="43">#REF!</definedName>
    <definedName name="NUMERO_DE_PENSIONES_VIGENTES_DE_LA_LEY_N_16.744_SEGÚN_TIPO_DE_PENSION" localSheetId="3">#REF!</definedName>
    <definedName name="NUMERO_DE_PENSIONES_VIGENTES_DE_LA_LEY_N_16.744_SEGÚN_TIPO_DE_PENSION" localSheetId="1">#REF!</definedName>
    <definedName name="NUMERO_DE_PENSIONES_VIGENTES_DE_LA_LEY_N_16.744_SEGÚN_TIPO_DE_PENSION" localSheetId="52">#REF!</definedName>
    <definedName name="NUMERO_DE_PENSIONES_VIGENTES_DE_LA_LEY_N_16.744_SEGÚN_TIPO_DE_PENSION" localSheetId="44">#REF!</definedName>
    <definedName name="NUMERO_DE_PENSIONES_VIGENTES_DE_LA_LEY_N_16.744_SEGÚN_TIPO_DE_PENSION" localSheetId="29">#REF!</definedName>
    <definedName name="NUMERO_DE_PENSIONES_VIGENTES_DE_LA_LEY_N_16.744_SEGÚN_TIPO_DE_PENSION" localSheetId="0">#REF!</definedName>
    <definedName name="NUMERO_DE_PENSIONES_VIGENTES_DE_LA_LEY_N_16.744_SEGÚN_TIPO_DE_PENSION" localSheetId="42">#REF!</definedName>
    <definedName name="NUMERO_DE_PENSIONES_VIGENTES_DE_LA_LEY_N_16.744_SEGÚN_TIPO_DE_PENSION" localSheetId="30">#REF!</definedName>
    <definedName name="NUMERO_DE_PENSIONES_VIGENTES_DE_LA_LEY_N_16.744_SEGÚN_TIPO_DE_PENSION" localSheetId="28">#REF!</definedName>
    <definedName name="NUMERO_DE_PENSIONES_VIGENTES_DE_LA_LEY_N_16.744_SEGÚN_TIPO_DE_PENSION" localSheetId="24">#REF!</definedName>
    <definedName name="NUMERO_DE_PENSIONES_VIGENTES_DE_LA_LEY_N_16.744_SEGÚN_TIPO_DE_PENSION" localSheetId="10">#REF!</definedName>
    <definedName name="NUMERO_DE_PENSIONES_VIGENTES_DE_LA_LEY_N_16.744_SEGÚN_TIPO_DE_PENSION" localSheetId="18">#REF!</definedName>
    <definedName name="NUMERO_DE_PENSIONES_VIGENTES_DE_LA_LEY_N_16.744_SEGÚN_TIPO_DE_PENSION" localSheetId="26">#REF!</definedName>
    <definedName name="NUMERO_DE_PENSIONES_VIGENTES_DE_LA_LEY_N_16.744_SEGÚN_TIPO_DE_PENSION" localSheetId="22">#REF!</definedName>
    <definedName name="NUMERO_DE_PENSIONES_VIGENTES_DE_LA_LEY_N_16.744_SEGÚN_TIPO_DE_PENSION" localSheetId="23">#REF!</definedName>
    <definedName name="NUMERO_DE_PENSIONES_VIGENTES_DE_LA_LEY_N_16.744_SEGÚN_TIPO_DE_PENSION" localSheetId="25">#REF!</definedName>
    <definedName name="NUMERO_DE_PENSIONES_VIGENTES_DE_LA_LEY_N_16.744_SEGÚN_TIPO_DE_PENSION" localSheetId="47">#REF!</definedName>
    <definedName name="NUMERO_DE_PENSIONES_VIGENTES_DE_LA_LEY_N_16.744_SEGÚN_TIPO_DE_PENSION" localSheetId="45">#REF!</definedName>
    <definedName name="NUMERO_DE_PENSIONES_VIGENTES_DE_LA_LEY_N_16.744_SEGÚN_TIPO_DE_PENSION" localSheetId="46">#REF!</definedName>
    <definedName name="NUMERO_DE_PENSIONES_VIGENTES_DE_LA_LEY_N_16.744_SEGÚN_TIPO_DE_PENSION" localSheetId="51">#REF!</definedName>
    <definedName name="NUMERO_DE_PENSIONES_VIGENTES_DE_LA_LEY_N_16.744_SEGÚN_TIPO_DE_PENSION" localSheetId="49">#REF!</definedName>
    <definedName name="NUMERO_DE_PENSIONES_VIGENTES_DE_LA_LEY_N_16.744_SEGÚN_TIPO_DE_PENSION" localSheetId="50">#REF!</definedName>
    <definedName name="NUMERO_DE_PENSIONES_VIGENTES_DE_LA_LEY_N_16.744_SEGÚN_TIPO_DE_PENSION" localSheetId="17">#REF!</definedName>
    <definedName name="NUMERO_DE_PENSIONES_VIGENTES_DE_LA_LEY_N_16.744_SEGÚN_TIPO_DE_PENSION" localSheetId="4">#REF!</definedName>
    <definedName name="NUMERO_DE_PENSIONES_VIGENTES_DE_LA_LEY_N_16.744_SEGÚN_TIPO_DE_PENSION" localSheetId="9">#REF!</definedName>
    <definedName name="NUMERO_DE_PENSIONES_VIGENTES_DE_LA_LEY_N_16.744_SEGÚN_TIPO_DE_PENSION" localSheetId="8">#REF!</definedName>
    <definedName name="NUMERO_DE_PENSIONES_VIGENTES_DE_LA_LEY_N_16.744_SEGÚN_TIPO_DE_PENSION" localSheetId="6">#REF!</definedName>
    <definedName name="NUMERO_DE_PENSIONES_VIGENTES_DE_LA_LEY_N_16.744_SEGÚN_TIPO_DE_PENSION" localSheetId="7">#REF!</definedName>
    <definedName name="NUMERO_DE_PENSIONES_VIGENTES_DE_LA_LEY_N_16.744_SEGÚN_TIPO_DE_PENSION" localSheetId="2">#REF!</definedName>
    <definedName name="NUMERO_DE_PENSIONES_VIGENTES_DE_LA_LEY_N_16.744_SEGÚN_TIPO_DE_PENSION" localSheetId="5">#REF!</definedName>
    <definedName name="NUMERO_DE_PENSIONES_VIGENTES_DE_LA_LEY_N_16.744_SEGÚN_TIPO_DE_PENSION">#REF!</definedName>
    <definedName name="NUMERO_DE_SUBSIDIOS_DE_CESANTIA_PAGADOS_POR_F.U.P.F." localSheetId="11">#REF!</definedName>
    <definedName name="NUMERO_DE_SUBSIDIOS_DE_CESANTIA_PAGADOS_POR_F.U.P.F." localSheetId="15">#REF!</definedName>
    <definedName name="NUMERO_DE_SUBSIDIOS_DE_CESANTIA_PAGADOS_POR_F.U.P.F." localSheetId="16">#REF!</definedName>
    <definedName name="NUMERO_DE_SUBSIDIOS_DE_CESANTIA_PAGADOS_POR_F.U.P.F." localSheetId="12">#REF!</definedName>
    <definedName name="NUMERO_DE_SUBSIDIOS_DE_CESANTIA_PAGADOS_POR_F.U.P.F." localSheetId="13">#REF!</definedName>
    <definedName name="NUMERO_DE_SUBSIDIOS_DE_CESANTIA_PAGADOS_POR_F.U.P.F." localSheetId="14">#REF!</definedName>
    <definedName name="NUMERO_DE_SUBSIDIOS_DE_CESANTIA_PAGADOS_POR_F.U.P.F." localSheetId="54">CESANTIA!$B$2</definedName>
    <definedName name="NUMERO_DE_SUBSIDIOS_DE_CESANTIA_PAGADOS_POR_F.U.P.F." localSheetId="20">#REF!</definedName>
    <definedName name="NUMERO_DE_SUBSIDIOS_DE_CESANTIA_PAGADOS_POR_F.U.P.F." localSheetId="19">#REF!</definedName>
    <definedName name="NUMERO_DE_SUBSIDIOS_DE_CESANTIA_PAGADOS_POR_F.U.P.F." localSheetId="21">#REF!</definedName>
    <definedName name="NUMERO_DE_SUBSIDIOS_DE_CESANTIA_PAGADOS_POR_F.U.P.F." localSheetId="3">#REF!</definedName>
    <definedName name="NUMERO_DE_SUBSIDIOS_DE_CESANTIA_PAGADOS_POR_F.U.P.F." localSheetId="1">#REF!</definedName>
    <definedName name="NUMERO_DE_SUBSIDIOS_DE_CESANTIA_PAGADOS_POR_F.U.P.F." localSheetId="29">#REF!</definedName>
    <definedName name="NUMERO_DE_SUBSIDIOS_DE_CESANTIA_PAGADOS_POR_F.U.P.F." localSheetId="0">#REF!</definedName>
    <definedName name="NUMERO_DE_SUBSIDIOS_DE_CESANTIA_PAGADOS_POR_F.U.P.F." localSheetId="30">#REF!</definedName>
    <definedName name="NUMERO_DE_SUBSIDIOS_DE_CESANTIA_PAGADOS_POR_F.U.P.F." localSheetId="28">#REF!</definedName>
    <definedName name="NUMERO_DE_SUBSIDIOS_DE_CESANTIA_PAGADOS_POR_F.U.P.F." localSheetId="24">#REF!</definedName>
    <definedName name="NUMERO_DE_SUBSIDIOS_DE_CESANTIA_PAGADOS_POR_F.U.P.F." localSheetId="10">#REF!</definedName>
    <definedName name="NUMERO_DE_SUBSIDIOS_DE_CESANTIA_PAGADOS_POR_F.U.P.F." localSheetId="18">#REF!</definedName>
    <definedName name="NUMERO_DE_SUBSIDIOS_DE_CESANTIA_PAGADOS_POR_F.U.P.F." localSheetId="26">#REF!</definedName>
    <definedName name="NUMERO_DE_SUBSIDIOS_DE_CESANTIA_PAGADOS_POR_F.U.P.F." localSheetId="22">#REF!</definedName>
    <definedName name="NUMERO_DE_SUBSIDIOS_DE_CESANTIA_PAGADOS_POR_F.U.P.F." localSheetId="23">#REF!</definedName>
    <definedName name="NUMERO_DE_SUBSIDIOS_DE_CESANTIA_PAGADOS_POR_F.U.P.F." localSheetId="25">#REF!</definedName>
    <definedName name="NUMERO_DE_SUBSIDIOS_DE_CESANTIA_PAGADOS_POR_F.U.P.F." localSheetId="17">#REF!</definedName>
    <definedName name="NUMERO_DE_SUBSIDIOS_DE_CESANTIA_PAGADOS_POR_F.U.P.F." localSheetId="4">#REF!</definedName>
    <definedName name="NUMERO_DE_SUBSIDIOS_DE_CESANTIA_PAGADOS_POR_F.U.P.F." localSheetId="9">#REF!</definedName>
    <definedName name="NUMERO_DE_SUBSIDIOS_DE_CESANTIA_PAGADOS_POR_F.U.P.F." localSheetId="8">#REF!</definedName>
    <definedName name="NUMERO_DE_SUBSIDIOS_DE_CESANTIA_PAGADOS_POR_F.U.P.F." localSheetId="6">#REF!</definedName>
    <definedName name="NUMERO_DE_SUBSIDIOS_DE_CESANTIA_PAGADOS_POR_F.U.P.F." localSheetId="7">#REF!</definedName>
    <definedName name="NUMERO_DE_SUBSIDIOS_DE_CESANTIA_PAGADOS_POR_F.U.P.F." localSheetId="2">#REF!</definedName>
    <definedName name="NUMERO_DE_SUBSIDIOS_DE_CESANTIA_PAGADOS_POR_F.U.P.F." localSheetId="5">#REF!</definedName>
    <definedName name="NUMERO_DE_SUBSIDIOS_DE_CESANTIA_PAGADOS_POR_F.U.P.F.">#REF!</definedName>
    <definedName name="NUMERO_DE_SUBSIDIOS_FAMILIARES__SEGÚN_TIPO_DE_SUBSIDIO_Y_REGIONES" localSheetId="11">#REF!</definedName>
    <definedName name="NUMERO_DE_SUBSIDIOS_FAMILIARES__SEGÚN_TIPO_DE_SUBSIDIO_Y_REGIONES" localSheetId="15">#REF!</definedName>
    <definedName name="NUMERO_DE_SUBSIDIOS_FAMILIARES__SEGÚN_TIPO_DE_SUBSIDIO_Y_REGIONES" localSheetId="16">#REF!</definedName>
    <definedName name="NUMERO_DE_SUBSIDIOS_FAMILIARES__SEGÚN_TIPO_DE_SUBSIDIO_Y_REGIONES" localSheetId="12">#REF!</definedName>
    <definedName name="NUMERO_DE_SUBSIDIOS_FAMILIARES__SEGÚN_TIPO_DE_SUBSIDIO_Y_REGIONES" localSheetId="13">#REF!</definedName>
    <definedName name="NUMERO_DE_SUBSIDIOS_FAMILIARES__SEGÚN_TIPO_DE_SUBSIDIO_Y_REGIONES" localSheetId="14">#REF!</definedName>
    <definedName name="NUMERO_DE_SUBSIDIOS_FAMILIARES__SEGÚN_TIPO_DE_SUBSIDIO_Y_REGIONES" localSheetId="20">#REF!</definedName>
    <definedName name="NUMERO_DE_SUBSIDIOS_FAMILIARES__SEGÚN_TIPO_DE_SUBSIDIO_Y_REGIONES" localSheetId="19">#REF!</definedName>
    <definedName name="NUMERO_DE_SUBSIDIOS_FAMILIARES__SEGÚN_TIPO_DE_SUBSIDIO_Y_REGIONES" localSheetId="21">#REF!</definedName>
    <definedName name="NUMERO_DE_SUBSIDIOS_FAMILIARES__SEGÚN_TIPO_DE_SUBSIDIO_Y_REGIONES" localSheetId="3">#REF!</definedName>
    <definedName name="NUMERO_DE_SUBSIDIOS_FAMILIARES__SEGÚN_TIPO_DE_SUBSIDIO_Y_REGIONES" localSheetId="1">#REF!</definedName>
    <definedName name="NUMERO_DE_SUBSIDIOS_FAMILIARES__SEGÚN_TIPO_DE_SUBSIDIO_Y_REGIONES" localSheetId="29">#REF!</definedName>
    <definedName name="NUMERO_DE_SUBSIDIOS_FAMILIARES__SEGÚN_TIPO_DE_SUBSIDIO_Y_REGIONES" localSheetId="0">#REF!</definedName>
    <definedName name="NUMERO_DE_SUBSIDIOS_FAMILIARES__SEGÚN_TIPO_DE_SUBSIDIO_Y_REGIONES" localSheetId="30">#REF!</definedName>
    <definedName name="NUMERO_DE_SUBSIDIOS_FAMILIARES__SEGÚN_TIPO_DE_SUBSIDIO_Y_REGIONES" localSheetId="28">#REF!</definedName>
    <definedName name="NUMERO_DE_SUBSIDIOS_FAMILIARES__SEGÚN_TIPO_DE_SUBSIDIO_Y_REGIONES" localSheetId="24">#REF!</definedName>
    <definedName name="NUMERO_DE_SUBSIDIOS_FAMILIARES__SEGÚN_TIPO_DE_SUBSIDIO_Y_REGIONES" localSheetId="10">#REF!</definedName>
    <definedName name="NUMERO_DE_SUBSIDIOS_FAMILIARES__SEGÚN_TIPO_DE_SUBSIDIO_Y_REGIONES" localSheetId="18">#REF!</definedName>
    <definedName name="NUMERO_DE_SUBSIDIOS_FAMILIARES__SEGÚN_TIPO_DE_SUBSIDIO_Y_REGIONES" localSheetId="26">#REF!</definedName>
    <definedName name="NUMERO_DE_SUBSIDIOS_FAMILIARES__SEGÚN_TIPO_DE_SUBSIDIO_Y_REGIONES" localSheetId="22">#REF!</definedName>
    <definedName name="NUMERO_DE_SUBSIDIOS_FAMILIARES__SEGÚN_TIPO_DE_SUBSIDIO_Y_REGIONES" localSheetId="23">#REF!</definedName>
    <definedName name="NUMERO_DE_SUBSIDIOS_FAMILIARES__SEGÚN_TIPO_DE_SUBSIDIO_Y_REGIONES" localSheetId="25">#REF!</definedName>
    <definedName name="NUMERO_DE_SUBSIDIOS_FAMILIARES__SEGÚN_TIPO_DE_SUBSIDIO_Y_REGIONES" localSheetId="49">SUF!$B$36</definedName>
    <definedName name="NUMERO_DE_SUBSIDIOS_FAMILIARES__SEGÚN_TIPO_DE_SUBSIDIO_Y_REGIONES" localSheetId="17">#REF!</definedName>
    <definedName name="NUMERO_DE_SUBSIDIOS_FAMILIARES__SEGÚN_TIPO_DE_SUBSIDIO_Y_REGIONES" localSheetId="4">#REF!</definedName>
    <definedName name="NUMERO_DE_SUBSIDIOS_FAMILIARES__SEGÚN_TIPO_DE_SUBSIDIO_Y_REGIONES" localSheetId="9">#REF!</definedName>
    <definedName name="NUMERO_DE_SUBSIDIOS_FAMILIARES__SEGÚN_TIPO_DE_SUBSIDIO_Y_REGIONES" localSheetId="8">#REF!</definedName>
    <definedName name="NUMERO_DE_SUBSIDIOS_FAMILIARES__SEGÚN_TIPO_DE_SUBSIDIO_Y_REGIONES" localSheetId="6">#REF!</definedName>
    <definedName name="NUMERO_DE_SUBSIDIOS_FAMILIARES__SEGÚN_TIPO_DE_SUBSIDIO_Y_REGIONES" localSheetId="7">#REF!</definedName>
    <definedName name="NUMERO_DE_SUBSIDIOS_FAMILIARES__SEGÚN_TIPO_DE_SUBSIDIO_Y_REGIONES" localSheetId="2">#REF!</definedName>
    <definedName name="NUMERO_DE_SUBSIDIOS_FAMILIARES__SEGÚN_TIPO_DE_SUBSIDIO_Y_REGIONES" localSheetId="5">#REF!</definedName>
    <definedName name="NUMERO_DE_SUBSIDIOS_FAMILIARES__SEGÚN_TIPO_DE_SUBSIDIO_Y_REGIONES">#REF!</definedName>
    <definedName name="NUMERO_DE_SUBSIDIOS_INICIADOS_DE_ORIGEN_COMUN_PAGADOS_POR_LAS_C.C.A.F." localSheetId="11">#REF!</definedName>
    <definedName name="NUMERO_DE_SUBSIDIOS_INICIADOS_DE_ORIGEN_COMUN_PAGADOS_POR_LAS_C.C.A.F." localSheetId="15">#REF!</definedName>
    <definedName name="NUMERO_DE_SUBSIDIOS_INICIADOS_DE_ORIGEN_COMUN_PAGADOS_POR_LAS_C.C.A.F." localSheetId="16">#REF!</definedName>
    <definedName name="NUMERO_DE_SUBSIDIOS_INICIADOS_DE_ORIGEN_COMUN_PAGADOS_POR_LAS_C.C.A.F." localSheetId="12">#REF!</definedName>
    <definedName name="NUMERO_DE_SUBSIDIOS_INICIADOS_DE_ORIGEN_COMUN_PAGADOS_POR_LAS_C.C.A.F." localSheetId="13">#REF!</definedName>
    <definedName name="NUMERO_DE_SUBSIDIOS_INICIADOS_DE_ORIGEN_COMUN_PAGADOS_POR_LAS_C.C.A.F." localSheetId="14">#REF!</definedName>
    <definedName name="NUMERO_DE_SUBSIDIOS_INICIADOS_DE_ORIGEN_COMUN_PAGADOS_POR_LAS_C.C.A.F." localSheetId="53">#REF!</definedName>
    <definedName name="NUMERO_DE_SUBSIDIOS_INICIADOS_DE_ORIGEN_COMUN_PAGADOS_POR_LAS_C.C.A.F." localSheetId="54">#REF!</definedName>
    <definedName name="NUMERO_DE_SUBSIDIOS_INICIADOS_DE_ORIGEN_COMUN_PAGADOS_POR_LAS_C.C.A.F." localSheetId="20">#REF!</definedName>
    <definedName name="NUMERO_DE_SUBSIDIOS_INICIADOS_DE_ORIGEN_COMUN_PAGADOS_POR_LAS_C.C.A.F." localSheetId="19">#REF!</definedName>
    <definedName name="NUMERO_DE_SUBSIDIOS_INICIADOS_DE_ORIGEN_COMUN_PAGADOS_POR_LAS_C.C.A.F." localSheetId="21">#REF!</definedName>
    <definedName name="NUMERO_DE_SUBSIDIOS_INICIADOS_DE_ORIGEN_COMUN_PAGADOS_POR_LAS_C.C.A.F." localSheetId="43">#REF!</definedName>
    <definedName name="NUMERO_DE_SUBSIDIOS_INICIADOS_DE_ORIGEN_COMUN_PAGADOS_POR_LAS_C.C.A.F." localSheetId="3">#REF!</definedName>
    <definedName name="NUMERO_DE_SUBSIDIOS_INICIADOS_DE_ORIGEN_COMUN_PAGADOS_POR_LAS_C.C.A.F." localSheetId="1">#REF!</definedName>
    <definedName name="NUMERO_DE_SUBSIDIOS_INICIADOS_DE_ORIGEN_COMUN_PAGADOS_POR_LAS_C.C.A.F." localSheetId="52">#REF!</definedName>
    <definedName name="NUMERO_DE_SUBSIDIOS_INICIADOS_DE_ORIGEN_COMUN_PAGADOS_POR_LAS_C.C.A.F." localSheetId="44">#REF!</definedName>
    <definedName name="NUMERO_DE_SUBSIDIOS_INICIADOS_DE_ORIGEN_COMUN_PAGADOS_POR_LAS_C.C.A.F." localSheetId="29">#REF!</definedName>
    <definedName name="NUMERO_DE_SUBSIDIOS_INICIADOS_DE_ORIGEN_COMUN_PAGADOS_POR_LAS_C.C.A.F." localSheetId="0">#REF!</definedName>
    <definedName name="NUMERO_DE_SUBSIDIOS_INICIADOS_DE_ORIGEN_COMUN_PAGADOS_POR_LAS_C.C.A.F." localSheetId="42">#REF!</definedName>
    <definedName name="NUMERO_DE_SUBSIDIOS_INICIADOS_DE_ORIGEN_COMUN_PAGADOS_POR_LAS_C.C.A.F." localSheetId="30">#REF!</definedName>
    <definedName name="NUMERO_DE_SUBSIDIOS_INICIADOS_DE_ORIGEN_COMUN_PAGADOS_POR_LAS_C.C.A.F." localSheetId="28">#REF!</definedName>
    <definedName name="NUMERO_DE_SUBSIDIOS_INICIADOS_DE_ORIGEN_COMUN_PAGADOS_POR_LAS_C.C.A.F." localSheetId="24">#REF!</definedName>
    <definedName name="NUMERO_DE_SUBSIDIOS_INICIADOS_DE_ORIGEN_COMUN_PAGADOS_POR_LAS_C.C.A.F." localSheetId="10">#REF!</definedName>
    <definedName name="NUMERO_DE_SUBSIDIOS_INICIADOS_DE_ORIGEN_COMUN_PAGADOS_POR_LAS_C.C.A.F." localSheetId="18">#REF!</definedName>
    <definedName name="NUMERO_DE_SUBSIDIOS_INICIADOS_DE_ORIGEN_COMUN_PAGADOS_POR_LAS_C.C.A.F." localSheetId="26">#REF!</definedName>
    <definedName name="NUMERO_DE_SUBSIDIOS_INICIADOS_DE_ORIGEN_COMUN_PAGADOS_POR_LAS_C.C.A.F." localSheetId="22">#REF!</definedName>
    <definedName name="NUMERO_DE_SUBSIDIOS_INICIADOS_DE_ORIGEN_COMUN_PAGADOS_POR_LAS_C.C.A.F." localSheetId="23">#REF!</definedName>
    <definedName name="NUMERO_DE_SUBSIDIOS_INICIADOS_DE_ORIGEN_COMUN_PAGADOS_POR_LAS_C.C.A.F." localSheetId="25">#REF!</definedName>
    <definedName name="NUMERO_DE_SUBSIDIOS_INICIADOS_DE_ORIGEN_COMUN_PAGADOS_POR_LAS_C.C.A.F." localSheetId="47">#REF!</definedName>
    <definedName name="NUMERO_DE_SUBSIDIOS_INICIADOS_DE_ORIGEN_COMUN_PAGADOS_POR_LAS_C.C.A.F." localSheetId="45">#REF!</definedName>
    <definedName name="NUMERO_DE_SUBSIDIOS_INICIADOS_DE_ORIGEN_COMUN_PAGADOS_POR_LAS_C.C.A.F." localSheetId="46">#REF!</definedName>
    <definedName name="NUMERO_DE_SUBSIDIOS_INICIADOS_DE_ORIGEN_COMUN_PAGADOS_POR_LAS_C.C.A.F." localSheetId="51">#REF!</definedName>
    <definedName name="NUMERO_DE_SUBSIDIOS_INICIADOS_DE_ORIGEN_COMUN_PAGADOS_POR_LAS_C.C.A.F." localSheetId="49">#REF!</definedName>
    <definedName name="NUMERO_DE_SUBSIDIOS_INICIADOS_DE_ORIGEN_COMUN_PAGADOS_POR_LAS_C.C.A.F." localSheetId="50">#REF!</definedName>
    <definedName name="NUMERO_DE_SUBSIDIOS_INICIADOS_DE_ORIGEN_COMUN_PAGADOS_POR_LAS_C.C.A.F." localSheetId="17">#REF!</definedName>
    <definedName name="NUMERO_DE_SUBSIDIOS_INICIADOS_DE_ORIGEN_COMUN_PAGADOS_POR_LAS_C.C.A.F." localSheetId="4">#REF!</definedName>
    <definedName name="NUMERO_DE_SUBSIDIOS_INICIADOS_DE_ORIGEN_COMUN_PAGADOS_POR_LAS_C.C.A.F." localSheetId="9">#REF!</definedName>
    <definedName name="NUMERO_DE_SUBSIDIOS_INICIADOS_DE_ORIGEN_COMUN_PAGADOS_POR_LAS_C.C.A.F." localSheetId="8">#REF!</definedName>
    <definedName name="NUMERO_DE_SUBSIDIOS_INICIADOS_DE_ORIGEN_COMUN_PAGADOS_POR_LAS_C.C.A.F." localSheetId="6">#REF!</definedName>
    <definedName name="NUMERO_DE_SUBSIDIOS_INICIADOS_DE_ORIGEN_COMUN_PAGADOS_POR_LAS_C.C.A.F." localSheetId="7">#REF!</definedName>
    <definedName name="NUMERO_DE_SUBSIDIOS_INICIADOS_DE_ORIGEN_COMUN_PAGADOS_POR_LAS_C.C.A.F." localSheetId="2">#REF!</definedName>
    <definedName name="NUMERO_DE_SUBSIDIOS_INICIADOS_DE_ORIGEN_COMUN_PAGADOS_POR_LAS_C.C.A.F." localSheetId="5">#REF!</definedName>
    <definedName name="NUMERO_DE_SUBSIDIOS_INICIADOS_DE_ORIGEN_COMUN_PAGADOS_POR_LAS_C.C.A.F.">#REF!</definedName>
    <definedName name="NÚMERO_DE_SUBSIDIOS_INICIADOS_POR_ACCIDENTES_DEL_TRABAJO" localSheetId="11">#REF!</definedName>
    <definedName name="NÚMERO_DE_SUBSIDIOS_INICIADOS_POR_ACCIDENTES_DEL_TRABAJO" localSheetId="15">#REF!</definedName>
    <definedName name="NÚMERO_DE_SUBSIDIOS_INICIADOS_POR_ACCIDENTES_DEL_TRABAJO" localSheetId="16">#REF!</definedName>
    <definedName name="NÚMERO_DE_SUBSIDIOS_INICIADOS_POR_ACCIDENTES_DEL_TRABAJO" localSheetId="12">#REF!</definedName>
    <definedName name="NÚMERO_DE_SUBSIDIOS_INICIADOS_POR_ACCIDENTES_DEL_TRABAJO" localSheetId="13">#REF!</definedName>
    <definedName name="NÚMERO_DE_SUBSIDIOS_INICIADOS_POR_ACCIDENTES_DEL_TRABAJO" localSheetId="14">#REF!</definedName>
    <definedName name="NÚMERO_DE_SUBSIDIOS_INICIADOS_POR_ACCIDENTES_DEL_TRABAJO" localSheetId="53">#REF!</definedName>
    <definedName name="NÚMERO_DE_SUBSIDIOS_INICIADOS_POR_ACCIDENTES_DEL_TRABAJO" localSheetId="54">#REF!</definedName>
    <definedName name="NÚMERO_DE_SUBSIDIOS_INICIADOS_POR_ACCIDENTES_DEL_TRABAJO" localSheetId="20">#REF!</definedName>
    <definedName name="NÚMERO_DE_SUBSIDIOS_INICIADOS_POR_ACCIDENTES_DEL_TRABAJO" localSheetId="19">#REF!</definedName>
    <definedName name="NÚMERO_DE_SUBSIDIOS_INICIADOS_POR_ACCIDENTES_DEL_TRABAJO" localSheetId="21">#REF!</definedName>
    <definedName name="NÚMERO_DE_SUBSIDIOS_INICIADOS_POR_ACCIDENTES_DEL_TRABAJO" localSheetId="43">#REF!</definedName>
    <definedName name="NÚMERO_DE_SUBSIDIOS_INICIADOS_POR_ACCIDENTES_DEL_TRABAJO" localSheetId="3">#REF!</definedName>
    <definedName name="NÚMERO_DE_SUBSIDIOS_INICIADOS_POR_ACCIDENTES_DEL_TRABAJO" localSheetId="1">#REF!</definedName>
    <definedName name="NÚMERO_DE_SUBSIDIOS_INICIADOS_POR_ACCIDENTES_DEL_TRABAJO" localSheetId="52">#REF!</definedName>
    <definedName name="NÚMERO_DE_SUBSIDIOS_INICIADOS_POR_ACCIDENTES_DEL_TRABAJO" localSheetId="44">#REF!</definedName>
    <definedName name="NÚMERO_DE_SUBSIDIOS_INICIADOS_POR_ACCIDENTES_DEL_TRABAJO" localSheetId="29">#REF!</definedName>
    <definedName name="NÚMERO_DE_SUBSIDIOS_INICIADOS_POR_ACCIDENTES_DEL_TRABAJO" localSheetId="0">#REF!</definedName>
    <definedName name="NÚMERO_DE_SUBSIDIOS_INICIADOS_POR_ACCIDENTES_DEL_TRABAJO" localSheetId="42">#REF!</definedName>
    <definedName name="NÚMERO_DE_SUBSIDIOS_INICIADOS_POR_ACCIDENTES_DEL_TRABAJO" localSheetId="30">#REF!</definedName>
    <definedName name="NÚMERO_DE_SUBSIDIOS_INICIADOS_POR_ACCIDENTES_DEL_TRABAJO" localSheetId="28">#REF!</definedName>
    <definedName name="NÚMERO_DE_SUBSIDIOS_INICIADOS_POR_ACCIDENTES_DEL_TRABAJO" localSheetId="24">#REF!</definedName>
    <definedName name="NÚMERO_DE_SUBSIDIOS_INICIADOS_POR_ACCIDENTES_DEL_TRABAJO" localSheetId="10">#REF!</definedName>
    <definedName name="NÚMERO_DE_SUBSIDIOS_INICIADOS_POR_ACCIDENTES_DEL_TRABAJO" localSheetId="18">#REF!</definedName>
    <definedName name="NÚMERO_DE_SUBSIDIOS_INICIADOS_POR_ACCIDENTES_DEL_TRABAJO" localSheetId="26">#REF!</definedName>
    <definedName name="NÚMERO_DE_SUBSIDIOS_INICIADOS_POR_ACCIDENTES_DEL_TRABAJO" localSheetId="22">#REF!</definedName>
    <definedName name="NÚMERO_DE_SUBSIDIOS_INICIADOS_POR_ACCIDENTES_DEL_TRABAJO" localSheetId="23">#REF!</definedName>
    <definedName name="NÚMERO_DE_SUBSIDIOS_INICIADOS_POR_ACCIDENTES_DEL_TRABAJO" localSheetId="25">#REF!</definedName>
    <definedName name="NÚMERO_DE_SUBSIDIOS_INICIADOS_POR_ACCIDENTES_DEL_TRABAJO" localSheetId="47">#REF!</definedName>
    <definedName name="NÚMERO_DE_SUBSIDIOS_INICIADOS_POR_ACCIDENTES_DEL_TRABAJO" localSheetId="45">#REF!</definedName>
    <definedName name="NÚMERO_DE_SUBSIDIOS_INICIADOS_POR_ACCIDENTES_DEL_TRABAJO" localSheetId="46">#REF!</definedName>
    <definedName name="NÚMERO_DE_SUBSIDIOS_INICIADOS_POR_ACCIDENTES_DEL_TRABAJO" localSheetId="51">#REF!</definedName>
    <definedName name="NÚMERO_DE_SUBSIDIOS_INICIADOS_POR_ACCIDENTES_DEL_TRABAJO" localSheetId="49">#REF!</definedName>
    <definedName name="NÚMERO_DE_SUBSIDIOS_INICIADOS_POR_ACCIDENTES_DEL_TRABAJO" localSheetId="50">#REF!</definedName>
    <definedName name="NÚMERO_DE_SUBSIDIOS_INICIADOS_POR_ACCIDENTES_DEL_TRABAJO" localSheetId="17">#REF!</definedName>
    <definedName name="NÚMERO_DE_SUBSIDIOS_INICIADOS_POR_ACCIDENTES_DEL_TRABAJO" localSheetId="4">#REF!</definedName>
    <definedName name="NÚMERO_DE_SUBSIDIOS_INICIADOS_POR_ACCIDENTES_DEL_TRABAJO" localSheetId="9">#REF!</definedName>
    <definedName name="NÚMERO_DE_SUBSIDIOS_INICIADOS_POR_ACCIDENTES_DEL_TRABAJO" localSheetId="8">#REF!</definedName>
    <definedName name="NÚMERO_DE_SUBSIDIOS_INICIADOS_POR_ACCIDENTES_DEL_TRABAJO" localSheetId="6">#REF!</definedName>
    <definedName name="NÚMERO_DE_SUBSIDIOS_INICIADOS_POR_ACCIDENTES_DEL_TRABAJO" localSheetId="7">#REF!</definedName>
    <definedName name="NÚMERO_DE_SUBSIDIOS_INICIADOS_POR_ACCIDENTES_DEL_TRABAJO" localSheetId="2">#REF!</definedName>
    <definedName name="NÚMERO_DE_SUBSIDIOS_INICIADOS_POR_ACCIDENTES_DEL_TRABAJO" localSheetId="5">#REF!</definedName>
    <definedName name="NÚMERO_DE_SUBSIDIOS_INICIADOS_POR_ACCIDENTES_DEL_TRABAJO">#REF!</definedName>
    <definedName name="NUMERO_DE_SUBSIDIOS_POR_DISCAPACIDAD_MENTAL__SEGÚN_REGIONES" localSheetId="11">#REF!</definedName>
    <definedName name="NUMERO_DE_SUBSIDIOS_POR_DISCAPACIDAD_MENTAL__SEGÚN_REGIONES" localSheetId="15">#REF!</definedName>
    <definedName name="NUMERO_DE_SUBSIDIOS_POR_DISCAPACIDAD_MENTAL__SEGÚN_REGIONES" localSheetId="16">#REF!</definedName>
    <definedName name="NUMERO_DE_SUBSIDIOS_POR_DISCAPACIDAD_MENTAL__SEGÚN_REGIONES" localSheetId="12">#REF!</definedName>
    <definedName name="NUMERO_DE_SUBSIDIOS_POR_DISCAPACIDAD_MENTAL__SEGÚN_REGIONES" localSheetId="13">#REF!</definedName>
    <definedName name="NUMERO_DE_SUBSIDIOS_POR_DISCAPACIDAD_MENTAL__SEGÚN_REGIONES" localSheetId="14">#REF!</definedName>
    <definedName name="NUMERO_DE_SUBSIDIOS_POR_DISCAPACIDAD_MENTAL__SEGÚN_REGIONES" localSheetId="20">#REF!</definedName>
    <definedName name="NUMERO_DE_SUBSIDIOS_POR_DISCAPACIDAD_MENTAL__SEGÚN_REGIONES" localSheetId="19">#REF!</definedName>
    <definedName name="NUMERO_DE_SUBSIDIOS_POR_DISCAPACIDAD_MENTAL__SEGÚN_REGIONES" localSheetId="21">#REF!</definedName>
    <definedName name="NUMERO_DE_SUBSIDIOS_POR_DISCAPACIDAD_MENTAL__SEGÚN_REGIONES" localSheetId="3">#REF!</definedName>
    <definedName name="NUMERO_DE_SUBSIDIOS_POR_DISCAPACIDAD_MENTAL__SEGÚN_REGIONES" localSheetId="1">#REF!</definedName>
    <definedName name="NUMERO_DE_SUBSIDIOS_POR_DISCAPACIDAD_MENTAL__SEGÚN_REGIONES" localSheetId="29">#REF!</definedName>
    <definedName name="NUMERO_DE_SUBSIDIOS_POR_DISCAPACIDAD_MENTAL__SEGÚN_REGIONES" localSheetId="0">#REF!</definedName>
    <definedName name="NUMERO_DE_SUBSIDIOS_POR_DISCAPACIDAD_MENTAL__SEGÚN_REGIONES" localSheetId="30">#REF!</definedName>
    <definedName name="NUMERO_DE_SUBSIDIOS_POR_DISCAPACIDAD_MENTAL__SEGÚN_REGIONES" localSheetId="28">#REF!</definedName>
    <definedName name="NUMERO_DE_SUBSIDIOS_POR_DISCAPACIDAD_MENTAL__SEGÚN_REGIONES" localSheetId="24">#REF!</definedName>
    <definedName name="NUMERO_DE_SUBSIDIOS_POR_DISCAPACIDAD_MENTAL__SEGÚN_REGIONES" localSheetId="10">#REF!</definedName>
    <definedName name="NUMERO_DE_SUBSIDIOS_POR_DISCAPACIDAD_MENTAL__SEGÚN_REGIONES" localSheetId="18">#REF!</definedName>
    <definedName name="NUMERO_DE_SUBSIDIOS_POR_DISCAPACIDAD_MENTAL__SEGÚN_REGIONES" localSheetId="26">#REF!</definedName>
    <definedName name="NUMERO_DE_SUBSIDIOS_POR_DISCAPACIDAD_MENTAL__SEGÚN_REGIONES" localSheetId="22">#REF!</definedName>
    <definedName name="NUMERO_DE_SUBSIDIOS_POR_DISCAPACIDAD_MENTAL__SEGÚN_REGIONES" localSheetId="23">#REF!</definedName>
    <definedName name="NUMERO_DE_SUBSIDIOS_POR_DISCAPACIDAD_MENTAL__SEGÚN_REGIONES" localSheetId="25">#REF!</definedName>
    <definedName name="NUMERO_DE_SUBSIDIOS_POR_DISCAPACIDAD_MENTAL__SEGÚN_REGIONES" localSheetId="51">SDM!$A$2</definedName>
    <definedName name="NUMERO_DE_SUBSIDIOS_POR_DISCAPACIDAD_MENTAL__SEGÚN_REGIONES" localSheetId="17">#REF!</definedName>
    <definedName name="NUMERO_DE_SUBSIDIOS_POR_DISCAPACIDAD_MENTAL__SEGÚN_REGIONES" localSheetId="4">#REF!</definedName>
    <definedName name="NUMERO_DE_SUBSIDIOS_POR_DISCAPACIDAD_MENTAL__SEGÚN_REGIONES" localSheetId="9">#REF!</definedName>
    <definedName name="NUMERO_DE_SUBSIDIOS_POR_DISCAPACIDAD_MENTAL__SEGÚN_REGIONES" localSheetId="8">#REF!</definedName>
    <definedName name="NUMERO_DE_SUBSIDIOS_POR_DISCAPACIDAD_MENTAL__SEGÚN_REGIONES" localSheetId="6">#REF!</definedName>
    <definedName name="NUMERO_DE_SUBSIDIOS_POR_DISCAPACIDAD_MENTAL__SEGÚN_REGIONES" localSheetId="7">#REF!</definedName>
    <definedName name="NUMERO_DE_SUBSIDIOS_POR_DISCAPACIDAD_MENTAL__SEGÚN_REGIONES" localSheetId="2">#REF!</definedName>
    <definedName name="NUMERO_DE_SUBSIDIOS_POR_DISCAPACIDAD_MENTAL__SEGÚN_REGIONES" localSheetId="5">#REF!</definedName>
    <definedName name="NUMERO_DE_SUBSIDIOS_POR_DISCAPACIDAD_MENTAL__SEGÚN_REGIONES">#REF!</definedName>
    <definedName name="NUMERO_DE_TRABAJADORES_AFILIADOS__A__C.C.A.F." localSheetId="11">#REF!</definedName>
    <definedName name="NUMERO_DE_TRABAJADORES_AFILIADOS__A__C.C.A.F." localSheetId="15">#REF!</definedName>
    <definedName name="NUMERO_DE_TRABAJADORES_AFILIADOS__A__C.C.A.F." localSheetId="16">#REF!</definedName>
    <definedName name="NUMERO_DE_TRABAJADORES_AFILIADOS__A__C.C.A.F." localSheetId="12">#REF!</definedName>
    <definedName name="NUMERO_DE_TRABAJADORES_AFILIADOS__A__C.C.A.F." localSheetId="13">#REF!</definedName>
    <definedName name="NUMERO_DE_TRABAJADORES_AFILIADOS__A__C.C.A.F." localSheetId="14">#REF!</definedName>
    <definedName name="NUMERO_DE_TRABAJADORES_AFILIADOS__A__C.C.A.F." localSheetId="53">#REF!</definedName>
    <definedName name="NUMERO_DE_TRABAJADORES_AFILIADOS__A__C.C.A.F." localSheetId="54">#REF!</definedName>
    <definedName name="NUMERO_DE_TRABAJADORES_AFILIADOS__A__C.C.A.F." localSheetId="20">#REF!</definedName>
    <definedName name="NUMERO_DE_TRABAJADORES_AFILIADOS__A__C.C.A.F." localSheetId="19">#REF!</definedName>
    <definedName name="NUMERO_DE_TRABAJADORES_AFILIADOS__A__C.C.A.F." localSheetId="21">#REF!</definedName>
    <definedName name="NUMERO_DE_TRABAJADORES_AFILIADOS__A__C.C.A.F." localSheetId="43">#REF!</definedName>
    <definedName name="NUMERO_DE_TRABAJADORES_AFILIADOS__A__C.C.A.F." localSheetId="3">#REF!</definedName>
    <definedName name="NUMERO_DE_TRABAJADORES_AFILIADOS__A__C.C.A.F." localSheetId="31">'EMP-TRA-PEN-CCAF'!$B$12</definedName>
    <definedName name="NUMERO_DE_TRABAJADORES_AFILIADOS__A__C.C.A.F." localSheetId="1">#REF!</definedName>
    <definedName name="NUMERO_DE_TRABAJADORES_AFILIADOS__A__C.C.A.F." localSheetId="52">#REF!</definedName>
    <definedName name="NUMERO_DE_TRABAJADORES_AFILIADOS__A__C.C.A.F." localSheetId="44">#REF!</definedName>
    <definedName name="NUMERO_DE_TRABAJADORES_AFILIADOS__A__C.C.A.F." localSheetId="29">#REF!</definedName>
    <definedName name="NUMERO_DE_TRABAJADORES_AFILIADOS__A__C.C.A.F." localSheetId="0">#REF!</definedName>
    <definedName name="NUMERO_DE_TRABAJADORES_AFILIADOS__A__C.C.A.F." localSheetId="42">#REF!</definedName>
    <definedName name="NUMERO_DE_TRABAJADORES_AFILIADOS__A__C.C.A.F." localSheetId="30">#REF!</definedName>
    <definedName name="NUMERO_DE_TRABAJADORES_AFILIADOS__A__C.C.A.F." localSheetId="28">#REF!</definedName>
    <definedName name="NUMERO_DE_TRABAJADORES_AFILIADOS__A__C.C.A.F." localSheetId="24">#REF!</definedName>
    <definedName name="NUMERO_DE_TRABAJADORES_AFILIADOS__A__C.C.A.F." localSheetId="10">#REF!</definedName>
    <definedName name="NUMERO_DE_TRABAJADORES_AFILIADOS__A__C.C.A.F." localSheetId="18">#REF!</definedName>
    <definedName name="NUMERO_DE_TRABAJADORES_AFILIADOS__A__C.C.A.F." localSheetId="26">#REF!</definedName>
    <definedName name="NUMERO_DE_TRABAJADORES_AFILIADOS__A__C.C.A.F." localSheetId="22">#REF!</definedName>
    <definedName name="NUMERO_DE_TRABAJADORES_AFILIADOS__A__C.C.A.F." localSheetId="23">#REF!</definedName>
    <definedName name="NUMERO_DE_TRABAJADORES_AFILIADOS__A__C.C.A.F." localSheetId="25">#REF!</definedName>
    <definedName name="NUMERO_DE_TRABAJADORES_AFILIADOS__A__C.C.A.F." localSheetId="47">#REF!</definedName>
    <definedName name="NUMERO_DE_TRABAJADORES_AFILIADOS__A__C.C.A.F." localSheetId="45">#REF!</definedName>
    <definedName name="NUMERO_DE_TRABAJADORES_AFILIADOS__A__C.C.A.F." localSheetId="46">#REF!</definedName>
    <definedName name="NUMERO_DE_TRABAJADORES_AFILIADOS__A__C.C.A.F." localSheetId="51">#REF!</definedName>
    <definedName name="NUMERO_DE_TRABAJADORES_AFILIADOS__A__C.C.A.F." localSheetId="49">#REF!</definedName>
    <definedName name="NUMERO_DE_TRABAJADORES_AFILIADOS__A__C.C.A.F." localSheetId="50">#REF!</definedName>
    <definedName name="NUMERO_DE_TRABAJADORES_AFILIADOS__A__C.C.A.F." localSheetId="17">#REF!</definedName>
    <definedName name="NUMERO_DE_TRABAJADORES_AFILIADOS__A__C.C.A.F." localSheetId="4">#REF!</definedName>
    <definedName name="NUMERO_DE_TRABAJADORES_AFILIADOS__A__C.C.A.F." localSheetId="9">#REF!</definedName>
    <definedName name="NUMERO_DE_TRABAJADORES_AFILIADOS__A__C.C.A.F." localSheetId="8">#REF!</definedName>
    <definedName name="NUMERO_DE_TRABAJADORES_AFILIADOS__A__C.C.A.F." localSheetId="6">#REF!</definedName>
    <definedName name="NUMERO_DE_TRABAJADORES_AFILIADOS__A__C.C.A.F." localSheetId="7">#REF!</definedName>
    <definedName name="NUMERO_DE_TRABAJADORES_AFILIADOS__A__C.C.A.F." localSheetId="2">#REF!</definedName>
    <definedName name="NUMERO_DE_TRABAJADORES_AFILIADOS__A__C.C.A.F." localSheetId="5">#REF!</definedName>
    <definedName name="NUMERO_DE_TRABAJADORES_AFILIADOS__A__C.C.A.F.">#REF!</definedName>
    <definedName name="NUMERO_DE_TRABAJADORES_COTIZANTES_AL_REGIMEN_SIL__POR_C.C.A.F." localSheetId="11">#REF!</definedName>
    <definedName name="NUMERO_DE_TRABAJADORES_COTIZANTES_AL_REGIMEN_SIL__POR_C.C.A.F." localSheetId="15">#REF!</definedName>
    <definedName name="NUMERO_DE_TRABAJADORES_COTIZANTES_AL_REGIMEN_SIL__POR_C.C.A.F." localSheetId="16">#REF!</definedName>
    <definedName name="NUMERO_DE_TRABAJADORES_COTIZANTES_AL_REGIMEN_SIL__POR_C.C.A.F." localSheetId="12">#REF!</definedName>
    <definedName name="NUMERO_DE_TRABAJADORES_COTIZANTES_AL_REGIMEN_SIL__POR_C.C.A.F." localSheetId="13">#REF!</definedName>
    <definedName name="NUMERO_DE_TRABAJADORES_COTIZANTES_AL_REGIMEN_SIL__POR_C.C.A.F." localSheetId="14">#REF!</definedName>
    <definedName name="NUMERO_DE_TRABAJADORES_COTIZANTES_AL_REGIMEN_SIL__POR_C.C.A.F." localSheetId="53">#REF!</definedName>
    <definedName name="NUMERO_DE_TRABAJADORES_COTIZANTES_AL_REGIMEN_SIL__POR_C.C.A.F." localSheetId="54">#REF!</definedName>
    <definedName name="NUMERO_DE_TRABAJADORES_COTIZANTES_AL_REGIMEN_SIL__POR_C.C.A.F." localSheetId="39">'COT-SIL-CCAF'!$B$2</definedName>
    <definedName name="NUMERO_DE_TRABAJADORES_COTIZANTES_AL_REGIMEN_SIL__POR_C.C.A.F." localSheetId="20">#REF!</definedName>
    <definedName name="NUMERO_DE_TRABAJADORES_COTIZANTES_AL_REGIMEN_SIL__POR_C.C.A.F." localSheetId="19">#REF!</definedName>
    <definedName name="NUMERO_DE_TRABAJADORES_COTIZANTES_AL_REGIMEN_SIL__POR_C.C.A.F." localSheetId="21">#REF!</definedName>
    <definedName name="NUMERO_DE_TRABAJADORES_COTIZANTES_AL_REGIMEN_SIL__POR_C.C.A.F." localSheetId="43">#REF!</definedName>
    <definedName name="NUMERO_DE_TRABAJADORES_COTIZANTES_AL_REGIMEN_SIL__POR_C.C.A.F." localSheetId="3">#REF!</definedName>
    <definedName name="NUMERO_DE_TRABAJADORES_COTIZANTES_AL_REGIMEN_SIL__POR_C.C.A.F." localSheetId="1">#REF!</definedName>
    <definedName name="NUMERO_DE_TRABAJADORES_COTIZANTES_AL_REGIMEN_SIL__POR_C.C.A.F." localSheetId="52">#REF!</definedName>
    <definedName name="NUMERO_DE_TRABAJADORES_COTIZANTES_AL_REGIMEN_SIL__POR_C.C.A.F." localSheetId="44">#REF!</definedName>
    <definedName name="NUMERO_DE_TRABAJADORES_COTIZANTES_AL_REGIMEN_SIL__POR_C.C.A.F." localSheetId="29">#REF!</definedName>
    <definedName name="NUMERO_DE_TRABAJADORES_COTIZANTES_AL_REGIMEN_SIL__POR_C.C.A.F." localSheetId="0">#REF!</definedName>
    <definedName name="NUMERO_DE_TRABAJADORES_COTIZANTES_AL_REGIMEN_SIL__POR_C.C.A.F." localSheetId="42">#REF!</definedName>
    <definedName name="NUMERO_DE_TRABAJADORES_COTIZANTES_AL_REGIMEN_SIL__POR_C.C.A.F." localSheetId="30">#REF!</definedName>
    <definedName name="NUMERO_DE_TRABAJADORES_COTIZANTES_AL_REGIMEN_SIL__POR_C.C.A.F." localSheetId="28">#REF!</definedName>
    <definedName name="NUMERO_DE_TRABAJADORES_COTIZANTES_AL_REGIMEN_SIL__POR_C.C.A.F." localSheetId="24">#REF!</definedName>
    <definedName name="NUMERO_DE_TRABAJADORES_COTIZANTES_AL_REGIMEN_SIL__POR_C.C.A.F." localSheetId="10">#REF!</definedName>
    <definedName name="NUMERO_DE_TRABAJADORES_COTIZANTES_AL_REGIMEN_SIL__POR_C.C.A.F." localSheetId="18">#REF!</definedName>
    <definedName name="NUMERO_DE_TRABAJADORES_COTIZANTES_AL_REGIMEN_SIL__POR_C.C.A.F." localSheetId="26">#REF!</definedName>
    <definedName name="NUMERO_DE_TRABAJADORES_COTIZANTES_AL_REGIMEN_SIL__POR_C.C.A.F." localSheetId="22">#REF!</definedName>
    <definedName name="NUMERO_DE_TRABAJADORES_COTIZANTES_AL_REGIMEN_SIL__POR_C.C.A.F." localSheetId="23">#REF!</definedName>
    <definedName name="NUMERO_DE_TRABAJADORES_COTIZANTES_AL_REGIMEN_SIL__POR_C.C.A.F." localSheetId="25">#REF!</definedName>
    <definedName name="NUMERO_DE_TRABAJADORES_COTIZANTES_AL_REGIMEN_SIL__POR_C.C.A.F." localSheetId="47">#REF!</definedName>
    <definedName name="NUMERO_DE_TRABAJADORES_COTIZANTES_AL_REGIMEN_SIL__POR_C.C.A.F." localSheetId="45">#REF!</definedName>
    <definedName name="NUMERO_DE_TRABAJADORES_COTIZANTES_AL_REGIMEN_SIL__POR_C.C.A.F." localSheetId="46">#REF!</definedName>
    <definedName name="NUMERO_DE_TRABAJADORES_COTIZANTES_AL_REGIMEN_SIL__POR_C.C.A.F." localSheetId="51">#REF!</definedName>
    <definedName name="NUMERO_DE_TRABAJADORES_COTIZANTES_AL_REGIMEN_SIL__POR_C.C.A.F." localSheetId="49">#REF!</definedName>
    <definedName name="NUMERO_DE_TRABAJADORES_COTIZANTES_AL_REGIMEN_SIL__POR_C.C.A.F." localSheetId="50">#REF!</definedName>
    <definedName name="NUMERO_DE_TRABAJADORES_COTIZANTES_AL_REGIMEN_SIL__POR_C.C.A.F." localSheetId="17">#REF!</definedName>
    <definedName name="NUMERO_DE_TRABAJADORES_COTIZANTES_AL_REGIMEN_SIL__POR_C.C.A.F." localSheetId="4">#REF!</definedName>
    <definedName name="NUMERO_DE_TRABAJADORES_COTIZANTES_AL_REGIMEN_SIL__POR_C.C.A.F." localSheetId="9">#REF!</definedName>
    <definedName name="NUMERO_DE_TRABAJADORES_COTIZANTES_AL_REGIMEN_SIL__POR_C.C.A.F." localSheetId="8">#REF!</definedName>
    <definedName name="NUMERO_DE_TRABAJADORES_COTIZANTES_AL_REGIMEN_SIL__POR_C.C.A.F." localSheetId="6">#REF!</definedName>
    <definedName name="NUMERO_DE_TRABAJADORES_COTIZANTES_AL_REGIMEN_SIL__POR_C.C.A.F." localSheetId="7">#REF!</definedName>
    <definedName name="NUMERO_DE_TRABAJADORES_COTIZANTES_AL_REGIMEN_SIL__POR_C.C.A.F." localSheetId="2">#REF!</definedName>
    <definedName name="NUMERO_DE_TRABAJADORES_COTIZANTES_AL_REGIMEN_SIL__POR_C.C.A.F." localSheetId="5">#REF!</definedName>
    <definedName name="NUMERO_DE_TRABAJADORES_COTIZANTES_AL_REGIMEN_SIL__POR_C.C.A.F.">#REF!</definedName>
    <definedName name="NÚMERO_DE_TRABAJADORES_HOMBRES_AFILIADOS__A__C.C.A.F." localSheetId="11">#REF!</definedName>
    <definedName name="NÚMERO_DE_TRABAJADORES_HOMBRES_AFILIADOS__A__C.C.A.F." localSheetId="15">#REF!</definedName>
    <definedName name="NÚMERO_DE_TRABAJADORES_HOMBRES_AFILIADOS__A__C.C.A.F." localSheetId="16">#REF!</definedName>
    <definedName name="NÚMERO_DE_TRABAJADORES_HOMBRES_AFILIADOS__A__C.C.A.F." localSheetId="12">#REF!</definedName>
    <definedName name="NÚMERO_DE_TRABAJADORES_HOMBRES_AFILIADOS__A__C.C.A.F." localSheetId="13">#REF!</definedName>
    <definedName name="NÚMERO_DE_TRABAJADORES_HOMBRES_AFILIADOS__A__C.C.A.F." localSheetId="14">#REF!</definedName>
    <definedName name="NÚMERO_DE_TRABAJADORES_HOMBRES_AFILIADOS__A__C.C.A.F." localSheetId="53">#REF!</definedName>
    <definedName name="NÚMERO_DE_TRABAJADORES_HOMBRES_AFILIADOS__A__C.C.A.F." localSheetId="54">#REF!</definedName>
    <definedName name="NÚMERO_DE_TRABAJADORES_HOMBRES_AFILIADOS__A__C.C.A.F." localSheetId="20">#REF!</definedName>
    <definedName name="NÚMERO_DE_TRABAJADORES_HOMBRES_AFILIADOS__A__C.C.A.F." localSheetId="19">#REF!</definedName>
    <definedName name="NÚMERO_DE_TRABAJADORES_HOMBRES_AFILIADOS__A__C.C.A.F." localSheetId="21">#REF!</definedName>
    <definedName name="NÚMERO_DE_TRABAJADORES_HOMBRES_AFILIADOS__A__C.C.A.F." localSheetId="43">#REF!</definedName>
    <definedName name="NÚMERO_DE_TRABAJADORES_HOMBRES_AFILIADOS__A__C.C.A.F." localSheetId="3">#REF!</definedName>
    <definedName name="NÚMERO_DE_TRABAJADORES_HOMBRES_AFILIADOS__A__C.C.A.F." localSheetId="1">#REF!</definedName>
    <definedName name="NÚMERO_DE_TRABAJADORES_HOMBRES_AFILIADOS__A__C.C.A.F." localSheetId="52">#REF!</definedName>
    <definedName name="NÚMERO_DE_TRABAJADORES_HOMBRES_AFILIADOS__A__C.C.A.F." localSheetId="44">#REF!</definedName>
    <definedName name="NÚMERO_DE_TRABAJADORES_HOMBRES_AFILIADOS__A__C.C.A.F." localSheetId="29">#REF!</definedName>
    <definedName name="NÚMERO_DE_TRABAJADORES_HOMBRES_AFILIADOS__A__C.C.A.F." localSheetId="0">#REF!</definedName>
    <definedName name="NÚMERO_DE_TRABAJADORES_HOMBRES_AFILIADOS__A__C.C.A.F." localSheetId="42">#REF!</definedName>
    <definedName name="NÚMERO_DE_TRABAJADORES_HOMBRES_AFILIADOS__A__C.C.A.F." localSheetId="30">#REF!</definedName>
    <definedName name="NÚMERO_DE_TRABAJADORES_HOMBRES_AFILIADOS__A__C.C.A.F." localSheetId="28">#REF!</definedName>
    <definedName name="NÚMERO_DE_TRABAJADORES_HOMBRES_AFILIADOS__A__C.C.A.F." localSheetId="24">#REF!</definedName>
    <definedName name="NÚMERO_DE_TRABAJADORES_HOMBRES_AFILIADOS__A__C.C.A.F." localSheetId="10">#REF!</definedName>
    <definedName name="NÚMERO_DE_TRABAJADORES_HOMBRES_AFILIADOS__A__C.C.A.F." localSheetId="18">#REF!</definedName>
    <definedName name="NÚMERO_DE_TRABAJADORES_HOMBRES_AFILIADOS__A__C.C.A.F." localSheetId="26">#REF!</definedName>
    <definedName name="NÚMERO_DE_TRABAJADORES_HOMBRES_AFILIADOS__A__C.C.A.F." localSheetId="22">#REF!</definedName>
    <definedName name="NÚMERO_DE_TRABAJADORES_HOMBRES_AFILIADOS__A__C.C.A.F." localSheetId="23">#REF!</definedName>
    <definedName name="NÚMERO_DE_TRABAJADORES_HOMBRES_AFILIADOS__A__C.C.A.F." localSheetId="25">#REF!</definedName>
    <definedName name="NÚMERO_DE_TRABAJADORES_HOMBRES_AFILIADOS__A__C.C.A.F." localSheetId="47">#REF!</definedName>
    <definedName name="NÚMERO_DE_TRABAJADORES_HOMBRES_AFILIADOS__A__C.C.A.F." localSheetId="45">#REF!</definedName>
    <definedName name="NÚMERO_DE_TRABAJADORES_HOMBRES_AFILIADOS__A__C.C.A.F." localSheetId="46">#REF!</definedName>
    <definedName name="NÚMERO_DE_TRABAJADORES_HOMBRES_AFILIADOS__A__C.C.A.F." localSheetId="51">#REF!</definedName>
    <definedName name="NÚMERO_DE_TRABAJADORES_HOMBRES_AFILIADOS__A__C.C.A.F." localSheetId="49">#REF!</definedName>
    <definedName name="NÚMERO_DE_TRABAJADORES_HOMBRES_AFILIADOS__A__C.C.A.F." localSheetId="50">#REF!</definedName>
    <definedName name="NÚMERO_DE_TRABAJADORES_HOMBRES_AFILIADOS__A__C.C.A.F." localSheetId="17">#REF!</definedName>
    <definedName name="NÚMERO_DE_TRABAJADORES_HOMBRES_AFILIADOS__A__C.C.A.F." localSheetId="4">#REF!</definedName>
    <definedName name="NÚMERO_DE_TRABAJADORES_HOMBRES_AFILIADOS__A__C.C.A.F." localSheetId="9">#REF!</definedName>
    <definedName name="NÚMERO_DE_TRABAJADORES_HOMBRES_AFILIADOS__A__C.C.A.F." localSheetId="8">#REF!</definedName>
    <definedName name="NÚMERO_DE_TRABAJADORES_HOMBRES_AFILIADOS__A__C.C.A.F." localSheetId="6">#REF!</definedName>
    <definedName name="NÚMERO_DE_TRABAJADORES_HOMBRES_AFILIADOS__A__C.C.A.F." localSheetId="7">#REF!</definedName>
    <definedName name="NÚMERO_DE_TRABAJADORES_HOMBRES_AFILIADOS__A__C.C.A.F." localSheetId="2">#REF!</definedName>
    <definedName name="NÚMERO_DE_TRABAJADORES_HOMBRES_AFILIADOS__A__C.C.A.F." localSheetId="5">#REF!</definedName>
    <definedName name="NÚMERO_DE_TRABAJADORES_HOMBRES_AFILIADOS__A__C.C.A.F." localSheetId="32">'TRAB-CCAF-SEXO'!$B$12</definedName>
    <definedName name="NÚMERO_DE_TRABAJADORES_HOMBRES_AFILIADOS__A__C.C.A.F.">#REF!</definedName>
    <definedName name="NÚMERO_DE_TRABAJADORES_POR_LOS_QUE_SE_COTIZÓ" localSheetId="11">#REF!</definedName>
    <definedName name="NÚMERO_DE_TRABAJADORES_POR_LOS_QUE_SE_COTIZÓ" localSheetId="15">#REF!</definedName>
    <definedName name="NÚMERO_DE_TRABAJADORES_POR_LOS_QUE_SE_COTIZÓ" localSheetId="16">#REF!</definedName>
    <definedName name="NÚMERO_DE_TRABAJADORES_POR_LOS_QUE_SE_COTIZÓ" localSheetId="12">#REF!</definedName>
    <definedName name="NÚMERO_DE_TRABAJADORES_POR_LOS_QUE_SE_COTIZÓ" localSheetId="13">#REF!</definedName>
    <definedName name="NÚMERO_DE_TRABAJADORES_POR_LOS_QUE_SE_COTIZÓ" localSheetId="14">#REF!</definedName>
    <definedName name="NÚMERO_DE_TRABAJADORES_POR_LOS_QUE_SE_COTIZÓ" localSheetId="53">#REF!</definedName>
    <definedName name="NÚMERO_DE_TRABAJADORES_POR_LOS_QUE_SE_COTIZÓ" localSheetId="54">#REF!</definedName>
    <definedName name="NÚMERO_DE_TRABAJADORES_POR_LOS_QUE_SE_COTIZÓ" localSheetId="20">#REF!</definedName>
    <definedName name="NÚMERO_DE_TRABAJADORES_POR_LOS_QUE_SE_COTIZÓ" localSheetId="19">#REF!</definedName>
    <definedName name="NÚMERO_DE_TRABAJADORES_POR_LOS_QUE_SE_COTIZÓ" localSheetId="21">#REF!</definedName>
    <definedName name="NÚMERO_DE_TRABAJADORES_POR_LOS_QUE_SE_COTIZÓ" localSheetId="43">#REF!</definedName>
    <definedName name="NÚMERO_DE_TRABAJADORES_POR_LOS_QUE_SE_COTIZÓ" localSheetId="3">#REF!</definedName>
    <definedName name="NÚMERO_DE_TRABAJADORES_POR_LOS_QUE_SE_COTIZÓ" localSheetId="1">#REF!</definedName>
    <definedName name="NÚMERO_DE_TRABAJADORES_POR_LOS_QUE_SE_COTIZÓ" localSheetId="52">#REF!</definedName>
    <definedName name="NÚMERO_DE_TRABAJADORES_POR_LOS_QUE_SE_COTIZÓ" localSheetId="44">#REF!</definedName>
    <definedName name="NÚMERO_DE_TRABAJADORES_POR_LOS_QUE_SE_COTIZÓ" localSheetId="29">#REF!</definedName>
    <definedName name="NÚMERO_DE_TRABAJADORES_POR_LOS_QUE_SE_COTIZÓ" localSheetId="0">#REF!</definedName>
    <definedName name="NÚMERO_DE_TRABAJADORES_POR_LOS_QUE_SE_COTIZÓ" localSheetId="42">#REF!</definedName>
    <definedName name="NÚMERO_DE_TRABAJADORES_POR_LOS_QUE_SE_COTIZÓ" localSheetId="30">#REF!</definedName>
    <definedName name="NÚMERO_DE_TRABAJADORES_POR_LOS_QUE_SE_COTIZÓ" localSheetId="28">#REF!</definedName>
    <definedName name="NÚMERO_DE_TRABAJADORES_POR_LOS_QUE_SE_COTIZÓ" localSheetId="24">#REF!</definedName>
    <definedName name="NÚMERO_DE_TRABAJADORES_POR_LOS_QUE_SE_COTIZÓ" localSheetId="10">#REF!</definedName>
    <definedName name="NÚMERO_DE_TRABAJADORES_POR_LOS_QUE_SE_COTIZÓ" localSheetId="18">#REF!</definedName>
    <definedName name="NÚMERO_DE_TRABAJADORES_POR_LOS_QUE_SE_COTIZÓ" localSheetId="26">#REF!</definedName>
    <definedName name="NÚMERO_DE_TRABAJADORES_POR_LOS_QUE_SE_COTIZÓ" localSheetId="22">#REF!</definedName>
    <definedName name="NÚMERO_DE_TRABAJADORES_POR_LOS_QUE_SE_COTIZÓ" localSheetId="23">#REF!</definedName>
    <definedName name="NÚMERO_DE_TRABAJADORES_POR_LOS_QUE_SE_COTIZÓ" localSheetId="25">#REF!</definedName>
    <definedName name="NÚMERO_DE_TRABAJADORES_POR_LOS_QUE_SE_COTIZÓ" localSheetId="47">#REF!</definedName>
    <definedName name="NÚMERO_DE_TRABAJADORES_POR_LOS_QUE_SE_COTIZÓ" localSheetId="45">#REF!</definedName>
    <definedName name="NÚMERO_DE_TRABAJADORES_POR_LOS_QUE_SE_COTIZÓ" localSheetId="46">#REF!</definedName>
    <definedName name="NÚMERO_DE_TRABAJADORES_POR_LOS_QUE_SE_COTIZÓ" localSheetId="51">#REF!</definedName>
    <definedName name="NÚMERO_DE_TRABAJADORES_POR_LOS_QUE_SE_COTIZÓ" localSheetId="49">#REF!</definedName>
    <definedName name="NÚMERO_DE_TRABAJADORES_POR_LOS_QUE_SE_COTIZÓ" localSheetId="50">#REF!</definedName>
    <definedName name="NÚMERO_DE_TRABAJADORES_POR_LOS_QUE_SE_COTIZÓ" localSheetId="17">#REF!</definedName>
    <definedName name="NÚMERO_DE_TRABAJADORES_POR_LOS_QUE_SE_COTIZÓ" localSheetId="4">#REF!</definedName>
    <definedName name="NÚMERO_DE_TRABAJADORES_POR_LOS_QUE_SE_COTIZÓ" localSheetId="9">#REF!</definedName>
    <definedName name="NÚMERO_DE_TRABAJADORES_POR_LOS_QUE_SE_COTIZÓ" localSheetId="8">#REF!</definedName>
    <definedName name="NÚMERO_DE_TRABAJADORES_POR_LOS_QUE_SE_COTIZÓ" localSheetId="6">#REF!</definedName>
    <definedName name="NÚMERO_DE_TRABAJADORES_POR_LOS_QUE_SE_COTIZÓ" localSheetId="7">#REF!</definedName>
    <definedName name="NÚMERO_DE_TRABAJADORES_POR_LOS_QUE_SE_COTIZÓ" localSheetId="2">#REF!</definedName>
    <definedName name="NÚMERO_DE_TRABAJADORES_POR_LOS_QUE_SE_COTIZÓ" localSheetId="5">#REF!</definedName>
    <definedName name="NÚMERO_DE_TRABAJADORES_POR_LOS_QUE_SE_COTIZÓ">#REF!</definedName>
    <definedName name="NUMERO_TOTAL_DE_AFILIADOS_A_C.C.A.F." localSheetId="11">#REF!</definedName>
    <definedName name="NUMERO_TOTAL_DE_AFILIADOS_A_C.C.A.F." localSheetId="15">#REF!</definedName>
    <definedName name="NUMERO_TOTAL_DE_AFILIADOS_A_C.C.A.F." localSheetId="16">#REF!</definedName>
    <definedName name="NUMERO_TOTAL_DE_AFILIADOS_A_C.C.A.F." localSheetId="12">#REF!</definedName>
    <definedName name="NUMERO_TOTAL_DE_AFILIADOS_A_C.C.A.F." localSheetId="13">#REF!</definedName>
    <definedName name="NUMERO_TOTAL_DE_AFILIADOS_A_C.C.A.F." localSheetId="14">#REF!</definedName>
    <definedName name="NUMERO_TOTAL_DE_AFILIADOS_A_C.C.A.F." localSheetId="53">#REF!</definedName>
    <definedName name="NUMERO_TOTAL_DE_AFILIADOS_A_C.C.A.F." localSheetId="54">#REF!</definedName>
    <definedName name="NUMERO_TOTAL_DE_AFILIADOS_A_C.C.A.F." localSheetId="20">#REF!</definedName>
    <definedName name="NUMERO_TOTAL_DE_AFILIADOS_A_C.C.A.F." localSheetId="19">#REF!</definedName>
    <definedName name="NUMERO_TOTAL_DE_AFILIADOS_A_C.C.A.F." localSheetId="21">#REF!</definedName>
    <definedName name="NUMERO_TOTAL_DE_AFILIADOS_A_C.C.A.F." localSheetId="43">#REF!</definedName>
    <definedName name="NUMERO_TOTAL_DE_AFILIADOS_A_C.C.A.F." localSheetId="3">#REF!</definedName>
    <definedName name="NUMERO_TOTAL_DE_AFILIADOS_A_C.C.A.F." localSheetId="31">'EMP-TRA-PEN-CCAF'!$B$32</definedName>
    <definedName name="NUMERO_TOTAL_DE_AFILIADOS_A_C.C.A.F." localSheetId="1">#REF!</definedName>
    <definedName name="NUMERO_TOTAL_DE_AFILIADOS_A_C.C.A.F." localSheetId="52">#REF!</definedName>
    <definedName name="NUMERO_TOTAL_DE_AFILIADOS_A_C.C.A.F." localSheetId="44">#REF!</definedName>
    <definedName name="NUMERO_TOTAL_DE_AFILIADOS_A_C.C.A.F." localSheetId="29">#REF!</definedName>
    <definedName name="NUMERO_TOTAL_DE_AFILIADOS_A_C.C.A.F." localSheetId="0">#REF!</definedName>
    <definedName name="NUMERO_TOTAL_DE_AFILIADOS_A_C.C.A.F." localSheetId="42">#REF!</definedName>
    <definedName name="NUMERO_TOTAL_DE_AFILIADOS_A_C.C.A.F." localSheetId="30">#REF!</definedName>
    <definedName name="NUMERO_TOTAL_DE_AFILIADOS_A_C.C.A.F." localSheetId="28">#REF!</definedName>
    <definedName name="NUMERO_TOTAL_DE_AFILIADOS_A_C.C.A.F." localSheetId="24">#REF!</definedName>
    <definedName name="NUMERO_TOTAL_DE_AFILIADOS_A_C.C.A.F." localSheetId="10">#REF!</definedName>
    <definedName name="NUMERO_TOTAL_DE_AFILIADOS_A_C.C.A.F." localSheetId="18">#REF!</definedName>
    <definedName name="NUMERO_TOTAL_DE_AFILIADOS_A_C.C.A.F." localSheetId="26">#REF!</definedName>
    <definedName name="NUMERO_TOTAL_DE_AFILIADOS_A_C.C.A.F." localSheetId="22">#REF!</definedName>
    <definedName name="NUMERO_TOTAL_DE_AFILIADOS_A_C.C.A.F." localSheetId="23">#REF!</definedName>
    <definedName name="NUMERO_TOTAL_DE_AFILIADOS_A_C.C.A.F." localSheetId="25">#REF!</definedName>
    <definedName name="NUMERO_TOTAL_DE_AFILIADOS_A_C.C.A.F." localSheetId="47">#REF!</definedName>
    <definedName name="NUMERO_TOTAL_DE_AFILIADOS_A_C.C.A.F." localSheetId="45">#REF!</definedName>
    <definedName name="NUMERO_TOTAL_DE_AFILIADOS_A_C.C.A.F." localSheetId="46">#REF!</definedName>
    <definedName name="NUMERO_TOTAL_DE_AFILIADOS_A_C.C.A.F." localSheetId="51">#REF!</definedName>
    <definedName name="NUMERO_TOTAL_DE_AFILIADOS_A_C.C.A.F." localSheetId="49">#REF!</definedName>
    <definedName name="NUMERO_TOTAL_DE_AFILIADOS_A_C.C.A.F." localSheetId="50">#REF!</definedName>
    <definedName name="NUMERO_TOTAL_DE_AFILIADOS_A_C.C.A.F." localSheetId="17">#REF!</definedName>
    <definedName name="NUMERO_TOTAL_DE_AFILIADOS_A_C.C.A.F." localSheetId="4">#REF!</definedName>
    <definedName name="NUMERO_TOTAL_DE_AFILIADOS_A_C.C.A.F." localSheetId="9">#REF!</definedName>
    <definedName name="NUMERO_TOTAL_DE_AFILIADOS_A_C.C.A.F." localSheetId="8">#REF!</definedName>
    <definedName name="NUMERO_TOTAL_DE_AFILIADOS_A_C.C.A.F." localSheetId="6">#REF!</definedName>
    <definedName name="NUMERO_TOTAL_DE_AFILIADOS_A_C.C.A.F." localSheetId="7">#REF!</definedName>
    <definedName name="NUMERO_TOTAL_DE_AFILIADOS_A_C.C.A.F." localSheetId="2">#REF!</definedName>
    <definedName name="NUMERO_TOTAL_DE_AFILIADOS_A_C.C.A.F." localSheetId="5">#REF!</definedName>
    <definedName name="NUMERO_TOTAL_DE_AFILIADOS_A_C.C.A.F.">#REF!</definedName>
    <definedName name="NÚMERO_TOTAL_DE_PENSIONADOS_AFILIADOS__A__C.C.A.F." localSheetId="11">#REF!</definedName>
    <definedName name="NÚMERO_TOTAL_DE_PENSIONADOS_AFILIADOS__A__C.C.A.F." localSheetId="15">#REF!</definedName>
    <definedName name="NÚMERO_TOTAL_DE_PENSIONADOS_AFILIADOS__A__C.C.A.F." localSheetId="16">#REF!</definedName>
    <definedName name="NÚMERO_TOTAL_DE_PENSIONADOS_AFILIADOS__A__C.C.A.F." localSheetId="12">#REF!</definedName>
    <definedName name="NÚMERO_TOTAL_DE_PENSIONADOS_AFILIADOS__A__C.C.A.F." localSheetId="13">#REF!</definedName>
    <definedName name="NÚMERO_TOTAL_DE_PENSIONADOS_AFILIADOS__A__C.C.A.F." localSheetId="14">#REF!</definedName>
    <definedName name="NÚMERO_TOTAL_DE_PENSIONADOS_AFILIADOS__A__C.C.A.F." localSheetId="53">#REF!</definedName>
    <definedName name="NÚMERO_TOTAL_DE_PENSIONADOS_AFILIADOS__A__C.C.A.F." localSheetId="54">#REF!</definedName>
    <definedName name="NÚMERO_TOTAL_DE_PENSIONADOS_AFILIADOS__A__C.C.A.F." localSheetId="20">#REF!</definedName>
    <definedName name="NÚMERO_TOTAL_DE_PENSIONADOS_AFILIADOS__A__C.C.A.F." localSheetId="19">#REF!</definedName>
    <definedName name="NÚMERO_TOTAL_DE_PENSIONADOS_AFILIADOS__A__C.C.A.F." localSheetId="21">#REF!</definedName>
    <definedName name="NÚMERO_TOTAL_DE_PENSIONADOS_AFILIADOS__A__C.C.A.F." localSheetId="43">#REF!</definedName>
    <definedName name="NÚMERO_TOTAL_DE_PENSIONADOS_AFILIADOS__A__C.C.A.F." localSheetId="3">#REF!</definedName>
    <definedName name="NÚMERO_TOTAL_DE_PENSIONADOS_AFILIADOS__A__C.C.A.F." localSheetId="1">#REF!</definedName>
    <definedName name="NÚMERO_TOTAL_DE_PENSIONADOS_AFILIADOS__A__C.C.A.F." localSheetId="52">#REF!</definedName>
    <definedName name="NÚMERO_TOTAL_DE_PENSIONADOS_AFILIADOS__A__C.C.A.F." localSheetId="44">#REF!</definedName>
    <definedName name="NÚMERO_TOTAL_DE_PENSIONADOS_AFILIADOS__A__C.C.A.F." localSheetId="29">#REF!</definedName>
    <definedName name="NÚMERO_TOTAL_DE_PENSIONADOS_AFILIADOS__A__C.C.A.F." localSheetId="0">#REF!</definedName>
    <definedName name="NÚMERO_TOTAL_DE_PENSIONADOS_AFILIADOS__A__C.C.A.F." localSheetId="42">#REF!</definedName>
    <definedName name="NÚMERO_TOTAL_DE_PENSIONADOS_AFILIADOS__A__C.C.A.F." localSheetId="30">#REF!</definedName>
    <definedName name="NÚMERO_TOTAL_DE_PENSIONADOS_AFILIADOS__A__C.C.A.F." localSheetId="28">#REF!</definedName>
    <definedName name="NÚMERO_TOTAL_DE_PENSIONADOS_AFILIADOS__A__C.C.A.F." localSheetId="24">#REF!</definedName>
    <definedName name="NÚMERO_TOTAL_DE_PENSIONADOS_AFILIADOS__A__C.C.A.F." localSheetId="10">#REF!</definedName>
    <definedName name="NÚMERO_TOTAL_DE_PENSIONADOS_AFILIADOS__A__C.C.A.F." localSheetId="18">#REF!</definedName>
    <definedName name="NÚMERO_TOTAL_DE_PENSIONADOS_AFILIADOS__A__C.C.A.F." localSheetId="26">#REF!</definedName>
    <definedName name="NÚMERO_TOTAL_DE_PENSIONADOS_AFILIADOS__A__C.C.A.F." localSheetId="22">#REF!</definedName>
    <definedName name="NÚMERO_TOTAL_DE_PENSIONADOS_AFILIADOS__A__C.C.A.F." localSheetId="23">#REF!</definedName>
    <definedName name="NÚMERO_TOTAL_DE_PENSIONADOS_AFILIADOS__A__C.C.A.F." localSheetId="25">#REF!</definedName>
    <definedName name="NÚMERO_TOTAL_DE_PENSIONADOS_AFILIADOS__A__C.C.A.F." localSheetId="47">#REF!</definedName>
    <definedName name="NÚMERO_TOTAL_DE_PENSIONADOS_AFILIADOS__A__C.C.A.F." localSheetId="33">'PENS-CCAF-SEXO'!$A$1</definedName>
    <definedName name="NÚMERO_TOTAL_DE_PENSIONADOS_AFILIADOS__A__C.C.A.F." localSheetId="45">#REF!</definedName>
    <definedName name="NÚMERO_TOTAL_DE_PENSIONADOS_AFILIADOS__A__C.C.A.F." localSheetId="46">#REF!</definedName>
    <definedName name="NÚMERO_TOTAL_DE_PENSIONADOS_AFILIADOS__A__C.C.A.F." localSheetId="51">#REF!</definedName>
    <definedName name="NÚMERO_TOTAL_DE_PENSIONADOS_AFILIADOS__A__C.C.A.F." localSheetId="49">#REF!</definedName>
    <definedName name="NÚMERO_TOTAL_DE_PENSIONADOS_AFILIADOS__A__C.C.A.F." localSheetId="50">#REF!</definedName>
    <definedName name="NÚMERO_TOTAL_DE_PENSIONADOS_AFILIADOS__A__C.C.A.F." localSheetId="17">#REF!</definedName>
    <definedName name="NÚMERO_TOTAL_DE_PENSIONADOS_AFILIADOS__A__C.C.A.F." localSheetId="4">#REF!</definedName>
    <definedName name="NÚMERO_TOTAL_DE_PENSIONADOS_AFILIADOS__A__C.C.A.F." localSheetId="9">#REF!</definedName>
    <definedName name="NÚMERO_TOTAL_DE_PENSIONADOS_AFILIADOS__A__C.C.A.F." localSheetId="8">#REF!</definedName>
    <definedName name="NÚMERO_TOTAL_DE_PENSIONADOS_AFILIADOS__A__C.C.A.F." localSheetId="6">#REF!</definedName>
    <definedName name="NÚMERO_TOTAL_DE_PENSIONADOS_AFILIADOS__A__C.C.A.F." localSheetId="7">#REF!</definedName>
    <definedName name="NÚMERO_TOTAL_DE_PENSIONADOS_AFILIADOS__A__C.C.A.F." localSheetId="2">#REF!</definedName>
    <definedName name="NÚMERO_TOTAL_DE_PENSIONADOS_AFILIADOS__A__C.C.A.F." localSheetId="5">#REF!</definedName>
    <definedName name="NÚMERO_TOTAL_DE_PENSIONADOS_AFILIADOS__A__C.C.A.F.">#REF!</definedName>
    <definedName name="NÚMERO_TOTAL_DE_TRABAJADORES_AFILIADOS__A__C.C.A.F._POR_SEXO" localSheetId="11">#REF!</definedName>
    <definedName name="NÚMERO_TOTAL_DE_TRABAJADORES_AFILIADOS__A__C.C.A.F._POR_SEXO" localSheetId="15">#REF!</definedName>
    <definedName name="NÚMERO_TOTAL_DE_TRABAJADORES_AFILIADOS__A__C.C.A.F._POR_SEXO" localSheetId="16">#REF!</definedName>
    <definedName name="NÚMERO_TOTAL_DE_TRABAJADORES_AFILIADOS__A__C.C.A.F._POR_SEXO" localSheetId="12">#REF!</definedName>
    <definedName name="NÚMERO_TOTAL_DE_TRABAJADORES_AFILIADOS__A__C.C.A.F._POR_SEXO" localSheetId="13">#REF!</definedName>
    <definedName name="NÚMERO_TOTAL_DE_TRABAJADORES_AFILIADOS__A__C.C.A.F._POR_SEXO" localSheetId="14">#REF!</definedName>
    <definedName name="NÚMERO_TOTAL_DE_TRABAJADORES_AFILIADOS__A__C.C.A.F._POR_SEXO" localSheetId="53">#REF!</definedName>
    <definedName name="NÚMERO_TOTAL_DE_TRABAJADORES_AFILIADOS__A__C.C.A.F._POR_SEXO" localSheetId="54">#REF!</definedName>
    <definedName name="NÚMERO_TOTAL_DE_TRABAJADORES_AFILIADOS__A__C.C.A.F._POR_SEXO" localSheetId="20">#REF!</definedName>
    <definedName name="NÚMERO_TOTAL_DE_TRABAJADORES_AFILIADOS__A__C.C.A.F._POR_SEXO" localSheetId="19">#REF!</definedName>
    <definedName name="NÚMERO_TOTAL_DE_TRABAJADORES_AFILIADOS__A__C.C.A.F._POR_SEXO" localSheetId="21">#REF!</definedName>
    <definedName name="NÚMERO_TOTAL_DE_TRABAJADORES_AFILIADOS__A__C.C.A.F._POR_SEXO" localSheetId="43">#REF!</definedName>
    <definedName name="NÚMERO_TOTAL_DE_TRABAJADORES_AFILIADOS__A__C.C.A.F._POR_SEXO" localSheetId="3">#REF!</definedName>
    <definedName name="NÚMERO_TOTAL_DE_TRABAJADORES_AFILIADOS__A__C.C.A.F._POR_SEXO" localSheetId="1">#REF!</definedName>
    <definedName name="NÚMERO_TOTAL_DE_TRABAJADORES_AFILIADOS__A__C.C.A.F._POR_SEXO" localSheetId="52">#REF!</definedName>
    <definedName name="NÚMERO_TOTAL_DE_TRABAJADORES_AFILIADOS__A__C.C.A.F._POR_SEXO" localSheetId="44">#REF!</definedName>
    <definedName name="NÚMERO_TOTAL_DE_TRABAJADORES_AFILIADOS__A__C.C.A.F._POR_SEXO" localSheetId="29">#REF!</definedName>
    <definedName name="NÚMERO_TOTAL_DE_TRABAJADORES_AFILIADOS__A__C.C.A.F._POR_SEXO" localSheetId="0">#REF!</definedName>
    <definedName name="NÚMERO_TOTAL_DE_TRABAJADORES_AFILIADOS__A__C.C.A.F._POR_SEXO" localSheetId="42">#REF!</definedName>
    <definedName name="NÚMERO_TOTAL_DE_TRABAJADORES_AFILIADOS__A__C.C.A.F._POR_SEXO" localSheetId="30">#REF!</definedName>
    <definedName name="NÚMERO_TOTAL_DE_TRABAJADORES_AFILIADOS__A__C.C.A.F._POR_SEXO" localSheetId="28">#REF!</definedName>
    <definedName name="NÚMERO_TOTAL_DE_TRABAJADORES_AFILIADOS__A__C.C.A.F._POR_SEXO" localSheetId="24">#REF!</definedName>
    <definedName name="NÚMERO_TOTAL_DE_TRABAJADORES_AFILIADOS__A__C.C.A.F._POR_SEXO" localSheetId="10">#REF!</definedName>
    <definedName name="NÚMERO_TOTAL_DE_TRABAJADORES_AFILIADOS__A__C.C.A.F._POR_SEXO" localSheetId="18">#REF!</definedName>
    <definedName name="NÚMERO_TOTAL_DE_TRABAJADORES_AFILIADOS__A__C.C.A.F._POR_SEXO" localSheetId="26">#REF!</definedName>
    <definedName name="NÚMERO_TOTAL_DE_TRABAJADORES_AFILIADOS__A__C.C.A.F._POR_SEXO" localSheetId="22">#REF!</definedName>
    <definedName name="NÚMERO_TOTAL_DE_TRABAJADORES_AFILIADOS__A__C.C.A.F._POR_SEXO" localSheetId="23">#REF!</definedName>
    <definedName name="NÚMERO_TOTAL_DE_TRABAJADORES_AFILIADOS__A__C.C.A.F._POR_SEXO" localSheetId="25">#REF!</definedName>
    <definedName name="NÚMERO_TOTAL_DE_TRABAJADORES_AFILIADOS__A__C.C.A.F._POR_SEXO" localSheetId="47">#REF!</definedName>
    <definedName name="NÚMERO_TOTAL_DE_TRABAJADORES_AFILIADOS__A__C.C.A.F._POR_SEXO" localSheetId="45">#REF!</definedName>
    <definedName name="NÚMERO_TOTAL_DE_TRABAJADORES_AFILIADOS__A__C.C.A.F._POR_SEXO" localSheetId="46">#REF!</definedName>
    <definedName name="NÚMERO_TOTAL_DE_TRABAJADORES_AFILIADOS__A__C.C.A.F._POR_SEXO" localSheetId="51">#REF!</definedName>
    <definedName name="NÚMERO_TOTAL_DE_TRABAJADORES_AFILIADOS__A__C.C.A.F._POR_SEXO" localSheetId="49">#REF!</definedName>
    <definedName name="NÚMERO_TOTAL_DE_TRABAJADORES_AFILIADOS__A__C.C.A.F._POR_SEXO" localSheetId="50">#REF!</definedName>
    <definedName name="NÚMERO_TOTAL_DE_TRABAJADORES_AFILIADOS__A__C.C.A.F._POR_SEXO" localSheetId="17">#REF!</definedName>
    <definedName name="NÚMERO_TOTAL_DE_TRABAJADORES_AFILIADOS__A__C.C.A.F._POR_SEXO" localSheetId="4">#REF!</definedName>
    <definedName name="NÚMERO_TOTAL_DE_TRABAJADORES_AFILIADOS__A__C.C.A.F._POR_SEXO" localSheetId="9">#REF!</definedName>
    <definedName name="NÚMERO_TOTAL_DE_TRABAJADORES_AFILIADOS__A__C.C.A.F._POR_SEXO" localSheetId="8">#REF!</definedName>
    <definedName name="NÚMERO_TOTAL_DE_TRABAJADORES_AFILIADOS__A__C.C.A.F._POR_SEXO" localSheetId="6">#REF!</definedName>
    <definedName name="NÚMERO_TOTAL_DE_TRABAJADORES_AFILIADOS__A__C.C.A.F._POR_SEXO" localSheetId="7">#REF!</definedName>
    <definedName name="NÚMERO_TOTAL_DE_TRABAJADORES_AFILIADOS__A__C.C.A.F._POR_SEXO" localSheetId="2">#REF!</definedName>
    <definedName name="NÚMERO_TOTAL_DE_TRABAJADORES_AFILIADOS__A__C.C.A.F._POR_SEXO" localSheetId="5">#REF!</definedName>
    <definedName name="NÚMERO_TOTAL_DE_TRABAJADORES_AFILIADOS__A__C.C.A.F._POR_SEXO" localSheetId="32">'TRAB-CCAF-SEXO'!$B$1</definedName>
    <definedName name="NÚMERO_TOTAL_DE_TRABAJADORES_AFILIADOS__A__C.C.A.F._POR_SEXO">#REF!</definedName>
    <definedName name="NUMERO_Y_MONTO_DE_PENSIONES_DE_LEYES_ESPECIALES_EMITIDAS" localSheetId="11">#REF!</definedName>
    <definedName name="NUMERO_Y_MONTO_DE_PENSIONES_DE_LEYES_ESPECIALES_EMITIDAS" localSheetId="15">#REF!</definedName>
    <definedName name="NUMERO_Y_MONTO_DE_PENSIONES_DE_LEYES_ESPECIALES_EMITIDAS" localSheetId="16">#REF!</definedName>
    <definedName name="NUMERO_Y_MONTO_DE_PENSIONES_DE_LEYES_ESPECIALES_EMITIDAS" localSheetId="12">#REF!</definedName>
    <definedName name="NUMERO_Y_MONTO_DE_PENSIONES_DE_LEYES_ESPECIALES_EMITIDAS" localSheetId="13">#REF!</definedName>
    <definedName name="NUMERO_Y_MONTO_DE_PENSIONES_DE_LEYES_ESPECIALES_EMITIDAS" localSheetId="14">#REF!</definedName>
    <definedName name="NUMERO_Y_MONTO_DE_PENSIONES_DE_LEYES_ESPECIALES_EMITIDAS" localSheetId="53">#REF!</definedName>
    <definedName name="NUMERO_Y_MONTO_DE_PENSIONES_DE_LEYES_ESPECIALES_EMITIDAS" localSheetId="54">#REF!</definedName>
    <definedName name="NUMERO_Y_MONTO_DE_PENSIONES_DE_LEYES_ESPECIALES_EMITIDAS" localSheetId="20">#REF!</definedName>
    <definedName name="NUMERO_Y_MONTO_DE_PENSIONES_DE_LEYES_ESPECIALES_EMITIDAS" localSheetId="19">#REF!</definedName>
    <definedName name="NUMERO_Y_MONTO_DE_PENSIONES_DE_LEYES_ESPECIALES_EMITIDAS" localSheetId="21">#REF!</definedName>
    <definedName name="NUMERO_Y_MONTO_DE_PENSIONES_DE_LEYES_ESPECIALES_EMITIDAS" localSheetId="43">#REF!</definedName>
    <definedName name="NUMERO_Y_MONTO_DE_PENSIONES_DE_LEYES_ESPECIALES_EMITIDAS" localSheetId="3">#REF!</definedName>
    <definedName name="NUMERO_Y_MONTO_DE_PENSIONES_DE_LEYES_ESPECIALES_EMITIDAS" localSheetId="1">#REF!</definedName>
    <definedName name="NUMERO_Y_MONTO_DE_PENSIONES_DE_LEYES_ESPECIALES_EMITIDAS" localSheetId="52">#REF!</definedName>
    <definedName name="NUMERO_Y_MONTO_DE_PENSIONES_DE_LEYES_ESPECIALES_EMITIDAS" localSheetId="44">#REF!</definedName>
    <definedName name="NUMERO_Y_MONTO_DE_PENSIONES_DE_LEYES_ESPECIALES_EMITIDAS" localSheetId="29">#REF!</definedName>
    <definedName name="NUMERO_Y_MONTO_DE_PENSIONES_DE_LEYES_ESPECIALES_EMITIDAS" localSheetId="0">#REF!</definedName>
    <definedName name="NUMERO_Y_MONTO_DE_PENSIONES_DE_LEYES_ESPECIALES_EMITIDAS" localSheetId="42">#REF!</definedName>
    <definedName name="NUMERO_Y_MONTO_DE_PENSIONES_DE_LEYES_ESPECIALES_EMITIDAS" localSheetId="30">#REF!</definedName>
    <definedName name="NUMERO_Y_MONTO_DE_PENSIONES_DE_LEYES_ESPECIALES_EMITIDAS" localSheetId="28">#REF!</definedName>
    <definedName name="NUMERO_Y_MONTO_DE_PENSIONES_DE_LEYES_ESPECIALES_EMITIDAS" localSheetId="24">#REF!</definedName>
    <definedName name="NUMERO_Y_MONTO_DE_PENSIONES_DE_LEYES_ESPECIALES_EMITIDAS" localSheetId="10">#REF!</definedName>
    <definedName name="NUMERO_Y_MONTO_DE_PENSIONES_DE_LEYES_ESPECIALES_EMITIDAS" localSheetId="18">#REF!</definedName>
    <definedName name="NUMERO_Y_MONTO_DE_PENSIONES_DE_LEYES_ESPECIALES_EMITIDAS" localSheetId="26">#REF!</definedName>
    <definedName name="NUMERO_Y_MONTO_DE_PENSIONES_DE_LEYES_ESPECIALES_EMITIDAS" localSheetId="22">#REF!</definedName>
    <definedName name="NUMERO_Y_MONTO_DE_PENSIONES_DE_LEYES_ESPECIALES_EMITIDAS" localSheetId="23">#REF!</definedName>
    <definedName name="NUMERO_Y_MONTO_DE_PENSIONES_DE_LEYES_ESPECIALES_EMITIDAS" localSheetId="25">#REF!</definedName>
    <definedName name="NUMERO_Y_MONTO_DE_PENSIONES_DE_LEYES_ESPECIALES_EMITIDAS" localSheetId="47">#REF!</definedName>
    <definedName name="NUMERO_Y_MONTO_DE_PENSIONES_DE_LEYES_ESPECIALES_EMITIDAS" localSheetId="45">#REF!</definedName>
    <definedName name="NUMERO_Y_MONTO_DE_PENSIONES_DE_LEYES_ESPECIALES_EMITIDAS" localSheetId="46">#REF!</definedName>
    <definedName name="NUMERO_Y_MONTO_DE_PENSIONES_DE_LEYES_ESPECIALES_EMITIDAS" localSheetId="51">#REF!</definedName>
    <definedName name="NUMERO_Y_MONTO_DE_PENSIONES_DE_LEYES_ESPECIALES_EMITIDAS" localSheetId="49">#REF!</definedName>
    <definedName name="NUMERO_Y_MONTO_DE_PENSIONES_DE_LEYES_ESPECIALES_EMITIDAS" localSheetId="50">#REF!</definedName>
    <definedName name="NUMERO_Y_MONTO_DE_PENSIONES_DE_LEYES_ESPECIALES_EMITIDAS" localSheetId="17">#REF!</definedName>
    <definedName name="NUMERO_Y_MONTO_DE_PENSIONES_DE_LEYES_ESPECIALES_EMITIDAS" localSheetId="4">#REF!</definedName>
    <definedName name="NUMERO_Y_MONTO_DE_PENSIONES_DE_LEYES_ESPECIALES_EMITIDAS" localSheetId="9">#REF!</definedName>
    <definedName name="NUMERO_Y_MONTO_DE_PENSIONES_DE_LEYES_ESPECIALES_EMITIDAS" localSheetId="8">#REF!</definedName>
    <definedName name="NUMERO_Y_MONTO_DE_PENSIONES_DE_LEYES_ESPECIALES_EMITIDAS" localSheetId="6">#REF!</definedName>
    <definedName name="NUMERO_Y_MONTO_DE_PENSIONES_DE_LEYES_ESPECIALES_EMITIDAS" localSheetId="7">#REF!</definedName>
    <definedName name="NUMERO_Y_MONTO_DE_PENSIONES_DE_LEYES_ESPECIALES_EMITIDAS" localSheetId="2">#REF!</definedName>
    <definedName name="NUMERO_Y_MONTO_DE_PENSIONES_DE_LEYES_ESPECIALES_EMITIDAS" localSheetId="5">#REF!</definedName>
    <definedName name="NUMERO_Y_MONTO_DE_PENSIONES_DE_LEYES_ESPECIALES_EMITIDAS">#REF!</definedName>
    <definedName name="P_OLMEDO" localSheetId="11">#REF!</definedName>
    <definedName name="P_OLMEDO" localSheetId="15">#REF!</definedName>
    <definedName name="P_OLMEDO" localSheetId="16">#REF!</definedName>
    <definedName name="P_OLMEDO" localSheetId="12">#REF!</definedName>
    <definedName name="P_OLMEDO" localSheetId="13">#REF!</definedName>
    <definedName name="P_OLMEDO" localSheetId="14">#REF!</definedName>
    <definedName name="P_OLMEDO" localSheetId="20">#REF!</definedName>
    <definedName name="P_OLMEDO" localSheetId="19">#REF!</definedName>
    <definedName name="P_OLMEDO" localSheetId="21">#REF!</definedName>
    <definedName name="P_OLMEDO" localSheetId="3">#REF!</definedName>
    <definedName name="P_OLMEDO" localSheetId="1">#REF!</definedName>
    <definedName name="P_OLMEDO" localSheetId="29">#REF!</definedName>
    <definedName name="P_OLMEDO" localSheetId="0">#REF!</definedName>
    <definedName name="P_OLMEDO" localSheetId="30">#REF!</definedName>
    <definedName name="P_OLMEDO" localSheetId="28">#REF!</definedName>
    <definedName name="P_OLMEDO" localSheetId="24">#REF!</definedName>
    <definedName name="P_OLMEDO" localSheetId="10">#REF!</definedName>
    <definedName name="P_OLMEDO" localSheetId="18">#REF!</definedName>
    <definedName name="P_OLMEDO" localSheetId="26">#REF!</definedName>
    <definedName name="P_OLMEDO" localSheetId="22">#REF!</definedName>
    <definedName name="P_OLMEDO" localSheetId="23">#REF!</definedName>
    <definedName name="P_OLMEDO" localSheetId="25">#REF!</definedName>
    <definedName name="P_OLMEDO" localSheetId="17">#REF!</definedName>
    <definedName name="P_OLMEDO" localSheetId="4">#REF!</definedName>
    <definedName name="P_OLMEDO" localSheetId="9">#REF!</definedName>
    <definedName name="P_OLMEDO" localSheetId="8">#REF!</definedName>
    <definedName name="P_OLMEDO" localSheetId="6">#REF!</definedName>
    <definedName name="P_OLMEDO" localSheetId="7">#REF!</definedName>
    <definedName name="P_OLMEDO" localSheetId="2">#REF!</definedName>
    <definedName name="P_OLMEDO" localSheetId="5">#REF!</definedName>
    <definedName name="P_OLMEDO">#REF!</definedName>
    <definedName name="POLMEDO" localSheetId="11">#REF!</definedName>
    <definedName name="POLMEDO" localSheetId="15">#REF!</definedName>
    <definedName name="POLMEDO" localSheetId="16">#REF!</definedName>
    <definedName name="POLMEDO" localSheetId="12">#REF!</definedName>
    <definedName name="POLMEDO" localSheetId="13">#REF!</definedName>
    <definedName name="POLMEDO" localSheetId="14">#REF!</definedName>
    <definedName name="POLMEDO" localSheetId="20">#REF!</definedName>
    <definedName name="POLMEDO" localSheetId="19">#REF!</definedName>
    <definedName name="POLMEDO" localSheetId="21">#REF!</definedName>
    <definedName name="POLMEDO" localSheetId="3">#REF!</definedName>
    <definedName name="POLMEDO" localSheetId="1">#REF!</definedName>
    <definedName name="POLMEDO" localSheetId="29">#REF!</definedName>
    <definedName name="POLMEDO" localSheetId="0">#REF!</definedName>
    <definedName name="POLMEDO" localSheetId="30">#REF!</definedName>
    <definedName name="POLMEDO" localSheetId="28">#REF!</definedName>
    <definedName name="POLMEDO" localSheetId="24">#REF!</definedName>
    <definedName name="POLMEDO" localSheetId="10">#REF!</definedName>
    <definedName name="POLMEDO" localSheetId="18">#REF!</definedName>
    <definedName name="POLMEDO" localSheetId="26">#REF!</definedName>
    <definedName name="POLMEDO" localSheetId="22">#REF!</definedName>
    <definedName name="POLMEDO" localSheetId="23">#REF!</definedName>
    <definedName name="POLMEDO" localSheetId="25">#REF!</definedName>
    <definedName name="POLMEDO" localSheetId="17">#REF!</definedName>
    <definedName name="POLMEDO" localSheetId="4">#REF!</definedName>
    <definedName name="POLMEDO" localSheetId="9">#REF!</definedName>
    <definedName name="POLMEDO" localSheetId="8">#REF!</definedName>
    <definedName name="POLMEDO" localSheetId="6">#REF!</definedName>
    <definedName name="POLMEDO" localSheetId="7">#REF!</definedName>
    <definedName name="POLMEDO" localSheetId="2">#REF!</definedName>
    <definedName name="POLMEDO" localSheetId="5">#REF!</definedName>
    <definedName name="POLMEDO">#REF!</definedName>
    <definedName name="POLMEDO2" localSheetId="11">#REF!</definedName>
    <definedName name="POLMEDO2" localSheetId="15">#REF!</definedName>
    <definedName name="POLMEDO2" localSheetId="16">#REF!</definedName>
    <definedName name="POLMEDO2" localSheetId="12">#REF!</definedName>
    <definedName name="POLMEDO2" localSheetId="13">#REF!</definedName>
    <definedName name="POLMEDO2" localSheetId="14">#REF!</definedName>
    <definedName name="POLMEDO2" localSheetId="20">#REF!</definedName>
    <definedName name="POLMEDO2" localSheetId="19">#REF!</definedName>
    <definedName name="POLMEDO2" localSheetId="21">#REF!</definedName>
    <definedName name="POLMEDO2" localSheetId="3">#REF!</definedName>
    <definedName name="POLMEDO2" localSheetId="1">#REF!</definedName>
    <definedName name="POLMEDO2" localSheetId="29">#REF!</definedName>
    <definedName name="POLMEDO2" localSheetId="0">#REF!</definedName>
    <definedName name="POLMEDO2" localSheetId="30">#REF!</definedName>
    <definedName name="POLMEDO2" localSheetId="28">#REF!</definedName>
    <definedName name="POLMEDO2" localSheetId="24">#REF!</definedName>
    <definedName name="POLMEDO2" localSheetId="10">#REF!</definedName>
    <definedName name="POLMEDO2" localSheetId="18">#REF!</definedName>
    <definedName name="POLMEDO2" localSheetId="26">#REF!</definedName>
    <definedName name="POLMEDO2" localSheetId="22">#REF!</definedName>
    <definedName name="POLMEDO2" localSheetId="23">#REF!</definedName>
    <definedName name="POLMEDO2" localSheetId="25">#REF!</definedName>
    <definedName name="POLMEDO2" localSheetId="17">#REF!</definedName>
    <definedName name="POLMEDO2" localSheetId="4">#REF!</definedName>
    <definedName name="POLMEDO2" localSheetId="9">#REF!</definedName>
    <definedName name="POLMEDO2" localSheetId="8">#REF!</definedName>
    <definedName name="POLMEDO2" localSheetId="6">#REF!</definedName>
    <definedName name="POLMEDO2" localSheetId="7">#REF!</definedName>
    <definedName name="POLMEDO2" localSheetId="2">#REF!</definedName>
    <definedName name="POLMEDO2" localSheetId="5">#REF!</definedName>
    <definedName name="POLMEDO2">#REF!</definedName>
    <definedName name="POLMEDO3" localSheetId="11">#REF!</definedName>
    <definedName name="POLMEDO3" localSheetId="15">#REF!</definedName>
    <definedName name="POLMEDO3" localSheetId="16">#REF!</definedName>
    <definedName name="POLMEDO3" localSheetId="12">#REF!</definedName>
    <definedName name="POLMEDO3" localSheetId="13">#REF!</definedName>
    <definedName name="POLMEDO3" localSheetId="14">#REF!</definedName>
    <definedName name="POLMEDO3" localSheetId="20">#REF!</definedName>
    <definedName name="POLMEDO3" localSheetId="19">#REF!</definedName>
    <definedName name="POLMEDO3" localSheetId="21">#REF!</definedName>
    <definedName name="POLMEDO3" localSheetId="3">#REF!</definedName>
    <definedName name="POLMEDO3" localSheetId="1">#REF!</definedName>
    <definedName name="POLMEDO3" localSheetId="29">#REF!</definedName>
    <definedName name="POLMEDO3" localSheetId="0">#REF!</definedName>
    <definedName name="POLMEDO3" localSheetId="30">#REF!</definedName>
    <definedName name="POLMEDO3" localSheetId="28">#REF!</definedName>
    <definedName name="POLMEDO3" localSheetId="24">#REF!</definedName>
    <definedName name="POLMEDO3" localSheetId="10">#REF!</definedName>
    <definedName name="POLMEDO3" localSheetId="18">#REF!</definedName>
    <definedName name="POLMEDO3" localSheetId="26">#REF!</definedName>
    <definedName name="POLMEDO3" localSheetId="22">#REF!</definedName>
    <definedName name="POLMEDO3" localSheetId="23">#REF!</definedName>
    <definedName name="POLMEDO3" localSheetId="25">#REF!</definedName>
    <definedName name="POLMEDO3" localSheetId="17">#REF!</definedName>
    <definedName name="POLMEDO3" localSheetId="4">#REF!</definedName>
    <definedName name="POLMEDO3" localSheetId="9">#REF!</definedName>
    <definedName name="POLMEDO3" localSheetId="8">#REF!</definedName>
    <definedName name="POLMEDO3" localSheetId="6">#REF!</definedName>
    <definedName name="POLMEDO3" localSheetId="7">#REF!</definedName>
    <definedName name="POLMEDO3" localSheetId="2">#REF!</definedName>
    <definedName name="POLMEDO3" localSheetId="5">#REF!</definedName>
    <definedName name="POLMEDO3">#REF!</definedName>
    <definedName name="REMUNERACIÓN_IMPONIBLE_DE_LOS_TRABAJADORES_POR_LOS_QUE_SE_COTIZÓ_A" localSheetId="11">#REF!</definedName>
    <definedName name="REMUNERACIÓN_IMPONIBLE_DE_LOS_TRABAJADORES_POR_LOS_QUE_SE_COTIZÓ_A" localSheetId="15">#REF!</definedName>
    <definedName name="REMUNERACIÓN_IMPONIBLE_DE_LOS_TRABAJADORES_POR_LOS_QUE_SE_COTIZÓ_A" localSheetId="16">#REF!</definedName>
    <definedName name="REMUNERACIÓN_IMPONIBLE_DE_LOS_TRABAJADORES_POR_LOS_QUE_SE_COTIZÓ_A" localSheetId="12">#REF!</definedName>
    <definedName name="REMUNERACIÓN_IMPONIBLE_DE_LOS_TRABAJADORES_POR_LOS_QUE_SE_COTIZÓ_A" localSheetId="13">#REF!</definedName>
    <definedName name="REMUNERACIÓN_IMPONIBLE_DE_LOS_TRABAJADORES_POR_LOS_QUE_SE_COTIZÓ_A" localSheetId="14">#REF!</definedName>
    <definedName name="REMUNERACIÓN_IMPONIBLE_DE_LOS_TRABAJADORES_POR_LOS_QUE_SE_COTIZÓ_A" localSheetId="53">#REF!</definedName>
    <definedName name="REMUNERACIÓN_IMPONIBLE_DE_LOS_TRABAJADORES_POR_LOS_QUE_SE_COTIZÓ_A" localSheetId="54">#REF!</definedName>
    <definedName name="REMUNERACIÓN_IMPONIBLE_DE_LOS_TRABAJADORES_POR_LOS_QUE_SE_COTIZÓ_A" localSheetId="20">#REF!</definedName>
    <definedName name="REMUNERACIÓN_IMPONIBLE_DE_LOS_TRABAJADORES_POR_LOS_QUE_SE_COTIZÓ_A" localSheetId="19">#REF!</definedName>
    <definedName name="REMUNERACIÓN_IMPONIBLE_DE_LOS_TRABAJADORES_POR_LOS_QUE_SE_COTIZÓ_A" localSheetId="21">#REF!</definedName>
    <definedName name="REMUNERACIÓN_IMPONIBLE_DE_LOS_TRABAJADORES_POR_LOS_QUE_SE_COTIZÓ_A" localSheetId="43">#REF!</definedName>
    <definedName name="REMUNERACIÓN_IMPONIBLE_DE_LOS_TRABAJADORES_POR_LOS_QUE_SE_COTIZÓ_A" localSheetId="3">#REF!</definedName>
    <definedName name="REMUNERACIÓN_IMPONIBLE_DE_LOS_TRABAJADORES_POR_LOS_QUE_SE_COTIZÓ_A" localSheetId="1">#REF!</definedName>
    <definedName name="REMUNERACIÓN_IMPONIBLE_DE_LOS_TRABAJADORES_POR_LOS_QUE_SE_COTIZÓ_A" localSheetId="52">#REF!</definedName>
    <definedName name="REMUNERACIÓN_IMPONIBLE_DE_LOS_TRABAJADORES_POR_LOS_QUE_SE_COTIZÓ_A" localSheetId="44">#REF!</definedName>
    <definedName name="REMUNERACIÓN_IMPONIBLE_DE_LOS_TRABAJADORES_POR_LOS_QUE_SE_COTIZÓ_A" localSheetId="29">#REF!</definedName>
    <definedName name="REMUNERACIÓN_IMPONIBLE_DE_LOS_TRABAJADORES_POR_LOS_QUE_SE_COTIZÓ_A" localSheetId="0">#REF!</definedName>
    <definedName name="REMUNERACIÓN_IMPONIBLE_DE_LOS_TRABAJADORES_POR_LOS_QUE_SE_COTIZÓ_A" localSheetId="42">#REF!</definedName>
    <definedName name="REMUNERACIÓN_IMPONIBLE_DE_LOS_TRABAJADORES_POR_LOS_QUE_SE_COTIZÓ_A" localSheetId="30">#REF!</definedName>
    <definedName name="REMUNERACIÓN_IMPONIBLE_DE_LOS_TRABAJADORES_POR_LOS_QUE_SE_COTIZÓ_A" localSheetId="28">#REF!</definedName>
    <definedName name="REMUNERACIÓN_IMPONIBLE_DE_LOS_TRABAJADORES_POR_LOS_QUE_SE_COTIZÓ_A" localSheetId="24">#REF!</definedName>
    <definedName name="REMUNERACIÓN_IMPONIBLE_DE_LOS_TRABAJADORES_POR_LOS_QUE_SE_COTIZÓ_A" localSheetId="10">#REF!</definedName>
    <definedName name="REMUNERACIÓN_IMPONIBLE_DE_LOS_TRABAJADORES_POR_LOS_QUE_SE_COTIZÓ_A" localSheetId="18">#REF!</definedName>
    <definedName name="REMUNERACIÓN_IMPONIBLE_DE_LOS_TRABAJADORES_POR_LOS_QUE_SE_COTIZÓ_A" localSheetId="26">#REF!</definedName>
    <definedName name="REMUNERACIÓN_IMPONIBLE_DE_LOS_TRABAJADORES_POR_LOS_QUE_SE_COTIZÓ_A" localSheetId="22">#REF!</definedName>
    <definedName name="REMUNERACIÓN_IMPONIBLE_DE_LOS_TRABAJADORES_POR_LOS_QUE_SE_COTIZÓ_A" localSheetId="23">#REF!</definedName>
    <definedName name="REMUNERACIÓN_IMPONIBLE_DE_LOS_TRABAJADORES_POR_LOS_QUE_SE_COTIZÓ_A" localSheetId="25">#REF!</definedName>
    <definedName name="REMUNERACIÓN_IMPONIBLE_DE_LOS_TRABAJADORES_POR_LOS_QUE_SE_COTIZÓ_A" localSheetId="47">#REF!</definedName>
    <definedName name="REMUNERACIÓN_IMPONIBLE_DE_LOS_TRABAJADORES_POR_LOS_QUE_SE_COTIZÓ_A" localSheetId="45">#REF!</definedName>
    <definedName name="REMUNERACIÓN_IMPONIBLE_DE_LOS_TRABAJADORES_POR_LOS_QUE_SE_COTIZÓ_A" localSheetId="46">#REF!</definedName>
    <definedName name="REMUNERACIÓN_IMPONIBLE_DE_LOS_TRABAJADORES_POR_LOS_QUE_SE_COTIZÓ_A" localSheetId="51">#REF!</definedName>
    <definedName name="REMUNERACIÓN_IMPONIBLE_DE_LOS_TRABAJADORES_POR_LOS_QUE_SE_COTIZÓ_A" localSheetId="49">#REF!</definedName>
    <definedName name="REMUNERACIÓN_IMPONIBLE_DE_LOS_TRABAJADORES_POR_LOS_QUE_SE_COTIZÓ_A" localSheetId="50">#REF!</definedName>
    <definedName name="REMUNERACIÓN_IMPONIBLE_DE_LOS_TRABAJADORES_POR_LOS_QUE_SE_COTIZÓ_A" localSheetId="17">#REF!</definedName>
    <definedName name="REMUNERACIÓN_IMPONIBLE_DE_LOS_TRABAJADORES_POR_LOS_QUE_SE_COTIZÓ_A" localSheetId="4">#REF!</definedName>
    <definedName name="REMUNERACIÓN_IMPONIBLE_DE_LOS_TRABAJADORES_POR_LOS_QUE_SE_COTIZÓ_A" localSheetId="9">#REF!</definedName>
    <definedName name="REMUNERACIÓN_IMPONIBLE_DE_LOS_TRABAJADORES_POR_LOS_QUE_SE_COTIZÓ_A" localSheetId="8">#REF!</definedName>
    <definedName name="REMUNERACIÓN_IMPONIBLE_DE_LOS_TRABAJADORES_POR_LOS_QUE_SE_COTIZÓ_A" localSheetId="6">#REF!</definedName>
    <definedName name="REMUNERACIÓN_IMPONIBLE_DE_LOS_TRABAJADORES_POR_LOS_QUE_SE_COTIZÓ_A" localSheetId="7">#REF!</definedName>
    <definedName name="REMUNERACIÓN_IMPONIBLE_DE_LOS_TRABAJADORES_POR_LOS_QUE_SE_COTIZÓ_A" localSheetId="2">#REF!</definedName>
    <definedName name="REMUNERACIÓN_IMPONIBLE_DE_LOS_TRABAJADORES_POR_LOS_QUE_SE_COTIZÓ_A" localSheetId="5">#REF!</definedName>
    <definedName name="REMUNERACIÓN_IMPONIBLE_DE_LOS_TRABAJADORES_POR_LOS_QUE_SE_COTIZÓ_A">#REF!</definedName>
    <definedName name="REMUNERACIONES_IMPONIBLES_PARA_PENSIONES__SEGUN_EX_CAJAS_DE_PREVISION" localSheetId="11">#REF!</definedName>
    <definedName name="REMUNERACIONES_IMPONIBLES_PARA_PENSIONES__SEGUN_EX_CAJAS_DE_PREVISION" localSheetId="15">#REF!</definedName>
    <definedName name="REMUNERACIONES_IMPONIBLES_PARA_PENSIONES__SEGUN_EX_CAJAS_DE_PREVISION" localSheetId="16">#REF!</definedName>
    <definedName name="REMUNERACIONES_IMPONIBLES_PARA_PENSIONES__SEGUN_EX_CAJAS_DE_PREVISION" localSheetId="12">#REF!</definedName>
    <definedName name="REMUNERACIONES_IMPONIBLES_PARA_PENSIONES__SEGUN_EX_CAJAS_DE_PREVISION" localSheetId="13">#REF!</definedName>
    <definedName name="REMUNERACIONES_IMPONIBLES_PARA_PENSIONES__SEGUN_EX_CAJAS_DE_PREVISION" localSheetId="14">#REF!</definedName>
    <definedName name="REMUNERACIONES_IMPONIBLES_PARA_PENSIONES__SEGUN_EX_CAJAS_DE_PREVISION" localSheetId="53">#REF!</definedName>
    <definedName name="REMUNERACIONES_IMPONIBLES_PARA_PENSIONES__SEGUN_EX_CAJAS_DE_PREVISION" localSheetId="54">#REF!</definedName>
    <definedName name="REMUNERACIONES_IMPONIBLES_PARA_PENSIONES__SEGUN_EX_CAJAS_DE_PREVISION" localSheetId="20">#REF!</definedName>
    <definedName name="REMUNERACIONES_IMPONIBLES_PARA_PENSIONES__SEGUN_EX_CAJAS_DE_PREVISION" localSheetId="19">#REF!</definedName>
    <definedName name="REMUNERACIONES_IMPONIBLES_PARA_PENSIONES__SEGUN_EX_CAJAS_DE_PREVISION" localSheetId="21">#REF!</definedName>
    <definedName name="REMUNERACIONES_IMPONIBLES_PARA_PENSIONES__SEGUN_EX_CAJAS_DE_PREVISION" localSheetId="43">#REF!</definedName>
    <definedName name="REMUNERACIONES_IMPONIBLES_PARA_PENSIONES__SEGUN_EX_CAJAS_DE_PREVISION" localSheetId="3">#REF!</definedName>
    <definedName name="REMUNERACIONES_IMPONIBLES_PARA_PENSIONES__SEGUN_EX_CAJAS_DE_PREVISION" localSheetId="1">#REF!</definedName>
    <definedName name="REMUNERACIONES_IMPONIBLES_PARA_PENSIONES__SEGUN_EX_CAJAS_DE_PREVISION" localSheetId="52">#REF!</definedName>
    <definedName name="REMUNERACIONES_IMPONIBLES_PARA_PENSIONES__SEGUN_EX_CAJAS_DE_PREVISION" localSheetId="44">#REF!</definedName>
    <definedName name="REMUNERACIONES_IMPONIBLES_PARA_PENSIONES__SEGUN_EX_CAJAS_DE_PREVISION" localSheetId="29">#REF!</definedName>
    <definedName name="REMUNERACIONES_IMPONIBLES_PARA_PENSIONES__SEGUN_EX_CAJAS_DE_PREVISION" localSheetId="0">#REF!</definedName>
    <definedName name="REMUNERACIONES_IMPONIBLES_PARA_PENSIONES__SEGUN_EX_CAJAS_DE_PREVISION" localSheetId="42">#REF!</definedName>
    <definedName name="REMUNERACIONES_IMPONIBLES_PARA_PENSIONES__SEGUN_EX_CAJAS_DE_PREVISION" localSheetId="30">#REF!</definedName>
    <definedName name="REMUNERACIONES_IMPONIBLES_PARA_PENSIONES__SEGUN_EX_CAJAS_DE_PREVISION" localSheetId="28">#REF!</definedName>
    <definedName name="REMUNERACIONES_IMPONIBLES_PARA_PENSIONES__SEGUN_EX_CAJAS_DE_PREVISION" localSheetId="24">#REF!</definedName>
    <definedName name="REMUNERACIONES_IMPONIBLES_PARA_PENSIONES__SEGUN_EX_CAJAS_DE_PREVISION" localSheetId="10">#REF!</definedName>
    <definedName name="REMUNERACIONES_IMPONIBLES_PARA_PENSIONES__SEGUN_EX_CAJAS_DE_PREVISION" localSheetId="18">#REF!</definedName>
    <definedName name="REMUNERACIONES_IMPONIBLES_PARA_PENSIONES__SEGUN_EX_CAJAS_DE_PREVISION" localSheetId="26">#REF!</definedName>
    <definedName name="REMUNERACIONES_IMPONIBLES_PARA_PENSIONES__SEGUN_EX_CAJAS_DE_PREVISION" localSheetId="22">#REF!</definedName>
    <definedName name="REMUNERACIONES_IMPONIBLES_PARA_PENSIONES__SEGUN_EX_CAJAS_DE_PREVISION" localSheetId="23">#REF!</definedName>
    <definedName name="REMUNERACIONES_IMPONIBLES_PARA_PENSIONES__SEGUN_EX_CAJAS_DE_PREVISION" localSheetId="25">#REF!</definedName>
    <definedName name="REMUNERACIONES_IMPONIBLES_PARA_PENSIONES__SEGUN_EX_CAJAS_DE_PREVISION" localSheetId="47">#REF!</definedName>
    <definedName name="REMUNERACIONES_IMPONIBLES_PARA_PENSIONES__SEGUN_EX_CAJAS_DE_PREVISION" localSheetId="45">#REF!</definedName>
    <definedName name="REMUNERACIONES_IMPONIBLES_PARA_PENSIONES__SEGUN_EX_CAJAS_DE_PREVISION" localSheetId="46">#REF!</definedName>
    <definedName name="REMUNERACIONES_IMPONIBLES_PARA_PENSIONES__SEGUN_EX_CAJAS_DE_PREVISION" localSheetId="51">#REF!</definedName>
    <definedName name="REMUNERACIONES_IMPONIBLES_PARA_PENSIONES__SEGUN_EX_CAJAS_DE_PREVISION" localSheetId="49">#REF!</definedName>
    <definedName name="REMUNERACIONES_IMPONIBLES_PARA_PENSIONES__SEGUN_EX_CAJAS_DE_PREVISION" localSheetId="50">#REF!</definedName>
    <definedName name="REMUNERACIONES_IMPONIBLES_PARA_PENSIONES__SEGUN_EX_CAJAS_DE_PREVISION" localSheetId="17">#REF!</definedName>
    <definedName name="REMUNERACIONES_IMPONIBLES_PARA_PENSIONES__SEGUN_EX_CAJAS_DE_PREVISION" localSheetId="4">#REF!</definedName>
    <definedName name="REMUNERACIONES_IMPONIBLES_PARA_PENSIONES__SEGUN_EX_CAJAS_DE_PREVISION" localSheetId="9">#REF!</definedName>
    <definedName name="REMUNERACIONES_IMPONIBLES_PARA_PENSIONES__SEGUN_EX_CAJAS_DE_PREVISION" localSheetId="8">#REF!</definedName>
    <definedName name="REMUNERACIONES_IMPONIBLES_PARA_PENSIONES__SEGUN_EX_CAJAS_DE_PREVISION" localSheetId="6">#REF!</definedName>
    <definedName name="REMUNERACIONES_IMPONIBLES_PARA_PENSIONES__SEGUN_EX_CAJAS_DE_PREVISION" localSheetId="7">#REF!</definedName>
    <definedName name="REMUNERACIONES_IMPONIBLES_PARA_PENSIONES__SEGUN_EX_CAJAS_DE_PREVISION" localSheetId="2">#REF!</definedName>
    <definedName name="REMUNERACIONES_IMPONIBLES_PARA_PENSIONES__SEGUN_EX_CAJAS_DE_PREVISION" localSheetId="5">#REF!</definedName>
    <definedName name="REMUNERACIONES_IMPONIBLES_PARA_PENSIONES__SEGUN_EX_CAJAS_DE_PREVISION">#REF!</definedName>
    <definedName name="SUBSIDIOS_FAMILIARES_EMITIDOS___BENEFICIARIOS__MONTO_Y_CAUSANTES_POR_TIPO" localSheetId="11">#REF!</definedName>
    <definedName name="SUBSIDIOS_FAMILIARES_EMITIDOS___BENEFICIARIOS__MONTO_Y_CAUSANTES_POR_TIPO" localSheetId="15">#REF!</definedName>
    <definedName name="SUBSIDIOS_FAMILIARES_EMITIDOS___BENEFICIARIOS__MONTO_Y_CAUSANTES_POR_TIPO" localSheetId="16">#REF!</definedName>
    <definedName name="SUBSIDIOS_FAMILIARES_EMITIDOS___BENEFICIARIOS__MONTO_Y_CAUSANTES_POR_TIPO" localSheetId="12">#REF!</definedName>
    <definedName name="SUBSIDIOS_FAMILIARES_EMITIDOS___BENEFICIARIOS__MONTO_Y_CAUSANTES_POR_TIPO" localSheetId="13">#REF!</definedName>
    <definedName name="SUBSIDIOS_FAMILIARES_EMITIDOS___BENEFICIARIOS__MONTO_Y_CAUSANTES_POR_TIPO" localSheetId="14">#REF!</definedName>
    <definedName name="SUBSIDIOS_FAMILIARES_EMITIDOS___BENEFICIARIOS__MONTO_Y_CAUSANTES_POR_TIPO" localSheetId="20">#REF!</definedName>
    <definedName name="SUBSIDIOS_FAMILIARES_EMITIDOS___BENEFICIARIOS__MONTO_Y_CAUSANTES_POR_TIPO" localSheetId="19">#REF!</definedName>
    <definedName name="SUBSIDIOS_FAMILIARES_EMITIDOS___BENEFICIARIOS__MONTO_Y_CAUSANTES_POR_TIPO" localSheetId="21">#REF!</definedName>
    <definedName name="SUBSIDIOS_FAMILIARES_EMITIDOS___BENEFICIARIOS__MONTO_Y_CAUSANTES_POR_TIPO" localSheetId="3">#REF!</definedName>
    <definedName name="SUBSIDIOS_FAMILIARES_EMITIDOS___BENEFICIARIOS__MONTO_Y_CAUSANTES_POR_TIPO" localSheetId="1">#REF!</definedName>
    <definedName name="SUBSIDIOS_FAMILIARES_EMITIDOS___BENEFICIARIOS__MONTO_Y_CAUSANTES_POR_TIPO" localSheetId="29">#REF!</definedName>
    <definedName name="SUBSIDIOS_FAMILIARES_EMITIDOS___BENEFICIARIOS__MONTO_Y_CAUSANTES_POR_TIPO" localSheetId="0">#REF!</definedName>
    <definedName name="SUBSIDIOS_FAMILIARES_EMITIDOS___BENEFICIARIOS__MONTO_Y_CAUSANTES_POR_TIPO" localSheetId="30">#REF!</definedName>
    <definedName name="SUBSIDIOS_FAMILIARES_EMITIDOS___BENEFICIARIOS__MONTO_Y_CAUSANTES_POR_TIPO" localSheetId="28">#REF!</definedName>
    <definedName name="SUBSIDIOS_FAMILIARES_EMITIDOS___BENEFICIARIOS__MONTO_Y_CAUSANTES_POR_TIPO" localSheetId="24">#REF!</definedName>
    <definedName name="SUBSIDIOS_FAMILIARES_EMITIDOS___BENEFICIARIOS__MONTO_Y_CAUSANTES_POR_TIPO" localSheetId="10">#REF!</definedName>
    <definedName name="SUBSIDIOS_FAMILIARES_EMITIDOS___BENEFICIARIOS__MONTO_Y_CAUSANTES_POR_TIPO" localSheetId="18">#REF!</definedName>
    <definedName name="SUBSIDIOS_FAMILIARES_EMITIDOS___BENEFICIARIOS__MONTO_Y_CAUSANTES_POR_TIPO" localSheetId="26">#REF!</definedName>
    <definedName name="SUBSIDIOS_FAMILIARES_EMITIDOS___BENEFICIARIOS__MONTO_Y_CAUSANTES_POR_TIPO" localSheetId="22">#REF!</definedName>
    <definedName name="SUBSIDIOS_FAMILIARES_EMITIDOS___BENEFICIARIOS__MONTO_Y_CAUSANTES_POR_TIPO" localSheetId="23">#REF!</definedName>
    <definedName name="SUBSIDIOS_FAMILIARES_EMITIDOS___BENEFICIARIOS__MONTO_Y_CAUSANTES_POR_TIPO" localSheetId="25">#REF!</definedName>
    <definedName name="SUBSIDIOS_FAMILIARES_EMITIDOS___BENEFICIARIOS__MONTO_Y_CAUSANTES_POR_TIPO" localSheetId="49">SUF!$B$2</definedName>
    <definedName name="SUBSIDIOS_FAMILIARES_EMITIDOS___BENEFICIARIOS__MONTO_Y_CAUSANTES_POR_TIPO" localSheetId="17">#REF!</definedName>
    <definedName name="SUBSIDIOS_FAMILIARES_EMITIDOS___BENEFICIARIOS__MONTO_Y_CAUSANTES_POR_TIPO" localSheetId="4">#REF!</definedName>
    <definedName name="SUBSIDIOS_FAMILIARES_EMITIDOS___BENEFICIARIOS__MONTO_Y_CAUSANTES_POR_TIPO" localSheetId="9">#REF!</definedName>
    <definedName name="SUBSIDIOS_FAMILIARES_EMITIDOS___BENEFICIARIOS__MONTO_Y_CAUSANTES_POR_TIPO" localSheetId="8">#REF!</definedName>
    <definedName name="SUBSIDIOS_FAMILIARES_EMITIDOS___BENEFICIARIOS__MONTO_Y_CAUSANTES_POR_TIPO" localSheetId="6">#REF!</definedName>
    <definedName name="SUBSIDIOS_FAMILIARES_EMITIDOS___BENEFICIARIOS__MONTO_Y_CAUSANTES_POR_TIPO" localSheetId="7">#REF!</definedName>
    <definedName name="SUBSIDIOS_FAMILIARES_EMITIDOS___BENEFICIARIOS__MONTO_Y_CAUSANTES_POR_TIPO" localSheetId="2">#REF!</definedName>
    <definedName name="SUBSIDIOS_FAMILIARES_EMITIDOS___BENEFICIARIOS__MONTO_Y_CAUSANTES_POR_TIPO" localSheetId="5">#REF!</definedName>
    <definedName name="SUBSIDIOS_FAMILIARES_EMITIDOS___BENEFICIARIOS__MONTO_Y_CAUSANTES_POR_TIPO">#REF!</definedName>
    <definedName name="TASAS_DE_INTERES_MENSUAL_PARA_OPERACIONES_NO_REAJUSTABLES_EN_MONEDA_NACIONAL" localSheetId="11">#REF!</definedName>
    <definedName name="TASAS_DE_INTERES_MENSUAL_PARA_OPERACIONES_NO_REAJUSTABLES_EN_MONEDA_NACIONAL" localSheetId="15">#REF!</definedName>
    <definedName name="TASAS_DE_INTERES_MENSUAL_PARA_OPERACIONES_NO_REAJUSTABLES_EN_MONEDA_NACIONAL" localSheetId="16">#REF!</definedName>
    <definedName name="TASAS_DE_INTERES_MENSUAL_PARA_OPERACIONES_NO_REAJUSTABLES_EN_MONEDA_NACIONAL" localSheetId="12">#REF!</definedName>
    <definedName name="TASAS_DE_INTERES_MENSUAL_PARA_OPERACIONES_NO_REAJUSTABLES_EN_MONEDA_NACIONAL" localSheetId="13">#REF!</definedName>
    <definedName name="TASAS_DE_INTERES_MENSUAL_PARA_OPERACIONES_NO_REAJUSTABLES_EN_MONEDA_NACIONAL" localSheetId="14">#REF!</definedName>
    <definedName name="TASAS_DE_INTERES_MENSUAL_PARA_OPERACIONES_NO_REAJUSTABLES_EN_MONEDA_NACIONAL" localSheetId="53">#REF!</definedName>
    <definedName name="TASAS_DE_INTERES_MENSUAL_PARA_OPERACIONES_NO_REAJUSTABLES_EN_MONEDA_NACIONAL" localSheetId="54">#REF!</definedName>
    <definedName name="TASAS_DE_INTERES_MENSUAL_PARA_OPERACIONES_NO_REAJUSTABLES_EN_MONEDA_NACIONAL" localSheetId="20">#REF!</definedName>
    <definedName name="TASAS_DE_INTERES_MENSUAL_PARA_OPERACIONES_NO_REAJUSTABLES_EN_MONEDA_NACIONAL" localSheetId="19">#REF!</definedName>
    <definedName name="TASAS_DE_INTERES_MENSUAL_PARA_OPERACIONES_NO_REAJUSTABLES_EN_MONEDA_NACIONAL" localSheetId="21">#REF!</definedName>
    <definedName name="TASAS_DE_INTERES_MENSUAL_PARA_OPERACIONES_NO_REAJUSTABLES_EN_MONEDA_NACIONAL" localSheetId="43">#REF!</definedName>
    <definedName name="TASAS_DE_INTERES_MENSUAL_PARA_OPERACIONES_NO_REAJUSTABLES_EN_MONEDA_NACIONAL" localSheetId="3">#REF!</definedName>
    <definedName name="TASAS_DE_INTERES_MENSUAL_PARA_OPERACIONES_NO_REAJUSTABLES_EN_MONEDA_NACIONAL" localSheetId="1">#REF!</definedName>
    <definedName name="TASAS_DE_INTERES_MENSUAL_PARA_OPERACIONES_NO_REAJUSTABLES_EN_MONEDA_NACIONAL" localSheetId="52">#REF!</definedName>
    <definedName name="TASAS_DE_INTERES_MENSUAL_PARA_OPERACIONES_NO_REAJUSTABLES_EN_MONEDA_NACIONAL" localSheetId="44">#REF!</definedName>
    <definedName name="TASAS_DE_INTERES_MENSUAL_PARA_OPERACIONES_NO_REAJUSTABLES_EN_MONEDA_NACIONAL" localSheetId="29">#REF!</definedName>
    <definedName name="TASAS_DE_INTERES_MENSUAL_PARA_OPERACIONES_NO_REAJUSTABLES_EN_MONEDA_NACIONAL" localSheetId="0">#REF!</definedName>
    <definedName name="TASAS_DE_INTERES_MENSUAL_PARA_OPERACIONES_NO_REAJUSTABLES_EN_MONEDA_NACIONAL" localSheetId="42">#REF!</definedName>
    <definedName name="TASAS_DE_INTERES_MENSUAL_PARA_OPERACIONES_NO_REAJUSTABLES_EN_MONEDA_NACIONAL" localSheetId="30">#REF!</definedName>
    <definedName name="TASAS_DE_INTERES_MENSUAL_PARA_OPERACIONES_NO_REAJUSTABLES_EN_MONEDA_NACIONAL" localSheetId="28">#REF!</definedName>
    <definedName name="TASAS_DE_INTERES_MENSUAL_PARA_OPERACIONES_NO_REAJUSTABLES_EN_MONEDA_NACIONAL" localSheetId="24">#REF!</definedName>
    <definedName name="TASAS_DE_INTERES_MENSUAL_PARA_OPERACIONES_NO_REAJUSTABLES_EN_MONEDA_NACIONAL" localSheetId="10">#REF!</definedName>
    <definedName name="TASAS_DE_INTERES_MENSUAL_PARA_OPERACIONES_NO_REAJUSTABLES_EN_MONEDA_NACIONAL" localSheetId="18">#REF!</definedName>
    <definedName name="TASAS_DE_INTERES_MENSUAL_PARA_OPERACIONES_NO_REAJUSTABLES_EN_MONEDA_NACIONAL" localSheetId="26">#REF!</definedName>
    <definedName name="TASAS_DE_INTERES_MENSUAL_PARA_OPERACIONES_NO_REAJUSTABLES_EN_MONEDA_NACIONAL" localSheetId="22">#REF!</definedName>
    <definedName name="TASAS_DE_INTERES_MENSUAL_PARA_OPERACIONES_NO_REAJUSTABLES_EN_MONEDA_NACIONAL" localSheetId="23">#REF!</definedName>
    <definedName name="TASAS_DE_INTERES_MENSUAL_PARA_OPERACIONES_NO_REAJUSTABLES_EN_MONEDA_NACIONAL" localSheetId="25">#REF!</definedName>
    <definedName name="TASAS_DE_INTERES_MENSUAL_PARA_OPERACIONES_NO_REAJUSTABLES_EN_MONEDA_NACIONAL" localSheetId="47">#REF!</definedName>
    <definedName name="TASAS_DE_INTERES_MENSUAL_PARA_OPERACIONES_NO_REAJUSTABLES_EN_MONEDA_NACIONAL" localSheetId="45">#REF!</definedName>
    <definedName name="TASAS_DE_INTERES_MENSUAL_PARA_OPERACIONES_NO_REAJUSTABLES_EN_MONEDA_NACIONAL" localSheetId="46">#REF!</definedName>
    <definedName name="TASAS_DE_INTERES_MENSUAL_PARA_OPERACIONES_NO_REAJUSTABLES_EN_MONEDA_NACIONAL" localSheetId="51">#REF!</definedName>
    <definedName name="TASAS_DE_INTERES_MENSUAL_PARA_OPERACIONES_NO_REAJUSTABLES_EN_MONEDA_NACIONAL" localSheetId="49">#REF!</definedName>
    <definedName name="TASAS_DE_INTERES_MENSUAL_PARA_OPERACIONES_NO_REAJUSTABLES_EN_MONEDA_NACIONAL" localSheetId="50">#REF!</definedName>
    <definedName name="TASAS_DE_INTERES_MENSUAL_PARA_OPERACIONES_NO_REAJUSTABLES_EN_MONEDA_NACIONAL" localSheetId="17">#REF!</definedName>
    <definedName name="TASAS_DE_INTERES_MENSUAL_PARA_OPERACIONES_NO_REAJUSTABLES_EN_MONEDA_NACIONAL" localSheetId="4">#REF!</definedName>
    <definedName name="TASAS_DE_INTERES_MENSUAL_PARA_OPERACIONES_NO_REAJUSTABLES_EN_MONEDA_NACIONAL" localSheetId="9">#REF!</definedName>
    <definedName name="TASAS_DE_INTERES_MENSUAL_PARA_OPERACIONES_NO_REAJUSTABLES_EN_MONEDA_NACIONAL" localSheetId="8">#REF!</definedName>
    <definedName name="TASAS_DE_INTERES_MENSUAL_PARA_OPERACIONES_NO_REAJUSTABLES_EN_MONEDA_NACIONAL" localSheetId="6">#REF!</definedName>
    <definedName name="TASAS_DE_INTERES_MENSUAL_PARA_OPERACIONES_NO_REAJUSTABLES_EN_MONEDA_NACIONAL" localSheetId="7">#REF!</definedName>
    <definedName name="TASAS_DE_INTERES_MENSUAL_PARA_OPERACIONES_NO_REAJUSTABLES_EN_MONEDA_NACIONAL" localSheetId="2">#REF!</definedName>
    <definedName name="TASAS_DE_INTERES_MENSUAL_PARA_OPERACIONES_NO_REAJUSTABLES_EN_MONEDA_NACIONAL" localSheetId="5">#REF!</definedName>
    <definedName name="TASAS_DE_INTERES_MENSUAL_PARA_OPERACIONES_NO_REAJUSTABLES_EN_MONEDA_NACIONAL">#REF!</definedName>
    <definedName name="test" localSheetId="11">#REF!</definedName>
    <definedName name="test" localSheetId="15">#REF!</definedName>
    <definedName name="test" localSheetId="16">#REF!</definedName>
    <definedName name="test" localSheetId="12">#REF!</definedName>
    <definedName name="test" localSheetId="13">#REF!</definedName>
    <definedName name="test" localSheetId="14">#REF!</definedName>
    <definedName name="test" localSheetId="20">#REF!</definedName>
    <definedName name="test" localSheetId="19">#REF!</definedName>
    <definedName name="test" localSheetId="21">#REF!</definedName>
    <definedName name="test" localSheetId="3">#REF!</definedName>
    <definedName name="test" localSheetId="1">#REF!</definedName>
    <definedName name="test" localSheetId="29">#REF!</definedName>
    <definedName name="test" localSheetId="0">#REF!</definedName>
    <definedName name="test" localSheetId="30">#REF!</definedName>
    <definedName name="test" localSheetId="28">#REF!</definedName>
    <definedName name="test" localSheetId="24">#REF!</definedName>
    <definedName name="test" localSheetId="10">#REF!</definedName>
    <definedName name="test" localSheetId="18">#REF!</definedName>
    <definedName name="test" localSheetId="26">#REF!</definedName>
    <definedName name="test" localSheetId="22">#REF!</definedName>
    <definedName name="test" localSheetId="23">#REF!</definedName>
    <definedName name="test" localSheetId="25">#REF!</definedName>
    <definedName name="test" localSheetId="17">#REF!</definedName>
    <definedName name="test" localSheetId="4">#REF!</definedName>
    <definedName name="test" localSheetId="9">#REF!</definedName>
    <definedName name="test" localSheetId="8">#REF!</definedName>
    <definedName name="test" localSheetId="6">#REF!</definedName>
    <definedName name="test" localSheetId="7">#REF!</definedName>
    <definedName name="test" localSheetId="2">#REF!</definedName>
    <definedName name="test" localSheetId="5">#REF!</definedName>
    <definedName name="test">#REF!</definedName>
    <definedName name="test2" localSheetId="11">#REF!</definedName>
    <definedName name="test2" localSheetId="15">#REF!</definedName>
    <definedName name="test2" localSheetId="16">#REF!</definedName>
    <definedName name="test2" localSheetId="12">#REF!</definedName>
    <definedName name="test2" localSheetId="13">#REF!</definedName>
    <definedName name="test2" localSheetId="14">#REF!</definedName>
    <definedName name="test2" localSheetId="20">#REF!</definedName>
    <definedName name="test2" localSheetId="19">#REF!</definedName>
    <definedName name="test2" localSheetId="21">#REF!</definedName>
    <definedName name="test2" localSheetId="3">#REF!</definedName>
    <definedName name="test2" localSheetId="1">#REF!</definedName>
    <definedName name="test2" localSheetId="29">#REF!</definedName>
    <definedName name="test2" localSheetId="0">#REF!</definedName>
    <definedName name="test2" localSheetId="30">#REF!</definedName>
    <definedName name="test2" localSheetId="28">#REF!</definedName>
    <definedName name="test2" localSheetId="24">#REF!</definedName>
    <definedName name="test2" localSheetId="10">#REF!</definedName>
    <definedName name="test2" localSheetId="18">#REF!</definedName>
    <definedName name="test2" localSheetId="26">#REF!</definedName>
    <definedName name="test2" localSheetId="22">#REF!</definedName>
    <definedName name="test2" localSheetId="23">#REF!</definedName>
    <definedName name="test2" localSheetId="25">#REF!</definedName>
    <definedName name="test2" localSheetId="17">#REF!</definedName>
    <definedName name="test2" localSheetId="4">#REF!</definedName>
    <definedName name="test2" localSheetId="9">#REF!</definedName>
    <definedName name="test2" localSheetId="8">#REF!</definedName>
    <definedName name="test2" localSheetId="6">#REF!</definedName>
    <definedName name="test2" localSheetId="7">#REF!</definedName>
    <definedName name="test2" localSheetId="2">#REF!</definedName>
    <definedName name="test2" localSheetId="5">#REF!</definedName>
    <definedName name="test2">#REF!</definedName>
    <definedName name="_xlnm.Print_Titles" localSheetId="3">'EMP AFILIADAS ACT ECO'!$B:$B</definedName>
    <definedName name="_xlnm.Print_Titles" localSheetId="2">'TRAB PROT Y EMP '!$B:$B</definedName>
    <definedName name="_xlnm.Print_Titles" localSheetId="5">TRAB_PROT_ACT_ECO!$B:$B</definedName>
    <definedName name="Volver_al_Indice" localSheetId="11">#REF!</definedName>
    <definedName name="Volver_al_Indice" localSheetId="15">#REF!</definedName>
    <definedName name="Volver_al_Indice" localSheetId="16">#REF!</definedName>
    <definedName name="Volver_al_Indice" localSheetId="12">#REF!</definedName>
    <definedName name="Volver_al_Indice" localSheetId="13">#REF!</definedName>
    <definedName name="Volver_al_Indice" localSheetId="14">#REF!</definedName>
    <definedName name="Volver_al_Indice" localSheetId="53">#REF!</definedName>
    <definedName name="Volver_al_Indice" localSheetId="54">#REF!</definedName>
    <definedName name="Volver_al_Indice" localSheetId="20">#REF!</definedName>
    <definedName name="Volver_al_Indice" localSheetId="19">#REF!</definedName>
    <definedName name="Volver_al_Indice" localSheetId="21">#REF!</definedName>
    <definedName name="Volver_al_Indice" localSheetId="43">#REF!</definedName>
    <definedName name="Volver_al_Indice" localSheetId="3">#REF!</definedName>
    <definedName name="Volver_al_Indice" localSheetId="1">#REF!</definedName>
    <definedName name="Volver_al_Indice" localSheetId="52">#REF!</definedName>
    <definedName name="Volver_al_Indice" localSheetId="44">#REF!</definedName>
    <definedName name="Volver_al_Indice" localSheetId="29">#REF!</definedName>
    <definedName name="Volver_al_Indice" localSheetId="0">#REF!</definedName>
    <definedName name="Volver_al_Indice" localSheetId="42">#REF!</definedName>
    <definedName name="Volver_al_Indice" localSheetId="30">#REF!</definedName>
    <definedName name="Volver_al_Indice" localSheetId="28">#REF!</definedName>
    <definedName name="Volver_al_Indice" localSheetId="24">#REF!</definedName>
    <definedName name="Volver_al_Indice" localSheetId="10">#REF!</definedName>
    <definedName name="Volver_al_Indice" localSheetId="18">#REF!</definedName>
    <definedName name="Volver_al_Indice" localSheetId="26">#REF!</definedName>
    <definedName name="Volver_al_Indice" localSheetId="22">#REF!</definedName>
    <definedName name="Volver_al_Indice" localSheetId="23">#REF!</definedName>
    <definedName name="Volver_al_Indice" localSheetId="25">#REF!</definedName>
    <definedName name="Volver_al_Indice" localSheetId="47">#REF!</definedName>
    <definedName name="Volver_al_Indice" localSheetId="45">#REF!</definedName>
    <definedName name="Volver_al_Indice" localSheetId="46">#REF!</definedName>
    <definedName name="Volver_al_Indice" localSheetId="51">#REF!</definedName>
    <definedName name="Volver_al_Indice" localSheetId="49">#REF!</definedName>
    <definedName name="Volver_al_Indice" localSheetId="50">#REF!</definedName>
    <definedName name="Volver_al_Indice" localSheetId="17">#REF!</definedName>
    <definedName name="Volver_al_Indice" localSheetId="4">#REF!</definedName>
    <definedName name="Volver_al_Indice" localSheetId="9">#REF!</definedName>
    <definedName name="Volver_al_Indice" localSheetId="8">#REF!</definedName>
    <definedName name="Volver_al_Indice" localSheetId="6">#REF!</definedName>
    <definedName name="Volver_al_Indice" localSheetId="7">#REF!</definedName>
    <definedName name="Volver_al_Indice" localSheetId="2">#REF!</definedName>
    <definedName name="Volver_al_Indice" localSheetId="5">#REF!</definedName>
    <definedName name="Volver_al_Indice">#REF!</definedName>
    <definedName name="xx">#REF!</definedName>
    <definedName name="XXXX" localSheetId="11">#REF!</definedName>
    <definedName name="XXXX" localSheetId="15">#REF!</definedName>
    <definedName name="XXXX" localSheetId="16">#REF!</definedName>
    <definedName name="XXXX" localSheetId="12">#REF!</definedName>
    <definedName name="XXXX" localSheetId="13">#REF!</definedName>
    <definedName name="XXXX" localSheetId="14">#REF!</definedName>
    <definedName name="XXXX" localSheetId="20">#REF!</definedName>
    <definedName name="XXXX" localSheetId="19">#REF!</definedName>
    <definedName name="XXXX" localSheetId="21">#REF!</definedName>
    <definedName name="XXXX" localSheetId="3">#REF!</definedName>
    <definedName name="XXXX" localSheetId="1">#REF!</definedName>
    <definedName name="XXXX" localSheetId="29">#REF!</definedName>
    <definedName name="XXXX" localSheetId="0">#REF!</definedName>
    <definedName name="XXXX" localSheetId="30">#REF!</definedName>
    <definedName name="XXXX" localSheetId="28">#REF!</definedName>
    <definedName name="XXXX" localSheetId="24">#REF!</definedName>
    <definedName name="XXXX" localSheetId="10">#REF!</definedName>
    <definedName name="XXXX" localSheetId="18">#REF!</definedName>
    <definedName name="XXXX" localSheetId="26">#REF!</definedName>
    <definedName name="XXXX" localSheetId="22">#REF!</definedName>
    <definedName name="XXXX" localSheetId="23">#REF!</definedName>
    <definedName name="XXXX" localSheetId="25">#REF!</definedName>
    <definedName name="XXXX" localSheetId="17">#REF!</definedName>
    <definedName name="XXXX" localSheetId="4">#REF!</definedName>
    <definedName name="XXXX" localSheetId="9">#REF!</definedName>
    <definedName name="XXXX" localSheetId="8">#REF!</definedName>
    <definedName name="XXXX" localSheetId="6">#REF!</definedName>
    <definedName name="XXXX" localSheetId="7">#REF!</definedName>
    <definedName name="XXXX" localSheetId="2">#REF!</definedName>
    <definedName name="XXXX" localSheetId="5">#REF!</definedName>
    <definedName name="XXXX">#REF!</definedName>
    <definedName name="xxxxx" localSheetId="11">#REF!</definedName>
    <definedName name="xxxxx" localSheetId="15">#REF!</definedName>
    <definedName name="xxxxx" localSheetId="16">#REF!</definedName>
    <definedName name="xxxxx" localSheetId="12">#REF!</definedName>
    <definedName name="xxxxx" localSheetId="13">#REF!</definedName>
    <definedName name="xxxxx" localSheetId="14">#REF!</definedName>
    <definedName name="xxxxx" localSheetId="20">#REF!</definedName>
    <definedName name="xxxxx" localSheetId="19">#REF!</definedName>
    <definedName name="xxxxx" localSheetId="21">#REF!</definedName>
    <definedName name="xxxxx" localSheetId="3">#REF!</definedName>
    <definedName name="xxxxx" localSheetId="1">#REF!</definedName>
    <definedName name="xxxxx" localSheetId="29">#REF!</definedName>
    <definedName name="xxxxx" localSheetId="0">#REF!</definedName>
    <definedName name="xxxxx" localSheetId="30">#REF!</definedName>
    <definedName name="xxxxx" localSheetId="28">#REF!</definedName>
    <definedName name="xxxxx" localSheetId="24">#REF!</definedName>
    <definedName name="xxxxx" localSheetId="10">#REF!</definedName>
    <definedName name="xxxxx" localSheetId="18">#REF!</definedName>
    <definedName name="xxxxx" localSheetId="26">#REF!</definedName>
    <definedName name="xxxxx" localSheetId="22">#REF!</definedName>
    <definedName name="xxxxx" localSheetId="23">#REF!</definedName>
    <definedName name="xxxxx" localSheetId="25">#REF!</definedName>
    <definedName name="xxxxx" localSheetId="17">#REF!</definedName>
    <definedName name="xxxxx" localSheetId="4">#REF!</definedName>
    <definedName name="xxxxx" localSheetId="9">#REF!</definedName>
    <definedName name="xxxxx" localSheetId="8">#REF!</definedName>
    <definedName name="xxxxx" localSheetId="6">#REF!</definedName>
    <definedName name="xxxxx" localSheetId="7">#REF!</definedName>
    <definedName name="xxxxx" localSheetId="2">#REF!</definedName>
    <definedName name="xxxxx" localSheetId="5">#REF!</definedName>
    <definedName name="xx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N24" i="20" l="1"/>
  <c r="BA80" i="15"/>
  <c r="BA79" i="15"/>
  <c r="BA78" i="15"/>
  <c r="BA77" i="15"/>
  <c r="BA76" i="15"/>
  <c r="BA75" i="15"/>
  <c r="BA74" i="15"/>
  <c r="BA73" i="15"/>
  <c r="BA72" i="15"/>
  <c r="BA71" i="15"/>
  <c r="BA70" i="15"/>
  <c r="BA69" i="15"/>
  <c r="BA68" i="15"/>
  <c r="BA67" i="15"/>
  <c r="BA66" i="15"/>
  <c r="BA65" i="15"/>
  <c r="BA64" i="15"/>
  <c r="BA81" i="15"/>
  <c r="AZ81" i="15"/>
  <c r="AY81" i="15"/>
  <c r="BO24" i="63"/>
  <c r="O50" i="22" l="1"/>
  <c r="N50" i="43" l="1"/>
  <c r="M50" i="43"/>
  <c r="L50" i="43"/>
  <c r="J50" i="43"/>
  <c r="I50" i="43"/>
  <c r="H50" i="43"/>
  <c r="G50" i="43"/>
  <c r="F50" i="43"/>
  <c r="E50" i="43"/>
  <c r="D50" i="43"/>
  <c r="C50" i="43"/>
  <c r="N49" i="43"/>
  <c r="M49" i="43"/>
  <c r="L49" i="43"/>
  <c r="J49" i="43"/>
  <c r="I49" i="43"/>
  <c r="H49" i="43"/>
  <c r="G49" i="43"/>
  <c r="F49" i="43"/>
  <c r="E49" i="43"/>
  <c r="D49" i="43"/>
  <c r="C49" i="43"/>
  <c r="N48" i="43"/>
  <c r="M48" i="43"/>
  <c r="L48" i="43"/>
  <c r="J48" i="43"/>
  <c r="I48" i="43"/>
  <c r="H48" i="43"/>
  <c r="G48" i="43"/>
  <c r="F48" i="43"/>
  <c r="E48" i="43"/>
  <c r="D48" i="43"/>
  <c r="C48" i="43"/>
  <c r="N47" i="43"/>
  <c r="M47" i="43"/>
  <c r="M46" i="43" s="1"/>
  <c r="L47" i="43"/>
  <c r="J47" i="43"/>
  <c r="I47" i="43"/>
  <c r="H47" i="43"/>
  <c r="G47" i="43"/>
  <c r="F47" i="43"/>
  <c r="E47" i="43"/>
  <c r="D47" i="43"/>
  <c r="C47" i="43"/>
  <c r="O45" i="43"/>
  <c r="O44" i="43"/>
  <c r="K43" i="43"/>
  <c r="O43" i="43" s="1"/>
  <c r="K42" i="43"/>
  <c r="K41" i="43" s="1"/>
  <c r="N41" i="43"/>
  <c r="M41" i="43"/>
  <c r="L41" i="43"/>
  <c r="J41" i="43"/>
  <c r="I41" i="43"/>
  <c r="H41" i="43"/>
  <c r="K40" i="43"/>
  <c r="O40" i="43" s="1"/>
  <c r="K39" i="43"/>
  <c r="O39" i="43" s="1"/>
  <c r="K38" i="43"/>
  <c r="O38" i="43" s="1"/>
  <c r="K37" i="43"/>
  <c r="K36" i="43" s="1"/>
  <c r="N36" i="43"/>
  <c r="M36" i="43"/>
  <c r="L36" i="43"/>
  <c r="J36" i="43"/>
  <c r="I36" i="43"/>
  <c r="H36" i="43"/>
  <c r="K35" i="43"/>
  <c r="O35" i="43" s="1"/>
  <c r="K34" i="43"/>
  <c r="O34" i="43" s="1"/>
  <c r="K33" i="43"/>
  <c r="K32" i="43"/>
  <c r="N31" i="43"/>
  <c r="M31" i="43"/>
  <c r="L31" i="43"/>
  <c r="J31" i="43"/>
  <c r="I31" i="43"/>
  <c r="H31" i="43"/>
  <c r="J22" i="43"/>
  <c r="N22" i="43" s="1"/>
  <c r="J21" i="43"/>
  <c r="N21" i="43" s="1"/>
  <c r="J20" i="43"/>
  <c r="N20" i="43" s="1"/>
  <c r="J19" i="43"/>
  <c r="M18" i="43"/>
  <c r="L18" i="43"/>
  <c r="K18" i="43"/>
  <c r="I18" i="43"/>
  <c r="H18" i="43"/>
  <c r="G18" i="43"/>
  <c r="J10" i="43"/>
  <c r="N10" i="43" s="1"/>
  <c r="J9" i="43"/>
  <c r="N9" i="43" s="1"/>
  <c r="J8" i="43"/>
  <c r="N8" i="43" s="1"/>
  <c r="J7" i="43"/>
  <c r="M6" i="43"/>
  <c r="L6" i="43"/>
  <c r="K6" i="43"/>
  <c r="I6" i="43"/>
  <c r="H6" i="43"/>
  <c r="G6" i="43"/>
  <c r="N20" i="42"/>
  <c r="N19" i="42"/>
  <c r="N18" i="42"/>
  <c r="N17" i="42"/>
  <c r="M16" i="42"/>
  <c r="L16" i="42"/>
  <c r="K16" i="42"/>
  <c r="J16" i="42"/>
  <c r="I16" i="42"/>
  <c r="H16" i="42"/>
  <c r="G16" i="42"/>
  <c r="F16" i="42"/>
  <c r="N8" i="42"/>
  <c r="N7" i="42"/>
  <c r="N6" i="42"/>
  <c r="N5" i="42"/>
  <c r="M4" i="42"/>
  <c r="L4" i="42"/>
  <c r="K4" i="42"/>
  <c r="J4" i="42"/>
  <c r="I4" i="42"/>
  <c r="H4" i="42"/>
  <c r="G4" i="42"/>
  <c r="F4" i="42"/>
  <c r="J46" i="43" l="1"/>
  <c r="J18" i="43"/>
  <c r="O41" i="43"/>
  <c r="N46" i="43"/>
  <c r="K47" i="43"/>
  <c r="I46" i="43"/>
  <c r="K49" i="43"/>
  <c r="O49" i="43" s="1"/>
  <c r="K48" i="43"/>
  <c r="O48" i="43" s="1"/>
  <c r="H46" i="43"/>
  <c r="K50" i="43"/>
  <c r="O50" i="43" s="1"/>
  <c r="J6" i="43"/>
  <c r="L46" i="43"/>
  <c r="N16" i="42"/>
  <c r="N4" i="42"/>
  <c r="N6" i="43"/>
  <c r="N18" i="43"/>
  <c r="O36" i="43"/>
  <c r="N7" i="43"/>
  <c r="N19" i="43"/>
  <c r="O32" i="43"/>
  <c r="O37" i="43"/>
  <c r="O42" i="43"/>
  <c r="K31" i="43"/>
  <c r="O31" i="43" s="1"/>
  <c r="O33" i="43"/>
  <c r="T78" i="41"/>
  <c r="T77" i="41"/>
  <c r="T76" i="41"/>
  <c r="T75" i="41"/>
  <c r="S74" i="41"/>
  <c r="R74" i="41"/>
  <c r="Q74" i="41"/>
  <c r="P74" i="41"/>
  <c r="O74" i="41"/>
  <c r="N74" i="41"/>
  <c r="M74" i="41"/>
  <c r="L74" i="41"/>
  <c r="K74" i="41"/>
  <c r="J74" i="41"/>
  <c r="I74" i="41"/>
  <c r="H74" i="41"/>
  <c r="G74" i="41"/>
  <c r="F74" i="41"/>
  <c r="E74" i="41"/>
  <c r="D74" i="41"/>
  <c r="T73" i="41"/>
  <c r="T72" i="41"/>
  <c r="T71" i="41"/>
  <c r="T70" i="41"/>
  <c r="S69" i="41"/>
  <c r="R69" i="41"/>
  <c r="Q69" i="41"/>
  <c r="P69" i="41"/>
  <c r="O69" i="41"/>
  <c r="N69" i="41"/>
  <c r="M69" i="41"/>
  <c r="L69" i="41"/>
  <c r="K69" i="41"/>
  <c r="J69" i="41"/>
  <c r="I69" i="41"/>
  <c r="H69" i="41"/>
  <c r="G69" i="41"/>
  <c r="F69" i="41"/>
  <c r="E69" i="41"/>
  <c r="D69" i="41"/>
  <c r="T68" i="41"/>
  <c r="T67" i="41"/>
  <c r="T66" i="41"/>
  <c r="T65" i="41"/>
  <c r="T64" i="41"/>
  <c r="S64" i="41"/>
  <c r="R64" i="41"/>
  <c r="Q64" i="41"/>
  <c r="P64" i="41"/>
  <c r="O64" i="41"/>
  <c r="N64" i="41"/>
  <c r="M64" i="41"/>
  <c r="L64" i="41"/>
  <c r="K64" i="41"/>
  <c r="J64" i="41"/>
  <c r="I64" i="41"/>
  <c r="H64" i="41"/>
  <c r="G64" i="41"/>
  <c r="F64" i="41"/>
  <c r="E64" i="41"/>
  <c r="D64" i="41"/>
  <c r="T63" i="41"/>
  <c r="T62" i="41"/>
  <c r="T61" i="41"/>
  <c r="T60" i="41"/>
  <c r="S59" i="41"/>
  <c r="R59" i="41"/>
  <c r="Q59" i="41"/>
  <c r="P59" i="41"/>
  <c r="O59" i="41"/>
  <c r="N59" i="41"/>
  <c r="M59" i="41"/>
  <c r="L59" i="41"/>
  <c r="K59" i="41"/>
  <c r="J59" i="41"/>
  <c r="I59" i="41"/>
  <c r="H59" i="41"/>
  <c r="G59" i="41"/>
  <c r="F59" i="41"/>
  <c r="E59" i="41"/>
  <c r="D59" i="41"/>
  <c r="T58" i="41"/>
  <c r="T57" i="41"/>
  <c r="T56" i="41"/>
  <c r="T55" i="41"/>
  <c r="T54" i="41" s="1"/>
  <c r="S54" i="41"/>
  <c r="R54" i="41"/>
  <c r="Q54" i="41"/>
  <c r="P54" i="41"/>
  <c r="O54" i="41"/>
  <c r="N54" i="41"/>
  <c r="M54" i="41"/>
  <c r="L54" i="41"/>
  <c r="K54" i="41"/>
  <c r="J54" i="41"/>
  <c r="I54" i="41"/>
  <c r="H54" i="41"/>
  <c r="G54" i="41"/>
  <c r="F54" i="41"/>
  <c r="E54" i="41"/>
  <c r="D54" i="41"/>
  <c r="T53" i="41"/>
  <c r="T52" i="41"/>
  <c r="T51" i="41"/>
  <c r="T50" i="41"/>
  <c r="S49" i="41"/>
  <c r="R49" i="41"/>
  <c r="Q49" i="41"/>
  <c r="P49" i="41"/>
  <c r="O49" i="41"/>
  <c r="N49" i="41"/>
  <c r="M49" i="41"/>
  <c r="L49" i="41"/>
  <c r="K49" i="41"/>
  <c r="J49" i="41"/>
  <c r="I49" i="41"/>
  <c r="H49" i="41"/>
  <c r="G49" i="41"/>
  <c r="F49" i="41"/>
  <c r="E49" i="41"/>
  <c r="D49" i="41"/>
  <c r="T48" i="41"/>
  <c r="T47" i="41"/>
  <c r="T46" i="41"/>
  <c r="T45" i="41"/>
  <c r="T44" i="41" s="1"/>
  <c r="S44" i="41"/>
  <c r="R44" i="41"/>
  <c r="Q44" i="41"/>
  <c r="P44" i="41"/>
  <c r="O44" i="41"/>
  <c r="N44" i="41"/>
  <c r="M44" i="41"/>
  <c r="L44" i="41"/>
  <c r="K44" i="41"/>
  <c r="J44" i="41"/>
  <c r="I44" i="41"/>
  <c r="H44" i="41"/>
  <c r="G44" i="41"/>
  <c r="F44" i="41"/>
  <c r="E44" i="41"/>
  <c r="D44" i="41"/>
  <c r="O10" i="41"/>
  <c r="O9" i="41"/>
  <c r="O8" i="41"/>
  <c r="O7" i="41"/>
  <c r="N6" i="41"/>
  <c r="M6" i="41"/>
  <c r="L6" i="41"/>
  <c r="K6" i="41"/>
  <c r="J6" i="41"/>
  <c r="I6" i="41"/>
  <c r="H6" i="41"/>
  <c r="K46" i="43" l="1"/>
  <c r="O46" i="43" s="1"/>
  <c r="T69" i="41"/>
  <c r="T59" i="41"/>
  <c r="O47" i="43"/>
  <c r="O6" i="41"/>
  <c r="T74" i="41"/>
  <c r="T49" i="41"/>
</calcChain>
</file>

<file path=xl/sharedStrings.xml><?xml version="1.0" encoding="utf-8"?>
<sst xmlns="http://schemas.openxmlformats.org/spreadsheetml/2006/main" count="7031" uniqueCount="1114">
  <si>
    <t xml:space="preserve">MONTOS TOTALES DE PENSIONES EMITIDAS A PAGO DE LA LEY N°16.744 </t>
  </si>
  <si>
    <t xml:space="preserve"> POR ACCIDENTES DEL TRABAJO Y ENFERMEDAD PROFESIONAL </t>
  </si>
  <si>
    <t>AÑO 2019</t>
  </si>
  <si>
    <t>(Miles de pesos)</t>
  </si>
  <si>
    <t>ORGANISMOS ADMINISTRADORES</t>
  </si>
  <si>
    <t>ENERO</t>
  </si>
  <si>
    <t>FEBRERO</t>
  </si>
  <si>
    <t>MARZO</t>
  </si>
  <si>
    <t>ABRIL</t>
  </si>
  <si>
    <t>MAYO</t>
  </si>
  <si>
    <t>JUNIO</t>
  </si>
  <si>
    <t>JULIO</t>
  </si>
  <si>
    <t>AGOSTO</t>
  </si>
  <si>
    <t>SEPTIEMBRE</t>
  </si>
  <si>
    <t>OCTUBRE</t>
  </si>
  <si>
    <t>NOVIEMBRE</t>
  </si>
  <si>
    <t>DICIEMBRE</t>
  </si>
  <si>
    <t>TOTAL</t>
  </si>
  <si>
    <t>A.Ch.S.</t>
  </si>
  <si>
    <t xml:space="preserve"> Por Accidentes del Trabajo</t>
  </si>
  <si>
    <t xml:space="preserve"> Por Enfermedad Profesional</t>
  </si>
  <si>
    <t>Total</t>
  </si>
  <si>
    <t xml:space="preserve">C.Ch.C. </t>
  </si>
  <si>
    <t>I.S.T.</t>
  </si>
  <si>
    <t>Mutuales</t>
  </si>
  <si>
    <t>Total Mutuales</t>
  </si>
  <si>
    <t>(1) Incluye N° de pensiones por accidentes de trabajo, de trayecto y ocurridos a dirigentes sindicales. Incluye Administradores Delegados.</t>
  </si>
  <si>
    <t>NÚMERO DÍAS PERDIDOS POR DE ACCIDENTES DEL TRABAJO, DE TRAYECTO Y ENFERMEDADES PROFESIONALES SEGÚN REGIÓN Y SEXO</t>
  </si>
  <si>
    <t>MUTUALES</t>
  </si>
  <si>
    <t>Región</t>
  </si>
  <si>
    <t xml:space="preserve">TOTAL </t>
  </si>
  <si>
    <t>HOMBRE</t>
  </si>
  <si>
    <t>MUJER</t>
  </si>
  <si>
    <r>
      <t>DÍAS PERDIDOS POR ACCIDENTES DEL TRABAJO</t>
    </r>
    <r>
      <rPr>
        <b/>
        <vertAlign val="superscript"/>
        <sz val="10"/>
        <rFont val="Calibri"/>
        <family val="2"/>
        <scheme val="minor"/>
      </rPr>
      <t xml:space="preserve"> (1)</t>
    </r>
  </si>
  <si>
    <t>De Arica y Parinacota</t>
  </si>
  <si>
    <t>De Tarapacá</t>
  </si>
  <si>
    <t>De Antofagasta</t>
  </si>
  <si>
    <t>De Atacama</t>
  </si>
  <si>
    <t>De Coquimbo</t>
  </si>
  <si>
    <t>De Valparaíso</t>
  </si>
  <si>
    <t>Del Libertador Gral. Bdo. O'Higgins</t>
  </si>
  <si>
    <t>Del Maule</t>
  </si>
  <si>
    <t>De Ñuble</t>
  </si>
  <si>
    <t>Del Biobío</t>
  </si>
  <si>
    <t>De La Araucanía</t>
  </si>
  <si>
    <t>De Los Ríos</t>
  </si>
  <si>
    <t>De Los Lagos</t>
  </si>
  <si>
    <t>Aysén del Gral. Carlos Ibáñez del Campo</t>
  </si>
  <si>
    <t>De Magallanes y la Antártica Chilena</t>
  </si>
  <si>
    <t>Metropolitana de Santiago</t>
  </si>
  <si>
    <t>TOTAL DÍAS PERDIDOS POR ACCIDENTES DE TRABAJO</t>
  </si>
  <si>
    <t>DÍAS PERDIDOS POR ACCIDENTES DE TRAYECTO (2)</t>
  </si>
  <si>
    <t>TOTAL ACCIDENTES DE TRAYECTO</t>
  </si>
  <si>
    <t>DÍAS PERDIDOS POR ACCIDENTES</t>
  </si>
  <si>
    <t>TOTAL DÍAS PERDIDOS POR ACCIDENTES</t>
  </si>
  <si>
    <t>DÍAS PERDIDOS POR ENFERMEDADES PROFESIONALES (3)</t>
  </si>
  <si>
    <t>TOTAL DÍAS PERDIDOS POR ENFERMEDADES PROFESIONALES</t>
  </si>
  <si>
    <t>(*) Las cifras del mes de julio informadas por ACHS son de carácter provisorio y se encuentran en proceso de validación.</t>
  </si>
  <si>
    <t>(1) Se entiende por "accidentes del trabajo" el total de accidentes de trabajo ocurridos a los trabajadores protegidos, es decir, los trabajadores dependientes por quienes se declararon cotizaciones, se hayan pagado éstas o no, más los trabajadores independientes adheridos a una Mutualidad de Empleadores, siempre y cuando se encuentren al día en el pago de las cotizaciones previsionales.</t>
  </si>
  <si>
    <t>(2) Por "accidentes de trayecto" se entiende el total de accidentes de trayecto ocurridos a los trabajadores protegidos.</t>
  </si>
  <si>
    <t>(3) Se entiende por "enfermedades profesionales" el total de enfermedades profesionales diagnosticadas a los trabajadores protegidos. A contar del año 2015, se incorporan al registro de enfermedades profesionales a aquellas que causan incapacidad permanente o muerte sin tiempo perdido.</t>
  </si>
  <si>
    <t xml:space="preserve">MONTO DE INDEMNIZACIONES POR ACCIDENTES DEL TRABAJO </t>
  </si>
  <si>
    <t>Y ENFERMEDADES PROFESIONALES PAGADAS SEGUN ENTIDAD</t>
  </si>
  <si>
    <t xml:space="preserve">FEBRERO </t>
  </si>
  <si>
    <t xml:space="preserve">A.Ch.S. </t>
  </si>
  <si>
    <t xml:space="preserve"> Por Accidentes de Trayecto</t>
  </si>
  <si>
    <t>C.Ch.C.</t>
  </si>
  <si>
    <t xml:space="preserve">I.S.T. </t>
  </si>
  <si>
    <t>I.S.L.</t>
  </si>
  <si>
    <r>
      <t>Administración Delegada</t>
    </r>
    <r>
      <rPr>
        <vertAlign val="superscript"/>
        <sz val="10"/>
        <rFont val="Calibri"/>
        <family val="2"/>
        <scheme val="minor"/>
      </rPr>
      <t xml:space="preserve"> (1)</t>
    </r>
  </si>
  <si>
    <t>Total General</t>
  </si>
  <si>
    <t>(1) Incluye indemnizaciones por accidentes de trabajo, trayecto y por enfermedad profesional.</t>
  </si>
  <si>
    <t>NUMERO DE ENTIDADES EMPLEADORAS COTIZANTES</t>
  </si>
  <si>
    <t>A LOS ORGANISMOS ADMINISTRADORES DE LA LEY N°16.744</t>
  </si>
  <si>
    <t>Organismos Administradores</t>
  </si>
  <si>
    <t>PROMEDIO</t>
  </si>
  <si>
    <t>Subtotal Mutuales</t>
  </si>
  <si>
    <t>(1) Total de empleadores que cotizaron en el mes.</t>
  </si>
  <si>
    <t>(3) Incluye Administradores Delegados.</t>
  </si>
  <si>
    <t>NUMERO DE TRABAJADORAS(ES) POR LOS QUE SE COTIZÓ</t>
  </si>
  <si>
    <t>(2) Incluye Administradores Delegados.</t>
  </si>
  <si>
    <t xml:space="preserve">(3) A contar del mes de julio de 2019, se incorporan al registro del ISL las/os trabajadores independientes que emiten boletas de honorarios, en atención a lo establecido en la Ley N°21.133, que modificó las normas para la incorporación de las/os trabajadores independientes a los regímenes de protección social entre otras, aquellas referidas al Seguro de la Ley N°16.744.             
</t>
  </si>
  <si>
    <t xml:space="preserve">REMUNERACION IMPONIBLE DE TRABAJADORAS(ES) POR LOS QUE SE COTIZÓ A </t>
  </si>
  <si>
    <t xml:space="preserve"> LOS ORGANISMOS ADMINISTRADORES DE LA LEY N°16.744</t>
  </si>
  <si>
    <t>Enero</t>
  </si>
  <si>
    <t>Febrero</t>
  </si>
  <si>
    <t>Marzo</t>
  </si>
  <si>
    <t>Abril</t>
  </si>
  <si>
    <t>Mayo</t>
  </si>
  <si>
    <t>Junio</t>
  </si>
  <si>
    <t>Julio</t>
  </si>
  <si>
    <t>Agosto</t>
  </si>
  <si>
    <t>Septiembre</t>
  </si>
  <si>
    <t>Octubre</t>
  </si>
  <si>
    <t>Noviembre</t>
  </si>
  <si>
    <t>Diciembre</t>
  </si>
  <si>
    <r>
      <t xml:space="preserve">I.S.L.(ex INP) </t>
    </r>
    <r>
      <rPr>
        <b/>
        <vertAlign val="superscript"/>
        <sz val="10"/>
        <rFont val="Calibri"/>
        <family val="2"/>
        <scheme val="minor"/>
      </rPr>
      <t>(1)(2)</t>
    </r>
  </si>
  <si>
    <t xml:space="preserve"> (1) Incluye Administradores Delegados.</t>
  </si>
  <si>
    <t xml:space="preserve">(2) A contar del mes de julio de 2019, se incorporan al registro del ISL las/os trabajadores independientes que emiten boletas de honorarios, en atención a lo establecido en la Ley N°21.133, que modificó las normas para la incorporación de las/os trabajadores independientes a los regímenes de protección social entre otras, aquellas referidas al Seguro de la Ley N°16.744.             
</t>
  </si>
  <si>
    <r>
      <t xml:space="preserve">NÚMERO DE EMPRESAS ADHERENTES </t>
    </r>
    <r>
      <rPr>
        <b/>
        <vertAlign val="superscript"/>
        <sz val="12"/>
        <color theme="3"/>
        <rFont val="Calibri"/>
        <family val="2"/>
        <scheme val="minor"/>
      </rPr>
      <t>(1)</t>
    </r>
    <r>
      <rPr>
        <b/>
        <sz val="12"/>
        <color theme="3"/>
        <rFont val="Calibri"/>
        <family val="2"/>
        <scheme val="minor"/>
      </rPr>
      <t xml:space="preserve"> AL SEGURO DE LA LEY N°16.744, SEGÚN ACTIVIDAD ECONÓMICA</t>
    </r>
  </si>
  <si>
    <t>Actividades Económicas</t>
  </si>
  <si>
    <t>PROMEDIO AÑO</t>
  </si>
  <si>
    <t>A.CH.S.</t>
  </si>
  <si>
    <t>C.CH.C.</t>
  </si>
  <si>
    <t>Agricultura, ganadería, caza y silvicultura</t>
  </si>
  <si>
    <t>Pesca</t>
  </si>
  <si>
    <t>Explotación de minas y canteras</t>
  </si>
  <si>
    <t>Industrias Manufactureras</t>
  </si>
  <si>
    <t>Suministro de electricidad, gas y agua</t>
  </si>
  <si>
    <t>Construcción</t>
  </si>
  <si>
    <t>Comercio, reparación de vehículos y otros</t>
  </si>
  <si>
    <t>Hoteles y restaurantes</t>
  </si>
  <si>
    <t>Transporte, almacenamiento y comunicaciones</t>
  </si>
  <si>
    <t>Intermediación financiera</t>
  </si>
  <si>
    <t>Actividades inmobiliarias, empresariales y de alquiler</t>
  </si>
  <si>
    <t>Administración pública y defensa; planes de seguridad social</t>
  </si>
  <si>
    <t>Enseñanza</t>
  </si>
  <si>
    <t>Servicios sociales y de salud</t>
  </si>
  <si>
    <t>Otras actividades de servicios comunitarios, sociales y personales</t>
  </si>
  <si>
    <t>Hogares privados con servicio doméstico</t>
  </si>
  <si>
    <t>Organizaciones y órganos extraterritoriales</t>
  </si>
  <si>
    <t>(1) Corresponde al total de entidades empleadoras que declararon cotizaciones, independientemente que las hayan pagado o no, y aquellas afiliadas que no han declarado, ni pagado cotizaciones durante un periodo de no más de 4 meses.</t>
  </si>
  <si>
    <r>
      <t>MONTO DE PENSIONES EMITIDAS A PAGO</t>
    </r>
    <r>
      <rPr>
        <b/>
        <vertAlign val="superscript"/>
        <sz val="12"/>
        <color theme="3"/>
        <rFont val="Calibri"/>
        <family val="2"/>
        <scheme val="minor"/>
      </rPr>
      <t xml:space="preserve"> (1) (2)</t>
    </r>
    <r>
      <rPr>
        <b/>
        <sz val="12"/>
        <color theme="3"/>
        <rFont val="Calibri"/>
        <family val="2"/>
        <scheme val="minor"/>
      </rPr>
      <t xml:space="preserve"> DE LA LEY N°16.744 SEGUN ENTIDAD, SEGÚN TIPO DE PENSIÓN  Y SEXO</t>
    </r>
  </si>
  <si>
    <t>MUTALES E ISL</t>
  </si>
  <si>
    <t>Tipo de Pensión</t>
  </si>
  <si>
    <t>No informado</t>
  </si>
  <si>
    <t>ACHS</t>
  </si>
  <si>
    <t>Invalidez Parcial</t>
  </si>
  <si>
    <t>Invalidez Total</t>
  </si>
  <si>
    <t>Gran Invalidez</t>
  </si>
  <si>
    <t>Viudez</t>
  </si>
  <si>
    <t>Madre de hijo de filiación no matrimonial</t>
  </si>
  <si>
    <t>Orfandad</t>
  </si>
  <si>
    <t>MUSEG</t>
  </si>
  <si>
    <t>IST</t>
  </si>
  <si>
    <t>TOTAL MUTUALES</t>
  </si>
  <si>
    <r>
      <t>ISL</t>
    </r>
    <r>
      <rPr>
        <b/>
        <vertAlign val="superscript"/>
        <sz val="10"/>
        <rFont val="Calibri"/>
        <family val="2"/>
        <scheme val="minor"/>
      </rPr>
      <t>(3)</t>
    </r>
  </si>
  <si>
    <r>
      <t>Otras Pensiones</t>
    </r>
    <r>
      <rPr>
        <vertAlign val="superscript"/>
        <sz val="10"/>
        <rFont val="Calibri"/>
        <family val="2"/>
        <scheme val="minor"/>
      </rPr>
      <t xml:space="preserve"> (4)</t>
    </r>
  </si>
  <si>
    <t>TOTAL ORGANISMOS ADMINISTRADORES</t>
  </si>
  <si>
    <t>(1) Corresponde al total de pensiones emitidas a pago.</t>
  </si>
  <si>
    <t>(2) Incluye pensiones por accidentes del trabajo, de trayecto y los ocurridos a dirigentes sindicales y gremiales. Incluye Administradores Delegados.</t>
  </si>
  <si>
    <t>(4) Corresponde a pensiones del art.1° transitorio de la Ley N°16.744.</t>
  </si>
  <si>
    <t>MONTO TOTAL DE SUBSIDIOS PAGADOS POR ACCIDENTES DEL TRABAJO,</t>
  </si>
  <si>
    <t>DE TRAYECTO Y ENFERMEDADES PROFESIONALES DE LOS AFILIADOS</t>
  </si>
  <si>
    <t>A LOS ORGANISMOS ADMINISTRADORES DE LA LEY N° 16.744</t>
  </si>
  <si>
    <t>TOTAL AÑO</t>
  </si>
  <si>
    <t>(1)  Incluye monto pagado en subsidios por accidentes del trabajo, de trayecto y por enfermedad profesional.</t>
  </si>
  <si>
    <r>
      <t xml:space="preserve">NÚMERO DE PENSIONES EMITIDAS A PAGO DE LA LEY N°16.744 </t>
    </r>
    <r>
      <rPr>
        <b/>
        <vertAlign val="superscript"/>
        <sz val="12"/>
        <color theme="3"/>
        <rFont val="Calibri"/>
        <family val="2"/>
        <scheme val="minor"/>
      </rPr>
      <t>(1)</t>
    </r>
    <r>
      <rPr>
        <b/>
        <sz val="12"/>
        <color theme="3"/>
        <rFont val="Calibri"/>
        <family val="2"/>
        <scheme val="minor"/>
      </rPr>
      <t xml:space="preserve">  SEGUN ENTIDAD</t>
    </r>
  </si>
  <si>
    <t>(1) Para las mutualidades, las cifras de accidentes del trabajo incluyen los accidentes de trayecto.</t>
  </si>
  <si>
    <t>(2) Incluye N° de pensiones por accidentes de trabajo, de trayecto y ocurridos a dirigentes sindicales. Incluye Administradores Delegados.</t>
  </si>
  <si>
    <r>
      <t>NÚMERO DE PENSIONES EMITIDAS A PAGO</t>
    </r>
    <r>
      <rPr>
        <b/>
        <vertAlign val="superscript"/>
        <sz val="12"/>
        <color theme="3"/>
        <rFont val="Calibri"/>
        <family val="2"/>
        <scheme val="minor"/>
      </rPr>
      <t xml:space="preserve"> (1) (2)</t>
    </r>
    <r>
      <rPr>
        <b/>
        <sz val="12"/>
        <color theme="3"/>
        <rFont val="Calibri"/>
        <family val="2"/>
        <scheme val="minor"/>
      </rPr>
      <t xml:space="preserve"> DE LA LEY N°16.744 SEGUN ENTIDAD, SEGÚN TIPO DE PENSIÓN  Y SEXO</t>
    </r>
  </si>
  <si>
    <r>
      <t xml:space="preserve">Otras Pensiones </t>
    </r>
    <r>
      <rPr>
        <i/>
        <vertAlign val="superscript"/>
        <sz val="10"/>
        <rFont val="Calibri"/>
        <family val="2"/>
        <scheme val="minor"/>
      </rPr>
      <t>(4)</t>
    </r>
  </si>
  <si>
    <t>NÚMERO DE INDEMNIZACIONES POR ACCIDENTES DEL TRABAJO, DE TRAYECTO Y ENFERMEDADES PROFESIONALES PAGADAS SEGUN ENTIDAD Y SEXO</t>
  </si>
  <si>
    <t>NÚMERO DE ACCIDENTES SEGUN TIPO DE ACCIDENTE Y NUMERO DE ENFERMEDADES PROFESIONALES DIAGNOSTICADAS POR MUTUAL</t>
  </si>
  <si>
    <r>
      <t xml:space="preserve">AGOSTO </t>
    </r>
    <r>
      <rPr>
        <b/>
        <vertAlign val="superscript"/>
        <sz val="10"/>
        <color theme="3"/>
        <rFont val="Calibri"/>
        <family val="2"/>
        <scheme val="minor"/>
      </rPr>
      <t>(4)</t>
    </r>
  </si>
  <si>
    <t>Asociación Chilena de Seguridad</t>
  </si>
  <si>
    <t>Mutual de Seguridad C.Ch.C.</t>
  </si>
  <si>
    <t>Instituto de Seguridad del Trabajo</t>
  </si>
  <si>
    <r>
      <t>ACCIDENTES DEL TRABAJO</t>
    </r>
    <r>
      <rPr>
        <b/>
        <vertAlign val="superscript"/>
        <sz val="10"/>
        <rFont val="Calibri"/>
        <family val="2"/>
        <scheme val="minor"/>
      </rPr>
      <t xml:space="preserve"> (1)</t>
    </r>
  </si>
  <si>
    <r>
      <t>ACCIDENTES DE TRAYECTO</t>
    </r>
    <r>
      <rPr>
        <b/>
        <vertAlign val="superscript"/>
        <sz val="10"/>
        <rFont val="Calibri"/>
        <family val="2"/>
        <scheme val="minor"/>
      </rPr>
      <t>(2)</t>
    </r>
  </si>
  <si>
    <t xml:space="preserve">TOTAL ACCIDENTES </t>
  </si>
  <si>
    <r>
      <t>TOTAL ENFERMEDADES PROFESIONALES</t>
    </r>
    <r>
      <rPr>
        <b/>
        <vertAlign val="superscript"/>
        <sz val="10"/>
        <rFont val="Calibri"/>
        <family val="2"/>
        <scheme val="minor"/>
      </rPr>
      <t>(3)</t>
    </r>
  </si>
  <si>
    <t xml:space="preserve">(4) El número de accidentes del trabajo, de trayecto y E.P. el mes de agosto fue actualizado por la C.CH.C., por esta razón la cifra de este mes va a diferir del informe anterior. </t>
  </si>
  <si>
    <t>NÚMERO DE DIAS PERDIDOS, POR ACCIDENTES DEL TRABAJO Y DE TRAYECTO SEGUN TIPO DE ACCIDENTE Y NUMERO DE DIAS PERDIDOS POR ENFERMEDAD PROFESIONAL, SEGÚN ORGANISMO ADMINISTRADOR</t>
  </si>
  <si>
    <t>POR ACCIDENTES DEL TRABAJO</t>
  </si>
  <si>
    <t>POR ACCIDENTES DE TRAYECTO</t>
  </si>
  <si>
    <t xml:space="preserve">POR TOTAL ACCIDENTES </t>
  </si>
  <si>
    <t>POR ENFERMEDADES PROFESIONALES</t>
  </si>
  <si>
    <r>
      <t>TASAS</t>
    </r>
    <r>
      <rPr>
        <b/>
        <vertAlign val="superscript"/>
        <sz val="12"/>
        <color theme="3"/>
        <rFont val="Calibri"/>
        <family val="2"/>
        <scheme val="minor"/>
      </rPr>
      <t>(1)</t>
    </r>
    <r>
      <rPr>
        <b/>
        <sz val="12"/>
        <color theme="3"/>
        <rFont val="Calibri"/>
        <family val="2"/>
        <scheme val="minor"/>
      </rPr>
      <t xml:space="preserve"> DE ACCIDENTABILIDAD, SEGUN TIPO DE ACCIDENTE POR MUTUAL</t>
    </r>
  </si>
  <si>
    <r>
      <t>ACCIDENTES DEL TRABAJO</t>
    </r>
    <r>
      <rPr>
        <b/>
        <vertAlign val="superscript"/>
        <sz val="10"/>
        <rFont val="Calibri"/>
        <family val="2"/>
        <scheme val="minor"/>
      </rPr>
      <t>(2)</t>
    </r>
  </si>
  <si>
    <r>
      <t>ACCIDENTES DE TRAYECTO</t>
    </r>
    <r>
      <rPr>
        <b/>
        <vertAlign val="superscript"/>
        <sz val="10"/>
        <rFont val="Calibri"/>
        <family val="2"/>
        <scheme val="minor"/>
      </rPr>
      <t>(3)</t>
    </r>
  </si>
  <si>
    <t xml:space="preserve"> (1) El cálculo de la tasa se obtiene al dividir el número de accidentes del trabajo y el número de trabajadores protegidos, multiplicado por 100. Las tasas mensuales se presentan anualizadas, para ello se emplea el método de anualización de tasas mensuales presentado en (Shryock, H. S. (2013). The methods and materials of demography. Academic Press.).Tasa = 365/(N°días del mes)*(N° accidentes del trabajo)/(N° trabajadores protegidos)*100.</t>
  </si>
  <si>
    <t>(2) Se entiende por "accidentes del trabajo" el total de accidentes de trabajo ocurridos a los trabajadores protegidos, es decir, los trabajadores dependientes por quienes se declararon cotizaciones, se hayan pagado éstas o no, más los trabajadores independientes adheridos a una Mutualidad de Empleadores, siempre y cuando se encuentren al día en el pago de las cotizaciones previsionales.</t>
  </si>
  <si>
    <t>(3) Por "accidentes de trayecto" se entiende el total de accidentes de trayecto ocurridos a los trabajadores protegidos.</t>
  </si>
  <si>
    <r>
      <t xml:space="preserve">NÚMERO DE TRABAJADORAS(ES) PROTEGIDAS(OS) </t>
    </r>
    <r>
      <rPr>
        <b/>
        <vertAlign val="superscript"/>
        <sz val="12"/>
        <color theme="3"/>
        <rFont val="Calibri"/>
        <family val="2"/>
        <scheme val="minor"/>
      </rPr>
      <t>(1)</t>
    </r>
    <r>
      <rPr>
        <b/>
        <sz val="12"/>
        <color theme="3"/>
        <rFont val="Calibri"/>
        <family val="2"/>
        <scheme val="minor"/>
      </rPr>
      <t xml:space="preserve"> POR EL SEGURO DE LA LEY N°16.744, SEGÚN ACTIVIDAD ECONÓMICA Y ORGANISMO ADMINISTRADOR</t>
    </r>
  </si>
  <si>
    <r>
      <t xml:space="preserve">I.S.L. </t>
    </r>
    <r>
      <rPr>
        <b/>
        <vertAlign val="superscript"/>
        <sz val="10"/>
        <color theme="3"/>
        <rFont val="Calibri"/>
        <family val="2"/>
        <scheme val="minor"/>
      </rPr>
      <t>(2) (3)</t>
    </r>
  </si>
  <si>
    <t>(1) Corresponde al total de trabajadores por quienes se declararon cotizaciones, independientemente que se hayan pagado o no. Incluye trabajadores Independientes.</t>
  </si>
  <si>
    <t>(3) A contar del mes de julio de 2019, se incorporan al registro del ISL las/os trabajadores independientes que emiten boletas de honorarios, en atención a lo establecido en la Ley N°21.133, que modificó las normas para la incorporación de las/os trabajadores independientes a los regímenes de protección social entre otras, aquellas referidas al Seguro de la Ley N°16.744. Dado que los datos recibidos carecen de información desagregada por actividad económica, éstos se registran en la clasificación de “No informado”.</t>
  </si>
  <si>
    <r>
      <t>NÚMERO DE TRABAJADORAS(ES) PROTEGIDAS(OS)</t>
    </r>
    <r>
      <rPr>
        <b/>
        <vertAlign val="superscript"/>
        <sz val="12"/>
        <color theme="3"/>
        <rFont val="Calibri"/>
        <family val="2"/>
        <scheme val="minor"/>
      </rPr>
      <t xml:space="preserve"> (1)</t>
    </r>
    <r>
      <rPr>
        <b/>
        <sz val="12"/>
        <color theme="3"/>
        <rFont val="Calibri"/>
        <family val="2"/>
        <scheme val="minor"/>
      </rPr>
      <t xml:space="preserve"> POR EL SEGURO DE LA LEY N°16.744, SEGÚN ACTIVIDAD ECONÓMICA Y SEXO</t>
    </r>
  </si>
  <si>
    <r>
      <t xml:space="preserve">NÚMERO DE TRABAJADORAS(ES) PROTEGIDAS(OS) </t>
    </r>
    <r>
      <rPr>
        <b/>
        <vertAlign val="superscript"/>
        <sz val="12"/>
        <color theme="3"/>
        <rFont val="Calibri"/>
        <family val="2"/>
        <scheme val="minor"/>
      </rPr>
      <t>(1)</t>
    </r>
    <r>
      <rPr>
        <b/>
        <sz val="12"/>
        <color theme="3"/>
        <rFont val="Calibri"/>
        <family val="2"/>
        <scheme val="minor"/>
      </rPr>
      <t xml:space="preserve"> POR EL SEGURO DE LA LEY N°16.744, SEGÚN ACTIVIDAD ECONÓMICA Y SEXO</t>
    </r>
  </si>
  <si>
    <r>
      <t>ISL</t>
    </r>
    <r>
      <rPr>
        <b/>
        <vertAlign val="superscript"/>
        <sz val="12"/>
        <color theme="3"/>
        <rFont val="Calibri"/>
        <family val="2"/>
        <scheme val="minor"/>
      </rPr>
      <t xml:space="preserve"> (2) (3)</t>
    </r>
  </si>
  <si>
    <t>(2) Información del ISL incluye Administradores Delegados.</t>
  </si>
  <si>
    <t>(3) A contar del mes de julio de 2019, se incorporan al registro del ISL las/os trabajadores independientes que emiten boletas de honorarios, en atención a lo establecido en la Ley N°21.133, que modificó las normas para la incorporación de las/os trabajadores independientes a los regímenes de protección social entre otras, aquellas referidas al Seguro de la Ley N°16.744. Dado que los datos recibidos carecen de información desagregada por actividad económica y sexo, éstos se registran en la clasificación de “No informado”.</t>
  </si>
  <si>
    <r>
      <t xml:space="preserve">MUTUALES E ISL </t>
    </r>
    <r>
      <rPr>
        <b/>
        <vertAlign val="superscript"/>
        <sz val="12"/>
        <color theme="3"/>
        <rFont val="Calibri"/>
        <family val="2"/>
        <scheme val="minor"/>
      </rPr>
      <t>(2) (3)</t>
    </r>
  </si>
  <si>
    <t>(3) A contar del mes de julio de 2019, se incorporan al registro del ISL las/os trabajadores independientes que emiten boletas de honorarios, en atención a lo establecido en la Ley N°21.133, que modificó las normas para la incorporación de las/os trabajadores independientes a los regímenes de protección social entre otras, aquellas referidas al Seguro de la Ley N°16.744. Dado que los datos recibidos carecen de información desagregada por actividad económica y sexo, éstos se registran en la clasificación de “No informados”.</t>
  </si>
  <si>
    <t>NUMERO DE DIAS DE SUBSIDIOS PAGADOS POR ACCIDENTES DEL TRABAJO,</t>
  </si>
  <si>
    <t>DE TRAYECTO Y ENFERMEDADES PROFESIONALES DE AFILIADAS(OS)</t>
  </si>
  <si>
    <t xml:space="preserve"> Por Accidentes de Trabajo</t>
  </si>
  <si>
    <t>(1) Incluye número de dias de subsidios pagados por accidentes del trabajo, de trayecto y por enfermedad profesional. No se dispone de información separada por sexo.</t>
  </si>
  <si>
    <t>NÚMERO DE SUBSIDIOS INICIADOS POR ACCIDENTES DEL TRABAJO,</t>
  </si>
  <si>
    <t>(1) Incluye número de subsidios iniciados por accidentes del trabajo, de trayecto y por enfermedad profesional. No se dispone de información separada por sexo.</t>
  </si>
  <si>
    <r>
      <t xml:space="preserve">NÚMERO DE TRABAJADORAS(ES) PROTEGIDAS(OS) </t>
    </r>
    <r>
      <rPr>
        <b/>
        <vertAlign val="superscript"/>
        <sz val="12"/>
        <color theme="3"/>
        <rFont val="Calibri"/>
        <family val="2"/>
        <scheme val="minor"/>
      </rPr>
      <t>(1)</t>
    </r>
    <r>
      <rPr>
        <b/>
        <sz val="12"/>
        <color theme="3"/>
        <rFont val="Calibri"/>
        <family val="2"/>
        <scheme val="minor"/>
      </rPr>
      <t xml:space="preserve"> POR EL SEGURO DE LA LEY N°16.744, SEGÚN REGIÓN Y SEXO</t>
    </r>
  </si>
  <si>
    <t>NÚMERO DE TRABAJADORES PROTEGIDOS (1) POR EL SEGURO DE LA LEY N°16.744, SEGÚN REGIÓN Y SEXO</t>
  </si>
  <si>
    <t>(3) A contar del mes de julio de 2019, se incorporan al registro del ISL las/os trabajadores independientes que emiten boletas de honorarios, en atención a lo establecido en la Ley N°21.133, que modificó las normas para la incorporación de las/os trabajadores independientes a los regímenes de protección social entre otras, aquellas referidas al Seguro de la Ley N°16.744. Dado que los datos recibidos carecen de información desagregada por región y sexo, éstos se registran en la clasificación de “No informado”.</t>
  </si>
  <si>
    <r>
      <t xml:space="preserve">NÚMERO DE TRABAJADORES PROTEGIDOS </t>
    </r>
    <r>
      <rPr>
        <b/>
        <vertAlign val="superscript"/>
        <sz val="12"/>
        <color theme="3"/>
        <rFont val="Calibri"/>
        <family val="2"/>
        <scheme val="minor"/>
      </rPr>
      <t>(1)</t>
    </r>
    <r>
      <rPr>
        <b/>
        <sz val="12"/>
        <color theme="3"/>
        <rFont val="Calibri"/>
        <family val="2"/>
        <scheme val="minor"/>
      </rPr>
      <t xml:space="preserve"> POR EL SEGURO DE LA LEY N°16.744, SEGÚN REGIÓN Y SEXO</t>
    </r>
  </si>
  <si>
    <r>
      <t xml:space="preserve">ISL </t>
    </r>
    <r>
      <rPr>
        <b/>
        <vertAlign val="superscript"/>
        <sz val="12"/>
        <color theme="3"/>
        <rFont val="Calibri"/>
        <family val="2"/>
        <scheme val="minor"/>
      </rPr>
      <t>(2) (3)</t>
    </r>
  </si>
  <si>
    <t>TOTAL TRABAJADORES</t>
  </si>
  <si>
    <t>Promedio</t>
  </si>
  <si>
    <t>(3) A contar del mes de julio de 2019, se incorporan al registro del ISL las/os trabajadores independientes que emiten boletas de honorarios, en atención a lo establecido en la Ley N°21.133, que modificó las normas para la incorporación de las/os trabajadores independientes a los regímenes de protección social entre otras, aquellas referidas al Seguro de la Ley N°16.744. Dado que los datos recibidos carecen de información desagregada por región y sexo, éstos se registran en la clasificación de “No informados”.</t>
  </si>
  <si>
    <r>
      <t>NÚMERO DE TRABAJADORAS(ES) PROTEGIDAS(OS)</t>
    </r>
    <r>
      <rPr>
        <b/>
        <vertAlign val="superscript"/>
        <sz val="12"/>
        <color theme="3"/>
        <rFont val="Calibri"/>
        <family val="2"/>
        <scheme val="minor"/>
      </rPr>
      <t>(1)</t>
    </r>
    <r>
      <rPr>
        <b/>
        <sz val="12"/>
        <color theme="3"/>
        <rFont val="Calibri"/>
        <family val="2"/>
        <scheme val="minor"/>
      </rPr>
      <t xml:space="preserve"> POR EL SEGURO DE LA LEY N°16.744, SEGÚN REGIÓN</t>
    </r>
  </si>
  <si>
    <r>
      <t>MUTUALES E ISL</t>
    </r>
    <r>
      <rPr>
        <b/>
        <vertAlign val="superscript"/>
        <sz val="12"/>
        <color theme="3"/>
        <rFont val="Calibri"/>
        <family val="2"/>
        <scheme val="minor"/>
      </rPr>
      <t>(2) (3)</t>
    </r>
  </si>
  <si>
    <r>
      <t xml:space="preserve">C.CH.C. </t>
    </r>
    <r>
      <rPr>
        <b/>
        <vertAlign val="superscript"/>
        <sz val="10"/>
        <color theme="3"/>
        <rFont val="Calibri"/>
        <family val="2"/>
        <scheme val="minor"/>
      </rPr>
      <t>(4)</t>
    </r>
  </si>
  <si>
    <t>(3) A contar del mes de julio de 2019, se incorporan al registro del ISL las/os trabajadores independientes que emiten boletas de honorarios, en atención a lo establecido en la Ley N°21.133, que modificó las normas para la incorporación de las/os trabajadores independientes a los regímenes de protección social entre otras, aquellas referidas al Seguro de la Ley N°16.744. Dado que los datos recibidos carecen de información desagregada por región, éstos se registran en la clasificación de “No informado”.</t>
  </si>
  <si>
    <r>
      <t>NÚMERO DE TRABAJADORAS(ES) PROTEGIDAS(OS)</t>
    </r>
    <r>
      <rPr>
        <b/>
        <vertAlign val="superscript"/>
        <sz val="12"/>
        <color theme="3"/>
        <rFont val="Calibri"/>
        <family val="2"/>
        <scheme val="minor"/>
      </rPr>
      <t xml:space="preserve"> (1)</t>
    </r>
    <r>
      <rPr>
        <b/>
        <sz val="12"/>
        <color theme="3"/>
        <rFont val="Calibri"/>
        <family val="2"/>
        <scheme val="minor"/>
      </rPr>
      <t xml:space="preserve"> POR EL SEGURO DE LA LEY N°16.744, SEGÚN REGIÓN Y ACTIVIDAD ECONÓMICA </t>
    </r>
  </si>
  <si>
    <t>NUMERO  DE EMPRESAS ADHERENTES</t>
  </si>
  <si>
    <r>
      <t>DE LA LEY N°16.744</t>
    </r>
    <r>
      <rPr>
        <b/>
        <vertAlign val="superscript"/>
        <sz val="12"/>
        <color theme="3"/>
        <rFont val="Calibri"/>
        <family val="2"/>
        <scheme val="minor"/>
      </rPr>
      <t>(1)</t>
    </r>
  </si>
  <si>
    <t xml:space="preserve"> </t>
  </si>
  <si>
    <t xml:space="preserve">Subtotal Mutuales </t>
  </si>
  <si>
    <r>
      <t>I.S.L.</t>
    </r>
    <r>
      <rPr>
        <b/>
        <vertAlign val="superscript"/>
        <sz val="10"/>
        <rFont val="Calibri"/>
        <family val="2"/>
        <scheme val="minor"/>
      </rPr>
      <t>(2)(3)</t>
    </r>
  </si>
  <si>
    <t>NUMERO DE TRABAJADORAS(ES) PROTEGIDAS(OS)</t>
  </si>
  <si>
    <r>
      <t>POR EL SEGURO DE LA LEY N°16.744</t>
    </r>
    <r>
      <rPr>
        <b/>
        <vertAlign val="superscript"/>
        <sz val="12"/>
        <color theme="3"/>
        <rFont val="Calibri"/>
        <family val="2"/>
        <scheme val="minor"/>
      </rPr>
      <t>(1)</t>
    </r>
  </si>
  <si>
    <t>(3) A contar del mes de julio de 2019, se incorporan al registro del ISL las/os trabajadores independientes que emiten boletas de honorarios, en atención a lo establecido en la Ley N°21.133, que modificó las normas para la incorporación de las/os trabajadores independientes a los regímenes de protección social entre otras, aquellas referidas al Seguro de la Ley N°16.744.</t>
  </si>
  <si>
    <r>
      <t xml:space="preserve">NÚMERO DE TRABAJADORAS(ES) PROTEGIDAS(OS) POR EL SEGURO DE LA LEY N°16.744 </t>
    </r>
    <r>
      <rPr>
        <b/>
        <vertAlign val="superscript"/>
        <sz val="12"/>
        <color theme="3"/>
        <rFont val="Calibri"/>
        <family val="2"/>
        <scheme val="minor"/>
      </rPr>
      <t>(1)</t>
    </r>
    <r>
      <rPr>
        <b/>
        <sz val="12"/>
        <color theme="3"/>
        <rFont val="Calibri"/>
        <family val="2"/>
        <scheme val="minor"/>
      </rPr>
      <t xml:space="preserve"> SEGÚN SEXO</t>
    </r>
  </si>
  <si>
    <t>Hombres</t>
  </si>
  <si>
    <t>Mujeres</t>
  </si>
  <si>
    <t>(1) Corresponde al total de trabajadores por quienes se declararon cotizaciones, independientemente que se hayan pagado o no. Incluye Trabajadores Independientes.</t>
  </si>
  <si>
    <t>(2) Corresponde al total de trabajadores  por quienes se pagaron cotizaciones. Incluye trabajadores independientes e información de Administradores Delegados.</t>
  </si>
  <si>
    <t>(3) A contar del mes de julio de 2019, se incorporan al registro del ISL las/os trabajadores independientes que emiten boletas de honorarios, en atención a lo establecido en la Ley N°21.133, que modificó las normas para la incorporación de las/os trabajadores independientes a los regímenes de protección social entre otras, aquellas referidas al Seguro de la Ley N°16.744. Dado que los datos recibidos carecen de información desagregada por sexo, éstos se registran en la clasificación de “No informado”.</t>
  </si>
  <si>
    <t>NÚMERO DE DÍAS PERDIDOS POR ACCIDENTES DEL TRABAJO, DE TRAYECTO Y DE ENFERMEDADES PROFESIONALES, SEGÚN ACTIVIDAD ECONÓMICA Y SEXO</t>
  </si>
  <si>
    <t>TOTAL DÍAS PERDIDOS POR ACCIDENTES DEL TRABAJO</t>
  </si>
  <si>
    <r>
      <t xml:space="preserve">DÍAS PERDIDOS POR ACCIDENTES DE TRAYECTO </t>
    </r>
    <r>
      <rPr>
        <b/>
        <vertAlign val="superscript"/>
        <sz val="10"/>
        <rFont val="Calibri"/>
        <family val="2"/>
        <scheme val="minor"/>
      </rPr>
      <t>(2)</t>
    </r>
  </si>
  <si>
    <t>TOTAL DÍAS PERDIDOS POR ACCIDENTES DE TRAYECTO</t>
  </si>
  <si>
    <r>
      <t>DÍAS PERDIDOS POR ENFERMEDADES PROFESIONALES</t>
    </r>
    <r>
      <rPr>
        <b/>
        <vertAlign val="superscript"/>
        <sz val="10"/>
        <rFont val="Calibri"/>
        <family val="2"/>
        <scheme val="minor"/>
      </rPr>
      <t xml:space="preserve"> (3)</t>
    </r>
  </si>
  <si>
    <r>
      <t xml:space="preserve">NÚMERO DE ACCIDENTES DEL TRABAJO </t>
    </r>
    <r>
      <rPr>
        <b/>
        <vertAlign val="superscript"/>
        <sz val="12"/>
        <color theme="3"/>
        <rFont val="Calibri"/>
        <family val="2"/>
        <scheme val="minor"/>
      </rPr>
      <t>(1) (2)</t>
    </r>
    <r>
      <rPr>
        <b/>
        <sz val="12"/>
        <color theme="3"/>
        <rFont val="Calibri"/>
        <family val="2"/>
        <scheme val="minor"/>
      </rPr>
      <t>, SEGÚN REGIÓN Y ACTIVIDAD ECONÓMICA</t>
    </r>
  </si>
  <si>
    <t xml:space="preserve">Agosto </t>
  </si>
  <si>
    <t>(2) No incluye accidentes de trayecto.</t>
  </si>
  <si>
    <t>NÚMERO DE ACCIDENTES DEL TRABAJO, DE TRAYECTO Y DE ENFERMEDADES PROFESIONALES, SEGÚN REGION Y SEXO</t>
  </si>
  <si>
    <t>TOTAL ACCIDENTES DE TRABAJO</t>
  </si>
  <si>
    <t>ACCIDENTES DE TRAYECTO (2)</t>
  </si>
  <si>
    <t>TOTAL ACCIDENTES</t>
  </si>
  <si>
    <t>ENFERMEDADES PROFESIONALES (3)</t>
  </si>
  <si>
    <t>TOTAL ENFERMEDADES PROFESIONALES</t>
  </si>
  <si>
    <t>NÚMERO DE ACCIDENTES DEL TRABAJO, DE TRAYECTO Y DE ENFERMEDADES PROFESIONALES, SEGÚN REGION Y MUTUAL</t>
  </si>
  <si>
    <r>
      <t xml:space="preserve">ACCIDENTES DEL TRABAJO </t>
    </r>
    <r>
      <rPr>
        <b/>
        <vertAlign val="superscript"/>
        <sz val="10"/>
        <rFont val="Calibri"/>
        <family val="2"/>
        <scheme val="minor"/>
      </rPr>
      <t>(1)</t>
    </r>
  </si>
  <si>
    <t>TOTAL ACCIDENTES DEL TRABAJO</t>
  </si>
  <si>
    <t>NÚMERO DE ACCIDENTES DEL TRABAJO, DE TRAYECTO Y DE ENFERMEDADES PROFESIONALES, SEGÚN ACTIVIDAD ECONÓMICA Y SEXO</t>
  </si>
  <si>
    <r>
      <t xml:space="preserve">ACCIDENTES DE TRAYECTO </t>
    </r>
    <r>
      <rPr>
        <b/>
        <vertAlign val="superscript"/>
        <sz val="10"/>
        <rFont val="Calibri"/>
        <family val="2"/>
        <scheme val="minor"/>
      </rPr>
      <t xml:space="preserve">(2) </t>
    </r>
  </si>
  <si>
    <r>
      <t>ENFERMEDADES PROFESIONALES</t>
    </r>
    <r>
      <rPr>
        <b/>
        <vertAlign val="superscript"/>
        <sz val="10"/>
        <rFont val="Calibri"/>
        <family val="2"/>
        <scheme val="minor"/>
      </rPr>
      <t xml:space="preserve"> (3)</t>
    </r>
  </si>
  <si>
    <t>NÚMERO DE ACCIDENTES DEL TRABAJO, DE TRAYECTO Y DE ENFERMEDADES PROFESIONALES, SEGÚN ACTIVIDAD ECONÓMICA Y MUTUAL</t>
  </si>
  <si>
    <r>
      <t xml:space="preserve">ACCIDENTES DE TRAYECTO </t>
    </r>
    <r>
      <rPr>
        <b/>
        <vertAlign val="superscript"/>
        <sz val="10"/>
        <rFont val="Calibri"/>
        <family val="2"/>
        <scheme val="minor"/>
      </rPr>
      <t>(2)</t>
    </r>
  </si>
  <si>
    <t>NÚMERO DE ACCIDENTES SEGÚN TIPO DE ACCIDENTE Y NUMERO DE ENFERMEDADES PROFESIONALES DIAGNOSTICADAS, SEGÚN MUTUAL Y SEXO</t>
  </si>
  <si>
    <t>NÚMERO DE ACCIDENTES DEL TRABAJO, SEGÚN MUTUAL Y SEXO</t>
  </si>
  <si>
    <t>SEXO</t>
  </si>
  <si>
    <r>
      <t>ACCIDENTES DEL TRABAJO</t>
    </r>
    <r>
      <rPr>
        <b/>
        <vertAlign val="superscript"/>
        <sz val="10"/>
        <rFont val="Calibri"/>
        <family val="2"/>
        <scheme val="minor"/>
      </rPr>
      <t>(1)</t>
    </r>
  </si>
  <si>
    <t>NÚMERO DE ACCIDENTES DE TRAYECTO, SEGÚN MUTUAL Y SEXO</t>
  </si>
  <si>
    <t>NÚMERO TOTAL DE ACCIDENTES DEL TRABAJO Y DE TRAYECTO, SEGÚN MUTUAL Y SEXO</t>
  </si>
  <si>
    <t>NÚMERO DE ENFERMEDADES PROFESIONALES DIAGNOSTICADAS, SEGÚN MUTUAL Y SEXO</t>
  </si>
  <si>
    <r>
      <t>ENFERMEDADES PROFESIONALES</t>
    </r>
    <r>
      <rPr>
        <b/>
        <vertAlign val="superscript"/>
        <sz val="10"/>
        <rFont val="Calibri"/>
        <family val="2"/>
        <scheme val="minor"/>
      </rPr>
      <t>(3)</t>
    </r>
  </si>
  <si>
    <t xml:space="preserve">TOTAL ENFERMEDADES PROFESIONALES </t>
  </si>
  <si>
    <t>NÚMERO DE DÍAS PERDIDOS POR ACCIDENTES DEL TRABAJO, DE TRAYECTO Y POR ENFERMEDADES PROFESIONALES DIAGNOSTICADAS, SEGÚN MUTUAL Y SEXO</t>
  </si>
  <si>
    <t>NÚMERO DE DIAS PERDIDOS POR ACCIDENTES DEL TRABAJO, SEGÚN MUTUAL Y SEXO</t>
  </si>
  <si>
    <t>ACCIDENTES DEL TRABAJO</t>
  </si>
  <si>
    <t>NÚMERO DE DIAS PERDIDOS POR ACCIDENTES DE TRAYECTO, SEGÚN MUTUAL Y SEXO</t>
  </si>
  <si>
    <t xml:space="preserve">
ACCIDENTES DE TRAYECTO</t>
  </si>
  <si>
    <t>NÚMERO DE DIAS PERDIDOS POR ACCIDENTES DEL TRABAJO Y TRAYECTO, SEGÚN MUTUAL Y SEXO</t>
  </si>
  <si>
    <t xml:space="preserve">
ACCIDENTES TOTALES</t>
  </si>
  <si>
    <t>NÚMERO DE DIAS PERDIDOS POR ENFERMEDADES PROFESIONALES, SEGÚN MUTUAL Y SEXO</t>
  </si>
  <si>
    <t>ENFERMEDADES PROFESIONALES</t>
  </si>
  <si>
    <t>Régimen de Accidentes del Trabajo y Enfermedades Profesionales</t>
  </si>
  <si>
    <t>NUMERO DE ENTIDADES EMPLEADORAS COTIZANTES A LOS ORGANISMOS ADMINISTRADORES DE LA LEY N°16.744</t>
  </si>
  <si>
    <t>NUMERO DE TRABAJADORES POR LOS QUE SE COTIZÓ A LOS ORGANISMOS ADMINISTRADORES DE LA LEY N°16.744</t>
  </si>
  <si>
    <t>REMUNERACION IMPONIBLE DE LOS TRABAJADORES POR LOS QUE SE COTIZÓ A   LOS ORGANISMOS ADMINISTRADORES DE LA LEY N°16.744</t>
  </si>
  <si>
    <t>NÚMERO DE SUBSIDIOS INICIADOS POR ACCIDENTES DEL TRABAJO, DE TRAYECTO Y ENFERMEDADES PROFESIONALES DE LOS AFILIADOS A LOS ORGANISMOS ADMINISTRADORES DE LA LEY N° 16.744</t>
  </si>
  <si>
    <t>NUMERO DE DIAS DE SUBSIDIOS PAGADOS POR ACCIDENTES DEL TRABAJO, DE TRAYECTO Y ENFERMEDADES PROFESIONALES DE LOS AFILIADOS A LOS ORGANISMOS ADMINISTRADORES DE LA LEY N° 16.744</t>
  </si>
  <si>
    <t>MONTO TOTAL DE SUBSIDIOS PAGADOS POR ACCIDENTES DEL TRABAJO, DE TRAYECTO Y ENFERMEDADES PROFESIONALES DE LOS AFILIADOS A LOS ORGANISMOS ADMINISTRADORES DE LA LEY N° 16.744</t>
  </si>
  <si>
    <t xml:space="preserve">NÚMERO DE PENSIONES EMITIDAS A PAGO DE LA LEY N°16.744  SEGUN ENTIDAD </t>
  </si>
  <si>
    <t>NÚMERO DE PENSIONES EMITIDAS A PAGO DE LA LEY N°16.744 SEGUN ENTIDAD, SEGÚN TIPO DE PENSIÓN  Y SEXO MUTALES E ISL</t>
  </si>
  <si>
    <t xml:space="preserve">MONTOS TOTALES DE PENSIONES EMITIDAS A PAGO DE LA LEY N°16.744   POR ACCIDENTES DEL TRABAJO Y ENFERMEDAD PROFESIONAL </t>
  </si>
  <si>
    <t>MONTO DE PENSIONES EMITIDAS A PAGO DE LA LEY N°16.744 SEGUN ENTIDAD, SEGÚN TIPO DE PENSIÓN  Y SEXO MUTALES E ISL</t>
  </si>
  <si>
    <t>MONTO DE INDEMNIZACIONES POR ACCIDENTES DEL TRABAJO  Y ENFERMEDADES PROFESIONALES PAGADAS SEGUN ENTIDAD</t>
  </si>
  <si>
    <t>Régimen de Cajas de Compensación de Asignación Familiar (CCAF)</t>
  </si>
  <si>
    <t>NÚMERO DE EMPRESAS AFILIADAS A  C.C.A.F.</t>
  </si>
  <si>
    <t>NÚMERO DE TRABAJADORES AFILIADOS  A  C.C.A.F.</t>
  </si>
  <si>
    <t>NÚMERO DE PENSIONADOS AFILIADOS A C.C.A.F.</t>
  </si>
  <si>
    <t>NÚMERO TOTAL DE AFILIADOS A C.C.A.F.</t>
  </si>
  <si>
    <t xml:space="preserve">NÚMERO TOTAL DE TRABAJADORES AFILIADOS  A  C.C.A.F. </t>
  </si>
  <si>
    <t>NÚMERO DE TRABAJADORES HOMBRES AFILIADOS  A  C.C.A.F.</t>
  </si>
  <si>
    <t>NÚMERO DE TRABAJADORAS MUJERES AFILIADAS  A  C.C.A.F.</t>
  </si>
  <si>
    <t xml:space="preserve">NÚMERO TOTAL DE PENSIONADOS AFILIADOS  A  C.C.A.F. </t>
  </si>
  <si>
    <t>NÚMERO DE PENSIONADOS HOMBRES AFILIADOS  A  C.C.A.F.</t>
  </si>
  <si>
    <t>NÚMERO DE PENSIONADAS MUJERES AFILIADAS  A  C.C.A.F.</t>
  </si>
  <si>
    <t>NÚMERO TOTAL DE CRÉDITOS DE CONSUMO OTORGADOS POR EL SISTEMA C.C.A.F.</t>
  </si>
  <si>
    <t xml:space="preserve">NÚMERO DE CRÉDITOS HIPOTECARIOS OTORGADOS POR EL SISTEMA CCAF </t>
  </si>
  <si>
    <t>MONTO  DE CRÉDITOS DE CONSUMO OTORGADOS POR EL SISTEMA C.C.A.F.</t>
  </si>
  <si>
    <t xml:space="preserve">MONTO DE CRÉDITOS HIPOTECARIOS OTORGADOS POR EL SISTEMA CCAF   </t>
  </si>
  <si>
    <t>TASAS DE INTERÉS MENSUAL PARA OPERACIONES NO REAJUSTABLES EN MONEDA NACIONAL, SEGÚN PLAZOS, VIGENTES AL ÚLTIMO DIA DE CADA MES. -  Monto menor o igual a 50 U.F.</t>
  </si>
  <si>
    <t>TASAS DE INTERÉS MENSUAL PARA OPERACIONES NO REAJUSTABLES EN MONEDA NACIONAL, SEGÚN PLAZOS, VIGENTES AL ÚLTIMO DIA DE CADA MES. -  Monto mayor a 50 U.F. y menor o igual a 200 U.F.</t>
  </si>
  <si>
    <t>TASA DE INTERÉS PROMEDIO OTORGADO POR CADA CCAF A SUS AFILIADOS</t>
  </si>
  <si>
    <t>TASA DE INTERÉS PROMEDIO OTORGADO POR CADA CCAF A AFILIADOS TRABAJADORES</t>
  </si>
  <si>
    <t>TASA DE INTERÉS PROMEDIO OTORGADO POR CADA CCAF A AFILIADOS PENSIONADOS</t>
  </si>
  <si>
    <t>Régimen de Subsidios por Incapacidad Laboral (SIL)</t>
  </si>
  <si>
    <t>SIL Curativa</t>
  </si>
  <si>
    <t>NÚMERO DE TRABAJADORES COTIZANTES AL REGIMEN SIL, POR C.C.A.F.</t>
  </si>
  <si>
    <t>NÚMERO DE TRABAJADORES COTIZANTES AL REGIMEN DE SUBSIDIOS POR INCAPACIDAD LABORAL, DISTRIBUIDOS POR REGIÓN</t>
  </si>
  <si>
    <t>NÚMERO DE SUBSIDIOS INICIADOS DE ORIGEN COMÚN PAGADOS POR LAS C.C.A.F.</t>
  </si>
  <si>
    <t>NÚMERO DE DIAS PAGADOS EN SUBSIDIOS DE ORIGEN COMÚN POR LAS C.C.A.F.</t>
  </si>
  <si>
    <t>NÚMERO DE DIAS PAGADOS EN SUBSIDIOS DE ORIGEN COMÚN, DISTRIBUIDOS POR REGIÓN</t>
  </si>
  <si>
    <t>MONTO TOTAL PAGADO EN SUBSIDIOS DE ORIGEN COMÚN POR LAS C.C.A.F.</t>
  </si>
  <si>
    <t>MONTO PAGADO EN SUBSIDIOS DE ORIGEN COMÚN, SIN CONSIDERAR PAGO DE COTIZACIONES PREVISIONALES, POR LAS C.C.A.F.</t>
  </si>
  <si>
    <t>MONTO PAGADO EN COTIZACIONES PREVISIONALES POR LAS C.C.A.F.</t>
  </si>
  <si>
    <t>SIL Maternales</t>
  </si>
  <si>
    <t>NÚMERO DE SUBSIDIOS MATERNALES INICIADOS SEGÚN TIPO DE SUBSIDIO, ENTIDAD PAGADORA Y MES</t>
  </si>
  <si>
    <t>NÚMERO DE DÍAS DE SUBSIDIOS MATERNAL PAGADOS SEGÚN TIPO DE SUBSIDIO, ENTIDAD PAGADORA Y MES</t>
  </si>
  <si>
    <t>GASTO EN SUBSIDIOS MATERNALES PAGADOS POR EL FONDO ÚNICO DE PRESTACIONES FAMILIARES Y SUBSIDIOS DE CESANTÍA, SEGÚN TIPO DE SUBSIDIO, ENTIDAD PAGADORA Y MES</t>
  </si>
  <si>
    <t>NÚMERO DE SUBSIDIOS POR PERMISO POSTNATAL PARENTAL INICIADOS SEGÚN ENTIDAD PAGADORA, MODALIDAD DE EXTENSIÓN Y MES</t>
  </si>
  <si>
    <t>NÚMERO DE PERMISOS POR PERMISO POSTNATAL PARENTAL TRASPASADOS AL PADRE SEGÚN ENTIDAD PAGADORA Y MODALIDAD DE EXTENSIÓN</t>
  </si>
  <si>
    <t>Asignación Familiar</t>
  </si>
  <si>
    <t>NÚMERO  DE ASIGNACIONES FAMILIARES PAGADAS SEGÚN INSTITUCIONES Y MES</t>
  </si>
  <si>
    <t>GASTO EN ASIGNACIONES FAMILIARES PAGADAS SEGÚN INSTITUCIONES Y MES</t>
  </si>
  <si>
    <t>Beneficios Asistenciales</t>
  </si>
  <si>
    <t>SUBSIDIOS FAMILIARES EMITIDOS,  BENEFICIARIOS, MONTO Y CAUSANTES POR TIPO</t>
  </si>
  <si>
    <t>NUMERO DE CAUSANTES DE SUBSIDIOS FAMILIARES EMITIDOS, SEGÚN REGIONES</t>
  </si>
  <si>
    <t>NUMERO DE SUBSIDIOS FAMILIARES EMITIDOS SEGÚN TIPO DE CAUSANTES Y REGIONES</t>
  </si>
  <si>
    <t>TOTAL DE CAUSANTES DE SUBSIDIO FAMILIAR EMITIDOS A PAGO, POR COMUNA</t>
  </si>
  <si>
    <t>NUMERO DE SUBSIDIOS POR DISCAPACIDAD MENTAL, SEGUN REGIONES</t>
  </si>
  <si>
    <t>MONTO EMITIDO EN SUBSIDIOS POR DISCAPACIDAD MENTAL, SEGÚN REGIONES</t>
  </si>
  <si>
    <t xml:space="preserve">NUMERO Y MONTO DE BONOS POR BODAS DE ORO EMITIDOS A PAGO </t>
  </si>
  <si>
    <t>Otros Beneficios</t>
  </si>
  <si>
    <t>NUMERO DE SUBSIDIOS DE CESANTIA PAGADOS POR F.U.P.F.</t>
  </si>
  <si>
    <t>GASTO EN SUBSIDIOS DE CESANTIA PAGADOS POR EL F.U.P.F.</t>
  </si>
  <si>
    <t>Estadísticas de Licencia Médica Electrónica</t>
  </si>
  <si>
    <t>EMISIÓN DE LICENCIAS MÉDICAS ELECTRÓNICAS, SEGÚN TIPO DE COTIZANTE Y SEXO</t>
  </si>
  <si>
    <t>EMISIÓN DE LICENCIAS MÉDICAS ELECTRÓNICAS, SEGÚN ADSCRIPCIÓN DEL EMPLEADOR PARA LA TRAMITACIÓN ELECTRÓNICA</t>
  </si>
  <si>
    <t>EMISIÓN DE LICENCIAS MÉDICAS ELECTRÓNICAS, SEGÚN RANGO ETARIO DEL TRABAJADOR</t>
  </si>
  <si>
    <t>EMISIÓN DE LICENCIAS MÉDICAS ELECTRÓNICAS, SEGÚN DÍAS DE REPOSO OTORGADOS AL TRABAJADOR</t>
  </si>
  <si>
    <t xml:space="preserve">EMISIÓN DE LICENCIAS MÉDICAS ELECTRÓNICAS, SEGÚN TIPO DE REPOSO OTORGADO AL TRABAJADOR </t>
  </si>
  <si>
    <t xml:space="preserve">EMISIÓN DE LICENCIAS MÉDICAS ELECTRÓNICAS, SEGÚN TIPO DE PROFESIONAL QUE OTORGÓ EL REPOSO </t>
  </si>
  <si>
    <t xml:space="preserve"> NÚMERO DE EMPRESAS AFILIADAS A  C.C.A.F.</t>
  </si>
  <si>
    <t>C.C.A.F.</t>
  </si>
  <si>
    <t>DE LOS ANDES</t>
  </si>
  <si>
    <t>LA ARAUCANA</t>
  </si>
  <si>
    <t>LOS HEROES</t>
  </si>
  <si>
    <t>18 DE SEPTIEMBRE</t>
  </si>
  <si>
    <t>NÚMERO DE TRABAJADORAS(ES) AFILIADAS(OS)  A  C.C.A.F.</t>
  </si>
  <si>
    <t>NÚMERO DE PENSIONADAS(OS) AFILIADAS(OS) A C.C.A.F.</t>
  </si>
  <si>
    <t xml:space="preserve">LOS HEROES </t>
  </si>
  <si>
    <t>NÚMERO TOTAL DE AFILIADAS(OS) A C.C.A.F.</t>
  </si>
  <si>
    <t>NÚMERO TOTAL DE TRABAJADORAS(ES) AFILIADAS(OS)  A  C.C.A.F.</t>
  </si>
  <si>
    <t xml:space="preserve"> NÚMERO DE TRABAJADORES HOMBRES AFILIADOS  A  C.C.A.F.</t>
  </si>
  <si>
    <t xml:space="preserve"> NÚMERO DE TRABAJADORAS MUJERES AFILIADAS  A  C.C.A.F.</t>
  </si>
  <si>
    <t xml:space="preserve">NÚMERO TOTAL DE PENSIONADAS(OS) AFILIADAS(OS)  A  C.C.A.F.  </t>
  </si>
  <si>
    <t xml:space="preserve">LA ARAUCANA </t>
  </si>
  <si>
    <t>18 DE SEPT.</t>
  </si>
  <si>
    <t xml:space="preserve"> NÚMERO DE PENSIONADOS HOMBRES AFILIADOS  A  C.C.A.F.</t>
  </si>
  <si>
    <t xml:space="preserve"> NÚMERO DE PENSIONADAS MUJERES AFILIADAS  A  C.C.A.F.</t>
  </si>
  <si>
    <t>Fuente: SUSESO: Central de Riesgo Financiero. No incluye créditos hipotecarios ni reprogramados</t>
  </si>
  <si>
    <t>NÚMERO DE CRÉDITOS DE CONSUMO OTORGADOS POR EL SISTEMA C.C.A.F. A AFILIADAS(OS) TRABAJADORAS(ES)</t>
  </si>
  <si>
    <t>NÚMERO DE CRÉDITOS DE CONSUMO OTORGADOS POR EL SISTEMA C.C.A.F. A AFILIADAS(OS) PENSIONADAS(OS)</t>
  </si>
  <si>
    <t xml:space="preserve"> MONTO  DE CRÉDITOS DE CONSUMO OTORGADOS POR EL SISTEMA C.C.A.F.</t>
  </si>
  <si>
    <t>(En miles de $)</t>
  </si>
  <si>
    <t>MONTO  DE CRÉDITOS DE CONSUMO OTORGADOS POR EL SISTEMA C.C.A.F. A AFILIADAS(OS) TRABAJADORAS(ES)</t>
  </si>
  <si>
    <t>MONTO  DE CRÉDITOS DE CONSUMO OTORGADOS POR EL SISTEMA C.C.A.F.A AFILIADAS(OS) PENSIONADAS(OS)</t>
  </si>
  <si>
    <t xml:space="preserve">MONTO DE CRÉDITOS HIPOTECARIOS OTORGADOS POR EL SISTEMA CCAF </t>
  </si>
  <si>
    <t xml:space="preserve">  AÑO 2019</t>
  </si>
  <si>
    <t>TASAS DE INTERÉS MENSUAL PARA OPERACIONES NO REAJUSTABLES EN MONEDA NACIONAL,</t>
  </si>
  <si>
    <t>SEGÚN PLAZOS, VIGENTES AL ÚLTIMO DIA DE CADA MES. AÑO 2019</t>
  </si>
  <si>
    <t>Monto menor o igual a 50 U.F.</t>
  </si>
  <si>
    <t>PLAZO 24 MESES /Tasas en porcentaje</t>
  </si>
  <si>
    <t xml:space="preserve">Julio </t>
  </si>
  <si>
    <t>trabajador</t>
  </si>
  <si>
    <t>pensionado</t>
  </si>
  <si>
    <t>Fuente: SUSESO: Central de Riesgo Financiero</t>
  </si>
  <si>
    <t>PLAZO 36 MESES/ Tasas en porcentaje</t>
  </si>
  <si>
    <t>PLAZO 60 MESES/ Tasas en porcentaje</t>
  </si>
  <si>
    <t>Monto mayor a 50 U.F. y menor o igual a 200 U.F.</t>
  </si>
  <si>
    <t>TASA DE INTERÉS PROMEDIO OTORGADO POR CADA C.C.A.F. A SUS AFILIADAS(OS)</t>
  </si>
  <si>
    <t>Año 2019</t>
  </si>
  <si>
    <t>(en porcentajes)</t>
  </si>
  <si>
    <t>Todas las CCAF</t>
  </si>
  <si>
    <t>De Los Andes</t>
  </si>
  <si>
    <t>La Araucana</t>
  </si>
  <si>
    <t>Los Héroes</t>
  </si>
  <si>
    <t>18 de Septiembre</t>
  </si>
  <si>
    <t>No incluye créditos hipotecarios. Considera nuevos créditos, renegociaciones y reprogramaciones</t>
  </si>
  <si>
    <t>TASA DE INTERÉS PROMEDIO OTORGADO POR CADA C.C.A.F. A AFILIADAS(OS) TRABAJADORAS(ES)</t>
  </si>
  <si>
    <t>TASA DE INTERÉS PROMEDIO OTORGADO POR CADA C.C.A.F. A AFILIADAS(OS) PENSIONADAS(OS)</t>
  </si>
  <si>
    <t>NÚMERO DE TRABAJADORAS(ES) COTIZANTES AL REGIMEN SIL, POR C.C.A.F.</t>
  </si>
  <si>
    <t xml:space="preserve">   C. C. A. F.</t>
  </si>
  <si>
    <t>De los Andes</t>
  </si>
  <si>
    <t xml:space="preserve">18 de Septiembre </t>
  </si>
  <si>
    <t xml:space="preserve">NÚMERO DE TRABAJADORAS(ES) COTIZANTES AL REGIMEN DE SUBSIDIOS POR INCAPACIDAD LABORAL, DISTRIBUIDOS POR REGIÓN </t>
  </si>
  <si>
    <t>MES</t>
  </si>
  <si>
    <t>Del Libertador General Bernardo O'Higgins</t>
  </si>
  <si>
    <t>De la Araucanía</t>
  </si>
  <si>
    <t>De Aysén del Gral. Carlos Ibáñez del Campo</t>
  </si>
  <si>
    <t>T O T A L</t>
  </si>
  <si>
    <t>LOS HÉROES</t>
  </si>
  <si>
    <t xml:space="preserve">18 DE SEPTIEMBRE </t>
  </si>
  <si>
    <t xml:space="preserve"> NÚMERO DE SUBSIDIOS INICIADOS DE ORIGEN COMÚN PAGADOS POR LAS C.C.A.F.</t>
  </si>
  <si>
    <t>Fuente: Informes estadísticos y financieros mensuales de las CCAF.</t>
  </si>
  <si>
    <t>MARZO*</t>
  </si>
  <si>
    <t>*En el mes de marzo, las cifras fueron actualizadas en las regiones de Ñuble, Biobío y Araucanía.</t>
  </si>
  <si>
    <t>(Cifras en miles de $)</t>
  </si>
  <si>
    <t xml:space="preserve"> (*): Los montos incluyen cotizaciones previsionales</t>
  </si>
  <si>
    <t xml:space="preserve"> (*): Los montos no incluyen cotizaciones previsionales</t>
  </si>
  <si>
    <t>TIPO DE  COTIZACIÓN</t>
  </si>
  <si>
    <t>COTIZACIÓN PARA PENSIONES</t>
  </si>
  <si>
    <t>COTIZACIÓN PARA SALUD</t>
  </si>
  <si>
    <t>OTRAS  COTIZACIONES</t>
  </si>
  <si>
    <t>TOTAL  COTIZACIONES</t>
  </si>
  <si>
    <t>NÚMERO DE SUBSIDIOS MATERNALES INICIADOS SEGÚN TIPO DE SUBSIDIO, ENTIDAD PAGADORA Y MES (1)(3)</t>
  </si>
  <si>
    <t>TIPO DE SUBSIDIO</t>
  </si>
  <si>
    <t>DESCANSO PRENATAL</t>
  </si>
  <si>
    <t>SUBSECRETARÍA DE SALUD PÚBLICA</t>
  </si>
  <si>
    <t>Fund. Asist. Y De Salud Trab. Del Bco. Estado</t>
  </si>
  <si>
    <t>Isapre Banmedica S.A.</t>
  </si>
  <si>
    <t>Isapre Chuquicamata Ltda.</t>
  </si>
  <si>
    <t>Isapre Colmena Golden Cross S.A.</t>
  </si>
  <si>
    <t>Isapre Consalud S.A.</t>
  </si>
  <si>
    <t>Isapre Cruz Blanca S.A.</t>
  </si>
  <si>
    <t>Isapre Cruz Del Norte Ltda.</t>
  </si>
  <si>
    <t>Isapre Nueva Masvida (ex Optima S.A)</t>
  </si>
  <si>
    <t>Isapre Fusat Ltda</t>
  </si>
  <si>
    <t>Isapre Rio Blanco Ltda.</t>
  </si>
  <si>
    <t>Isapre San Lorenzo Ltda.</t>
  </si>
  <si>
    <t>Isapre Vida Tres S.A.</t>
  </si>
  <si>
    <t>SUBTOTAL ISAPRE</t>
  </si>
  <si>
    <t xml:space="preserve">C.C.A.F. 18 DE SEPTIEMBRE </t>
  </si>
  <si>
    <t xml:space="preserve">C.C.A.F. DE LOS ANDES </t>
  </si>
  <si>
    <t xml:space="preserve">C.C.A.F. GABRIELA MISTRAL  </t>
  </si>
  <si>
    <t>C.C.A.F. LA ARAUCANA</t>
  </si>
  <si>
    <t>C.C.A.F. LOS HEROES</t>
  </si>
  <si>
    <t>SUBTOTAL CCAF</t>
  </si>
  <si>
    <t>DESCANSO POSTNATAL</t>
  </si>
  <si>
    <t>PERMISO POSTNATAL PARENTAL</t>
  </si>
  <si>
    <t>-</t>
  </si>
  <si>
    <t>MUJERES SIN CONTRATO DE TRABAJO VIGENTE</t>
  </si>
  <si>
    <t>ENFERMEDAD GRAVE DEL NIÑO MENOR DE 1 AÑO</t>
  </si>
  <si>
    <t>TOTAL SISTEMA</t>
  </si>
  <si>
    <t>(1) Considera sólo la información de los subsidios maternales iniciados de cargo del Fondo Único de Prestaciones Familiares y Subsidios de Cesantía</t>
  </si>
  <si>
    <t>(2) Corresponde al número de licencias iniciadas, hasta el año 2016 se informaba el número de subsidios iniciados</t>
  </si>
  <si>
    <t>(3) Mediante Decreto N° 103, de 19 de noviembre de 2018, del Ministerio del Trabajo y Previsión Social, publicado en el Diario Oficial el 30 de noviembre de 2018, se aprobó la fusión de las Cajas de Compensación de Asignación Familiar Gabriela Mistral y Los Héroes, absorbiendo ésta a aquella.</t>
  </si>
  <si>
    <t>NÚMERO DE DÍAS DE SUBSIDIOS MATERNAL PAGADOS SEGÚN TIPO DE SUBSIDIO, ENTIDAD PAGADORA Y MES (1)(2)</t>
  </si>
  <si>
    <t>Isapre Nueva Masvida (ex Optima S.A) (2)</t>
  </si>
  <si>
    <t xml:space="preserve">Isapre Nueva Masvida (ex Optima S.A) </t>
  </si>
  <si>
    <t>(1) Considera sólo la información de los días de subsidio maternal de cargo del Fondo Único de Prestaciones Familiares y Subsidios de Cesantía</t>
  </si>
  <si>
    <t>(2) Mediante Decreto N° 103, de 19 de noviembre de 2018, del Ministerio del Trabajo y Previsión Social, publicado en el Diario Oficial el 30 de noviembre de 2018, se aprobó la fusión de las Cajas de Compensación de Asignación Familiar Gabriela Mistral y Los Héroes, absorbiendo ésta a aquella.</t>
  </si>
  <si>
    <t>GASTO EN SUBSIDIOS MATERNALES PAGADOS POR EL FONDO ÚNICO DE PRESTACIONES FAMILIARES Y SUBSIDIOS DE CESANTÍA, SEGÚN TIPO DE SUBSIDIO, ENTIDAD PAGADORA Y MES (1) (2)</t>
  </si>
  <si>
    <t>Cifras sujetas a revisión.</t>
  </si>
  <si>
    <t>(1) Corresponde al gasto emitido en subsidios y cotizaciones</t>
  </si>
  <si>
    <t>NÚMERO DE SUBSIDIOS POR PERMISO POSTNATAL PARENTAL INICIADOS SEGÚN ENTIDAD PAGADORA, MODALIDAD DE EXTENSIÓN Y MES (1)</t>
  </si>
  <si>
    <t>ENTIDAD PAGADORA</t>
  </si>
  <si>
    <t>Jornada Parcial</t>
  </si>
  <si>
    <t>Jornada Completa</t>
  </si>
  <si>
    <t>(1) Mediante Decreto N° 103, de 19 de noviembre de 2018, del Ministerio del Trabajo y Previsión Social, publicado en el Diario Oficial el 30 de noviembre de 2018, se aprobó la fusión de las Cajas de Compensación de Asignación Familiar Gabriela Mistral y Los Héroes, absorbiendo ésta a aquella.</t>
  </si>
  <si>
    <t>NÚMERO DE PERMISOS POR PERMISO POSTNATAL PARENTAL TRASPASADOS AL PADRE SEGÚN ENTIDAD PAGADORA Y MODALIDAD DE EXTENSIÓN (1) (2)</t>
  </si>
  <si>
    <t>(1) Corresponden a permisos traspasados de la madre al padre y no a un nuevo subsidio iniciado. El permiso puede ser traspasado al padre a partir de la séptima semana del mismo, por el número de semanas que la madre indique. Las semanas utilizadas por el padre deberán ubicarse en el período final del permiso.</t>
  </si>
  <si>
    <t>NÚMERO  DE ASIGNACIONES FAMILIARES INFORMADAS SEGÚN ENTIDAD PAGADORA Y MES*</t>
  </si>
  <si>
    <t>ENTIDADES PAGADORAS</t>
  </si>
  <si>
    <t xml:space="preserve">Marzo </t>
  </si>
  <si>
    <t xml:space="preserve">Instituto de Previsión Social (IPS) </t>
  </si>
  <si>
    <t xml:space="preserve">CCAF Los Héroes </t>
  </si>
  <si>
    <t>CCAF De Los Andes</t>
  </si>
  <si>
    <t xml:space="preserve">CCAF 18 de Septiembre </t>
  </si>
  <si>
    <t>CCAF La Araucana</t>
  </si>
  <si>
    <t>Subtotal CCAF</t>
  </si>
  <si>
    <t>Administradora de Fondos Cesantía (AFC)</t>
  </si>
  <si>
    <t>Servicio de Tesorerías (Servicios Públicos Centralizados y Pensionados)</t>
  </si>
  <si>
    <t>Servicio de Salud Concepción</t>
  </si>
  <si>
    <t>Servicio de Salud Arauco</t>
  </si>
  <si>
    <t>Servicio de Salud Antofagasta</t>
  </si>
  <si>
    <t>Servicio de Salud Araucanía Norte</t>
  </si>
  <si>
    <t>Servicio de Salud Araucanía Sur</t>
  </si>
  <si>
    <t>Servicio de Salud Arica</t>
  </si>
  <si>
    <t>Servicio de Salud Atacama</t>
  </si>
  <si>
    <t>Servicio de Salud de Aysén</t>
  </si>
  <si>
    <t>Servicio de Salud Biobío</t>
  </si>
  <si>
    <t>Servicio de Salud Coquimbo</t>
  </si>
  <si>
    <t>Servicio de Salud Iquique</t>
  </si>
  <si>
    <t>Servicio de Salud del Reloncaví</t>
  </si>
  <si>
    <t>Servicio de Salud Magallanes</t>
  </si>
  <si>
    <t>Servicio de Salud Ñuble</t>
  </si>
  <si>
    <t>Servicio de Salud Osorno</t>
  </si>
  <si>
    <t>Servicio de Salud Aconcagua</t>
  </si>
  <si>
    <t>Servicio de Salud Talcahuano</t>
  </si>
  <si>
    <t>Servicio de Salud Valdivia</t>
  </si>
  <si>
    <t>Servicio de Salud Valparaíso-San Antonio</t>
  </si>
  <si>
    <t>Servicio de Salud Viña Del Mar-Quillota</t>
  </si>
  <si>
    <t>Servicio de Salud de O'Higgins</t>
  </si>
  <si>
    <t>Servicio de Salud del Maule</t>
  </si>
  <si>
    <t>Servicio de Salud Metropolitano Central</t>
  </si>
  <si>
    <t>Servicio de Salud Metropolitano Norte</t>
  </si>
  <si>
    <t>Servicio de Salud Metropolitano Occidente</t>
  </si>
  <si>
    <t>Servicio de Salud Metropolitano Oriente</t>
  </si>
  <si>
    <t>Servicio de Salud Metropolitano Sur</t>
  </si>
  <si>
    <t xml:space="preserve">Servicio de Salud Metropolitano Sur Oriente </t>
  </si>
  <si>
    <t>Servicio de Salud Chiloé</t>
  </si>
  <si>
    <t>Universidad de Chile</t>
  </si>
  <si>
    <t>Universidad de Santiago de Chile</t>
  </si>
  <si>
    <t>Universidad Tecnológica Metropolitana</t>
  </si>
  <si>
    <t>Universidad de Tarapacá</t>
  </si>
  <si>
    <t>Universidad Arturo Prat</t>
  </si>
  <si>
    <t>Universidad de Antofagasta</t>
  </si>
  <si>
    <t>Universidad de La Serena</t>
  </si>
  <si>
    <t>Universidad de Valparaíso</t>
  </si>
  <si>
    <t>Universidad de Atacama</t>
  </si>
  <si>
    <t>Universidad Playa Ancha de Ciencias de la Educación</t>
  </si>
  <si>
    <t>Universidad de Biobío</t>
  </si>
  <si>
    <t>Universidad de La Frontera</t>
  </si>
  <si>
    <t>Universidad de Los Lagos</t>
  </si>
  <si>
    <t>Universidad de Magallanes</t>
  </si>
  <si>
    <t>Universidad de Talca</t>
  </si>
  <si>
    <t>Universidad Metropolitana de Ciencias de la Educación</t>
  </si>
  <si>
    <t>Superintendencia de Seguridad Social</t>
  </si>
  <si>
    <t xml:space="preserve">Servicio Hidrográfico y Oceanográfico de la Armada </t>
  </si>
  <si>
    <t>Instituto Nacional de Deportes</t>
  </si>
  <si>
    <t>Dirección General de Aeronáutica Civil</t>
  </si>
  <si>
    <t>Superintendencia de Electricidad y Combustibles</t>
  </si>
  <si>
    <t>Superintendencia de Valores y Seguros</t>
  </si>
  <si>
    <t>Superintendencia de Servicios Sanitarios</t>
  </si>
  <si>
    <t xml:space="preserve">Superintendencia de Salud </t>
  </si>
  <si>
    <t>Servicio Nacional de Capacitación y Empleo</t>
  </si>
  <si>
    <t>Fondo de Solidaridad e Inversión Social</t>
  </si>
  <si>
    <t>Instituto Nacional de Hidráulica</t>
  </si>
  <si>
    <t>Junta Nacional de Auxilio Escolar y Becas</t>
  </si>
  <si>
    <t>Dirección General del Crédito Prendario</t>
  </si>
  <si>
    <t>Instituto Nacional de Estadísticas</t>
  </si>
  <si>
    <t>Instituto de Desarrollo Agropecuario</t>
  </si>
  <si>
    <t>Servicio Agrícola y Ganadero</t>
  </si>
  <si>
    <t>Comisión Nacional de Investigación Científica y Tecnológica</t>
  </si>
  <si>
    <t>Corporación de Fomento de la Producción</t>
  </si>
  <si>
    <t>Comisión Chilena de Energía Nuclear</t>
  </si>
  <si>
    <t>Servicio Nacional de Menores</t>
  </si>
  <si>
    <t>Contraloría General de la Republica</t>
  </si>
  <si>
    <t>Servicio Nacional de Turismo</t>
  </si>
  <si>
    <t>Parque Metropolitano de Santiago</t>
  </si>
  <si>
    <t>Comisión Nacional de Energía</t>
  </si>
  <si>
    <t>Fondo Nacional de Salud</t>
  </si>
  <si>
    <t>Central de Abastecimiento</t>
  </si>
  <si>
    <t>Instituto de Salud Publica</t>
  </si>
  <si>
    <t>Servicio Nacional de la Mujer</t>
  </si>
  <si>
    <t>Centro de Referencia de Salud Cordillera Oriente</t>
  </si>
  <si>
    <t>Centro de Referencia de Salud Maipú</t>
  </si>
  <si>
    <t>Hospital Padre Alberto Hurtado</t>
  </si>
  <si>
    <t>Servicio Electoral</t>
  </si>
  <si>
    <t>Gobierno Regional de Atacama</t>
  </si>
  <si>
    <t>Gobierno Regional de Coquimbo</t>
  </si>
  <si>
    <t>Gobierno Regional de O'Higgins</t>
  </si>
  <si>
    <t>Gobierno Regional del Maule</t>
  </si>
  <si>
    <t>Gobierno Regional de La Araucanía</t>
  </si>
  <si>
    <t>Gobierno Regional de Los Lagos</t>
  </si>
  <si>
    <t>Gobierno Regional Metropolitano de Santiago</t>
  </si>
  <si>
    <t>Instituto Antártico Chileno</t>
  </si>
  <si>
    <t>Servicio de Impuestos Internos</t>
  </si>
  <si>
    <t>Servicio Nacional de Aduanas</t>
  </si>
  <si>
    <t>Consejo de Defensa del estado</t>
  </si>
  <si>
    <t>Junta Nacional de Jardines Infantiles</t>
  </si>
  <si>
    <t>Servicio de Registro Civil e Identificación</t>
  </si>
  <si>
    <t>Defensoria Penal Pública</t>
  </si>
  <si>
    <t>Instituto Geográfico Militar</t>
  </si>
  <si>
    <t>Servicio Aerofotogrametrico de la FACH</t>
  </si>
  <si>
    <t>Superintendencia de Pensiones</t>
  </si>
  <si>
    <t>Comisión Chilena del Cobre</t>
  </si>
  <si>
    <t>SERVIU Región de Coquimbo</t>
  </si>
  <si>
    <t>SERVIU Región del Biobío</t>
  </si>
  <si>
    <t>SERVIU Región Los Lagos</t>
  </si>
  <si>
    <t>Corporación Nacional de Desarrollo Indigena (CONADI)</t>
  </si>
  <si>
    <t>Corporación Asistencia Judicial Región Metropolitana</t>
  </si>
  <si>
    <t>Instituto de Investigaciones y Control</t>
  </si>
  <si>
    <t>Gobierno Regional de Arica y Parinacota</t>
  </si>
  <si>
    <t>Corporación de Asistencia Judicial Región Metropolitana</t>
  </si>
  <si>
    <t>Subtotal Servicios Públicos Descentralizados</t>
  </si>
  <si>
    <t>Dirección de Previsión de Carabineros de Chile</t>
  </si>
  <si>
    <t xml:space="preserve">Caja de Previsión de la Defensa Nacional </t>
  </si>
  <si>
    <t>Subtotal Cajas de Previsión</t>
  </si>
  <si>
    <t>Mutual de Seguridad de la C.Ch.C</t>
  </si>
  <si>
    <t>Instituto de Seguridad Laboral (ISL)</t>
  </si>
  <si>
    <t>Subtotal Administradores de la Ley N° 16.744</t>
  </si>
  <si>
    <t>A.F.P. Cuprum S.A.</t>
  </si>
  <si>
    <t>A.F.P. Habitat S.A</t>
  </si>
  <si>
    <t>A.F.P. Planvital S.A.</t>
  </si>
  <si>
    <t>A.F.P. Provida S.A.</t>
  </si>
  <si>
    <t>A.F.P. Capital S.A.</t>
  </si>
  <si>
    <t>A.F.P. Modelo S.A.</t>
  </si>
  <si>
    <t>Subtotal Admistradoras de Fondos de Pensiones (AFP)</t>
  </si>
  <si>
    <t>Penta Vida Cía de Seguros de Vida S.A</t>
  </si>
  <si>
    <t>Renta Nacional Cía. de Seguros de Vida S.A.</t>
  </si>
  <si>
    <t>Chilena Consolidada Seguros de Vida S.A</t>
  </si>
  <si>
    <t>Euroamerica Seguros de Vida S.A.</t>
  </si>
  <si>
    <t>Cía. De Seguros Consorcio Nacional de Seguros</t>
  </si>
  <si>
    <t>BCI Seguros de Vida S.A (Ex-Axa )</t>
  </si>
  <si>
    <t>Corp Vida Cía. de Seguros de Vida S.A (1)</t>
  </si>
  <si>
    <t>CN Life Cía. de Seguros S.A</t>
  </si>
  <si>
    <t>Seguros Vida Security Prevision S.A</t>
  </si>
  <si>
    <t>Principal Cía. de Seguros de Vida de Chile S.A.</t>
  </si>
  <si>
    <t>Bice Vida Cía. De Seguros de Vida S.A</t>
  </si>
  <si>
    <t>Ohio National Seguros de Vida S.A.</t>
  </si>
  <si>
    <t>Mapfre Cía. De Seguros de Vida de Chile S.A</t>
  </si>
  <si>
    <t>BBVA Seguros de Vida S.A.</t>
  </si>
  <si>
    <t>Corpseguros S.A Ex ING Seguros de Vida (1)</t>
  </si>
  <si>
    <t>Seguros de Vida Sura S.A (2)</t>
  </si>
  <si>
    <t>Metlife Chile Seguros de Vida S.A.</t>
  </si>
  <si>
    <t>BTG Pactual Seguros de Vida S.A.</t>
  </si>
  <si>
    <t>BICE Seguros de Vida S.A. (2)</t>
  </si>
  <si>
    <t>Subtotal Compañias de Seguros</t>
  </si>
  <si>
    <t>* Corresponde al número de asignaciones familiares informadas en el Sistema SIVEGAM como pagadas, con excepción del Servicio de Tesorerías. Sujetas a modificación.</t>
  </si>
  <si>
    <t>(1) La Entidad 45122, Corpseguros de vida S.A, fue absorvida por Corp Vida Cia. de Seguros de Vida (45111)</t>
  </si>
  <si>
    <t>(2) La Entidad 45126, Bice Seguros de Vida S.A, pasó a ser la continuadora legal de Seguros de vida Sura (45123)</t>
  </si>
  <si>
    <t>GASTO EN ASIGNACIONES FAMILIARES  PAGADAS, SEGUN INSTITUCIONES</t>
  </si>
  <si>
    <t xml:space="preserve">Enero </t>
  </si>
  <si>
    <t xml:space="preserve">Febrero </t>
  </si>
  <si>
    <t xml:space="preserve">Abril </t>
  </si>
  <si>
    <t xml:space="preserve">Mayo </t>
  </si>
  <si>
    <t>Instituto de Previsión Social (IPS)</t>
  </si>
  <si>
    <t>Servicio de Salud San Felipe-Los Andes</t>
  </si>
  <si>
    <t>Comisión Nacional de Acreditación</t>
  </si>
  <si>
    <t>Consejo de Defensa del Estado</t>
  </si>
  <si>
    <t>A.F.P. Uno S.A.</t>
  </si>
  <si>
    <t xml:space="preserve">Fuente  SIVEGAM excepto Tesorería, quién lo hace en papel, por tanto están sujetas a modificación. </t>
  </si>
  <si>
    <t xml:space="preserve">Cifras no incluyen las rebajas de cheques caducados y revalidados; si, los pagos retroactivos. </t>
  </si>
  <si>
    <t xml:space="preserve"> SUBSIDIOS FAMILIARES EMITIDOS,  BENEFICIARIAS(OS), MONTO Y CAUSANTES POR TIPO</t>
  </si>
  <si>
    <t>Tipo de causante</t>
  </si>
  <si>
    <t>Menores de 18 años</t>
  </si>
  <si>
    <t>Mujer embarazada</t>
  </si>
  <si>
    <t>Madre del menor</t>
  </si>
  <si>
    <t>Inválidos</t>
  </si>
  <si>
    <t>Discapacitado mental</t>
  </si>
  <si>
    <t>TOTAL CAUSANTES</t>
  </si>
  <si>
    <t>N° DE BENEFICIARIAS(OS)</t>
  </si>
  <si>
    <t>MONTO EMITIDO  TOTAL (Miles de $)</t>
  </si>
  <si>
    <t>Nota: Las cifras incluyen pagos retroactivos.</t>
  </si>
  <si>
    <t>Arica y Parinacota</t>
  </si>
  <si>
    <t>Tarapacá</t>
  </si>
  <si>
    <t>Antofagasta</t>
  </si>
  <si>
    <t>Atacama</t>
  </si>
  <si>
    <t>Coquimbo</t>
  </si>
  <si>
    <t>Valparaíso</t>
  </si>
  <si>
    <t>Libertador General Bernardo O'Higgins</t>
  </si>
  <si>
    <t>Maule</t>
  </si>
  <si>
    <t>Ñuble</t>
  </si>
  <si>
    <t>Biobío</t>
  </si>
  <si>
    <t>Araucanía</t>
  </si>
  <si>
    <t>Los Ríos</t>
  </si>
  <si>
    <t>Los Lagos</t>
  </si>
  <si>
    <t>Aysén del General Carlos Ibañez del Campo</t>
  </si>
  <si>
    <t>Magallanes y Antártica Chilena</t>
  </si>
  <si>
    <t>Metropolitana</t>
  </si>
  <si>
    <t>Las cifras incluyen pagos retroactivos.</t>
  </si>
  <si>
    <t>Menor de 18 años</t>
  </si>
  <si>
    <t>Discapacitados Mentales</t>
  </si>
  <si>
    <t>Total País</t>
  </si>
  <si>
    <t>PROMEDIO AÑO 2019</t>
  </si>
  <si>
    <t>NÚMERO DE CAUSANTES DE SUBSIDIO FAMILIAR EMITIDOS A PAGO, POR COMUNA</t>
  </si>
  <si>
    <t>Cod_Comuna</t>
  </si>
  <si>
    <t>Nombre Comuna</t>
  </si>
  <si>
    <t>TOTAL NACIONAL</t>
  </si>
  <si>
    <t>Arica</t>
  </si>
  <si>
    <t>Camarones</t>
  </si>
  <si>
    <t>Putre</t>
  </si>
  <si>
    <t>General Lagos</t>
  </si>
  <si>
    <t>Iquique</t>
  </si>
  <si>
    <t>Alto Hospicio</t>
  </si>
  <si>
    <t>Pozo Almonte</t>
  </si>
  <si>
    <t>Camiña</t>
  </si>
  <si>
    <t>Colchane</t>
  </si>
  <si>
    <t>Huara</t>
  </si>
  <si>
    <t>Pica</t>
  </si>
  <si>
    <t>Mejillones</t>
  </si>
  <si>
    <t>Sierra Gorda</t>
  </si>
  <si>
    <t>Taltal</t>
  </si>
  <si>
    <t>Calama</t>
  </si>
  <si>
    <t>Ollagüe</t>
  </si>
  <si>
    <t>San Pedro de Atacama</t>
  </si>
  <si>
    <t>Tocopilla</t>
  </si>
  <si>
    <t>María Elena</t>
  </si>
  <si>
    <t>Copiapó</t>
  </si>
  <si>
    <t>Caldera</t>
  </si>
  <si>
    <t>Tierra Amarilla</t>
  </si>
  <si>
    <t>Chañaral</t>
  </si>
  <si>
    <t>Diego de Almagro</t>
  </si>
  <si>
    <t>Vallenar</t>
  </si>
  <si>
    <t>Alto del Carmen</t>
  </si>
  <si>
    <t>Freirina</t>
  </si>
  <si>
    <t>Huasco</t>
  </si>
  <si>
    <t>La Serena</t>
  </si>
  <si>
    <t>Andacollo</t>
  </si>
  <si>
    <t>La Higuera</t>
  </si>
  <si>
    <t>Paiguano</t>
  </si>
  <si>
    <t>Vicuña</t>
  </si>
  <si>
    <t>Illapel</t>
  </si>
  <si>
    <t>Canela</t>
  </si>
  <si>
    <t>Los Vilos</t>
  </si>
  <si>
    <t>Salamanca</t>
  </si>
  <si>
    <t>Ovalle</t>
  </si>
  <si>
    <t>Combarbalá</t>
  </si>
  <si>
    <t>Monte Patria</t>
  </si>
  <si>
    <t>Punitaqui</t>
  </si>
  <si>
    <t>Río Hurtado</t>
  </si>
  <si>
    <t>Casablanca</t>
  </si>
  <si>
    <t>Concón</t>
  </si>
  <si>
    <t>Juan Fernández</t>
  </si>
  <si>
    <t>Puchuncaví</t>
  </si>
  <si>
    <t>Quintero</t>
  </si>
  <si>
    <t>Viña del Mar</t>
  </si>
  <si>
    <t>Isla de Pascua</t>
  </si>
  <si>
    <t>Los Andes</t>
  </si>
  <si>
    <t>Calle Larga</t>
  </si>
  <si>
    <t>Rinconada</t>
  </si>
  <si>
    <t>San Esteban</t>
  </si>
  <si>
    <t>La Ligua</t>
  </si>
  <si>
    <t>Cabildo</t>
  </si>
  <si>
    <t>Papudo</t>
  </si>
  <si>
    <t>Petorca</t>
  </si>
  <si>
    <t>Zapallar</t>
  </si>
  <si>
    <t>Quillota</t>
  </si>
  <si>
    <t>Calera</t>
  </si>
  <si>
    <t>Hijuelas</t>
  </si>
  <si>
    <t>La Cruz</t>
  </si>
  <si>
    <t>Nogales</t>
  </si>
  <si>
    <t>San Antonio</t>
  </si>
  <si>
    <t>Algarrobo</t>
  </si>
  <si>
    <t>Cartagena</t>
  </si>
  <si>
    <t>El Quisco</t>
  </si>
  <si>
    <t>El Tabo</t>
  </si>
  <si>
    <t>Santo Domingo</t>
  </si>
  <si>
    <t>San Felipe</t>
  </si>
  <si>
    <t>Catemu</t>
  </si>
  <si>
    <t>Llaillay</t>
  </si>
  <si>
    <t>Panquehue</t>
  </si>
  <si>
    <t>Putaendo</t>
  </si>
  <si>
    <t>Santa María</t>
  </si>
  <si>
    <t>Quilpue</t>
  </si>
  <si>
    <t>Limache</t>
  </si>
  <si>
    <t>Olmue</t>
  </si>
  <si>
    <t>Villa Alemana</t>
  </si>
  <si>
    <t>Rancagua</t>
  </si>
  <si>
    <t>Codegua</t>
  </si>
  <si>
    <t>Coinco</t>
  </si>
  <si>
    <t>Coltauco</t>
  </si>
  <si>
    <t>Doñihue</t>
  </si>
  <si>
    <t>Graneros</t>
  </si>
  <si>
    <t>Las Cabras</t>
  </si>
  <si>
    <t>Machalí</t>
  </si>
  <si>
    <t>Malloa</t>
  </si>
  <si>
    <t>Mostazal</t>
  </si>
  <si>
    <t>Olivar</t>
  </si>
  <si>
    <t>Peumo</t>
  </si>
  <si>
    <t>Pichidegua</t>
  </si>
  <si>
    <t>Quinta de Tilcoco</t>
  </si>
  <si>
    <t>Rengo</t>
  </si>
  <si>
    <t>Requínoa</t>
  </si>
  <si>
    <t>San Vicente</t>
  </si>
  <si>
    <t>Pichilemu</t>
  </si>
  <si>
    <t>La Estrella</t>
  </si>
  <si>
    <t>Litueche</t>
  </si>
  <si>
    <t>Marchihue</t>
  </si>
  <si>
    <t>Navidad</t>
  </si>
  <si>
    <t>Paredones</t>
  </si>
  <si>
    <t>San Fernando</t>
  </si>
  <si>
    <t>Chépica</t>
  </si>
  <si>
    <t>Chimbarongo</t>
  </si>
  <si>
    <t>Lolol</t>
  </si>
  <si>
    <t>Nancagua</t>
  </si>
  <si>
    <t>Palmilla</t>
  </si>
  <si>
    <t>Peralillo</t>
  </si>
  <si>
    <t>Placilla</t>
  </si>
  <si>
    <t>Pumanque</t>
  </si>
  <si>
    <t>Santa Cruz</t>
  </si>
  <si>
    <t>Talca</t>
  </si>
  <si>
    <t>Constitución</t>
  </si>
  <si>
    <t>Curepto</t>
  </si>
  <si>
    <t>Empedrado</t>
  </si>
  <si>
    <t>Pelarco</t>
  </si>
  <si>
    <t>Pencahue</t>
  </si>
  <si>
    <t>Río Claro</t>
  </si>
  <si>
    <t>San Clemente</t>
  </si>
  <si>
    <t>San Rafael</t>
  </si>
  <si>
    <t>Cauquenes</t>
  </si>
  <si>
    <t>Chanco</t>
  </si>
  <si>
    <t>Pelluhue</t>
  </si>
  <si>
    <t>Curicó</t>
  </si>
  <si>
    <t>Hualañé</t>
  </si>
  <si>
    <t>Licantén</t>
  </si>
  <si>
    <t>Molina</t>
  </si>
  <si>
    <t>Rauco</t>
  </si>
  <si>
    <t>Romeral</t>
  </si>
  <si>
    <t>Sagrada Familia</t>
  </si>
  <si>
    <t>Teno</t>
  </si>
  <si>
    <t>Vichuquén</t>
  </si>
  <si>
    <t>Linares</t>
  </si>
  <si>
    <t>Colbún</t>
  </si>
  <si>
    <t>Longaví</t>
  </si>
  <si>
    <t>Parral</t>
  </si>
  <si>
    <t>Retiro</t>
  </si>
  <si>
    <t>San Javier</t>
  </si>
  <si>
    <t>Villa Alegre</t>
  </si>
  <si>
    <t>Yerbas Buenas</t>
  </si>
  <si>
    <t>Concepción</t>
  </si>
  <si>
    <t>Coronel</t>
  </si>
  <si>
    <t>Chiguayante</t>
  </si>
  <si>
    <t>Florida</t>
  </si>
  <si>
    <t>Hualqui</t>
  </si>
  <si>
    <t>Lota</t>
  </si>
  <si>
    <t>Penco</t>
  </si>
  <si>
    <t>San pedro de la Paz</t>
  </si>
  <si>
    <t>Santa Juana</t>
  </si>
  <si>
    <t>Talcahuano</t>
  </si>
  <si>
    <t>Tome</t>
  </si>
  <si>
    <t>Hualpen</t>
  </si>
  <si>
    <t>Lebu</t>
  </si>
  <si>
    <t>Arauco</t>
  </si>
  <si>
    <t>Cañete</t>
  </si>
  <si>
    <t>Contulmo</t>
  </si>
  <si>
    <t>Curanilahue</t>
  </si>
  <si>
    <t>Los alamos</t>
  </si>
  <si>
    <t>Tirúa</t>
  </si>
  <si>
    <t>Los angeles</t>
  </si>
  <si>
    <t>Antuco</t>
  </si>
  <si>
    <t>Cabrero</t>
  </si>
  <si>
    <t>Laja</t>
  </si>
  <si>
    <t>MULCHÉN</t>
  </si>
  <si>
    <t>Nacimiento</t>
  </si>
  <si>
    <t>Negrete</t>
  </si>
  <si>
    <t>Quilaco</t>
  </si>
  <si>
    <t>Quilleco</t>
  </si>
  <si>
    <t>San Rosendo</t>
  </si>
  <si>
    <t>Santa Bárbara</t>
  </si>
  <si>
    <t>Tucapel</t>
  </si>
  <si>
    <t>Yumbel</t>
  </si>
  <si>
    <t>Alto Bío Bío</t>
  </si>
  <si>
    <t>Chillán</t>
  </si>
  <si>
    <t>Bulnes</t>
  </si>
  <si>
    <t>Chillán Viejo</t>
  </si>
  <si>
    <t>El Carmen</t>
  </si>
  <si>
    <t>Pemuco</t>
  </si>
  <si>
    <t>Pinto</t>
  </si>
  <si>
    <t>Quillón</t>
  </si>
  <si>
    <t>San Ignacio</t>
  </si>
  <si>
    <t>Yungay</t>
  </si>
  <si>
    <t>Quirihue</t>
  </si>
  <si>
    <t>Cobquecura</t>
  </si>
  <si>
    <t>Coelemu</t>
  </si>
  <si>
    <t>Ninhue</t>
  </si>
  <si>
    <t>Portezuelo</t>
  </si>
  <si>
    <t>Ranquil</t>
  </si>
  <si>
    <t>Treguaco</t>
  </si>
  <si>
    <t>San Carlos</t>
  </si>
  <si>
    <t>Coihueco</t>
  </si>
  <si>
    <t>Ñiquén</t>
  </si>
  <si>
    <t>San Fabián</t>
  </si>
  <si>
    <t>San Nicolás</t>
  </si>
  <si>
    <t>Temuco</t>
  </si>
  <si>
    <t>Carahue</t>
  </si>
  <si>
    <t>Cunco</t>
  </si>
  <si>
    <t>Curarrehue</t>
  </si>
  <si>
    <t>Freire</t>
  </si>
  <si>
    <t>Galvarino</t>
  </si>
  <si>
    <t>Gorbea</t>
  </si>
  <si>
    <t>Lautaro</t>
  </si>
  <si>
    <t>Loncoche</t>
  </si>
  <si>
    <t>Melipeuco</t>
  </si>
  <si>
    <t>Nueva Imperial</t>
  </si>
  <si>
    <t>Padre Las Casas</t>
  </si>
  <si>
    <t>Perquenco</t>
  </si>
  <si>
    <t>Pitrufquén</t>
  </si>
  <si>
    <t>Pucón</t>
  </si>
  <si>
    <t>Saavedra</t>
  </si>
  <si>
    <t>Teodoro Schmidt</t>
  </si>
  <si>
    <t>Toltén</t>
  </si>
  <si>
    <t>Vilcún</t>
  </si>
  <si>
    <t>Villarrica</t>
  </si>
  <si>
    <t>Cholchol</t>
  </si>
  <si>
    <t>Angol</t>
  </si>
  <si>
    <t>Collipulli</t>
  </si>
  <si>
    <t>Curacautín</t>
  </si>
  <si>
    <t>Ercilla</t>
  </si>
  <si>
    <t>Lonquimay</t>
  </si>
  <si>
    <t>Los Sauces</t>
  </si>
  <si>
    <t>Lumaco</t>
  </si>
  <si>
    <t>Purén</t>
  </si>
  <si>
    <t>Renaico</t>
  </si>
  <si>
    <t>Traiguén</t>
  </si>
  <si>
    <t>Victoria</t>
  </si>
  <si>
    <t>Valdivia</t>
  </si>
  <si>
    <t>Corral</t>
  </si>
  <si>
    <t>Lanco</t>
  </si>
  <si>
    <t>Máfil</t>
  </si>
  <si>
    <t>Mariquina</t>
  </si>
  <si>
    <t>Paillaco</t>
  </si>
  <si>
    <t>Panguipulli</t>
  </si>
  <si>
    <t>La Unión</t>
  </si>
  <si>
    <t>Futrono</t>
  </si>
  <si>
    <t>Lago Ranco</t>
  </si>
  <si>
    <t>Río Bueno</t>
  </si>
  <si>
    <t>Puerto Montt</t>
  </si>
  <si>
    <t>Calbuco</t>
  </si>
  <si>
    <t>Cochamó</t>
  </si>
  <si>
    <t>Fresia</t>
  </si>
  <si>
    <t>Frutillar</t>
  </si>
  <si>
    <t>Los Muermos</t>
  </si>
  <si>
    <t>Llanquihue</t>
  </si>
  <si>
    <t>Maullin</t>
  </si>
  <si>
    <t>Puerto Varas</t>
  </si>
  <si>
    <t>Castro</t>
  </si>
  <si>
    <t>Ancud</t>
  </si>
  <si>
    <t>Chonchi</t>
  </si>
  <si>
    <t>Curaco de Vélez</t>
  </si>
  <si>
    <t>Dalcahue</t>
  </si>
  <si>
    <t>Puqueldón</t>
  </si>
  <si>
    <t>Queilén</t>
  </si>
  <si>
    <t>Quellón</t>
  </si>
  <si>
    <t>Quemchi</t>
  </si>
  <si>
    <t>Quinchao</t>
  </si>
  <si>
    <t>Osorno</t>
  </si>
  <si>
    <t>Puerto Octay</t>
  </si>
  <si>
    <t>Purranque</t>
  </si>
  <si>
    <t>Puyehue</t>
  </si>
  <si>
    <t>Río Negro</t>
  </si>
  <si>
    <t>San Juan de la Costa</t>
  </si>
  <si>
    <t>San Pablo</t>
  </si>
  <si>
    <t>Chaiten</t>
  </si>
  <si>
    <t>Futaleufu</t>
  </si>
  <si>
    <t>Hualaihue</t>
  </si>
  <si>
    <t>Palena</t>
  </si>
  <si>
    <t>Coihaique</t>
  </si>
  <si>
    <t>Lago Verde</t>
  </si>
  <si>
    <t>Aisen</t>
  </si>
  <si>
    <t>Cisnes</t>
  </si>
  <si>
    <t>Guaitecas</t>
  </si>
  <si>
    <t>Cochrane</t>
  </si>
  <si>
    <t>O"Higgins</t>
  </si>
  <si>
    <t>Tortel</t>
  </si>
  <si>
    <t>Chile Chico</t>
  </si>
  <si>
    <t>Río Ibañez</t>
  </si>
  <si>
    <t>Punta Arenas</t>
  </si>
  <si>
    <t>Laguna Blanca</t>
  </si>
  <si>
    <t>Río Verde</t>
  </si>
  <si>
    <t>San Gregorio</t>
  </si>
  <si>
    <t>Cabo de Horno (Ex-Navarino)</t>
  </si>
  <si>
    <t>Antártica</t>
  </si>
  <si>
    <t>Porvenir</t>
  </si>
  <si>
    <t>Primavera</t>
  </si>
  <si>
    <t>Timaukel</t>
  </si>
  <si>
    <t>Natales</t>
  </si>
  <si>
    <t>Torres del Paine</t>
  </si>
  <si>
    <t>Santiago</t>
  </si>
  <si>
    <t>Cerrillos</t>
  </si>
  <si>
    <t>Cerro Navia</t>
  </si>
  <si>
    <t>Conchalí</t>
  </si>
  <si>
    <t>El Bosque</t>
  </si>
  <si>
    <t>Estación Central</t>
  </si>
  <si>
    <t>Huechuraba</t>
  </si>
  <si>
    <t>Independencia</t>
  </si>
  <si>
    <t>La Cisterna</t>
  </si>
  <si>
    <t>La Florida</t>
  </si>
  <si>
    <t>La Granja</t>
  </si>
  <si>
    <t>La Pintana</t>
  </si>
  <si>
    <t>La Reina</t>
  </si>
  <si>
    <t>Las Condes</t>
  </si>
  <si>
    <t>Lo Barnechea</t>
  </si>
  <si>
    <t>Lo Espejo</t>
  </si>
  <si>
    <t>Lo Prado</t>
  </si>
  <si>
    <t>Macul</t>
  </si>
  <si>
    <t>Maipú</t>
  </si>
  <si>
    <t>Ñuñoa</t>
  </si>
  <si>
    <t>Pedro Aguirre Cerda</t>
  </si>
  <si>
    <t>Peñalolén</t>
  </si>
  <si>
    <t>Providencia</t>
  </si>
  <si>
    <t>Pudahuel</t>
  </si>
  <si>
    <t>Quilicura</t>
  </si>
  <si>
    <t>Quinta Normal</t>
  </si>
  <si>
    <t>Recoleta</t>
  </si>
  <si>
    <t>Renca</t>
  </si>
  <si>
    <t>San Joaquín</t>
  </si>
  <si>
    <t>San Miguel</t>
  </si>
  <si>
    <t>San Ramón</t>
  </si>
  <si>
    <t>Vitacura</t>
  </si>
  <si>
    <t>Puente Alto</t>
  </si>
  <si>
    <t>Pirque</t>
  </si>
  <si>
    <t>San José de Maipo</t>
  </si>
  <si>
    <t>Colina</t>
  </si>
  <si>
    <t>Lampa</t>
  </si>
  <si>
    <t>Tiltil</t>
  </si>
  <si>
    <t>San Bernardo</t>
  </si>
  <si>
    <t>Buin</t>
  </si>
  <si>
    <t>Calera de Tango</t>
  </si>
  <si>
    <t>Paine</t>
  </si>
  <si>
    <t>Melipilla</t>
  </si>
  <si>
    <t>Alhué</t>
  </si>
  <si>
    <t>Curacaví</t>
  </si>
  <si>
    <t>María Pinto</t>
  </si>
  <si>
    <t>San Pedro</t>
  </si>
  <si>
    <t>Talagante</t>
  </si>
  <si>
    <t>El Monte</t>
  </si>
  <si>
    <t>Isla de Maipo</t>
  </si>
  <si>
    <t>Padre Hurtado</t>
  </si>
  <si>
    <t>Peñaflor</t>
  </si>
  <si>
    <t>(Miles de $)</t>
  </si>
  <si>
    <t>Cifras sujetas a modificación</t>
  </si>
  <si>
    <t>NUMERO DE BONOS EMITIDOS A MATRIMONIOS</t>
  </si>
  <si>
    <t>CON 50 AÑOS</t>
  </si>
  <si>
    <t>CON 60 AÑOS O MÁS</t>
  </si>
  <si>
    <t>ENTRE 53 Y 59 AÑOS</t>
  </si>
  <si>
    <t>NUMERO DE BONOS EMITIDOS A VIUDOS(AS)</t>
  </si>
  <si>
    <t>MONTO DE BONOS EMITIDOS EN EL MES, EN M$</t>
  </si>
  <si>
    <t>VALOR UNITARIO POR BONO EMITIDO</t>
  </si>
  <si>
    <t>TOTAL BONOS EMITIDOS</t>
  </si>
  <si>
    <t>Entidad pagadora</t>
  </si>
  <si>
    <t>CCAF Los Héroes</t>
  </si>
  <si>
    <t>CCAF 18 de Septiembre</t>
  </si>
  <si>
    <t>GASTO BRUTO EN SUBSIDIOS DE CESANTIA PAGADOS POR EL F.U.P.F.</t>
  </si>
  <si>
    <t>NÚMERO DE LICENCIAS MÉDICAS SANNA AUTORIZADAS POR COMPIN, DESAGREGADAS SEGÚN MES DE AUTORIZACIÓN, ENTIDAD PAGADORA DEL SUBSIDIO Y SEXO DEL BENEFICIARIO</t>
  </si>
  <si>
    <t>Entidad Pagadora</t>
  </si>
  <si>
    <t>Sexo</t>
  </si>
  <si>
    <t>Mujer</t>
  </si>
  <si>
    <t>Hombre</t>
  </si>
  <si>
    <t>ISL</t>
  </si>
  <si>
    <t>MUTUAL</t>
  </si>
  <si>
    <t>Nota: Corresponde al número de licencias autorizadas con derecho a pago de subsidio</t>
  </si>
  <si>
    <t>NÚMERO DE LICENCIAS MÉDICAS SANNA AUTORIZADAS POR COMPIN, DESAGREGADAS SEGÚN MES DE AUTORIZACIÓN, CONTINGENCIA CUBIERTA Y SEXO DEL BENEFICIARIO</t>
  </si>
  <si>
    <t>Tipo de Contingencia</t>
  </si>
  <si>
    <t>CÁNCER</t>
  </si>
  <si>
    <t>TRASPLANTE DE ÓRGANO SÓLIDO Y DE PROGENITORES HEMATOPOYÉTICOS</t>
  </si>
  <si>
    <t>ALIVIO DEL DOLOR Y CUIDADOS PALEATIVOS POR CÁNCER AVANZADO</t>
  </si>
  <si>
    <t>Nota1: Corresponde al número de licencias autorizadas con derecho a pago de subsidio</t>
  </si>
  <si>
    <t>Nota2: El antiguo título de la contingencia "Fase o estado terminal de la vida" fue reemplazado por el nombre "Alivio del dolor y cuidados paleativos por cáncer avanzado" para reflejar de mejor manera la naturaleza de la contiengencia cuabierta.</t>
  </si>
  <si>
    <t>NÚMERO DE LICENCIAS MÉDICAS SANNA AUTORIZADAS POR COMPIN, DESAGREGADAS SEGÚN MES DE AUTORIZACIÓN Y REGIÓN (1)</t>
  </si>
  <si>
    <t>Desconocida o sin información*</t>
  </si>
  <si>
    <t>(1) La información fue obtenida mediante la imputación de datos disponibles en el sistema GRIS que administra la Superintendencia de Seguridad Social y en la información reportada por las entidades pagadoras de subsidios.
*Corresponde a aquellos RUT de los beneficiarios o de las entidades empleadoras que no fueron encontrados en las bases de datos disponibles o que habiendo sido encontrados no presentaban información para la variable comuna. Información en proceso de validación</t>
  </si>
  <si>
    <t>NÚMERO DE TRABAJADORES QUE ACCEDIERON AL PERMISO SEGÚN MES DE INICIO, CONTINGENCIA CUBIERTA Y SEXO DEL BENEFICIARIO</t>
  </si>
  <si>
    <t>Nota 1: Un trabajador puede activar más de un permiso cuando accede al permiso por distintas contingencias o por distintos causantes.</t>
  </si>
  <si>
    <t>Nota 2: El número de trabajadores se contabiliza sólo en el mes en que inició su permiso por primera vez.</t>
  </si>
  <si>
    <t>Nota3: El antiguo título de la contingencia "Fase o estado terminal de la vida" fue reemplazado por el nombre "Alivio del dolor y cuidados paleativos por cáncer avanzado" para reflejar de mejor manera la naturaleza de la contiengencia cuabierta.</t>
  </si>
  <si>
    <t>Tipo de cotizante</t>
  </si>
  <si>
    <t>Ene</t>
  </si>
  <si>
    <t>Feb</t>
  </si>
  <si>
    <t>Mar</t>
  </si>
  <si>
    <t>Abr</t>
  </si>
  <si>
    <t>May</t>
  </si>
  <si>
    <t>Jun</t>
  </si>
  <si>
    <t>Jul</t>
  </si>
  <si>
    <t>Ago</t>
  </si>
  <si>
    <t>Sep</t>
  </si>
  <si>
    <t>Oct</t>
  </si>
  <si>
    <t>Nov</t>
  </si>
  <si>
    <t>Dic</t>
  </si>
  <si>
    <t>LME emitidas respecto
 de cotizantes FONASA</t>
  </si>
  <si>
    <t xml:space="preserve">LME emitidas respecto
de cotizantes ISAPRE </t>
  </si>
  <si>
    <t>FUENTE: Superintendencia de Seguridad Social.</t>
  </si>
  <si>
    <t>% Adscrito</t>
  </si>
  <si>
    <t>No adscrito</t>
  </si>
  <si>
    <t>Adscrito</t>
  </si>
  <si>
    <t>EMISIÓN DE LICENCIAS MÉDICAS ELECTRÓNICAS, SEGÚN RANGO ETARIO DE TRABAJADORAS(ES)</t>
  </si>
  <si>
    <t>19 y menos años</t>
  </si>
  <si>
    <t>20 a 24 años</t>
  </si>
  <si>
    <t>25 a 34 año</t>
  </si>
  <si>
    <t>35 a 44 años</t>
  </si>
  <si>
    <t>45 a 54 años</t>
  </si>
  <si>
    <t>55 a 64 años</t>
  </si>
  <si>
    <t>65 y más años</t>
  </si>
  <si>
    <t>EMISIÓN DE LICENCIAS MÉDICAS ELECTRÓNICAS, SEGÚN DÍAS DE REPOSO OTORGADOS A TRABAJADORAS(ES)</t>
  </si>
  <si>
    <t>Tipo de Cotizante</t>
  </si>
  <si>
    <t>1 a 3 días</t>
  </si>
  <si>
    <t>4 a 7 días</t>
  </si>
  <si>
    <t>8 a 13 días</t>
  </si>
  <si>
    <t>14 a 15 días</t>
  </si>
  <si>
    <t>16 a 29 días</t>
  </si>
  <si>
    <t>30 días</t>
  </si>
  <si>
    <t>31 a 41 días</t>
  </si>
  <si>
    <t>42 días</t>
  </si>
  <si>
    <t>43 a 83 días</t>
  </si>
  <si>
    <t>84 días</t>
  </si>
  <si>
    <t>más de 85 días</t>
  </si>
  <si>
    <t>EMISIÓN DE LICENCIAS MÉDICAS ELECTRÓNICAS, SEGÚN TIPO DE REPOSO OTORGADO A TRABAJADORAS(ES)</t>
  </si>
  <si>
    <t>Reposo total</t>
  </si>
  <si>
    <t>Reposo parcial</t>
  </si>
  <si>
    <t>EMISIÓN DE LICENCIAS MÉDICAS ELECTRÓNICAS, SEGÚN TIPO DE PROFESIONAL QUE OTORGÓ EL REPOSO</t>
  </si>
  <si>
    <t>Médico</t>
  </si>
  <si>
    <t>Dentista</t>
  </si>
  <si>
    <t>Matrona</t>
  </si>
  <si>
    <t>Volver</t>
  </si>
  <si>
    <t>Ley SANNA</t>
  </si>
  <si>
    <t>NÚMERO DE LICENCIAS MÉDICAS SANNA AUTORIZADAS POR COMPIN, DESAGREGADAS SEGÚN MES DE AUTORIZACIÓN Y REGIÓN</t>
  </si>
  <si>
    <r>
      <t>MUTUALES E ISL</t>
    </r>
    <r>
      <rPr>
        <b/>
        <vertAlign val="superscript"/>
        <sz val="12"/>
        <color theme="3"/>
        <rFont val="Calibri"/>
        <family val="2"/>
        <scheme val="minor"/>
      </rPr>
      <t>(2)</t>
    </r>
  </si>
  <si>
    <t>Sin información</t>
  </si>
  <si>
    <t>A.Ch.S. (1)</t>
  </si>
  <si>
    <t>C.Ch.C. (1)</t>
  </si>
  <si>
    <t>I.S.T. (1)</t>
  </si>
  <si>
    <t>I.S.L.(ex INP) (2)(3)</t>
  </si>
  <si>
    <t>Administración Delegada (1)</t>
  </si>
  <si>
    <t>I.S.L.(ex INP) (1)</t>
  </si>
  <si>
    <r>
      <t>Administración Delegada</t>
    </r>
    <r>
      <rPr>
        <vertAlign val="superscript"/>
        <sz val="10"/>
        <rFont val="Calibri"/>
        <family val="2"/>
        <scheme val="minor"/>
      </rPr>
      <t>(1)</t>
    </r>
  </si>
  <si>
    <r>
      <t>I.S.L.(ex INP)</t>
    </r>
    <r>
      <rPr>
        <b/>
        <vertAlign val="superscript"/>
        <sz val="11"/>
        <rFont val="Calibri"/>
        <family val="2"/>
        <scheme val="minor"/>
      </rPr>
      <t xml:space="preserve"> (2)</t>
    </r>
  </si>
  <si>
    <r>
      <t>Administración Delegada</t>
    </r>
    <r>
      <rPr>
        <b/>
        <vertAlign val="superscript"/>
        <sz val="10"/>
        <rFont val="Calibri"/>
        <family val="2"/>
        <scheme val="minor"/>
      </rPr>
      <t xml:space="preserve"> (1)</t>
    </r>
  </si>
  <si>
    <t xml:space="preserve">NUMERO  DE EMPRESAS ADHERENTES DE LA LEY N°16.744 </t>
  </si>
  <si>
    <t xml:space="preserve">NUMERO  DE TRABAJADORES PROTEGIDOS POR EL SEGURO DE LA LEY N°16.744  </t>
  </si>
  <si>
    <t xml:space="preserve">NÚMERO DE TRABAJADORES PROTEGIDOS POR EL SEGURO DE LA LEY N° 16.744 SEGÚN SEXO </t>
  </si>
  <si>
    <t xml:space="preserve">NÚMERO DE EMPRESAS ADHERENTES AL SEGURO DE LA LEY N°16.744, SEGÚN ACTIVIDAD ECONÓMICA MUTUALES E ISL  </t>
  </si>
  <si>
    <t xml:space="preserve">NÚMERO DE TRABAJADORES PROTEGIDOS POR EL SEGURO DE LA LEY N°16.744, SEGÚN ACTIVIDAD ECONÓMICA Y SEXO MUTUALES </t>
  </si>
  <si>
    <t xml:space="preserve">NÚMERO DE TRABAJADORES PROTEGIDOS POR EL SEGURO DE LA LEY N°16.744, SEGÚN ACTIVIDAD ECONÓMICA Y SEXO ISL </t>
  </si>
  <si>
    <t xml:space="preserve">NÚMERO DE TRABAJADORES PROTEGIDOS POR EL SEGURO DE LA LEY N°16.744, SEGÚN ACTIVIDAD ECONÓMICA Y SEXO MUTUALES E ISL </t>
  </si>
  <si>
    <t xml:space="preserve">NÚMERO DE TRABAJADORES PROTEGIDOS POR EL SEGURO DE LA LEY N°16.744, SEGÚN ACTIVIDAD ECONÓMICA Y ORGANISMO ADMINISTRADOR </t>
  </si>
  <si>
    <t xml:space="preserve">NÚMERO DE TRABAJADORES PROTEGIDOS POR EL SEGURO DE LA LEY N°16.744, SEGÚN REGIÓN MUTUALES E ISL </t>
  </si>
  <si>
    <t xml:space="preserve">NÚMERO DE TRABAJADORES PROTEGIDOS POR EL SEGURO DE LA LEY N°16.744, SEGÚN REGIÓN Y SEXO MUTUALES </t>
  </si>
  <si>
    <t xml:space="preserve">NÚMERO DE TRABAJADORES PROTEGIDOS POR EL SEGURO DE LA LEY N°16.744, SEGÚN REGIÓN Y SEXO ISL </t>
  </si>
  <si>
    <t xml:space="preserve">NÚMERO DE TRABAJADORES PROTEGIDOS POR EL SEGURO DE LA LEY N°16.744, SEGÚN REGIÓN Y SEXO MUTUALES E ISL </t>
  </si>
  <si>
    <t xml:space="preserve">NÚMERO DE TRABAJADORES PROTEGIDOS POR EL SEGURO DE LA LEY N°16.744, SEGÚN REGIÓN Y ACTIVIDAD ECONÓMICA  MUTUALES </t>
  </si>
  <si>
    <t xml:space="preserve">NÚMERO DE TRABAJADORES PROTEGIDOS POR EL SEGURO DE LA LEY N°16.744, SEGÚN REGIÓN Y ACTIVIDAD ECONÓMICA ISL </t>
  </si>
  <si>
    <t xml:space="preserve">NÚMERO DE ACCIDENTES SEGUN TIPO DE ACCIDENTE Y NUMERO DE ENFERMEDADES PROFESIONALES DIAGNOSTICADAS POR MUTUAL </t>
  </si>
  <si>
    <t xml:space="preserve">NÚMERO DE ACCIDENTES SEGÚN TIPO DE ACCIDENTE Y NUMERO DE ENFERMEDADES PROFESIONALES DIAGNOSTICADAS, SEGÚN MUTUAL Y SEXO </t>
  </si>
  <si>
    <t xml:space="preserve">NÚMERO DE ACCIDENTES DEL TRABAJO, DE TRAYECTO Y DE ENFERMEDADES PROFESIONALES, SEGÚN ACTIVIDAD ECONÓMICA Y MUTUAL </t>
  </si>
  <si>
    <t xml:space="preserve">NÚMERO DE ACCIDENTES DEL TRABAJO, DE TRAYECTO Y DE ENFERMEDADES PROFESIONALES, SEGÚN ACTIVIDAD ECONÓMICA Y SEXO MUTUALES </t>
  </si>
  <si>
    <t xml:space="preserve">NÚMERO DE ACCIDENTES DEL TRABAJO, DE TRAYECTO Y DE ENFERMEDADES PROFESIONALES, SEGÚN REGION Y MUTUAL </t>
  </si>
  <si>
    <t xml:space="preserve">NÚMERO DE ACCIDENTES DEL TRABAJO, DE TRAYECTO Y DE ENFERMEDADES PROFESIONALES, SEGÚN REGION Y SEXO MUTUALES </t>
  </si>
  <si>
    <t xml:space="preserve">NÚMERO DE ACCIDENTES DEL TRABAJO, SEGÚN REGIÓN Y ACTIVIDAD ECONÓMICA MUTALES </t>
  </si>
  <si>
    <t xml:space="preserve">TASAS DE ACCIDENTABILIDAD, SEGUN TIPO DE ACCIDENTE POR MUTUAL </t>
  </si>
  <si>
    <t xml:space="preserve">NÚMERO DE DIAS PERDIDOS, POR ACCIDENTES DEL TRABAJO, DE TRAYECTO Y POR ENFERMEDAD PROFESIONAL, SEGUN ORGANISMO ADMINISTRADOR  </t>
  </si>
  <si>
    <t xml:space="preserve">NÚMERO DE DÍAS PERDIDOS POR ACCIDENTES DEL TRABAJO, DE TRAYECTO Y POR ENFERMEDADES PROFESIONALES DIAGNOSTICADAS, SEGÚN MUTUAL Y SEXO </t>
  </si>
  <si>
    <t xml:space="preserve">NÚMERO DE DÍAS PERDIDOS POR ACCIDENTES DEL TRABAJO, DE TRAYECTO Y DE ENFERMEDADES PROFESIONALES, SEGÚN ACTIVIDAD ECONÓMICA Y SEXO MUTUALES </t>
  </si>
  <si>
    <t xml:space="preserve">NÚMERO DÍAS PERDIDOS POR DE ACCIDENTES DEL TRABAJO, DE TRAYECTO Y ENFERMEDADES PROFESIONALES SEGÚN REGIÓN Y SEXO MUTUALES </t>
  </si>
  <si>
    <t xml:space="preserve">(2)A contar del mes de julio de 2019, se incorporan al registro del ISL a independientes que emiten boletas de honorarios, en atención a lo establecido en la Ley N°21.133, que modificó las normas para la incorporación de las/os trabajadores independientes a los regímenes de protección social entre otras, aquellas referidas al Seguro de la Ley N°16.744.   </t>
  </si>
  <si>
    <r>
      <t xml:space="preserve">I.S.L. </t>
    </r>
    <r>
      <rPr>
        <b/>
        <vertAlign val="superscript"/>
        <sz val="10"/>
        <color theme="3"/>
        <rFont val="Calibri"/>
        <family val="2"/>
        <scheme val="minor"/>
      </rPr>
      <t>(2)</t>
    </r>
  </si>
  <si>
    <t>LME emitidas respecto
de Seguro Laboral</t>
  </si>
  <si>
    <r>
      <t xml:space="preserve">NÚMERO DE TRABAJADORAS(ES) PROTEGIDAS(OS) </t>
    </r>
    <r>
      <rPr>
        <b/>
        <vertAlign val="superscript"/>
        <sz val="12"/>
        <color theme="3"/>
        <rFont val="Calibri"/>
        <family val="2"/>
        <scheme val="minor"/>
      </rPr>
      <t>(1)</t>
    </r>
    <r>
      <rPr>
        <b/>
        <sz val="12"/>
        <color theme="3"/>
        <rFont val="Calibri"/>
        <family val="2"/>
        <scheme val="minor"/>
      </rPr>
      <t xml:space="preserve"> POR EL SEGURO DE LA LEY N°16.744, SEGÚN REGIÓN Y ACTIVIDAD ECONÓMICA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</si>
</sst>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 #,##0_ ;_ * \-#,##0_ ;_ * &quot;-&quot;_ ;_ @_ "/>
    <numFmt numFmtId="164" formatCode="_-* #,##0.00_-;\-* #,##0.00_-;_-* &quot;-&quot;??_-;_-@_-"/>
    <numFmt numFmtId="165" formatCode="_-* #,##0_-;\-* #,##0_-;_-* &quot;-&quot;??_-;_-@_-"/>
    <numFmt numFmtId="166" formatCode="#,##0_ ;[Red]\-#,##0\ "/>
    <numFmt numFmtId="167" formatCode="_-* #,##0_-;\-* #,##0_-;_-* &quot;-&quot;_-;_-@_-"/>
    <numFmt numFmtId="168" formatCode="0.0%"/>
    <numFmt numFmtId="169" formatCode="#,##0_ ;\-#,##0\ "/>
    <numFmt numFmtId="170" formatCode="_-* #,##0_-;\-* #,##0_-;_-* &quot;-&quot;??_-;_-@"/>
    <numFmt numFmtId="171" formatCode="_-* #,##0.00_-;\-* #,##0.00_-;_-* &quot;-&quot;??_-;_-@"/>
    <numFmt numFmtId="172" formatCode="_-* #,##0.00\ _€_-;\-* #,##0.00\ _€_-;_-* &quot;-&quot;??\ _€_-;_-@_-"/>
    <numFmt numFmtId="173" formatCode="_-* #,##0\ _€_-;\-* #,##0\ _€_-;_-* &quot;-&quot;??\ _€_-;_-@_-"/>
    <numFmt numFmtId="174" formatCode="#,##0_);\(#,##0\)"/>
  </numFmts>
  <fonts count="97" x14ac:knownFonts="1">
    <font>
      <sz val="11"/>
      <color theme="1"/>
      <name val="Calibri"/>
      <family val="2"/>
      <scheme val="minor"/>
    </font>
    <font>
      <sz val="11"/>
      <color theme="1"/>
      <name val="Calibri"/>
      <family val="2"/>
      <scheme val="minor"/>
    </font>
    <font>
      <b/>
      <sz val="11"/>
      <color theme="3"/>
      <name val="Calibri"/>
      <family val="2"/>
      <scheme val="minor"/>
    </font>
    <font>
      <b/>
      <sz val="11"/>
      <color theme="1"/>
      <name val="Calibri"/>
      <family val="2"/>
      <scheme val="minor"/>
    </font>
    <font>
      <u/>
      <sz val="10"/>
      <color indexed="12"/>
      <name val="Arial"/>
      <family val="2"/>
    </font>
    <font>
      <u/>
      <sz val="10"/>
      <color indexed="12"/>
      <name val="Calibri"/>
      <family val="2"/>
      <scheme val="minor"/>
    </font>
    <font>
      <sz val="10"/>
      <name val="Arial"/>
      <family val="2"/>
    </font>
    <font>
      <sz val="10"/>
      <name val="Calibri"/>
      <family val="2"/>
      <scheme val="minor"/>
    </font>
    <font>
      <b/>
      <sz val="10"/>
      <name val="Calibri"/>
      <family val="2"/>
      <scheme val="minor"/>
    </font>
    <font>
      <b/>
      <sz val="12"/>
      <color theme="3"/>
      <name val="Calibri"/>
      <family val="2"/>
      <scheme val="minor"/>
    </font>
    <font>
      <b/>
      <sz val="10"/>
      <color rgb="FFFF0000"/>
      <name val="Calibri"/>
      <family val="2"/>
      <scheme val="minor"/>
    </font>
    <font>
      <sz val="10"/>
      <color theme="3"/>
      <name val="Calibri"/>
      <family val="2"/>
      <scheme val="minor"/>
    </font>
    <font>
      <b/>
      <sz val="11"/>
      <name val="Calibri"/>
      <family val="2"/>
      <scheme val="minor"/>
    </font>
    <font>
      <b/>
      <sz val="10"/>
      <color theme="3"/>
      <name val="Calibri"/>
      <family val="2"/>
      <scheme val="minor"/>
    </font>
    <font>
      <sz val="10"/>
      <color indexed="8"/>
      <name val="Calibri"/>
      <family val="2"/>
      <scheme val="minor"/>
    </font>
    <font>
      <b/>
      <sz val="10"/>
      <color indexed="8"/>
      <name val="Calibri"/>
      <family val="2"/>
      <scheme val="minor"/>
    </font>
    <font>
      <b/>
      <sz val="11"/>
      <color indexed="8"/>
      <name val="Calibri"/>
      <family val="2"/>
      <scheme val="minor"/>
    </font>
    <font>
      <sz val="11"/>
      <name val="Calibri"/>
      <family val="2"/>
      <scheme val="minor"/>
    </font>
    <font>
      <sz val="11"/>
      <color theme="3"/>
      <name val="Calibri"/>
      <family val="2"/>
      <scheme val="minor"/>
    </font>
    <font>
      <b/>
      <vertAlign val="superscript"/>
      <sz val="11"/>
      <name val="Calibri"/>
      <family val="2"/>
      <scheme val="minor"/>
    </font>
    <font>
      <i/>
      <sz val="10"/>
      <color theme="3"/>
      <name val="Calibri"/>
      <family val="2"/>
      <scheme val="minor"/>
    </font>
    <font>
      <b/>
      <sz val="10"/>
      <color theme="0"/>
      <name val="Calibri"/>
      <family val="2"/>
      <scheme val="minor"/>
    </font>
    <font>
      <sz val="10"/>
      <color theme="0"/>
      <name val="Calibri"/>
      <family val="2"/>
      <scheme val="minor"/>
    </font>
    <font>
      <sz val="10"/>
      <name val="Arial"/>
      <family val="2"/>
    </font>
    <font>
      <b/>
      <vertAlign val="superscript"/>
      <sz val="10"/>
      <name val="Calibri"/>
      <family val="2"/>
      <scheme val="minor"/>
    </font>
    <font>
      <i/>
      <sz val="10"/>
      <name val="Calibri"/>
      <family val="2"/>
      <scheme val="minor"/>
    </font>
    <font>
      <b/>
      <u/>
      <sz val="10"/>
      <color rgb="FFFF0000"/>
      <name val="Calibri"/>
      <family val="2"/>
      <scheme val="minor"/>
    </font>
    <font>
      <b/>
      <sz val="12"/>
      <color rgb="FFFF0000"/>
      <name val="Calibri"/>
      <family val="2"/>
      <scheme val="minor"/>
    </font>
    <font>
      <sz val="12"/>
      <name val="Arial"/>
      <family val="2"/>
    </font>
    <font>
      <vertAlign val="superscript"/>
      <sz val="10"/>
      <name val="Calibri"/>
      <family val="2"/>
      <scheme val="minor"/>
    </font>
    <font>
      <b/>
      <sz val="12"/>
      <name val="Calibri"/>
      <family val="2"/>
      <scheme val="minor"/>
    </font>
    <font>
      <b/>
      <vertAlign val="superscript"/>
      <sz val="12"/>
      <color theme="3"/>
      <name val="Calibri"/>
      <family val="2"/>
      <scheme val="minor"/>
    </font>
    <font>
      <b/>
      <sz val="10"/>
      <name val="Arial"/>
      <family val="2"/>
    </font>
    <font>
      <sz val="12"/>
      <name val="Calibri"/>
      <family val="2"/>
      <scheme val="minor"/>
    </font>
    <font>
      <b/>
      <sz val="10"/>
      <color theme="1"/>
      <name val="Calibri"/>
      <family val="2"/>
      <scheme val="minor"/>
    </font>
    <font>
      <i/>
      <sz val="11"/>
      <color theme="3"/>
      <name val="Calibri"/>
      <family val="2"/>
      <scheme val="minor"/>
    </font>
    <font>
      <u/>
      <sz val="11"/>
      <color indexed="12"/>
      <name val="Calibri"/>
      <family val="2"/>
      <scheme val="minor"/>
    </font>
    <font>
      <b/>
      <sz val="9"/>
      <name val="Calibri"/>
      <family val="2"/>
      <scheme val="minor"/>
    </font>
    <font>
      <b/>
      <sz val="10"/>
      <color rgb="FFC00000"/>
      <name val="Calibri"/>
      <family val="2"/>
      <scheme val="minor"/>
    </font>
    <font>
      <i/>
      <vertAlign val="superscript"/>
      <sz val="10"/>
      <name val="Calibri"/>
      <family val="2"/>
      <scheme val="minor"/>
    </font>
    <font>
      <b/>
      <i/>
      <sz val="10"/>
      <name val="Calibri"/>
      <family val="2"/>
      <scheme val="minor"/>
    </font>
    <font>
      <b/>
      <i/>
      <sz val="11"/>
      <color theme="3"/>
      <name val="Calibri"/>
      <family val="2"/>
      <scheme val="minor"/>
    </font>
    <font>
      <b/>
      <vertAlign val="superscript"/>
      <sz val="10"/>
      <color theme="3"/>
      <name val="Calibri"/>
      <family val="2"/>
      <scheme val="minor"/>
    </font>
    <font>
      <b/>
      <sz val="12"/>
      <color rgb="FF00B050"/>
      <name val="Calibri"/>
      <family val="2"/>
      <scheme val="minor"/>
    </font>
    <font>
      <sz val="10"/>
      <color rgb="FFFF0000"/>
      <name val="Calibri"/>
      <family val="2"/>
      <scheme val="minor"/>
    </font>
    <font>
      <sz val="8"/>
      <color theme="3"/>
      <name val="Calibri"/>
      <family val="2"/>
      <scheme val="minor"/>
    </font>
    <font>
      <sz val="12"/>
      <color theme="3"/>
      <name val="Calibri"/>
      <family val="2"/>
      <scheme val="minor"/>
    </font>
    <font>
      <sz val="9"/>
      <color theme="3"/>
      <name val="Calibri"/>
      <family val="2"/>
      <scheme val="minor"/>
    </font>
    <font>
      <u/>
      <sz val="10"/>
      <color theme="3"/>
      <name val="Calibri"/>
      <family val="2"/>
      <scheme val="minor"/>
    </font>
    <font>
      <b/>
      <sz val="18"/>
      <color rgb="FFFF0000"/>
      <name val="Calibri"/>
      <family val="2"/>
      <scheme val="minor"/>
    </font>
    <font>
      <b/>
      <sz val="16"/>
      <color rgb="FF0066FF"/>
      <name val="Calibri"/>
      <family val="2"/>
      <scheme val="minor"/>
    </font>
    <font>
      <b/>
      <sz val="11"/>
      <color theme="4"/>
      <name val="Calibri"/>
      <family val="2"/>
      <scheme val="minor"/>
    </font>
    <font>
      <b/>
      <sz val="14"/>
      <color theme="3"/>
      <name val="Calibri"/>
      <family val="2"/>
      <scheme val="minor"/>
    </font>
    <font>
      <sz val="10"/>
      <color rgb="FF000000"/>
      <name val="Arial"/>
      <family val="2"/>
    </font>
    <font>
      <sz val="10"/>
      <color rgb="FF1F497D"/>
      <name val="Calibri"/>
      <family val="2"/>
    </font>
    <font>
      <b/>
      <sz val="12"/>
      <color rgb="FF1F497D"/>
      <name val="Calibri"/>
      <family val="2"/>
    </font>
    <font>
      <sz val="10"/>
      <name val="Calibri"/>
      <family val="2"/>
    </font>
    <font>
      <b/>
      <sz val="11"/>
      <color rgb="FF1F497D"/>
      <name val="Calibri"/>
      <family val="2"/>
    </font>
    <font>
      <u/>
      <sz val="10"/>
      <color rgb="FF0000FF"/>
      <name val="Calibri"/>
      <family val="2"/>
    </font>
    <font>
      <b/>
      <sz val="10"/>
      <color rgb="FF1F497D"/>
      <name val="Calibri"/>
      <family val="2"/>
    </font>
    <font>
      <sz val="9"/>
      <color rgb="FF1F497D"/>
      <name val="Calibri"/>
      <family val="2"/>
    </font>
    <font>
      <sz val="9"/>
      <name val="Calibri"/>
      <family val="2"/>
    </font>
    <font>
      <b/>
      <sz val="10"/>
      <name val="Calibri"/>
      <family val="2"/>
    </font>
    <font>
      <sz val="10"/>
      <color rgb="FF000000"/>
      <name val="Arial"/>
      <family val="2"/>
    </font>
    <font>
      <i/>
      <sz val="9"/>
      <name val="Calibri"/>
      <family val="2"/>
    </font>
    <font>
      <b/>
      <sz val="9"/>
      <color rgb="FF1F497D"/>
      <name val="Calibri"/>
      <family val="2"/>
    </font>
    <font>
      <i/>
      <sz val="9"/>
      <color rgb="FF1F497D"/>
      <name val="Calibri"/>
      <family val="2"/>
    </font>
    <font>
      <sz val="11"/>
      <color rgb="FF000000"/>
      <name val="Calibri"/>
      <family val="2"/>
    </font>
    <font>
      <i/>
      <sz val="10"/>
      <color rgb="FF1F497D"/>
      <name val="Calibri"/>
      <family val="2"/>
    </font>
    <font>
      <sz val="11"/>
      <name val="Calibri"/>
      <family val="2"/>
    </font>
    <font>
      <b/>
      <sz val="11"/>
      <name val="Calibri"/>
      <family val="2"/>
    </font>
    <font>
      <b/>
      <sz val="12"/>
      <name val="Calibri"/>
      <family val="2"/>
    </font>
    <font>
      <sz val="11"/>
      <color rgb="FF1F497D"/>
      <name val="Calibri"/>
      <family val="2"/>
    </font>
    <font>
      <i/>
      <sz val="10"/>
      <name val="Calibri"/>
      <family val="2"/>
    </font>
    <font>
      <sz val="8"/>
      <color rgb="FF688BA7"/>
      <name val="Arial"/>
      <family val="2"/>
    </font>
    <font>
      <sz val="8"/>
      <color rgb="FF333333"/>
      <name val="Calibri"/>
      <family val="2"/>
    </font>
    <font>
      <sz val="11"/>
      <color rgb="FF333333"/>
      <name val="Verdana"/>
      <family val="2"/>
    </font>
    <font>
      <sz val="11"/>
      <color rgb="FF000000"/>
      <name val="Calibri"/>
      <family val="2"/>
    </font>
    <font>
      <sz val="9"/>
      <color rgb="FF000000"/>
      <name val="Calibri"/>
      <family val="2"/>
    </font>
    <font>
      <sz val="12"/>
      <name val="Calibri"/>
      <family val="2"/>
    </font>
    <font>
      <sz val="12"/>
      <color rgb="FF1F497D"/>
      <name val="Calibri"/>
      <family val="2"/>
    </font>
    <font>
      <b/>
      <sz val="12"/>
      <name val="Arial"/>
      <family val="2"/>
    </font>
    <font>
      <sz val="8"/>
      <name val="Arial"/>
      <family val="2"/>
    </font>
    <font>
      <i/>
      <sz val="8"/>
      <name val="Arial"/>
      <family val="2"/>
    </font>
    <font>
      <sz val="11"/>
      <name val="Arial"/>
      <family val="2"/>
    </font>
    <font>
      <u/>
      <sz val="10"/>
      <color rgb="FF0000FF"/>
      <name val="Arial"/>
      <family val="2"/>
    </font>
    <font>
      <sz val="10"/>
      <color indexed="8"/>
      <name val="Arial"/>
      <family val="2"/>
    </font>
    <font>
      <b/>
      <sz val="10"/>
      <color indexed="8"/>
      <name val="Arial"/>
      <family val="2"/>
    </font>
    <font>
      <b/>
      <u/>
      <sz val="10"/>
      <color indexed="12"/>
      <name val="Arial"/>
      <family val="2"/>
    </font>
    <font>
      <sz val="10"/>
      <color theme="1"/>
      <name val="Calibri"/>
      <family val="2"/>
      <scheme val="minor"/>
    </font>
    <font>
      <sz val="9"/>
      <name val="Calibri"/>
      <family val="2"/>
      <scheme val="minor"/>
    </font>
    <font>
      <i/>
      <sz val="10"/>
      <name val="Arial"/>
      <family val="2"/>
    </font>
    <font>
      <sz val="10"/>
      <color rgb="FF000000"/>
      <name val="Calibri"/>
      <family val="2"/>
      <scheme val="minor"/>
    </font>
    <font>
      <b/>
      <sz val="12"/>
      <color theme="3"/>
      <name val="Arial"/>
      <family val="2"/>
    </font>
    <font>
      <b/>
      <sz val="11"/>
      <name val="Arial"/>
      <family val="2"/>
    </font>
    <font>
      <b/>
      <sz val="11"/>
      <color theme="3"/>
      <name val="Arial"/>
      <family val="2"/>
    </font>
    <font>
      <b/>
      <i/>
      <u/>
      <sz val="12"/>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indexed="9"/>
        <bgColor indexed="64"/>
      </patternFill>
    </fill>
    <fill>
      <patternFill patternType="solid">
        <fgColor theme="3" tint="0.79998168889431442"/>
        <bgColor indexed="64"/>
      </patternFill>
    </fill>
    <fill>
      <patternFill patternType="solid">
        <fgColor rgb="FFFFFFFF"/>
        <bgColor rgb="FFFFFFFF"/>
      </patternFill>
    </fill>
    <fill>
      <patternFill patternType="solid">
        <fgColor rgb="FFDBE5F1"/>
        <bgColor rgb="FFDBE5F1"/>
      </patternFill>
    </fill>
    <fill>
      <patternFill patternType="solid">
        <fgColor theme="4" tint="0.79998168889431442"/>
        <bgColor theme="4" tint="0.79998168889431442"/>
      </patternFill>
    </fill>
    <fill>
      <patternFill patternType="solid">
        <fgColor theme="3" tint="0.79998168889431442"/>
        <bgColor theme="4" tint="0.79998168889431442"/>
      </patternFill>
    </fill>
  </fills>
  <borders count="107">
    <border>
      <left/>
      <right/>
      <top/>
      <bottom/>
      <diagonal/>
    </border>
    <border>
      <left/>
      <right/>
      <top/>
      <bottom style="thin">
        <color theme="3"/>
      </bottom>
      <diagonal/>
    </border>
    <border>
      <left style="thin">
        <color theme="3"/>
      </left>
      <right style="thin">
        <color theme="3"/>
      </right>
      <top style="thin">
        <color theme="3"/>
      </top>
      <bottom style="thin">
        <color theme="3"/>
      </bottom>
      <diagonal/>
    </border>
    <border>
      <left style="thin">
        <color theme="3"/>
      </left>
      <right style="thin">
        <color theme="3"/>
      </right>
      <top/>
      <bottom/>
      <diagonal/>
    </border>
    <border>
      <left style="thin">
        <color theme="3"/>
      </left>
      <right style="thin">
        <color theme="3"/>
      </right>
      <top/>
      <bottom style="thin">
        <color theme="3"/>
      </bottom>
      <diagonal/>
    </border>
    <border>
      <left style="thin">
        <color theme="3"/>
      </left>
      <right style="thin">
        <color theme="3"/>
      </right>
      <top style="thin">
        <color theme="3"/>
      </top>
      <bottom/>
      <diagonal/>
    </border>
    <border>
      <left style="thin">
        <color theme="3"/>
      </left>
      <right/>
      <top style="thin">
        <color theme="3"/>
      </top>
      <bottom style="thin">
        <color theme="3"/>
      </bottom>
      <diagonal/>
    </border>
    <border>
      <left/>
      <right/>
      <top style="thin">
        <color theme="3"/>
      </top>
      <bottom style="thin">
        <color theme="3"/>
      </bottom>
      <diagonal/>
    </border>
    <border>
      <left/>
      <right style="thin">
        <color theme="3"/>
      </right>
      <top style="thin">
        <color theme="3"/>
      </top>
      <bottom style="thin">
        <color theme="3"/>
      </bottom>
      <diagonal/>
    </border>
    <border>
      <left style="thin">
        <color theme="3"/>
      </left>
      <right/>
      <top/>
      <bottom style="thin">
        <color theme="3"/>
      </bottom>
      <diagonal/>
    </border>
    <border>
      <left style="thin">
        <color theme="3"/>
      </left>
      <right/>
      <top/>
      <bottom/>
      <diagonal/>
    </border>
    <border>
      <left/>
      <right style="thin">
        <color theme="3"/>
      </right>
      <top/>
      <bottom style="thin">
        <color theme="3"/>
      </bottom>
      <diagonal/>
    </border>
    <border>
      <left/>
      <right/>
      <top style="thin">
        <color theme="3"/>
      </top>
      <bottom/>
      <diagonal/>
    </border>
    <border>
      <left style="thin">
        <color theme="3"/>
      </left>
      <right style="thin">
        <color auto="1"/>
      </right>
      <top style="thin">
        <color theme="3"/>
      </top>
      <bottom/>
      <diagonal/>
    </border>
    <border>
      <left style="thin">
        <color theme="3"/>
      </left>
      <right/>
      <top style="thin">
        <color theme="3"/>
      </top>
      <bottom/>
      <diagonal/>
    </border>
    <border>
      <left/>
      <right style="thin">
        <color theme="3"/>
      </right>
      <top/>
      <bottom/>
      <diagonal/>
    </border>
    <border>
      <left style="thin">
        <color theme="3"/>
      </left>
      <right style="thin">
        <color auto="1"/>
      </right>
      <top style="thin">
        <color theme="3"/>
      </top>
      <bottom style="thin">
        <color theme="3"/>
      </bottom>
      <diagonal/>
    </border>
    <border>
      <left style="thin">
        <color auto="1"/>
      </left>
      <right style="thin">
        <color theme="3"/>
      </right>
      <top style="thin">
        <color theme="3"/>
      </top>
      <bottom style="thin">
        <color theme="3"/>
      </bottom>
      <diagonal/>
    </border>
    <border>
      <left style="thin">
        <color indexed="64"/>
      </left>
      <right/>
      <top style="thin">
        <color indexed="64"/>
      </top>
      <bottom style="thin">
        <color theme="3"/>
      </bottom>
      <diagonal/>
    </border>
    <border>
      <left style="thin">
        <color indexed="64"/>
      </left>
      <right style="thin">
        <color indexed="64"/>
      </right>
      <top style="thin">
        <color indexed="64"/>
      </top>
      <bottom style="thin">
        <color indexed="64"/>
      </bottom>
      <diagonal/>
    </border>
    <border>
      <left style="thin">
        <color theme="3"/>
      </left>
      <right style="thin">
        <color auto="1"/>
      </right>
      <top/>
      <bottom style="thin">
        <color theme="3"/>
      </bottom>
      <diagonal/>
    </border>
    <border>
      <left style="thin">
        <color auto="1"/>
      </left>
      <right style="thin">
        <color auto="1"/>
      </right>
      <top style="thin">
        <color theme="3"/>
      </top>
      <bottom/>
      <diagonal/>
    </border>
    <border>
      <left style="thin">
        <color auto="1"/>
      </left>
      <right style="thin">
        <color theme="3"/>
      </right>
      <top style="thin">
        <color theme="3"/>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theme="3"/>
      </bottom>
      <diagonal/>
    </border>
    <border>
      <left/>
      <right style="thin">
        <color indexed="64"/>
      </right>
      <top style="thin">
        <color auto="1"/>
      </top>
      <bottom style="thin">
        <color theme="3"/>
      </bottom>
      <diagonal/>
    </border>
    <border>
      <left style="thin">
        <color auto="1"/>
      </left>
      <right style="thin">
        <color auto="1"/>
      </right>
      <top style="thin">
        <color theme="3"/>
      </top>
      <bottom style="thin">
        <color theme="3"/>
      </bottom>
      <diagonal/>
    </border>
    <border>
      <left style="thin">
        <color auto="1"/>
      </left>
      <right/>
      <top style="thin">
        <color theme="3"/>
      </top>
      <bottom style="thin">
        <color theme="3"/>
      </bottom>
      <diagonal/>
    </border>
    <border>
      <left style="thin">
        <color auto="1"/>
      </left>
      <right/>
      <top style="thin">
        <color auto="1"/>
      </top>
      <bottom style="thin">
        <color theme="0" tint="-0.499984740745262"/>
      </bottom>
      <diagonal/>
    </border>
    <border>
      <left/>
      <right/>
      <top style="thin">
        <color auto="1"/>
      </top>
      <bottom style="thin">
        <color theme="0" tint="-0.499984740745262"/>
      </bottom>
      <diagonal/>
    </border>
    <border>
      <left/>
      <right style="thin">
        <color auto="1"/>
      </right>
      <top style="thin">
        <color auto="1"/>
      </top>
      <bottom style="thin">
        <color theme="0" tint="-0.499984740745262"/>
      </bottom>
      <diagonal/>
    </border>
    <border>
      <left/>
      <right style="thin">
        <color theme="3"/>
      </right>
      <top style="thin">
        <color theme="3"/>
      </top>
      <bottom/>
      <diagonal/>
    </border>
    <border>
      <left style="thin">
        <color rgb="FF1F497D"/>
      </left>
      <right/>
      <top style="thin">
        <color rgb="FF1F497D"/>
      </top>
      <bottom style="thin">
        <color rgb="FF1F497D"/>
      </bottom>
      <diagonal/>
    </border>
    <border>
      <left style="thin">
        <color rgb="FF1F497D"/>
      </left>
      <right style="thin">
        <color rgb="FF1F497D"/>
      </right>
      <top style="thin">
        <color rgb="FF1F497D"/>
      </top>
      <bottom style="thin">
        <color rgb="FF1F497D"/>
      </bottom>
      <diagonal/>
    </border>
    <border>
      <left style="thin">
        <color rgb="FF1F497D"/>
      </left>
      <right/>
      <top/>
      <bottom/>
      <diagonal/>
    </border>
    <border>
      <left style="thin">
        <color rgb="FF1F497D"/>
      </left>
      <right style="thin">
        <color rgb="FF1F497D"/>
      </right>
      <top/>
      <bottom/>
      <diagonal/>
    </border>
    <border>
      <left style="thin">
        <color rgb="FF000000"/>
      </left>
      <right/>
      <top/>
      <bottom/>
      <diagonal/>
    </border>
    <border>
      <left/>
      <right/>
      <top style="thin">
        <color rgb="FF1F497D"/>
      </top>
      <bottom style="thin">
        <color rgb="FF1F497D"/>
      </bottom>
      <diagonal/>
    </border>
    <border>
      <left/>
      <right style="thin">
        <color rgb="FF1F497D"/>
      </right>
      <top style="thin">
        <color rgb="FF1F497D"/>
      </top>
      <bottom style="thin">
        <color rgb="FF1F497D"/>
      </bottom>
      <diagonal/>
    </border>
    <border>
      <left style="thin">
        <color rgb="FF000000"/>
      </left>
      <right style="thin">
        <color rgb="FF1F497D"/>
      </right>
      <top style="thin">
        <color rgb="FF1F497D"/>
      </top>
      <bottom style="thin">
        <color rgb="FF1F497D"/>
      </bottom>
      <diagonal/>
    </border>
    <border>
      <left style="thin">
        <color rgb="FF1F497D"/>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1F497D"/>
      </left>
      <right style="thin">
        <color rgb="FF000000"/>
      </right>
      <top/>
      <bottom/>
      <diagonal/>
    </border>
    <border>
      <left style="thin">
        <color rgb="FF000000"/>
      </left>
      <right style="thin">
        <color rgb="FF000000"/>
      </right>
      <top/>
      <bottom/>
      <diagonal/>
    </border>
    <border>
      <left style="thin">
        <color rgb="FF1F497D"/>
      </left>
      <right style="thin">
        <color rgb="FF000000"/>
      </right>
      <top/>
      <bottom style="thin">
        <color rgb="FF1F497D"/>
      </bottom>
      <diagonal/>
    </border>
    <border>
      <left style="thin">
        <color rgb="FF000000"/>
      </left>
      <right style="thin">
        <color rgb="FF000000"/>
      </right>
      <top/>
      <bottom style="thin">
        <color rgb="FF1F497D"/>
      </bottom>
      <diagonal/>
    </border>
    <border>
      <left style="thin">
        <color rgb="FF1F497D"/>
      </left>
      <right style="thin">
        <color rgb="FF1F497D"/>
      </right>
      <top style="thin">
        <color rgb="FF1F497D"/>
      </top>
      <bottom/>
      <diagonal/>
    </border>
    <border>
      <left style="thin">
        <color rgb="FF000000"/>
      </left>
      <right/>
      <top/>
      <bottom style="thin">
        <color rgb="FF1F497D"/>
      </bottom>
      <diagonal/>
    </border>
    <border>
      <left style="thin">
        <color rgb="FF1F497D"/>
      </left>
      <right style="thin">
        <color rgb="FF1F497D"/>
      </right>
      <top/>
      <bottom style="thin">
        <color rgb="FF1F497D"/>
      </bottom>
      <diagonal/>
    </border>
    <border>
      <left style="thin">
        <color rgb="FF1F497D"/>
      </left>
      <right/>
      <top/>
      <bottom style="thin">
        <color rgb="FF1F497D"/>
      </bottom>
      <diagonal/>
    </border>
    <border>
      <left style="thin">
        <color rgb="FF000000"/>
      </left>
      <right style="thin">
        <color rgb="FF1F497D"/>
      </right>
      <top style="thin">
        <color rgb="FF1F497D"/>
      </top>
      <bottom/>
      <diagonal/>
    </border>
    <border>
      <left style="thin">
        <color rgb="FF1F497D"/>
      </left>
      <right style="thin">
        <color rgb="FF1F497D"/>
      </right>
      <top/>
      <bottom style="thin">
        <color indexed="64"/>
      </bottom>
      <diagonal/>
    </border>
    <border>
      <left style="thin">
        <color rgb="FF000000"/>
      </left>
      <right/>
      <top style="thin">
        <color rgb="FF1F497D"/>
      </top>
      <bottom style="thin">
        <color rgb="FF1F497D"/>
      </bottom>
      <diagonal/>
    </border>
    <border>
      <left/>
      <right style="thin">
        <color rgb="FF1F497D"/>
      </right>
      <top/>
      <bottom style="thin">
        <color rgb="FF1F497D"/>
      </bottom>
      <diagonal/>
    </border>
    <border>
      <left/>
      <right style="thin">
        <color rgb="FF1F497D"/>
      </right>
      <top style="thin">
        <color rgb="FF1F497D"/>
      </top>
      <bottom/>
      <diagonal/>
    </border>
    <border>
      <left style="thin">
        <color rgb="FF000000"/>
      </left>
      <right style="thin">
        <color rgb="FF000000"/>
      </right>
      <top style="thin">
        <color rgb="FF000000"/>
      </top>
      <bottom/>
      <diagonal/>
    </border>
    <border>
      <left/>
      <right style="thin">
        <color rgb="FF1F497D"/>
      </right>
      <top/>
      <bottom/>
      <diagonal/>
    </border>
    <border>
      <left/>
      <right/>
      <top/>
      <bottom style="thin">
        <color rgb="FF1F497D"/>
      </bottom>
      <diagonal/>
    </border>
    <border>
      <left style="thin">
        <color rgb="FF000000"/>
      </left>
      <right style="thin">
        <color rgb="FF1F497D"/>
      </right>
      <top/>
      <bottom style="thin">
        <color rgb="FF1F497D"/>
      </bottom>
      <diagonal/>
    </border>
    <border>
      <left style="thin">
        <color rgb="FF000000"/>
      </left>
      <right style="thin">
        <color rgb="FF1F497D"/>
      </right>
      <top/>
      <bottom/>
      <diagonal/>
    </border>
    <border>
      <left/>
      <right/>
      <top/>
      <bottom style="thin">
        <color rgb="FF000000"/>
      </bottom>
      <diagonal/>
    </border>
    <border>
      <left style="thin">
        <color rgb="FF000000"/>
      </left>
      <right/>
      <top style="thin">
        <color rgb="FF1F497D"/>
      </top>
      <bottom/>
      <diagonal/>
    </border>
    <border>
      <left style="thin">
        <color rgb="FF000000"/>
      </left>
      <right style="thin">
        <color rgb="FF000000"/>
      </right>
      <top/>
      <bottom style="thin">
        <color rgb="FF000000"/>
      </bottom>
      <diagonal/>
    </border>
    <border>
      <left style="thin">
        <color rgb="FF000000"/>
      </left>
      <right style="thin">
        <color indexed="64"/>
      </right>
      <top style="thin">
        <color rgb="FF1F497D"/>
      </top>
      <bottom/>
      <diagonal/>
    </border>
    <border>
      <left style="thin">
        <color rgb="FF000000"/>
      </left>
      <right style="thin">
        <color indexed="64"/>
      </right>
      <top/>
      <bottom/>
      <diagonal/>
    </border>
    <border>
      <left style="thin">
        <color rgb="FF000000"/>
      </left>
      <right style="thin">
        <color indexed="64"/>
      </right>
      <top/>
      <bottom style="thin">
        <color rgb="FF1F497D"/>
      </bottom>
      <diagonal/>
    </border>
    <border>
      <left style="thin">
        <color indexed="8"/>
      </left>
      <right style="thin">
        <color indexed="8"/>
      </right>
      <top style="thin">
        <color rgb="FF1F497D"/>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rgb="FF1F497D"/>
      </left>
      <right style="thin">
        <color rgb="FF1F497D"/>
      </right>
      <top/>
      <bottom style="thin">
        <color rgb="FF000000"/>
      </bottom>
      <diagonal/>
    </border>
    <border>
      <left/>
      <right/>
      <top style="thin">
        <color rgb="FF000000"/>
      </top>
      <bottom/>
      <diagonal/>
    </border>
    <border>
      <left style="thin">
        <color rgb="FF1F497D"/>
      </left>
      <right style="thin">
        <color rgb="FF1F497D"/>
      </right>
      <top/>
      <bottom style="thin">
        <color rgb="FF4BACC6"/>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rgb="FF1F497D"/>
      </top>
      <bottom style="thin">
        <color indexed="64"/>
      </bottom>
      <diagonal/>
    </border>
    <border>
      <left/>
      <right style="thin">
        <color theme="4"/>
      </right>
      <top style="thin">
        <color theme="4"/>
      </top>
      <bottom style="thin">
        <color theme="4"/>
      </bottom>
      <diagonal/>
    </border>
    <border>
      <left style="thin">
        <color theme="4"/>
      </left>
      <right style="thin">
        <color theme="4"/>
      </right>
      <top style="thin">
        <color theme="4"/>
      </top>
      <bottom style="thin">
        <color theme="4"/>
      </bottom>
      <diagonal/>
    </border>
    <border>
      <left style="thin">
        <color theme="4"/>
      </left>
      <right/>
      <top style="thin">
        <color theme="4"/>
      </top>
      <bottom style="thin">
        <color theme="4"/>
      </bottom>
      <diagonal/>
    </border>
    <border>
      <left/>
      <right/>
      <top/>
      <bottom style="thin">
        <color theme="4"/>
      </bottom>
      <diagonal/>
    </border>
    <border>
      <left/>
      <right style="thin">
        <color theme="4"/>
      </right>
      <top/>
      <bottom style="thin">
        <color theme="4"/>
      </bottom>
      <diagonal/>
    </border>
    <border>
      <left/>
      <right style="thin">
        <color theme="4"/>
      </right>
      <top/>
      <bottom/>
      <diagonal/>
    </border>
    <border>
      <left style="thin">
        <color theme="4"/>
      </left>
      <right style="thin">
        <color theme="4"/>
      </right>
      <top/>
      <bottom/>
      <diagonal/>
    </border>
    <border>
      <left style="thin">
        <color theme="4"/>
      </left>
      <right style="thin">
        <color theme="4"/>
      </right>
      <top style="thin">
        <color theme="4"/>
      </top>
      <bottom/>
      <diagonal/>
    </border>
    <border>
      <left style="thin">
        <color theme="4"/>
      </left>
      <right style="thin">
        <color theme="4"/>
      </right>
      <top/>
      <bottom style="thin">
        <color theme="4"/>
      </bottom>
      <diagonal/>
    </border>
    <border>
      <left style="thin">
        <color theme="4"/>
      </left>
      <right/>
      <top style="thin">
        <color theme="4"/>
      </top>
      <bottom/>
      <diagonal/>
    </border>
    <border>
      <left style="thin">
        <color theme="4"/>
      </left>
      <right/>
      <top/>
      <bottom/>
      <diagonal/>
    </border>
    <border>
      <left style="thin">
        <color theme="4"/>
      </left>
      <right/>
      <top/>
      <bottom style="thin">
        <color theme="4"/>
      </bottom>
      <diagonal/>
    </border>
    <border>
      <left/>
      <right/>
      <top style="thin">
        <color theme="4"/>
      </top>
      <bottom style="thin">
        <color theme="4"/>
      </bottom>
      <diagonal/>
    </border>
    <border>
      <left/>
      <right style="thin">
        <color theme="4"/>
      </right>
      <top style="thin">
        <color theme="4"/>
      </top>
      <bottom/>
      <diagonal/>
    </border>
    <border>
      <left style="thin">
        <color theme="1"/>
      </left>
      <right/>
      <top style="thin">
        <color theme="1"/>
      </top>
      <bottom/>
      <diagonal/>
    </border>
    <border>
      <left style="thin">
        <color theme="1"/>
      </left>
      <right/>
      <top/>
      <bottom/>
      <diagonal/>
    </border>
    <border>
      <left style="thin">
        <color theme="1"/>
      </left>
      <right style="thin">
        <color theme="1"/>
      </right>
      <top/>
      <bottom/>
      <diagonal/>
    </border>
    <border>
      <left style="thin">
        <color theme="1"/>
      </left>
      <right/>
      <top/>
      <bottom style="thin">
        <color theme="1"/>
      </bottom>
      <diagonal/>
    </border>
    <border>
      <left style="thin">
        <color theme="1"/>
      </left>
      <right style="thin">
        <color theme="4"/>
      </right>
      <top style="thin">
        <color theme="1"/>
      </top>
      <bottom/>
      <diagonal/>
    </border>
    <border>
      <left style="thin">
        <color theme="1"/>
      </left>
      <right style="thin">
        <color theme="4"/>
      </right>
      <top/>
      <bottom style="thin">
        <color theme="1"/>
      </bottom>
      <diagonal/>
    </border>
    <border>
      <left style="thin">
        <color auto="1"/>
      </left>
      <right style="thin">
        <color auto="1"/>
      </right>
      <top style="thin">
        <color theme="4"/>
      </top>
      <bottom/>
      <diagonal/>
    </border>
    <border>
      <left/>
      <right style="thin">
        <color rgb="FF0070C0"/>
      </right>
      <top style="thin">
        <color rgb="FF0070C0"/>
      </top>
      <bottom style="thin">
        <color rgb="FF0070C0"/>
      </bottom>
      <diagonal/>
    </border>
    <border>
      <left style="thin">
        <color rgb="FF0070C0"/>
      </left>
      <right style="thin">
        <color rgb="FF0070C0"/>
      </right>
      <top style="thin">
        <color rgb="FF0070C0"/>
      </top>
      <bottom style="thin">
        <color rgb="FF0070C0"/>
      </bottom>
      <diagonal/>
    </border>
    <border>
      <left style="thin">
        <color rgb="FF0070C0"/>
      </left>
      <right/>
      <top style="thin">
        <color rgb="FF0070C0"/>
      </top>
      <bottom style="thin">
        <color rgb="FF0070C0"/>
      </bottom>
      <diagonal/>
    </border>
    <border>
      <left style="thin">
        <color theme="3"/>
      </left>
      <right/>
      <top style="thin">
        <color theme="3"/>
      </top>
      <bottom style="thin">
        <color indexed="64"/>
      </bottom>
      <diagonal/>
    </border>
    <border>
      <left/>
      <right/>
      <top style="thin">
        <color theme="4"/>
      </top>
      <bottom/>
      <diagonal/>
    </border>
  </borders>
  <cellStyleXfs count="28">
    <xf numFmtId="0" fontId="0" fillId="0" borderId="0"/>
    <xf numFmtId="164" fontId="6"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alignment vertical="top"/>
      <protection locked="0"/>
    </xf>
    <xf numFmtId="0" fontId="6" fillId="0" borderId="0"/>
    <xf numFmtId="0" fontId="23" fillId="0" borderId="0"/>
    <xf numFmtId="9" fontId="6" fillId="0" borderId="0" applyFont="0" applyFill="0" applyBorder="0" applyAlignment="0" applyProtection="0"/>
    <xf numFmtId="0" fontId="53" fillId="0" borderId="0"/>
    <xf numFmtId="0" fontId="67" fillId="0" borderId="0"/>
    <xf numFmtId="0" fontId="67" fillId="0" borderId="0"/>
    <xf numFmtId="0" fontId="67" fillId="0" borderId="0"/>
    <xf numFmtId="0" fontId="67" fillId="0" borderId="0"/>
    <xf numFmtId="0" fontId="77" fillId="0" borderId="0"/>
    <xf numFmtId="172" fontId="63" fillId="0" borderId="0" applyFont="0" applyFill="0" applyBorder="0" applyAlignment="0" applyProtection="0"/>
    <xf numFmtId="0" fontId="1" fillId="0" borderId="0"/>
    <xf numFmtId="0" fontId="6" fillId="0" borderId="0"/>
    <xf numFmtId="41" fontId="1" fillId="0" borderId="0" applyFont="0" applyFill="0" applyBorder="0" applyAlignment="0" applyProtection="0"/>
    <xf numFmtId="0" fontId="1" fillId="0" borderId="0"/>
    <xf numFmtId="0" fontId="6" fillId="0" borderId="0"/>
    <xf numFmtId="0" fontId="6" fillId="0" borderId="0"/>
    <xf numFmtId="41" fontId="6" fillId="0" borderId="0" applyFont="0" applyFill="0" applyBorder="0" applyAlignment="0" applyProtection="0"/>
    <xf numFmtId="0" fontId="1" fillId="0" borderId="0"/>
    <xf numFmtId="0" fontId="1" fillId="0" borderId="0"/>
    <xf numFmtId="0" fontId="1" fillId="0" borderId="0"/>
    <xf numFmtId="0" fontId="6" fillId="0" borderId="0"/>
    <xf numFmtId="0" fontId="6" fillId="0" borderId="0">
      <alignment vertical="top"/>
    </xf>
    <xf numFmtId="164" fontId="6" fillId="0" borderId="0" applyFont="0" applyFill="0" applyBorder="0" applyAlignment="0" applyProtection="0"/>
    <xf numFmtId="41" fontId="1" fillId="0" borderId="0" applyFont="0" applyFill="0" applyBorder="0" applyAlignment="0" applyProtection="0"/>
  </cellStyleXfs>
  <cellXfs count="1378">
    <xf numFmtId="0" fontId="0" fillId="0" borderId="0" xfId="0"/>
    <xf numFmtId="0" fontId="5" fillId="2" borderId="0" xfId="3" applyFont="1" applyFill="1" applyBorder="1" applyAlignment="1" applyProtection="1"/>
    <xf numFmtId="0" fontId="7" fillId="2" borderId="0" xfId="4" applyFont="1" applyFill="1"/>
    <xf numFmtId="0" fontId="8" fillId="2" borderId="0" xfId="4" applyFont="1" applyFill="1"/>
    <xf numFmtId="0" fontId="10" fillId="0" borderId="0" xfId="4" applyFont="1"/>
    <xf numFmtId="0" fontId="11" fillId="2" borderId="0" xfId="4" applyFont="1" applyFill="1"/>
    <xf numFmtId="3" fontId="12" fillId="3" borderId="2" xfId="4" applyNumberFormat="1" applyFont="1" applyFill="1" applyBorder="1" applyAlignment="1">
      <alignment horizontal="center" vertical="center" wrapText="1"/>
    </xf>
    <xf numFmtId="0" fontId="13" fillId="3" borderId="2" xfId="4" applyFont="1" applyFill="1" applyBorder="1" applyAlignment="1">
      <alignment horizontal="center" vertical="center" wrapText="1"/>
    </xf>
    <xf numFmtId="3" fontId="8" fillId="4" borderId="2" xfId="4" applyNumberFormat="1" applyFont="1" applyFill="1" applyBorder="1"/>
    <xf numFmtId="165" fontId="8" fillId="4" borderId="2" xfId="1" applyNumberFormat="1" applyFont="1" applyFill="1" applyBorder="1"/>
    <xf numFmtId="3" fontId="7" fillId="4" borderId="3" xfId="4" applyNumberFormat="1" applyFont="1" applyFill="1" applyBorder="1"/>
    <xf numFmtId="3" fontId="14" fillId="4" borderId="3" xfId="1" applyNumberFormat="1" applyFont="1" applyFill="1" applyBorder="1" applyAlignment="1">
      <alignment horizontal="right"/>
    </xf>
    <xf numFmtId="3" fontId="7" fillId="4" borderId="3" xfId="1" applyNumberFormat="1" applyFont="1" applyFill="1" applyBorder="1" applyAlignment="1">
      <alignment horizontal="right"/>
    </xf>
    <xf numFmtId="3" fontId="8" fillId="4" borderId="3" xfId="1" applyNumberFormat="1" applyFont="1" applyFill="1" applyBorder="1" applyAlignment="1">
      <alignment horizontal="right"/>
    </xf>
    <xf numFmtId="3" fontId="8" fillId="4" borderId="3" xfId="4" applyNumberFormat="1" applyFont="1" applyFill="1" applyBorder="1"/>
    <xf numFmtId="3" fontId="15" fillId="4" borderId="3" xfId="1" applyNumberFormat="1" applyFont="1" applyFill="1" applyBorder="1" applyAlignment="1">
      <alignment horizontal="right"/>
    </xf>
    <xf numFmtId="3" fontId="15" fillId="4" borderId="2" xfId="1" applyNumberFormat="1" applyFont="1" applyFill="1" applyBorder="1" applyAlignment="1">
      <alignment horizontal="right"/>
    </xf>
    <xf numFmtId="3" fontId="8" fillId="4" borderId="2" xfId="1" applyNumberFormat="1" applyFont="1" applyFill="1" applyBorder="1" applyAlignment="1">
      <alignment horizontal="right"/>
    </xf>
    <xf numFmtId="165" fontId="7" fillId="2" borderId="0" xfId="4" applyNumberFormat="1" applyFont="1" applyFill="1"/>
    <xf numFmtId="3" fontId="12" fillId="4" borderId="2" xfId="4" applyNumberFormat="1" applyFont="1" applyFill="1" applyBorder="1"/>
    <xf numFmtId="3" fontId="12" fillId="4" borderId="3" xfId="4" applyNumberFormat="1" applyFont="1" applyFill="1" applyBorder="1"/>
    <xf numFmtId="3" fontId="16" fillId="4" borderId="3" xfId="1" applyNumberFormat="1" applyFont="1" applyFill="1" applyBorder="1" applyAlignment="1">
      <alignment horizontal="right"/>
    </xf>
    <xf numFmtId="3" fontId="12" fillId="4" borderId="3" xfId="1" applyNumberFormat="1" applyFont="1" applyFill="1" applyBorder="1" applyAlignment="1">
      <alignment horizontal="right"/>
    </xf>
    <xf numFmtId="0" fontId="17" fillId="2" borderId="0" xfId="4" applyFont="1" applyFill="1"/>
    <xf numFmtId="0" fontId="18" fillId="2" borderId="0" xfId="4" applyFont="1" applyFill="1"/>
    <xf numFmtId="3" fontId="16" fillId="4" borderId="2" xfId="1" applyNumberFormat="1" applyFont="1" applyFill="1" applyBorder="1" applyAlignment="1">
      <alignment horizontal="right"/>
    </xf>
    <xf numFmtId="3" fontId="12" fillId="4" borderId="2" xfId="1" applyNumberFormat="1" applyFont="1" applyFill="1" applyBorder="1" applyAlignment="1">
      <alignment horizontal="right"/>
    </xf>
    <xf numFmtId="3" fontId="12" fillId="0" borderId="2" xfId="1" applyNumberFormat="1" applyFont="1" applyFill="1" applyBorder="1" applyAlignment="1">
      <alignment horizontal="right"/>
    </xf>
    <xf numFmtId="3" fontId="8" fillId="4" borderId="4" xfId="4" applyNumberFormat="1" applyFont="1" applyFill="1" applyBorder="1"/>
    <xf numFmtId="3" fontId="12" fillId="4" borderId="4" xfId="1" applyNumberFormat="1" applyFont="1" applyFill="1" applyBorder="1" applyAlignment="1">
      <alignment horizontal="right"/>
    </xf>
    <xf numFmtId="3" fontId="8" fillId="4" borderId="4" xfId="1" applyNumberFormat="1" applyFont="1" applyFill="1" applyBorder="1" applyAlignment="1">
      <alignment horizontal="right"/>
    </xf>
    <xf numFmtId="3" fontId="20" fillId="4" borderId="0" xfId="4" applyNumberFormat="1" applyFont="1" applyFill="1" applyAlignment="1">
      <alignment horizontal="left" vertical="center"/>
    </xf>
    <xf numFmtId="166" fontId="9" fillId="2" borderId="0" xfId="4" applyNumberFormat="1" applyFont="1" applyFill="1" applyAlignment="1">
      <alignment vertical="center"/>
    </xf>
    <xf numFmtId="166" fontId="13" fillId="2" borderId="0" xfId="4" applyNumberFormat="1" applyFont="1" applyFill="1" applyAlignment="1">
      <alignment horizontal="centerContinuous" vertical="center"/>
    </xf>
    <xf numFmtId="165" fontId="13" fillId="2" borderId="0" xfId="1" applyNumberFormat="1" applyFont="1" applyFill="1" applyBorder="1" applyAlignment="1">
      <alignment horizontal="centerContinuous" vertical="center"/>
    </xf>
    <xf numFmtId="165" fontId="11" fillId="2" borderId="0" xfId="1" applyNumberFormat="1" applyFont="1" applyFill="1"/>
    <xf numFmtId="166" fontId="9" fillId="2" borderId="0" xfId="4" applyNumberFormat="1" applyFont="1" applyFill="1" applyAlignment="1">
      <alignment horizontal="left" vertical="center"/>
    </xf>
    <xf numFmtId="0" fontId="9" fillId="2" borderId="0" xfId="4" applyFont="1" applyFill="1" applyAlignment="1">
      <alignment horizontal="left"/>
    </xf>
    <xf numFmtId="0" fontId="2" fillId="2" borderId="0" xfId="4" applyFont="1" applyFill="1" applyAlignment="1">
      <alignment horizontal="centerContinuous"/>
    </xf>
    <xf numFmtId="165" fontId="2" fillId="2" borderId="0" xfId="1" applyNumberFormat="1" applyFont="1" applyFill="1" applyBorder="1" applyAlignment="1">
      <alignment horizontal="centerContinuous"/>
    </xf>
    <xf numFmtId="166" fontId="21" fillId="2" borderId="1" xfId="4" applyNumberFormat="1" applyFont="1" applyFill="1" applyBorder="1" applyAlignment="1">
      <alignment horizontal="centerContinuous"/>
    </xf>
    <xf numFmtId="165" fontId="21" fillId="2" borderId="1" xfId="1" applyNumberFormat="1" applyFont="1" applyFill="1" applyBorder="1" applyAlignment="1">
      <alignment horizontal="left"/>
    </xf>
    <xf numFmtId="165" fontId="21" fillId="2" borderId="1" xfId="1" applyNumberFormat="1" applyFont="1" applyFill="1" applyBorder="1" applyAlignment="1">
      <alignment horizontal="centerContinuous"/>
    </xf>
    <xf numFmtId="165" fontId="22" fillId="2" borderId="1" xfId="1" applyNumberFormat="1" applyFont="1" applyFill="1" applyBorder="1"/>
    <xf numFmtId="165" fontId="11" fillId="2" borderId="1" xfId="1" applyNumberFormat="1" applyFont="1" applyFill="1" applyBorder="1"/>
    <xf numFmtId="0" fontId="22" fillId="2" borderId="1" xfId="4" applyFont="1" applyFill="1" applyBorder="1"/>
    <xf numFmtId="0" fontId="22" fillId="2" borderId="0" xfId="4" applyFont="1" applyFill="1"/>
    <xf numFmtId="165" fontId="13" fillId="2" borderId="9" xfId="1" applyNumberFormat="1" applyFont="1" applyFill="1" applyBorder="1" applyAlignment="1">
      <alignment horizontal="center" vertical="center"/>
    </xf>
    <xf numFmtId="165" fontId="13" fillId="2" borderId="1" xfId="1" applyNumberFormat="1" applyFont="1" applyFill="1" applyBorder="1" applyAlignment="1">
      <alignment horizontal="center" vertical="center"/>
    </xf>
    <xf numFmtId="166" fontId="13" fillId="2" borderId="8" xfId="4" applyNumberFormat="1" applyFont="1" applyFill="1" applyBorder="1" applyAlignment="1">
      <alignment horizontal="center" vertical="center"/>
    </xf>
    <xf numFmtId="0" fontId="8" fillId="3" borderId="10" xfId="4" applyFont="1" applyFill="1" applyBorder="1" applyAlignment="1">
      <alignment horizontal="left"/>
    </xf>
    <xf numFmtId="165" fontId="8" fillId="3" borderId="9" xfId="1" applyNumberFormat="1" applyFont="1" applyFill="1" applyBorder="1" applyAlignment="1">
      <alignment horizontal="center" vertical="center"/>
    </xf>
    <xf numFmtId="165" fontId="8" fillId="3" borderId="1" xfId="1" applyNumberFormat="1" applyFont="1" applyFill="1" applyBorder="1" applyAlignment="1">
      <alignment horizontal="center" vertical="center"/>
    </xf>
    <xf numFmtId="166" fontId="8" fillId="3" borderId="8" xfId="4" applyNumberFormat="1" applyFont="1" applyFill="1" applyBorder="1" applyAlignment="1">
      <alignment horizontal="center" vertical="center"/>
    </xf>
    <xf numFmtId="166" fontId="25" fillId="2" borderId="6" xfId="4" applyNumberFormat="1" applyFont="1" applyFill="1" applyBorder="1"/>
    <xf numFmtId="3" fontId="7" fillId="2" borderId="6" xfId="1" applyNumberFormat="1" applyFont="1" applyFill="1" applyBorder="1" applyAlignment="1">
      <alignment horizontal="right"/>
    </xf>
    <xf numFmtId="3" fontId="7" fillId="2" borderId="7" xfId="1" applyNumberFormat="1" applyFont="1" applyFill="1" applyBorder="1" applyAlignment="1">
      <alignment horizontal="right"/>
    </xf>
    <xf numFmtId="3" fontId="8" fillId="2" borderId="8" xfId="4" applyNumberFormat="1" applyFont="1" applyFill="1" applyBorder="1" applyAlignment="1">
      <alignment horizontal="right"/>
    </xf>
    <xf numFmtId="166" fontId="25" fillId="2" borderId="9" xfId="4" applyNumberFormat="1" applyFont="1" applyFill="1" applyBorder="1"/>
    <xf numFmtId="3" fontId="7" fillId="2" borderId="9" xfId="1" applyNumberFormat="1" applyFont="1" applyFill="1" applyBorder="1" applyAlignment="1">
      <alignment horizontal="right"/>
    </xf>
    <xf numFmtId="3" fontId="7" fillId="2" borderId="1" xfId="1" applyNumberFormat="1" applyFont="1" applyFill="1" applyBorder="1" applyAlignment="1">
      <alignment horizontal="right"/>
    </xf>
    <xf numFmtId="3" fontId="8" fillId="2" borderId="11" xfId="4" applyNumberFormat="1" applyFont="1" applyFill="1" applyBorder="1" applyAlignment="1">
      <alignment horizontal="right"/>
    </xf>
    <xf numFmtId="166" fontId="8" fillId="2" borderId="6" xfId="4" applyNumberFormat="1" applyFont="1" applyFill="1" applyBorder="1"/>
    <xf numFmtId="3" fontId="12" fillId="2" borderId="6" xfId="1" applyNumberFormat="1" applyFont="1" applyFill="1" applyBorder="1" applyAlignment="1">
      <alignment horizontal="right"/>
    </xf>
    <xf numFmtId="3" fontId="12" fillId="2" borderId="7" xfId="1" applyNumberFormat="1" applyFont="1" applyFill="1" applyBorder="1" applyAlignment="1">
      <alignment horizontal="right"/>
    </xf>
    <xf numFmtId="3" fontId="12" fillId="2" borderId="8" xfId="4" applyNumberFormat="1" applyFont="1" applyFill="1" applyBorder="1" applyAlignment="1">
      <alignment horizontal="right"/>
    </xf>
    <xf numFmtId="3" fontId="8" fillId="3" borderId="9" xfId="1" applyNumberFormat="1" applyFont="1" applyFill="1" applyBorder="1" applyAlignment="1">
      <alignment horizontal="center" vertical="center"/>
    </xf>
    <xf numFmtId="3" fontId="8" fillId="3" borderId="1" xfId="1" applyNumberFormat="1" applyFont="1" applyFill="1" applyBorder="1" applyAlignment="1">
      <alignment horizontal="center" vertical="center"/>
    </xf>
    <xf numFmtId="3" fontId="8" fillId="3" borderId="8" xfId="4" applyNumberFormat="1" applyFont="1" applyFill="1" applyBorder="1" applyAlignment="1">
      <alignment horizontal="center" vertical="center"/>
    </xf>
    <xf numFmtId="3" fontId="20" fillId="2" borderId="12" xfId="4" applyNumberFormat="1" applyFont="1" applyFill="1" applyBorder="1" applyAlignment="1">
      <alignment horizontal="left" vertical="center"/>
    </xf>
    <xf numFmtId="167" fontId="12" fillId="2" borderId="12" xfId="1" applyNumberFormat="1" applyFont="1" applyFill="1" applyBorder="1" applyAlignment="1">
      <alignment horizontal="right"/>
    </xf>
    <xf numFmtId="167" fontId="8" fillId="2" borderId="12" xfId="4" applyNumberFormat="1" applyFont="1" applyFill="1" applyBorder="1" applyAlignment="1">
      <alignment horizontal="right"/>
    </xf>
    <xf numFmtId="167" fontId="12" fillId="2" borderId="12" xfId="4" applyNumberFormat="1" applyFont="1" applyFill="1" applyBorder="1" applyAlignment="1">
      <alignment horizontal="right"/>
    </xf>
    <xf numFmtId="167" fontId="12" fillId="2" borderId="0" xfId="1" applyNumberFormat="1" applyFont="1" applyFill="1" applyBorder="1" applyAlignment="1">
      <alignment horizontal="right"/>
    </xf>
    <xf numFmtId="167" fontId="12" fillId="2" borderId="0" xfId="4" applyNumberFormat="1" applyFont="1" applyFill="1" applyAlignment="1">
      <alignment horizontal="right"/>
    </xf>
    <xf numFmtId="0" fontId="20" fillId="0" borderId="0" xfId="4" applyFont="1"/>
    <xf numFmtId="0" fontId="20" fillId="0" borderId="0" xfId="4" applyFont="1" applyAlignment="1">
      <alignment horizontal="left" vertical="center"/>
    </xf>
    <xf numFmtId="0" fontId="11" fillId="0" borderId="0" xfId="4" applyFont="1" applyAlignment="1">
      <alignment horizontal="left" vertical="center"/>
    </xf>
    <xf numFmtId="0" fontId="11" fillId="2" borderId="0" xfId="4" applyFont="1" applyFill="1" applyAlignment="1">
      <alignment horizontal="left" vertical="center"/>
    </xf>
    <xf numFmtId="0" fontId="20" fillId="0" borderId="0" xfId="4" applyFont="1" applyAlignment="1">
      <alignment vertical="center" wrapText="1"/>
    </xf>
    <xf numFmtId="0" fontId="20" fillId="2" borderId="0" xfId="4" applyFont="1" applyFill="1" applyAlignment="1">
      <alignment horizontal="left" vertical="center"/>
    </xf>
    <xf numFmtId="165" fontId="7" fillId="2" borderId="0" xfId="1" applyNumberFormat="1" applyFont="1" applyFill="1"/>
    <xf numFmtId="0" fontId="26" fillId="4" borderId="1" xfId="3" applyFont="1" applyFill="1" applyBorder="1" applyAlignment="1" applyProtection="1"/>
    <xf numFmtId="165" fontId="5" fillId="2" borderId="0" xfId="1" applyNumberFormat="1" applyFont="1" applyFill="1" applyBorder="1" applyAlignment="1" applyProtection="1">
      <alignment horizontal="center"/>
    </xf>
    <xf numFmtId="165" fontId="7" fillId="2" borderId="0" xfId="1" applyNumberFormat="1" applyFont="1" applyFill="1" applyBorder="1" applyAlignment="1">
      <alignment horizontal="center"/>
    </xf>
    <xf numFmtId="165" fontId="8" fillId="2" borderId="0" xfId="1" applyNumberFormat="1" applyFont="1" applyFill="1" applyBorder="1" applyAlignment="1">
      <alignment horizontal="center"/>
    </xf>
    <xf numFmtId="3" fontId="8" fillId="3" borderId="2" xfId="4" applyNumberFormat="1" applyFont="1" applyFill="1" applyBorder="1" applyAlignment="1">
      <alignment horizontal="center" vertical="center" wrapText="1"/>
    </xf>
    <xf numFmtId="3" fontId="8" fillId="2" borderId="5" xfId="4" applyNumberFormat="1" applyFont="1" applyFill="1" applyBorder="1"/>
    <xf numFmtId="165" fontId="12" fillId="2" borderId="5" xfId="1" applyNumberFormat="1" applyFont="1" applyFill="1" applyBorder="1" applyAlignment="1">
      <alignment horizontal="center"/>
    </xf>
    <xf numFmtId="3" fontId="7" fillId="2" borderId="3" xfId="4" applyNumberFormat="1" applyFont="1" applyFill="1" applyBorder="1"/>
    <xf numFmtId="3" fontId="7" fillId="4" borderId="3" xfId="4" applyNumberFormat="1" applyFont="1" applyFill="1" applyBorder="1" applyAlignment="1">
      <alignment horizontal="right" vertical="center"/>
    </xf>
    <xf numFmtId="3" fontId="7" fillId="2" borderId="3" xfId="1" applyNumberFormat="1" applyFont="1" applyFill="1" applyBorder="1" applyAlignment="1">
      <alignment horizontal="right" vertical="center"/>
    </xf>
    <xf numFmtId="3" fontId="7" fillId="2" borderId="3" xfId="1" applyNumberFormat="1" applyFont="1" applyFill="1" applyBorder="1" applyAlignment="1">
      <alignment horizontal="center"/>
    </xf>
    <xf numFmtId="3" fontId="8" fillId="2" borderId="4" xfId="4" applyNumberFormat="1" applyFont="1" applyFill="1" applyBorder="1"/>
    <xf numFmtId="3" fontId="8" fillId="2" borderId="4" xfId="1" applyNumberFormat="1" applyFont="1" applyFill="1" applyBorder="1" applyAlignment="1">
      <alignment horizontal="right" vertical="center"/>
    </xf>
    <xf numFmtId="3" fontId="8" fillId="2" borderId="4" xfId="1" applyNumberFormat="1" applyFont="1" applyFill="1" applyBorder="1" applyAlignment="1">
      <alignment horizontal="center"/>
    </xf>
    <xf numFmtId="3" fontId="8" fillId="2" borderId="5" xfId="1" applyNumberFormat="1" applyFont="1" applyFill="1" applyBorder="1" applyAlignment="1">
      <alignment horizontal="right" vertical="center"/>
    </xf>
    <xf numFmtId="3" fontId="8" fillId="2" borderId="5" xfId="1" applyNumberFormat="1" applyFont="1" applyFill="1" applyBorder="1" applyAlignment="1">
      <alignment horizontal="center"/>
    </xf>
    <xf numFmtId="3" fontId="7" fillId="2" borderId="5" xfId="1" applyNumberFormat="1" applyFont="1" applyFill="1" applyBorder="1" applyAlignment="1">
      <alignment horizontal="right" vertical="center"/>
    </xf>
    <xf numFmtId="3" fontId="8" fillId="2" borderId="3" xfId="1" applyNumberFormat="1" applyFont="1" applyFill="1" applyBorder="1" applyAlignment="1">
      <alignment horizontal="right" vertical="center"/>
    </xf>
    <xf numFmtId="3" fontId="8" fillId="2" borderId="3" xfId="1" applyNumberFormat="1" applyFont="1" applyFill="1" applyBorder="1" applyAlignment="1">
      <alignment horizontal="center"/>
    </xf>
    <xf numFmtId="3" fontId="8" fillId="2" borderId="13" xfId="4" applyNumberFormat="1" applyFont="1" applyFill="1" applyBorder="1"/>
    <xf numFmtId="3" fontId="7" fillId="4" borderId="5" xfId="4" applyNumberFormat="1" applyFont="1" applyFill="1" applyBorder="1" applyAlignment="1">
      <alignment horizontal="right" vertical="center"/>
    </xf>
    <xf numFmtId="3" fontId="7" fillId="2" borderId="5" xfId="1" applyNumberFormat="1" applyFont="1" applyFill="1" applyBorder="1" applyAlignment="1">
      <alignment horizontal="center"/>
    </xf>
    <xf numFmtId="3" fontId="7" fillId="2" borderId="3" xfId="1" applyNumberFormat="1" applyFont="1" applyFill="1" applyBorder="1" applyAlignment="1">
      <alignment horizontal="center" vertical="center"/>
    </xf>
    <xf numFmtId="3" fontId="8" fillId="2" borderId="3" xfId="4" applyNumberFormat="1" applyFont="1" applyFill="1" applyBorder="1"/>
    <xf numFmtId="3" fontId="8" fillId="2" borderId="3" xfId="1" applyNumberFormat="1" applyFont="1" applyFill="1" applyBorder="1" applyAlignment="1">
      <alignment horizontal="center" vertical="center"/>
    </xf>
    <xf numFmtId="3" fontId="7" fillId="2" borderId="6" xfId="4" applyNumberFormat="1" applyFont="1" applyFill="1" applyBorder="1"/>
    <xf numFmtId="3" fontId="8" fillId="2" borderId="2" xfId="1" applyNumberFormat="1" applyFont="1" applyFill="1" applyBorder="1" applyAlignment="1">
      <alignment horizontal="right" vertical="center"/>
    </xf>
    <xf numFmtId="3" fontId="8" fillId="2" borderId="2" xfId="1" applyNumberFormat="1" applyFont="1" applyFill="1" applyBorder="1" applyAlignment="1">
      <alignment horizontal="center" vertical="center"/>
    </xf>
    <xf numFmtId="3" fontId="8" fillId="2" borderId="2" xfId="1" applyNumberFormat="1" applyFont="1" applyFill="1" applyBorder="1" applyAlignment="1">
      <alignment horizontal="center"/>
    </xf>
    <xf numFmtId="3" fontId="8" fillId="2" borderId="4" xfId="1" applyNumberFormat="1" applyFont="1" applyFill="1" applyBorder="1" applyAlignment="1">
      <alignment horizontal="right"/>
    </xf>
    <xf numFmtId="165" fontId="7" fillId="2" borderId="0" xfId="1" applyNumberFormat="1" applyFont="1" applyFill="1" applyAlignment="1">
      <alignment horizontal="center"/>
    </xf>
    <xf numFmtId="165" fontId="7" fillId="2" borderId="0" xfId="1" applyNumberFormat="1" applyFont="1" applyFill="1" applyBorder="1"/>
    <xf numFmtId="0" fontId="26" fillId="2" borderId="0" xfId="3" applyFont="1" applyFill="1" applyBorder="1" applyAlignment="1" applyProtection="1"/>
    <xf numFmtId="165" fontId="13" fillId="3" borderId="2" xfId="1" applyNumberFormat="1" applyFont="1" applyFill="1" applyBorder="1" applyAlignment="1">
      <alignment horizontal="center" vertical="center" wrapText="1"/>
    </xf>
    <xf numFmtId="3" fontId="8" fillId="2" borderId="2" xfId="4" applyNumberFormat="1" applyFont="1" applyFill="1" applyBorder="1"/>
    <xf numFmtId="3" fontId="7" fillId="2" borderId="2" xfId="4" applyNumberFormat="1" applyFont="1" applyFill="1" applyBorder="1" applyAlignment="1">
      <alignment horizontal="right"/>
    </xf>
    <xf numFmtId="3" fontId="7" fillId="2" borderId="2" xfId="1" applyNumberFormat="1" applyFont="1" applyFill="1" applyBorder="1" applyAlignment="1">
      <alignment horizontal="right"/>
    </xf>
    <xf numFmtId="3" fontId="8" fillId="2" borderId="2" xfId="1" applyNumberFormat="1" applyFont="1" applyFill="1" applyBorder="1" applyAlignment="1">
      <alignment horizontal="right"/>
    </xf>
    <xf numFmtId="3" fontId="20" fillId="2" borderId="0" xfId="4" applyNumberFormat="1" applyFont="1" applyFill="1" applyAlignment="1">
      <alignment horizontal="left" vertical="center"/>
    </xf>
    <xf numFmtId="3" fontId="8" fillId="2" borderId="0" xfId="4" applyNumberFormat="1" applyFont="1" applyFill="1"/>
    <xf numFmtId="165" fontId="8" fillId="2" borderId="0" xfId="1" applyNumberFormat="1" applyFont="1" applyFill="1" applyBorder="1"/>
    <xf numFmtId="3" fontId="7" fillId="2" borderId="0" xfId="4" applyNumberFormat="1" applyFont="1" applyFill="1"/>
    <xf numFmtId="3" fontId="30" fillId="2" borderId="0" xfId="4" applyNumberFormat="1" applyFont="1" applyFill="1"/>
    <xf numFmtId="3" fontId="9" fillId="2" borderId="0" xfId="4" applyNumberFormat="1" applyFont="1" applyFill="1" applyAlignment="1">
      <alignment horizontal="centerContinuous"/>
    </xf>
    <xf numFmtId="165" fontId="9" fillId="2" borderId="0" xfId="1" applyNumberFormat="1" applyFont="1" applyFill="1" applyBorder="1" applyAlignment="1">
      <alignment horizontal="centerContinuous"/>
    </xf>
    <xf numFmtId="3" fontId="9" fillId="2" borderId="1" xfId="4" quotePrefix="1" applyNumberFormat="1" applyFont="1" applyFill="1" applyBorder="1"/>
    <xf numFmtId="165" fontId="5" fillId="2" borderId="0" xfId="1" applyNumberFormat="1" applyFont="1" applyFill="1" applyBorder="1" applyAlignment="1" applyProtection="1"/>
    <xf numFmtId="166" fontId="13" fillId="0" borderId="6" xfId="4" applyNumberFormat="1" applyFont="1" applyBorder="1" applyAlignment="1">
      <alignment horizontal="center" vertical="center"/>
    </xf>
    <xf numFmtId="166" fontId="13" fillId="0" borderId="7" xfId="4" applyNumberFormat="1" applyFont="1" applyBorder="1" applyAlignment="1">
      <alignment horizontal="center" vertical="center"/>
    </xf>
    <xf numFmtId="166" fontId="13" fillId="0" borderId="8" xfId="4" applyNumberFormat="1" applyFont="1" applyBorder="1" applyAlignment="1">
      <alignment horizontal="center" vertical="center"/>
    </xf>
    <xf numFmtId="166" fontId="25" fillId="2" borderId="2" xfId="4" applyNumberFormat="1" applyFont="1" applyFill="1" applyBorder="1"/>
    <xf numFmtId="3" fontId="7" fillId="0" borderId="6" xfId="1" applyNumberFormat="1" applyFont="1" applyFill="1" applyBorder="1" applyAlignment="1">
      <alignment horizontal="right"/>
    </xf>
    <xf numFmtId="3" fontId="7" fillId="0" borderId="7" xfId="1" applyNumberFormat="1" applyFont="1" applyFill="1" applyBorder="1" applyAlignment="1">
      <alignment horizontal="right"/>
    </xf>
    <xf numFmtId="3" fontId="8" fillId="0" borderId="8" xfId="4" applyNumberFormat="1" applyFont="1" applyBorder="1" applyAlignment="1">
      <alignment horizontal="right"/>
    </xf>
    <xf numFmtId="166" fontId="25" fillId="2" borderId="4" xfId="4" applyNumberFormat="1" applyFont="1" applyFill="1" applyBorder="1"/>
    <xf numFmtId="3" fontId="7" fillId="0" borderId="9" xfId="1" applyNumberFormat="1" applyFont="1" applyFill="1" applyBorder="1" applyAlignment="1">
      <alignment horizontal="right"/>
    </xf>
    <xf numFmtId="3" fontId="7" fillId="0" borderId="1" xfId="1" applyNumberFormat="1" applyFont="1" applyFill="1" applyBorder="1" applyAlignment="1">
      <alignment horizontal="right"/>
    </xf>
    <xf numFmtId="166" fontId="12" fillId="2" borderId="2" xfId="4" applyNumberFormat="1" applyFont="1" applyFill="1" applyBorder="1"/>
    <xf numFmtId="3" fontId="12" fillId="0" borderId="6" xfId="1" applyNumberFormat="1" applyFont="1" applyFill="1" applyBorder="1" applyAlignment="1">
      <alignment horizontal="right"/>
    </xf>
    <xf numFmtId="3" fontId="12" fillId="0" borderId="7" xfId="1" applyNumberFormat="1" applyFont="1" applyFill="1" applyBorder="1" applyAlignment="1">
      <alignment horizontal="right"/>
    </xf>
    <xf numFmtId="166" fontId="7" fillId="2" borderId="0" xfId="4" applyNumberFormat="1" applyFont="1" applyFill="1"/>
    <xf numFmtId="0" fontId="27" fillId="2" borderId="0" xfId="4" applyFont="1" applyFill="1"/>
    <xf numFmtId="165" fontId="13" fillId="2" borderId="0" xfId="1" applyNumberFormat="1" applyFont="1" applyFill="1"/>
    <xf numFmtId="0" fontId="13" fillId="2" borderId="0" xfId="4" applyFont="1" applyFill="1"/>
    <xf numFmtId="3" fontId="9" fillId="2" borderId="0" xfId="4" quotePrefix="1" applyNumberFormat="1" applyFont="1" applyFill="1"/>
    <xf numFmtId="0" fontId="26" fillId="4" borderId="0" xfId="3" applyFont="1" applyFill="1" applyBorder="1" applyAlignment="1" applyProtection="1"/>
    <xf numFmtId="166" fontId="21" fillId="2" borderId="0" xfId="4" applyNumberFormat="1" applyFont="1" applyFill="1" applyAlignment="1">
      <alignment horizontal="centerContinuous"/>
    </xf>
    <xf numFmtId="165" fontId="21" fillId="2" borderId="0" xfId="1" applyNumberFormat="1" applyFont="1" applyFill="1" applyBorder="1" applyAlignment="1">
      <alignment horizontal="left"/>
    </xf>
    <xf numFmtId="165" fontId="21" fillId="2" borderId="0" xfId="1" applyNumberFormat="1" applyFont="1" applyFill="1" applyBorder="1" applyAlignment="1">
      <alignment horizontal="centerContinuous"/>
    </xf>
    <xf numFmtId="165" fontId="22" fillId="2" borderId="0" xfId="1" applyNumberFormat="1" applyFont="1" applyFill="1" applyBorder="1"/>
    <xf numFmtId="165" fontId="21" fillId="2" borderId="0" xfId="1" applyNumberFormat="1" applyFont="1" applyFill="1" applyBorder="1"/>
    <xf numFmtId="165" fontId="13" fillId="2" borderId="0" xfId="1" applyNumberFormat="1" applyFont="1" applyFill="1" applyBorder="1"/>
    <xf numFmtId="165" fontId="11" fillId="2" borderId="0" xfId="1" applyNumberFormat="1" applyFont="1" applyFill="1" applyBorder="1"/>
    <xf numFmtId="0" fontId="21" fillId="2" borderId="0" xfId="4" applyFont="1" applyFill="1"/>
    <xf numFmtId="165" fontId="21" fillId="2" borderId="1" xfId="1" applyNumberFormat="1" applyFont="1" applyFill="1" applyBorder="1"/>
    <xf numFmtId="165" fontId="13" fillId="2" borderId="1" xfId="1" applyNumberFormat="1" applyFont="1" applyFill="1" applyBorder="1"/>
    <xf numFmtId="0" fontId="21" fillId="2" borderId="1" xfId="4" applyFont="1" applyFill="1" applyBorder="1"/>
    <xf numFmtId="165" fontId="8" fillId="2" borderId="2" xfId="1" applyNumberFormat="1" applyFont="1" applyFill="1" applyBorder="1" applyAlignment="1">
      <alignment horizontal="center" vertical="center"/>
    </xf>
    <xf numFmtId="166" fontId="8" fillId="2" borderId="2" xfId="4" applyNumberFormat="1" applyFont="1" applyFill="1" applyBorder="1" applyAlignment="1">
      <alignment horizontal="center" vertical="center"/>
    </xf>
    <xf numFmtId="166" fontId="7" fillId="2" borderId="6" xfId="4" applyNumberFormat="1" applyFont="1" applyFill="1" applyBorder="1"/>
    <xf numFmtId="166" fontId="7" fillId="2" borderId="9" xfId="4" applyNumberFormat="1" applyFont="1" applyFill="1" applyBorder="1"/>
    <xf numFmtId="0" fontId="32" fillId="0" borderId="0" xfId="0" applyFont="1"/>
    <xf numFmtId="167" fontId="0" fillId="0" borderId="0" xfId="0" applyNumberFormat="1"/>
    <xf numFmtId="3" fontId="9" fillId="2" borderId="0" xfId="4" applyNumberFormat="1" applyFont="1" applyFill="1" applyAlignment="1">
      <alignment horizontal="center"/>
    </xf>
    <xf numFmtId="3" fontId="2" fillId="2" borderId="0" xfId="4" quotePrefix="1" applyNumberFormat="1" applyFont="1" applyFill="1" applyAlignment="1">
      <alignment horizontal="center"/>
    </xf>
    <xf numFmtId="0" fontId="8" fillId="3" borderId="2" xfId="4" applyFont="1" applyFill="1" applyBorder="1" applyAlignment="1">
      <alignment horizontal="center" vertical="center" wrapText="1"/>
    </xf>
    <xf numFmtId="165" fontId="12" fillId="0" borderId="0" xfId="1" applyNumberFormat="1" applyFont="1" applyFill="1" applyBorder="1" applyAlignment="1">
      <alignment horizontal="center" vertical="center" wrapText="1"/>
    </xf>
    <xf numFmtId="1" fontId="8" fillId="2" borderId="5" xfId="4" applyNumberFormat="1" applyFont="1" applyFill="1" applyBorder="1"/>
    <xf numFmtId="1" fontId="12" fillId="2" borderId="5" xfId="1" applyNumberFormat="1" applyFont="1" applyFill="1" applyBorder="1" applyAlignment="1">
      <alignment horizontal="center"/>
    </xf>
    <xf numFmtId="165" fontId="12" fillId="2" borderId="0" xfId="1" applyNumberFormat="1" applyFont="1" applyFill="1" applyBorder="1" applyAlignment="1">
      <alignment horizontal="center"/>
    </xf>
    <xf numFmtId="165" fontId="33" fillId="2" borderId="0" xfId="1" applyNumberFormat="1" applyFont="1" applyFill="1" applyBorder="1"/>
    <xf numFmtId="1" fontId="7" fillId="2" borderId="3" xfId="4" applyNumberFormat="1" applyFont="1" applyFill="1" applyBorder="1"/>
    <xf numFmtId="3" fontId="7" fillId="4" borderId="3" xfId="4" applyNumberFormat="1" applyFont="1" applyFill="1" applyBorder="1" applyAlignment="1">
      <alignment horizontal="right"/>
    </xf>
    <xf numFmtId="3" fontId="17" fillId="2" borderId="3" xfId="1" applyNumberFormat="1" applyFont="1" applyFill="1" applyBorder="1" applyAlignment="1">
      <alignment horizontal="right"/>
    </xf>
    <xf numFmtId="165" fontId="17" fillId="2" borderId="0" xfId="1" applyNumberFormat="1" applyFont="1" applyFill="1" applyBorder="1" applyAlignment="1">
      <alignment horizontal="center"/>
    </xf>
    <xf numFmtId="1" fontId="8" fillId="2" borderId="4" xfId="4" applyNumberFormat="1" applyFont="1" applyFill="1" applyBorder="1"/>
    <xf numFmtId="3" fontId="12" fillId="2" borderId="4" xfId="1" applyNumberFormat="1" applyFont="1" applyFill="1" applyBorder="1" applyAlignment="1">
      <alignment horizontal="right"/>
    </xf>
    <xf numFmtId="3" fontId="12" fillId="2" borderId="3" xfId="1" applyNumberFormat="1" applyFont="1" applyFill="1" applyBorder="1" applyAlignment="1">
      <alignment horizontal="right"/>
    </xf>
    <xf numFmtId="3" fontId="12" fillId="2" borderId="5" xfId="1" applyNumberFormat="1" applyFont="1" applyFill="1" applyBorder="1" applyAlignment="1">
      <alignment horizontal="right"/>
    </xf>
    <xf numFmtId="3" fontId="17" fillId="2" borderId="5" xfId="1" applyNumberFormat="1" applyFont="1" applyFill="1" applyBorder="1" applyAlignment="1">
      <alignment horizontal="right"/>
    </xf>
    <xf numFmtId="3" fontId="7" fillId="4" borderId="5" xfId="4" applyNumberFormat="1" applyFont="1" applyFill="1" applyBorder="1" applyAlignment="1">
      <alignment horizontal="right"/>
    </xf>
    <xf numFmtId="3" fontId="7" fillId="2" borderId="3" xfId="4" applyNumberFormat="1" applyFont="1" applyFill="1" applyBorder="1" applyAlignment="1">
      <alignment horizontal="right"/>
    </xf>
    <xf numFmtId="1" fontId="8" fillId="2" borderId="3" xfId="4" applyNumberFormat="1" applyFont="1" applyFill="1" applyBorder="1"/>
    <xf numFmtId="3" fontId="7" fillId="2" borderId="2" xfId="4" applyNumberFormat="1" applyFont="1" applyFill="1" applyBorder="1"/>
    <xf numFmtId="3" fontId="8" fillId="4" borderId="2" xfId="4" applyNumberFormat="1" applyFont="1" applyFill="1" applyBorder="1" applyAlignment="1">
      <alignment horizontal="right"/>
    </xf>
    <xf numFmtId="3" fontId="34" fillId="4" borderId="2" xfId="4" applyNumberFormat="1" applyFont="1" applyFill="1" applyBorder="1" applyAlignment="1">
      <alignment horizontal="right"/>
    </xf>
    <xf numFmtId="3" fontId="34" fillId="2" borderId="2" xfId="4" applyNumberFormat="1" applyFont="1" applyFill="1" applyBorder="1" applyAlignment="1">
      <alignment horizontal="right"/>
    </xf>
    <xf numFmtId="3" fontId="8" fillId="2" borderId="2" xfId="4" applyNumberFormat="1" applyFont="1" applyFill="1" applyBorder="1" applyAlignment="1">
      <alignment horizontal="right"/>
    </xf>
    <xf numFmtId="3" fontId="12" fillId="2" borderId="2" xfId="1" applyNumberFormat="1" applyFont="1" applyFill="1" applyBorder="1" applyAlignment="1">
      <alignment horizontal="right"/>
    </xf>
    <xf numFmtId="165" fontId="27" fillId="2" borderId="0" xfId="1" applyNumberFormat="1" applyFont="1" applyFill="1" applyBorder="1"/>
    <xf numFmtId="3" fontId="20" fillId="2" borderId="0" xfId="4" applyNumberFormat="1" applyFont="1" applyFill="1"/>
    <xf numFmtId="3" fontId="35" fillId="2" borderId="0" xfId="4" applyNumberFormat="1" applyFont="1" applyFill="1"/>
    <xf numFmtId="3" fontId="25" fillId="2" borderId="0" xfId="4" applyNumberFormat="1" applyFont="1" applyFill="1"/>
    <xf numFmtId="165" fontId="17" fillId="2" borderId="0" xfId="1" applyNumberFormat="1" applyFont="1" applyFill="1" applyBorder="1"/>
    <xf numFmtId="0" fontId="36" fillId="2" borderId="0" xfId="3" applyFont="1" applyFill="1" applyBorder="1" applyAlignment="1" applyProtection="1"/>
    <xf numFmtId="165" fontId="17" fillId="2" borderId="0" xfId="1" applyNumberFormat="1" applyFont="1" applyFill="1"/>
    <xf numFmtId="0" fontId="7" fillId="0" borderId="0" xfId="4" applyFont="1"/>
    <xf numFmtId="165" fontId="7" fillId="4" borderId="1" xfId="1" applyNumberFormat="1" applyFont="1" applyFill="1" applyBorder="1"/>
    <xf numFmtId="3" fontId="12" fillId="3" borderId="16" xfId="4" applyNumberFormat="1" applyFont="1" applyFill="1" applyBorder="1" applyAlignment="1">
      <alignment horizontal="center" vertical="center" wrapText="1"/>
    </xf>
    <xf numFmtId="165" fontId="8" fillId="3" borderId="17" xfId="1" applyNumberFormat="1" applyFont="1" applyFill="1" applyBorder="1" applyAlignment="1">
      <alignment horizontal="center" vertical="center" wrapText="1"/>
    </xf>
    <xf numFmtId="3" fontId="8" fillId="4" borderId="6" xfId="4" applyNumberFormat="1" applyFont="1" applyFill="1" applyBorder="1"/>
    <xf numFmtId="3" fontId="7" fillId="4" borderId="10" xfId="4" applyNumberFormat="1" applyFont="1" applyFill="1" applyBorder="1"/>
    <xf numFmtId="165" fontId="7" fillId="0" borderId="0" xfId="4" applyNumberFormat="1" applyFont="1"/>
    <xf numFmtId="3" fontId="8" fillId="4" borderId="10" xfId="4" applyNumberFormat="1" applyFont="1" applyFill="1" applyBorder="1"/>
    <xf numFmtId="3" fontId="12" fillId="4" borderId="6" xfId="4" applyNumberFormat="1" applyFont="1" applyFill="1" applyBorder="1"/>
    <xf numFmtId="3" fontId="12" fillId="4" borderId="10" xfId="4" applyNumberFormat="1" applyFont="1" applyFill="1" applyBorder="1"/>
    <xf numFmtId="165" fontId="8" fillId="4" borderId="0" xfId="1" applyNumberFormat="1" applyFont="1" applyFill="1" applyBorder="1"/>
    <xf numFmtId="165" fontId="7" fillId="0" borderId="0" xfId="1" applyNumberFormat="1" applyFont="1"/>
    <xf numFmtId="165" fontId="7" fillId="0" borderId="0" xfId="1" applyNumberFormat="1" applyFont="1" applyBorder="1"/>
    <xf numFmtId="3" fontId="7" fillId="0" borderId="0" xfId="4" applyNumberFormat="1" applyFont="1"/>
    <xf numFmtId="0" fontId="7" fillId="0" borderId="0" xfId="0" applyFont="1"/>
    <xf numFmtId="166" fontId="8" fillId="2" borderId="2" xfId="4" applyNumberFormat="1" applyFont="1" applyFill="1" applyBorder="1"/>
    <xf numFmtId="3" fontId="9" fillId="2" borderId="0" xfId="4" applyNumberFormat="1" applyFont="1" applyFill="1" applyAlignment="1">
      <alignment horizontal="left"/>
    </xf>
    <xf numFmtId="3" fontId="2" fillId="2" borderId="0" xfId="4" applyNumberFormat="1" applyFont="1" applyFill="1" applyAlignment="1">
      <alignment horizontal="center"/>
    </xf>
    <xf numFmtId="165" fontId="25" fillId="2" borderId="0" xfId="1" applyNumberFormat="1" applyFont="1" applyFill="1" applyBorder="1" applyAlignment="1">
      <alignment horizontal="center"/>
    </xf>
    <xf numFmtId="165" fontId="40" fillId="2" borderId="0" xfId="1" applyNumberFormat="1" applyFont="1" applyFill="1" applyBorder="1" applyAlignment="1">
      <alignment horizontal="center"/>
    </xf>
    <xf numFmtId="165" fontId="8" fillId="2" borderId="13" xfId="1" applyNumberFormat="1" applyFont="1" applyFill="1" applyBorder="1" applyAlignment="1">
      <alignment horizontal="center" vertical="center"/>
    </xf>
    <xf numFmtId="165" fontId="8" fillId="2" borderId="21" xfId="1" applyNumberFormat="1" applyFont="1" applyFill="1" applyBorder="1" applyAlignment="1">
      <alignment horizontal="center" vertical="center"/>
    </xf>
    <xf numFmtId="166" fontId="8" fillId="2" borderId="22" xfId="4" applyNumberFormat="1" applyFont="1" applyFill="1" applyBorder="1" applyAlignment="1">
      <alignment horizontal="center" vertical="center"/>
    </xf>
    <xf numFmtId="3" fontId="8" fillId="2" borderId="14" xfId="4" applyNumberFormat="1" applyFont="1" applyFill="1" applyBorder="1"/>
    <xf numFmtId="3" fontId="8" fillId="4" borderId="5" xfId="4" applyNumberFormat="1" applyFont="1" applyFill="1" applyBorder="1"/>
    <xf numFmtId="3" fontId="7" fillId="2" borderId="10" xfId="4" applyNumberFormat="1" applyFont="1" applyFill="1" applyBorder="1"/>
    <xf numFmtId="0" fontId="12" fillId="2" borderId="0" xfId="4" applyFont="1" applyFill="1"/>
    <xf numFmtId="3" fontId="8" fillId="2" borderId="9" xfId="4" applyNumberFormat="1" applyFont="1" applyFill="1" applyBorder="1"/>
    <xf numFmtId="3" fontId="12" fillId="2" borderId="3" xfId="1" applyNumberFormat="1" applyFont="1" applyFill="1" applyBorder="1" applyAlignment="1">
      <alignment horizontal="center"/>
    </xf>
    <xf numFmtId="3" fontId="12" fillId="2" borderId="5" xfId="1" applyNumberFormat="1" applyFont="1" applyFill="1" applyBorder="1" applyAlignment="1">
      <alignment horizontal="center"/>
    </xf>
    <xf numFmtId="3" fontId="7" fillId="4" borderId="5" xfId="4" applyNumberFormat="1" applyFont="1" applyFill="1" applyBorder="1"/>
    <xf numFmtId="3" fontId="7" fillId="2" borderId="5" xfId="4" applyNumberFormat="1" applyFont="1" applyFill="1" applyBorder="1"/>
    <xf numFmtId="3" fontId="12" fillId="2" borderId="4" xfId="1" applyNumberFormat="1" applyFont="1" applyFill="1" applyBorder="1" applyAlignment="1">
      <alignment horizontal="center"/>
    </xf>
    <xf numFmtId="3" fontId="41" fillId="2" borderId="0" xfId="4" applyNumberFormat="1" applyFont="1" applyFill="1"/>
    <xf numFmtId="0" fontId="13" fillId="2" borderId="0" xfId="4" applyFont="1" applyFill="1" applyAlignment="1">
      <alignment horizontal="centerContinuous"/>
    </xf>
    <xf numFmtId="165" fontId="13" fillId="2" borderId="0" xfId="1" applyNumberFormat="1" applyFont="1" applyFill="1" applyAlignment="1">
      <alignment horizontal="centerContinuous"/>
    </xf>
    <xf numFmtId="165" fontId="11" fillId="2" borderId="0" xfId="1" applyNumberFormat="1" applyFont="1" applyFill="1" applyAlignment="1">
      <alignment horizontal="centerContinuous"/>
    </xf>
    <xf numFmtId="0" fontId="11" fillId="2" borderId="0" xfId="4" applyFont="1" applyFill="1" applyAlignment="1">
      <alignment horizontal="centerContinuous"/>
    </xf>
    <xf numFmtId="0" fontId="7" fillId="2" borderId="1" xfId="4" applyFont="1" applyFill="1" applyBorder="1"/>
    <xf numFmtId="3" fontId="7" fillId="2" borderId="1" xfId="4" applyNumberFormat="1" applyFont="1" applyFill="1" applyBorder="1"/>
    <xf numFmtId="165" fontId="7" fillId="2" borderId="1" xfId="1" applyNumberFormat="1" applyFont="1" applyFill="1" applyBorder="1"/>
    <xf numFmtId="166" fontId="13" fillId="3" borderId="2" xfId="4" applyNumberFormat="1" applyFont="1" applyFill="1" applyBorder="1" applyAlignment="1">
      <alignment horizontal="center" vertical="center" wrapText="1"/>
    </xf>
    <xf numFmtId="0" fontId="8" fillId="2" borderId="2" xfId="4" applyFont="1" applyFill="1" applyBorder="1"/>
    <xf numFmtId="3" fontId="7" fillId="0" borderId="2" xfId="1" applyNumberFormat="1" applyFont="1" applyFill="1" applyBorder="1" applyAlignment="1">
      <alignment horizontal="right"/>
    </xf>
    <xf numFmtId="3" fontId="14" fillId="2" borderId="2" xfId="1" applyNumberFormat="1" applyFont="1" applyFill="1" applyBorder="1" applyAlignment="1">
      <alignment horizontal="right"/>
    </xf>
    <xf numFmtId="0" fontId="8" fillId="2" borderId="2" xfId="4" applyFont="1" applyFill="1" applyBorder="1" applyAlignment="1">
      <alignment horizontal="left"/>
    </xf>
    <xf numFmtId="3" fontId="7" fillId="2" borderId="0" xfId="4" applyNumberFormat="1" applyFont="1" applyFill="1" applyAlignment="1">
      <alignment horizontal="right"/>
    </xf>
    <xf numFmtId="3" fontId="7" fillId="2" borderId="0" xfId="1" applyNumberFormat="1" applyFont="1" applyFill="1" applyAlignment="1">
      <alignment horizontal="right"/>
    </xf>
    <xf numFmtId="3" fontId="8" fillId="2" borderId="7" xfId="1" applyNumberFormat="1" applyFont="1" applyFill="1" applyBorder="1" applyAlignment="1">
      <alignment horizontal="right"/>
    </xf>
    <xf numFmtId="0" fontId="8" fillId="2" borderId="0" xfId="4" applyFont="1" applyFill="1" applyAlignment="1">
      <alignment horizontal="left"/>
    </xf>
    <xf numFmtId="3" fontId="8" fillId="2" borderId="0" xfId="4" applyNumberFormat="1" applyFont="1" applyFill="1" applyAlignment="1">
      <alignment horizontal="right"/>
    </xf>
    <xf numFmtId="3" fontId="8" fillId="2" borderId="0" xfId="1" applyNumberFormat="1" applyFont="1" applyFill="1" applyBorder="1" applyAlignment="1">
      <alignment horizontal="right"/>
    </xf>
    <xf numFmtId="165" fontId="7" fillId="2" borderId="0" xfId="1" applyNumberFormat="1" applyFont="1" applyFill="1" applyAlignment="1">
      <alignment horizontal="left" vertical="center"/>
    </xf>
    <xf numFmtId="165" fontId="5" fillId="2" borderId="0" xfId="1" applyNumberFormat="1" applyFont="1" applyFill="1" applyBorder="1" applyAlignment="1" applyProtection="1">
      <alignment horizontal="left" vertical="center"/>
    </xf>
    <xf numFmtId="0" fontId="5" fillId="2" borderId="0" xfId="3" applyFont="1" applyFill="1" applyBorder="1" applyAlignment="1" applyProtection="1">
      <alignment horizontal="left" vertical="center"/>
    </xf>
    <xf numFmtId="0" fontId="43" fillId="2" borderId="0" xfId="4" applyFont="1" applyFill="1"/>
    <xf numFmtId="0" fontId="23" fillId="0" borderId="0" xfId="5"/>
    <xf numFmtId="0" fontId="2" fillId="3" borderId="2" xfId="4" applyFont="1" applyFill="1" applyBorder="1" applyAlignment="1">
      <alignment horizontal="center" vertical="center" wrapText="1"/>
    </xf>
    <xf numFmtId="3" fontId="7" fillId="2" borderId="2" xfId="1" applyNumberFormat="1" applyFont="1" applyFill="1" applyBorder="1"/>
    <xf numFmtId="3" fontId="8" fillId="2" borderId="2" xfId="1" applyNumberFormat="1" applyFont="1" applyFill="1" applyBorder="1"/>
    <xf numFmtId="3" fontId="14" fillId="2" borderId="2" xfId="1" applyNumberFormat="1" applyFont="1" applyFill="1" applyBorder="1"/>
    <xf numFmtId="3" fontId="7" fillId="2" borderId="0" xfId="1" applyNumberFormat="1" applyFont="1" applyFill="1"/>
    <xf numFmtId="3" fontId="8" fillId="2" borderId="7" xfId="1" applyNumberFormat="1" applyFont="1" applyFill="1" applyBorder="1"/>
    <xf numFmtId="3" fontId="8" fillId="2" borderId="0" xfId="1" applyNumberFormat="1" applyFont="1" applyFill="1" applyBorder="1"/>
    <xf numFmtId="0" fontId="9" fillId="2" borderId="0" xfId="4" applyFont="1" applyFill="1" applyAlignment="1">
      <alignment horizontal="centerContinuous"/>
    </xf>
    <xf numFmtId="165" fontId="2" fillId="2" borderId="0" xfId="1" applyNumberFormat="1" applyFont="1" applyFill="1" applyAlignment="1">
      <alignment horizontal="left"/>
    </xf>
    <xf numFmtId="0" fontId="12" fillId="3" borderId="2" xfId="4" applyFont="1" applyFill="1" applyBorder="1" applyAlignment="1" applyProtection="1">
      <alignment horizontal="center" vertical="center" wrapText="1"/>
      <protection locked="0"/>
    </xf>
    <xf numFmtId="0" fontId="13" fillId="3" borderId="2" xfId="4" applyFont="1" applyFill="1" applyBorder="1" applyAlignment="1" applyProtection="1">
      <alignment horizontal="center" vertical="center" wrapText="1"/>
      <protection locked="0"/>
    </xf>
    <xf numFmtId="166" fontId="13" fillId="3" borderId="2" xfId="4" applyNumberFormat="1" applyFont="1" applyFill="1" applyBorder="1" applyAlignment="1" applyProtection="1">
      <alignment horizontal="center" vertical="center" wrapText="1"/>
      <protection locked="0"/>
    </xf>
    <xf numFmtId="0" fontId="8" fillId="2" borderId="2" xfId="4" applyFont="1" applyFill="1" applyBorder="1" applyProtection="1">
      <protection locked="0"/>
    </xf>
    <xf numFmtId="168" fontId="7" fillId="2" borderId="2" xfId="6" applyNumberFormat="1" applyFont="1" applyFill="1" applyBorder="1" applyProtection="1">
      <protection locked="0"/>
    </xf>
    <xf numFmtId="0" fontId="8" fillId="2" borderId="2" xfId="4" applyFont="1" applyFill="1" applyBorder="1" applyAlignment="1" applyProtection="1">
      <alignment horizontal="left"/>
      <protection locked="0"/>
    </xf>
    <xf numFmtId="168" fontId="8" fillId="2" borderId="2" xfId="6" applyNumberFormat="1" applyFont="1" applyFill="1" applyBorder="1" applyProtection="1">
      <protection locked="0"/>
    </xf>
    <xf numFmtId="0" fontId="8" fillId="2" borderId="0" xfId="4" applyFont="1" applyFill="1" applyAlignment="1" applyProtection="1">
      <alignment horizontal="left"/>
      <protection locked="0"/>
    </xf>
    <xf numFmtId="168" fontId="8" fillId="2" borderId="0" xfId="1" applyNumberFormat="1" applyFont="1" applyFill="1" applyBorder="1" applyProtection="1">
      <protection locked="0"/>
    </xf>
    <xf numFmtId="168" fontId="8" fillId="2" borderId="12" xfId="1" applyNumberFormat="1" applyFont="1" applyFill="1" applyBorder="1" applyProtection="1">
      <protection locked="0"/>
    </xf>
    <xf numFmtId="168" fontId="7" fillId="2" borderId="0" xfId="4" applyNumberFormat="1" applyFont="1" applyFill="1" applyProtection="1">
      <protection locked="0"/>
    </xf>
    <xf numFmtId="168" fontId="7" fillId="2" borderId="0" xfId="1" applyNumberFormat="1" applyFont="1" applyFill="1" applyProtection="1">
      <protection locked="0"/>
    </xf>
    <xf numFmtId="168" fontId="8" fillId="2" borderId="1" xfId="1" applyNumberFormat="1" applyFont="1" applyFill="1" applyBorder="1" applyProtection="1">
      <protection locked="0"/>
    </xf>
    <xf numFmtId="165" fontId="2" fillId="2" borderId="0" xfId="1" applyNumberFormat="1" applyFont="1" applyFill="1" applyAlignment="1" applyProtection="1">
      <alignment horizontal="left"/>
      <protection locked="0"/>
    </xf>
    <xf numFmtId="168" fontId="8" fillId="2" borderId="0" xfId="4" applyNumberFormat="1" applyFont="1" applyFill="1" applyProtection="1">
      <protection locked="0"/>
    </xf>
    <xf numFmtId="168" fontId="8" fillId="2" borderId="2" xfId="1" applyNumberFormat="1" applyFont="1" applyFill="1" applyBorder="1" applyProtection="1">
      <protection locked="0"/>
    </xf>
    <xf numFmtId="0" fontId="20" fillId="0" borderId="0" xfId="4" applyFont="1" applyAlignment="1">
      <alignment vertical="top" wrapText="1"/>
    </xf>
    <xf numFmtId="0" fontId="20" fillId="0" borderId="0" xfId="4" applyFont="1" applyAlignment="1">
      <alignment wrapText="1"/>
    </xf>
    <xf numFmtId="0" fontId="20" fillId="0" borderId="0" xfId="4" applyFont="1" applyAlignment="1">
      <alignment horizontal="left" vertical="center" wrapText="1"/>
    </xf>
    <xf numFmtId="0" fontId="22" fillId="0" borderId="0" xfId="4" applyFont="1"/>
    <xf numFmtId="165" fontId="22" fillId="0" borderId="0" xfId="1" applyNumberFormat="1" applyFont="1" applyFill="1"/>
    <xf numFmtId="166" fontId="21" fillId="2" borderId="0" xfId="4" applyNumberFormat="1" applyFont="1" applyFill="1"/>
    <xf numFmtId="166" fontId="13" fillId="0" borderId="18" xfId="4" applyNumberFormat="1" applyFont="1" applyBorder="1" applyAlignment="1">
      <alignment horizontal="center" vertical="center"/>
    </xf>
    <xf numFmtId="166" fontId="13" fillId="0" borderId="29" xfId="4" applyNumberFormat="1" applyFont="1" applyBorder="1" applyAlignment="1">
      <alignment horizontal="center" vertical="center"/>
    </xf>
    <xf numFmtId="166" fontId="13" fillId="0" borderId="30" xfId="4" applyNumberFormat="1" applyFont="1" applyBorder="1" applyAlignment="1">
      <alignment horizontal="center" vertical="center"/>
    </xf>
    <xf numFmtId="167" fontId="7" fillId="2" borderId="0" xfId="4" applyNumberFormat="1" applyFont="1" applyFill="1"/>
    <xf numFmtId="165" fontId="8" fillId="2" borderId="9" xfId="1" applyNumberFormat="1" applyFont="1" applyFill="1" applyBorder="1" applyAlignment="1">
      <alignment horizontal="center" vertical="center"/>
    </xf>
    <xf numFmtId="165" fontId="8" fillId="2" borderId="1" xfId="1" applyNumberFormat="1" applyFont="1" applyFill="1" applyBorder="1" applyAlignment="1">
      <alignment horizontal="center" vertical="center"/>
    </xf>
    <xf numFmtId="166" fontId="8" fillId="2" borderId="8" xfId="4" applyNumberFormat="1" applyFont="1" applyFill="1" applyBorder="1" applyAlignment="1">
      <alignment horizontal="center" vertical="center"/>
    </xf>
    <xf numFmtId="3" fontId="8" fillId="2" borderId="6" xfId="1" applyNumberFormat="1" applyFont="1" applyFill="1" applyBorder="1" applyAlignment="1">
      <alignment horizontal="right"/>
    </xf>
    <xf numFmtId="0" fontId="44" fillId="2" borderId="0" xfId="4" applyFont="1" applyFill="1" applyAlignment="1">
      <alignment horizontal="right"/>
    </xf>
    <xf numFmtId="166" fontId="9" fillId="0" borderId="0" xfId="4" applyNumberFormat="1" applyFont="1" applyAlignment="1">
      <alignment horizontal="left" vertical="center"/>
    </xf>
    <xf numFmtId="3" fontId="13" fillId="2" borderId="0" xfId="4" applyNumberFormat="1" applyFont="1" applyFill="1" applyAlignment="1">
      <alignment horizontal="centerContinuous" vertical="center"/>
    </xf>
    <xf numFmtId="3" fontId="13" fillId="2" borderId="0" xfId="1" applyNumberFormat="1" applyFont="1" applyFill="1" applyBorder="1" applyAlignment="1">
      <alignment horizontal="centerContinuous" vertical="center"/>
    </xf>
    <xf numFmtId="3" fontId="11" fillId="2" borderId="0" xfId="1" applyNumberFormat="1" applyFont="1" applyFill="1"/>
    <xf numFmtId="3" fontId="11" fillId="2" borderId="0" xfId="6" applyNumberFormat="1" applyFont="1" applyFill="1"/>
    <xf numFmtId="3" fontId="11" fillId="2" borderId="0" xfId="4" applyNumberFormat="1" applyFont="1" applyFill="1"/>
    <xf numFmtId="3" fontId="2" fillId="2" borderId="0" xfId="4" applyNumberFormat="1" applyFont="1" applyFill="1" applyAlignment="1">
      <alignment horizontal="centerContinuous"/>
    </xf>
    <xf numFmtId="3" fontId="2" fillId="2" borderId="0" xfId="1" applyNumberFormat="1" applyFont="1" applyFill="1" applyBorder="1" applyAlignment="1">
      <alignment horizontal="centerContinuous"/>
    </xf>
    <xf numFmtId="3" fontId="21" fillId="2" borderId="1" xfId="4" applyNumberFormat="1" applyFont="1" applyFill="1" applyBorder="1" applyAlignment="1">
      <alignment horizontal="centerContinuous"/>
    </xf>
    <xf numFmtId="3" fontId="21" fillId="2" borderId="1" xfId="1" applyNumberFormat="1" applyFont="1" applyFill="1" applyBorder="1" applyAlignment="1">
      <alignment horizontal="left"/>
    </xf>
    <xf numFmtId="3" fontId="21" fillId="2" borderId="1" xfId="1" applyNumberFormat="1" applyFont="1" applyFill="1" applyBorder="1" applyAlignment="1">
      <alignment horizontal="centerContinuous"/>
    </xf>
    <xf numFmtId="3" fontId="22" fillId="2" borderId="1" xfId="1" applyNumberFormat="1" applyFont="1" applyFill="1" applyBorder="1"/>
    <xf numFmtId="3" fontId="11" fillId="2" borderId="1" xfId="1" applyNumberFormat="1" applyFont="1" applyFill="1" applyBorder="1"/>
    <xf numFmtId="3" fontId="22" fillId="2" borderId="1" xfId="4" applyNumberFormat="1" applyFont="1" applyFill="1" applyBorder="1"/>
    <xf numFmtId="3" fontId="22" fillId="2" borderId="0" xfId="4" applyNumberFormat="1" applyFont="1" applyFill="1"/>
    <xf numFmtId="3" fontId="8" fillId="2" borderId="9" xfId="1" applyNumberFormat="1" applyFont="1" applyFill="1" applyBorder="1" applyAlignment="1">
      <alignment horizontal="center" vertical="center"/>
    </xf>
    <xf numFmtId="3" fontId="8" fillId="2" borderId="1" xfId="1" applyNumberFormat="1" applyFont="1" applyFill="1" applyBorder="1" applyAlignment="1">
      <alignment horizontal="center" vertical="center"/>
    </xf>
    <xf numFmtId="3" fontId="8" fillId="2" borderId="8" xfId="4" applyNumberFormat="1" applyFont="1" applyFill="1" applyBorder="1" applyAlignment="1">
      <alignment horizontal="center" vertical="center"/>
    </xf>
    <xf numFmtId="3" fontId="44" fillId="2" borderId="0" xfId="4" applyNumberFormat="1" applyFont="1" applyFill="1" applyAlignment="1">
      <alignment horizontal="right"/>
    </xf>
    <xf numFmtId="3" fontId="20" fillId="2" borderId="0" xfId="4" applyNumberFormat="1" applyFont="1" applyFill="1" applyAlignment="1">
      <alignment vertical="justify" wrapText="1"/>
    </xf>
    <xf numFmtId="165" fontId="17" fillId="2" borderId="1" xfId="1" applyNumberFormat="1" applyFont="1" applyFill="1" applyBorder="1"/>
    <xf numFmtId="165" fontId="7" fillId="2" borderId="5" xfId="1" applyNumberFormat="1" applyFont="1" applyFill="1" applyBorder="1" applyAlignment="1">
      <alignment horizontal="right"/>
    </xf>
    <xf numFmtId="3" fontId="7" fillId="2" borderId="3" xfId="1" applyNumberFormat="1" applyFont="1" applyFill="1" applyBorder="1" applyAlignment="1">
      <alignment horizontal="right"/>
    </xf>
    <xf numFmtId="3" fontId="7" fillId="2" borderId="4" xfId="1" applyNumberFormat="1" applyFont="1" applyFill="1" applyBorder="1" applyAlignment="1">
      <alignment horizontal="right"/>
    </xf>
    <xf numFmtId="3" fontId="7" fillId="2" borderId="5" xfId="1" applyNumberFormat="1" applyFont="1" applyFill="1" applyBorder="1" applyAlignment="1">
      <alignment horizontal="right"/>
    </xf>
    <xf numFmtId="3" fontId="12" fillId="2" borderId="2" xfId="1" applyNumberFormat="1" applyFont="1" applyFill="1" applyBorder="1" applyAlignment="1">
      <alignment horizontal="center"/>
    </xf>
    <xf numFmtId="3" fontId="20" fillId="2" borderId="0" xfId="4" applyNumberFormat="1" applyFont="1" applyFill="1" applyAlignment="1">
      <alignment vertical="center"/>
    </xf>
    <xf numFmtId="3" fontId="20" fillId="2" borderId="12" xfId="4" applyNumberFormat="1" applyFont="1" applyFill="1" applyBorder="1"/>
    <xf numFmtId="3" fontId="9" fillId="2" borderId="0" xfId="4" applyNumberFormat="1" applyFont="1" applyFill="1" applyAlignment="1">
      <alignment horizontal="left" vertical="center"/>
    </xf>
    <xf numFmtId="165" fontId="8" fillId="2" borderId="16" xfId="1" applyNumberFormat="1" applyFont="1" applyFill="1" applyBorder="1" applyAlignment="1">
      <alignment horizontal="center" vertical="center"/>
    </xf>
    <xf numFmtId="165" fontId="8" fillId="2" borderId="31" xfId="1" applyNumberFormat="1" applyFont="1" applyFill="1" applyBorder="1" applyAlignment="1">
      <alignment horizontal="center" vertical="center"/>
    </xf>
    <xf numFmtId="165" fontId="8" fillId="2" borderId="32" xfId="1" applyNumberFormat="1" applyFont="1" applyFill="1" applyBorder="1" applyAlignment="1">
      <alignment horizontal="center" vertical="center"/>
    </xf>
    <xf numFmtId="166" fontId="8" fillId="2" borderId="17" xfId="4" applyNumberFormat="1" applyFont="1" applyFill="1" applyBorder="1" applyAlignment="1">
      <alignment horizontal="center" vertical="center"/>
    </xf>
    <xf numFmtId="3" fontId="7" fillId="4" borderId="4" xfId="4" applyNumberFormat="1" applyFont="1" applyFill="1" applyBorder="1"/>
    <xf numFmtId="1" fontId="8" fillId="2" borderId="2" xfId="4" applyNumberFormat="1" applyFont="1" applyFill="1" applyBorder="1"/>
    <xf numFmtId="3" fontId="7" fillId="4" borderId="2" xfId="4" applyNumberFormat="1" applyFont="1" applyFill="1" applyBorder="1"/>
    <xf numFmtId="0" fontId="9" fillId="2" borderId="0" xfId="4" applyFont="1" applyFill="1" applyAlignment="1">
      <alignment horizontal="left" vertical="center"/>
    </xf>
    <xf numFmtId="0" fontId="23" fillId="2" borderId="0" xfId="5" applyFill="1"/>
    <xf numFmtId="49" fontId="9" fillId="2" borderId="0" xfId="4" applyNumberFormat="1" applyFont="1" applyFill="1" applyAlignment="1">
      <alignment horizontal="left" vertical="center"/>
    </xf>
    <xf numFmtId="0" fontId="7" fillId="2" borderId="0" xfId="5" applyFont="1" applyFill="1"/>
    <xf numFmtId="0" fontId="32" fillId="0" borderId="0" xfId="5" applyFont="1"/>
    <xf numFmtId="0" fontId="7" fillId="0" borderId="0" xfId="5" applyFont="1"/>
    <xf numFmtId="166" fontId="45" fillId="3" borderId="2" xfId="4" applyNumberFormat="1" applyFont="1" applyFill="1" applyBorder="1" applyAlignment="1">
      <alignment horizontal="center" vertical="center" wrapText="1"/>
    </xf>
    <xf numFmtId="166" fontId="25" fillId="2" borderId="7" xfId="4" applyNumberFormat="1" applyFont="1" applyFill="1" applyBorder="1"/>
    <xf numFmtId="166" fontId="8" fillId="5" borderId="7" xfId="4" applyNumberFormat="1" applyFont="1" applyFill="1" applyBorder="1"/>
    <xf numFmtId="166" fontId="13" fillId="0" borderId="1" xfId="4" applyNumberFormat="1" applyFont="1" applyBorder="1" applyAlignment="1">
      <alignment horizontal="center" vertical="center"/>
    </xf>
    <xf numFmtId="166" fontId="13" fillId="0" borderId="33" xfId="4" applyNumberFormat="1" applyFont="1" applyBorder="1" applyAlignment="1">
      <alignment horizontal="center" vertical="center"/>
    </xf>
    <xf numFmtId="166" fontId="13" fillId="0" borderId="34" xfId="4" applyNumberFormat="1" applyFont="1" applyBorder="1" applyAlignment="1">
      <alignment horizontal="center" vertical="center"/>
    </xf>
    <xf numFmtId="166" fontId="13" fillId="0" borderId="35" xfId="4" applyNumberFormat="1" applyFont="1" applyBorder="1" applyAlignment="1">
      <alignment horizontal="center" vertical="center"/>
    </xf>
    <xf numFmtId="3" fontId="8" fillId="0" borderId="11" xfId="4" applyNumberFormat="1" applyFont="1" applyBorder="1" applyAlignment="1">
      <alignment horizontal="right"/>
    </xf>
    <xf numFmtId="0" fontId="25" fillId="2" borderId="4" xfId="4" applyFont="1" applyFill="1" applyBorder="1"/>
    <xf numFmtId="167" fontId="23" fillId="0" borderId="0" xfId="5" applyNumberFormat="1"/>
    <xf numFmtId="0" fontId="9" fillId="2" borderId="0" xfId="4" applyFont="1" applyFill="1" applyAlignment="1">
      <alignment horizontal="centerContinuous" vertical="center"/>
    </xf>
    <xf numFmtId="0" fontId="46" fillId="2" borderId="0" xfId="4" applyFont="1" applyFill="1" applyAlignment="1">
      <alignment horizontal="centerContinuous" vertical="center"/>
    </xf>
    <xf numFmtId="165" fontId="46" fillId="2" borderId="0" xfId="1" applyNumberFormat="1" applyFont="1" applyFill="1" applyAlignment="1">
      <alignment horizontal="centerContinuous" vertical="center"/>
    </xf>
    <xf numFmtId="165" fontId="46" fillId="2" borderId="0" xfId="1" applyNumberFormat="1" applyFont="1" applyFill="1" applyAlignment="1">
      <alignment horizontal="centerContinuous"/>
    </xf>
    <xf numFmtId="165" fontId="9" fillId="2" borderId="0" xfId="1" applyNumberFormat="1" applyFont="1" applyFill="1" applyBorder="1" applyAlignment="1">
      <alignment horizontal="centerContinuous" vertical="center"/>
    </xf>
    <xf numFmtId="0" fontId="8" fillId="2" borderId="0" xfId="4" applyFont="1" applyFill="1" applyAlignment="1">
      <alignment horizontal="centerContinuous"/>
    </xf>
    <xf numFmtId="165" fontId="8" fillId="2" borderId="0" xfId="1" applyNumberFormat="1" applyFont="1" applyFill="1" applyBorder="1" applyAlignment="1">
      <alignment horizontal="centerContinuous"/>
    </xf>
    <xf numFmtId="165" fontId="8" fillId="2" borderId="0" xfId="1" applyNumberFormat="1" applyFont="1" applyFill="1" applyBorder="1" applyAlignment="1">
      <alignment horizontal="left"/>
    </xf>
    <xf numFmtId="0" fontId="47" fillId="2" borderId="0" xfId="4" applyFont="1" applyFill="1"/>
    <xf numFmtId="165" fontId="46" fillId="2" borderId="0" xfId="1" applyNumberFormat="1" applyFont="1" applyFill="1" applyBorder="1" applyAlignment="1">
      <alignment horizontal="centerContinuous"/>
    </xf>
    <xf numFmtId="165" fontId="11" fillId="2" borderId="0" xfId="1" applyNumberFormat="1" applyFont="1" applyFill="1" applyAlignment="1"/>
    <xf numFmtId="165" fontId="48" fillId="2" borderId="0" xfId="1" applyNumberFormat="1" applyFont="1" applyFill="1" applyBorder="1" applyAlignment="1" applyProtection="1"/>
    <xf numFmtId="166" fontId="8" fillId="2" borderId="0" xfId="4" applyNumberFormat="1" applyFont="1" applyFill="1" applyAlignment="1">
      <alignment horizontal="centerContinuous"/>
    </xf>
    <xf numFmtId="166" fontId="8" fillId="2" borderId="0" xfId="4" applyNumberFormat="1" applyFont="1" applyFill="1"/>
    <xf numFmtId="166" fontId="20" fillId="2" borderId="0" xfId="4" applyNumberFormat="1" applyFont="1" applyFill="1" applyAlignment="1">
      <alignment horizontal="left" vertical="center"/>
    </xf>
    <xf numFmtId="166" fontId="11" fillId="2" borderId="0" xfId="4" applyNumberFormat="1" applyFont="1" applyFill="1"/>
    <xf numFmtId="166" fontId="20" fillId="2" borderId="0" xfId="4" applyNumberFormat="1" applyFont="1" applyFill="1" applyAlignment="1">
      <alignment vertical="center"/>
    </xf>
    <xf numFmtId="0" fontId="11" fillId="0" borderId="0" xfId="4" applyFont="1"/>
    <xf numFmtId="166" fontId="11" fillId="3" borderId="2" xfId="4" applyNumberFormat="1" applyFont="1" applyFill="1" applyBorder="1" applyAlignment="1">
      <alignment horizontal="center" vertical="center" wrapText="1"/>
    </xf>
    <xf numFmtId="0" fontId="20" fillId="0" borderId="12" xfId="4" applyFont="1" applyBorder="1" applyAlignment="1">
      <alignment vertical="center" wrapText="1"/>
    </xf>
    <xf numFmtId="0" fontId="11" fillId="0" borderId="12" xfId="4" applyFont="1" applyBorder="1"/>
    <xf numFmtId="1" fontId="7" fillId="2" borderId="0" xfId="4" applyNumberFormat="1" applyFont="1" applyFill="1"/>
    <xf numFmtId="167" fontId="7" fillId="2" borderId="0" xfId="4" applyNumberFormat="1" applyFont="1" applyFill="1" applyAlignment="1">
      <alignment horizontal="right"/>
    </xf>
    <xf numFmtId="166" fontId="13" fillId="2" borderId="7" xfId="4" applyNumberFormat="1" applyFont="1" applyFill="1" applyBorder="1" applyAlignment="1">
      <alignment horizontal="center" vertical="center"/>
    </xf>
    <xf numFmtId="165" fontId="8" fillId="3" borderId="7" xfId="1" applyNumberFormat="1" applyFont="1" applyFill="1" applyBorder="1" applyAlignment="1">
      <alignment horizontal="center" vertical="center"/>
    </xf>
    <xf numFmtId="3" fontId="8" fillId="3" borderId="7" xfId="1" applyNumberFormat="1" applyFont="1" applyFill="1" applyBorder="1" applyAlignment="1">
      <alignment horizontal="center" vertical="center"/>
    </xf>
    <xf numFmtId="0" fontId="11" fillId="0" borderId="0" xfId="4" applyFont="1" applyAlignment="1">
      <alignment vertical="center"/>
    </xf>
    <xf numFmtId="0" fontId="11" fillId="2" borderId="0" xfId="4" applyFont="1" applyFill="1" applyAlignment="1">
      <alignment vertical="center"/>
    </xf>
    <xf numFmtId="0" fontId="20" fillId="2" borderId="0" xfId="4" applyFont="1" applyFill="1"/>
    <xf numFmtId="166" fontId="49" fillId="2" borderId="1" xfId="4" applyNumberFormat="1" applyFont="1" applyFill="1" applyBorder="1" applyAlignment="1">
      <alignment horizontal="centerContinuous"/>
    </xf>
    <xf numFmtId="169" fontId="7" fillId="2" borderId="0" xfId="1" applyNumberFormat="1" applyFont="1" applyFill="1" applyBorder="1" applyAlignment="1">
      <alignment horizontal="left" vertical="center"/>
    </xf>
    <xf numFmtId="166" fontId="7" fillId="2" borderId="0" xfId="4" applyNumberFormat="1" applyFont="1" applyFill="1" applyAlignment="1">
      <alignment horizontal="left" vertical="center"/>
    </xf>
    <xf numFmtId="3" fontId="7" fillId="2" borderId="0" xfId="4" applyNumberFormat="1" applyFont="1" applyFill="1" applyAlignment="1">
      <alignment horizontal="left" vertical="center"/>
    </xf>
    <xf numFmtId="0" fontId="20" fillId="0" borderId="0" xfId="4" applyFont="1" applyAlignment="1">
      <alignment horizontal="left"/>
    </xf>
    <xf numFmtId="0" fontId="20" fillId="2" borderId="0" xfId="4" applyFont="1" applyFill="1" applyAlignment="1">
      <alignment vertical="center"/>
    </xf>
    <xf numFmtId="165" fontId="7" fillId="2" borderId="0" xfId="1" applyNumberFormat="1" applyFont="1" applyFill="1" applyAlignment="1"/>
    <xf numFmtId="165" fontId="2" fillId="2" borderId="0" xfId="1" applyNumberFormat="1" applyFont="1" applyFill="1" applyBorder="1" applyAlignment="1">
      <alignment horizontal="center"/>
    </xf>
    <xf numFmtId="0" fontId="8" fillId="2" borderId="9" xfId="1" applyNumberFormat="1" applyFont="1" applyFill="1" applyBorder="1" applyAlignment="1">
      <alignment horizontal="center" vertical="center"/>
    </xf>
    <xf numFmtId="0" fontId="8" fillId="2" borderId="1" xfId="1" applyNumberFormat="1" applyFont="1" applyFill="1" applyBorder="1" applyAlignment="1">
      <alignment horizontal="center" vertical="center"/>
    </xf>
    <xf numFmtId="0" fontId="8" fillId="2" borderId="7" xfId="1" applyNumberFormat="1" applyFont="1" applyFill="1" applyBorder="1" applyAlignment="1">
      <alignment horizontal="center" vertical="center"/>
    </xf>
    <xf numFmtId="0" fontId="8" fillId="2" borderId="8" xfId="4" applyFont="1" applyFill="1" applyBorder="1" applyAlignment="1">
      <alignment horizontal="center" vertical="center"/>
    </xf>
    <xf numFmtId="0" fontId="33" fillId="2" borderId="0" xfId="4" applyFont="1" applyFill="1"/>
    <xf numFmtId="0" fontId="33" fillId="2" borderId="0" xfId="4" applyFont="1" applyFill="1" applyAlignment="1">
      <alignment horizontal="center" vertical="center" wrapText="1"/>
    </xf>
    <xf numFmtId="0" fontId="50" fillId="2" borderId="0" xfId="4" applyFont="1" applyFill="1"/>
    <xf numFmtId="0" fontId="8" fillId="3" borderId="5" xfId="4" applyFont="1" applyFill="1" applyBorder="1" applyAlignment="1">
      <alignment horizontal="left"/>
    </xf>
    <xf numFmtId="0" fontId="8" fillId="3" borderId="3" xfId="4" applyFont="1" applyFill="1" applyBorder="1" applyAlignment="1">
      <alignment horizontal="left" vertical="center"/>
    </xf>
    <xf numFmtId="0" fontId="7" fillId="2" borderId="5" xfId="4" applyFont="1" applyFill="1" applyBorder="1" applyAlignment="1">
      <alignment horizontal="left" vertical="center"/>
    </xf>
    <xf numFmtId="166" fontId="25" fillId="2" borderId="5" xfId="4" applyNumberFormat="1" applyFont="1" applyFill="1" applyBorder="1"/>
    <xf numFmtId="3" fontId="7" fillId="2" borderId="5" xfId="4" applyNumberFormat="1" applyFont="1" applyFill="1" applyBorder="1" applyAlignment="1">
      <alignment horizontal="right"/>
    </xf>
    <xf numFmtId="3" fontId="8" fillId="2" borderId="5" xfId="4" applyNumberFormat="1" applyFont="1" applyFill="1" applyBorder="1" applyAlignment="1">
      <alignment horizontal="right"/>
    </xf>
    <xf numFmtId="0" fontId="7" fillId="2" borderId="3" xfId="4" applyFont="1" applyFill="1" applyBorder="1" applyAlignment="1">
      <alignment horizontal="left" vertical="center"/>
    </xf>
    <xf numFmtId="166" fontId="7" fillId="2" borderId="3" xfId="4" applyNumberFormat="1" applyFont="1" applyFill="1" applyBorder="1"/>
    <xf numFmtId="3" fontId="8" fillId="2" borderId="3" xfId="4" applyNumberFormat="1" applyFont="1" applyFill="1" applyBorder="1" applyAlignment="1">
      <alignment horizontal="right"/>
    </xf>
    <xf numFmtId="0" fontId="7" fillId="2" borderId="4" xfId="4" applyFont="1" applyFill="1" applyBorder="1" applyAlignment="1">
      <alignment horizontal="left" vertical="center"/>
    </xf>
    <xf numFmtId="166" fontId="8" fillId="2" borderId="4" xfId="4" applyNumberFormat="1" applyFont="1" applyFill="1" applyBorder="1"/>
    <xf numFmtId="3" fontId="8" fillId="2" borderId="4" xfId="4" applyNumberFormat="1" applyFont="1" applyFill="1" applyBorder="1" applyAlignment="1">
      <alignment horizontal="right"/>
    </xf>
    <xf numFmtId="0" fontId="7" fillId="2" borderId="3" xfId="4" applyFont="1" applyFill="1" applyBorder="1" applyAlignment="1">
      <alignment vertical="top"/>
    </xf>
    <xf numFmtId="166" fontId="25" fillId="2" borderId="3" xfId="4" applyNumberFormat="1" applyFont="1" applyFill="1" applyBorder="1"/>
    <xf numFmtId="0" fontId="7" fillId="2" borderId="3" xfId="4" applyFont="1" applyFill="1" applyBorder="1"/>
    <xf numFmtId="166" fontId="8" fillId="2" borderId="3" xfId="4" applyNumberFormat="1" applyFont="1" applyFill="1" applyBorder="1"/>
    <xf numFmtId="0" fontId="7" fillId="2" borderId="5" xfId="4" applyFont="1" applyFill="1" applyBorder="1"/>
    <xf numFmtId="0" fontId="7" fillId="2" borderId="4" xfId="4" applyFont="1" applyFill="1" applyBorder="1" applyAlignment="1">
      <alignment vertical="top"/>
    </xf>
    <xf numFmtId="0" fontId="8" fillId="2" borderId="3" xfId="4" applyFont="1" applyFill="1" applyBorder="1" applyAlignment="1">
      <alignment vertical="center"/>
    </xf>
    <xf numFmtId="0" fontId="13" fillId="3" borderId="5" xfId="4" applyFont="1" applyFill="1" applyBorder="1" applyAlignment="1">
      <alignment horizontal="center" vertical="center"/>
    </xf>
    <xf numFmtId="165" fontId="7" fillId="2" borderId="0" xfId="1" applyNumberFormat="1" applyFont="1" applyFill="1" applyBorder="1" applyAlignment="1">
      <alignment horizontal="left" vertical="center"/>
    </xf>
    <xf numFmtId="0" fontId="7" fillId="2" borderId="0" xfId="4" applyFont="1" applyFill="1" applyAlignment="1">
      <alignment horizontal="left" vertical="center"/>
    </xf>
    <xf numFmtId="0" fontId="12" fillId="3" borderId="5" xfId="4" applyFont="1" applyFill="1" applyBorder="1" applyAlignment="1">
      <alignment horizontal="left"/>
    </xf>
    <xf numFmtId="0" fontId="9" fillId="2" borderId="0" xfId="4" applyFont="1" applyFill="1" applyAlignment="1">
      <alignment vertical="center" wrapText="1"/>
    </xf>
    <xf numFmtId="0" fontId="17" fillId="2" borderId="14" xfId="4" applyFont="1" applyFill="1" applyBorder="1" applyAlignment="1">
      <alignment horizontal="left" vertical="center"/>
    </xf>
    <xf numFmtId="166" fontId="25" fillId="2" borderId="12" xfId="4" applyNumberFormat="1" applyFont="1" applyFill="1" applyBorder="1"/>
    <xf numFmtId="3" fontId="7" fillId="2" borderId="12" xfId="4" applyNumberFormat="1" applyFont="1" applyFill="1" applyBorder="1" applyAlignment="1">
      <alignment horizontal="right"/>
    </xf>
    <xf numFmtId="3" fontId="7" fillId="2" borderId="12" xfId="1" applyNumberFormat="1" applyFont="1" applyFill="1" applyBorder="1" applyAlignment="1">
      <alignment horizontal="right"/>
    </xf>
    <xf numFmtId="3" fontId="8" fillId="2" borderId="36" xfId="4" applyNumberFormat="1" applyFont="1" applyFill="1" applyBorder="1" applyAlignment="1">
      <alignment horizontal="right"/>
    </xf>
    <xf numFmtId="0" fontId="17" fillId="2" borderId="10" xfId="4" applyFont="1" applyFill="1" applyBorder="1" applyAlignment="1">
      <alignment horizontal="left" vertical="center"/>
    </xf>
    <xf numFmtId="3" fontId="7" fillId="2" borderId="0" xfId="1" applyNumberFormat="1" applyFont="1" applyFill="1" applyBorder="1" applyAlignment="1">
      <alignment horizontal="right"/>
    </xf>
    <xf numFmtId="3" fontId="8" fillId="2" borderId="15" xfId="4" applyNumberFormat="1" applyFont="1" applyFill="1" applyBorder="1" applyAlignment="1">
      <alignment horizontal="right"/>
    </xf>
    <xf numFmtId="0" fontId="17" fillId="2" borderId="9" xfId="4" applyFont="1" applyFill="1" applyBorder="1" applyAlignment="1">
      <alignment horizontal="left" vertical="center"/>
    </xf>
    <xf numFmtId="166" fontId="8" fillId="2" borderId="1" xfId="4" applyNumberFormat="1" applyFont="1" applyFill="1" applyBorder="1"/>
    <xf numFmtId="3" fontId="8" fillId="2" borderId="1" xfId="4" applyNumberFormat="1" applyFont="1" applyFill="1" applyBorder="1" applyAlignment="1">
      <alignment horizontal="right"/>
    </xf>
    <xf numFmtId="0" fontId="17" fillId="2" borderId="10" xfId="4" applyFont="1" applyFill="1" applyBorder="1" applyAlignment="1">
      <alignment vertical="top"/>
    </xf>
    <xf numFmtId="166" fontId="25" fillId="2" borderId="0" xfId="4" applyNumberFormat="1" applyFont="1" applyFill="1"/>
    <xf numFmtId="0" fontId="7" fillId="2" borderId="10" xfId="4" applyFont="1" applyFill="1" applyBorder="1"/>
    <xf numFmtId="0" fontId="7" fillId="2" borderId="14" xfId="4" applyFont="1" applyFill="1" applyBorder="1"/>
    <xf numFmtId="3" fontId="0" fillId="0" borderId="0" xfId="1" applyNumberFormat="1" applyFont="1" applyAlignment="1">
      <alignment horizontal="right"/>
    </xf>
    <xf numFmtId="0" fontId="17" fillId="2" borderId="9" xfId="4" applyFont="1" applyFill="1" applyBorder="1" applyAlignment="1">
      <alignment vertical="top"/>
    </xf>
    <xf numFmtId="0" fontId="8" fillId="2" borderId="10" xfId="4" applyFont="1" applyFill="1" applyBorder="1" applyAlignment="1">
      <alignment vertical="center"/>
    </xf>
    <xf numFmtId="0" fontId="8" fillId="3" borderId="10" xfId="4" applyFont="1" applyFill="1" applyBorder="1" applyAlignment="1">
      <alignment horizontal="left" wrapText="1"/>
    </xf>
    <xf numFmtId="0" fontId="8" fillId="3" borderId="6" xfId="4" applyFont="1" applyFill="1" applyBorder="1" applyAlignment="1">
      <alignment horizontal="left" wrapText="1"/>
    </xf>
    <xf numFmtId="0" fontId="8" fillId="3" borderId="14" xfId="4" applyFont="1" applyFill="1" applyBorder="1" applyAlignment="1">
      <alignment horizontal="left"/>
    </xf>
    <xf numFmtId="0" fontId="52" fillId="0" borderId="0" xfId="0" applyFont="1"/>
    <xf numFmtId="0" fontId="18" fillId="0" borderId="0" xfId="0" applyFont="1"/>
    <xf numFmtId="0" fontId="9" fillId="0" borderId="0" xfId="0" applyFont="1"/>
    <xf numFmtId="0" fontId="54" fillId="6" borderId="0" xfId="7" applyFont="1" applyFill="1"/>
    <xf numFmtId="0" fontId="53" fillId="0" borderId="0" xfId="7"/>
    <xf numFmtId="0" fontId="56" fillId="6" borderId="0" xfId="7" applyFont="1" applyFill="1"/>
    <xf numFmtId="3" fontId="54" fillId="6" borderId="0" xfId="7" applyNumberFormat="1" applyFont="1" applyFill="1"/>
    <xf numFmtId="0" fontId="58" fillId="6" borderId="0" xfId="7" applyFont="1" applyFill="1"/>
    <xf numFmtId="3" fontId="6" fillId="0" borderId="0" xfId="7" applyNumberFormat="1" applyFont="1" applyAlignment="1">
      <alignment vertical="center"/>
    </xf>
    <xf numFmtId="3" fontId="53" fillId="0" borderId="0" xfId="7" applyNumberFormat="1" applyAlignment="1">
      <alignment vertical="center"/>
    </xf>
    <xf numFmtId="0" fontId="53" fillId="0" borderId="0" xfId="7" applyAlignment="1">
      <alignment vertical="center"/>
    </xf>
    <xf numFmtId="170" fontId="56" fillId="6" borderId="0" xfId="7" applyNumberFormat="1" applyFont="1" applyFill="1"/>
    <xf numFmtId="0" fontId="54" fillId="7" borderId="37" xfId="7" applyFont="1" applyFill="1" applyBorder="1" applyAlignment="1">
      <alignment horizontal="center" vertical="center" wrapText="1"/>
    </xf>
    <xf numFmtId="0" fontId="59" fillId="7" borderId="38" xfId="7" applyFont="1" applyFill="1" applyBorder="1" applyAlignment="1">
      <alignment horizontal="center" vertical="center" wrapText="1"/>
    </xf>
    <xf numFmtId="0" fontId="60" fillId="6" borderId="0" xfId="7" applyFont="1" applyFill="1" applyAlignment="1">
      <alignment horizontal="right"/>
    </xf>
    <xf numFmtId="0" fontId="61" fillId="6" borderId="39" xfId="7" applyFont="1" applyFill="1" applyBorder="1" applyAlignment="1">
      <alignment horizontal="left"/>
    </xf>
    <xf numFmtId="170" fontId="56" fillId="6" borderId="40" xfId="7" applyNumberFormat="1" applyFont="1" applyFill="1" applyBorder="1" applyAlignment="1">
      <alignment horizontal="center"/>
    </xf>
    <xf numFmtId="170" fontId="56" fillId="6" borderId="39" xfId="7" applyNumberFormat="1" applyFont="1" applyFill="1" applyBorder="1" applyAlignment="1">
      <alignment horizontal="center"/>
    </xf>
    <xf numFmtId="0" fontId="62" fillId="6" borderId="37" xfId="7" applyFont="1" applyFill="1" applyBorder="1"/>
    <xf numFmtId="170" fontId="62" fillId="6" borderId="38" xfId="7" applyNumberFormat="1" applyFont="1" applyFill="1" applyBorder="1" applyAlignment="1">
      <alignment horizontal="center"/>
    </xf>
    <xf numFmtId="3" fontId="56" fillId="6" borderId="0" xfId="7" applyNumberFormat="1" applyFont="1" applyFill="1" applyAlignment="1">
      <alignment horizontal="right"/>
    </xf>
    <xf numFmtId="0" fontId="54" fillId="6" borderId="0" xfId="7" applyFont="1" applyFill="1" applyAlignment="1">
      <alignment horizontal="center"/>
    </xf>
    <xf numFmtId="3" fontId="63" fillId="0" borderId="0" xfId="7" applyNumberFormat="1" applyFont="1" applyAlignment="1">
      <alignment vertical="center"/>
    </xf>
    <xf numFmtId="0" fontId="59" fillId="6" borderId="0" xfId="7" applyFont="1" applyFill="1"/>
    <xf numFmtId="0" fontId="59" fillId="6" borderId="0" xfId="7" applyFont="1" applyFill="1" applyAlignment="1">
      <alignment horizontal="right"/>
    </xf>
    <xf numFmtId="3" fontId="6" fillId="0" borderId="0" xfId="7" applyNumberFormat="1" applyFont="1" applyAlignment="1">
      <alignment vertical="top"/>
    </xf>
    <xf numFmtId="3" fontId="62" fillId="6" borderId="0" xfId="7" applyNumberFormat="1" applyFont="1" applyFill="1" applyAlignment="1">
      <alignment horizontal="right"/>
    </xf>
    <xf numFmtId="0" fontId="64" fillId="0" borderId="0" xfId="7" applyFont="1"/>
    <xf numFmtId="0" fontId="65" fillId="6" borderId="0" xfId="7" applyFont="1" applyFill="1" applyAlignment="1">
      <alignment horizontal="right"/>
    </xf>
    <xf numFmtId="0" fontId="65" fillId="6" borderId="41" xfId="7" applyFont="1" applyFill="1" applyBorder="1" applyAlignment="1">
      <alignment horizontal="right"/>
    </xf>
    <xf numFmtId="3" fontId="56" fillId="6" borderId="40" xfId="7" applyNumberFormat="1" applyFont="1" applyFill="1" applyBorder="1" applyAlignment="1">
      <alignment horizontal="center"/>
    </xf>
    <xf numFmtId="3" fontId="56" fillId="6" borderId="0" xfId="7" applyNumberFormat="1" applyFont="1" applyFill="1"/>
    <xf numFmtId="3" fontId="58" fillId="6" borderId="0" xfId="7" applyNumberFormat="1" applyFont="1" applyFill="1" applyAlignment="1">
      <alignment horizontal="right"/>
    </xf>
    <xf numFmtId="0" fontId="54" fillId="0" borderId="0" xfId="7" applyFont="1"/>
    <xf numFmtId="0" fontId="56" fillId="0" borderId="0" xfId="7" applyFont="1"/>
    <xf numFmtId="170" fontId="56" fillId="0" borderId="0" xfId="7" applyNumberFormat="1" applyFont="1"/>
    <xf numFmtId="0" fontId="59" fillId="7" borderId="37" xfId="7" applyFont="1" applyFill="1" applyBorder="1" applyAlignment="1">
      <alignment horizontal="center" vertical="center" wrapText="1"/>
    </xf>
    <xf numFmtId="3" fontId="57" fillId="0" borderId="0" xfId="7" applyNumberFormat="1" applyFont="1" applyAlignment="1">
      <alignment horizontal="left"/>
    </xf>
    <xf numFmtId="3" fontId="62" fillId="6" borderId="38" xfId="7" applyNumberFormat="1" applyFont="1" applyFill="1" applyBorder="1" applyAlignment="1">
      <alignment horizontal="center"/>
    </xf>
    <xf numFmtId="0" fontId="60" fillId="6" borderId="0" xfId="7" applyFont="1" applyFill="1" applyAlignment="1">
      <alignment vertical="center" wrapText="1"/>
    </xf>
    <xf numFmtId="170" fontId="56" fillId="6" borderId="0" xfId="7" applyNumberFormat="1" applyFont="1" applyFill="1" applyAlignment="1">
      <alignment horizontal="right"/>
    </xf>
    <xf numFmtId="170" fontId="62" fillId="6" borderId="0" xfId="7" applyNumberFormat="1" applyFont="1" applyFill="1" applyAlignment="1">
      <alignment horizontal="right"/>
    </xf>
    <xf numFmtId="0" fontId="66" fillId="0" borderId="0" xfId="7" applyFont="1"/>
    <xf numFmtId="3" fontId="6" fillId="0" borderId="0" xfId="7" applyNumberFormat="1" applyFont="1" applyAlignment="1">
      <alignment horizontal="center" vertical="center"/>
    </xf>
    <xf numFmtId="0" fontId="59" fillId="7" borderId="42" xfId="7" applyFont="1" applyFill="1" applyBorder="1" applyAlignment="1">
      <alignment horizontal="center" vertical="center" wrapText="1"/>
    </xf>
    <xf numFmtId="0" fontId="54" fillId="6" borderId="41" xfId="7" applyFont="1" applyFill="1" applyBorder="1"/>
    <xf numFmtId="0" fontId="61" fillId="6" borderId="0" xfId="7" applyFont="1" applyFill="1" applyAlignment="1">
      <alignment horizontal="left"/>
    </xf>
    <xf numFmtId="0" fontId="62" fillId="6" borderId="43" xfId="7" applyFont="1" applyFill="1" applyBorder="1"/>
    <xf numFmtId="3" fontId="62" fillId="6" borderId="0" xfId="7" applyNumberFormat="1" applyFont="1" applyFill="1" applyAlignment="1">
      <alignment horizontal="center"/>
    </xf>
    <xf numFmtId="0" fontId="54" fillId="6" borderId="0" xfId="7" applyFont="1" applyFill="1" applyAlignment="1">
      <alignment vertical="center" wrapText="1"/>
    </xf>
    <xf numFmtId="0" fontId="56" fillId="6" borderId="0" xfId="7" applyFont="1" applyFill="1" applyAlignment="1">
      <alignment horizontal="center"/>
    </xf>
    <xf numFmtId="0" fontId="62" fillId="6" borderId="42" xfId="7" applyFont="1" applyFill="1" applyBorder="1"/>
    <xf numFmtId="0" fontId="55" fillId="6" borderId="0" xfId="7" applyFont="1" applyFill="1" applyAlignment="1">
      <alignment horizontal="center" wrapText="1"/>
    </xf>
    <xf numFmtId="170" fontId="54" fillId="6" borderId="0" xfId="7" applyNumberFormat="1" applyFont="1" applyFill="1" applyAlignment="1">
      <alignment horizontal="center" wrapText="1"/>
    </xf>
    <xf numFmtId="0" fontId="54" fillId="6" borderId="0" xfId="7" applyFont="1" applyFill="1" applyAlignment="1">
      <alignment horizontal="center" wrapText="1"/>
    </xf>
    <xf numFmtId="3" fontId="59" fillId="7" borderId="44" xfId="7" applyNumberFormat="1" applyFont="1" applyFill="1" applyBorder="1" applyAlignment="1">
      <alignment horizontal="center" vertical="center" wrapText="1"/>
    </xf>
    <xf numFmtId="0" fontId="62" fillId="6" borderId="45" xfId="7" applyFont="1" applyFill="1" applyBorder="1"/>
    <xf numFmtId="169" fontId="62" fillId="6" borderId="46" xfId="7" applyNumberFormat="1" applyFont="1" applyFill="1" applyBorder="1" applyAlignment="1">
      <alignment horizontal="right"/>
    </xf>
    <xf numFmtId="0" fontId="61" fillId="6" borderId="0" xfId="7" applyFont="1" applyFill="1" applyAlignment="1">
      <alignment horizontal="center"/>
    </xf>
    <xf numFmtId="0" fontId="61" fillId="6" borderId="47" xfId="7" applyFont="1" applyFill="1" applyBorder="1" applyAlignment="1">
      <alignment horizontal="left"/>
    </xf>
    <xf numFmtId="169" fontId="56" fillId="6" borderId="48" xfId="7" applyNumberFormat="1" applyFont="1" applyFill="1" applyBorder="1"/>
    <xf numFmtId="0" fontId="61" fillId="6" borderId="49" xfId="7" applyFont="1" applyFill="1" applyBorder="1" applyAlignment="1">
      <alignment horizontal="left"/>
    </xf>
    <xf numFmtId="169" fontId="56" fillId="6" borderId="50" xfId="7" applyNumberFormat="1" applyFont="1" applyFill="1" applyBorder="1"/>
    <xf numFmtId="0" fontId="66" fillId="0" borderId="0" xfId="8" applyFont="1"/>
    <xf numFmtId="0" fontId="68" fillId="0" borderId="0" xfId="8" applyFont="1"/>
    <xf numFmtId="170" fontId="69" fillId="6" borderId="0" xfId="7" applyNumberFormat="1" applyFont="1" applyFill="1" applyAlignment="1">
      <alignment horizontal="right"/>
    </xf>
    <xf numFmtId="3" fontId="70" fillId="6" borderId="0" xfId="7" applyNumberFormat="1" applyFont="1" applyFill="1" applyAlignment="1">
      <alignment horizontal="right"/>
    </xf>
    <xf numFmtId="0" fontId="59" fillId="7" borderId="51" xfId="7" applyFont="1" applyFill="1" applyBorder="1" applyAlignment="1">
      <alignment horizontal="center" vertical="center" wrapText="1"/>
    </xf>
    <xf numFmtId="169" fontId="56" fillId="6" borderId="41" xfId="7" applyNumberFormat="1" applyFont="1" applyFill="1" applyBorder="1"/>
    <xf numFmtId="169" fontId="56" fillId="6" borderId="52" xfId="7" applyNumberFormat="1" applyFont="1" applyFill="1" applyBorder="1"/>
    <xf numFmtId="0" fontId="63" fillId="0" borderId="0" xfId="7" applyFont="1" applyAlignment="1">
      <alignment vertical="center"/>
    </xf>
    <xf numFmtId="0" fontId="6" fillId="0" borderId="0" xfId="7" applyFont="1" applyAlignment="1">
      <alignment vertical="center"/>
    </xf>
    <xf numFmtId="3" fontId="62" fillId="6" borderId="0" xfId="7" applyNumberFormat="1" applyFont="1" applyFill="1"/>
    <xf numFmtId="0" fontId="62" fillId="6" borderId="0" xfId="7" applyFont="1" applyFill="1" applyAlignment="1">
      <alignment horizontal="center" wrapText="1"/>
    </xf>
    <xf numFmtId="170" fontId="56" fillId="6" borderId="0" xfId="7" applyNumberFormat="1" applyFont="1" applyFill="1" applyAlignment="1">
      <alignment horizontal="center"/>
    </xf>
    <xf numFmtId="169" fontId="56" fillId="6" borderId="40" xfId="7" applyNumberFormat="1" applyFont="1" applyFill="1" applyBorder="1" applyAlignment="1">
      <alignment horizontal="right"/>
    </xf>
    <xf numFmtId="169" fontId="56" fillId="6" borderId="39" xfId="7" applyNumberFormat="1" applyFont="1" applyFill="1" applyBorder="1" applyAlignment="1">
      <alignment horizontal="right"/>
    </xf>
    <xf numFmtId="169" fontId="56" fillId="6" borderId="40" xfId="7" quotePrefix="1" applyNumberFormat="1" applyFont="1" applyFill="1" applyBorder="1" applyAlignment="1">
      <alignment horizontal="right"/>
    </xf>
    <xf numFmtId="169" fontId="56" fillId="6" borderId="53" xfId="7" applyNumberFormat="1" applyFont="1" applyFill="1" applyBorder="1" applyAlignment="1">
      <alignment horizontal="right"/>
    </xf>
    <xf numFmtId="169" fontId="56" fillId="6" borderId="54" xfId="7" applyNumberFormat="1" applyFont="1" applyFill="1" applyBorder="1" applyAlignment="1">
      <alignment horizontal="right"/>
    </xf>
    <xf numFmtId="0" fontId="70" fillId="6" borderId="53" xfId="7" applyFont="1" applyFill="1" applyBorder="1"/>
    <xf numFmtId="169" fontId="62" fillId="6" borderId="53" xfId="7" applyNumberFormat="1" applyFont="1" applyFill="1" applyBorder="1" applyAlignment="1">
      <alignment horizontal="right"/>
    </xf>
    <xf numFmtId="169" fontId="62" fillId="6" borderId="54" xfId="7" applyNumberFormat="1" applyFont="1" applyFill="1" applyBorder="1" applyAlignment="1">
      <alignment horizontal="right"/>
    </xf>
    <xf numFmtId="170" fontId="56" fillId="6" borderId="0" xfId="7" applyNumberFormat="1" applyFont="1" applyFill="1" applyAlignment="1">
      <alignment horizontal="center" wrapText="1"/>
    </xf>
    <xf numFmtId="3" fontId="59" fillId="7" borderId="55" xfId="7" applyNumberFormat="1" applyFont="1" applyFill="1" applyBorder="1" applyAlignment="1">
      <alignment horizontal="center" vertical="center" wrapText="1"/>
    </xf>
    <xf numFmtId="0" fontId="62" fillId="6" borderId="38" xfId="7" applyFont="1" applyFill="1" applyBorder="1"/>
    <xf numFmtId="170" fontId="62" fillId="6" borderId="38" xfId="7" applyNumberFormat="1" applyFont="1" applyFill="1" applyBorder="1" applyAlignment="1">
      <alignment horizontal="right"/>
    </xf>
    <xf numFmtId="0" fontId="61" fillId="6" borderId="51" xfId="7" applyFont="1" applyFill="1" applyBorder="1" applyAlignment="1">
      <alignment horizontal="left"/>
    </xf>
    <xf numFmtId="170" fontId="56" fillId="6" borderId="40" xfId="7" applyNumberFormat="1" applyFont="1" applyFill="1" applyBorder="1"/>
    <xf numFmtId="0" fontId="61" fillId="6" borderId="40" xfId="7" applyFont="1" applyFill="1" applyBorder="1" applyAlignment="1">
      <alignment horizontal="left"/>
    </xf>
    <xf numFmtId="0" fontId="61" fillId="6" borderId="56" xfId="7" applyFont="1" applyFill="1" applyBorder="1" applyAlignment="1">
      <alignment horizontal="left"/>
    </xf>
    <xf numFmtId="170" fontId="56" fillId="6" borderId="53" xfId="7" applyNumberFormat="1" applyFont="1" applyFill="1" applyBorder="1"/>
    <xf numFmtId="0" fontId="66" fillId="0" borderId="0" xfId="9" applyFont="1"/>
    <xf numFmtId="0" fontId="66" fillId="6" borderId="0" xfId="7" applyFont="1" applyFill="1"/>
    <xf numFmtId="170" fontId="70" fillId="6" borderId="0" xfId="7" applyNumberFormat="1" applyFont="1" applyFill="1" applyAlignment="1">
      <alignment horizontal="right"/>
    </xf>
    <xf numFmtId="170" fontId="56" fillId="6" borderId="39" xfId="7" applyNumberFormat="1" applyFont="1" applyFill="1" applyBorder="1"/>
    <xf numFmtId="170" fontId="56" fillId="6" borderId="54" xfId="7" applyNumberFormat="1" applyFont="1" applyFill="1" applyBorder="1"/>
    <xf numFmtId="0" fontId="66" fillId="0" borderId="0" xfId="10" applyFont="1"/>
    <xf numFmtId="170" fontId="58" fillId="6" borderId="0" xfId="7" applyNumberFormat="1" applyFont="1" applyFill="1"/>
    <xf numFmtId="0" fontId="59" fillId="6" borderId="0" xfId="7" applyFont="1" applyFill="1" applyAlignment="1">
      <alignment wrapText="1"/>
    </xf>
    <xf numFmtId="0" fontId="66" fillId="0" borderId="0" xfId="11" applyFont="1"/>
    <xf numFmtId="3" fontId="63" fillId="0" borderId="0" xfId="7" applyNumberFormat="1" applyFont="1"/>
    <xf numFmtId="3" fontId="53" fillId="0" borderId="0" xfId="7" applyNumberFormat="1"/>
    <xf numFmtId="170" fontId="62" fillId="6" borderId="37" xfId="7" applyNumberFormat="1" applyFont="1" applyFill="1" applyBorder="1" applyAlignment="1">
      <alignment horizontal="right"/>
    </xf>
    <xf numFmtId="3" fontId="6" fillId="0" borderId="0" xfId="7" applyNumberFormat="1" applyFont="1"/>
    <xf numFmtId="0" fontId="67" fillId="6" borderId="0" xfId="7" applyFont="1" applyFill="1"/>
    <xf numFmtId="0" fontId="71" fillId="6" borderId="0" xfId="7" applyFont="1" applyFill="1" applyAlignment="1">
      <alignment horizontal="center" wrapText="1"/>
    </xf>
    <xf numFmtId="171" fontId="71" fillId="6" borderId="0" xfId="7" applyNumberFormat="1" applyFont="1" applyFill="1" applyAlignment="1">
      <alignment horizontal="center" wrapText="1"/>
    </xf>
    <xf numFmtId="0" fontId="55" fillId="0" borderId="0" xfId="7" applyFont="1"/>
    <xf numFmtId="0" fontId="55" fillId="7" borderId="44" xfId="7" applyFont="1" applyFill="1" applyBorder="1"/>
    <xf numFmtId="0" fontId="72" fillId="6" borderId="0" xfId="7" applyFont="1" applyFill="1"/>
    <xf numFmtId="0" fontId="59" fillId="7" borderId="58" xfId="7" applyFont="1" applyFill="1" applyBorder="1"/>
    <xf numFmtId="0" fontId="65" fillId="7" borderId="38" xfId="7" applyFont="1" applyFill="1" applyBorder="1" applyAlignment="1">
      <alignment horizontal="center" vertical="center" wrapText="1"/>
    </xf>
    <xf numFmtId="0" fontId="65" fillId="7" borderId="58" xfId="7" applyFont="1" applyFill="1" applyBorder="1" applyAlignment="1">
      <alignment horizontal="center" vertical="center" wrapText="1"/>
    </xf>
    <xf numFmtId="0" fontId="56" fillId="6" borderId="59" xfId="7" applyFont="1" applyFill="1" applyBorder="1" applyAlignment="1">
      <alignment horizontal="left"/>
    </xf>
    <xf numFmtId="10" fontId="56" fillId="6" borderId="51" xfId="7" applyNumberFormat="1" applyFont="1" applyFill="1" applyBorder="1" applyAlignment="1">
      <alignment horizontal="center"/>
    </xf>
    <xf numFmtId="10" fontId="56" fillId="6" borderId="59" xfId="7" applyNumberFormat="1" applyFont="1" applyFill="1" applyBorder="1" applyAlignment="1">
      <alignment horizontal="center"/>
    </xf>
    <xf numFmtId="10" fontId="56" fillId="0" borderId="60" xfId="7" applyNumberFormat="1" applyFont="1" applyBorder="1" applyAlignment="1">
      <alignment horizontal="center" vertical="center" wrapText="1"/>
    </xf>
    <xf numFmtId="10" fontId="56" fillId="6" borderId="40" xfId="7" applyNumberFormat="1" applyFont="1" applyFill="1" applyBorder="1" applyAlignment="1">
      <alignment horizontal="center"/>
    </xf>
    <xf numFmtId="10" fontId="56" fillId="6" borderId="0" xfId="7" applyNumberFormat="1" applyFont="1" applyFill="1" applyAlignment="1">
      <alignment horizontal="center"/>
    </xf>
    <xf numFmtId="0" fontId="56" fillId="6" borderId="61" xfId="7" applyFont="1" applyFill="1" applyBorder="1" applyAlignment="1">
      <alignment horizontal="left"/>
    </xf>
    <xf numFmtId="10" fontId="56" fillId="6" borderId="61" xfId="7" applyNumberFormat="1" applyFont="1" applyFill="1" applyBorder="1" applyAlignment="1">
      <alignment horizontal="center"/>
    </xf>
    <xf numFmtId="10" fontId="56" fillId="0" borderId="48" xfId="7" applyNumberFormat="1" applyFont="1" applyBorder="1" applyAlignment="1">
      <alignment horizontal="center" vertical="center" wrapText="1"/>
    </xf>
    <xf numFmtId="0" fontId="56" fillId="6" borderId="58" xfId="7" applyFont="1" applyFill="1" applyBorder="1" applyAlignment="1">
      <alignment horizontal="left"/>
    </xf>
    <xf numFmtId="10" fontId="56" fillId="6" borderId="53" xfId="7" applyNumberFormat="1" applyFont="1" applyFill="1" applyBorder="1" applyAlignment="1">
      <alignment horizontal="center"/>
    </xf>
    <xf numFmtId="10" fontId="56" fillId="6" borderId="58" xfId="7" applyNumberFormat="1" applyFont="1" applyFill="1" applyBorder="1" applyAlignment="1">
      <alignment horizontal="center"/>
    </xf>
    <xf numFmtId="10" fontId="56" fillId="6" borderId="62" xfId="7" applyNumberFormat="1" applyFont="1" applyFill="1" applyBorder="1" applyAlignment="1">
      <alignment horizontal="center"/>
    </xf>
    <xf numFmtId="0" fontId="73" fillId="6" borderId="0" xfId="7" applyFont="1" applyFill="1"/>
    <xf numFmtId="4" fontId="74" fillId="0" borderId="0" xfId="7" applyNumberFormat="1" applyFont="1"/>
    <xf numFmtId="0" fontId="68" fillId="6" borderId="0" xfId="7" applyFont="1" applyFill="1"/>
    <xf numFmtId="4" fontId="75" fillId="0" borderId="0" xfId="7" applyNumberFormat="1" applyFont="1"/>
    <xf numFmtId="170" fontId="67" fillId="0" borderId="0" xfId="7" applyNumberFormat="1" applyFont="1"/>
    <xf numFmtId="170" fontId="67" fillId="6" borderId="0" xfId="7" applyNumberFormat="1" applyFont="1" applyFill="1"/>
    <xf numFmtId="4" fontId="76" fillId="0" borderId="0" xfId="7" applyNumberFormat="1" applyFont="1" applyAlignment="1">
      <alignment horizontal="right" vertical="center" wrapText="1"/>
    </xf>
    <xf numFmtId="0" fontId="65" fillId="7" borderId="38" xfId="7" applyFont="1" applyFill="1" applyBorder="1" applyAlignment="1">
      <alignment horizontal="center"/>
    </xf>
    <xf numFmtId="0" fontId="65" fillId="7" borderId="58" xfId="7" applyFont="1" applyFill="1" applyBorder="1" applyAlignment="1">
      <alignment horizontal="center"/>
    </xf>
    <xf numFmtId="0" fontId="65" fillId="7" borderId="42" xfId="7" applyFont="1" applyFill="1" applyBorder="1" applyAlignment="1">
      <alignment horizontal="center"/>
    </xf>
    <xf numFmtId="0" fontId="77" fillId="0" borderId="0" xfId="12"/>
    <xf numFmtId="0" fontId="58" fillId="6" borderId="0" xfId="12" applyFont="1" applyFill="1"/>
    <xf numFmtId="0" fontId="71" fillId="0" borderId="0" xfId="12" applyFont="1" applyAlignment="1">
      <alignment horizontal="center" wrapText="1"/>
    </xf>
    <xf numFmtId="0" fontId="55" fillId="0" borderId="0" xfId="12" applyFont="1"/>
    <xf numFmtId="170" fontId="77" fillId="0" borderId="0" xfId="12" applyNumberFormat="1"/>
    <xf numFmtId="0" fontId="55" fillId="7" borderId="44" xfId="12" applyFont="1" applyFill="1" applyBorder="1"/>
    <xf numFmtId="0" fontId="72" fillId="0" borderId="0" xfId="12" applyFont="1"/>
    <xf numFmtId="0" fontId="59" fillId="7" borderId="58" xfId="12" applyFont="1" applyFill="1" applyBorder="1"/>
    <xf numFmtId="0" fontId="65" fillId="7" borderId="38" xfId="12" applyFont="1" applyFill="1" applyBorder="1" applyAlignment="1">
      <alignment horizontal="center"/>
    </xf>
    <xf numFmtId="0" fontId="65" fillId="7" borderId="58" xfId="12" applyFont="1" applyFill="1" applyBorder="1" applyAlignment="1">
      <alignment horizontal="center"/>
    </xf>
    <xf numFmtId="0" fontId="65" fillId="7" borderId="42" xfId="12" applyFont="1" applyFill="1" applyBorder="1" applyAlignment="1">
      <alignment horizontal="center"/>
    </xf>
    <xf numFmtId="0" fontId="56" fillId="6" borderId="59" xfId="12" applyFont="1" applyFill="1" applyBorder="1" applyAlignment="1">
      <alignment horizontal="left"/>
    </xf>
    <xf numFmtId="10" fontId="56" fillId="6" borderId="51" xfId="12" applyNumberFormat="1" applyFont="1" applyFill="1" applyBorder="1" applyAlignment="1">
      <alignment horizontal="center"/>
    </xf>
    <xf numFmtId="10" fontId="56" fillId="6" borderId="59" xfId="12" applyNumberFormat="1" applyFont="1" applyFill="1" applyBorder="1" applyAlignment="1">
      <alignment horizontal="center"/>
    </xf>
    <xf numFmtId="10" fontId="56" fillId="6" borderId="40" xfId="12" applyNumberFormat="1" applyFont="1" applyFill="1" applyBorder="1" applyAlignment="1">
      <alignment horizontal="center"/>
    </xf>
    <xf numFmtId="10" fontId="56" fillId="6" borderId="0" xfId="12" applyNumberFormat="1" applyFont="1" applyFill="1" applyAlignment="1">
      <alignment horizontal="center"/>
    </xf>
    <xf numFmtId="0" fontId="56" fillId="6" borderId="61" xfId="12" applyFont="1" applyFill="1" applyBorder="1" applyAlignment="1">
      <alignment horizontal="left"/>
    </xf>
    <xf numFmtId="10" fontId="56" fillId="6" borderId="61" xfId="12" applyNumberFormat="1" applyFont="1" applyFill="1" applyBorder="1" applyAlignment="1">
      <alignment horizontal="center"/>
    </xf>
    <xf numFmtId="0" fontId="56" fillId="6" borderId="58" xfId="12" applyFont="1" applyFill="1" applyBorder="1" applyAlignment="1">
      <alignment horizontal="left"/>
    </xf>
    <xf numFmtId="10" fontId="56" fillId="6" borderId="53" xfId="12" applyNumberFormat="1" applyFont="1" applyFill="1" applyBorder="1" applyAlignment="1">
      <alignment horizontal="center"/>
    </xf>
    <xf numFmtId="10" fontId="56" fillId="6" borderId="58" xfId="12" applyNumberFormat="1" applyFont="1" applyFill="1" applyBorder="1" applyAlignment="1">
      <alignment horizontal="center"/>
    </xf>
    <xf numFmtId="10" fontId="56" fillId="6" borderId="62" xfId="12" applyNumberFormat="1" applyFont="1" applyFill="1" applyBorder="1" applyAlignment="1">
      <alignment horizontal="center"/>
    </xf>
    <xf numFmtId="0" fontId="73" fillId="6" borderId="0" xfId="12" applyFont="1" applyFill="1"/>
    <xf numFmtId="170" fontId="77" fillId="6" borderId="0" xfId="12" applyNumberFormat="1" applyFill="1"/>
    <xf numFmtId="0" fontId="66" fillId="0" borderId="0" xfId="12" applyFont="1"/>
    <xf numFmtId="0" fontId="77" fillId="6" borderId="0" xfId="12" applyFill="1"/>
    <xf numFmtId="4" fontId="74" fillId="0" borderId="0" xfId="12" applyNumberFormat="1" applyFont="1"/>
    <xf numFmtId="170" fontId="78" fillId="0" borderId="0" xfId="12" applyNumberFormat="1" applyFont="1"/>
    <xf numFmtId="10" fontId="6" fillId="0" borderId="0" xfId="12" applyNumberFormat="1" applyFont="1" applyAlignment="1">
      <alignment vertical="center" wrapText="1"/>
    </xf>
    <xf numFmtId="0" fontId="56" fillId="0" borderId="0" xfId="12" applyFont="1"/>
    <xf numFmtId="0" fontId="58" fillId="6" borderId="62" xfId="12" applyFont="1" applyFill="1" applyBorder="1"/>
    <xf numFmtId="10" fontId="77" fillId="0" borderId="0" xfId="12" applyNumberFormat="1" applyAlignment="1">
      <alignment vertical="center"/>
    </xf>
    <xf numFmtId="10" fontId="67" fillId="0" borderId="0" xfId="12" applyNumberFormat="1" applyFont="1" applyAlignment="1">
      <alignment vertical="center"/>
    </xf>
    <xf numFmtId="0" fontId="77" fillId="0" borderId="0" xfId="12" applyAlignment="1">
      <alignment vertical="center"/>
    </xf>
    <xf numFmtId="10" fontId="6" fillId="0" borderId="0" xfId="12" applyNumberFormat="1" applyFont="1" applyAlignment="1">
      <alignment vertical="center"/>
    </xf>
    <xf numFmtId="0" fontId="54" fillId="7" borderId="44" xfId="12" applyFont="1" applyFill="1" applyBorder="1"/>
    <xf numFmtId="0" fontId="59" fillId="7" borderId="38" xfId="12" applyFont="1" applyFill="1" applyBorder="1" applyAlignment="1">
      <alignment horizontal="center" vertical="center" wrapText="1"/>
    </xf>
    <xf numFmtId="0" fontId="54" fillId="0" borderId="0" xfId="12" applyFont="1"/>
    <xf numFmtId="0" fontId="59" fillId="7" borderId="63" xfId="12" applyFont="1" applyFill="1" applyBorder="1" applyAlignment="1">
      <alignment horizontal="center"/>
    </xf>
    <xf numFmtId="10" fontId="62" fillId="7" borderId="53" xfId="12" applyNumberFormat="1" applyFont="1" applyFill="1" applyBorder="1" applyAlignment="1">
      <alignment horizontal="center"/>
    </xf>
    <xf numFmtId="0" fontId="61" fillId="0" borderId="64" xfId="12" applyFont="1" applyBorder="1" applyAlignment="1">
      <alignment horizontal="left"/>
    </xf>
    <xf numFmtId="10" fontId="61" fillId="0" borderId="40" xfId="12" applyNumberFormat="1" applyFont="1" applyBorder="1" applyAlignment="1">
      <alignment horizontal="center"/>
    </xf>
    <xf numFmtId="10" fontId="61" fillId="0" borderId="39" xfId="12" applyNumberFormat="1" applyFont="1" applyBorder="1" applyAlignment="1">
      <alignment horizontal="center"/>
    </xf>
    <xf numFmtId="0" fontId="61" fillId="0" borderId="63" xfId="12" applyFont="1" applyBorder="1" applyAlignment="1">
      <alignment horizontal="left"/>
    </xf>
    <xf numFmtId="10" fontId="61" fillId="0" borderId="53" xfId="12" applyNumberFormat="1" applyFont="1" applyBorder="1" applyAlignment="1">
      <alignment horizontal="center"/>
    </xf>
    <xf numFmtId="10" fontId="61" fillId="0" borderId="54" xfId="12" applyNumberFormat="1" applyFont="1" applyBorder="1" applyAlignment="1">
      <alignment horizontal="center"/>
    </xf>
    <xf numFmtId="0" fontId="68" fillId="0" borderId="0" xfId="12" applyFont="1"/>
    <xf numFmtId="0" fontId="6" fillId="0" borderId="0" xfId="12" applyFont="1" applyAlignment="1">
      <alignment vertical="center"/>
    </xf>
    <xf numFmtId="10" fontId="6" fillId="0" borderId="0" xfId="12" applyNumberFormat="1" applyFont="1" applyAlignment="1">
      <alignment vertical="top"/>
    </xf>
    <xf numFmtId="0" fontId="56" fillId="7" borderId="44" xfId="12" applyFont="1" applyFill="1" applyBorder="1"/>
    <xf numFmtId="0" fontId="79" fillId="6" borderId="0" xfId="7" applyFont="1" applyFill="1" applyAlignment="1">
      <alignment horizontal="center"/>
    </xf>
    <xf numFmtId="0" fontId="80" fillId="6" borderId="0" xfId="7" applyFont="1" applyFill="1" applyAlignment="1">
      <alignment horizontal="center"/>
    </xf>
    <xf numFmtId="0" fontId="79" fillId="6" borderId="0" xfId="7" applyFont="1" applyFill="1"/>
    <xf numFmtId="37" fontId="81" fillId="0" borderId="65" xfId="7" applyNumberFormat="1" applyFont="1" applyBorder="1" applyAlignment="1">
      <alignment horizontal="center"/>
    </xf>
    <xf numFmtId="0" fontId="55" fillId="7" borderId="38" xfId="7" applyFont="1" applyFill="1" applyBorder="1"/>
    <xf numFmtId="0" fontId="59" fillId="7" borderId="53" xfId="7" applyFont="1" applyFill="1" applyBorder="1" applyAlignment="1">
      <alignment horizontal="center" vertical="center" wrapText="1"/>
    </xf>
    <xf numFmtId="0" fontId="57" fillId="7" borderId="38" xfId="7" applyFont="1" applyFill="1" applyBorder="1" applyAlignment="1">
      <alignment horizontal="center"/>
    </xf>
    <xf numFmtId="0" fontId="55" fillId="6" borderId="38" xfId="7" applyFont="1" applyFill="1" applyBorder="1"/>
    <xf numFmtId="3" fontId="70" fillId="6" borderId="38" xfId="7" applyNumberFormat="1" applyFont="1" applyFill="1" applyBorder="1"/>
    <xf numFmtId="169" fontId="69" fillId="6" borderId="0" xfId="7" applyNumberFormat="1" applyFont="1" applyFill="1"/>
    <xf numFmtId="0" fontId="56" fillId="6" borderId="51" xfId="7" applyFont="1" applyFill="1" applyBorder="1"/>
    <xf numFmtId="3" fontId="69" fillId="6" borderId="40" xfId="7" applyNumberFormat="1" applyFont="1" applyFill="1" applyBorder="1"/>
    <xf numFmtId="3" fontId="69" fillId="6" borderId="39" xfId="7" applyNumberFormat="1" applyFont="1" applyFill="1" applyBorder="1"/>
    <xf numFmtId="173" fontId="56" fillId="6" borderId="0" xfId="13" applyNumberFormat="1" applyFont="1" applyFill="1" applyBorder="1"/>
    <xf numFmtId="0" fontId="56" fillId="6" borderId="40" xfId="7" applyFont="1" applyFill="1" applyBorder="1"/>
    <xf numFmtId="3" fontId="69" fillId="6" borderId="40" xfId="7" applyNumberFormat="1" applyFont="1" applyFill="1" applyBorder="1" applyAlignment="1">
      <alignment horizontal="right"/>
    </xf>
    <xf numFmtId="0" fontId="56" fillId="6" borderId="56" xfId="7" applyFont="1" applyFill="1" applyBorder="1"/>
    <xf numFmtId="3" fontId="69" fillId="6" borderId="53" xfId="7" applyNumberFormat="1" applyFont="1" applyFill="1" applyBorder="1"/>
    <xf numFmtId="3" fontId="69" fillId="6" borderId="54" xfId="7" applyNumberFormat="1" applyFont="1" applyFill="1" applyBorder="1"/>
    <xf numFmtId="3" fontId="69" fillId="6" borderId="56" xfId="7" applyNumberFormat="1" applyFont="1" applyFill="1" applyBorder="1"/>
    <xf numFmtId="0" fontId="55" fillId="7" borderId="38" xfId="7" applyFont="1" applyFill="1" applyBorder="1" applyAlignment="1">
      <alignment horizontal="center" vertical="center" wrapText="1"/>
    </xf>
    <xf numFmtId="0" fontId="55" fillId="0" borderId="38" xfId="7" applyFont="1" applyBorder="1"/>
    <xf numFmtId="169" fontId="55" fillId="0" borderId="38" xfId="7" applyNumberFormat="1" applyFont="1" applyBorder="1"/>
    <xf numFmtId="169" fontId="55" fillId="0" borderId="51" xfId="7" applyNumberFormat="1" applyFont="1" applyBorder="1"/>
    <xf numFmtId="37" fontId="69" fillId="0" borderId="66" xfId="7" applyNumberFormat="1" applyFont="1" applyBorder="1"/>
    <xf numFmtId="37" fontId="69" fillId="0" borderId="60" xfId="7" applyNumberFormat="1" applyFont="1" applyBorder="1"/>
    <xf numFmtId="37" fontId="69" fillId="0" borderId="0" xfId="7" applyNumberFormat="1" applyFont="1"/>
    <xf numFmtId="37" fontId="69" fillId="0" borderId="41" xfId="7" applyNumberFormat="1" applyFont="1" applyBorder="1"/>
    <xf numFmtId="37" fontId="69" fillId="0" borderId="48" xfId="7" applyNumberFormat="1" applyFont="1" applyBorder="1"/>
    <xf numFmtId="37" fontId="69" fillId="0" borderId="67" xfId="7" applyNumberFormat="1" applyFont="1" applyBorder="1"/>
    <xf numFmtId="37" fontId="69" fillId="0" borderId="68" xfId="7" applyNumberFormat="1" applyFont="1" applyBorder="1"/>
    <xf numFmtId="37" fontId="69" fillId="0" borderId="69" xfId="7" applyNumberFormat="1" applyFont="1" applyBorder="1"/>
    <xf numFmtId="37" fontId="69" fillId="0" borderId="70" xfId="7" applyNumberFormat="1" applyFont="1" applyBorder="1"/>
    <xf numFmtId="37" fontId="69" fillId="0" borderId="60" xfId="7" applyNumberFormat="1" applyFont="1" applyBorder="1" applyAlignment="1">
      <alignment horizontal="right"/>
    </xf>
    <xf numFmtId="37" fontId="69" fillId="0" borderId="48" xfId="7" applyNumberFormat="1" applyFont="1" applyBorder="1" applyAlignment="1">
      <alignment horizontal="right"/>
    </xf>
    <xf numFmtId="37" fontId="69" fillId="0" borderId="67" xfId="7" applyNumberFormat="1" applyFont="1" applyBorder="1" applyAlignment="1">
      <alignment horizontal="right"/>
    </xf>
    <xf numFmtId="169" fontId="55" fillId="0" borderId="53" xfId="7" applyNumberFormat="1" applyFont="1" applyBorder="1"/>
    <xf numFmtId="169" fontId="69" fillId="6" borderId="40" xfId="7" applyNumberFormat="1" applyFont="1" applyFill="1" applyBorder="1"/>
    <xf numFmtId="37" fontId="28" fillId="6" borderId="0" xfId="7" applyNumberFormat="1" applyFont="1" applyFill="1"/>
    <xf numFmtId="169" fontId="56" fillId="6" borderId="40" xfId="7" applyNumberFormat="1" applyFont="1" applyFill="1" applyBorder="1"/>
    <xf numFmtId="169" fontId="69" fillId="6" borderId="53" xfId="7" applyNumberFormat="1" applyFont="1" applyFill="1" applyBorder="1"/>
    <xf numFmtId="169" fontId="56" fillId="6" borderId="53" xfId="7" applyNumberFormat="1" applyFont="1" applyFill="1" applyBorder="1"/>
    <xf numFmtId="169" fontId="69" fillId="6" borderId="56" xfId="7" applyNumberFormat="1" applyFont="1" applyFill="1" applyBorder="1"/>
    <xf numFmtId="0" fontId="55" fillId="7" borderId="38" xfId="12" applyFont="1" applyFill="1" applyBorder="1"/>
    <xf numFmtId="0" fontId="55" fillId="7" borderId="38" xfId="12" applyFont="1" applyFill="1" applyBorder="1" applyAlignment="1">
      <alignment horizontal="center"/>
    </xf>
    <xf numFmtId="0" fontId="55" fillId="6" borderId="38" xfId="12" applyFont="1" applyFill="1" applyBorder="1"/>
    <xf numFmtId="3" fontId="70" fillId="6" borderId="38" xfId="12" applyNumberFormat="1" applyFont="1" applyFill="1" applyBorder="1"/>
    <xf numFmtId="3" fontId="69" fillId="6" borderId="40" xfId="12" applyNumberFormat="1" applyFont="1" applyFill="1" applyBorder="1"/>
    <xf numFmtId="169" fontId="6" fillId="0" borderId="71" xfId="12" applyNumberFormat="1" applyFont="1" applyBorder="1"/>
    <xf numFmtId="170" fontId="69" fillId="6" borderId="40" xfId="12" applyNumberFormat="1" applyFont="1" applyFill="1" applyBorder="1"/>
    <xf numFmtId="170" fontId="69" fillId="6" borderId="39" xfId="12" applyNumberFormat="1" applyFont="1" applyFill="1" applyBorder="1"/>
    <xf numFmtId="169" fontId="6" fillId="0" borderId="72" xfId="12" applyNumberFormat="1" applyFont="1" applyBorder="1"/>
    <xf numFmtId="3" fontId="69" fillId="6" borderId="53" xfId="12" applyNumberFormat="1" applyFont="1" applyFill="1" applyBorder="1"/>
    <xf numFmtId="169" fontId="6" fillId="0" borderId="73" xfId="12" applyNumberFormat="1" applyFont="1" applyBorder="1"/>
    <xf numFmtId="170" fontId="69" fillId="6" borderId="53" xfId="12" applyNumberFormat="1" applyFont="1" applyFill="1" applyBorder="1"/>
    <xf numFmtId="170" fontId="69" fillId="6" borderId="54" xfId="12" applyNumberFormat="1" applyFont="1" applyFill="1" applyBorder="1"/>
    <xf numFmtId="170" fontId="69" fillId="6" borderId="56" xfId="12" applyNumberFormat="1" applyFont="1" applyFill="1" applyBorder="1"/>
    <xf numFmtId="0" fontId="83" fillId="6" borderId="0" xfId="12" applyFont="1" applyFill="1"/>
    <xf numFmtId="0" fontId="28" fillId="6" borderId="0" xfId="12" applyFont="1" applyFill="1"/>
    <xf numFmtId="0" fontId="82" fillId="6" borderId="0" xfId="12" applyFont="1" applyFill="1"/>
    <xf numFmtId="3" fontId="77" fillId="6" borderId="0" xfId="12" applyNumberFormat="1" applyFill="1"/>
    <xf numFmtId="0" fontId="55" fillId="7" borderId="51" xfId="12" applyFont="1" applyFill="1" applyBorder="1" applyAlignment="1">
      <alignment horizontal="center"/>
    </xf>
    <xf numFmtId="3" fontId="69" fillId="6" borderId="51" xfId="12" applyNumberFormat="1" applyFont="1" applyFill="1" applyBorder="1"/>
    <xf numFmtId="3" fontId="69" fillId="6" borderId="74" xfId="12" applyNumberFormat="1" applyFont="1" applyFill="1" applyBorder="1"/>
    <xf numFmtId="169" fontId="81" fillId="0" borderId="75" xfId="12" applyNumberFormat="1" applyFont="1" applyBorder="1"/>
    <xf numFmtId="169" fontId="81" fillId="0" borderId="0" xfId="12" applyNumberFormat="1" applyFont="1"/>
    <xf numFmtId="0" fontId="55" fillId="7" borderId="38" xfId="12" applyFont="1" applyFill="1" applyBorder="1" applyAlignment="1">
      <alignment horizontal="center" wrapText="1"/>
    </xf>
    <xf numFmtId="0" fontId="77" fillId="0" borderId="0" xfId="12" applyAlignment="1">
      <alignment wrapText="1"/>
    </xf>
    <xf numFmtId="0" fontId="55" fillId="0" borderId="38" xfId="12" applyFont="1" applyBorder="1"/>
    <xf numFmtId="169" fontId="55" fillId="0" borderId="38" xfId="12" applyNumberFormat="1" applyFont="1" applyBorder="1"/>
    <xf numFmtId="169" fontId="69" fillId="6" borderId="40" xfId="12" applyNumberFormat="1" applyFont="1" applyFill="1" applyBorder="1"/>
    <xf numFmtId="169" fontId="56" fillId="6" borderId="40" xfId="12" applyNumberFormat="1" applyFont="1" applyFill="1" applyBorder="1"/>
    <xf numFmtId="169" fontId="56" fillId="0" borderId="40" xfId="12" applyNumberFormat="1" applyFont="1" applyBorder="1"/>
    <xf numFmtId="169" fontId="69" fillId="0" borderId="40" xfId="12" applyNumberFormat="1" applyFont="1" applyBorder="1"/>
    <xf numFmtId="169" fontId="84" fillId="0" borderId="48" xfId="12" applyNumberFormat="1" applyFont="1" applyBorder="1"/>
    <xf numFmtId="169" fontId="84" fillId="0" borderId="41" xfId="12" applyNumberFormat="1" applyFont="1" applyBorder="1"/>
    <xf numFmtId="169" fontId="69" fillId="6" borderId="63" xfId="12" applyNumberFormat="1" applyFont="1" applyFill="1" applyBorder="1"/>
    <xf numFmtId="169" fontId="69" fillId="6" borderId="74" xfId="12" applyNumberFormat="1" applyFont="1" applyFill="1" applyBorder="1"/>
    <xf numFmtId="169" fontId="56" fillId="6" borderId="74" xfId="12" applyNumberFormat="1" applyFont="1" applyFill="1" applyBorder="1"/>
    <xf numFmtId="169" fontId="55" fillId="0" borderId="0" xfId="12" applyNumberFormat="1" applyFont="1" applyAlignment="1">
      <alignment horizontal="center" wrapText="1"/>
    </xf>
    <xf numFmtId="0" fontId="55" fillId="0" borderId="0" xfId="12" applyFont="1" applyAlignment="1">
      <alignment horizontal="center" wrapText="1"/>
    </xf>
    <xf numFmtId="0" fontId="56" fillId="6" borderId="0" xfId="12" applyFont="1" applyFill="1"/>
    <xf numFmtId="0" fontId="85" fillId="6" borderId="0" xfId="12" applyFont="1" applyFill="1"/>
    <xf numFmtId="0" fontId="77" fillId="0" borderId="0" xfId="12" applyAlignment="1">
      <alignment horizontal="center"/>
    </xf>
    <xf numFmtId="3" fontId="70" fillId="6" borderId="77" xfId="12" applyNumberFormat="1" applyFont="1" applyFill="1" applyBorder="1"/>
    <xf numFmtId="3" fontId="69" fillId="0" borderId="40" xfId="12" applyNumberFormat="1" applyFont="1" applyBorder="1"/>
    <xf numFmtId="3" fontId="69" fillId="6" borderId="78" xfId="12" applyNumberFormat="1" applyFont="1" applyFill="1" applyBorder="1"/>
    <xf numFmtId="3" fontId="69" fillId="6" borderId="77" xfId="12" applyNumberFormat="1" applyFont="1" applyFill="1" applyBorder="1"/>
    <xf numFmtId="3" fontId="69" fillId="6" borderId="79" xfId="12" applyNumberFormat="1" applyFont="1" applyFill="1" applyBorder="1"/>
    <xf numFmtId="3" fontId="77" fillId="0" borderId="0" xfId="12" applyNumberFormat="1" applyAlignment="1">
      <alignment horizontal="center"/>
    </xf>
    <xf numFmtId="0" fontId="55" fillId="6" borderId="0" xfId="12" applyFont="1" applyFill="1"/>
    <xf numFmtId="0" fontId="80" fillId="6" borderId="0" xfId="12" applyFont="1" applyFill="1"/>
    <xf numFmtId="169" fontId="77" fillId="0" borderId="0" xfId="12" applyNumberFormat="1" applyAlignment="1">
      <alignment horizontal="center"/>
    </xf>
    <xf numFmtId="169" fontId="69" fillId="6" borderId="39" xfId="12" applyNumberFormat="1" applyFont="1" applyFill="1" applyBorder="1"/>
    <xf numFmtId="169" fontId="69" fillId="6" borderId="53" xfId="12" applyNumberFormat="1" applyFont="1" applyFill="1" applyBorder="1"/>
    <xf numFmtId="169" fontId="69" fillId="6" borderId="54" xfId="12" applyNumberFormat="1" applyFont="1" applyFill="1" applyBorder="1"/>
    <xf numFmtId="3" fontId="28" fillId="6" borderId="0" xfId="12" applyNumberFormat="1" applyFont="1" applyFill="1"/>
    <xf numFmtId="0" fontId="80" fillId="6" borderId="0" xfId="12" applyFont="1" applyFill="1" applyAlignment="1">
      <alignment horizontal="center"/>
    </xf>
    <xf numFmtId="3" fontId="6" fillId="6" borderId="0" xfId="12" applyNumberFormat="1" applyFont="1" applyFill="1" applyAlignment="1">
      <alignment horizontal="center" vertical="center"/>
    </xf>
    <xf numFmtId="170" fontId="80" fillId="6" borderId="0" xfId="12" applyNumberFormat="1" applyFont="1" applyFill="1" applyAlignment="1">
      <alignment horizontal="center"/>
    </xf>
    <xf numFmtId="169" fontId="57" fillId="0" borderId="38" xfId="12" applyNumberFormat="1" applyFont="1" applyBorder="1"/>
    <xf numFmtId="3" fontId="70" fillId="6" borderId="80" xfId="12" applyNumberFormat="1" applyFont="1" applyFill="1" applyBorder="1"/>
    <xf numFmtId="3" fontId="70" fillId="6" borderId="19" xfId="12" applyNumberFormat="1" applyFont="1" applyFill="1" applyBorder="1"/>
    <xf numFmtId="169" fontId="69" fillId="6" borderId="51" xfId="12" applyNumberFormat="1" applyFont="1" applyFill="1" applyBorder="1"/>
    <xf numFmtId="169" fontId="69" fillId="6" borderId="56" xfId="12" applyNumberFormat="1" applyFont="1" applyFill="1" applyBorder="1"/>
    <xf numFmtId="169" fontId="77" fillId="0" borderId="0" xfId="12" applyNumberFormat="1"/>
    <xf numFmtId="0" fontId="7" fillId="0" borderId="0" xfId="4" applyFont="1" applyAlignment="1">
      <alignment horizontal="left"/>
    </xf>
    <xf numFmtId="0" fontId="13" fillId="0" borderId="0" xfId="4" applyFont="1" applyAlignment="1">
      <alignment horizontal="center"/>
    </xf>
    <xf numFmtId="165" fontId="13" fillId="0" borderId="0" xfId="1" applyNumberFormat="1" applyFont="1" applyAlignment="1">
      <alignment horizontal="center"/>
    </xf>
    <xf numFmtId="3" fontId="2" fillId="3" borderId="81" xfId="4" applyNumberFormat="1" applyFont="1" applyFill="1" applyBorder="1" applyAlignment="1">
      <alignment horizontal="center" vertical="center"/>
    </xf>
    <xf numFmtId="165" fontId="2" fillId="3" borderId="82" xfId="1" applyNumberFormat="1" applyFont="1" applyFill="1" applyBorder="1" applyAlignment="1">
      <alignment horizontal="center" vertical="center"/>
    </xf>
    <xf numFmtId="3" fontId="2" fillId="3" borderId="82" xfId="4" applyNumberFormat="1" applyFont="1" applyFill="1" applyBorder="1" applyAlignment="1">
      <alignment horizontal="center" vertical="center"/>
    </xf>
    <xf numFmtId="3" fontId="2" fillId="3" borderId="83" xfId="4" applyNumberFormat="1" applyFont="1" applyFill="1" applyBorder="1" applyAlignment="1">
      <alignment horizontal="center" vertical="center"/>
    </xf>
    <xf numFmtId="0" fontId="32" fillId="0" borderId="0" xfId="4" applyFont="1" applyAlignment="1">
      <alignment horizontal="left"/>
    </xf>
    <xf numFmtId="0" fontId="34" fillId="0" borderId="85" xfId="4" applyFont="1" applyBorder="1" applyAlignment="1">
      <alignment horizontal="left"/>
    </xf>
    <xf numFmtId="165" fontId="8" fillId="0" borderId="82" xfId="1" applyNumberFormat="1" applyFont="1" applyBorder="1"/>
    <xf numFmtId="165" fontId="8" fillId="2" borderId="82" xfId="1" applyNumberFormat="1" applyFont="1" applyFill="1" applyBorder="1"/>
    <xf numFmtId="165" fontId="8" fillId="2" borderId="83" xfId="1" applyNumberFormat="1" applyFont="1" applyFill="1" applyBorder="1"/>
    <xf numFmtId="0" fontId="7" fillId="0" borderId="86" xfId="4" applyFont="1" applyBorder="1" applyAlignment="1">
      <alignment horizontal="left"/>
    </xf>
    <xf numFmtId="165" fontId="7" fillId="0" borderId="87" xfId="1" applyNumberFormat="1" applyFont="1" applyBorder="1"/>
    <xf numFmtId="165" fontId="7" fillId="0" borderId="88" xfId="1" applyNumberFormat="1" applyFont="1" applyBorder="1"/>
    <xf numFmtId="165" fontId="8" fillId="0" borderId="0" xfId="1" applyNumberFormat="1" applyFont="1" applyBorder="1"/>
    <xf numFmtId="0" fontId="6" fillId="0" borderId="0" xfId="4" applyAlignment="1">
      <alignment horizontal="left"/>
    </xf>
    <xf numFmtId="0" fontId="8" fillId="0" borderId="85" xfId="4" applyFont="1" applyBorder="1" applyAlignment="1">
      <alignment horizontal="left"/>
    </xf>
    <xf numFmtId="165" fontId="8" fillId="0" borderId="89" xfId="1" applyNumberFormat="1" applyFont="1" applyBorder="1"/>
    <xf numFmtId="165" fontId="8" fillId="0" borderId="90" xfId="1" applyNumberFormat="1" applyFont="1" applyBorder="1"/>
    <xf numFmtId="165" fontId="8" fillId="0" borderId="91" xfId="1" applyNumberFormat="1" applyFont="1" applyBorder="1"/>
    <xf numFmtId="165" fontId="6" fillId="0" borderId="0" xfId="4" applyNumberFormat="1" applyAlignment="1">
      <alignment horizontal="left"/>
    </xf>
    <xf numFmtId="165" fontId="8" fillId="0" borderId="92" xfId="1" applyNumberFormat="1" applyFont="1" applyBorder="1"/>
    <xf numFmtId="0" fontId="13" fillId="0" borderId="81" xfId="4" applyFont="1" applyBorder="1" applyAlignment="1">
      <alignment horizontal="left"/>
    </xf>
    <xf numFmtId="165" fontId="13" fillId="0" borderId="82" xfId="1" applyNumberFormat="1" applyFont="1" applyBorder="1"/>
    <xf numFmtId="165" fontId="13" fillId="0" borderId="83" xfId="1" applyNumberFormat="1" applyFont="1" applyBorder="1"/>
    <xf numFmtId="165" fontId="32" fillId="0" borderId="0" xfId="4" applyNumberFormat="1" applyFont="1" applyAlignment="1">
      <alignment horizontal="left"/>
    </xf>
    <xf numFmtId="165" fontId="8" fillId="0" borderId="88" xfId="1" applyNumberFormat="1" applyFont="1" applyBorder="1"/>
    <xf numFmtId="0" fontId="34" fillId="0" borderId="81" xfId="4" applyFont="1" applyBorder="1" applyAlignment="1">
      <alignment horizontal="left"/>
    </xf>
    <xf numFmtId="0" fontId="8" fillId="0" borderId="0" xfId="4" applyFont="1"/>
    <xf numFmtId="0" fontId="8" fillId="0" borderId="81" xfId="4" applyFont="1" applyBorder="1" applyAlignment="1">
      <alignment horizontal="left"/>
    </xf>
    <xf numFmtId="165" fontId="7" fillId="0" borderId="82" xfId="1" applyNumberFormat="1" applyFont="1" applyBorder="1"/>
    <xf numFmtId="169" fontId="7" fillId="0" borderId="82" xfId="1" applyNumberFormat="1" applyFont="1" applyBorder="1"/>
    <xf numFmtId="165" fontId="8" fillId="0" borderId="83" xfId="1" applyNumberFormat="1" applyFont="1" applyBorder="1"/>
    <xf numFmtId="0" fontId="13" fillId="0" borderId="85" xfId="4" applyFont="1" applyBorder="1" applyAlignment="1">
      <alignment horizontal="left"/>
    </xf>
    <xf numFmtId="165" fontId="13" fillId="0" borderId="89" xfId="1" applyNumberFormat="1" applyFont="1" applyBorder="1"/>
    <xf numFmtId="169" fontId="13" fillId="0" borderId="89" xfId="1" applyNumberFormat="1" applyFont="1" applyBorder="1"/>
    <xf numFmtId="165" fontId="13" fillId="0" borderId="92" xfId="1" applyNumberFormat="1" applyFont="1" applyBorder="1"/>
    <xf numFmtId="0" fontId="13" fillId="0" borderId="93" xfId="4" applyFont="1" applyBorder="1" applyAlignment="1">
      <alignment horizontal="left"/>
    </xf>
    <xf numFmtId="0" fontId="8" fillId="3" borderId="84" xfId="4" applyFont="1" applyFill="1" applyBorder="1"/>
    <xf numFmtId="165" fontId="8" fillId="3" borderId="89" xfId="4" applyNumberFormat="1" applyFont="1" applyFill="1" applyBorder="1"/>
    <xf numFmtId="0" fontId="8" fillId="3" borderId="89" xfId="4" applyFont="1" applyFill="1" applyBorder="1"/>
    <xf numFmtId="0" fontId="8" fillId="0" borderId="84" xfId="4" applyFont="1" applyBorder="1" applyAlignment="1">
      <alignment horizontal="left"/>
    </xf>
    <xf numFmtId="165" fontId="25" fillId="0" borderId="0" xfId="1" applyNumberFormat="1" applyFont="1" applyAlignment="1">
      <alignment horizontal="left"/>
    </xf>
    <xf numFmtId="0" fontId="25" fillId="0" borderId="0" xfId="4" applyFont="1" applyAlignment="1">
      <alignment horizontal="left"/>
    </xf>
    <xf numFmtId="165" fontId="25" fillId="0" borderId="0" xfId="4" applyNumberFormat="1" applyFont="1" applyAlignment="1">
      <alignment horizontal="left"/>
    </xf>
    <xf numFmtId="0" fontId="7" fillId="0" borderId="0" xfId="4" applyFont="1" applyAlignment="1">
      <alignment horizontal="right"/>
    </xf>
    <xf numFmtId="0" fontId="5" fillId="0" borderId="0" xfId="3" applyFont="1" applyBorder="1" applyAlignment="1" applyProtection="1"/>
    <xf numFmtId="165" fontId="7" fillId="0" borderId="0" xfId="1" applyNumberFormat="1" applyFont="1" applyBorder="1" applyAlignment="1">
      <alignment horizontal="centerContinuous"/>
    </xf>
    <xf numFmtId="3" fontId="34" fillId="0" borderId="85" xfId="4" applyNumberFormat="1" applyFont="1" applyBorder="1" applyAlignment="1">
      <alignment horizontal="left"/>
    </xf>
    <xf numFmtId="3" fontId="34" fillId="0" borderId="89" xfId="1" applyNumberFormat="1" applyFont="1" applyBorder="1"/>
    <xf numFmtId="3" fontId="34" fillId="0" borderId="92" xfId="1" applyNumberFormat="1" applyFont="1" applyBorder="1"/>
    <xf numFmtId="3" fontId="7" fillId="0" borderId="86" xfId="4" applyNumberFormat="1" applyFont="1" applyBorder="1" applyAlignment="1">
      <alignment horizontal="left"/>
    </xf>
    <xf numFmtId="3" fontId="7" fillId="0" borderId="87" xfId="1" applyNumberFormat="1" applyFont="1" applyBorder="1"/>
    <xf numFmtId="3" fontId="34" fillId="0" borderId="90" xfId="1" applyNumberFormat="1" applyFont="1" applyBorder="1"/>
    <xf numFmtId="3" fontId="34" fillId="0" borderId="91" xfId="1" applyNumberFormat="1" applyFont="1" applyBorder="1"/>
    <xf numFmtId="3" fontId="8" fillId="0" borderId="85" xfId="4" applyNumberFormat="1" applyFont="1" applyBorder="1" applyAlignment="1">
      <alignment horizontal="left"/>
    </xf>
    <xf numFmtId="3" fontId="8" fillId="0" borderId="89" xfId="1" applyNumberFormat="1" applyFont="1" applyBorder="1" applyAlignment="1">
      <alignment horizontal="right"/>
    </xf>
    <xf numFmtId="3" fontId="13" fillId="0" borderId="81" xfId="4" applyNumberFormat="1" applyFont="1" applyBorder="1" applyAlignment="1">
      <alignment horizontal="left"/>
    </xf>
    <xf numFmtId="3" fontId="13" fillId="0" borderId="82" xfId="1" applyNumberFormat="1" applyFont="1" applyBorder="1" applyAlignment="1">
      <alignment horizontal="right"/>
    </xf>
    <xf numFmtId="3" fontId="34" fillId="0" borderId="82" xfId="1" applyNumberFormat="1" applyFont="1" applyBorder="1"/>
    <xf numFmtId="0" fontId="6" fillId="0" borderId="0" xfId="4"/>
    <xf numFmtId="165" fontId="0" fillId="0" borderId="0" xfId="1" applyNumberFormat="1" applyFont="1"/>
    <xf numFmtId="3" fontId="6" fillId="0" borderId="0" xfId="4" applyNumberFormat="1"/>
    <xf numFmtId="3" fontId="8" fillId="0" borderId="89" xfId="1" applyNumberFormat="1" applyFont="1" applyBorder="1"/>
    <xf numFmtId="3" fontId="13" fillId="0" borderId="85" xfId="4" applyNumberFormat="1" applyFont="1" applyBorder="1" applyAlignment="1">
      <alignment horizontal="left"/>
    </xf>
    <xf numFmtId="3" fontId="34" fillId="0" borderId="81" xfId="4" applyNumberFormat="1" applyFont="1" applyBorder="1" applyAlignment="1">
      <alignment horizontal="left"/>
    </xf>
    <xf numFmtId="3" fontId="8" fillId="0" borderId="82" xfId="1" applyNumberFormat="1" applyFont="1" applyBorder="1"/>
    <xf numFmtId="3" fontId="7" fillId="0" borderId="88" xfId="1" applyNumberFormat="1" applyFont="1" applyBorder="1"/>
    <xf numFmtId="3" fontId="8" fillId="0" borderId="88" xfId="1" applyNumberFormat="1" applyFont="1" applyBorder="1"/>
    <xf numFmtId="3" fontId="13" fillId="0" borderId="87" xfId="1" applyNumberFormat="1" applyFont="1" applyBorder="1" applyAlignment="1">
      <alignment horizontal="right"/>
    </xf>
    <xf numFmtId="3" fontId="8" fillId="0" borderId="82" xfId="1" applyNumberFormat="1" applyFont="1" applyBorder="1" applyAlignment="1">
      <alignment horizontal="right"/>
    </xf>
    <xf numFmtId="3" fontId="7" fillId="0" borderId="88" xfId="1" applyNumberFormat="1" applyFont="1" applyBorder="1" applyAlignment="1">
      <alignment horizontal="right"/>
    </xf>
    <xf numFmtId="3" fontId="7" fillId="0" borderId="87" xfId="1" applyNumberFormat="1" applyFont="1" applyBorder="1" applyAlignment="1">
      <alignment horizontal="right"/>
    </xf>
    <xf numFmtId="3" fontId="13" fillId="0" borderId="89" xfId="1" applyNumberFormat="1" applyFont="1" applyBorder="1" applyAlignment="1">
      <alignment horizontal="right"/>
    </xf>
    <xf numFmtId="3" fontId="34" fillId="0" borderId="83" xfId="1" applyNumberFormat="1" applyFont="1" applyBorder="1"/>
    <xf numFmtId="3" fontId="7" fillId="0" borderId="0" xfId="4" applyNumberFormat="1" applyFont="1" applyAlignment="1">
      <alignment horizontal="right"/>
    </xf>
    <xf numFmtId="3" fontId="7" fillId="0" borderId="0" xfId="1" applyNumberFormat="1" applyFont="1"/>
    <xf numFmtId="0" fontId="7" fillId="0" borderId="0" xfId="4" applyFont="1" applyAlignment="1">
      <alignment vertical="center"/>
    </xf>
    <xf numFmtId="3" fontId="34" fillId="0" borderId="88" xfId="1" applyNumberFormat="1" applyFont="1" applyBorder="1"/>
    <xf numFmtId="3" fontId="13" fillId="2" borderId="82" xfId="1" applyNumberFormat="1" applyFont="1" applyFill="1" applyBorder="1"/>
    <xf numFmtId="3" fontId="8" fillId="3" borderId="93" xfId="4" applyNumberFormat="1" applyFont="1" applyFill="1" applyBorder="1" applyAlignment="1">
      <alignment horizontal="left"/>
    </xf>
    <xf numFmtId="3" fontId="8" fillId="3" borderId="93" xfId="4" applyNumberFormat="1" applyFont="1" applyFill="1" applyBorder="1" applyAlignment="1">
      <alignment horizontal="right"/>
    </xf>
    <xf numFmtId="3" fontId="13" fillId="0" borderId="87" xfId="1" applyNumberFormat="1" applyFont="1" applyBorder="1"/>
    <xf numFmtId="3" fontId="13" fillId="0" borderId="89" xfId="1" applyNumberFormat="1" applyFont="1" applyBorder="1"/>
    <xf numFmtId="3" fontId="13" fillId="0" borderId="0" xfId="1" applyNumberFormat="1" applyFont="1" applyBorder="1"/>
    <xf numFmtId="3" fontId="34" fillId="0" borderId="0" xfId="1" applyNumberFormat="1" applyFont="1" applyBorder="1"/>
    <xf numFmtId="165" fontId="6" fillId="0" borderId="0" xfId="4" applyNumberFormat="1"/>
    <xf numFmtId="0" fontId="2" fillId="0" borderId="0" xfId="4" applyFont="1" applyAlignment="1">
      <alignment horizontal="left"/>
    </xf>
    <xf numFmtId="0" fontId="11" fillId="3" borderId="82" xfId="4" applyFont="1" applyFill="1" applyBorder="1" applyAlignment="1">
      <alignment horizontal="center" vertical="center" wrapText="1"/>
    </xf>
    <xf numFmtId="3" fontId="11" fillId="3" borderId="82" xfId="4" applyNumberFormat="1" applyFont="1" applyFill="1" applyBorder="1" applyAlignment="1">
      <alignment horizontal="center" vertical="center" wrapText="1"/>
    </xf>
    <xf numFmtId="0" fontId="13" fillId="3" borderId="82" xfId="4" applyFont="1" applyFill="1" applyBorder="1" applyAlignment="1">
      <alignment horizontal="center" vertical="center" wrapText="1"/>
    </xf>
    <xf numFmtId="3" fontId="13" fillId="3" borderId="83" xfId="4" applyNumberFormat="1" applyFont="1" applyFill="1" applyBorder="1" applyAlignment="1">
      <alignment horizontal="center" vertical="center" wrapText="1"/>
    </xf>
    <xf numFmtId="0" fontId="11" fillId="0" borderId="0" xfId="4" applyFont="1" applyAlignment="1">
      <alignment horizontal="center" vertical="center"/>
    </xf>
    <xf numFmtId="169" fontId="34" fillId="0" borderId="82" xfId="1" applyNumberFormat="1" applyFont="1" applyBorder="1"/>
    <xf numFmtId="169" fontId="34" fillId="0" borderId="88" xfId="1" applyNumberFormat="1" applyFont="1" applyBorder="1"/>
    <xf numFmtId="169" fontId="34" fillId="0" borderId="83" xfId="1" applyNumberFormat="1" applyFont="1" applyBorder="1"/>
    <xf numFmtId="169" fontId="8" fillId="0" borderId="89" xfId="1" applyNumberFormat="1" applyFont="1" applyBorder="1"/>
    <xf numFmtId="169" fontId="8" fillId="0" borderId="83" xfId="1" applyNumberFormat="1" applyFont="1" applyBorder="1"/>
    <xf numFmtId="169" fontId="7" fillId="0" borderId="87" xfId="1" applyNumberFormat="1" applyFont="1" applyBorder="1"/>
    <xf numFmtId="3" fontId="7" fillId="0" borderId="90" xfId="4" applyNumberFormat="1" applyFont="1" applyBorder="1"/>
    <xf numFmtId="169" fontId="7" fillId="0" borderId="88" xfId="1" applyNumberFormat="1" applyFont="1" applyBorder="1"/>
    <xf numFmtId="0" fontId="7" fillId="0" borderId="94" xfId="4" applyFont="1" applyBorder="1"/>
    <xf numFmtId="169" fontId="7" fillId="0" borderId="91" xfId="1" applyNumberFormat="1" applyFont="1" applyBorder="1"/>
    <xf numFmtId="169" fontId="8" fillId="0" borderId="88" xfId="1" applyNumberFormat="1" applyFont="1" applyBorder="1"/>
    <xf numFmtId="169" fontId="8" fillId="0" borderId="90" xfId="1" applyNumberFormat="1" applyFont="1" applyBorder="1"/>
    <xf numFmtId="3" fontId="7" fillId="0" borderId="91" xfId="4" applyNumberFormat="1" applyFont="1" applyBorder="1"/>
    <xf numFmtId="0" fontId="7" fillId="0" borderId="86" xfId="4" applyFont="1" applyBorder="1"/>
    <xf numFmtId="169" fontId="8" fillId="0" borderId="87" xfId="1" applyNumberFormat="1" applyFont="1" applyBorder="1"/>
    <xf numFmtId="169" fontId="8" fillId="0" borderId="91" xfId="1" applyNumberFormat="1" applyFont="1" applyBorder="1"/>
    <xf numFmtId="169" fontId="8" fillId="0" borderId="92" xfId="1" applyNumberFormat="1" applyFont="1" applyBorder="1"/>
    <xf numFmtId="169" fontId="13" fillId="0" borderId="82" xfId="1" applyNumberFormat="1" applyFont="1" applyBorder="1"/>
    <xf numFmtId="3" fontId="13" fillId="0" borderId="82" xfId="1" applyNumberFormat="1" applyFont="1" applyBorder="1"/>
    <xf numFmtId="169" fontId="8" fillId="0" borderId="82" xfId="1" applyNumberFormat="1" applyFont="1" applyBorder="1"/>
    <xf numFmtId="169" fontId="7" fillId="0" borderId="0" xfId="4" applyNumberFormat="1" applyFont="1"/>
    <xf numFmtId="3" fontId="8" fillId="0" borderId="82" xfId="4" applyNumberFormat="1" applyFont="1" applyBorder="1"/>
    <xf numFmtId="3" fontId="8" fillId="0" borderId="83" xfId="4" applyNumberFormat="1" applyFont="1" applyBorder="1"/>
    <xf numFmtId="3" fontId="7" fillId="0" borderId="91" xfId="1" applyNumberFormat="1" applyFont="1" applyBorder="1"/>
    <xf numFmtId="3" fontId="8" fillId="0" borderId="88" xfId="4" applyNumberFormat="1" applyFont="1" applyBorder="1"/>
    <xf numFmtId="3" fontId="8" fillId="0" borderId="90" xfId="4" applyNumberFormat="1" applyFont="1" applyBorder="1"/>
    <xf numFmtId="3" fontId="8" fillId="0" borderId="87" xfId="4" applyNumberFormat="1" applyFont="1" applyBorder="1"/>
    <xf numFmtId="3" fontId="8" fillId="0" borderId="91" xfId="4" applyNumberFormat="1" applyFont="1" applyBorder="1"/>
    <xf numFmtId="3" fontId="8" fillId="0" borderId="89" xfId="4" applyNumberFormat="1" applyFont="1" applyBorder="1"/>
    <xf numFmtId="3" fontId="8" fillId="0" borderId="92" xfId="4" applyNumberFormat="1" applyFont="1" applyBorder="1"/>
    <xf numFmtId="0" fontId="6" fillId="0" borderId="0" xfId="4" applyAlignment="1">
      <alignment vertical="center"/>
    </xf>
    <xf numFmtId="49" fontId="14" fillId="0" borderId="0" xfId="4" applyNumberFormat="1" applyFont="1" applyAlignment="1">
      <alignment horizontal="right" vertical="center"/>
    </xf>
    <xf numFmtId="0" fontId="14" fillId="0" borderId="0" xfId="4" applyFont="1" applyAlignment="1">
      <alignment vertical="center"/>
    </xf>
    <xf numFmtId="165" fontId="14" fillId="0" borderId="0" xfId="1" applyNumberFormat="1" applyFont="1" applyAlignment="1">
      <alignment vertical="center"/>
    </xf>
    <xf numFmtId="0" fontId="15" fillId="0" borderId="0" xfId="4" applyFont="1" applyAlignment="1">
      <alignment vertical="center"/>
    </xf>
    <xf numFmtId="0" fontId="13" fillId="0" borderId="0" xfId="4" applyFont="1" applyAlignment="1">
      <alignment horizontal="centerContinuous" vertical="center"/>
    </xf>
    <xf numFmtId="165" fontId="7" fillId="0" borderId="0" xfId="1" applyNumberFormat="1" applyFont="1" applyAlignment="1">
      <alignment horizontal="centerContinuous" vertical="center"/>
    </xf>
    <xf numFmtId="3" fontId="7" fillId="0" borderId="0" xfId="4" applyNumberFormat="1" applyFont="1" applyAlignment="1">
      <alignment horizontal="centerContinuous" vertical="center"/>
    </xf>
    <xf numFmtId="3" fontId="8" fillId="0" borderId="0" xfId="4" applyNumberFormat="1" applyFont="1" applyAlignment="1">
      <alignment horizontal="centerContinuous" vertical="center"/>
    </xf>
    <xf numFmtId="3" fontId="7" fillId="0" borderId="0" xfId="4" applyNumberFormat="1" applyFont="1" applyAlignment="1">
      <alignment vertical="center"/>
    </xf>
    <xf numFmtId="165" fontId="7" fillId="0" borderId="0" xfId="1" applyNumberFormat="1" applyFont="1" applyAlignment="1">
      <alignment vertical="center"/>
    </xf>
    <xf numFmtId="3" fontId="8" fillId="0" borderId="0" xfId="4" applyNumberFormat="1" applyFont="1" applyAlignment="1">
      <alignment vertical="center"/>
    </xf>
    <xf numFmtId="3" fontId="13" fillId="3" borderId="81" xfId="4" applyNumberFormat="1" applyFont="1" applyFill="1" applyBorder="1" applyAlignment="1">
      <alignment horizontal="center" vertical="center"/>
    </xf>
    <xf numFmtId="3" fontId="13" fillId="3" borderId="82" xfId="4" applyNumberFormat="1" applyFont="1" applyFill="1" applyBorder="1" applyAlignment="1">
      <alignment horizontal="center" vertical="center"/>
    </xf>
    <xf numFmtId="3" fontId="13" fillId="3" borderId="83" xfId="4" applyNumberFormat="1" applyFont="1" applyFill="1" applyBorder="1" applyAlignment="1">
      <alignment horizontal="center" vertical="center"/>
    </xf>
    <xf numFmtId="0" fontId="7" fillId="0" borderId="0" xfId="4" applyFont="1" applyAlignment="1">
      <alignment horizontal="center" vertical="center"/>
    </xf>
    <xf numFmtId="0" fontId="8" fillId="0" borderId="0" xfId="4" applyFont="1" applyAlignment="1">
      <alignment vertical="center" wrapText="1"/>
    </xf>
    <xf numFmtId="0" fontId="8" fillId="0" borderId="85" xfId="4" applyFont="1" applyBorder="1" applyAlignment="1">
      <alignment vertical="center" wrapText="1"/>
    </xf>
    <xf numFmtId="3" fontId="8" fillId="0" borderId="87" xfId="4" applyNumberFormat="1" applyFont="1" applyBorder="1" applyAlignment="1">
      <alignment vertical="center"/>
    </xf>
    <xf numFmtId="3" fontId="8" fillId="0" borderId="89" xfId="4" applyNumberFormat="1" applyFont="1" applyBorder="1" applyAlignment="1">
      <alignment vertical="center"/>
    </xf>
    <xf numFmtId="3" fontId="8" fillId="0" borderId="91" xfId="4" applyNumberFormat="1" applyFont="1" applyBorder="1" applyAlignment="1">
      <alignment vertical="center"/>
    </xf>
    <xf numFmtId="0" fontId="8" fillId="0" borderId="0" xfId="4" applyFont="1" applyAlignment="1">
      <alignment vertical="center"/>
    </xf>
    <xf numFmtId="3" fontId="7" fillId="0" borderId="94" xfId="4" applyNumberFormat="1" applyFont="1" applyBorder="1" applyAlignment="1">
      <alignment vertical="center" wrapText="1"/>
    </xf>
    <xf numFmtId="3" fontId="7" fillId="0" borderId="88" xfId="4" applyNumberFormat="1" applyFont="1" applyBorder="1" applyAlignment="1">
      <alignment vertical="center"/>
    </xf>
    <xf numFmtId="3" fontId="8" fillId="0" borderId="90" xfId="4" applyNumberFormat="1" applyFont="1" applyBorder="1" applyAlignment="1">
      <alignment vertical="center"/>
    </xf>
    <xf numFmtId="3" fontId="7" fillId="0" borderId="86" xfId="4" applyNumberFormat="1" applyFont="1" applyBorder="1" applyAlignment="1">
      <alignment vertical="center" wrapText="1"/>
    </xf>
    <xf numFmtId="3" fontId="7" fillId="0" borderId="87" xfId="4" applyNumberFormat="1" applyFont="1" applyBorder="1" applyAlignment="1">
      <alignment vertical="center"/>
    </xf>
    <xf numFmtId="3" fontId="7" fillId="0" borderId="85" xfId="4" applyNumberFormat="1" applyFont="1" applyBorder="1" applyAlignment="1">
      <alignment vertical="center" wrapText="1"/>
    </xf>
    <xf numFmtId="3" fontId="7" fillId="0" borderId="89" xfId="4" applyNumberFormat="1" applyFont="1" applyBorder="1" applyAlignment="1">
      <alignment vertical="center"/>
    </xf>
    <xf numFmtId="3" fontId="8" fillId="0" borderId="92" xfId="4" applyNumberFormat="1" applyFont="1" applyBorder="1" applyAlignment="1">
      <alignment vertical="center"/>
    </xf>
    <xf numFmtId="3" fontId="8" fillId="0" borderId="0" xfId="4" applyNumberFormat="1" applyFont="1" applyAlignment="1">
      <alignment vertical="center" wrapText="1"/>
    </xf>
    <xf numFmtId="3" fontId="8" fillId="0" borderId="81" xfId="4" applyNumberFormat="1" applyFont="1" applyBorder="1" applyAlignment="1">
      <alignment vertical="center" wrapText="1"/>
    </xf>
    <xf numFmtId="3" fontId="8" fillId="0" borderId="82" xfId="4" applyNumberFormat="1" applyFont="1" applyBorder="1" applyAlignment="1">
      <alignment vertical="center"/>
    </xf>
    <xf numFmtId="3" fontId="8" fillId="0" borderId="83" xfId="4" applyNumberFormat="1" applyFont="1" applyBorder="1" applyAlignment="1">
      <alignment vertical="center"/>
    </xf>
    <xf numFmtId="0" fontId="8" fillId="0" borderId="81" xfId="4" applyFont="1" applyBorder="1" applyAlignment="1">
      <alignment vertical="center" wrapText="1"/>
    </xf>
    <xf numFmtId="3" fontId="8" fillId="0" borderId="88" xfId="4" applyNumberFormat="1" applyFont="1" applyBorder="1" applyAlignment="1">
      <alignment vertical="center"/>
    </xf>
    <xf numFmtId="0" fontId="8" fillId="2" borderId="0" xfId="4" applyFont="1" applyFill="1" applyAlignment="1">
      <alignment vertical="center" wrapText="1"/>
    </xf>
    <xf numFmtId="3" fontId="8" fillId="2" borderId="81" xfId="4" applyNumberFormat="1" applyFont="1" applyFill="1" applyBorder="1" applyAlignment="1">
      <alignment vertical="center" wrapText="1"/>
    </xf>
    <xf numFmtId="3" fontId="8" fillId="2" borderId="82" xfId="14" applyNumberFormat="1" applyFont="1" applyFill="1" applyBorder="1" applyAlignment="1">
      <alignment vertical="center"/>
    </xf>
    <xf numFmtId="3" fontId="8" fillId="2" borderId="82" xfId="4" applyNumberFormat="1" applyFont="1" applyFill="1" applyBorder="1" applyAlignment="1">
      <alignment vertical="center"/>
    </xf>
    <xf numFmtId="3" fontId="32" fillId="0" borderId="82" xfId="4" applyNumberFormat="1" applyFont="1" applyBorder="1" applyAlignment="1">
      <alignment vertical="center"/>
    </xf>
    <xf numFmtId="0" fontId="14" fillId="0" borderId="0" xfId="4" applyFont="1" applyAlignment="1">
      <alignment horizontal="right" vertical="center"/>
    </xf>
    <xf numFmtId="3" fontId="7" fillId="0" borderId="0" xfId="4" applyNumberFormat="1" applyFont="1" applyAlignment="1">
      <alignment vertical="center" wrapText="1"/>
    </xf>
    <xf numFmtId="3" fontId="7" fillId="0" borderId="95" xfId="4" applyNumberFormat="1" applyFont="1" applyBorder="1" applyAlignment="1">
      <alignment vertical="center"/>
    </xf>
    <xf numFmtId="3" fontId="7" fillId="0" borderId="96" xfId="4" applyNumberFormat="1" applyFont="1" applyBorder="1" applyAlignment="1">
      <alignment vertical="center"/>
    </xf>
    <xf numFmtId="0" fontId="7" fillId="0" borderId="86" xfId="4" applyFont="1" applyBorder="1" applyAlignment="1">
      <alignment vertical="center" wrapText="1"/>
    </xf>
    <xf numFmtId="3" fontId="7" fillId="2" borderId="87" xfId="4" applyNumberFormat="1" applyFont="1" applyFill="1" applyBorder="1" applyAlignment="1">
      <alignment vertical="center"/>
    </xf>
    <xf numFmtId="3" fontId="7" fillId="2" borderId="97" xfId="4" applyNumberFormat="1" applyFont="1" applyFill="1" applyBorder="1" applyAlignment="1">
      <alignment vertical="center"/>
    </xf>
    <xf numFmtId="0" fontId="7" fillId="0" borderId="0" xfId="4" applyFont="1" applyAlignment="1">
      <alignment vertical="center" wrapText="1"/>
    </xf>
    <xf numFmtId="3" fontId="7" fillId="0" borderId="86" xfId="4" applyNumberFormat="1" applyFont="1" applyBorder="1" applyAlignment="1">
      <alignment vertical="center"/>
    </xf>
    <xf numFmtId="0" fontId="7" fillId="0" borderId="87" xfId="4" applyFont="1" applyBorder="1" applyAlignment="1">
      <alignment vertical="center"/>
    </xf>
    <xf numFmtId="0" fontId="7" fillId="0" borderId="86" xfId="15" applyFont="1" applyBorder="1" applyAlignment="1">
      <alignment vertical="center" wrapText="1"/>
    </xf>
    <xf numFmtId="3" fontId="7" fillId="0" borderId="96" xfId="4" applyNumberFormat="1" applyFont="1" applyBorder="1" applyAlignment="1">
      <alignment horizontal="right" vertical="center"/>
    </xf>
    <xf numFmtId="3" fontId="7" fillId="0" borderId="98" xfId="4" applyNumberFormat="1" applyFont="1" applyBorder="1" applyAlignment="1">
      <alignment vertical="center"/>
    </xf>
    <xf numFmtId="3" fontId="8" fillId="0" borderId="0" xfId="4" applyNumberFormat="1" applyFont="1"/>
    <xf numFmtId="0" fontId="7" fillId="0" borderId="94" xfId="4" applyFont="1" applyBorder="1" applyAlignment="1">
      <alignment vertical="center" wrapText="1"/>
    </xf>
    <xf numFmtId="3" fontId="7" fillId="0" borderId="99" xfId="4" applyNumberFormat="1" applyFont="1" applyBorder="1" applyAlignment="1">
      <alignment vertical="center"/>
    </xf>
    <xf numFmtId="0" fontId="7" fillId="0" borderId="85" xfId="4" applyFont="1" applyBorder="1" applyAlignment="1">
      <alignment vertical="center" wrapText="1"/>
    </xf>
    <xf numFmtId="3" fontId="7" fillId="0" borderId="100" xfId="4" applyNumberFormat="1" applyFont="1" applyBorder="1" applyAlignment="1">
      <alignment vertical="center"/>
    </xf>
    <xf numFmtId="0" fontId="6" fillId="0" borderId="94" xfId="4" applyBorder="1" applyAlignment="1">
      <alignment vertical="center" wrapText="1"/>
    </xf>
    <xf numFmtId="0" fontId="6" fillId="0" borderId="86" xfId="4" applyBorder="1" applyAlignment="1">
      <alignment vertical="center" wrapText="1"/>
    </xf>
    <xf numFmtId="3" fontId="3" fillId="0" borderId="83" xfId="4" applyNumberFormat="1" applyFont="1" applyBorder="1"/>
    <xf numFmtId="49" fontId="7" fillId="0" borderId="0" xfId="4" applyNumberFormat="1" applyFont="1" applyAlignment="1">
      <alignment horizontal="right" vertical="center"/>
    </xf>
    <xf numFmtId="0" fontId="86" fillId="0" borderId="0" xfId="4" applyFont="1" applyAlignment="1">
      <alignment horizontal="right" vertical="center"/>
    </xf>
    <xf numFmtId="3" fontId="6" fillId="0" borderId="0" xfId="1" applyNumberFormat="1" applyFont="1" applyFill="1" applyAlignment="1">
      <alignment vertical="center"/>
    </xf>
    <xf numFmtId="3" fontId="6" fillId="0" borderId="0" xfId="4" applyNumberFormat="1" applyAlignment="1">
      <alignment vertical="center"/>
    </xf>
    <xf numFmtId="0" fontId="32" fillId="0" borderId="0" xfId="4" applyFont="1" applyAlignment="1">
      <alignment vertical="center"/>
    </xf>
    <xf numFmtId="3" fontId="13" fillId="0" borderId="0" xfId="4" applyNumberFormat="1" applyFont="1" applyAlignment="1">
      <alignment horizontal="centerContinuous" vertical="center"/>
    </xf>
    <xf numFmtId="3" fontId="6" fillId="0" borderId="0" xfId="1" applyNumberFormat="1" applyFont="1" applyFill="1" applyBorder="1" applyAlignment="1">
      <alignment horizontal="centerContinuous" vertical="center"/>
    </xf>
    <xf numFmtId="3" fontId="6" fillId="0" borderId="0" xfId="4" applyNumberFormat="1" applyAlignment="1">
      <alignment horizontal="centerContinuous" vertical="center"/>
    </xf>
    <xf numFmtId="3" fontId="32" fillId="0" borderId="0" xfId="4" applyNumberFormat="1" applyFont="1" applyAlignment="1">
      <alignment horizontal="centerContinuous" vertical="center"/>
    </xf>
    <xf numFmtId="3" fontId="32" fillId="0" borderId="0" xfId="1" applyNumberFormat="1" applyFont="1" applyFill="1" applyBorder="1" applyAlignment="1">
      <alignment horizontal="centerContinuous" vertical="center"/>
    </xf>
    <xf numFmtId="3" fontId="6" fillId="0" borderId="0" xfId="1" applyNumberFormat="1" applyFont="1" applyFill="1" applyBorder="1" applyAlignment="1">
      <alignment vertical="center"/>
    </xf>
    <xf numFmtId="3" fontId="32" fillId="0" borderId="0" xfId="4" applyNumberFormat="1" applyFont="1" applyAlignment="1">
      <alignment vertical="center"/>
    </xf>
    <xf numFmtId="0" fontId="87" fillId="0" borderId="0" xfId="4" applyFont="1" applyAlignment="1">
      <alignment horizontal="right" vertical="center"/>
    </xf>
    <xf numFmtId="3" fontId="13" fillId="3" borderId="81" xfId="4" applyNumberFormat="1" applyFont="1" applyFill="1" applyBorder="1" applyAlignment="1">
      <alignment horizontal="center" vertical="center" wrapText="1"/>
    </xf>
    <xf numFmtId="165" fontId="13" fillId="3" borderId="83" xfId="1" applyNumberFormat="1" applyFont="1" applyFill="1" applyBorder="1" applyAlignment="1">
      <alignment horizontal="center" vertical="center"/>
    </xf>
    <xf numFmtId="0" fontId="6" fillId="0" borderId="0" xfId="4" applyAlignment="1">
      <alignment horizontal="center" vertical="center"/>
    </xf>
    <xf numFmtId="0" fontId="32" fillId="0" borderId="85" xfId="4" applyFont="1" applyBorder="1" applyAlignment="1">
      <alignment vertical="center" wrapText="1"/>
    </xf>
    <xf numFmtId="3" fontId="32" fillId="0" borderId="87" xfId="1" applyNumberFormat="1" applyFont="1" applyFill="1" applyBorder="1" applyAlignment="1">
      <alignment vertical="center"/>
    </xf>
    <xf numFmtId="3" fontId="32" fillId="0" borderId="91" xfId="4" applyNumberFormat="1" applyFont="1" applyBorder="1" applyAlignment="1">
      <alignment vertical="center"/>
    </xf>
    <xf numFmtId="3" fontId="6" fillId="0" borderId="94" xfId="4" applyNumberFormat="1" applyBorder="1" applyAlignment="1">
      <alignment vertical="center" wrapText="1"/>
    </xf>
    <xf numFmtId="3" fontId="6" fillId="0" borderId="88" xfId="1" applyNumberFormat="1" applyFont="1" applyFill="1" applyBorder="1" applyAlignment="1">
      <alignment vertical="center"/>
    </xf>
    <xf numFmtId="3" fontId="32" fillId="0" borderId="90" xfId="4" applyNumberFormat="1" applyFont="1" applyBorder="1" applyAlignment="1">
      <alignment vertical="center"/>
    </xf>
    <xf numFmtId="3" fontId="6" fillId="0" borderId="86" xfId="4" applyNumberFormat="1" applyBorder="1" applyAlignment="1">
      <alignment vertical="center" wrapText="1"/>
    </xf>
    <xf numFmtId="3" fontId="6" fillId="0" borderId="87" xfId="1" applyNumberFormat="1" applyFont="1" applyFill="1" applyBorder="1" applyAlignment="1">
      <alignment vertical="center"/>
    </xf>
    <xf numFmtId="3" fontId="6" fillId="0" borderId="85" xfId="4" applyNumberFormat="1" applyBorder="1" applyAlignment="1">
      <alignment vertical="center" wrapText="1"/>
    </xf>
    <xf numFmtId="3" fontId="6" fillId="0" borderId="89" xfId="1" applyNumberFormat="1" applyFont="1" applyFill="1" applyBorder="1" applyAlignment="1">
      <alignment vertical="center"/>
    </xf>
    <xf numFmtId="3" fontId="32" fillId="0" borderId="81" xfId="4" applyNumberFormat="1" applyFont="1" applyBorder="1" applyAlignment="1">
      <alignment vertical="center" wrapText="1"/>
    </xf>
    <xf numFmtId="3" fontId="32" fillId="0" borderId="82" xfId="1" applyNumberFormat="1" applyFont="1" applyFill="1" applyBorder="1" applyAlignment="1">
      <alignment vertical="center"/>
    </xf>
    <xf numFmtId="3" fontId="32" fillId="0" borderId="83" xfId="4" applyNumberFormat="1" applyFont="1" applyBorder="1" applyAlignment="1">
      <alignment vertical="center"/>
    </xf>
    <xf numFmtId="0" fontId="32" fillId="0" borderId="81" xfId="4" applyFont="1" applyBorder="1" applyAlignment="1">
      <alignment vertical="center" wrapText="1"/>
    </xf>
    <xf numFmtId="3" fontId="32" fillId="0" borderId="89" xfId="1" applyNumberFormat="1" applyFont="1" applyFill="1" applyBorder="1" applyAlignment="1">
      <alignment vertical="center"/>
    </xf>
    <xf numFmtId="3" fontId="32" fillId="0" borderId="92" xfId="4" applyNumberFormat="1" applyFont="1" applyBorder="1" applyAlignment="1">
      <alignment vertical="center"/>
    </xf>
    <xf numFmtId="0" fontId="6" fillId="0" borderId="86" xfId="15" applyBorder="1" applyAlignment="1">
      <alignment vertical="center" wrapText="1"/>
    </xf>
    <xf numFmtId="0" fontId="6" fillId="0" borderId="85" xfId="4" applyBorder="1" applyAlignment="1">
      <alignment vertical="center" wrapText="1"/>
    </xf>
    <xf numFmtId="0" fontId="86" fillId="0" borderId="0" xfId="4" applyFont="1" applyAlignment="1">
      <alignment vertical="center"/>
    </xf>
    <xf numFmtId="3" fontId="88" fillId="0" borderId="0" xfId="3" applyNumberFormat="1" applyFont="1" applyFill="1" applyBorder="1" applyAlignment="1" applyProtection="1">
      <alignment vertical="center"/>
    </xf>
    <xf numFmtId="3" fontId="82" fillId="0" borderId="0" xfId="1" applyNumberFormat="1" applyFont="1" applyFill="1" applyAlignment="1">
      <alignment vertical="center"/>
    </xf>
    <xf numFmtId="0" fontId="4" fillId="0" borderId="0" xfId="3" applyFill="1" applyBorder="1" applyAlignment="1" applyProtection="1">
      <alignment vertical="center"/>
    </xf>
    <xf numFmtId="0" fontId="6" fillId="0" borderId="0" xfId="4" applyAlignment="1">
      <alignment horizontal="right" vertical="center"/>
    </xf>
    <xf numFmtId="3" fontId="32" fillId="0" borderId="0" xfId="1" applyNumberFormat="1" applyFont="1" applyFill="1" applyAlignment="1">
      <alignment vertical="center"/>
    </xf>
    <xf numFmtId="0" fontId="5" fillId="0" borderId="0" xfId="3" applyFont="1" applyAlignment="1" applyProtection="1">
      <alignment vertical="center"/>
    </xf>
    <xf numFmtId="3" fontId="13" fillId="3" borderId="94" xfId="4" applyNumberFormat="1" applyFont="1" applyFill="1" applyBorder="1" applyAlignment="1">
      <alignment horizontal="center" vertical="center"/>
    </xf>
    <xf numFmtId="0" fontId="13" fillId="3" borderId="88" xfId="4" applyFont="1" applyFill="1" applyBorder="1" applyAlignment="1">
      <alignment horizontal="center" vertical="center" wrapText="1"/>
    </xf>
    <xf numFmtId="0" fontId="13" fillId="3" borderId="90" xfId="4" applyFont="1" applyFill="1" applyBorder="1" applyAlignment="1">
      <alignment horizontal="center" vertical="center" wrapText="1"/>
    </xf>
    <xf numFmtId="3" fontId="7" fillId="0" borderId="94" xfId="4" applyNumberFormat="1" applyFont="1" applyBorder="1" applyAlignment="1">
      <alignment vertical="center"/>
    </xf>
    <xf numFmtId="41" fontId="89" fillId="2" borderId="101" xfId="16" applyFont="1" applyFill="1" applyBorder="1"/>
    <xf numFmtId="3" fontId="7" fillId="2" borderId="101" xfId="17" applyNumberFormat="1" applyFont="1" applyFill="1" applyBorder="1"/>
    <xf numFmtId="3" fontId="7" fillId="0" borderId="88" xfId="4" applyNumberFormat="1" applyFont="1" applyBorder="1" applyAlignment="1">
      <alignment horizontal="right" vertical="center"/>
    </xf>
    <xf numFmtId="3" fontId="8" fillId="0" borderId="90" xfId="4" applyNumberFormat="1" applyFont="1" applyBorder="1" applyAlignment="1">
      <alignment horizontal="right" vertical="center"/>
    </xf>
    <xf numFmtId="3" fontId="7" fillId="0" borderId="87" xfId="4" applyNumberFormat="1" applyFont="1" applyBorder="1" applyAlignment="1">
      <alignment horizontal="right" vertical="center"/>
    </xf>
    <xf numFmtId="3" fontId="8" fillId="0" borderId="91" xfId="4" applyNumberFormat="1" applyFont="1" applyBorder="1" applyAlignment="1">
      <alignment horizontal="right" vertical="center"/>
    </xf>
    <xf numFmtId="3" fontId="7" fillId="0" borderId="89" xfId="4" applyNumberFormat="1" applyFont="1" applyBorder="1" applyAlignment="1">
      <alignment horizontal="right" vertical="center"/>
    </xf>
    <xf numFmtId="3" fontId="8" fillId="0" borderId="92" xfId="4" applyNumberFormat="1" applyFont="1" applyBorder="1" applyAlignment="1">
      <alignment horizontal="right" vertical="center"/>
    </xf>
    <xf numFmtId="3" fontId="8" fillId="0" borderId="81" xfId="4" applyNumberFormat="1" applyFont="1" applyBorder="1" applyAlignment="1">
      <alignment vertical="center"/>
    </xf>
    <xf numFmtId="3" fontId="8" fillId="0" borderId="82" xfId="4" applyNumberFormat="1" applyFont="1" applyBorder="1" applyAlignment="1">
      <alignment horizontal="right" vertical="center"/>
    </xf>
    <xf numFmtId="3" fontId="8" fillId="0" borderId="83" xfId="4" applyNumberFormat="1" applyFont="1" applyBorder="1" applyAlignment="1">
      <alignment horizontal="right" vertical="center"/>
    </xf>
    <xf numFmtId="0" fontId="8" fillId="0" borderId="81" xfId="4" applyFont="1" applyBorder="1" applyAlignment="1">
      <alignment vertical="center"/>
    </xf>
    <xf numFmtId="3" fontId="8" fillId="0" borderId="94" xfId="4" applyNumberFormat="1" applyFont="1" applyBorder="1" applyAlignment="1">
      <alignment horizontal="right" vertical="center"/>
    </xf>
    <xf numFmtId="3" fontId="8" fillId="0" borderId="88" xfId="4" applyNumberFormat="1" applyFont="1" applyBorder="1" applyAlignment="1">
      <alignment horizontal="right" vertical="center"/>
    </xf>
    <xf numFmtId="0" fontId="7" fillId="0" borderId="0" xfId="18" applyFont="1" applyAlignment="1">
      <alignment vertical="center"/>
    </xf>
    <xf numFmtId="0" fontId="7" fillId="0" borderId="0" xfId="4" applyFont="1" applyAlignment="1">
      <alignment horizontal="centerContinuous" vertical="center"/>
    </xf>
    <xf numFmtId="0" fontId="13" fillId="3" borderId="81" xfId="4" applyFont="1" applyFill="1" applyBorder="1" applyAlignment="1">
      <alignment horizontal="center" vertical="center" wrapText="1"/>
    </xf>
    <xf numFmtId="0" fontId="13" fillId="3" borderId="83" xfId="4" applyFont="1" applyFill="1" applyBorder="1" applyAlignment="1">
      <alignment horizontal="center" vertical="center" wrapText="1"/>
    </xf>
    <xf numFmtId="0" fontId="8" fillId="0" borderId="15" xfId="4" applyFont="1" applyBorder="1" applyAlignment="1">
      <alignment horizontal="left" vertical="center"/>
    </xf>
    <xf numFmtId="3" fontId="7" fillId="0" borderId="3" xfId="4" applyNumberFormat="1" applyFont="1" applyBorder="1" applyAlignment="1">
      <alignment horizontal="right" vertical="center"/>
    </xf>
    <xf numFmtId="165" fontId="7" fillId="0" borderId="3" xfId="1" applyNumberFormat="1" applyFont="1" applyBorder="1" applyAlignment="1">
      <alignment horizontal="center" vertical="center"/>
    </xf>
    <xf numFmtId="3" fontId="8" fillId="0" borderId="0" xfId="4" applyNumberFormat="1" applyFont="1" applyAlignment="1">
      <alignment horizontal="right" vertical="center"/>
    </xf>
    <xf numFmtId="0" fontId="8" fillId="0" borderId="11" xfId="4" applyFont="1" applyBorder="1" applyAlignment="1">
      <alignment horizontal="left" vertical="center"/>
    </xf>
    <xf numFmtId="3" fontId="7" fillId="0" borderId="4" xfId="4" applyNumberFormat="1" applyFont="1" applyBorder="1" applyAlignment="1">
      <alignment horizontal="right" vertical="center"/>
    </xf>
    <xf numFmtId="165" fontId="7" fillId="0" borderId="4" xfId="1" applyNumberFormat="1" applyFont="1" applyBorder="1" applyAlignment="1">
      <alignment horizontal="center" vertical="center"/>
    </xf>
    <xf numFmtId="3" fontId="8" fillId="0" borderId="1" xfId="4" applyNumberFormat="1" applyFont="1" applyBorder="1" applyAlignment="1">
      <alignment horizontal="right" vertical="center"/>
    </xf>
    <xf numFmtId="3" fontId="13" fillId="0" borderId="8" xfId="4" applyNumberFormat="1" applyFont="1" applyBorder="1" applyAlignment="1">
      <alignment horizontal="center" vertical="center"/>
    </xf>
    <xf numFmtId="3" fontId="15" fillId="0" borderId="2" xfId="4" applyNumberFormat="1" applyFont="1" applyBorder="1" applyAlignment="1">
      <alignment horizontal="right" vertical="center"/>
    </xf>
    <xf numFmtId="3" fontId="15" fillId="0" borderId="6" xfId="4" applyNumberFormat="1" applyFont="1" applyBorder="1" applyAlignment="1">
      <alignment horizontal="right" vertical="center"/>
    </xf>
    <xf numFmtId="3" fontId="13" fillId="3" borderId="36" xfId="4" applyNumberFormat="1" applyFont="1" applyFill="1" applyBorder="1" applyAlignment="1">
      <alignment horizontal="center" vertical="center" wrapText="1"/>
    </xf>
    <xf numFmtId="3" fontId="13" fillId="3" borderId="5" xfId="4" applyNumberFormat="1" applyFont="1" applyFill="1" applyBorder="1" applyAlignment="1">
      <alignment horizontal="center" vertical="center" wrapText="1"/>
    </xf>
    <xf numFmtId="3" fontId="13" fillId="3" borderId="14" xfId="4" applyNumberFormat="1" applyFont="1" applyFill="1" applyBorder="1" applyAlignment="1">
      <alignment horizontal="center" vertical="center" wrapText="1"/>
    </xf>
    <xf numFmtId="3" fontId="15" fillId="0" borderId="0" xfId="4" applyNumberFormat="1" applyFont="1" applyAlignment="1">
      <alignment horizontal="right" vertical="center"/>
    </xf>
    <xf numFmtId="0" fontId="8" fillId="0" borderId="36" xfId="4" applyFont="1" applyBorder="1" applyAlignment="1">
      <alignment horizontal="left" vertical="center"/>
    </xf>
    <xf numFmtId="174" fontId="7" fillId="0" borderId="5" xfId="4" applyNumberFormat="1" applyFont="1" applyBorder="1" applyAlignment="1">
      <alignment horizontal="right" vertical="center"/>
    </xf>
    <xf numFmtId="3" fontId="15" fillId="0" borderId="14" xfId="4" applyNumberFormat="1" applyFont="1" applyBorder="1" applyAlignment="1">
      <alignment horizontal="right" vertical="center"/>
    </xf>
    <xf numFmtId="3" fontId="7" fillId="0" borderId="0" xfId="4" applyNumberFormat="1" applyFont="1" applyAlignment="1">
      <alignment horizontal="right" vertical="center"/>
    </xf>
    <xf numFmtId="174" fontId="7" fillId="0" borderId="3" xfId="4" applyNumberFormat="1" applyFont="1" applyBorder="1" applyAlignment="1">
      <alignment horizontal="right" vertical="center"/>
    </xf>
    <xf numFmtId="3" fontId="15" fillId="0" borderId="10" xfId="4" applyNumberFormat="1" applyFont="1" applyBorder="1" applyAlignment="1">
      <alignment horizontal="right" vertical="center"/>
    </xf>
    <xf numFmtId="3" fontId="7" fillId="0" borderId="0" xfId="19" applyNumberFormat="1" applyFont="1"/>
    <xf numFmtId="3" fontId="15" fillId="0" borderId="0" xfId="4" applyNumberFormat="1" applyFont="1" applyAlignment="1">
      <alignment vertical="center"/>
    </xf>
    <xf numFmtId="174" fontId="7" fillId="0" borderId="0" xfId="4" applyNumberFormat="1" applyFont="1" applyAlignment="1">
      <alignment horizontal="right" vertical="center"/>
    </xf>
    <xf numFmtId="3" fontId="15" fillId="0" borderId="0" xfId="4" applyNumberFormat="1" applyFont="1"/>
    <xf numFmtId="3" fontId="15" fillId="0" borderId="0" xfId="4" applyNumberFormat="1" applyFont="1" applyAlignment="1">
      <alignment horizontal="center"/>
    </xf>
    <xf numFmtId="3" fontId="15" fillId="0" borderId="0" xfId="4" applyNumberFormat="1" applyFont="1" applyAlignment="1">
      <alignment horizontal="center" wrapText="1"/>
    </xf>
    <xf numFmtId="0" fontId="8" fillId="0" borderId="0" xfId="4" applyFont="1" applyAlignment="1">
      <alignment horizontal="left"/>
    </xf>
    <xf numFmtId="174" fontId="7" fillId="0" borderId="0" xfId="4" applyNumberFormat="1" applyFont="1" applyAlignment="1">
      <alignment vertical="center"/>
    </xf>
    <xf numFmtId="0" fontId="7" fillId="2" borderId="0" xfId="4" applyFont="1" applyFill="1" applyAlignment="1">
      <alignment vertical="center"/>
    </xf>
    <xf numFmtId="0" fontId="5" fillId="0" borderId="0" xfId="3" applyFont="1" applyAlignment="1" applyProtection="1">
      <alignment horizontal="center"/>
    </xf>
    <xf numFmtId="0" fontId="5" fillId="0" borderId="0" xfId="3" applyFont="1" applyAlignment="1" applyProtection="1"/>
    <xf numFmtId="0" fontId="5" fillId="0" borderId="0" xfId="3" applyFont="1" applyAlignment="1" applyProtection="1">
      <alignment horizontal="left"/>
    </xf>
    <xf numFmtId="165" fontId="90" fillId="0" borderId="0" xfId="1" applyNumberFormat="1" applyFont="1"/>
    <xf numFmtId="165" fontId="7" fillId="0" borderId="0" xfId="1" applyNumberFormat="1" applyFont="1" applyAlignment="1">
      <alignment horizontal="right"/>
    </xf>
    <xf numFmtId="0" fontId="2" fillId="0" borderId="0" xfId="4" applyFont="1" applyAlignment="1">
      <alignment horizontal="center"/>
    </xf>
    <xf numFmtId="3" fontId="13" fillId="3" borderId="102" xfId="18" quotePrefix="1" applyNumberFormat="1" applyFont="1" applyFill="1" applyBorder="1" applyAlignment="1">
      <alignment horizontal="center" vertical="center"/>
    </xf>
    <xf numFmtId="3" fontId="13" fillId="3" borderId="103" xfId="18" quotePrefix="1" applyNumberFormat="1" applyFont="1" applyFill="1" applyBorder="1" applyAlignment="1">
      <alignment horizontal="center" vertical="center"/>
    </xf>
    <xf numFmtId="0" fontId="13" fillId="3" borderId="103" xfId="4" applyFont="1" applyFill="1" applyBorder="1" applyAlignment="1">
      <alignment horizontal="center" vertical="center" wrapText="1"/>
    </xf>
    <xf numFmtId="165" fontId="13" fillId="3" borderId="104" xfId="1" applyNumberFormat="1" applyFont="1" applyFill="1" applyBorder="1" applyAlignment="1">
      <alignment horizontal="center" vertical="center"/>
    </xf>
    <xf numFmtId="165" fontId="8" fillId="3" borderId="103" xfId="1" applyNumberFormat="1" applyFont="1" applyFill="1" applyBorder="1" applyAlignment="1">
      <alignment vertical="center"/>
    </xf>
    <xf numFmtId="165" fontId="8" fillId="3" borderId="104" xfId="1" applyNumberFormat="1" applyFont="1" applyFill="1" applyBorder="1" applyAlignment="1">
      <alignment horizontal="right" vertical="center"/>
    </xf>
    <xf numFmtId="0" fontId="7" fillId="0" borderId="102" xfId="18" applyFont="1" applyBorder="1" applyAlignment="1">
      <alignment horizontal="center"/>
    </xf>
    <xf numFmtId="0" fontId="7" fillId="0" borderId="103" xfId="18" applyFont="1" applyBorder="1" applyAlignment="1">
      <alignment horizontal="left"/>
    </xf>
    <xf numFmtId="3" fontId="7" fillId="0" borderId="103" xfId="4" applyNumberFormat="1" applyFont="1" applyBorder="1"/>
    <xf numFmtId="41" fontId="89" fillId="0" borderId="103" xfId="20" applyFont="1" applyBorder="1"/>
    <xf numFmtId="0" fontId="89" fillId="0" borderId="103" xfId="4" applyFont="1" applyBorder="1"/>
    <xf numFmtId="0" fontId="7" fillId="2" borderId="102" xfId="4" applyFont="1" applyFill="1" applyBorder="1" applyAlignment="1">
      <alignment horizontal="center"/>
    </xf>
    <xf numFmtId="0" fontId="7" fillId="2" borderId="103" xfId="4" applyFont="1" applyFill="1" applyBorder="1"/>
    <xf numFmtId="0" fontId="7" fillId="0" borderId="0" xfId="18" applyFont="1" applyAlignment="1">
      <alignment horizontal="left" vertical="center"/>
    </xf>
    <xf numFmtId="0" fontId="7" fillId="0" borderId="0" xfId="18" applyFont="1" applyAlignment="1">
      <alignment horizontal="center" vertical="center"/>
    </xf>
    <xf numFmtId="0" fontId="7" fillId="0" borderId="0" xfId="4" applyFont="1" applyAlignment="1">
      <alignment horizontal="center"/>
    </xf>
    <xf numFmtId="0" fontId="8" fillId="0" borderId="0" xfId="4" applyFont="1" applyAlignment="1">
      <alignment horizontal="centerContinuous" vertical="center"/>
    </xf>
    <xf numFmtId="0" fontId="13" fillId="0" borderId="0" xfId="4" applyFont="1" applyAlignment="1">
      <alignment horizontal="centerContinuous"/>
    </xf>
    <xf numFmtId="3" fontId="13" fillId="3" borderId="8" xfId="4" applyNumberFormat="1" applyFont="1" applyFill="1" applyBorder="1" applyAlignment="1">
      <alignment horizontal="center" vertical="center"/>
    </xf>
    <xf numFmtId="3" fontId="13" fillId="3" borderId="6" xfId="4" applyNumberFormat="1" applyFont="1" applyFill="1" applyBorder="1" applyAlignment="1">
      <alignment horizontal="center" vertical="center"/>
    </xf>
    <xf numFmtId="0" fontId="7" fillId="0" borderId="15" xfId="4" applyFont="1" applyBorder="1" applyAlignment="1">
      <alignment horizontal="left" vertical="center"/>
    </xf>
    <xf numFmtId="3" fontId="7" fillId="0" borderId="78" xfId="4" applyNumberFormat="1" applyFont="1" applyBorder="1" applyAlignment="1">
      <alignment horizontal="right"/>
    </xf>
    <xf numFmtId="165" fontId="7" fillId="0" borderId="3" xfId="1" applyNumberFormat="1" applyFont="1" applyBorder="1" applyAlignment="1">
      <alignment horizontal="right" vertical="center"/>
    </xf>
    <xf numFmtId="3" fontId="7" fillId="0" borderId="78" xfId="4" applyNumberFormat="1" applyFont="1" applyBorder="1" applyAlignment="1">
      <alignment vertical="center"/>
    </xf>
    <xf numFmtId="165" fontId="8" fillId="0" borderId="10" xfId="1" applyNumberFormat="1" applyFont="1" applyBorder="1" applyAlignment="1">
      <alignment horizontal="right" vertical="center"/>
    </xf>
    <xf numFmtId="3" fontId="7" fillId="0" borderId="77" xfId="4" applyNumberFormat="1" applyFont="1" applyBorder="1" applyAlignment="1">
      <alignment horizontal="right"/>
    </xf>
    <xf numFmtId="3" fontId="7" fillId="0" borderId="77" xfId="4" applyNumberFormat="1" applyFont="1" applyBorder="1" applyAlignment="1">
      <alignment vertical="center"/>
    </xf>
    <xf numFmtId="0" fontId="7" fillId="0" borderId="11" xfId="4" applyFont="1" applyBorder="1" applyAlignment="1">
      <alignment horizontal="left" vertical="center"/>
    </xf>
    <xf numFmtId="3" fontId="7" fillId="0" borderId="79" xfId="4" applyNumberFormat="1" applyFont="1" applyBorder="1" applyAlignment="1">
      <alignment horizontal="right"/>
    </xf>
    <xf numFmtId="165" fontId="7" fillId="0" borderId="4" xfId="1" applyNumberFormat="1" applyFont="1" applyBorder="1" applyAlignment="1">
      <alignment horizontal="right" vertical="center"/>
    </xf>
    <xf numFmtId="3" fontId="7" fillId="0" borderId="79" xfId="4" applyNumberFormat="1" applyFont="1" applyBorder="1" applyAlignment="1">
      <alignment vertical="center"/>
    </xf>
    <xf numFmtId="165" fontId="8" fillId="0" borderId="9" xfId="1" applyNumberFormat="1" applyFont="1" applyBorder="1" applyAlignment="1">
      <alignment horizontal="right" vertical="center"/>
    </xf>
    <xf numFmtId="0" fontId="13" fillId="3" borderId="11" xfId="4" applyFont="1" applyFill="1" applyBorder="1" applyAlignment="1">
      <alignment horizontal="center" vertical="center"/>
    </xf>
    <xf numFmtId="3" fontId="8" fillId="3" borderId="4" xfId="4" applyNumberFormat="1" applyFont="1" applyFill="1" applyBorder="1" applyAlignment="1">
      <alignment horizontal="right" vertical="center"/>
    </xf>
    <xf numFmtId="165" fontId="8" fillId="3" borderId="9" xfId="1" applyNumberFormat="1" applyFont="1" applyFill="1" applyBorder="1" applyAlignment="1">
      <alignment horizontal="right" vertical="center"/>
    </xf>
    <xf numFmtId="0" fontId="11" fillId="0" borderId="0" xfId="4" applyFont="1" applyAlignment="1">
      <alignment horizontal="centerContinuous"/>
    </xf>
    <xf numFmtId="169" fontId="7" fillId="0" borderId="3" xfId="1" applyNumberFormat="1" applyFont="1" applyBorder="1" applyAlignment="1">
      <alignment horizontal="right" vertical="center"/>
    </xf>
    <xf numFmtId="165" fontId="8" fillId="0" borderId="0" xfId="1" applyNumberFormat="1" applyFont="1" applyBorder="1" applyAlignment="1">
      <alignment horizontal="right" vertical="center"/>
    </xf>
    <xf numFmtId="165" fontId="8" fillId="3" borderId="2" xfId="1" applyNumberFormat="1" applyFont="1" applyFill="1" applyBorder="1" applyAlignment="1">
      <alignment horizontal="right" vertical="center"/>
    </xf>
    <xf numFmtId="0" fontId="7" fillId="2" borderId="0" xfId="4" applyFont="1" applyFill="1" applyAlignment="1">
      <alignment horizontal="left"/>
    </xf>
    <xf numFmtId="0" fontId="5" fillId="4" borderId="0" xfId="3" applyFont="1" applyFill="1" applyAlignment="1" applyProtection="1"/>
    <xf numFmtId="0" fontId="34" fillId="0" borderId="0" xfId="4" applyFont="1"/>
    <xf numFmtId="0" fontId="13" fillId="3" borderId="105" xfId="4" applyFont="1" applyFill="1" applyBorder="1" applyAlignment="1">
      <alignment horizontal="center" vertical="center" wrapText="1"/>
    </xf>
    <xf numFmtId="0" fontId="8" fillId="0" borderId="0" xfId="4" applyFont="1" applyAlignment="1">
      <alignment horizontal="center" vertical="center"/>
    </xf>
    <xf numFmtId="0" fontId="13" fillId="3" borderId="8" xfId="4" applyFont="1" applyFill="1" applyBorder="1" applyAlignment="1">
      <alignment horizontal="left" vertical="center" wrapText="1"/>
    </xf>
    <xf numFmtId="3" fontId="34" fillId="3" borderId="2" xfId="4" applyNumberFormat="1" applyFont="1" applyFill="1" applyBorder="1" applyAlignment="1">
      <alignment horizontal="right" vertical="center"/>
    </xf>
    <xf numFmtId="165" fontId="34" fillId="3" borderId="1" xfId="1" applyNumberFormat="1" applyFont="1" applyFill="1" applyBorder="1" applyAlignment="1">
      <alignment horizontal="right" vertical="center"/>
    </xf>
    <xf numFmtId="0" fontId="7" fillId="0" borderId="36" xfId="4" applyFont="1" applyBorder="1" applyAlignment="1">
      <alignment horizontal="left" wrapText="1"/>
    </xf>
    <xf numFmtId="3" fontId="7" fillId="0" borderId="5" xfId="4" applyNumberFormat="1" applyFont="1" applyBorder="1" applyAlignment="1">
      <alignment horizontal="right" vertical="center"/>
    </xf>
    <xf numFmtId="3" fontId="89" fillId="0" borderId="5" xfId="21" applyNumberFormat="1" applyFont="1" applyBorder="1" applyAlignment="1">
      <alignment horizontal="right" vertical="center"/>
    </xf>
    <xf numFmtId="3" fontId="89" fillId="0" borderId="5" xfId="22" applyNumberFormat="1" applyFont="1" applyBorder="1" applyAlignment="1">
      <alignment horizontal="right" vertical="center"/>
    </xf>
    <xf numFmtId="3" fontId="89" fillId="0" borderId="5" xfId="23" applyNumberFormat="1" applyFont="1" applyBorder="1" applyAlignment="1">
      <alignment horizontal="right" vertical="center"/>
    </xf>
    <xf numFmtId="0" fontId="89" fillId="0" borderId="5" xfId="21" applyFont="1" applyBorder="1" applyAlignment="1">
      <alignment horizontal="right" vertical="center"/>
    </xf>
    <xf numFmtId="165" fontId="7" fillId="0" borderId="12" xfId="1" applyNumberFormat="1" applyFont="1" applyBorder="1" applyAlignment="1">
      <alignment horizontal="right" vertical="center"/>
    </xf>
    <xf numFmtId="0" fontId="7" fillId="0" borderId="15" xfId="4" applyFont="1" applyBorder="1" applyAlignment="1">
      <alignment horizontal="left" wrapText="1"/>
    </xf>
    <xf numFmtId="0" fontId="89" fillId="0" borderId="3" xfId="21" applyFont="1" applyBorder="1" applyAlignment="1">
      <alignment horizontal="right" vertical="center"/>
    </xf>
    <xf numFmtId="0" fontId="89" fillId="0" borderId="3" xfId="22" applyFont="1" applyBorder="1" applyAlignment="1">
      <alignment horizontal="right" vertical="center"/>
    </xf>
    <xf numFmtId="0" fontId="89" fillId="0" borderId="3" xfId="23" applyFont="1" applyBorder="1" applyAlignment="1">
      <alignment horizontal="right" vertical="center"/>
    </xf>
    <xf numFmtId="165" fontId="7" fillId="0" borderId="0" xfId="1" applyNumberFormat="1" applyFont="1" applyAlignment="1">
      <alignment horizontal="right" vertical="center"/>
    </xf>
    <xf numFmtId="0" fontId="7" fillId="0" borderId="11" xfId="4" applyFont="1" applyBorder="1" applyAlignment="1">
      <alignment horizontal="left" wrapText="1"/>
    </xf>
    <xf numFmtId="0" fontId="89" fillId="0" borderId="4" xfId="21" applyFont="1" applyBorder="1" applyAlignment="1">
      <alignment horizontal="right" vertical="center"/>
    </xf>
    <xf numFmtId="0" fontId="89" fillId="0" borderId="4" xfId="22" applyFont="1" applyBorder="1" applyAlignment="1">
      <alignment horizontal="right" vertical="center"/>
    </xf>
    <xf numFmtId="0" fontId="89" fillId="0" borderId="4" xfId="23" applyFont="1" applyBorder="1" applyAlignment="1">
      <alignment horizontal="right" vertical="center"/>
    </xf>
    <xf numFmtId="165" fontId="7" fillId="0" borderId="1" xfId="1" applyNumberFormat="1" applyFont="1" applyBorder="1" applyAlignment="1">
      <alignment horizontal="right" vertical="center"/>
    </xf>
    <xf numFmtId="165" fontId="34" fillId="3" borderId="7" xfId="1" applyNumberFormat="1" applyFont="1" applyFill="1" applyBorder="1" applyAlignment="1">
      <alignment horizontal="right" vertical="center"/>
    </xf>
    <xf numFmtId="3" fontId="7" fillId="0" borderId="77" xfId="4" applyNumberFormat="1" applyFont="1" applyBorder="1" applyAlignment="1">
      <alignment horizontal="right" vertical="center"/>
    </xf>
    <xf numFmtId="0" fontId="89" fillId="0" borderId="5" xfId="22" applyFont="1" applyBorder="1" applyAlignment="1">
      <alignment horizontal="right" vertical="center"/>
    </xf>
    <xf numFmtId="3" fontId="34" fillId="3" borderId="2" xfId="24" applyNumberFormat="1" applyFont="1" applyFill="1" applyBorder="1" applyAlignment="1">
      <alignment horizontal="right" vertical="center"/>
    </xf>
    <xf numFmtId="0" fontId="7" fillId="0" borderId="8" xfId="4" applyFont="1" applyBorder="1" applyAlignment="1">
      <alignment horizontal="left" wrapText="1"/>
    </xf>
    <xf numFmtId="3" fontId="89" fillId="0" borderId="2" xfId="24" applyNumberFormat="1" applyFont="1" applyBorder="1" applyAlignment="1">
      <alignment horizontal="right" vertical="center"/>
    </xf>
    <xf numFmtId="165" fontId="8" fillId="0" borderId="7" xfId="1" applyNumberFormat="1" applyFont="1" applyBorder="1" applyAlignment="1">
      <alignment horizontal="right" vertical="center"/>
    </xf>
    <xf numFmtId="0" fontId="13" fillId="3" borderId="11" xfId="4" applyFont="1" applyFill="1" applyBorder="1" applyAlignment="1">
      <alignment horizontal="left" vertical="center" wrapText="1"/>
    </xf>
    <xf numFmtId="3" fontId="34" fillId="3" borderId="4" xfId="4" applyNumberFormat="1" applyFont="1" applyFill="1" applyBorder="1" applyAlignment="1">
      <alignment horizontal="right" vertical="center"/>
    </xf>
    <xf numFmtId="0" fontId="13" fillId="0" borderId="0" xfId="4" applyFont="1" applyAlignment="1">
      <alignment horizontal="centerContinuous" wrapText="1"/>
    </xf>
    <xf numFmtId="0" fontId="32" fillId="0" borderId="0" xfId="4" applyFont="1" applyAlignment="1">
      <alignment horizontal="centerContinuous" wrapText="1"/>
    </xf>
    <xf numFmtId="0" fontId="4" fillId="0" borderId="0" xfId="3" applyAlignment="1" applyProtection="1"/>
    <xf numFmtId="0" fontId="8" fillId="3" borderId="94" xfId="4" applyFont="1" applyFill="1" applyBorder="1" applyAlignment="1">
      <alignment horizontal="center" vertical="center" wrapText="1"/>
    </xf>
    <xf numFmtId="0" fontId="8" fillId="3" borderId="106" xfId="4" applyFont="1" applyFill="1" applyBorder="1" applyAlignment="1">
      <alignment horizontal="center" vertical="center" wrapText="1"/>
    </xf>
    <xf numFmtId="0" fontId="8" fillId="3" borderId="90" xfId="4" applyFont="1" applyFill="1" applyBorder="1" applyAlignment="1">
      <alignment horizontal="center" vertical="center" wrapText="1"/>
    </xf>
    <xf numFmtId="165" fontId="7" fillId="0" borderId="90" xfId="1" applyNumberFormat="1" applyFont="1" applyBorder="1" applyAlignment="1">
      <alignment horizontal="right"/>
    </xf>
    <xf numFmtId="165" fontId="7" fillId="0" borderId="106" xfId="1" applyNumberFormat="1" applyFont="1" applyBorder="1" applyAlignment="1">
      <alignment horizontal="right"/>
    </xf>
    <xf numFmtId="165" fontId="7" fillId="0" borderId="106" xfId="1" applyNumberFormat="1" applyFont="1" applyBorder="1"/>
    <xf numFmtId="0" fontId="7" fillId="0" borderId="106" xfId="4" applyFont="1" applyBorder="1"/>
    <xf numFmtId="0" fontId="7" fillId="0" borderId="85" xfId="4" applyFont="1" applyBorder="1"/>
    <xf numFmtId="165" fontId="7" fillId="0" borderId="84" xfId="1" applyNumberFormat="1" applyFont="1" applyBorder="1" applyAlignment="1">
      <alignment horizontal="right"/>
    </xf>
    <xf numFmtId="165" fontId="7" fillId="0" borderId="84" xfId="1" applyNumberFormat="1" applyFont="1" applyBorder="1"/>
    <xf numFmtId="0" fontId="7" fillId="0" borderId="84" xfId="4" applyFont="1" applyBorder="1"/>
    <xf numFmtId="0" fontId="8" fillId="0" borderId="85" xfId="4" applyFont="1" applyBorder="1"/>
    <xf numFmtId="165" fontId="8" fillId="0" borderId="84" xfId="1" applyNumberFormat="1" applyFont="1" applyBorder="1" applyAlignment="1">
      <alignment horizontal="right"/>
    </xf>
    <xf numFmtId="0" fontId="91" fillId="0" borderId="0" xfId="4" applyFont="1"/>
    <xf numFmtId="3" fontId="32" fillId="0" borderId="0" xfId="4" applyNumberFormat="1" applyFont="1"/>
    <xf numFmtId="2" fontId="13" fillId="0" borderId="0" xfId="4" applyNumberFormat="1" applyFont="1" applyAlignment="1">
      <alignment horizontal="centerContinuous"/>
    </xf>
    <xf numFmtId="2" fontId="32" fillId="0" borderId="0" xfId="4" applyNumberFormat="1" applyFont="1" applyAlignment="1">
      <alignment horizontal="centerContinuous"/>
    </xf>
    <xf numFmtId="3" fontId="7" fillId="0" borderId="106" xfId="4" applyNumberFormat="1" applyFont="1" applyBorder="1"/>
    <xf numFmtId="165" fontId="7" fillId="0" borderId="94" xfId="1" applyNumberFormat="1" applyFont="1" applyBorder="1"/>
    <xf numFmtId="3" fontId="8" fillId="0" borderId="106" xfId="4" applyNumberFormat="1" applyFont="1" applyBorder="1"/>
    <xf numFmtId="165" fontId="7" fillId="0" borderId="86" xfId="1" applyNumberFormat="1" applyFont="1" applyBorder="1"/>
    <xf numFmtId="3" fontId="7" fillId="0" borderId="92" xfId="4" applyNumberFormat="1" applyFont="1" applyBorder="1"/>
    <xf numFmtId="3" fontId="7" fillId="0" borderId="84" xfId="4" applyNumberFormat="1" applyFont="1" applyBorder="1"/>
    <xf numFmtId="165" fontId="7" fillId="0" borderId="85" xfId="1" applyNumberFormat="1" applyFont="1" applyBorder="1"/>
    <xf numFmtId="3" fontId="8" fillId="0" borderId="84" xfId="4" applyNumberFormat="1" applyFont="1" applyBorder="1"/>
    <xf numFmtId="0" fontId="8" fillId="0" borderId="84" xfId="4" applyFont="1" applyBorder="1"/>
    <xf numFmtId="0" fontId="13" fillId="3" borderId="93" xfId="0" applyFont="1" applyFill="1" applyBorder="1" applyAlignment="1">
      <alignment horizontal="center" vertical="center" wrapText="1"/>
    </xf>
    <xf numFmtId="0" fontId="13" fillId="3" borderId="82" xfId="0" applyFont="1" applyFill="1" applyBorder="1" applyAlignment="1">
      <alignment horizontal="center" vertical="center" wrapText="1"/>
    </xf>
    <xf numFmtId="0" fontId="7" fillId="0" borderId="87" xfId="0" applyFont="1" applyBorder="1"/>
    <xf numFmtId="0" fontId="7" fillId="0" borderId="86" xfId="0" applyFont="1" applyBorder="1"/>
    <xf numFmtId="3" fontId="7" fillId="0" borderId="0" xfId="0" applyNumberFormat="1" applyFont="1"/>
    <xf numFmtId="0" fontId="34" fillId="0" borderId="89" xfId="0" applyFont="1" applyBorder="1"/>
    <xf numFmtId="3" fontId="34" fillId="0" borderId="84" xfId="0" applyNumberFormat="1" applyFont="1" applyBorder="1"/>
    <xf numFmtId="0" fontId="34" fillId="0" borderId="85" xfId="0" applyFont="1" applyBorder="1"/>
    <xf numFmtId="3" fontId="7" fillId="3" borderId="88" xfId="0" applyNumberFormat="1" applyFont="1" applyFill="1" applyBorder="1"/>
    <xf numFmtId="3" fontId="7" fillId="3" borderId="106" xfId="0" applyNumberFormat="1" applyFont="1" applyFill="1" applyBorder="1"/>
    <xf numFmtId="3" fontId="7" fillId="3" borderId="87" xfId="0" applyNumberFormat="1" applyFont="1" applyFill="1" applyBorder="1"/>
    <xf numFmtId="3" fontId="7" fillId="3" borderId="0" xfId="0" applyNumberFormat="1" applyFont="1" applyFill="1"/>
    <xf numFmtId="3" fontId="34" fillId="8" borderId="89" xfId="0" applyNumberFormat="1" applyFont="1" applyFill="1" applyBorder="1"/>
    <xf numFmtId="3" fontId="34" fillId="8" borderId="84" xfId="0" applyNumberFormat="1" applyFont="1" applyFill="1" applyBorder="1"/>
    <xf numFmtId="3" fontId="13" fillId="3" borderId="106" xfId="0" applyNumberFormat="1" applyFont="1" applyFill="1" applyBorder="1" applyAlignment="1">
      <alignment horizontal="center" vertical="center" wrapText="1"/>
    </xf>
    <xf numFmtId="3" fontId="13" fillId="3" borderId="88" xfId="0" applyNumberFormat="1" applyFont="1" applyFill="1" applyBorder="1" applyAlignment="1">
      <alignment horizontal="center" vertical="center" wrapText="1"/>
    </xf>
    <xf numFmtId="3" fontId="7" fillId="0" borderId="88" xfId="0" applyNumberFormat="1" applyFont="1" applyBorder="1"/>
    <xf numFmtId="0" fontId="7" fillId="0" borderId="94" xfId="0" applyFont="1" applyBorder="1"/>
    <xf numFmtId="0" fontId="7" fillId="0" borderId="88" xfId="0" applyFont="1" applyBorder="1"/>
    <xf numFmtId="3" fontId="7" fillId="0" borderId="106" xfId="0" applyNumberFormat="1" applyFont="1" applyBorder="1"/>
    <xf numFmtId="3" fontId="7" fillId="0" borderId="87" xfId="0" applyNumberFormat="1" applyFont="1" applyBorder="1"/>
    <xf numFmtId="3" fontId="34" fillId="0" borderId="89" xfId="0" applyNumberFormat="1" applyFont="1" applyBorder="1"/>
    <xf numFmtId="0" fontId="7" fillId="3" borderId="88" xfId="0" applyFont="1" applyFill="1" applyBorder="1"/>
    <xf numFmtId="0" fontId="7" fillId="3" borderId="87" xfId="0" applyFont="1" applyFill="1" applyBorder="1"/>
    <xf numFmtId="0" fontId="34" fillId="3" borderId="89" xfId="0" applyFont="1" applyFill="1" applyBorder="1"/>
    <xf numFmtId="3" fontId="13" fillId="0" borderId="0" xfId="0" applyNumberFormat="1" applyFont="1" applyAlignment="1">
      <alignment vertical="center"/>
    </xf>
    <xf numFmtId="1" fontId="13" fillId="0" borderId="0" xfId="0" applyNumberFormat="1" applyFont="1" applyAlignment="1">
      <alignment vertical="center"/>
    </xf>
    <xf numFmtId="1" fontId="13" fillId="0" borderId="0" xfId="0" applyNumberFormat="1" applyFont="1" applyAlignment="1">
      <alignment horizontal="center" vertical="center"/>
    </xf>
    <xf numFmtId="0" fontId="13" fillId="3" borderId="81" xfId="0" applyFont="1" applyFill="1" applyBorder="1" applyAlignment="1">
      <alignment horizontal="center" vertical="center" wrapText="1"/>
    </xf>
    <xf numFmtId="0" fontId="13" fillId="3" borderId="88" xfId="0" applyFont="1" applyFill="1" applyBorder="1" applyAlignment="1">
      <alignment horizontal="center" vertical="center" wrapText="1"/>
    </xf>
    <xf numFmtId="0" fontId="13" fillId="3" borderId="106" xfId="0" applyFont="1" applyFill="1" applyBorder="1" applyAlignment="1">
      <alignment horizontal="center" vertical="center" wrapText="1"/>
    </xf>
    <xf numFmtId="0" fontId="8" fillId="0" borderId="94" xfId="4" applyFont="1" applyBorder="1" applyAlignment="1">
      <alignment horizontal="left" vertical="center"/>
    </xf>
    <xf numFmtId="0" fontId="7" fillId="0" borderId="106" xfId="0" applyFont="1" applyBorder="1"/>
    <xf numFmtId="0" fontId="8" fillId="0" borderId="86" xfId="4" applyFont="1" applyBorder="1" applyAlignment="1">
      <alignment horizontal="left" vertical="center"/>
    </xf>
    <xf numFmtId="0" fontId="92" fillId="0" borderId="0" xfId="0" applyFont="1" applyAlignment="1">
      <alignment horizontal="left"/>
    </xf>
    <xf numFmtId="0" fontId="92" fillId="0" borderId="0" xfId="0" applyFont="1"/>
    <xf numFmtId="0" fontId="34" fillId="3" borderId="81" xfId="0" applyFont="1" applyFill="1" applyBorder="1" applyAlignment="1">
      <alignment horizontal="center" vertical="center"/>
    </xf>
    <xf numFmtId="0" fontId="8" fillId="3" borderId="82" xfId="0" applyFont="1" applyFill="1" applyBorder="1"/>
    <xf numFmtId="3" fontId="8" fillId="3" borderId="93" xfId="0" applyNumberFormat="1" applyFont="1" applyFill="1" applyBorder="1"/>
    <xf numFmtId="0" fontId="8" fillId="0" borderId="0" xfId="0" applyFont="1"/>
    <xf numFmtId="0" fontId="89" fillId="2" borderId="0" xfId="0" applyFont="1" applyFill="1" applyAlignment="1">
      <alignment vertical="center"/>
    </xf>
    <xf numFmtId="0" fontId="8" fillId="2" borderId="0" xfId="0" applyFont="1" applyFill="1"/>
    <xf numFmtId="0" fontId="7" fillId="0" borderId="90" xfId="0" applyFont="1" applyBorder="1"/>
    <xf numFmtId="0" fontId="7" fillId="0" borderId="91" xfId="0" applyFont="1" applyBorder="1"/>
    <xf numFmtId="0" fontId="34" fillId="0" borderId="92" xfId="0" applyFont="1" applyBorder="1"/>
    <xf numFmtId="0" fontId="34" fillId="0" borderId="84" xfId="0" applyFont="1" applyBorder="1"/>
    <xf numFmtId="0" fontId="7" fillId="5" borderId="90" xfId="0" applyFont="1" applyFill="1" applyBorder="1"/>
    <xf numFmtId="0" fontId="7" fillId="5" borderId="88" xfId="0" applyFont="1" applyFill="1" applyBorder="1"/>
    <xf numFmtId="0" fontId="7" fillId="5" borderId="106" xfId="0" applyFont="1" applyFill="1" applyBorder="1"/>
    <xf numFmtId="0" fontId="7" fillId="5" borderId="91" xfId="0" applyFont="1" applyFill="1" applyBorder="1"/>
    <xf numFmtId="0" fontId="7" fillId="5" borderId="87" xfId="0" applyFont="1" applyFill="1" applyBorder="1"/>
    <xf numFmtId="0" fontId="7" fillId="5" borderId="0" xfId="0" applyFont="1" applyFill="1"/>
    <xf numFmtId="0" fontId="34" fillId="9" borderId="92" xfId="0" applyFont="1" applyFill="1" applyBorder="1"/>
    <xf numFmtId="0" fontId="34" fillId="9" borderId="89" xfId="0" applyFont="1" applyFill="1" applyBorder="1"/>
    <xf numFmtId="0" fontId="34" fillId="9" borderId="84" xfId="0" applyFont="1" applyFill="1" applyBorder="1"/>
    <xf numFmtId="0" fontId="6" fillId="0" borderId="0" xfId="25" applyAlignment="1"/>
    <xf numFmtId="0" fontId="94" fillId="3" borderId="7" xfId="25" applyFont="1" applyFill="1" applyBorder="1" applyAlignment="1">
      <alignment horizontal="left" vertical="center" wrapText="1"/>
    </xf>
    <xf numFmtId="0" fontId="95" fillId="3" borderId="7" xfId="25" applyFont="1" applyFill="1" applyBorder="1" applyAlignment="1">
      <alignment horizontal="left" vertical="center" wrapText="1"/>
    </xf>
    <xf numFmtId="0" fontId="95" fillId="3" borderId="7" xfId="25" applyFont="1" applyFill="1" applyBorder="1" applyAlignment="1">
      <alignment horizontal="center" vertical="center" wrapText="1"/>
    </xf>
    <xf numFmtId="0" fontId="94" fillId="0" borderId="7" xfId="25" applyFont="1" applyBorder="1" applyAlignment="1">
      <alignment wrapText="1"/>
    </xf>
    <xf numFmtId="165" fontId="32" fillId="0" borderId="7" xfId="26" applyNumberFormat="1" applyFont="1" applyBorder="1" applyAlignment="1">
      <alignment horizontal="center" vertical="center"/>
    </xf>
    <xf numFmtId="0" fontId="32" fillId="0" borderId="7" xfId="25" applyFont="1" applyBorder="1" applyAlignment="1">
      <alignment horizontal="left" wrapText="1" indent="2"/>
    </xf>
    <xf numFmtId="165" fontId="6" fillId="0" borderId="7" xfId="26" applyNumberFormat="1" applyFont="1" applyBorder="1" applyAlignment="1">
      <alignment horizontal="left" vertical="center" indent="1"/>
    </xf>
    <xf numFmtId="165" fontId="32" fillId="3" borderId="7" xfId="26" applyNumberFormat="1" applyFont="1" applyFill="1" applyBorder="1" applyAlignment="1">
      <alignment horizontal="center" vertical="center" wrapText="1"/>
    </xf>
    <xf numFmtId="168" fontId="32" fillId="0" borderId="7" xfId="2" applyNumberFormat="1" applyFont="1" applyBorder="1" applyAlignment="1">
      <alignment vertical="center"/>
    </xf>
    <xf numFmtId="165" fontId="6" fillId="0" borderId="7" xfId="26" applyNumberFormat="1" applyFont="1" applyBorder="1" applyAlignment="1">
      <alignment vertical="center"/>
    </xf>
    <xf numFmtId="168" fontId="32" fillId="3" borderId="7" xfId="2" applyNumberFormat="1" applyFont="1" applyFill="1" applyBorder="1" applyAlignment="1">
      <alignment vertical="center" wrapText="1"/>
    </xf>
    <xf numFmtId="0" fontId="32" fillId="0" borderId="7" xfId="25" applyFont="1" applyBorder="1" applyAlignment="1">
      <alignment wrapText="1"/>
    </xf>
    <xf numFmtId="0" fontId="32" fillId="3" borderId="7" xfId="25" applyFont="1" applyFill="1" applyBorder="1" applyAlignment="1">
      <alignment horizontal="left" vertical="center" wrapText="1"/>
    </xf>
    <xf numFmtId="0" fontId="94" fillId="3" borderId="12" xfId="25" applyFont="1" applyFill="1" applyBorder="1" applyAlignment="1">
      <alignment horizontal="left" vertical="center" wrapText="1"/>
    </xf>
    <xf numFmtId="0" fontId="95" fillId="3" borderId="12" xfId="25" applyFont="1" applyFill="1" applyBorder="1" applyAlignment="1">
      <alignment horizontal="center" vertical="center" wrapText="1"/>
    </xf>
    <xf numFmtId="0" fontId="94" fillId="3" borderId="1" xfId="25" applyFont="1" applyFill="1" applyBorder="1" applyAlignment="1">
      <alignment horizontal="left" vertical="center" wrapText="1"/>
    </xf>
    <xf numFmtId="0" fontId="0" fillId="0" borderId="0" xfId="0" applyFill="1"/>
    <xf numFmtId="0" fontId="4" fillId="2" borderId="0" xfId="3" applyFill="1" applyAlignment="1" applyProtection="1"/>
    <xf numFmtId="0" fontId="4" fillId="0" borderId="0" xfId="3" applyFill="1" applyAlignment="1" applyProtection="1"/>
    <xf numFmtId="0" fontId="4" fillId="2" borderId="0" xfId="3" applyFill="1" applyAlignment="1" applyProtection="1">
      <alignment vertical="top"/>
    </xf>
    <xf numFmtId="0" fontId="4" fillId="2" borderId="0" xfId="3" applyFill="1" applyAlignment="1" applyProtection="1">
      <alignment horizontal="right" vertical="top"/>
    </xf>
    <xf numFmtId="0" fontId="57" fillId="6" borderId="0" xfId="7" applyFont="1" applyFill="1" applyAlignment="1"/>
    <xf numFmtId="0" fontId="6" fillId="0" borderId="0" xfId="7" applyFont="1" applyAlignment="1"/>
    <xf numFmtId="0" fontId="57" fillId="0" borderId="0" xfId="12" applyFont="1" applyAlignment="1"/>
    <xf numFmtId="0" fontId="77" fillId="0" borderId="0" xfId="12" applyAlignment="1"/>
    <xf numFmtId="0" fontId="13" fillId="3" borderId="90" xfId="0" applyFont="1" applyFill="1" applyBorder="1" applyAlignment="1">
      <alignment horizontal="center" vertical="center" wrapText="1"/>
    </xf>
    <xf numFmtId="0" fontId="13" fillId="3" borderId="94" xfId="0" applyFont="1" applyFill="1" applyBorder="1" applyAlignment="1">
      <alignment horizontal="center" vertical="center" wrapText="1"/>
    </xf>
    <xf numFmtId="0" fontId="8" fillId="3" borderId="6" xfId="0" applyFont="1" applyFill="1" applyBorder="1" applyAlignment="1">
      <alignment vertical="center" wrapText="1"/>
    </xf>
    <xf numFmtId="165" fontId="37" fillId="3" borderId="7" xfId="1" applyNumberFormat="1" applyFont="1" applyFill="1" applyBorder="1" applyAlignment="1">
      <alignment horizontal="center" vertical="center"/>
    </xf>
    <xf numFmtId="166" fontId="37" fillId="3" borderId="7" xfId="4" applyNumberFormat="1" applyFont="1" applyFill="1" applyBorder="1" applyAlignment="1">
      <alignment horizontal="center" vertical="center"/>
    </xf>
    <xf numFmtId="166" fontId="37" fillId="3" borderId="8" xfId="4" applyNumberFormat="1" applyFont="1" applyFill="1" applyBorder="1" applyAlignment="1">
      <alignment horizontal="center" vertical="center"/>
    </xf>
    <xf numFmtId="3" fontId="8" fillId="3" borderId="7" xfId="0" applyNumberFormat="1" applyFont="1" applyFill="1" applyBorder="1" applyAlignment="1">
      <alignment vertical="center" wrapText="1"/>
    </xf>
    <xf numFmtId="3" fontId="8" fillId="3" borderId="8" xfId="0" applyNumberFormat="1" applyFont="1" applyFill="1" applyBorder="1" applyAlignment="1">
      <alignment vertical="center" wrapText="1"/>
    </xf>
    <xf numFmtId="3" fontId="38" fillId="3" borderId="8" xfId="0" applyNumberFormat="1" applyFont="1" applyFill="1" applyBorder="1" applyAlignment="1">
      <alignment vertical="center" wrapText="1"/>
    </xf>
    <xf numFmtId="166" fontId="8" fillId="3" borderId="7" xfId="4" applyNumberFormat="1" applyFont="1" applyFill="1" applyBorder="1" applyAlignment="1">
      <alignment horizontal="center" vertical="center"/>
    </xf>
    <xf numFmtId="3" fontId="8" fillId="3" borderId="7" xfId="4" applyNumberFormat="1" applyFont="1" applyFill="1" applyBorder="1" applyAlignment="1">
      <alignment horizontal="center" vertical="center"/>
    </xf>
    <xf numFmtId="41" fontId="7" fillId="2" borderId="0" xfId="27" applyFont="1" applyFill="1"/>
    <xf numFmtId="0" fontId="96" fillId="0" borderId="0" xfId="0" applyFont="1" applyAlignment="1">
      <alignment vertical="center" wrapText="1"/>
    </xf>
    <xf numFmtId="0" fontId="2" fillId="2" borderId="0" xfId="4" applyFont="1" applyFill="1" applyAlignment="1">
      <alignment horizontal="center"/>
    </xf>
    <xf numFmtId="1" fontId="0" fillId="0" borderId="0" xfId="0" applyNumberFormat="1"/>
    <xf numFmtId="0" fontId="0" fillId="2" borderId="0" xfId="0" applyFill="1"/>
    <xf numFmtId="3" fontId="0" fillId="0" borderId="0" xfId="0" applyNumberFormat="1"/>
    <xf numFmtId="3" fontId="0" fillId="2" borderId="0" xfId="0" applyNumberFormat="1" applyFill="1"/>
    <xf numFmtId="0" fontId="7" fillId="2" borderId="0" xfId="0" applyFont="1" applyFill="1"/>
    <xf numFmtId="169" fontId="0" fillId="0" borderId="0" xfId="0" applyNumberFormat="1"/>
    <xf numFmtId="169" fontId="0" fillId="2" borderId="0" xfId="0" applyNumberFormat="1" applyFill="1"/>
    <xf numFmtId="3" fontId="0" fillId="0" borderId="2" xfId="0" applyNumberFormat="1" applyBorder="1" applyAlignment="1">
      <alignment horizontal="right"/>
    </xf>
    <xf numFmtId="3" fontId="32" fillId="0" borderId="2" xfId="0" applyNumberFormat="1" applyFont="1" applyBorder="1" applyAlignment="1">
      <alignment horizontal="right"/>
    </xf>
    <xf numFmtId="3" fontId="0" fillId="5" borderId="2" xfId="0" applyNumberFormat="1" applyFill="1" applyBorder="1" applyAlignment="1">
      <alignment horizontal="right"/>
    </xf>
    <xf numFmtId="3" fontId="32" fillId="5" borderId="2" xfId="0" applyNumberFormat="1" applyFont="1" applyFill="1" applyBorder="1" applyAlignment="1">
      <alignment horizontal="right"/>
    </xf>
    <xf numFmtId="0" fontId="7" fillId="0" borderId="4" xfId="0" applyFont="1" applyBorder="1" applyAlignment="1">
      <alignment horizontal="left" vertical="center"/>
    </xf>
    <xf numFmtId="0" fontId="0" fillId="0" borderId="4" xfId="0" applyBorder="1" applyAlignment="1">
      <alignment horizontal="left" vertical="center"/>
    </xf>
    <xf numFmtId="3" fontId="0" fillId="2" borderId="2" xfId="0" applyNumberFormat="1" applyFill="1" applyBorder="1" applyAlignment="1">
      <alignment horizontal="right"/>
    </xf>
    <xf numFmtId="3" fontId="32" fillId="2" borderId="2" xfId="0" applyNumberFormat="1" applyFont="1" applyFill="1" applyBorder="1" applyAlignment="1">
      <alignment horizontal="right"/>
    </xf>
    <xf numFmtId="3" fontId="0" fillId="0" borderId="0" xfId="0" applyNumberFormat="1" applyAlignment="1">
      <alignment horizontal="right"/>
    </xf>
    <xf numFmtId="0" fontId="0" fillId="0" borderId="9" xfId="0" applyBorder="1" applyAlignment="1">
      <alignment horizontal="left" vertical="center"/>
    </xf>
    <xf numFmtId="0" fontId="0" fillId="0" borderId="7" xfId="0" applyBorder="1"/>
    <xf numFmtId="3" fontId="23" fillId="0" borderId="0" xfId="5" applyNumberFormat="1"/>
    <xf numFmtId="3" fontId="9" fillId="2" borderId="0" xfId="4" applyNumberFormat="1" applyFont="1" applyFill="1" applyAlignment="1">
      <alignment horizontal="center"/>
    </xf>
    <xf numFmtId="3" fontId="20" fillId="2" borderId="0" xfId="4" applyNumberFormat="1" applyFont="1" applyFill="1" applyAlignment="1">
      <alignment horizontal="left" vertical="top" wrapText="1"/>
    </xf>
    <xf numFmtId="0" fontId="11" fillId="2" borderId="0" xfId="4" applyFont="1" applyFill="1" applyAlignment="1">
      <alignment horizontal="center"/>
    </xf>
    <xf numFmtId="3" fontId="20" fillId="2" borderId="0" xfId="4" applyNumberFormat="1" applyFont="1" applyFill="1" applyAlignment="1">
      <alignment horizontal="left" vertical="center" wrapText="1"/>
    </xf>
    <xf numFmtId="0" fontId="9" fillId="2" borderId="0" xfId="4" applyFont="1" applyFill="1" applyAlignment="1">
      <alignment horizontal="center"/>
    </xf>
    <xf numFmtId="0" fontId="20" fillId="2" borderId="0" xfId="4" applyFont="1" applyFill="1" applyAlignment="1">
      <alignment horizontal="left" vertical="center" wrapText="1"/>
    </xf>
    <xf numFmtId="0" fontId="9" fillId="2" borderId="0" xfId="1" applyNumberFormat="1" applyFont="1" applyFill="1" applyBorder="1" applyAlignment="1">
      <alignment horizontal="center" vertical="center"/>
    </xf>
    <xf numFmtId="166" fontId="13" fillId="3" borderId="6" xfId="4" applyNumberFormat="1" applyFont="1" applyFill="1" applyBorder="1" applyAlignment="1">
      <alignment horizontal="center" vertical="center"/>
    </xf>
    <xf numFmtId="166" fontId="13" fillId="3" borderId="7" xfId="4" applyNumberFormat="1" applyFont="1" applyFill="1" applyBorder="1" applyAlignment="1">
      <alignment horizontal="center" vertical="center"/>
    </xf>
    <xf numFmtId="166" fontId="13" fillId="3" borderId="8" xfId="4" applyNumberFormat="1" applyFont="1" applyFill="1" applyBorder="1" applyAlignment="1">
      <alignment horizontal="center" vertical="center"/>
    </xf>
    <xf numFmtId="166" fontId="8" fillId="3" borderId="5" xfId="4" applyNumberFormat="1" applyFont="1" applyFill="1" applyBorder="1" applyAlignment="1">
      <alignment vertical="center" wrapText="1"/>
    </xf>
    <xf numFmtId="166" fontId="8" fillId="3" borderId="4" xfId="4" applyNumberFormat="1" applyFont="1" applyFill="1" applyBorder="1" applyAlignment="1">
      <alignment vertical="center" wrapText="1"/>
    </xf>
    <xf numFmtId="3" fontId="13" fillId="3" borderId="6" xfId="4" applyNumberFormat="1" applyFont="1" applyFill="1" applyBorder="1" applyAlignment="1">
      <alignment horizontal="center" vertical="center"/>
    </xf>
    <xf numFmtId="3" fontId="13" fillId="3" borderId="7" xfId="4" applyNumberFormat="1" applyFont="1" applyFill="1" applyBorder="1" applyAlignment="1">
      <alignment horizontal="center" vertical="center"/>
    </xf>
    <xf numFmtId="3" fontId="13" fillId="3" borderId="8" xfId="4" applyNumberFormat="1" applyFont="1" applyFill="1" applyBorder="1" applyAlignment="1">
      <alignment horizontal="center" vertical="center"/>
    </xf>
    <xf numFmtId="0" fontId="7" fillId="0" borderId="4" xfId="0" applyFont="1" applyBorder="1" applyAlignment="1">
      <alignment vertical="center" wrapText="1"/>
    </xf>
    <xf numFmtId="166" fontId="13" fillId="3" borderId="23" xfId="4" applyNumberFormat="1" applyFont="1" applyFill="1" applyBorder="1" applyAlignment="1">
      <alignment horizontal="center" vertical="center"/>
    </xf>
    <xf numFmtId="166" fontId="13" fillId="3" borderId="24" xfId="4" applyNumberFormat="1" applyFont="1" applyFill="1" applyBorder="1" applyAlignment="1">
      <alignment horizontal="center" vertical="center"/>
    </xf>
    <xf numFmtId="166" fontId="13" fillId="3" borderId="25" xfId="4" applyNumberFormat="1" applyFont="1" applyFill="1" applyBorder="1" applyAlignment="1">
      <alignment horizontal="center" vertical="center"/>
    </xf>
    <xf numFmtId="166" fontId="13" fillId="3" borderId="26" xfId="4" applyNumberFormat="1" applyFont="1" applyFill="1" applyBorder="1" applyAlignment="1">
      <alignment horizontal="center" vertical="center"/>
    </xf>
    <xf numFmtId="166" fontId="13" fillId="3" borderId="27" xfId="4" applyNumberFormat="1" applyFont="1" applyFill="1" applyBorder="1" applyAlignment="1">
      <alignment horizontal="center" vertical="center"/>
    </xf>
    <xf numFmtId="166" fontId="13" fillId="3" borderId="28" xfId="4" applyNumberFormat="1" applyFont="1" applyFill="1" applyBorder="1" applyAlignment="1">
      <alignment horizontal="center" vertical="center"/>
    </xf>
    <xf numFmtId="3" fontId="20" fillId="2" borderId="0" xfId="4" applyNumberFormat="1" applyFont="1" applyFill="1" applyAlignment="1">
      <alignment horizontal="justify" vertical="justify" wrapText="1"/>
    </xf>
    <xf numFmtId="166" fontId="8" fillId="3" borderId="14" xfId="4" applyNumberFormat="1" applyFont="1" applyFill="1" applyBorder="1" applyAlignment="1">
      <alignment vertical="center" wrapText="1"/>
    </xf>
    <xf numFmtId="166" fontId="8" fillId="3" borderId="10" xfId="4" applyNumberFormat="1" applyFont="1" applyFill="1" applyBorder="1" applyAlignment="1">
      <alignment vertical="center" wrapText="1"/>
    </xf>
    <xf numFmtId="0" fontId="7" fillId="0" borderId="5" xfId="0" applyFont="1" applyBorder="1" applyAlignment="1">
      <alignment horizontal="center" vertical="center" wrapText="1"/>
    </xf>
    <xf numFmtId="0" fontId="7" fillId="0" borderId="3" xfId="0" applyFont="1" applyBorder="1" applyAlignment="1">
      <alignment wrapText="1"/>
    </xf>
    <xf numFmtId="0" fontId="7" fillId="0" borderId="4" xfId="0" applyFont="1" applyBorder="1" applyAlignment="1">
      <alignment wrapText="1"/>
    </xf>
    <xf numFmtId="166" fontId="13" fillId="3" borderId="6" xfId="4" applyNumberFormat="1" applyFont="1" applyFill="1" applyBorder="1" applyAlignment="1">
      <alignment horizontal="center" vertical="center" wrapText="1"/>
    </xf>
    <xf numFmtId="166" fontId="13" fillId="3" borderId="7" xfId="4" applyNumberFormat="1" applyFont="1" applyFill="1" applyBorder="1" applyAlignment="1">
      <alignment horizontal="center" vertical="center" wrapText="1"/>
    </xf>
    <xf numFmtId="0" fontId="9" fillId="2" borderId="0" xfId="4" applyFont="1" applyFill="1" applyAlignment="1">
      <alignment horizontal="left" vertical="center" wrapText="1"/>
    </xf>
    <xf numFmtId="0" fontId="20" fillId="0" borderId="12" xfId="4" applyFont="1" applyBorder="1" applyAlignment="1">
      <alignment horizontal="left" vertical="center" wrapText="1"/>
    </xf>
    <xf numFmtId="0" fontId="20" fillId="0" borderId="0" xfId="4" applyFont="1" applyAlignment="1">
      <alignment horizontal="left" vertical="center" wrapText="1"/>
    </xf>
    <xf numFmtId="0" fontId="13" fillId="3" borderId="5" xfId="4" applyFont="1" applyFill="1" applyBorder="1" applyAlignment="1">
      <alignment horizontal="center" vertical="center" wrapText="1"/>
    </xf>
    <xf numFmtId="0" fontId="13" fillId="3" borderId="4" xfId="4" applyFont="1" applyFill="1" applyBorder="1" applyAlignment="1">
      <alignment horizontal="center" vertical="center" wrapText="1"/>
    </xf>
    <xf numFmtId="0" fontId="51" fillId="0" borderId="7" xfId="0" applyFont="1" applyBorder="1" applyAlignment="1">
      <alignment horizontal="center" vertical="center"/>
    </xf>
    <xf numFmtId="0" fontId="51" fillId="2" borderId="7" xfId="4" applyFont="1" applyFill="1" applyBorder="1" applyAlignment="1">
      <alignment horizontal="center" vertical="center"/>
    </xf>
    <xf numFmtId="0" fontId="9" fillId="2" borderId="0" xfId="4" applyFont="1" applyFill="1" applyAlignment="1">
      <alignment horizontal="center" vertical="center" wrapText="1"/>
    </xf>
    <xf numFmtId="0" fontId="51" fillId="0" borderId="1" xfId="0" applyFont="1" applyBorder="1" applyAlignment="1">
      <alignment horizontal="center" vertical="center"/>
    </xf>
    <xf numFmtId="0" fontId="11" fillId="0" borderId="0" xfId="4" applyFont="1" applyAlignment="1">
      <alignment horizontal="left" vertical="center" wrapText="1"/>
    </xf>
    <xf numFmtId="166" fontId="8" fillId="3" borderId="6" xfId="4" applyNumberFormat="1" applyFont="1" applyFill="1" applyBorder="1" applyAlignment="1">
      <alignment horizontal="center" vertical="center" wrapText="1"/>
    </xf>
    <xf numFmtId="166" fontId="8" fillId="3" borderId="7" xfId="4" applyNumberFormat="1" applyFont="1" applyFill="1" applyBorder="1" applyAlignment="1">
      <alignment horizontal="center" vertical="center" wrapText="1"/>
    </xf>
    <xf numFmtId="0" fontId="2" fillId="2" borderId="0" xfId="4" applyFont="1" applyFill="1" applyAlignment="1">
      <alignment horizontal="center"/>
    </xf>
    <xf numFmtId="3" fontId="8" fillId="3" borderId="14" xfId="4" applyNumberFormat="1" applyFont="1" applyFill="1" applyBorder="1" applyAlignment="1">
      <alignment horizontal="center" vertical="center" wrapText="1"/>
    </xf>
    <xf numFmtId="0" fontId="7" fillId="0" borderId="9" xfId="4" applyFont="1" applyBorder="1" applyAlignment="1">
      <alignment horizontal="center" vertical="center" wrapText="1"/>
    </xf>
    <xf numFmtId="166" fontId="13" fillId="3" borderId="2" xfId="4" applyNumberFormat="1" applyFont="1" applyFill="1" applyBorder="1" applyAlignment="1">
      <alignment horizontal="center" vertical="center"/>
    </xf>
    <xf numFmtId="3" fontId="9" fillId="2" borderId="0" xfId="4" applyNumberFormat="1" applyFont="1" applyFill="1" applyAlignment="1">
      <alignment horizontal="left"/>
    </xf>
    <xf numFmtId="3" fontId="9" fillId="2" borderId="0" xfId="4" quotePrefix="1" applyNumberFormat="1" applyFont="1" applyFill="1" applyAlignment="1">
      <alignment horizontal="center"/>
    </xf>
    <xf numFmtId="0" fontId="9" fillId="0" borderId="0" xfId="4" applyFont="1" applyAlignment="1">
      <alignment horizontal="center"/>
    </xf>
    <xf numFmtId="3" fontId="9" fillId="4" borderId="0" xfId="4" applyNumberFormat="1" applyFont="1" applyFill="1" applyAlignment="1">
      <alignment horizontal="center"/>
    </xf>
    <xf numFmtId="0" fontId="7" fillId="0" borderId="9" xfId="4" applyFont="1" applyBorder="1" applyAlignment="1">
      <alignment vertical="center" wrapText="1"/>
    </xf>
    <xf numFmtId="3" fontId="9" fillId="2" borderId="1" xfId="4" quotePrefix="1" applyNumberFormat="1" applyFont="1" applyFill="1" applyBorder="1" applyAlignment="1">
      <alignment horizontal="center"/>
    </xf>
    <xf numFmtId="3" fontId="8" fillId="3" borderId="13" xfId="4" applyNumberFormat="1" applyFont="1" applyFill="1" applyBorder="1" applyAlignment="1">
      <alignment horizontal="center" vertical="center" wrapText="1"/>
    </xf>
    <xf numFmtId="0" fontId="7" fillId="0" borderId="20" xfId="4" applyFont="1" applyBorder="1" applyAlignment="1">
      <alignment horizontal="center" vertical="center" wrapText="1"/>
    </xf>
    <xf numFmtId="0" fontId="27" fillId="2" borderId="0" xfId="4" applyFont="1" applyFill="1" applyAlignment="1">
      <alignment vertical="top" wrapText="1"/>
    </xf>
    <xf numFmtId="0" fontId="28" fillId="0" borderId="0" xfId="4" applyFont="1" applyAlignment="1">
      <alignment vertical="top" wrapText="1"/>
    </xf>
    <xf numFmtId="0" fontId="55" fillId="6" borderId="0" xfId="7" applyFont="1" applyFill="1" applyAlignment="1">
      <alignment horizontal="center" wrapText="1"/>
    </xf>
    <xf numFmtId="0" fontId="57" fillId="6" borderId="0" xfId="7" applyFont="1" applyFill="1" applyAlignment="1">
      <alignment horizontal="center"/>
    </xf>
    <xf numFmtId="0" fontId="6" fillId="0" borderId="0" xfId="7" applyFont="1"/>
    <xf numFmtId="0" fontId="57" fillId="6" borderId="0" xfId="7" applyFont="1" applyFill="1" applyAlignment="1">
      <alignment horizontal="center" wrapText="1"/>
    </xf>
    <xf numFmtId="0" fontId="59" fillId="6" borderId="0" xfId="7" applyFont="1" applyFill="1" applyAlignment="1">
      <alignment horizontal="center" wrapText="1"/>
    </xf>
    <xf numFmtId="0" fontId="55" fillId="6" borderId="0" xfId="7" applyFont="1" applyFill="1" applyAlignment="1">
      <alignment horizontal="center"/>
    </xf>
    <xf numFmtId="0" fontId="59" fillId="6" borderId="0" xfId="7" applyFont="1" applyFill="1" applyAlignment="1">
      <alignment horizontal="center"/>
    </xf>
    <xf numFmtId="0" fontId="59" fillId="7" borderId="57" xfId="7" applyFont="1" applyFill="1" applyBorder="1" applyAlignment="1">
      <alignment horizontal="center"/>
    </xf>
    <xf numFmtId="0" fontId="6" fillId="0" borderId="42" xfId="7" applyFont="1" applyBorder="1"/>
    <xf numFmtId="0" fontId="59" fillId="7" borderId="42" xfId="7" applyFont="1" applyFill="1" applyBorder="1" applyAlignment="1">
      <alignment horizontal="center"/>
    </xf>
    <xf numFmtId="0" fontId="6" fillId="0" borderId="43" xfId="7" applyFont="1" applyBorder="1"/>
    <xf numFmtId="0" fontId="59" fillId="7" borderId="37" xfId="7" applyFont="1" applyFill="1" applyBorder="1" applyAlignment="1">
      <alignment horizontal="center"/>
    </xf>
    <xf numFmtId="0" fontId="59" fillId="7" borderId="57" xfId="12" applyFont="1" applyFill="1" applyBorder="1" applyAlignment="1">
      <alignment horizontal="center"/>
    </xf>
    <xf numFmtId="0" fontId="56" fillId="0" borderId="42" xfId="12" applyFont="1" applyBorder="1"/>
    <xf numFmtId="0" fontId="59" fillId="7" borderId="42" xfId="12" applyFont="1" applyFill="1" applyBorder="1" applyAlignment="1">
      <alignment horizontal="center"/>
    </xf>
    <xf numFmtId="0" fontId="69" fillId="0" borderId="43" xfId="12" applyFont="1" applyBorder="1"/>
    <xf numFmtId="0" fontId="59" fillId="7" borderId="37" xfId="12" applyFont="1" applyFill="1" applyBorder="1" applyAlignment="1">
      <alignment horizontal="center"/>
    </xf>
    <xf numFmtId="0" fontId="57" fillId="6" borderId="0" xfId="12" applyFont="1" applyFill="1" applyAlignment="1">
      <alignment horizontal="center" wrapText="1"/>
    </xf>
    <xf numFmtId="0" fontId="69" fillId="0" borderId="0" xfId="12" applyFont="1"/>
    <xf numFmtId="0" fontId="54" fillId="0" borderId="0" xfId="12" applyFont="1" applyAlignment="1">
      <alignment horizontal="center"/>
    </xf>
    <xf numFmtId="0" fontId="77" fillId="0" borderId="0" xfId="12"/>
    <xf numFmtId="0" fontId="82" fillId="0" borderId="0" xfId="7" applyFont="1" applyAlignment="1">
      <alignment horizontal="left" wrapText="1"/>
    </xf>
    <xf numFmtId="0" fontId="53" fillId="0" borderId="0" xfId="7"/>
    <xf numFmtId="0" fontId="6" fillId="0" borderId="51" xfId="7" applyFont="1" applyBorder="1" applyAlignment="1">
      <alignment horizontal="center" vertical="center" wrapText="1"/>
    </xf>
    <xf numFmtId="0" fontId="6" fillId="0" borderId="40" xfId="7" applyFont="1" applyBorder="1"/>
    <xf numFmtId="0" fontId="6" fillId="0" borderId="53" xfId="7" applyFont="1" applyBorder="1"/>
    <xf numFmtId="0" fontId="77" fillId="0" borderId="51" xfId="12" applyBorder="1" applyAlignment="1">
      <alignment horizontal="center" vertical="center"/>
    </xf>
    <xf numFmtId="0" fontId="69" fillId="0" borderId="40" xfId="12" applyFont="1" applyBorder="1"/>
    <xf numFmtId="0" fontId="69" fillId="0" borderId="74" xfId="12" applyFont="1" applyBorder="1"/>
    <xf numFmtId="0" fontId="55" fillId="6" borderId="0" xfId="12" applyFont="1" applyFill="1" applyAlignment="1">
      <alignment horizontal="center"/>
    </xf>
    <xf numFmtId="0" fontId="69" fillId="0" borderId="76" xfId="12" applyFont="1" applyBorder="1"/>
    <xf numFmtId="169" fontId="77" fillId="0" borderId="51" xfId="12" applyNumberFormat="1" applyBorder="1" applyAlignment="1">
      <alignment horizontal="center"/>
    </xf>
    <xf numFmtId="0" fontId="80" fillId="6" borderId="0" xfId="12" applyFont="1" applyFill="1" applyAlignment="1">
      <alignment horizontal="center"/>
    </xf>
    <xf numFmtId="0" fontId="80" fillId="6" borderId="62" xfId="12" applyFont="1" applyFill="1" applyBorder="1" applyAlignment="1">
      <alignment horizontal="center"/>
    </xf>
    <xf numFmtId="0" fontId="69" fillId="0" borderId="62" xfId="12" applyFont="1" applyBorder="1"/>
    <xf numFmtId="3" fontId="8" fillId="3" borderId="93" xfId="4" applyNumberFormat="1" applyFont="1" applyFill="1" applyBorder="1" applyAlignment="1">
      <alignment horizontal="left"/>
    </xf>
    <xf numFmtId="0" fontId="7" fillId="0" borderId="0" xfId="4" applyFont="1" applyAlignment="1">
      <alignment horizontal="left" vertical="center" wrapText="1"/>
    </xf>
    <xf numFmtId="0" fontId="2" fillId="0" borderId="0" xfId="4" applyFont="1" applyAlignment="1">
      <alignment horizontal="center"/>
    </xf>
    <xf numFmtId="0" fontId="13" fillId="0" borderId="0" xfId="4" applyFont="1" applyAlignment="1">
      <alignment horizontal="center"/>
    </xf>
    <xf numFmtId="0" fontId="8" fillId="3" borderId="84" xfId="4" applyFont="1" applyFill="1" applyBorder="1" applyAlignment="1">
      <alignment horizontal="left"/>
    </xf>
    <xf numFmtId="0" fontId="2" fillId="0" borderId="0" xfId="4" applyFont="1" applyAlignment="1">
      <alignment horizontal="center" vertical="center" wrapText="1"/>
    </xf>
    <xf numFmtId="2" fontId="13" fillId="0" borderId="0" xfId="4" applyNumberFormat="1" applyFont="1" applyAlignment="1">
      <alignment horizontal="center" vertical="center"/>
    </xf>
    <xf numFmtId="0" fontId="13" fillId="0" borderId="0" xfId="4" applyFont="1" applyAlignment="1">
      <alignment horizontal="center" vertical="center"/>
    </xf>
    <xf numFmtId="3" fontId="13" fillId="3" borderId="82" xfId="4" applyNumberFormat="1" applyFont="1" applyFill="1" applyBorder="1" applyAlignment="1">
      <alignment horizontal="center" vertical="center"/>
    </xf>
    <xf numFmtId="0" fontId="13" fillId="3" borderId="82" xfId="4" applyFont="1" applyFill="1" applyBorder="1" applyAlignment="1">
      <alignment horizontal="center"/>
    </xf>
    <xf numFmtId="0" fontId="13" fillId="3" borderId="83" xfId="4" applyFont="1" applyFill="1" applyBorder="1" applyAlignment="1">
      <alignment horizontal="center"/>
    </xf>
    <xf numFmtId="3" fontId="13" fillId="3" borderId="83" xfId="4" applyNumberFormat="1" applyFont="1" applyFill="1" applyBorder="1" applyAlignment="1">
      <alignment horizontal="center" vertical="center"/>
    </xf>
    <xf numFmtId="3" fontId="13" fillId="3" borderId="81" xfId="4" applyNumberFormat="1" applyFont="1" applyFill="1" applyBorder="1" applyAlignment="1">
      <alignment horizontal="center" vertical="center"/>
    </xf>
    <xf numFmtId="3" fontId="13" fillId="3" borderId="94" xfId="4" applyNumberFormat="1" applyFont="1" applyFill="1" applyBorder="1" applyAlignment="1">
      <alignment horizontal="center" vertical="center"/>
    </xf>
    <xf numFmtId="3" fontId="13" fillId="3" borderId="85" xfId="4" applyNumberFormat="1" applyFont="1" applyFill="1" applyBorder="1" applyAlignment="1">
      <alignment horizontal="center" vertical="center"/>
    </xf>
    <xf numFmtId="0" fontId="2" fillId="0" borderId="0" xfId="4" applyFont="1" applyAlignment="1">
      <alignment horizontal="left"/>
    </xf>
    <xf numFmtId="0" fontId="7" fillId="0" borderId="0" xfId="0" applyFont="1" applyAlignment="1">
      <alignment horizontal="left" wrapText="1"/>
    </xf>
    <xf numFmtId="0" fontId="0" fillId="0" borderId="0" xfId="0" applyAlignment="1">
      <alignment horizontal="left" wrapText="1"/>
    </xf>
    <xf numFmtId="0" fontId="34" fillId="0" borderId="94" xfId="0" applyFont="1" applyBorder="1" applyAlignment="1">
      <alignment horizontal="left" vertical="center" wrapText="1"/>
    </xf>
    <xf numFmtId="0" fontId="34" fillId="0" borderId="86" xfId="0" applyFont="1" applyBorder="1" applyAlignment="1">
      <alignment horizontal="left" vertical="center" wrapText="1"/>
    </xf>
    <xf numFmtId="0" fontId="34" fillId="0" borderId="85" xfId="0" applyFont="1" applyBorder="1" applyAlignment="1">
      <alignment horizontal="left" vertical="center" wrapText="1"/>
    </xf>
    <xf numFmtId="0" fontId="34" fillId="5" borderId="94" xfId="0" applyFont="1" applyFill="1" applyBorder="1" applyAlignment="1">
      <alignment horizontal="left" vertical="center" wrapText="1"/>
    </xf>
    <xf numFmtId="0" fontId="34" fillId="5" borderId="86" xfId="0" applyFont="1" applyFill="1" applyBorder="1" applyAlignment="1">
      <alignment horizontal="left" vertical="center" wrapText="1"/>
    </xf>
    <xf numFmtId="0" fontId="34" fillId="5" borderId="85" xfId="0" applyFont="1" applyFill="1" applyBorder="1" applyAlignment="1">
      <alignment horizontal="left" vertical="center" wrapText="1"/>
    </xf>
    <xf numFmtId="3" fontId="13" fillId="0" borderId="0" xfId="0" applyNumberFormat="1" applyFont="1" applyAlignment="1">
      <alignment horizontal="center" vertical="center" wrapText="1"/>
    </xf>
    <xf numFmtId="0" fontId="0" fillId="0" borderId="0" xfId="0" applyAlignment="1">
      <alignment horizontal="center" vertical="center" wrapText="1"/>
    </xf>
    <xf numFmtId="1" fontId="13" fillId="0" borderId="0" xfId="0" applyNumberFormat="1" applyFont="1" applyAlignment="1">
      <alignment horizontal="center" vertical="center"/>
    </xf>
    <xf numFmtId="3" fontId="34" fillId="3" borderId="94" xfId="0" applyNumberFormat="1" applyFont="1" applyFill="1" applyBorder="1" applyAlignment="1">
      <alignment horizontal="left" vertical="center"/>
    </xf>
    <xf numFmtId="3" fontId="34" fillId="3" borderId="86" xfId="0" applyNumberFormat="1" applyFont="1" applyFill="1" applyBorder="1" applyAlignment="1">
      <alignment horizontal="left" vertical="center"/>
    </xf>
    <xf numFmtId="3" fontId="34" fillId="3" borderId="85" xfId="0" applyNumberFormat="1" applyFont="1" applyFill="1" applyBorder="1" applyAlignment="1">
      <alignment horizontal="left" vertical="center"/>
    </xf>
    <xf numFmtId="3" fontId="13" fillId="0" borderId="0" xfId="0" applyNumberFormat="1" applyFont="1" applyAlignment="1">
      <alignment horizontal="center" vertical="center"/>
    </xf>
    <xf numFmtId="0" fontId="13" fillId="0" borderId="0" xfId="0" applyNumberFormat="1" applyFont="1" applyAlignment="1">
      <alignment horizontal="center" vertical="center"/>
    </xf>
    <xf numFmtId="3" fontId="34" fillId="0" borderId="94" xfId="0" applyNumberFormat="1" applyFont="1" applyBorder="1" applyAlignment="1">
      <alignment horizontal="left" vertical="center" wrapText="1"/>
    </xf>
    <xf numFmtId="3" fontId="34" fillId="0" borderId="86" xfId="0" applyNumberFormat="1" applyFont="1" applyBorder="1" applyAlignment="1">
      <alignment horizontal="left" vertical="center" wrapText="1"/>
    </xf>
    <xf numFmtId="3" fontId="34" fillId="0" borderId="85" xfId="0" applyNumberFormat="1" applyFont="1" applyBorder="1" applyAlignment="1">
      <alignment horizontal="left" vertical="center" wrapText="1"/>
    </xf>
    <xf numFmtId="3" fontId="34" fillId="3" borderId="94" xfId="0" applyNumberFormat="1" applyFont="1" applyFill="1" applyBorder="1" applyAlignment="1">
      <alignment horizontal="left" vertical="center" wrapText="1"/>
    </xf>
    <xf numFmtId="3" fontId="34" fillId="3" borderId="86" xfId="0" applyNumberFormat="1" applyFont="1" applyFill="1" applyBorder="1" applyAlignment="1">
      <alignment horizontal="left" vertical="center" wrapText="1"/>
    </xf>
    <xf numFmtId="3" fontId="34" fillId="3" borderId="85" xfId="0" applyNumberFormat="1" applyFont="1" applyFill="1" applyBorder="1" applyAlignment="1">
      <alignment horizontal="left" vertical="center" wrapText="1"/>
    </xf>
    <xf numFmtId="0" fontId="34" fillId="0" borderId="94" xfId="0" applyFont="1" applyBorder="1" applyAlignment="1">
      <alignment horizontal="left" vertical="center"/>
    </xf>
    <xf numFmtId="0" fontId="34" fillId="0" borderId="86" xfId="0" applyFont="1" applyBorder="1" applyAlignment="1">
      <alignment horizontal="left" vertical="center"/>
    </xf>
    <xf numFmtId="0" fontId="34" fillId="0" borderId="85" xfId="0" applyFont="1" applyBorder="1" applyAlignment="1">
      <alignment horizontal="left" vertical="center"/>
    </xf>
    <xf numFmtId="17" fontId="13" fillId="0" borderId="0" xfId="4" applyNumberFormat="1" applyFont="1" applyAlignment="1">
      <alignment horizontal="center" vertical="center"/>
    </xf>
    <xf numFmtId="3" fontId="13" fillId="0" borderId="0" xfId="4" applyNumberFormat="1" applyFont="1" applyAlignment="1">
      <alignment horizontal="center" vertical="center"/>
    </xf>
    <xf numFmtId="1" fontId="13" fillId="0" borderId="0" xfId="4" applyNumberFormat="1" applyFont="1" applyAlignment="1">
      <alignment horizontal="center" vertical="center"/>
    </xf>
    <xf numFmtId="3" fontId="9" fillId="0" borderId="0" xfId="18" applyNumberFormat="1" applyFont="1" applyAlignment="1">
      <alignment horizontal="center" vertical="center" wrapText="1"/>
    </xf>
    <xf numFmtId="3" fontId="13" fillId="3" borderId="102" xfId="18" applyNumberFormat="1" applyFont="1" applyFill="1" applyBorder="1" applyAlignment="1">
      <alignment horizontal="center" vertical="center" wrapText="1"/>
    </xf>
    <xf numFmtId="0" fontId="6" fillId="3" borderId="103" xfId="4" applyFill="1" applyBorder="1" applyAlignment="1">
      <alignment horizontal="center" vertical="center" wrapText="1"/>
    </xf>
    <xf numFmtId="0" fontId="13" fillId="0" borderId="0" xfId="4" applyFont="1" applyAlignment="1">
      <alignment horizontal="center" vertical="top" wrapText="1"/>
    </xf>
    <xf numFmtId="0" fontId="11" fillId="0" borderId="0" xfId="4" applyFont="1" applyAlignment="1">
      <alignment horizontal="center" wrapText="1"/>
    </xf>
    <xf numFmtId="0" fontId="34" fillId="0" borderId="0" xfId="4" applyFont="1" applyAlignment="1">
      <alignment horizontal="center" wrapText="1"/>
    </xf>
    <xf numFmtId="0" fontId="89" fillId="0" borderId="0" xfId="0" applyFont="1" applyAlignment="1">
      <alignment horizontal="left" vertical="top"/>
    </xf>
    <xf numFmtId="0" fontId="93" fillId="0" borderId="0" xfId="25" applyFont="1" applyAlignment="1">
      <alignment horizontal="center" vertical="center" wrapText="1"/>
    </xf>
    <xf numFmtId="0" fontId="94" fillId="0" borderId="7" xfId="25" applyFont="1" applyBorder="1" applyAlignment="1">
      <alignment horizontal="center" vertical="center" wrapText="1"/>
    </xf>
    <xf numFmtId="0" fontId="94" fillId="0" borderId="12" xfId="25" applyFont="1" applyBorder="1" applyAlignment="1">
      <alignment horizontal="center" vertical="center" wrapText="1"/>
    </xf>
    <xf numFmtId="0" fontId="94" fillId="0" borderId="0" xfId="25" applyFont="1" applyAlignment="1">
      <alignment horizontal="center" vertical="center" wrapText="1"/>
    </xf>
    <xf numFmtId="0" fontId="94" fillId="0" borderId="1" xfId="25" applyFont="1" applyBorder="1" applyAlignment="1">
      <alignment horizontal="center" vertical="center" wrapText="1"/>
    </xf>
    <xf numFmtId="0" fontId="89" fillId="0" borderId="12" xfId="0" applyFont="1" applyBorder="1" applyAlignment="1">
      <alignment horizontal="left" vertical="top"/>
    </xf>
  </cellXfs>
  <cellStyles count="28">
    <cellStyle name="Hipervínculo" xfId="3" builtinId="8"/>
    <cellStyle name="Millares" xfId="1" builtinId="3"/>
    <cellStyle name="Millares [0]" xfId="27" builtinId="6"/>
    <cellStyle name="Millares [0] 2" xfId="16" xr:uid="{00000000-0005-0000-0000-000003000000}"/>
    <cellStyle name="Millares [0] 3" xfId="20" xr:uid="{00000000-0005-0000-0000-000004000000}"/>
    <cellStyle name="Millares 2" xfId="13" xr:uid="{00000000-0005-0000-0000-000005000000}"/>
    <cellStyle name="Millares 2 2" xfId="26" xr:uid="{00000000-0005-0000-0000-000006000000}"/>
    <cellStyle name="Normal" xfId="0" builtinId="0"/>
    <cellStyle name="Normal 10" xfId="4" xr:uid="{00000000-0005-0000-0000-000008000000}"/>
    <cellStyle name="Normal 11 2" xfId="24" xr:uid="{00000000-0005-0000-0000-000009000000}"/>
    <cellStyle name="Normal 2" xfId="5" xr:uid="{00000000-0005-0000-0000-00000A000000}"/>
    <cellStyle name="Normal 2 2" xfId="8" xr:uid="{00000000-0005-0000-0000-00000B000000}"/>
    <cellStyle name="Normal 2 3" xfId="18" xr:uid="{00000000-0005-0000-0000-00000C000000}"/>
    <cellStyle name="Normal 2 5" xfId="9" xr:uid="{00000000-0005-0000-0000-00000D000000}"/>
    <cellStyle name="Normal 2 6" xfId="10" xr:uid="{00000000-0005-0000-0000-00000E000000}"/>
    <cellStyle name="Normal 2 7" xfId="11" xr:uid="{00000000-0005-0000-0000-00000F000000}"/>
    <cellStyle name="Normal 20" xfId="21" xr:uid="{00000000-0005-0000-0000-000010000000}"/>
    <cellStyle name="Normal 20 2" xfId="22" xr:uid="{00000000-0005-0000-0000-000011000000}"/>
    <cellStyle name="Normal 20 3" xfId="23" xr:uid="{00000000-0005-0000-0000-000012000000}"/>
    <cellStyle name="Normal 20 4" xfId="25" xr:uid="{00000000-0005-0000-0000-000013000000}"/>
    <cellStyle name="Normal 21" xfId="15" xr:uid="{00000000-0005-0000-0000-000014000000}"/>
    <cellStyle name="Normal 25" xfId="14" xr:uid="{00000000-0005-0000-0000-000015000000}"/>
    <cellStyle name="Normal 29" xfId="17" xr:uid="{00000000-0005-0000-0000-000016000000}"/>
    <cellStyle name="Normal 3" xfId="7" xr:uid="{00000000-0005-0000-0000-000017000000}"/>
    <cellStyle name="Normal 3 2" xfId="19" xr:uid="{00000000-0005-0000-0000-000018000000}"/>
    <cellStyle name="Normal 4" xfId="12" xr:uid="{00000000-0005-0000-0000-000019000000}"/>
    <cellStyle name="Porcentaje" xfId="2" builtinId="5"/>
    <cellStyle name="Porcentaje 2" xfId="6" xr:uid="{00000000-0005-0000-0000-00001B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222249</xdr:colOff>
      <xdr:row>0</xdr:row>
      <xdr:rowOff>105833</xdr:rowOff>
    </xdr:from>
    <xdr:to>
      <xdr:col>1</xdr:col>
      <xdr:colOff>1155986</xdr:colOff>
      <xdr:row>6</xdr:row>
      <xdr:rowOff>158751</xdr:rowOff>
    </xdr:to>
    <xdr:pic>
      <xdr:nvPicPr>
        <xdr:cNvPr id="2" name="5 Imagen">
          <a:extLst>
            <a:ext uri="{FF2B5EF4-FFF2-40B4-BE49-F238E27FC236}">
              <a16:creationId xmlns:a16="http://schemas.microsoft.com/office/drawing/2014/main" id="{18823D6E-D805-4C00-8D78-25A888F77C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249" y="105833"/>
          <a:ext cx="1314737" cy="11959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17</xdr:col>
      <xdr:colOff>42333</xdr:colOff>
      <xdr:row>4</xdr:row>
      <xdr:rowOff>158750</xdr:rowOff>
    </xdr:from>
    <xdr:ext cx="184731" cy="264560"/>
    <xdr:sp macro="" textlink="">
      <xdr:nvSpPr>
        <xdr:cNvPr id="2" name="1 CuadroTexto">
          <a:extLst>
            <a:ext uri="{FF2B5EF4-FFF2-40B4-BE49-F238E27FC236}">
              <a16:creationId xmlns:a16="http://schemas.microsoft.com/office/drawing/2014/main" id="{A3BD150B-1A12-4DCD-8F1B-51C9C387F52A}"/>
            </a:ext>
          </a:extLst>
        </xdr:cNvPr>
        <xdr:cNvSpPr txBox="1"/>
      </xdr:nvSpPr>
      <xdr:spPr>
        <a:xfrm>
          <a:off x="15815733" y="95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L"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Documents%20and%20Settings\JAtuan\Mis%20documentos\Downloads\01%20-%20E%20mensuales%202013%20Feb-2013%2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EMP-TRA-REM"/>
      <sheetName val="TRAB PROT Y EMP "/>
      <sheetName val="ACC Y DIAS PERD"/>
      <sheetName val="ACC por SEXO"/>
      <sheetName val="DIAS PERD por SEXO"/>
      <sheetName val="SUBSIDIOS"/>
      <sheetName val="N°PENS AT"/>
      <sheetName val="MONTO PENS-AT"/>
      <sheetName val="INDEMNIZ"/>
      <sheetName val="EMP-TRA-PEN-CCAF"/>
      <sheetName val="TRAB-CCAF-SEXO"/>
      <sheetName val="PENS-CCAF-SEXO"/>
      <sheetName val="TASAS-INTERES"/>
      <sheetName val="N°CREDITOS"/>
      <sheetName val="MONTO CREDITOS"/>
      <sheetName val="COT-SIL-CCAF"/>
      <sheetName val="SIL-CUR-CCAF"/>
      <sheetName val="INI-MAT"/>
      <sheetName val="DIAS-MAT"/>
      <sheetName val="GASTO-MAT"/>
      <sheetName val="NºAFAM"/>
      <sheetName val="GASTO-AFAM"/>
      <sheetName val="SUF"/>
      <sheetName val="SUF COMU"/>
      <sheetName val="SUF DISC"/>
      <sheetName val="CESANTIA"/>
      <sheetName val="Hoja1"/>
      <sheetName val="Hoja2"/>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79998168889431442"/>
    <pageSetUpPr fitToPage="1"/>
  </sheetPr>
  <dimension ref="B9:B126"/>
  <sheetViews>
    <sheetView showGridLines="0" tabSelected="1" zoomScale="90" zoomScaleNormal="90" workbookViewId="0"/>
  </sheetViews>
  <sheetFormatPr baseColWidth="10" defaultRowHeight="15" x14ac:dyDescent="0.25"/>
  <cols>
    <col min="1" max="1" width="5.7109375" customWidth="1"/>
    <col min="2" max="2" width="191.140625" customWidth="1"/>
  </cols>
  <sheetData>
    <row r="9" spans="2:2" ht="18.75" x14ac:dyDescent="0.3">
      <c r="B9" s="436" t="s">
        <v>258</v>
      </c>
    </row>
    <row r="10" spans="2:2" ht="18" customHeight="1" x14ac:dyDescent="0.25">
      <c r="B10" s="1209"/>
    </row>
    <row r="11" spans="2:2" x14ac:dyDescent="0.25">
      <c r="B11" s="1089" t="s">
        <v>259</v>
      </c>
    </row>
    <row r="12" spans="2:2" x14ac:dyDescent="0.25">
      <c r="B12" s="1089" t="s">
        <v>260</v>
      </c>
    </row>
    <row r="13" spans="2:2" x14ac:dyDescent="0.25">
      <c r="B13" s="1089" t="s">
        <v>261</v>
      </c>
    </row>
    <row r="14" spans="2:2" x14ac:dyDescent="0.25">
      <c r="B14" s="1190" t="s">
        <v>1084</v>
      </c>
    </row>
    <row r="15" spans="2:2" x14ac:dyDescent="0.25">
      <c r="B15" s="1190" t="s">
        <v>1085</v>
      </c>
    </row>
    <row r="16" spans="2:2" x14ac:dyDescent="0.25">
      <c r="B16" s="1190" t="s">
        <v>1086</v>
      </c>
    </row>
    <row r="17" spans="2:2" x14ac:dyDescent="0.25">
      <c r="B17" s="1190" t="s">
        <v>1087</v>
      </c>
    </row>
    <row r="18" spans="2:2" x14ac:dyDescent="0.25">
      <c r="B18" s="1190" t="s">
        <v>1088</v>
      </c>
    </row>
    <row r="19" spans="2:2" x14ac:dyDescent="0.25">
      <c r="B19" s="1190" t="s">
        <v>1089</v>
      </c>
    </row>
    <row r="20" spans="2:2" x14ac:dyDescent="0.25">
      <c r="B20" s="1190" t="s">
        <v>1090</v>
      </c>
    </row>
    <row r="21" spans="2:2" x14ac:dyDescent="0.25">
      <c r="B21" s="1190" t="s">
        <v>1091</v>
      </c>
    </row>
    <row r="22" spans="2:2" x14ac:dyDescent="0.25">
      <c r="B22" s="1190" t="s">
        <v>1092</v>
      </c>
    </row>
    <row r="23" spans="2:2" x14ac:dyDescent="0.25">
      <c r="B23" s="1190" t="s">
        <v>1093</v>
      </c>
    </row>
    <row r="24" spans="2:2" x14ac:dyDescent="0.25">
      <c r="B24" s="1190" t="s">
        <v>1094</v>
      </c>
    </row>
    <row r="25" spans="2:2" x14ac:dyDescent="0.25">
      <c r="B25" s="1190" t="s">
        <v>1095</v>
      </c>
    </row>
    <row r="26" spans="2:2" x14ac:dyDescent="0.25">
      <c r="B26" s="1190" t="s">
        <v>1096</v>
      </c>
    </row>
    <row r="27" spans="2:2" x14ac:dyDescent="0.25">
      <c r="B27" s="1190" t="s">
        <v>1097</v>
      </c>
    </row>
    <row r="28" spans="2:2" x14ac:dyDescent="0.25">
      <c r="B28" s="1190" t="s">
        <v>1098</v>
      </c>
    </row>
    <row r="29" spans="2:2" x14ac:dyDescent="0.25">
      <c r="B29" s="1190" t="s">
        <v>1099</v>
      </c>
    </row>
    <row r="30" spans="2:2" x14ac:dyDescent="0.25">
      <c r="B30" s="1190" t="s">
        <v>1100</v>
      </c>
    </row>
    <row r="31" spans="2:2" x14ac:dyDescent="0.25">
      <c r="B31" s="1190" t="s">
        <v>1101</v>
      </c>
    </row>
    <row r="32" spans="2:2" x14ac:dyDescent="0.25">
      <c r="B32" s="1190" t="s">
        <v>1102</v>
      </c>
    </row>
    <row r="33" spans="2:2" x14ac:dyDescent="0.25">
      <c r="B33" s="1190" t="s">
        <v>1103</v>
      </c>
    </row>
    <row r="34" spans="2:2" x14ac:dyDescent="0.25">
      <c r="B34" s="1190" t="s">
        <v>1104</v>
      </c>
    </row>
    <row r="35" spans="2:2" x14ac:dyDescent="0.25">
      <c r="B35" s="1190" t="s">
        <v>1105</v>
      </c>
    </row>
    <row r="36" spans="2:2" x14ac:dyDescent="0.25">
      <c r="B36" s="1190" t="s">
        <v>1106</v>
      </c>
    </row>
    <row r="37" spans="2:2" x14ac:dyDescent="0.25">
      <c r="B37" s="1190" t="s">
        <v>1107</v>
      </c>
    </row>
    <row r="38" spans="2:2" x14ac:dyDescent="0.25">
      <c r="B38" s="1190" t="s">
        <v>1108</v>
      </c>
    </row>
    <row r="39" spans="2:2" x14ac:dyDescent="0.25">
      <c r="B39" s="1190" t="s">
        <v>1109</v>
      </c>
    </row>
    <row r="40" spans="2:2" x14ac:dyDescent="0.25">
      <c r="B40" s="1190" t="s">
        <v>262</v>
      </c>
    </row>
    <row r="41" spans="2:2" x14ac:dyDescent="0.25">
      <c r="B41" s="1190" t="s">
        <v>263</v>
      </c>
    </row>
    <row r="42" spans="2:2" x14ac:dyDescent="0.25">
      <c r="B42" s="1190" t="s">
        <v>264</v>
      </c>
    </row>
    <row r="43" spans="2:2" x14ac:dyDescent="0.25">
      <c r="B43" s="1190" t="s">
        <v>265</v>
      </c>
    </row>
    <row r="44" spans="2:2" x14ac:dyDescent="0.25">
      <c r="B44" s="1190" t="s">
        <v>266</v>
      </c>
    </row>
    <row r="45" spans="2:2" x14ac:dyDescent="0.25">
      <c r="B45" s="1190" t="s">
        <v>267</v>
      </c>
    </row>
    <row r="46" spans="2:2" x14ac:dyDescent="0.25">
      <c r="B46" s="1190" t="s">
        <v>268</v>
      </c>
    </row>
    <row r="47" spans="2:2" x14ac:dyDescent="0.25">
      <c r="B47" s="1190" t="s">
        <v>152</v>
      </c>
    </row>
    <row r="48" spans="2:2" x14ac:dyDescent="0.25">
      <c r="B48" s="1190" t="s">
        <v>269</v>
      </c>
    </row>
    <row r="49" spans="2:2" x14ac:dyDescent="0.25">
      <c r="B49" s="437"/>
    </row>
    <row r="50" spans="2:2" ht="18.75" x14ac:dyDescent="0.3">
      <c r="B50" s="436" t="s">
        <v>270</v>
      </c>
    </row>
    <row r="51" spans="2:2" x14ac:dyDescent="0.25">
      <c r="B51" s="437"/>
    </row>
    <row r="52" spans="2:2" x14ac:dyDescent="0.25">
      <c r="B52" s="1190" t="s">
        <v>271</v>
      </c>
    </row>
    <row r="53" spans="2:2" x14ac:dyDescent="0.25">
      <c r="B53" s="1190" t="s">
        <v>272</v>
      </c>
    </row>
    <row r="54" spans="2:2" x14ac:dyDescent="0.25">
      <c r="B54" s="1190" t="s">
        <v>273</v>
      </c>
    </row>
    <row r="55" spans="2:2" x14ac:dyDescent="0.25">
      <c r="B55" s="1190" t="s">
        <v>274</v>
      </c>
    </row>
    <row r="56" spans="2:2" x14ac:dyDescent="0.25">
      <c r="B56" s="1190" t="s">
        <v>275</v>
      </c>
    </row>
    <row r="57" spans="2:2" x14ac:dyDescent="0.25">
      <c r="B57" s="1190" t="s">
        <v>276</v>
      </c>
    </row>
    <row r="58" spans="2:2" x14ac:dyDescent="0.25">
      <c r="B58" s="1190" t="s">
        <v>277</v>
      </c>
    </row>
    <row r="59" spans="2:2" x14ac:dyDescent="0.25">
      <c r="B59" s="1190" t="s">
        <v>278</v>
      </c>
    </row>
    <row r="60" spans="2:2" x14ac:dyDescent="0.25">
      <c r="B60" s="1190" t="s">
        <v>279</v>
      </c>
    </row>
    <row r="61" spans="2:2" x14ac:dyDescent="0.25">
      <c r="B61" s="1190" t="s">
        <v>280</v>
      </c>
    </row>
    <row r="62" spans="2:2" x14ac:dyDescent="0.25">
      <c r="B62" s="1190" t="s">
        <v>281</v>
      </c>
    </row>
    <row r="63" spans="2:2" x14ac:dyDescent="0.25">
      <c r="B63" s="1190" t="s">
        <v>282</v>
      </c>
    </row>
    <row r="64" spans="2:2" x14ac:dyDescent="0.25">
      <c r="B64" s="1190" t="s">
        <v>283</v>
      </c>
    </row>
    <row r="65" spans="2:2" x14ac:dyDescent="0.25">
      <c r="B65" s="1190" t="s">
        <v>284</v>
      </c>
    </row>
    <row r="66" spans="2:2" x14ac:dyDescent="0.25">
      <c r="B66" s="1190" t="s">
        <v>285</v>
      </c>
    </row>
    <row r="67" spans="2:2" x14ac:dyDescent="0.25">
      <c r="B67" s="1190" t="s">
        <v>286</v>
      </c>
    </row>
    <row r="68" spans="2:2" x14ac:dyDescent="0.25">
      <c r="B68" s="1190" t="s">
        <v>287</v>
      </c>
    </row>
    <row r="69" spans="2:2" x14ac:dyDescent="0.25">
      <c r="B69" s="1190" t="s">
        <v>288</v>
      </c>
    </row>
    <row r="70" spans="2:2" x14ac:dyDescent="0.25">
      <c r="B70" s="1190" t="s">
        <v>289</v>
      </c>
    </row>
    <row r="71" spans="2:2" x14ac:dyDescent="0.25">
      <c r="B71" s="437"/>
    </row>
    <row r="72" spans="2:2" ht="18.75" x14ac:dyDescent="0.3">
      <c r="B72" s="436" t="s">
        <v>290</v>
      </c>
    </row>
    <row r="73" spans="2:2" ht="15.75" x14ac:dyDescent="0.25">
      <c r="B73" s="438" t="s">
        <v>291</v>
      </c>
    </row>
    <row r="74" spans="2:2" x14ac:dyDescent="0.25">
      <c r="B74" s="437"/>
    </row>
    <row r="75" spans="2:2" x14ac:dyDescent="0.25">
      <c r="B75" s="1190" t="s">
        <v>292</v>
      </c>
    </row>
    <row r="76" spans="2:2" x14ac:dyDescent="0.25">
      <c r="B76" s="1190" t="s">
        <v>293</v>
      </c>
    </row>
    <row r="77" spans="2:2" x14ac:dyDescent="0.25">
      <c r="B77" s="1190" t="s">
        <v>294</v>
      </c>
    </row>
    <row r="78" spans="2:2" x14ac:dyDescent="0.25">
      <c r="B78" s="1190" t="s">
        <v>295</v>
      </c>
    </row>
    <row r="79" spans="2:2" x14ac:dyDescent="0.25">
      <c r="B79" s="1190" t="s">
        <v>296</v>
      </c>
    </row>
    <row r="80" spans="2:2" x14ac:dyDescent="0.25">
      <c r="B80" s="1190" t="s">
        <v>297</v>
      </c>
    </row>
    <row r="81" spans="2:2" x14ac:dyDescent="0.25">
      <c r="B81" s="1190" t="s">
        <v>298</v>
      </c>
    </row>
    <row r="82" spans="2:2" x14ac:dyDescent="0.25">
      <c r="B82" s="1190" t="s">
        <v>299</v>
      </c>
    </row>
    <row r="83" spans="2:2" x14ac:dyDescent="0.25">
      <c r="B83" s="437"/>
    </row>
    <row r="84" spans="2:2" ht="18.75" x14ac:dyDescent="0.3">
      <c r="B84" s="436" t="s">
        <v>300</v>
      </c>
    </row>
    <row r="85" spans="2:2" x14ac:dyDescent="0.25">
      <c r="B85" s="437"/>
    </row>
    <row r="86" spans="2:2" x14ac:dyDescent="0.25">
      <c r="B86" s="1190" t="s">
        <v>301</v>
      </c>
    </row>
    <row r="87" spans="2:2" x14ac:dyDescent="0.25">
      <c r="B87" s="1190" t="s">
        <v>302</v>
      </c>
    </row>
    <row r="88" spans="2:2" x14ac:dyDescent="0.25">
      <c r="B88" s="1190" t="s">
        <v>303</v>
      </c>
    </row>
    <row r="89" spans="2:2" x14ac:dyDescent="0.25">
      <c r="B89" s="1190" t="s">
        <v>304</v>
      </c>
    </row>
    <row r="90" spans="2:2" x14ac:dyDescent="0.25">
      <c r="B90" s="1190" t="s">
        <v>305</v>
      </c>
    </row>
    <row r="91" spans="2:2" x14ac:dyDescent="0.25">
      <c r="B91" s="437"/>
    </row>
    <row r="92" spans="2:2" ht="18.75" x14ac:dyDescent="0.3">
      <c r="B92" s="436" t="s">
        <v>306</v>
      </c>
    </row>
    <row r="93" spans="2:2" x14ac:dyDescent="0.25">
      <c r="B93" s="437"/>
    </row>
    <row r="94" spans="2:2" x14ac:dyDescent="0.25">
      <c r="B94" s="1190" t="s">
        <v>307</v>
      </c>
    </row>
    <row r="95" spans="2:2" x14ac:dyDescent="0.25">
      <c r="B95" s="1190" t="s">
        <v>308</v>
      </c>
    </row>
    <row r="96" spans="2:2" x14ac:dyDescent="0.25">
      <c r="B96" s="437"/>
    </row>
    <row r="97" spans="2:2" ht="18.75" x14ac:dyDescent="0.3">
      <c r="B97" s="436" t="s">
        <v>309</v>
      </c>
    </row>
    <row r="98" spans="2:2" x14ac:dyDescent="0.25">
      <c r="B98" s="437"/>
    </row>
    <row r="99" spans="2:2" x14ac:dyDescent="0.25">
      <c r="B99" s="1190" t="s">
        <v>310</v>
      </c>
    </row>
    <row r="100" spans="2:2" x14ac:dyDescent="0.25">
      <c r="B100" s="1190" t="s">
        <v>311</v>
      </c>
    </row>
    <row r="101" spans="2:2" x14ac:dyDescent="0.25">
      <c r="B101" s="1190" t="s">
        <v>312</v>
      </c>
    </row>
    <row r="102" spans="2:2" x14ac:dyDescent="0.25">
      <c r="B102" s="1190" t="s">
        <v>313</v>
      </c>
    </row>
    <row r="103" spans="2:2" x14ac:dyDescent="0.25">
      <c r="B103" s="1190" t="s">
        <v>314</v>
      </c>
    </row>
    <row r="104" spans="2:2" x14ac:dyDescent="0.25">
      <c r="B104" s="1190" t="s">
        <v>315</v>
      </c>
    </row>
    <row r="105" spans="2:2" x14ac:dyDescent="0.25">
      <c r="B105" s="1190" t="s">
        <v>316</v>
      </c>
    </row>
    <row r="106" spans="2:2" x14ac:dyDescent="0.25">
      <c r="B106" s="1188"/>
    </row>
    <row r="107" spans="2:2" ht="18.75" x14ac:dyDescent="0.3">
      <c r="B107" s="436" t="s">
        <v>1071</v>
      </c>
    </row>
    <row r="108" spans="2:2" ht="18.75" x14ac:dyDescent="0.3">
      <c r="B108" s="436"/>
    </row>
    <row r="109" spans="2:2" x14ac:dyDescent="0.25">
      <c r="B109" s="1190" t="s">
        <v>1001</v>
      </c>
    </row>
    <row r="110" spans="2:2" x14ac:dyDescent="0.25">
      <c r="B110" s="1190" t="s">
        <v>1009</v>
      </c>
    </row>
    <row r="111" spans="2:2" x14ac:dyDescent="0.25">
      <c r="B111" s="1190" t="s">
        <v>1072</v>
      </c>
    </row>
    <row r="112" spans="2:2" x14ac:dyDescent="0.25">
      <c r="B112" s="1190" t="s">
        <v>1019</v>
      </c>
    </row>
    <row r="113" spans="2:2" x14ac:dyDescent="0.25">
      <c r="B113" s="437"/>
    </row>
    <row r="114" spans="2:2" ht="18.75" x14ac:dyDescent="0.3">
      <c r="B114" s="436" t="s">
        <v>317</v>
      </c>
    </row>
    <row r="115" spans="2:2" x14ac:dyDescent="0.25">
      <c r="B115" s="437"/>
    </row>
    <row r="116" spans="2:2" x14ac:dyDescent="0.25">
      <c r="B116" s="1190" t="s">
        <v>318</v>
      </c>
    </row>
    <row r="117" spans="2:2" x14ac:dyDescent="0.25">
      <c r="B117" s="1190" t="s">
        <v>319</v>
      </c>
    </row>
    <row r="118" spans="2:2" x14ac:dyDescent="0.25">
      <c r="B118" s="437"/>
    </row>
    <row r="119" spans="2:2" ht="18.75" x14ac:dyDescent="0.3">
      <c r="B119" s="436" t="s">
        <v>320</v>
      </c>
    </row>
    <row r="120" spans="2:2" x14ac:dyDescent="0.25">
      <c r="B120" s="437"/>
    </row>
    <row r="121" spans="2:2" x14ac:dyDescent="0.25">
      <c r="B121" s="1190" t="s">
        <v>321</v>
      </c>
    </row>
    <row r="122" spans="2:2" x14ac:dyDescent="0.25">
      <c r="B122" s="1190" t="s">
        <v>322</v>
      </c>
    </row>
    <row r="123" spans="2:2" x14ac:dyDescent="0.25">
      <c r="B123" s="1190" t="s">
        <v>323</v>
      </c>
    </row>
    <row r="124" spans="2:2" x14ac:dyDescent="0.25">
      <c r="B124" s="1190" t="s">
        <v>324</v>
      </c>
    </row>
    <row r="125" spans="2:2" x14ac:dyDescent="0.25">
      <c r="B125" s="1190" t="s">
        <v>325</v>
      </c>
    </row>
    <row r="126" spans="2:2" x14ac:dyDescent="0.25">
      <c r="B126" s="1190" t="s">
        <v>326</v>
      </c>
    </row>
  </sheetData>
  <hyperlinks>
    <hyperlink ref="B11" location="'EMP-TRA-REM'!A1" display="NUMERO DE ENTIDADES EMPLEADORAS COTIZANTES A LOS ORGANISMOS ADMINISTRADORES DE LA LEY N°16.744" xr:uid="{00000000-0004-0000-0000-000000000000}"/>
    <hyperlink ref="B12" location="'EMP-TRA-REM'!A1" display="NUMERO DE TRABAJADORES POR LOS QUE SE COTIZÓ A LOS ORGANISMOS ADMINISTRADORES DE LA LEY N°16.744" xr:uid="{00000000-0004-0000-0000-000001000000}"/>
    <hyperlink ref="B13" location="'EMP-TRA-REM'!A1" display="REMUNERACION IMPONIBLE DE LOS TRABAJADORES POR LOS QUE SE COTIZÓ A   LOS ORGANISMOS ADMINISTRADORES DE LA LEY N°16.744" xr:uid="{00000000-0004-0000-0000-000002000000}"/>
    <hyperlink ref="B14" location="'TRAB PROT Y EMP '!A1" display="NUMERO  DE EMPRESAS ADHERENTES DE LA LEY N°16.744" xr:uid="{00000000-0004-0000-0000-000003000000}"/>
    <hyperlink ref="B15" location="'TRAB PROT Y EMP '!A1" display="NUMERO  DE TRABAJADORES PROTEGIDOS POR EL SEGURO DE LA LEY N°16.744" xr:uid="{00000000-0004-0000-0000-000004000000}"/>
    <hyperlink ref="B16" location="'TRAB PROT Y EMP '!A1" display="NÚMERO DE TRABAJADORES PROTEGIDOS POR EL SEGURO DE LA LEY N° 16.744 SEGÚN SEXO " xr:uid="{00000000-0004-0000-0000-000005000000}"/>
    <hyperlink ref="B17" location="'EMP AFILIADAS ACT ECO'!A1" display="NÚMERO DE EMPRESAS ADHERENTES AL SEGURO DE LA LEY N°16.744, SEGÚN ACTIVIDAD ECONÓMICA MUTUALES E ISL" xr:uid="{00000000-0004-0000-0000-000006000000}"/>
    <hyperlink ref="B18" location="'TRAB PROT ACT ECO Y SEXO'!A1" display="NÚMERO DE TRABAJADORES PROTEGIDOS POR EL SEGURO DE LA LEY N°16.744, SEGÚN ACTIVIDAD ECONÓMICA Y SEXO MUTUALES" xr:uid="{00000000-0004-0000-0000-000007000000}"/>
    <hyperlink ref="B19" location="'TRAB PROT ACT ECO Y SEXO'!A1" display="NÚMERO DE TRABAJADORES PROTEGIDOS POR EL SEGURO DE LA LEY N°16.744, SEGÚN ACTIVIDAD ECONÓMICA Y SEXO ISL" xr:uid="{00000000-0004-0000-0000-000008000000}"/>
    <hyperlink ref="B20" location="'TRAB PROT ACT ECO Y SEXO'!A1" display="NÚMERO DE TRABAJADORES PROTEGIDOS POR EL SEGURO DE LA LEY N°16.744, SEGÚN ACTIVIDAD ECONÓMICA Y SEXO MUTUALES E ISL" xr:uid="{00000000-0004-0000-0000-000009000000}"/>
    <hyperlink ref="B21" location="TRAB_PROT_ACT_ECO!A1" display="NÚMERO DE TRABAJADORES PROTEGIDOS POR EL SEGURO DE LA LEY N°16.744, SEGÚN ACTIVIDAD ECONÓMICA Y ORGANISMO ADMINISTRADOR" xr:uid="{00000000-0004-0000-0000-00000A000000}"/>
    <hyperlink ref="B22" location="'TRAB PROT REGIÓN'!A1" display="NÚMERO DE TRABAJADORES PROTEGIDOS POR EL SEGURO DE LA LEY N°16.744, SEGÚN REGIÓN MUTUALES E ISL" xr:uid="{00000000-0004-0000-0000-00000B000000}"/>
    <hyperlink ref="B23" location="'TRAB PROT REGION Y SEXO'!A1" display="NÚMERO DE TRABAJADORES PROTEGIDOS POR EL SEGURO DE LA LEY N°16.744, SEGÚN REGIÓN Y SEXO MUTUALES" xr:uid="{00000000-0004-0000-0000-00000C000000}"/>
    <hyperlink ref="B24" location="'TRAB PROT REGION Y SEXO'!A28" display="NÚMERO DE TRABAJADORES PROTEGIDOS POR EL SEGURO DE LA LEY N°16.744, SEGÚN REGIÓN Y SEXO ISL" xr:uid="{00000000-0004-0000-0000-00000D000000}"/>
    <hyperlink ref="B25" location="'TRAB PROT REGION Y SEXO'!A1" display="NÚMERO DE TRABAJADORES PROTEGIDOS POR EL SEGURO DE LA LEY N°16.744, SEGÚN REGIÓN Y SEXO MUTUALES E ISL" xr:uid="{00000000-0004-0000-0000-00000E000000}"/>
    <hyperlink ref="B26" location="'TRAB PROT REG-ACT ECO MUTUALES'!A1" display="NÚMERO DE TRABAJADORES PROTEGIDOS POR EL SEGURO DE LA LEY N°16.744, SEGÚN REGIÓN Y ACTIVIDAD ECONÓMICA  MUTUALES" xr:uid="{00000000-0004-0000-0000-00000F000000}"/>
    <hyperlink ref="B27" location="'TRAB PROT REG-ACT ECO ISL'!A1" display="NÚMERO DE TRABAJADORES PROTEGIDOS POR EL SEGURO DE LA LEY N°16.744, SEGÚN REGIÓN Y ACTIVIDAD ECONÓMICA ISL" xr:uid="{00000000-0004-0000-0000-000010000000}"/>
    <hyperlink ref="B28" location="'N° ACCIDENTES'!A1" display="NÚMERO DE ACCIDENTES SEGUN TIPO DE ACCIDENTE Y NUMERO DE ENFERMEDADES PROFESIONALES DIAGNOSTICADAS POR MUTUAL" xr:uid="{00000000-0004-0000-0000-000011000000}"/>
    <hyperlink ref="B30" location="'ACCIDENTES ACT ECO OA'!A1" display="NÚMERO DE ACCIDENTES DEL TRABAJO, DE TRAYECTO Y DE ENFERMEDADES PROFESIONALES, SEGÚN ACTIVIDAD ECONÓMICA Y MUTUAL" xr:uid="{00000000-0004-0000-0000-000012000000}"/>
    <hyperlink ref="B29" location="'ACC por SEXO'!A1" display="NÚMERO DE ACCIDENTES SEGÚN TIPO DE ACCIDENTE Y NUMERO DE ENFERMEDADES PROFESIONALES DIAGNOSTICADAS, SEGÚN MUTUAL Y SEXO" xr:uid="{00000000-0004-0000-0000-000013000000}"/>
    <hyperlink ref="B31" location="'ACCIDENTES ACT ECO Y SEXO'!A1" display="NÚMERO DE ACCIDENTES DEL TRABAJO, DE TRAYECTO Y DE ENFERMEDADES PROFESIONALES, SEGÚN ACTIVIDAD ECONÓMICA Y SEXO MUTUALES" xr:uid="{00000000-0004-0000-0000-000014000000}"/>
    <hyperlink ref="B32" location="'ACCIDENTES REGIÓN OA'!A1" display="NÚMERO DE ACCIDENTES DEL TRABAJO, DE TRAYECTO Y DE ENFERMEDADES PROFESIONALES, SEGÚN REGION Y MUTUAL" xr:uid="{00000000-0004-0000-0000-000015000000}"/>
    <hyperlink ref="B33" location="'ACC REGION Y SEXO'!A1" display="NÚMERO DE ACCIDENTES DEL TRABAJO, DE TRAYECTO Y DE ENFERMEDADES PROFESIONALES, SEGÚN REGION Y SEXO MUTUALES" xr:uid="{00000000-0004-0000-0000-000016000000}"/>
    <hyperlink ref="B34" location="'ACC TRABAJO REG Y ACT ECO'!A1" display="NÚMERO DE ACCIDENTES DEL TRABAJO, SEGÚN REGIÓN Y ACTIVIDAD ECONÓMICA MUTALES" xr:uid="{00000000-0004-0000-0000-000017000000}"/>
    <hyperlink ref="B35" location="Tasas!A1" display="TASAS DE ACCIDENTABILIDAD, SEGUN TIPO DE ACCIDENTE POR MUTUAL" xr:uid="{00000000-0004-0000-0000-000018000000}"/>
    <hyperlink ref="B36" location="'N° DIAS PERDIDOS'!A1" display="NÚMERO DE DIAS PERDIDOS, POR ACCIDENTES DEL TRABAJO, DE TRAYECTO Y POR ENFERMEDAD PROFESIONAL, SEGUN ORGANISMO ADMINISTRADOR " xr:uid="{00000000-0004-0000-0000-000019000000}"/>
    <hyperlink ref="B37" location="'DIAS PERD por SEXO'!A1" display="NÚMERO DE DÍAS PERDIDOS POR ACCIDENTES DEL TRABAJO, DE TRAYECTO Y POR ENFERMEDADES PROFESIONALES DIAGNOSTICADAS, SEGÚN MUTUAL Y SEXO" xr:uid="{00000000-0004-0000-0000-00001A000000}"/>
    <hyperlink ref="B38" location="'DIAS PERD ACT ECO Y SEXO'!A1" display="NÚMERO DE DÍAS PERDIDOS POR ACCIDENTES DEL TRABAJO, DE TRAYECTO Y DE ENFERMEDADES PROFESIONALES, SEGÚN ACTIVIDAD ECONÓMICA Y SEXO MUTUALES" xr:uid="{00000000-0004-0000-0000-00001B000000}"/>
    <hyperlink ref="B39" location="'DIAS PERD REGION Y SEXO'!A1" display="NÚMERO DÍAS PERDIDOS POR DE ACCIDENTES DEL TRABAJO, DE TRAYECTO Y ENFERMEDADES PROFESIONALES SEGÚN REGIÓN Y SEXO MUTUALES" xr:uid="{00000000-0004-0000-0000-00001C000000}"/>
    <hyperlink ref="B40" location="'N° SUBSIDIOS INICIADOS POR SEXO'!A1" display="NÚMERO DE SUBSIDIOS INICIADOS POR ACCIDENTES DEL TRABAJO, DE TRAYECTO Y ENFERMEDADES PROFESIONALES DE LOS AFILIADOS A LOS ORGANISMOS ADMINISTRADORES DE LA LEY N° 16.744" xr:uid="{00000000-0004-0000-0000-00001D000000}"/>
    <hyperlink ref="B41" location="'N° SUBSIDIOS PAGADOS POR SEXO'!A1" display="NUMERO DE DIAS DE SUBSIDIOS PAGADOS POR ACCIDENTES DEL TRABAJO, DE TRAYECTO Y ENFERMEDADES PROFESIONALES DE LOS AFILIADOS A LOS ORGANISMOS ADMINISTRADORES DE LA LEY N° 16.744" xr:uid="{00000000-0004-0000-0000-00001E000000}"/>
    <hyperlink ref="B42" location="'MONTO SUBSIDIOS'!A1" display="MONTO TOTAL DE SUBSIDIOS PAGADOS POR ACCIDENTES DEL TRABAJO, DE TRAYECTO Y ENFERMEDADES PROFESIONALES DE LOS AFILIADOS A LOS ORGANISMOS ADMINISTRADORES DE LA LEY N° 16.744" xr:uid="{00000000-0004-0000-0000-00001F000000}"/>
    <hyperlink ref="B43" location="'N°PENS AT'!A1" display="NÚMERO DE PENSIONES EMITIDAS A PAGO DE LA LEY N°16.744  SEGUN ENTIDAD " xr:uid="{00000000-0004-0000-0000-000020000000}"/>
    <hyperlink ref="B44" location="'N° PENSIONES'!A1" display="NÚMERO DE PENSIONES EMITIDAS A PAGO DE LA LEY N°16.744 SEGUN ENTIDAD, SEGÚN TIPO DE PENSIÓN  Y SEXO MUTALES E ISL" xr:uid="{00000000-0004-0000-0000-000021000000}"/>
    <hyperlink ref="B45" location="'MONTO PENS-AT'!A1" display="MONTOS TOTALES DE PENSIONES EMITIDAS A PAGO DE LA LEY N°16.744   POR ACCIDENTES DEL TRABAJO Y ENFERMEDAD PROFESIONAL " xr:uid="{00000000-0004-0000-0000-000022000000}"/>
    <hyperlink ref="B46" location="'MONTO PENSIONES SEXO'!A1" display="MONTO DE PENSIONES EMITIDAS A PAGO DE LA LEY N°16.744 SEGUN ENTIDAD, SEGÚN TIPO DE PENSIÓN  Y SEXO MUTALES E ISL" xr:uid="{00000000-0004-0000-0000-000023000000}"/>
    <hyperlink ref="B47" location="'INDEMN POR SEXO'!A1" display="NÚMERO DE INDEMNIZACIONES POR ACCIDENTES DEL TRABAJO, DE TRAYECTO Y ENFERMEDADES PROFESIONALES PAGADAS SEGUN ENTIDAD Y SEXO" xr:uid="{00000000-0004-0000-0000-000024000000}"/>
    <hyperlink ref="B48" location="'MONTO INDEMN'!A1" display="MONTO DE INDEMNIZACIONES POR ACCIDENTES DEL TRABAJO  Y ENFERMEDADES PROFESIONALES PAGADAS SEGUN ENTIDAD" xr:uid="{00000000-0004-0000-0000-000025000000}"/>
    <hyperlink ref="B52" location="'EMP-TRA-PEN-CCAF'!A1" display="NÚMERO DE EMPRESAS AFILIADAS A  C.C.A.F." xr:uid="{00000000-0004-0000-0000-000026000000}"/>
    <hyperlink ref="B53" location="'EMP-TRA-PEN-CCAF'!A1" display="NÚMERO DE TRABAJADORES AFILIADOS  A  C.C.A.F." xr:uid="{00000000-0004-0000-0000-000027000000}"/>
    <hyperlink ref="B54" location="'EMP-TRA-PEN-CCAF'!A1" display="NÚMERO DE PENSIONADOS AFILIADOS A C.C.A.F." xr:uid="{00000000-0004-0000-0000-000028000000}"/>
    <hyperlink ref="B55" location="'EMP-TRA-PEN-CCAF'!A1" display="NÚMERO TOTAL DE AFILIADOS A C.C.A.F." xr:uid="{00000000-0004-0000-0000-000029000000}"/>
    <hyperlink ref="B56" location="'TRAB-CCAF-SEXO'!A1" display="NÚMERO TOTAL DE TRABAJADORES AFILIADOS  A  C.C.A.F. " xr:uid="{00000000-0004-0000-0000-00002A000000}"/>
    <hyperlink ref="B57" location="'TRAB-CCAF-SEXO'!A1" display="NÚMERO DE TRABAJADORES HOMBRES AFILIADOS  A  C.C.A.F." xr:uid="{00000000-0004-0000-0000-00002B000000}"/>
    <hyperlink ref="B58" location="'TRAB-CCAF-SEXO'!A1" display="NÚMERO DE TRABAJADORAS MUJERES AFILIADAS  A  C.C.A.F." xr:uid="{00000000-0004-0000-0000-00002C000000}"/>
    <hyperlink ref="B59" location="'PENS-CCAF-SEXO'!A1" display="NÚMERO TOTAL DE PENSIONADOS AFILIADOS  A  C.C.A.F. " xr:uid="{00000000-0004-0000-0000-00002D000000}"/>
    <hyperlink ref="B60" location="'PENS-CCAF-SEXO'!A1" display="NÚMERO DE PENSIONADOS HOMBRES AFILIADOS  A  C.C.A.F." xr:uid="{00000000-0004-0000-0000-00002E000000}"/>
    <hyperlink ref="B61" location="'PENS-CCAF-SEXO'!A1" display="NÚMERO DE PENSIONADAS MUJERES AFILIADAS  A  C.C.A.F." xr:uid="{00000000-0004-0000-0000-00002F000000}"/>
    <hyperlink ref="B62" location="N°CREDITOS!A1" display="NÚMERO TOTAL DE CRÉDITOS DE CONSUMO OTORGADOS POR EL SISTEMA C.C.A.F." xr:uid="{00000000-0004-0000-0000-000030000000}"/>
    <hyperlink ref="B63" location="N°CREDITOS!A1" display="NÚMERO DE CRÉDITOS HIPOTECARIOS OTORGADOS POR EL SISTEMA CCAF " xr:uid="{00000000-0004-0000-0000-000031000000}"/>
    <hyperlink ref="B64" location="'MONTO CREDITOS'!A1" display="MONTO  DE CRÉDITOS DE CONSUMO OTORGADOS POR EL SISTEMA C.C.A.F." xr:uid="{00000000-0004-0000-0000-000032000000}"/>
    <hyperlink ref="B65" location="'MONTO CREDITOS'!A1" display="MONTO DE CRÉDITOS HIPOTECARIOS OTORGADOS POR EL SISTEMA CCAF   " xr:uid="{00000000-0004-0000-0000-000033000000}"/>
    <hyperlink ref="B66" location="'TASAS_HASTA 50 UF'!A1" display="TASAS DE INTERÉS MENSUAL PARA OPERACIONES NO REAJUSTABLES EN MONEDA NACIONAL, SEGÚN PLAZOS, VIGENTES AL ÚLTIMO DIA DE CADA MES. -  Monto menor o igual a 50 U.F." xr:uid="{00000000-0004-0000-0000-000034000000}"/>
    <hyperlink ref="B67" location="'TASAS_DESDE 50 HASTA 200 UF'!A1" display="TASAS DE INTERÉS MENSUAL PARA OPERACIONES NO REAJUSTABLES EN MONEDA NACIONAL, SEGÚN PLAZOS, VIGENTES AL ÚLTIMO DIA DE CADA MES. -  Monto mayor a 50 U.F. y menor o igual a 200 U.F." xr:uid="{00000000-0004-0000-0000-000035000000}"/>
    <hyperlink ref="B68" location="'Tasa Promedio'!A1" display="TASA DE INTERÉS PROMEDIO OTORGADO POR CADA CCAF A SUS AFILIADOS" xr:uid="{00000000-0004-0000-0000-000036000000}"/>
    <hyperlink ref="B69" location="'Tasa Promedio'!A1" display="TASA DE INTERÉS PROMEDIO OTORGADO POR CADA CCAF A AFILIADOS TRABAJADORES" xr:uid="{00000000-0004-0000-0000-000037000000}"/>
    <hyperlink ref="B70" location="'Tasa Promedio'!A1" display="TASA DE INTERÉS PROMEDIO OTORGADO POR CADA CCAF A AFILIADOS PENSIONADOS" xr:uid="{00000000-0004-0000-0000-000038000000}"/>
    <hyperlink ref="B75" location="'COT-SIL-CCAF'!A1" display="NÚMERO DE TRABAJADORES COTIZANTES AL REGIMEN SIL, POR C.C.A.F." xr:uid="{00000000-0004-0000-0000-000039000000}"/>
    <hyperlink ref="B76" location="'COT-SIL-CCAF'!A1" display="NÚMERO DE TRABAJADORES COTIZANTES AL REGIMEN DE SUBSIDIOS POR INCAPACIDAD LABORAL, DISTRIBUIDOS POR REGIÓN" xr:uid="{00000000-0004-0000-0000-00003A000000}"/>
    <hyperlink ref="B77" location="'N° días SIL CCAF'!A1" display="NÚMERO DE SUBSIDIOS INICIADOS DE ORIGEN COMÚN PAGADOS POR LAS C.C.A.F." xr:uid="{00000000-0004-0000-0000-00003B000000}"/>
    <hyperlink ref="B78" location="'N° días SIL CCAF'!A1" display="NÚMERO DE DIAS PAGADOS EN SUBSIDIOS DE ORIGEN COMÚN POR LAS C.C.A.F." xr:uid="{00000000-0004-0000-0000-00003C000000}"/>
    <hyperlink ref="B79" location="'N° días SIL CCAF'!A1" display="NÚMERO DE DIAS PAGADOS EN SUBSIDIOS DE ORIGEN COMÚN, DISTRIBUIDOS POR REGIÓN" xr:uid="{00000000-0004-0000-0000-00003D000000}"/>
    <hyperlink ref="B80" location="'Monto SIL CCAF'!A1" display="MONTO TOTAL PAGADO EN SUBSIDIOS DE ORIGEN COMÚN POR LAS C.C.A.F." xr:uid="{00000000-0004-0000-0000-00003E000000}"/>
    <hyperlink ref="B81" location="'Monto SIL CCAF'!A1" display="MONTO PAGADO EN SUBSIDIOS DE ORIGEN COMÚN, SIN CONSIDERAR PAGO DE COTIZACIONES PREVISIONALES, POR LAS C.C.A.F." xr:uid="{00000000-0004-0000-0000-00003F000000}"/>
    <hyperlink ref="B82" location="'Monto SIL CCAF'!A1" display="MONTO PAGADO EN COTIZACIONES PREVISIONALES POR LAS C.C.A.F." xr:uid="{00000000-0004-0000-0000-000040000000}"/>
    <hyperlink ref="B86" location="'INI-MAT'!A1" display="NÚMERO DE SUBSIDIOS MATERNALES INICIADOS SEGÚN TIPO DE SUBSIDIO, ENTIDAD PAGADORA Y MES" xr:uid="{00000000-0004-0000-0000-000041000000}"/>
    <hyperlink ref="B87" location="'DIAS-MAT'!A1" display="NÚMERO DE DÍAS DE SUBSIDIOS MATERNAL PAGADOS SEGÚN TIPO DE SUBSIDIO, ENTIDAD PAGADORA Y MES" xr:uid="{00000000-0004-0000-0000-000042000000}"/>
    <hyperlink ref="B88" location="'GASTO-MAT'!A1" display="GASTO EN SUBSIDIOS MATERNALES PAGADOS POR EL FONDO ÚNICO DE PRESTACIONES FAMILIARES Y SUBSIDIOS DE CESANTÍA, SEGÚN TIPO DE SUBSIDIO, ENTIDAD PAGADORA Y MES" xr:uid="{00000000-0004-0000-0000-000043000000}"/>
    <hyperlink ref="B89" location="'PPP-EXT'!A1" display="NÚMERO DE SUBSIDIOS POR PERMISO POSTNATAL PARENTAL INICIADOS SEGÚN ENTIDAD PAGADORA, MODALIDAD DE EXTENSIÓN Y MES" xr:uid="{00000000-0004-0000-0000-000044000000}"/>
    <hyperlink ref="B90" location="'PPP-TRA'!A1" display="NÚMERO DE PERMISOS POR PERMISO POSTNATAL PARENTAL TRASPASADOS AL PADRE SEGÚN ENTIDAD PAGADORA Y MODALIDAD DE EXTENSIÓN" xr:uid="{00000000-0004-0000-0000-000045000000}"/>
    <hyperlink ref="B94" location="NºAFAM!A1" display="NÚMERO  DE ASIGNACIONES FAMILIARES PAGADAS SEGÚN INSTITUCIONES Y MES" xr:uid="{00000000-0004-0000-0000-000046000000}"/>
    <hyperlink ref="B95" location="'GASTO-AFAM'!A1" display="GASTO EN ASIGNACIONES FAMILIARES PAGADAS SEGÚN INSTITUCIONES Y MES" xr:uid="{00000000-0004-0000-0000-000047000000}"/>
    <hyperlink ref="B99" location="SUF!A1" display="SUBSIDIOS FAMILIARES EMITIDOS,  BENEFICIARIOS, MONTO Y CAUSANTES POR TIPO" xr:uid="{00000000-0004-0000-0000-000048000000}"/>
    <hyperlink ref="B100" location="SUF!A1" display="NUMERO DE CAUSANTES DE SUBSIDIOS FAMILIARES EMITIDOS, SEGÚN REGIONES" xr:uid="{00000000-0004-0000-0000-000049000000}"/>
    <hyperlink ref="B101" location="SUF!A1" display="NUMERO DE SUBSIDIOS FAMILIARES EMITIDOS SEGÚN TIPO DE CAUSANTES Y REGIONES" xr:uid="{00000000-0004-0000-0000-00004A000000}"/>
    <hyperlink ref="B102" location="'SUF COMU'!A1" display="TOTAL DE CAUSANTES DE SUBSIDIO FAMILIAR EMITIDOS A PAGO, POR COMUNA" xr:uid="{00000000-0004-0000-0000-00004B000000}"/>
    <hyperlink ref="B103" location="SDM!A1" display="NUMERO DE SUBSIDIOS POR DISCAPACIDAD MENTAL, SEGUN REGIONES" xr:uid="{00000000-0004-0000-0000-00004C000000}"/>
    <hyperlink ref="B104" location="SDM!A1" display="MONTO EMITIDO EN SUBSIDIOS POR DISCAPACIDAD MENTAL, SEGÚN REGIONES" xr:uid="{00000000-0004-0000-0000-00004D000000}"/>
    <hyperlink ref="B105" location="'BODAS DE ORO'!Área_de_impresión" display="NUMERO Y MONTO DE BONOS POR BODAS DE ORO EMITIDOS A PAGO " xr:uid="{00000000-0004-0000-0000-00004E000000}"/>
    <hyperlink ref="B109" location="SANNA!A1" display="NÚMERO DE LICENCIAS MÉDICAS SANNA AUTORIZADAS POR COMPIN, DESAGREGADAS SEGÚN MES DE AUTORIZACIÓN, ENTIDAD PAGADORA DEL SUBSIDIO Y SEXO DEL BENEFICIARIO" xr:uid="{00000000-0004-0000-0000-00004F000000}"/>
    <hyperlink ref="B110" location="SANNA!A1" display="NÚMERO DE LICENCIAS MÉDICAS SANNA AUTORIZADAS POR COMPIN, DESAGREGADAS SEGÚN MES DE AUTORIZACIÓN, CONTINGENCIA CUBIERTA Y SEXO DEL BENEFICIARIO" xr:uid="{00000000-0004-0000-0000-000050000000}"/>
    <hyperlink ref="B111" location="SANNA!A1" display="NÚMERO DE LICENCIAS MÉDICAS SANNA AUTORIZADAS POR COMPIN, DESAGREGADAS SEGÚN MES DE AUTORIZACIÓN Y REGIÓN" xr:uid="{00000000-0004-0000-0000-000051000000}"/>
    <hyperlink ref="B112" location="SANNA!A1" display="NÚMERO DE TRABAJADORES QUE ACCEDIERON AL PERMISO SEGÚN MES DE INICIO, CONTINGENCIA CUBIERTA Y SEXO DEL BENEFICIARIO" xr:uid="{00000000-0004-0000-0000-000052000000}"/>
    <hyperlink ref="B116" location="CESANTIA!A1" display="NUMERO DE SUBSIDIOS DE CESANTIA PAGADOS POR F.U.P.F." xr:uid="{00000000-0004-0000-0000-000053000000}"/>
    <hyperlink ref="B117" location="CESANTIA!A1" display="GASTO EN SUBSIDIOS DE CESANTIA PAGADOS POR EL F.U.P.F." xr:uid="{00000000-0004-0000-0000-000054000000}"/>
    <hyperlink ref="B121" location="COT_SEXO!A1" display="EMISIÓN DE LICENCIAS MÉDICAS ELECTRÓNICAS, SEGÚN TIPO DE COTIZANTE Y SEXO" xr:uid="{00000000-0004-0000-0000-000055000000}"/>
    <hyperlink ref="B122" location="TRAM_ELECT!A1" display="EMISIÓN DE LICENCIAS MÉDICAS ELECTRÓNICAS, SEGÚN ADSCRIPCIÓN DEL EMPLEADOR PARA LA TRAMITACIÓN ELECTRÓNICA" xr:uid="{00000000-0004-0000-0000-000056000000}"/>
    <hyperlink ref="B123" location="EDAD!A1" display="EMISIÓN DE LICENCIAS MÉDICAS ELECTRÓNICAS, SEGÚN RANGO ETARIO DEL TRABAJADOR" xr:uid="{00000000-0004-0000-0000-000057000000}"/>
    <hyperlink ref="B124" location="REP_OTOR!A1" display="EMISIÓN DE LICENCIAS MÉDICAS ELECTRÓNICAS, SEGÚN DÍAS DE REPOSO OTORGADOS AL TRABAJADOR" xr:uid="{00000000-0004-0000-0000-000058000000}"/>
    <hyperlink ref="B125" location="TIPO_REPOSO!A1" display="EMISIÓN DE LICENCIAS MÉDICAS ELECTRÓNICAS, SEGÚN TIPO DE REPOSO OTORGADO AL TRABAJADOR " xr:uid="{00000000-0004-0000-0000-000059000000}"/>
    <hyperlink ref="B126" location="PROF_OTORG_REP!A1" display="EMISIÓN DE LICENCIAS MÉDICAS ELECTRÓNICAS, SEGÚN TIPO DE PROFESIONAL QUE OTORGÓ EL REPOSO " xr:uid="{00000000-0004-0000-0000-00005A000000}"/>
  </hyperlinks>
  <pageMargins left="0.70866141732283472" right="0.70866141732283472" top="0.74803149606299213" bottom="0.74803149606299213" header="0.31496062992125984" footer="0.31496062992125984"/>
  <pageSetup scale="3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79998168889431442"/>
  </sheetPr>
  <dimension ref="A1:V242"/>
  <sheetViews>
    <sheetView showGridLines="0" zoomScale="90" zoomScaleNormal="90" workbookViewId="0"/>
  </sheetViews>
  <sheetFormatPr baseColWidth="10" defaultRowHeight="12.75" x14ac:dyDescent="0.2"/>
  <cols>
    <col min="1" max="1" width="2.28515625" style="254" customWidth="1"/>
    <col min="2" max="2" width="18" style="336" customWidth="1"/>
    <col min="3" max="3" width="32.85546875" style="254" customWidth="1"/>
    <col min="4" max="21" width="10.5703125" style="254" customWidth="1"/>
    <col min="22" max="22" width="12.42578125" style="335" customWidth="1"/>
    <col min="23" max="16384" width="11.42578125" style="254"/>
  </cols>
  <sheetData>
    <row r="1" spans="1:22" ht="18" x14ac:dyDescent="0.25">
      <c r="A1"/>
      <c r="B1" s="32" t="s">
        <v>1113</v>
      </c>
      <c r="C1"/>
      <c r="D1"/>
      <c r="E1"/>
      <c r="F1"/>
      <c r="G1"/>
      <c r="H1"/>
      <c r="I1"/>
      <c r="J1"/>
      <c r="K1"/>
      <c r="L1"/>
      <c r="M1" s="1191" t="s">
        <v>1070</v>
      </c>
      <c r="N1"/>
      <c r="O1"/>
      <c r="P1"/>
      <c r="Q1"/>
      <c r="R1"/>
      <c r="S1"/>
      <c r="T1"/>
      <c r="U1"/>
      <c r="V1" s="163"/>
    </row>
    <row r="2" spans="1:22" ht="18" x14ac:dyDescent="0.25">
      <c r="A2"/>
      <c r="B2" s="331" t="s">
        <v>195</v>
      </c>
      <c r="C2"/>
      <c r="D2"/>
      <c r="E2"/>
      <c r="F2"/>
      <c r="G2"/>
      <c r="H2"/>
      <c r="I2"/>
      <c r="J2"/>
      <c r="K2"/>
      <c r="L2"/>
      <c r="M2"/>
      <c r="N2"/>
      <c r="O2"/>
      <c r="P2"/>
      <c r="Q2"/>
      <c r="R2"/>
      <c r="S2"/>
      <c r="T2"/>
      <c r="U2"/>
      <c r="V2" s="163"/>
    </row>
    <row r="3" spans="1:22" ht="15.75" x14ac:dyDescent="0.25">
      <c r="A3"/>
      <c r="B3" s="331" t="s">
        <v>2</v>
      </c>
      <c r="C3"/>
      <c r="D3"/>
      <c r="E3"/>
      <c r="F3"/>
      <c r="G3"/>
      <c r="H3"/>
      <c r="I3"/>
      <c r="J3"/>
      <c r="K3"/>
      <c r="L3"/>
      <c r="M3"/>
      <c r="N3"/>
      <c r="O3"/>
      <c r="P3"/>
      <c r="Q3"/>
      <c r="R3"/>
      <c r="S3"/>
      <c r="T3"/>
      <c r="U3"/>
      <c r="V3" s="163"/>
    </row>
    <row r="4" spans="1:22" ht="15" x14ac:dyDescent="0.25">
      <c r="A4"/>
      <c r="B4" s="212"/>
      <c r="C4" s="40"/>
      <c r="D4"/>
      <c r="E4"/>
      <c r="F4"/>
      <c r="G4"/>
      <c r="H4"/>
      <c r="I4"/>
      <c r="J4"/>
      <c r="K4"/>
      <c r="L4"/>
      <c r="M4"/>
      <c r="N4"/>
      <c r="O4"/>
      <c r="P4"/>
      <c r="Q4"/>
      <c r="R4"/>
      <c r="S4"/>
      <c r="T4"/>
      <c r="U4"/>
      <c r="V4" s="163"/>
    </row>
    <row r="5" spans="1:22" ht="72" customHeight="1" x14ac:dyDescent="0.25">
      <c r="A5"/>
      <c r="B5" s="1258" t="s">
        <v>100</v>
      </c>
      <c r="C5" s="1259"/>
      <c r="D5" s="337" t="s">
        <v>104</v>
      </c>
      <c r="E5" s="337" t="s">
        <v>105</v>
      </c>
      <c r="F5" s="337" t="s">
        <v>106</v>
      </c>
      <c r="G5" s="337" t="s">
        <v>107</v>
      </c>
      <c r="H5" s="337" t="s">
        <v>108</v>
      </c>
      <c r="I5" s="337" t="s">
        <v>109</v>
      </c>
      <c r="J5" s="337" t="s">
        <v>110</v>
      </c>
      <c r="K5" s="337" t="s">
        <v>111</v>
      </c>
      <c r="L5" s="337" t="s">
        <v>112</v>
      </c>
      <c r="M5" s="337" t="s">
        <v>113</v>
      </c>
      <c r="N5" s="337" t="s">
        <v>114</v>
      </c>
      <c r="O5" s="337" t="s">
        <v>115</v>
      </c>
      <c r="P5" s="337" t="s">
        <v>116</v>
      </c>
      <c r="Q5" s="337" t="s">
        <v>117</v>
      </c>
      <c r="R5" s="337" t="s">
        <v>118</v>
      </c>
      <c r="S5" s="337" t="s">
        <v>119</v>
      </c>
      <c r="T5" s="337" t="s">
        <v>120</v>
      </c>
      <c r="U5" s="337" t="s">
        <v>125</v>
      </c>
      <c r="V5" s="239" t="s">
        <v>17</v>
      </c>
    </row>
    <row r="6" spans="1:22" ht="15" x14ac:dyDescent="0.25">
      <c r="A6"/>
      <c r="B6" s="1255" t="s">
        <v>84</v>
      </c>
      <c r="C6" s="338" t="s">
        <v>34</v>
      </c>
      <c r="D6" s="1218">
        <v>978</v>
      </c>
      <c r="E6" s="1218">
        <v>50</v>
      </c>
      <c r="F6" s="1218">
        <v>36</v>
      </c>
      <c r="G6" s="1218">
        <v>645</v>
      </c>
      <c r="H6" s="1218">
        <v>67</v>
      </c>
      <c r="I6" s="1218">
        <v>850</v>
      </c>
      <c r="J6" s="1218">
        <v>2610</v>
      </c>
      <c r="K6" s="1218">
        <v>1335</v>
      </c>
      <c r="L6" s="1218">
        <v>1607</v>
      </c>
      <c r="M6" s="1218">
        <v>36</v>
      </c>
      <c r="N6" s="1218">
        <v>879</v>
      </c>
      <c r="O6" s="1218">
        <v>13</v>
      </c>
      <c r="P6" s="1218">
        <v>166</v>
      </c>
      <c r="Q6" s="1218">
        <v>291</v>
      </c>
      <c r="R6" s="1218">
        <v>742</v>
      </c>
      <c r="S6" s="1218">
        <v>1234</v>
      </c>
      <c r="T6" s="1218">
        <v>0</v>
      </c>
      <c r="U6" s="1218">
        <v>0</v>
      </c>
      <c r="V6" s="1219">
        <v>11539</v>
      </c>
    </row>
    <row r="7" spans="1:22" ht="15" x14ac:dyDescent="0.25">
      <c r="A7"/>
      <c r="B7" s="1256"/>
      <c r="C7" s="338" t="s">
        <v>35</v>
      </c>
      <c r="D7" s="1218">
        <v>269</v>
      </c>
      <c r="E7" s="1218">
        <v>44</v>
      </c>
      <c r="F7" s="1218">
        <v>126</v>
      </c>
      <c r="G7" s="1218">
        <v>1071</v>
      </c>
      <c r="H7" s="1218">
        <v>42</v>
      </c>
      <c r="I7" s="1218">
        <v>1652</v>
      </c>
      <c r="J7" s="1218">
        <v>6473</v>
      </c>
      <c r="K7" s="1218">
        <v>2143</v>
      </c>
      <c r="L7" s="1218">
        <v>1729</v>
      </c>
      <c r="M7" s="1218">
        <v>137</v>
      </c>
      <c r="N7" s="1218">
        <v>1878</v>
      </c>
      <c r="O7" s="1218">
        <v>11</v>
      </c>
      <c r="P7" s="1218">
        <v>865</v>
      </c>
      <c r="Q7" s="1218">
        <v>3026</v>
      </c>
      <c r="R7" s="1218">
        <v>758</v>
      </c>
      <c r="S7" s="1218">
        <v>1910</v>
      </c>
      <c r="T7" s="1218">
        <v>21</v>
      </c>
      <c r="U7" s="1218">
        <v>0</v>
      </c>
      <c r="V7" s="1219">
        <v>22155</v>
      </c>
    </row>
    <row r="8" spans="1:22" ht="15" x14ac:dyDescent="0.25">
      <c r="A8"/>
      <c r="B8" s="1256"/>
      <c r="C8" s="338" t="s">
        <v>36</v>
      </c>
      <c r="D8" s="1218">
        <v>268</v>
      </c>
      <c r="E8" s="1218">
        <v>58</v>
      </c>
      <c r="F8" s="1218">
        <v>5936</v>
      </c>
      <c r="G8" s="1218">
        <v>1823</v>
      </c>
      <c r="H8" s="1218">
        <v>68</v>
      </c>
      <c r="I8" s="1218">
        <v>3478</v>
      </c>
      <c r="J8" s="1218">
        <v>5274</v>
      </c>
      <c r="K8" s="1218">
        <v>4237</v>
      </c>
      <c r="L8" s="1218">
        <v>3507</v>
      </c>
      <c r="M8" s="1218">
        <v>173</v>
      </c>
      <c r="N8" s="1218">
        <v>3950</v>
      </c>
      <c r="O8" s="1218">
        <v>30</v>
      </c>
      <c r="P8" s="1218">
        <v>725</v>
      </c>
      <c r="Q8" s="1218">
        <v>1197</v>
      </c>
      <c r="R8" s="1218">
        <v>2065</v>
      </c>
      <c r="S8" s="1218">
        <v>3526</v>
      </c>
      <c r="T8" s="1218">
        <v>11</v>
      </c>
      <c r="U8" s="1218">
        <v>0</v>
      </c>
      <c r="V8" s="1219">
        <v>36326</v>
      </c>
    </row>
    <row r="9" spans="1:22" ht="15" x14ac:dyDescent="0.25">
      <c r="A9"/>
      <c r="B9" s="1256"/>
      <c r="C9" s="338" t="s">
        <v>37</v>
      </c>
      <c r="D9" s="1218">
        <v>1606</v>
      </c>
      <c r="E9" s="1218">
        <v>41</v>
      </c>
      <c r="F9" s="1218">
        <v>2230</v>
      </c>
      <c r="G9" s="1218">
        <v>882</v>
      </c>
      <c r="H9" s="1218">
        <v>89</v>
      </c>
      <c r="I9" s="1218">
        <v>1020</v>
      </c>
      <c r="J9" s="1218">
        <v>2295</v>
      </c>
      <c r="K9" s="1218">
        <v>1606</v>
      </c>
      <c r="L9" s="1218">
        <v>1083</v>
      </c>
      <c r="M9" s="1218">
        <v>48</v>
      </c>
      <c r="N9" s="1218">
        <v>1153</v>
      </c>
      <c r="O9" s="1218">
        <v>15</v>
      </c>
      <c r="P9" s="1218">
        <v>298</v>
      </c>
      <c r="Q9" s="1218">
        <v>361</v>
      </c>
      <c r="R9" s="1218">
        <v>930</v>
      </c>
      <c r="S9" s="1218">
        <v>1366</v>
      </c>
      <c r="T9" s="1218">
        <v>2</v>
      </c>
      <c r="U9" s="1218">
        <v>0</v>
      </c>
      <c r="V9" s="1219">
        <v>15025</v>
      </c>
    </row>
    <row r="10" spans="1:22" ht="15" x14ac:dyDescent="0.25">
      <c r="A10"/>
      <c r="B10" s="1256"/>
      <c r="C10" s="338" t="s">
        <v>38</v>
      </c>
      <c r="D10" s="1218">
        <v>4903</v>
      </c>
      <c r="E10" s="1218">
        <v>109</v>
      </c>
      <c r="F10" s="1218">
        <v>812</v>
      </c>
      <c r="G10" s="1218">
        <v>1564</v>
      </c>
      <c r="H10" s="1218">
        <v>230</v>
      </c>
      <c r="I10" s="1218">
        <v>2643</v>
      </c>
      <c r="J10" s="1218">
        <v>5675</v>
      </c>
      <c r="K10" s="1218">
        <v>3206</v>
      </c>
      <c r="L10" s="1218">
        <v>2804</v>
      </c>
      <c r="M10" s="1218">
        <v>188</v>
      </c>
      <c r="N10" s="1218">
        <v>2802</v>
      </c>
      <c r="O10" s="1218">
        <v>137</v>
      </c>
      <c r="P10" s="1218">
        <v>1215</v>
      </c>
      <c r="Q10" s="1218">
        <v>1078</v>
      </c>
      <c r="R10" s="1218">
        <v>2167</v>
      </c>
      <c r="S10" s="1218">
        <v>4192</v>
      </c>
      <c r="T10" s="1218">
        <v>8</v>
      </c>
      <c r="U10" s="1218">
        <v>0</v>
      </c>
      <c r="V10" s="1219">
        <v>33733</v>
      </c>
    </row>
    <row r="11" spans="1:22" ht="15" x14ac:dyDescent="0.25">
      <c r="A11"/>
      <c r="B11" s="1256"/>
      <c r="C11" s="338" t="s">
        <v>39</v>
      </c>
      <c r="D11" s="1218">
        <v>8844</v>
      </c>
      <c r="E11" s="1218">
        <v>46</v>
      </c>
      <c r="F11" s="1218">
        <v>1947</v>
      </c>
      <c r="G11" s="1218">
        <v>4008</v>
      </c>
      <c r="H11" s="1218">
        <v>322</v>
      </c>
      <c r="I11" s="1218">
        <v>5998</v>
      </c>
      <c r="J11" s="1218">
        <v>14402</v>
      </c>
      <c r="K11" s="1218">
        <v>8380</v>
      </c>
      <c r="L11" s="1218">
        <v>7397</v>
      </c>
      <c r="M11" s="1218">
        <v>928</v>
      </c>
      <c r="N11" s="1218">
        <v>8265</v>
      </c>
      <c r="O11" s="1218">
        <v>3512</v>
      </c>
      <c r="P11" s="1218">
        <v>2894</v>
      </c>
      <c r="Q11" s="1218">
        <v>3280</v>
      </c>
      <c r="R11" s="1218">
        <v>5924</v>
      </c>
      <c r="S11" s="1218">
        <v>16576</v>
      </c>
      <c r="T11" s="1218">
        <v>37</v>
      </c>
      <c r="U11" s="1218">
        <v>0</v>
      </c>
      <c r="V11" s="1219">
        <v>92760</v>
      </c>
    </row>
    <row r="12" spans="1:22" ht="15" x14ac:dyDescent="0.25">
      <c r="A12"/>
      <c r="B12" s="1256"/>
      <c r="C12" s="338" t="s">
        <v>40</v>
      </c>
      <c r="D12" s="1218">
        <v>14100</v>
      </c>
      <c r="E12" s="1218">
        <v>3</v>
      </c>
      <c r="F12" s="1218">
        <v>4431</v>
      </c>
      <c r="G12" s="1218">
        <v>2488</v>
      </c>
      <c r="H12" s="1218">
        <v>360</v>
      </c>
      <c r="I12" s="1218">
        <v>3067</v>
      </c>
      <c r="J12" s="1218">
        <v>6982</v>
      </c>
      <c r="K12" s="1218">
        <v>2544</v>
      </c>
      <c r="L12" s="1218">
        <v>3351</v>
      </c>
      <c r="M12" s="1218">
        <v>199</v>
      </c>
      <c r="N12" s="1218">
        <v>2735</v>
      </c>
      <c r="O12" s="1218">
        <v>6694</v>
      </c>
      <c r="P12" s="1218">
        <v>1279</v>
      </c>
      <c r="Q12" s="1218">
        <v>2041</v>
      </c>
      <c r="R12" s="1218">
        <v>2317</v>
      </c>
      <c r="S12" s="1218">
        <v>7169</v>
      </c>
      <c r="T12" s="1218">
        <v>6</v>
      </c>
      <c r="U12" s="1218">
        <v>0</v>
      </c>
      <c r="V12" s="1219">
        <v>59766</v>
      </c>
    </row>
    <row r="13" spans="1:22" ht="15" x14ac:dyDescent="0.25">
      <c r="A13"/>
      <c r="B13" s="1256"/>
      <c r="C13" s="338" t="s">
        <v>41</v>
      </c>
      <c r="D13" s="1218">
        <v>11051</v>
      </c>
      <c r="E13" s="1218">
        <v>34</v>
      </c>
      <c r="F13" s="1218">
        <v>65</v>
      </c>
      <c r="G13" s="1218">
        <v>2822</v>
      </c>
      <c r="H13" s="1218">
        <v>435</v>
      </c>
      <c r="I13" s="1218">
        <v>3539</v>
      </c>
      <c r="J13" s="1218">
        <v>8119</v>
      </c>
      <c r="K13" s="1218">
        <v>2525</v>
      </c>
      <c r="L13" s="1218">
        <v>4349</v>
      </c>
      <c r="M13" s="1218">
        <v>240</v>
      </c>
      <c r="N13" s="1218">
        <v>3788</v>
      </c>
      <c r="O13" s="1218">
        <v>107</v>
      </c>
      <c r="P13" s="1218">
        <v>1033</v>
      </c>
      <c r="Q13" s="1218">
        <v>10053</v>
      </c>
      <c r="R13" s="1218">
        <v>2679</v>
      </c>
      <c r="S13" s="1218">
        <v>7390</v>
      </c>
      <c r="T13" s="1218">
        <v>6</v>
      </c>
      <c r="U13" s="1218">
        <v>0</v>
      </c>
      <c r="V13" s="1219">
        <v>58235</v>
      </c>
    </row>
    <row r="14" spans="1:22" ht="15" x14ac:dyDescent="0.25">
      <c r="A14"/>
      <c r="B14" s="1256"/>
      <c r="C14" s="338" t="s">
        <v>42</v>
      </c>
      <c r="D14" s="1218">
        <v>4199</v>
      </c>
      <c r="E14" s="1218">
        <v>1</v>
      </c>
      <c r="F14" s="1218">
        <v>45</v>
      </c>
      <c r="G14" s="1218">
        <v>1250</v>
      </c>
      <c r="H14" s="1218">
        <v>285</v>
      </c>
      <c r="I14" s="1218">
        <v>1316</v>
      </c>
      <c r="J14" s="1218">
        <v>3861</v>
      </c>
      <c r="K14" s="1218">
        <v>1089</v>
      </c>
      <c r="L14" s="1218">
        <v>2152</v>
      </c>
      <c r="M14" s="1218">
        <v>143</v>
      </c>
      <c r="N14" s="1218">
        <v>1216</v>
      </c>
      <c r="O14" s="1218">
        <v>4700</v>
      </c>
      <c r="P14" s="1218">
        <v>316</v>
      </c>
      <c r="Q14" s="1218">
        <v>572</v>
      </c>
      <c r="R14" s="1218">
        <v>1167</v>
      </c>
      <c r="S14" s="1218">
        <v>2998</v>
      </c>
      <c r="T14" s="1218">
        <v>7</v>
      </c>
      <c r="U14" s="1218">
        <v>0</v>
      </c>
      <c r="V14" s="1219">
        <v>25317</v>
      </c>
    </row>
    <row r="15" spans="1:22" ht="15" x14ac:dyDescent="0.25">
      <c r="A15"/>
      <c r="B15" s="1256"/>
      <c r="C15" s="338" t="s">
        <v>43</v>
      </c>
      <c r="D15" s="1218">
        <v>4544</v>
      </c>
      <c r="E15" s="1218">
        <v>449</v>
      </c>
      <c r="F15" s="1218">
        <v>441</v>
      </c>
      <c r="G15" s="1218">
        <v>3556</v>
      </c>
      <c r="H15" s="1218">
        <v>207</v>
      </c>
      <c r="I15" s="1218">
        <v>4415</v>
      </c>
      <c r="J15" s="1218">
        <v>10887</v>
      </c>
      <c r="K15" s="1218">
        <v>3635</v>
      </c>
      <c r="L15" s="1218">
        <v>6249</v>
      </c>
      <c r="M15" s="1218">
        <v>376</v>
      </c>
      <c r="N15" s="1218">
        <v>6226</v>
      </c>
      <c r="O15" s="1218">
        <v>14061</v>
      </c>
      <c r="P15" s="1218">
        <v>2087</v>
      </c>
      <c r="Q15" s="1218">
        <v>2587</v>
      </c>
      <c r="R15" s="1218">
        <v>3615</v>
      </c>
      <c r="S15" s="1218">
        <v>9398</v>
      </c>
      <c r="T15" s="1218">
        <v>26</v>
      </c>
      <c r="U15" s="1218">
        <v>0</v>
      </c>
      <c r="V15" s="1219">
        <v>72759</v>
      </c>
    </row>
    <row r="16" spans="1:22" ht="15" x14ac:dyDescent="0.25">
      <c r="A16"/>
      <c r="B16" s="1256"/>
      <c r="C16" s="338" t="s">
        <v>44</v>
      </c>
      <c r="D16" s="1218">
        <v>4599</v>
      </c>
      <c r="E16" s="1218">
        <v>16</v>
      </c>
      <c r="F16" s="1218">
        <v>27</v>
      </c>
      <c r="G16" s="1218">
        <v>2373</v>
      </c>
      <c r="H16" s="1218">
        <v>298</v>
      </c>
      <c r="I16" s="1218">
        <v>3472</v>
      </c>
      <c r="J16" s="1218">
        <v>7172</v>
      </c>
      <c r="K16" s="1218">
        <v>2971</v>
      </c>
      <c r="L16" s="1218">
        <v>3441</v>
      </c>
      <c r="M16" s="1218">
        <v>223</v>
      </c>
      <c r="N16" s="1218">
        <v>3378</v>
      </c>
      <c r="O16" s="1218">
        <v>23</v>
      </c>
      <c r="P16" s="1218">
        <v>2186</v>
      </c>
      <c r="Q16" s="1218">
        <v>11030</v>
      </c>
      <c r="R16" s="1218">
        <v>2293</v>
      </c>
      <c r="S16" s="1218">
        <v>6321</v>
      </c>
      <c r="T16" s="1218">
        <v>4</v>
      </c>
      <c r="U16" s="1218">
        <v>0</v>
      </c>
      <c r="V16" s="1219">
        <v>49827</v>
      </c>
    </row>
    <row r="17" spans="1:22" ht="15" x14ac:dyDescent="0.25">
      <c r="A17"/>
      <c r="B17" s="1256"/>
      <c r="C17" s="338" t="s">
        <v>45</v>
      </c>
      <c r="D17" s="1218">
        <v>1879</v>
      </c>
      <c r="E17" s="1218">
        <v>26</v>
      </c>
      <c r="F17" s="1218">
        <v>52</v>
      </c>
      <c r="G17" s="1218">
        <v>1211</v>
      </c>
      <c r="H17" s="1218">
        <v>157</v>
      </c>
      <c r="I17" s="1218">
        <v>2098</v>
      </c>
      <c r="J17" s="1218">
        <v>2803</v>
      </c>
      <c r="K17" s="1218">
        <v>1349</v>
      </c>
      <c r="L17" s="1218">
        <v>1403</v>
      </c>
      <c r="M17" s="1218">
        <v>93</v>
      </c>
      <c r="N17" s="1218">
        <v>1018</v>
      </c>
      <c r="O17" s="1218">
        <v>56</v>
      </c>
      <c r="P17" s="1218">
        <v>868</v>
      </c>
      <c r="Q17" s="1218">
        <v>4101</v>
      </c>
      <c r="R17" s="1218">
        <v>968</v>
      </c>
      <c r="S17" s="1218">
        <v>2404</v>
      </c>
      <c r="T17" s="1218">
        <v>8</v>
      </c>
      <c r="U17" s="1218">
        <v>0</v>
      </c>
      <c r="V17" s="1219">
        <v>20494</v>
      </c>
    </row>
    <row r="18" spans="1:22" ht="15" x14ac:dyDescent="0.25">
      <c r="A18"/>
      <c r="B18" s="1256"/>
      <c r="C18" s="338" t="s">
        <v>46</v>
      </c>
      <c r="D18" s="1218">
        <v>3239</v>
      </c>
      <c r="E18" s="1218">
        <v>848</v>
      </c>
      <c r="F18" s="1218">
        <v>39</v>
      </c>
      <c r="G18" s="1218">
        <v>2441</v>
      </c>
      <c r="H18" s="1218">
        <v>299</v>
      </c>
      <c r="I18" s="1218">
        <v>4257</v>
      </c>
      <c r="J18" s="1218">
        <v>6516</v>
      </c>
      <c r="K18" s="1218">
        <v>3027</v>
      </c>
      <c r="L18" s="1218">
        <v>3714</v>
      </c>
      <c r="M18" s="1218">
        <v>233</v>
      </c>
      <c r="N18" s="1218">
        <v>3550</v>
      </c>
      <c r="O18" s="1218">
        <v>46</v>
      </c>
      <c r="P18" s="1218">
        <v>1503</v>
      </c>
      <c r="Q18" s="1218">
        <v>7891</v>
      </c>
      <c r="R18" s="1218">
        <v>2111</v>
      </c>
      <c r="S18" s="1218">
        <v>5446</v>
      </c>
      <c r="T18" s="1218">
        <v>3</v>
      </c>
      <c r="U18" s="1218">
        <v>0</v>
      </c>
      <c r="V18" s="1219">
        <v>45163</v>
      </c>
    </row>
    <row r="19" spans="1:22" ht="15" x14ac:dyDescent="0.25">
      <c r="A19"/>
      <c r="B19" s="1256"/>
      <c r="C19" s="338" t="s">
        <v>47</v>
      </c>
      <c r="D19" s="1218">
        <v>377</v>
      </c>
      <c r="E19" s="1218">
        <v>155</v>
      </c>
      <c r="F19" s="1218">
        <v>30</v>
      </c>
      <c r="G19" s="1218">
        <v>224</v>
      </c>
      <c r="H19" s="1218">
        <v>62</v>
      </c>
      <c r="I19" s="1218">
        <v>668</v>
      </c>
      <c r="J19" s="1218">
        <v>1214</v>
      </c>
      <c r="K19" s="1218">
        <v>631</v>
      </c>
      <c r="L19" s="1218">
        <v>741</v>
      </c>
      <c r="M19" s="1218">
        <v>13</v>
      </c>
      <c r="N19" s="1218">
        <v>474</v>
      </c>
      <c r="O19" s="1218">
        <v>17</v>
      </c>
      <c r="P19" s="1218">
        <v>122</v>
      </c>
      <c r="Q19" s="1218">
        <v>164</v>
      </c>
      <c r="R19" s="1218">
        <v>310</v>
      </c>
      <c r="S19" s="1218">
        <v>707</v>
      </c>
      <c r="T19" s="1218">
        <v>4</v>
      </c>
      <c r="U19" s="1218">
        <v>0</v>
      </c>
      <c r="V19" s="1219">
        <v>5913</v>
      </c>
    </row>
    <row r="20" spans="1:22" ht="15" x14ac:dyDescent="0.25">
      <c r="A20"/>
      <c r="B20" s="1256"/>
      <c r="C20" s="338" t="s">
        <v>48</v>
      </c>
      <c r="D20" s="1218">
        <v>420</v>
      </c>
      <c r="E20" s="1218">
        <v>326</v>
      </c>
      <c r="F20" s="1218">
        <v>17</v>
      </c>
      <c r="G20" s="1218">
        <v>552</v>
      </c>
      <c r="H20" s="1218">
        <v>10</v>
      </c>
      <c r="I20" s="1218">
        <v>1238</v>
      </c>
      <c r="J20" s="1218">
        <v>1991</v>
      </c>
      <c r="K20" s="1218">
        <v>1634</v>
      </c>
      <c r="L20" s="1218">
        <v>1270</v>
      </c>
      <c r="M20" s="1218">
        <v>121</v>
      </c>
      <c r="N20" s="1218">
        <v>1009</v>
      </c>
      <c r="O20" s="1218">
        <v>38</v>
      </c>
      <c r="P20" s="1218">
        <v>204</v>
      </c>
      <c r="Q20" s="1218">
        <v>2882</v>
      </c>
      <c r="R20" s="1218">
        <v>632</v>
      </c>
      <c r="S20" s="1218">
        <v>1262</v>
      </c>
      <c r="T20" s="1218">
        <v>0</v>
      </c>
      <c r="U20" s="1218">
        <v>0</v>
      </c>
      <c r="V20" s="1219">
        <v>13606</v>
      </c>
    </row>
    <row r="21" spans="1:22" ht="15" x14ac:dyDescent="0.25">
      <c r="A21"/>
      <c r="B21" s="1256"/>
      <c r="C21" s="338" t="s">
        <v>49</v>
      </c>
      <c r="D21" s="1218">
        <v>12276</v>
      </c>
      <c r="E21" s="1218">
        <v>42</v>
      </c>
      <c r="F21" s="1218">
        <v>418</v>
      </c>
      <c r="G21" s="1218">
        <v>18890</v>
      </c>
      <c r="H21" s="1218">
        <v>468</v>
      </c>
      <c r="I21" s="1218">
        <v>20315</v>
      </c>
      <c r="J21" s="1218">
        <v>58918</v>
      </c>
      <c r="K21" s="1218">
        <v>17076</v>
      </c>
      <c r="L21" s="1218">
        <v>19480</v>
      </c>
      <c r="M21" s="1218">
        <v>9442</v>
      </c>
      <c r="N21" s="1218">
        <v>46031</v>
      </c>
      <c r="O21" s="1218">
        <v>10972</v>
      </c>
      <c r="P21" s="1218">
        <v>17190</v>
      </c>
      <c r="Q21" s="1218">
        <v>34015</v>
      </c>
      <c r="R21" s="1218">
        <v>17079</v>
      </c>
      <c r="S21" s="1218">
        <v>104923</v>
      </c>
      <c r="T21" s="1218">
        <v>186</v>
      </c>
      <c r="U21" s="1218">
        <v>0</v>
      </c>
      <c r="V21" s="1219">
        <v>387721</v>
      </c>
    </row>
    <row r="22" spans="1:22" ht="15" x14ac:dyDescent="0.25">
      <c r="A22"/>
      <c r="B22" s="1256"/>
      <c r="C22" s="338" t="s">
        <v>125</v>
      </c>
      <c r="D22" s="1218">
        <v>0</v>
      </c>
      <c r="E22" s="1218">
        <v>0</v>
      </c>
      <c r="F22" s="1218">
        <v>0</v>
      </c>
      <c r="G22" s="1218">
        <v>0</v>
      </c>
      <c r="H22" s="1218">
        <v>0</v>
      </c>
      <c r="I22" s="1218">
        <v>0</v>
      </c>
      <c r="J22" s="1218">
        <v>0</v>
      </c>
      <c r="K22" s="1218">
        <v>0</v>
      </c>
      <c r="L22" s="1218">
        <v>0</v>
      </c>
      <c r="M22" s="1218">
        <v>0</v>
      </c>
      <c r="N22" s="1218">
        <v>0</v>
      </c>
      <c r="O22" s="1218">
        <v>0</v>
      </c>
      <c r="P22" s="1218">
        <v>0</v>
      </c>
      <c r="Q22" s="1218">
        <v>0</v>
      </c>
      <c r="R22" s="1218">
        <v>0</v>
      </c>
      <c r="S22" s="1218">
        <v>0</v>
      </c>
      <c r="T22" s="1218">
        <v>0</v>
      </c>
      <c r="U22" s="1218">
        <v>0</v>
      </c>
      <c r="V22" s="1219">
        <v>0</v>
      </c>
    </row>
    <row r="23" spans="1:22" ht="15" x14ac:dyDescent="0.25">
      <c r="A23"/>
      <c r="B23" s="1257"/>
      <c r="C23" s="339" t="s">
        <v>196</v>
      </c>
      <c r="D23" s="1220">
        <v>73552</v>
      </c>
      <c r="E23" s="1220">
        <v>2248</v>
      </c>
      <c r="F23" s="1220">
        <v>16652</v>
      </c>
      <c r="G23" s="1220">
        <v>45800</v>
      </c>
      <c r="H23" s="1220">
        <v>3399</v>
      </c>
      <c r="I23" s="1220">
        <v>60026</v>
      </c>
      <c r="J23" s="1220">
        <v>145192</v>
      </c>
      <c r="K23" s="1220">
        <v>57388</v>
      </c>
      <c r="L23" s="1220">
        <v>64277</v>
      </c>
      <c r="M23" s="1220">
        <v>12593</v>
      </c>
      <c r="N23" s="1220">
        <v>88352</v>
      </c>
      <c r="O23" s="1220">
        <v>40432</v>
      </c>
      <c r="P23" s="1220">
        <v>32951</v>
      </c>
      <c r="Q23" s="1220">
        <v>84569</v>
      </c>
      <c r="R23" s="1220">
        <v>45757</v>
      </c>
      <c r="S23" s="1220">
        <v>176822</v>
      </c>
      <c r="T23" s="1220">
        <v>329</v>
      </c>
      <c r="U23" s="1220"/>
      <c r="V23" s="1221">
        <v>950339</v>
      </c>
    </row>
    <row r="24" spans="1:22" ht="15" x14ac:dyDescent="0.25">
      <c r="A24"/>
      <c r="B24" s="1255" t="s">
        <v>85</v>
      </c>
      <c r="C24" s="338" t="s">
        <v>34</v>
      </c>
      <c r="D24" s="1218">
        <v>990</v>
      </c>
      <c r="E24" s="1218">
        <v>21</v>
      </c>
      <c r="F24" s="1218">
        <v>34</v>
      </c>
      <c r="G24" s="1218">
        <v>634</v>
      </c>
      <c r="H24" s="1218">
        <v>69</v>
      </c>
      <c r="I24" s="1218">
        <v>866</v>
      </c>
      <c r="J24" s="1218">
        <v>2596</v>
      </c>
      <c r="K24" s="1218">
        <v>1345</v>
      </c>
      <c r="L24" s="1218">
        <v>1533</v>
      </c>
      <c r="M24" s="1218">
        <v>34</v>
      </c>
      <c r="N24" s="1218">
        <v>961</v>
      </c>
      <c r="O24" s="1218">
        <v>14</v>
      </c>
      <c r="P24" s="1218">
        <v>176</v>
      </c>
      <c r="Q24" s="1218">
        <v>291</v>
      </c>
      <c r="R24" s="1218">
        <v>831</v>
      </c>
      <c r="S24" s="1218">
        <v>1084</v>
      </c>
      <c r="T24" s="1218">
        <v>0</v>
      </c>
      <c r="U24" s="1218">
        <v>0</v>
      </c>
      <c r="V24" s="1219">
        <v>11479</v>
      </c>
    </row>
    <row r="25" spans="1:22" ht="15" x14ac:dyDescent="0.25">
      <c r="A25"/>
      <c r="B25" s="1256"/>
      <c r="C25" s="338" t="s">
        <v>35</v>
      </c>
      <c r="D25" s="1218">
        <v>278</v>
      </c>
      <c r="E25" s="1218">
        <v>36</v>
      </c>
      <c r="F25" s="1218">
        <v>121</v>
      </c>
      <c r="G25" s="1218">
        <v>1058</v>
      </c>
      <c r="H25" s="1218">
        <v>42</v>
      </c>
      <c r="I25" s="1218">
        <v>1692</v>
      </c>
      <c r="J25" s="1218">
        <v>6514</v>
      </c>
      <c r="K25" s="1218">
        <v>2198</v>
      </c>
      <c r="L25" s="1218">
        <v>1730</v>
      </c>
      <c r="M25" s="1218">
        <v>141</v>
      </c>
      <c r="N25" s="1218">
        <v>2028</v>
      </c>
      <c r="O25" s="1218">
        <v>19</v>
      </c>
      <c r="P25" s="1218">
        <v>767</v>
      </c>
      <c r="Q25" s="1218">
        <v>3077</v>
      </c>
      <c r="R25" s="1218">
        <v>773</v>
      </c>
      <c r="S25" s="1218">
        <v>1907</v>
      </c>
      <c r="T25" s="1218">
        <v>11</v>
      </c>
      <c r="U25" s="1218">
        <v>0</v>
      </c>
      <c r="V25" s="1219">
        <v>22392</v>
      </c>
    </row>
    <row r="26" spans="1:22" ht="15" x14ac:dyDescent="0.25">
      <c r="A26"/>
      <c r="B26" s="1256"/>
      <c r="C26" s="338" t="s">
        <v>36</v>
      </c>
      <c r="D26" s="1218">
        <v>245</v>
      </c>
      <c r="E26" s="1218">
        <v>55</v>
      </c>
      <c r="F26" s="1218">
        <v>5808</v>
      </c>
      <c r="G26" s="1218">
        <v>1810</v>
      </c>
      <c r="H26" s="1218">
        <v>67</v>
      </c>
      <c r="I26" s="1218">
        <v>3581</v>
      </c>
      <c r="J26" s="1218">
        <v>5161</v>
      </c>
      <c r="K26" s="1218">
        <v>4288</v>
      </c>
      <c r="L26" s="1218">
        <v>3524</v>
      </c>
      <c r="M26" s="1218">
        <v>178</v>
      </c>
      <c r="N26" s="1218">
        <v>3963</v>
      </c>
      <c r="O26" s="1218">
        <v>29</v>
      </c>
      <c r="P26" s="1218">
        <v>676</v>
      </c>
      <c r="Q26" s="1218">
        <v>1200</v>
      </c>
      <c r="R26" s="1218">
        <v>2184</v>
      </c>
      <c r="S26" s="1218">
        <v>3312</v>
      </c>
      <c r="T26" s="1218">
        <v>10</v>
      </c>
      <c r="U26" s="1218">
        <v>0</v>
      </c>
      <c r="V26" s="1219">
        <v>36091</v>
      </c>
    </row>
    <row r="27" spans="1:22" ht="15" x14ac:dyDescent="0.25">
      <c r="A27"/>
      <c r="B27" s="1256"/>
      <c r="C27" s="338" t="s">
        <v>37</v>
      </c>
      <c r="D27" s="1218">
        <v>1496</v>
      </c>
      <c r="E27" s="1218">
        <v>42</v>
      </c>
      <c r="F27" s="1218">
        <v>2276</v>
      </c>
      <c r="G27" s="1218">
        <v>873</v>
      </c>
      <c r="H27" s="1218">
        <v>88</v>
      </c>
      <c r="I27" s="1218">
        <v>1190</v>
      </c>
      <c r="J27" s="1218">
        <v>2232</v>
      </c>
      <c r="K27" s="1218">
        <v>1579</v>
      </c>
      <c r="L27" s="1218">
        <v>1013</v>
      </c>
      <c r="M27" s="1218">
        <v>39</v>
      </c>
      <c r="N27" s="1218">
        <v>1181</v>
      </c>
      <c r="O27" s="1218">
        <v>13</v>
      </c>
      <c r="P27" s="1218">
        <v>234</v>
      </c>
      <c r="Q27" s="1218">
        <v>362</v>
      </c>
      <c r="R27" s="1218">
        <v>1029</v>
      </c>
      <c r="S27" s="1218">
        <v>1301</v>
      </c>
      <c r="T27" s="1218">
        <v>1</v>
      </c>
      <c r="U27" s="1218">
        <v>0</v>
      </c>
      <c r="V27" s="1219">
        <v>14949</v>
      </c>
    </row>
    <row r="28" spans="1:22" ht="15" x14ac:dyDescent="0.25">
      <c r="A28"/>
      <c r="B28" s="1256"/>
      <c r="C28" s="338" t="s">
        <v>38</v>
      </c>
      <c r="D28" s="1218">
        <v>5295</v>
      </c>
      <c r="E28" s="1218">
        <v>95</v>
      </c>
      <c r="F28" s="1218">
        <v>765</v>
      </c>
      <c r="G28" s="1218">
        <v>1611</v>
      </c>
      <c r="H28" s="1218">
        <v>233</v>
      </c>
      <c r="I28" s="1218">
        <v>2632</v>
      </c>
      <c r="J28" s="1218">
        <v>5753</v>
      </c>
      <c r="K28" s="1218">
        <v>3275</v>
      </c>
      <c r="L28" s="1218">
        <v>2773</v>
      </c>
      <c r="M28" s="1218">
        <v>192</v>
      </c>
      <c r="N28" s="1218">
        <v>2897</v>
      </c>
      <c r="O28" s="1218">
        <v>129</v>
      </c>
      <c r="P28" s="1218">
        <v>1164</v>
      </c>
      <c r="Q28" s="1218">
        <v>1091</v>
      </c>
      <c r="R28" s="1218">
        <v>2330</v>
      </c>
      <c r="S28" s="1218">
        <v>4092</v>
      </c>
      <c r="T28" s="1218">
        <v>8</v>
      </c>
      <c r="U28" s="1218">
        <v>0</v>
      </c>
      <c r="V28" s="1219">
        <v>34335</v>
      </c>
    </row>
    <row r="29" spans="1:22" ht="15" x14ac:dyDescent="0.25">
      <c r="A29"/>
      <c r="B29" s="1256"/>
      <c r="C29" s="338" t="s">
        <v>39</v>
      </c>
      <c r="D29" s="1218">
        <v>8597</v>
      </c>
      <c r="E29" s="1218">
        <v>43</v>
      </c>
      <c r="F29" s="1218">
        <v>1957</v>
      </c>
      <c r="G29" s="1218">
        <v>4157</v>
      </c>
      <c r="H29" s="1218">
        <v>320</v>
      </c>
      <c r="I29" s="1218">
        <v>6042</v>
      </c>
      <c r="J29" s="1218">
        <v>14632</v>
      </c>
      <c r="K29" s="1218">
        <v>9225</v>
      </c>
      <c r="L29" s="1218">
        <v>7546</v>
      </c>
      <c r="M29" s="1218">
        <v>954</v>
      </c>
      <c r="N29" s="1218">
        <v>8375</v>
      </c>
      <c r="O29" s="1218">
        <v>3521</v>
      </c>
      <c r="P29" s="1218">
        <v>2548</v>
      </c>
      <c r="Q29" s="1218">
        <v>3343</v>
      </c>
      <c r="R29" s="1218">
        <v>6777</v>
      </c>
      <c r="S29" s="1218">
        <v>15553</v>
      </c>
      <c r="T29" s="1218">
        <v>36</v>
      </c>
      <c r="U29" s="1218">
        <v>0</v>
      </c>
      <c r="V29" s="1219">
        <v>93626</v>
      </c>
    </row>
    <row r="30" spans="1:22" ht="15" x14ac:dyDescent="0.25">
      <c r="A30"/>
      <c r="B30" s="1256"/>
      <c r="C30" s="338" t="s">
        <v>40</v>
      </c>
      <c r="D30" s="1218">
        <v>11640</v>
      </c>
      <c r="E30" s="1218">
        <v>4</v>
      </c>
      <c r="F30" s="1218">
        <v>4295</v>
      </c>
      <c r="G30" s="1218">
        <v>2477</v>
      </c>
      <c r="H30" s="1218">
        <v>357</v>
      </c>
      <c r="I30" s="1218">
        <v>2809</v>
      </c>
      <c r="J30" s="1218">
        <v>6960</v>
      </c>
      <c r="K30" s="1218">
        <v>2723</v>
      </c>
      <c r="L30" s="1218">
        <v>3253</v>
      </c>
      <c r="M30" s="1218">
        <v>182</v>
      </c>
      <c r="N30" s="1218">
        <v>2765</v>
      </c>
      <c r="O30" s="1218">
        <v>6614</v>
      </c>
      <c r="P30" s="1218">
        <v>1200</v>
      </c>
      <c r="Q30" s="1218">
        <v>2054</v>
      </c>
      <c r="R30" s="1218">
        <v>2549</v>
      </c>
      <c r="S30" s="1218">
        <v>7197</v>
      </c>
      <c r="T30" s="1218">
        <v>7</v>
      </c>
      <c r="U30" s="1218">
        <v>0</v>
      </c>
      <c r="V30" s="1219">
        <v>57086</v>
      </c>
    </row>
    <row r="31" spans="1:22" ht="15" x14ac:dyDescent="0.25">
      <c r="A31"/>
      <c r="B31" s="1256"/>
      <c r="C31" s="338" t="s">
        <v>41</v>
      </c>
      <c r="D31" s="1218">
        <v>9735</v>
      </c>
      <c r="E31" s="1218">
        <v>36</v>
      </c>
      <c r="F31" s="1218">
        <v>70</v>
      </c>
      <c r="G31" s="1218">
        <v>2728</v>
      </c>
      <c r="H31" s="1218">
        <v>433</v>
      </c>
      <c r="I31" s="1218">
        <v>3586</v>
      </c>
      <c r="J31" s="1218">
        <v>7853</v>
      </c>
      <c r="K31" s="1218">
        <v>2639</v>
      </c>
      <c r="L31" s="1218">
        <v>4232</v>
      </c>
      <c r="M31" s="1218">
        <v>294</v>
      </c>
      <c r="N31" s="1218">
        <v>3575</v>
      </c>
      <c r="O31" s="1218">
        <v>97</v>
      </c>
      <c r="P31" s="1218">
        <v>971</v>
      </c>
      <c r="Q31" s="1218">
        <v>10171</v>
      </c>
      <c r="R31" s="1218">
        <v>3035</v>
      </c>
      <c r="S31" s="1218">
        <v>7091</v>
      </c>
      <c r="T31" s="1218">
        <v>6</v>
      </c>
      <c r="U31" s="1218">
        <v>0</v>
      </c>
      <c r="V31" s="1219">
        <v>56552</v>
      </c>
    </row>
    <row r="32" spans="1:22" ht="15" x14ac:dyDescent="0.25">
      <c r="A32"/>
      <c r="B32" s="1256"/>
      <c r="C32" s="338" t="s">
        <v>42</v>
      </c>
      <c r="D32" s="1218">
        <v>3743</v>
      </c>
      <c r="E32" s="1218">
        <v>1</v>
      </c>
      <c r="F32" s="1218">
        <v>53</v>
      </c>
      <c r="G32" s="1218">
        <v>1267</v>
      </c>
      <c r="H32" s="1218">
        <v>285</v>
      </c>
      <c r="I32" s="1218">
        <v>1399</v>
      </c>
      <c r="J32" s="1218">
        <v>3762</v>
      </c>
      <c r="K32" s="1218">
        <v>1134</v>
      </c>
      <c r="L32" s="1218">
        <v>2019</v>
      </c>
      <c r="M32" s="1218">
        <v>139</v>
      </c>
      <c r="N32" s="1218">
        <v>1386</v>
      </c>
      <c r="O32" s="1218">
        <v>4784</v>
      </c>
      <c r="P32" s="1218">
        <v>291</v>
      </c>
      <c r="Q32" s="1218">
        <v>583</v>
      </c>
      <c r="R32" s="1218">
        <v>1495</v>
      </c>
      <c r="S32" s="1218">
        <v>2826</v>
      </c>
      <c r="T32" s="1218">
        <v>8</v>
      </c>
      <c r="U32" s="1218">
        <v>0</v>
      </c>
      <c r="V32" s="1219">
        <v>25175</v>
      </c>
    </row>
    <row r="33" spans="1:22" ht="15" x14ac:dyDescent="0.25">
      <c r="A33"/>
      <c r="B33" s="1256"/>
      <c r="C33" s="338" t="s">
        <v>43</v>
      </c>
      <c r="D33" s="1218">
        <v>4039</v>
      </c>
      <c r="E33" s="1218">
        <v>448</v>
      </c>
      <c r="F33" s="1218">
        <v>423</v>
      </c>
      <c r="G33" s="1218">
        <v>3613</v>
      </c>
      <c r="H33" s="1218">
        <v>236</v>
      </c>
      <c r="I33" s="1218">
        <v>4465</v>
      </c>
      <c r="J33" s="1218">
        <v>10971</v>
      </c>
      <c r="K33" s="1218">
        <v>3675</v>
      </c>
      <c r="L33" s="1218">
        <v>5988</v>
      </c>
      <c r="M33" s="1218">
        <v>356</v>
      </c>
      <c r="N33" s="1218">
        <v>6144</v>
      </c>
      <c r="O33" s="1218">
        <v>14215</v>
      </c>
      <c r="P33" s="1218">
        <v>1771</v>
      </c>
      <c r="Q33" s="1218">
        <v>2659</v>
      </c>
      <c r="R33" s="1218">
        <v>3930</v>
      </c>
      <c r="S33" s="1218">
        <v>8978</v>
      </c>
      <c r="T33" s="1218">
        <v>18</v>
      </c>
      <c r="U33" s="1218">
        <v>0</v>
      </c>
      <c r="V33" s="1219">
        <v>71929</v>
      </c>
    </row>
    <row r="34" spans="1:22" ht="15" x14ac:dyDescent="0.25">
      <c r="A34"/>
      <c r="B34" s="1256"/>
      <c r="C34" s="338" t="s">
        <v>44</v>
      </c>
      <c r="D34" s="1218">
        <v>5277</v>
      </c>
      <c r="E34" s="1218">
        <v>21</v>
      </c>
      <c r="F34" s="1218">
        <v>41</v>
      </c>
      <c r="G34" s="1218">
        <v>2505</v>
      </c>
      <c r="H34" s="1218">
        <v>298</v>
      </c>
      <c r="I34" s="1218">
        <v>3701</v>
      </c>
      <c r="J34" s="1218">
        <v>7398</v>
      </c>
      <c r="K34" s="1218">
        <v>3511</v>
      </c>
      <c r="L34" s="1218">
        <v>3325</v>
      </c>
      <c r="M34" s="1218">
        <v>237</v>
      </c>
      <c r="N34" s="1218">
        <v>3615</v>
      </c>
      <c r="O34" s="1218">
        <v>30</v>
      </c>
      <c r="P34" s="1218">
        <v>2024</v>
      </c>
      <c r="Q34" s="1218">
        <v>11081</v>
      </c>
      <c r="R34" s="1218">
        <v>2503</v>
      </c>
      <c r="S34" s="1218">
        <v>5767</v>
      </c>
      <c r="T34" s="1218">
        <v>6</v>
      </c>
      <c r="U34" s="1218">
        <v>0</v>
      </c>
      <c r="V34" s="1219">
        <v>51340</v>
      </c>
    </row>
    <row r="35" spans="1:22" ht="15" x14ac:dyDescent="0.25">
      <c r="A35"/>
      <c r="B35" s="1256"/>
      <c r="C35" s="338" t="s">
        <v>45</v>
      </c>
      <c r="D35" s="1218">
        <v>2200</v>
      </c>
      <c r="E35" s="1218">
        <v>26</v>
      </c>
      <c r="F35" s="1218">
        <v>45</v>
      </c>
      <c r="G35" s="1218">
        <v>1241</v>
      </c>
      <c r="H35" s="1218">
        <v>162</v>
      </c>
      <c r="I35" s="1218">
        <v>1879</v>
      </c>
      <c r="J35" s="1218">
        <v>2756</v>
      </c>
      <c r="K35" s="1218">
        <v>1401</v>
      </c>
      <c r="L35" s="1218">
        <v>1403</v>
      </c>
      <c r="M35" s="1218">
        <v>97</v>
      </c>
      <c r="N35" s="1218">
        <v>1029</v>
      </c>
      <c r="O35" s="1218">
        <v>60</v>
      </c>
      <c r="P35" s="1218">
        <v>792</v>
      </c>
      <c r="Q35" s="1218">
        <v>4096</v>
      </c>
      <c r="R35" s="1218">
        <v>1106</v>
      </c>
      <c r="S35" s="1218">
        <v>2401</v>
      </c>
      <c r="T35" s="1218">
        <v>9</v>
      </c>
      <c r="U35" s="1218">
        <v>0</v>
      </c>
      <c r="V35" s="1219">
        <v>20703</v>
      </c>
    </row>
    <row r="36" spans="1:22" ht="15" x14ac:dyDescent="0.25">
      <c r="A36"/>
      <c r="B36" s="1256"/>
      <c r="C36" s="338" t="s">
        <v>46</v>
      </c>
      <c r="D36" s="1218">
        <v>3550</v>
      </c>
      <c r="E36" s="1218">
        <v>796</v>
      </c>
      <c r="F36" s="1218">
        <v>49</v>
      </c>
      <c r="G36" s="1218">
        <v>2478</v>
      </c>
      <c r="H36" s="1218">
        <v>299</v>
      </c>
      <c r="I36" s="1218">
        <v>4555</v>
      </c>
      <c r="J36" s="1218">
        <v>6684</v>
      </c>
      <c r="K36" s="1218">
        <v>3283</v>
      </c>
      <c r="L36" s="1218">
        <v>3740</v>
      </c>
      <c r="M36" s="1218">
        <v>225</v>
      </c>
      <c r="N36" s="1218">
        <v>3435</v>
      </c>
      <c r="O36" s="1218">
        <v>47</v>
      </c>
      <c r="P36" s="1218">
        <v>1422</v>
      </c>
      <c r="Q36" s="1218">
        <v>8008</v>
      </c>
      <c r="R36" s="1218">
        <v>2348</v>
      </c>
      <c r="S36" s="1218">
        <v>5324</v>
      </c>
      <c r="T36" s="1218">
        <v>5</v>
      </c>
      <c r="U36" s="1218">
        <v>0</v>
      </c>
      <c r="V36" s="1219">
        <v>46248</v>
      </c>
    </row>
    <row r="37" spans="1:22" ht="15" x14ac:dyDescent="0.25">
      <c r="A37"/>
      <c r="B37" s="1256"/>
      <c r="C37" s="338" t="s">
        <v>47</v>
      </c>
      <c r="D37" s="1218">
        <v>427</v>
      </c>
      <c r="E37" s="1218">
        <v>172</v>
      </c>
      <c r="F37" s="1218">
        <v>24</v>
      </c>
      <c r="G37" s="1218">
        <v>223</v>
      </c>
      <c r="H37" s="1218">
        <v>64</v>
      </c>
      <c r="I37" s="1218">
        <v>644</v>
      </c>
      <c r="J37" s="1218">
        <v>1259</v>
      </c>
      <c r="K37" s="1218">
        <v>650</v>
      </c>
      <c r="L37" s="1218">
        <v>769</v>
      </c>
      <c r="M37" s="1218">
        <v>12</v>
      </c>
      <c r="N37" s="1218">
        <v>482</v>
      </c>
      <c r="O37" s="1218">
        <v>19</v>
      </c>
      <c r="P37" s="1218">
        <v>120</v>
      </c>
      <c r="Q37" s="1218">
        <v>168</v>
      </c>
      <c r="R37" s="1218">
        <v>329</v>
      </c>
      <c r="S37" s="1218">
        <v>611</v>
      </c>
      <c r="T37" s="1218">
        <v>4</v>
      </c>
      <c r="U37" s="1218">
        <v>0</v>
      </c>
      <c r="V37" s="1219">
        <v>5977</v>
      </c>
    </row>
    <row r="38" spans="1:22" ht="15" x14ac:dyDescent="0.25">
      <c r="A38"/>
      <c r="B38" s="1256"/>
      <c r="C38" s="338" t="s">
        <v>48</v>
      </c>
      <c r="D38" s="1218">
        <v>435</v>
      </c>
      <c r="E38" s="1218">
        <v>213</v>
      </c>
      <c r="F38" s="1218">
        <v>24</v>
      </c>
      <c r="G38" s="1218">
        <v>557</v>
      </c>
      <c r="H38" s="1218">
        <v>10</v>
      </c>
      <c r="I38" s="1218">
        <v>1238</v>
      </c>
      <c r="J38" s="1218">
        <v>1903</v>
      </c>
      <c r="K38" s="1218">
        <v>1632</v>
      </c>
      <c r="L38" s="1218">
        <v>1238</v>
      </c>
      <c r="M38" s="1218">
        <v>151</v>
      </c>
      <c r="N38" s="1218">
        <v>1007</v>
      </c>
      <c r="O38" s="1218">
        <v>44</v>
      </c>
      <c r="P38" s="1218">
        <v>180</v>
      </c>
      <c r="Q38" s="1218">
        <v>2907</v>
      </c>
      <c r="R38" s="1218">
        <v>642</v>
      </c>
      <c r="S38" s="1218">
        <v>1163</v>
      </c>
      <c r="T38" s="1218">
        <v>0</v>
      </c>
      <c r="U38" s="1218">
        <v>0</v>
      </c>
      <c r="V38" s="1219">
        <v>13344</v>
      </c>
    </row>
    <row r="39" spans="1:22" ht="15" x14ac:dyDescent="0.25">
      <c r="A39"/>
      <c r="B39" s="1256"/>
      <c r="C39" s="338" t="s">
        <v>49</v>
      </c>
      <c r="D39" s="1218">
        <v>11462</v>
      </c>
      <c r="E39" s="1218">
        <v>71</v>
      </c>
      <c r="F39" s="1218">
        <v>418</v>
      </c>
      <c r="G39" s="1218">
        <v>18928</v>
      </c>
      <c r="H39" s="1218">
        <v>522</v>
      </c>
      <c r="I39" s="1218">
        <v>19987</v>
      </c>
      <c r="J39" s="1218">
        <v>59409</v>
      </c>
      <c r="K39" s="1218">
        <v>16834</v>
      </c>
      <c r="L39" s="1218">
        <v>19162</v>
      </c>
      <c r="M39" s="1218">
        <v>9229</v>
      </c>
      <c r="N39" s="1218">
        <v>47959</v>
      </c>
      <c r="O39" s="1218">
        <v>10805</v>
      </c>
      <c r="P39" s="1218">
        <v>16238</v>
      </c>
      <c r="Q39" s="1218">
        <v>35622</v>
      </c>
      <c r="R39" s="1218">
        <v>19808</v>
      </c>
      <c r="S39" s="1218">
        <v>100069</v>
      </c>
      <c r="T39" s="1218">
        <v>207</v>
      </c>
      <c r="U39" s="1218">
        <v>0</v>
      </c>
      <c r="V39" s="1219">
        <v>386730</v>
      </c>
    </row>
    <row r="40" spans="1:22" ht="15" x14ac:dyDescent="0.25">
      <c r="A40"/>
      <c r="B40" s="1256"/>
      <c r="C40" s="338" t="s">
        <v>125</v>
      </c>
      <c r="D40" s="1218">
        <v>0</v>
      </c>
      <c r="E40" s="1218">
        <v>0</v>
      </c>
      <c r="F40" s="1218">
        <v>0</v>
      </c>
      <c r="G40" s="1218">
        <v>0</v>
      </c>
      <c r="H40" s="1218">
        <v>0</v>
      </c>
      <c r="I40" s="1218">
        <v>0</v>
      </c>
      <c r="J40" s="1218">
        <v>0</v>
      </c>
      <c r="K40" s="1218">
        <v>0</v>
      </c>
      <c r="L40" s="1218">
        <v>0</v>
      </c>
      <c r="M40" s="1218">
        <v>0</v>
      </c>
      <c r="N40" s="1218">
        <v>0</v>
      </c>
      <c r="O40" s="1218">
        <v>0</v>
      </c>
      <c r="P40" s="1218">
        <v>0</v>
      </c>
      <c r="Q40" s="1218">
        <v>0</v>
      </c>
      <c r="R40" s="1218">
        <v>0</v>
      </c>
      <c r="S40" s="1218">
        <v>0</v>
      </c>
      <c r="T40" s="1218">
        <v>0</v>
      </c>
      <c r="U40" s="1218">
        <v>0</v>
      </c>
      <c r="V40" s="1219">
        <v>0</v>
      </c>
    </row>
    <row r="41" spans="1:22" ht="15" x14ac:dyDescent="0.25">
      <c r="A41"/>
      <c r="B41" s="1257"/>
      <c r="C41" s="339" t="s">
        <v>196</v>
      </c>
      <c r="D41" s="1220">
        <v>69409</v>
      </c>
      <c r="E41" s="1220">
        <v>2080</v>
      </c>
      <c r="F41" s="1220">
        <v>16403</v>
      </c>
      <c r="G41" s="1220">
        <v>46160</v>
      </c>
      <c r="H41" s="1220">
        <v>3485</v>
      </c>
      <c r="I41" s="1220">
        <v>60266</v>
      </c>
      <c r="J41" s="1220">
        <v>145843</v>
      </c>
      <c r="K41" s="1220">
        <v>59392</v>
      </c>
      <c r="L41" s="1220">
        <v>63248</v>
      </c>
      <c r="M41" s="1220">
        <v>12460</v>
      </c>
      <c r="N41" s="1220">
        <v>90802</v>
      </c>
      <c r="O41" s="1220">
        <v>40440</v>
      </c>
      <c r="P41" s="1220">
        <v>30574</v>
      </c>
      <c r="Q41" s="1220">
        <v>86713</v>
      </c>
      <c r="R41" s="1220">
        <v>51669</v>
      </c>
      <c r="S41" s="1220">
        <v>168676</v>
      </c>
      <c r="T41" s="1220">
        <v>336</v>
      </c>
      <c r="U41" s="1220"/>
      <c r="V41" s="1221">
        <v>947956</v>
      </c>
    </row>
    <row r="42" spans="1:22" ht="15" x14ac:dyDescent="0.25">
      <c r="A42"/>
      <c r="B42" s="1255" t="s">
        <v>86</v>
      </c>
      <c r="C42" s="338" t="s">
        <v>34</v>
      </c>
      <c r="D42" s="1218">
        <v>990</v>
      </c>
      <c r="E42" s="1218">
        <v>21</v>
      </c>
      <c r="F42" s="1218">
        <v>27</v>
      </c>
      <c r="G42" s="1218">
        <v>580</v>
      </c>
      <c r="H42" s="1218">
        <v>64</v>
      </c>
      <c r="I42" s="1218">
        <v>826</v>
      </c>
      <c r="J42" s="1218">
        <v>2574</v>
      </c>
      <c r="K42" s="1218">
        <v>1378</v>
      </c>
      <c r="L42" s="1218">
        <v>1460</v>
      </c>
      <c r="M42" s="1218">
        <v>33</v>
      </c>
      <c r="N42" s="1218">
        <v>941</v>
      </c>
      <c r="O42" s="1218">
        <v>13</v>
      </c>
      <c r="P42" s="1218">
        <v>174</v>
      </c>
      <c r="Q42" s="1218">
        <v>266</v>
      </c>
      <c r="R42" s="1218">
        <v>851</v>
      </c>
      <c r="S42" s="1218">
        <v>1156</v>
      </c>
      <c r="T42" s="1218">
        <v>0</v>
      </c>
      <c r="U42" s="1218">
        <v>0</v>
      </c>
      <c r="V42" s="1219">
        <v>11354</v>
      </c>
    </row>
    <row r="43" spans="1:22" ht="15" x14ac:dyDescent="0.25">
      <c r="A43"/>
      <c r="B43" s="1256"/>
      <c r="C43" s="338" t="s">
        <v>35</v>
      </c>
      <c r="D43" s="1218">
        <v>278</v>
      </c>
      <c r="E43" s="1218">
        <v>33</v>
      </c>
      <c r="F43" s="1218">
        <v>130</v>
      </c>
      <c r="G43" s="1218">
        <v>1023</v>
      </c>
      <c r="H43" s="1218">
        <v>46</v>
      </c>
      <c r="I43" s="1218">
        <v>1689</v>
      </c>
      <c r="J43" s="1218">
        <v>6470</v>
      </c>
      <c r="K43" s="1218">
        <v>2292</v>
      </c>
      <c r="L43" s="1218">
        <v>1699</v>
      </c>
      <c r="M43" s="1218">
        <v>133</v>
      </c>
      <c r="N43" s="1218">
        <v>1963</v>
      </c>
      <c r="O43" s="1218">
        <v>17</v>
      </c>
      <c r="P43" s="1218">
        <v>768</v>
      </c>
      <c r="Q43" s="1218">
        <v>3224</v>
      </c>
      <c r="R43" s="1218">
        <v>757</v>
      </c>
      <c r="S43" s="1218">
        <v>2029</v>
      </c>
      <c r="T43" s="1218">
        <v>11</v>
      </c>
      <c r="U43" s="1218">
        <v>0</v>
      </c>
      <c r="V43" s="1219">
        <v>22562</v>
      </c>
    </row>
    <row r="44" spans="1:22" ht="15" x14ac:dyDescent="0.25">
      <c r="A44"/>
      <c r="B44" s="1256"/>
      <c r="C44" s="338" t="s">
        <v>36</v>
      </c>
      <c r="D44" s="1218">
        <v>263</v>
      </c>
      <c r="E44" s="1218">
        <v>52</v>
      </c>
      <c r="F44" s="1218">
        <v>5800</v>
      </c>
      <c r="G44" s="1218">
        <v>1778</v>
      </c>
      <c r="H44" s="1218">
        <v>81</v>
      </c>
      <c r="I44" s="1218">
        <v>3572</v>
      </c>
      <c r="J44" s="1218">
        <v>5100</v>
      </c>
      <c r="K44" s="1218">
        <v>4211</v>
      </c>
      <c r="L44" s="1218">
        <v>3580</v>
      </c>
      <c r="M44" s="1218">
        <v>187</v>
      </c>
      <c r="N44" s="1218">
        <v>4016</v>
      </c>
      <c r="O44" s="1218">
        <v>30</v>
      </c>
      <c r="P44" s="1218">
        <v>592</v>
      </c>
      <c r="Q44" s="1218">
        <v>1170</v>
      </c>
      <c r="R44" s="1218">
        <v>2167</v>
      </c>
      <c r="S44" s="1218">
        <v>3429</v>
      </c>
      <c r="T44" s="1218">
        <v>9</v>
      </c>
      <c r="U44" s="1218">
        <v>0</v>
      </c>
      <c r="V44" s="1219">
        <v>36037</v>
      </c>
    </row>
    <row r="45" spans="1:22" ht="15" x14ac:dyDescent="0.25">
      <c r="A45"/>
      <c r="B45" s="1256"/>
      <c r="C45" s="338" t="s">
        <v>37</v>
      </c>
      <c r="D45" s="1218">
        <v>1527</v>
      </c>
      <c r="E45" s="1218">
        <v>41</v>
      </c>
      <c r="F45" s="1218">
        <v>2166</v>
      </c>
      <c r="G45" s="1218">
        <v>878</v>
      </c>
      <c r="H45" s="1218">
        <v>91</v>
      </c>
      <c r="I45" s="1218">
        <v>1103</v>
      </c>
      <c r="J45" s="1218">
        <v>2290</v>
      </c>
      <c r="K45" s="1218">
        <v>1569</v>
      </c>
      <c r="L45" s="1218">
        <v>983</v>
      </c>
      <c r="M45" s="1218">
        <v>41</v>
      </c>
      <c r="N45" s="1218">
        <v>1179</v>
      </c>
      <c r="O45" s="1218">
        <v>13</v>
      </c>
      <c r="P45" s="1218">
        <v>301</v>
      </c>
      <c r="Q45" s="1218">
        <v>375</v>
      </c>
      <c r="R45" s="1218">
        <v>1014</v>
      </c>
      <c r="S45" s="1218">
        <v>1387</v>
      </c>
      <c r="T45" s="1218">
        <v>1</v>
      </c>
      <c r="U45" s="1218">
        <v>0</v>
      </c>
      <c r="V45" s="1219">
        <v>14959</v>
      </c>
    </row>
    <row r="46" spans="1:22" ht="15" x14ac:dyDescent="0.25">
      <c r="A46"/>
      <c r="B46" s="1256"/>
      <c r="C46" s="338" t="s">
        <v>38</v>
      </c>
      <c r="D46" s="1218">
        <v>5186</v>
      </c>
      <c r="E46" s="1218">
        <v>86</v>
      </c>
      <c r="F46" s="1218">
        <v>770</v>
      </c>
      <c r="G46" s="1218">
        <v>1592</v>
      </c>
      <c r="H46" s="1218">
        <v>233</v>
      </c>
      <c r="I46" s="1218">
        <v>2596</v>
      </c>
      <c r="J46" s="1218">
        <v>5699</v>
      </c>
      <c r="K46" s="1218">
        <v>3250</v>
      </c>
      <c r="L46" s="1218">
        <v>2800</v>
      </c>
      <c r="M46" s="1218">
        <v>186</v>
      </c>
      <c r="N46" s="1218">
        <v>2945</v>
      </c>
      <c r="O46" s="1218">
        <v>123</v>
      </c>
      <c r="P46" s="1218">
        <v>1238</v>
      </c>
      <c r="Q46" s="1218">
        <v>1108</v>
      </c>
      <c r="R46" s="1218">
        <v>2310</v>
      </c>
      <c r="S46" s="1218">
        <v>4269</v>
      </c>
      <c r="T46" s="1218">
        <v>10</v>
      </c>
      <c r="U46" s="1218">
        <v>0</v>
      </c>
      <c r="V46" s="1219">
        <v>34401</v>
      </c>
    </row>
    <row r="47" spans="1:22" ht="15" x14ac:dyDescent="0.25">
      <c r="A47"/>
      <c r="B47" s="1256"/>
      <c r="C47" s="338" t="s">
        <v>39</v>
      </c>
      <c r="D47" s="1218">
        <v>8488</v>
      </c>
      <c r="E47" s="1218">
        <v>50</v>
      </c>
      <c r="F47" s="1218">
        <v>1959</v>
      </c>
      <c r="G47" s="1218">
        <v>4164</v>
      </c>
      <c r="H47" s="1218">
        <v>329</v>
      </c>
      <c r="I47" s="1218">
        <v>6042</v>
      </c>
      <c r="J47" s="1218">
        <v>14702</v>
      </c>
      <c r="K47" s="1218">
        <v>9095</v>
      </c>
      <c r="L47" s="1218">
        <v>7510</v>
      </c>
      <c r="M47" s="1218">
        <v>972</v>
      </c>
      <c r="N47" s="1218">
        <v>8387</v>
      </c>
      <c r="O47" s="1218">
        <v>3693</v>
      </c>
      <c r="P47" s="1218">
        <v>2626</v>
      </c>
      <c r="Q47" s="1218">
        <v>3328</v>
      </c>
      <c r="R47" s="1218">
        <v>6490</v>
      </c>
      <c r="S47" s="1218">
        <v>16102</v>
      </c>
      <c r="T47" s="1218">
        <v>35</v>
      </c>
      <c r="U47" s="1218">
        <v>0</v>
      </c>
      <c r="V47" s="1219">
        <v>93972</v>
      </c>
    </row>
    <row r="48" spans="1:22" ht="15" x14ac:dyDescent="0.25">
      <c r="A48"/>
      <c r="B48" s="1256"/>
      <c r="C48" s="338" t="s">
        <v>40</v>
      </c>
      <c r="D48" s="1218">
        <v>12510</v>
      </c>
      <c r="E48" s="1218">
        <v>4</v>
      </c>
      <c r="F48" s="1218">
        <v>4353</v>
      </c>
      <c r="G48" s="1218">
        <v>2391</v>
      </c>
      <c r="H48" s="1218">
        <v>372</v>
      </c>
      <c r="I48" s="1218">
        <v>2763</v>
      </c>
      <c r="J48" s="1218">
        <v>7086</v>
      </c>
      <c r="K48" s="1218">
        <v>2687</v>
      </c>
      <c r="L48" s="1218">
        <v>3221</v>
      </c>
      <c r="M48" s="1218">
        <v>208</v>
      </c>
      <c r="N48" s="1218">
        <v>2755</v>
      </c>
      <c r="O48" s="1218">
        <v>7121</v>
      </c>
      <c r="P48" s="1218">
        <v>1237</v>
      </c>
      <c r="Q48" s="1218">
        <v>2058</v>
      </c>
      <c r="R48" s="1218">
        <v>2347</v>
      </c>
      <c r="S48" s="1218">
        <v>7209</v>
      </c>
      <c r="T48" s="1218">
        <v>6</v>
      </c>
      <c r="U48" s="1218">
        <v>0</v>
      </c>
      <c r="V48" s="1219">
        <v>58328</v>
      </c>
    </row>
    <row r="49" spans="1:22" ht="15" x14ac:dyDescent="0.25">
      <c r="A49"/>
      <c r="B49" s="1256"/>
      <c r="C49" s="338" t="s">
        <v>41</v>
      </c>
      <c r="D49" s="1218">
        <v>9271</v>
      </c>
      <c r="E49" s="1218">
        <v>37</v>
      </c>
      <c r="F49" s="1218">
        <v>95</v>
      </c>
      <c r="G49" s="1218">
        <v>2735</v>
      </c>
      <c r="H49" s="1218">
        <v>437</v>
      </c>
      <c r="I49" s="1218">
        <v>3505</v>
      </c>
      <c r="J49" s="1218">
        <v>7993</v>
      </c>
      <c r="K49" s="1218">
        <v>2646</v>
      </c>
      <c r="L49" s="1218">
        <v>4342</v>
      </c>
      <c r="M49" s="1218">
        <v>246</v>
      </c>
      <c r="N49" s="1218">
        <v>3780</v>
      </c>
      <c r="O49" s="1218">
        <v>102</v>
      </c>
      <c r="P49" s="1218">
        <v>953</v>
      </c>
      <c r="Q49" s="1218">
        <v>10391</v>
      </c>
      <c r="R49" s="1218">
        <v>2924</v>
      </c>
      <c r="S49" s="1218">
        <v>7253</v>
      </c>
      <c r="T49" s="1218">
        <v>6</v>
      </c>
      <c r="U49" s="1218">
        <v>0</v>
      </c>
      <c r="V49" s="1219">
        <v>56716</v>
      </c>
    </row>
    <row r="50" spans="1:22" ht="15" x14ac:dyDescent="0.25">
      <c r="A50"/>
      <c r="B50" s="1256"/>
      <c r="C50" s="338" t="s">
        <v>42</v>
      </c>
      <c r="D50" s="1218">
        <v>3149</v>
      </c>
      <c r="E50" s="1218">
        <v>1</v>
      </c>
      <c r="F50" s="1218">
        <v>44</v>
      </c>
      <c r="G50" s="1218">
        <v>1317</v>
      </c>
      <c r="H50" s="1218">
        <v>296</v>
      </c>
      <c r="I50" s="1218">
        <v>1398</v>
      </c>
      <c r="J50" s="1218">
        <v>3626</v>
      </c>
      <c r="K50" s="1218">
        <v>1092</v>
      </c>
      <c r="L50" s="1218">
        <v>2067</v>
      </c>
      <c r="M50" s="1218">
        <v>136</v>
      </c>
      <c r="N50" s="1218">
        <v>1286</v>
      </c>
      <c r="O50" s="1218">
        <v>4907</v>
      </c>
      <c r="P50" s="1218">
        <v>253</v>
      </c>
      <c r="Q50" s="1218">
        <v>579</v>
      </c>
      <c r="R50" s="1218">
        <v>1421</v>
      </c>
      <c r="S50" s="1218">
        <v>2936</v>
      </c>
      <c r="T50" s="1218">
        <v>11</v>
      </c>
      <c r="U50" s="1218">
        <v>0</v>
      </c>
      <c r="V50" s="1219">
        <v>24519</v>
      </c>
    </row>
    <row r="51" spans="1:22" ht="15" x14ac:dyDescent="0.25">
      <c r="A51"/>
      <c r="B51" s="1256"/>
      <c r="C51" s="338" t="s">
        <v>43</v>
      </c>
      <c r="D51" s="1218">
        <v>3897</v>
      </c>
      <c r="E51" s="1218">
        <v>417</v>
      </c>
      <c r="F51" s="1218">
        <v>416</v>
      </c>
      <c r="G51" s="1218">
        <v>3593</v>
      </c>
      <c r="H51" s="1218">
        <v>212</v>
      </c>
      <c r="I51" s="1218">
        <v>4589</v>
      </c>
      <c r="J51" s="1218">
        <v>10990</v>
      </c>
      <c r="K51" s="1218">
        <v>3613</v>
      </c>
      <c r="L51" s="1218">
        <v>6011</v>
      </c>
      <c r="M51" s="1218">
        <v>347</v>
      </c>
      <c r="N51" s="1218">
        <v>6312</v>
      </c>
      <c r="O51" s="1218">
        <v>15031</v>
      </c>
      <c r="P51" s="1218">
        <v>1688</v>
      </c>
      <c r="Q51" s="1218">
        <v>2626</v>
      </c>
      <c r="R51" s="1218">
        <v>3759</v>
      </c>
      <c r="S51" s="1218">
        <v>9290</v>
      </c>
      <c r="T51" s="1218">
        <v>24</v>
      </c>
      <c r="U51" s="1218">
        <v>0</v>
      </c>
      <c r="V51" s="1219">
        <v>72815</v>
      </c>
    </row>
    <row r="52" spans="1:22" ht="15" x14ac:dyDescent="0.25">
      <c r="A52"/>
      <c r="B52" s="1256"/>
      <c r="C52" s="338" t="s">
        <v>44</v>
      </c>
      <c r="D52" s="1218">
        <v>4625</v>
      </c>
      <c r="E52" s="1218">
        <v>21</v>
      </c>
      <c r="F52" s="1218">
        <v>40</v>
      </c>
      <c r="G52" s="1218">
        <v>2529</v>
      </c>
      <c r="H52" s="1218">
        <v>298</v>
      </c>
      <c r="I52" s="1218">
        <v>3740</v>
      </c>
      <c r="J52" s="1218">
        <v>7278</v>
      </c>
      <c r="K52" s="1218">
        <v>3351</v>
      </c>
      <c r="L52" s="1218">
        <v>3226</v>
      </c>
      <c r="M52" s="1218">
        <v>230</v>
      </c>
      <c r="N52" s="1218">
        <v>3716</v>
      </c>
      <c r="O52" s="1218">
        <v>29</v>
      </c>
      <c r="P52" s="1218">
        <v>2053</v>
      </c>
      <c r="Q52" s="1218">
        <v>11849</v>
      </c>
      <c r="R52" s="1218">
        <v>2046</v>
      </c>
      <c r="S52" s="1218">
        <v>5893</v>
      </c>
      <c r="T52" s="1218">
        <v>6</v>
      </c>
      <c r="U52" s="1218">
        <v>0</v>
      </c>
      <c r="V52" s="1219">
        <v>50930</v>
      </c>
    </row>
    <row r="53" spans="1:22" ht="15" x14ac:dyDescent="0.25">
      <c r="A53"/>
      <c r="B53" s="1256"/>
      <c r="C53" s="338" t="s">
        <v>45</v>
      </c>
      <c r="D53" s="1218">
        <v>2070</v>
      </c>
      <c r="E53" s="1218">
        <v>34</v>
      </c>
      <c r="F53" s="1218">
        <v>71</v>
      </c>
      <c r="G53" s="1218">
        <v>1254</v>
      </c>
      <c r="H53" s="1218">
        <v>164</v>
      </c>
      <c r="I53" s="1218">
        <v>1997</v>
      </c>
      <c r="J53" s="1218">
        <v>2789</v>
      </c>
      <c r="K53" s="1218">
        <v>1434</v>
      </c>
      <c r="L53" s="1218">
        <v>1404</v>
      </c>
      <c r="M53" s="1218">
        <v>102</v>
      </c>
      <c r="N53" s="1218">
        <v>1098</v>
      </c>
      <c r="O53" s="1218">
        <v>60</v>
      </c>
      <c r="P53" s="1218">
        <v>785</v>
      </c>
      <c r="Q53" s="1218">
        <v>4316</v>
      </c>
      <c r="R53" s="1218">
        <v>1049</v>
      </c>
      <c r="S53" s="1218">
        <v>2388</v>
      </c>
      <c r="T53" s="1218">
        <v>9</v>
      </c>
      <c r="U53" s="1218">
        <v>0</v>
      </c>
      <c r="V53" s="1219">
        <v>21024</v>
      </c>
    </row>
    <row r="54" spans="1:22" ht="15" x14ac:dyDescent="0.25">
      <c r="A54"/>
      <c r="B54" s="1256"/>
      <c r="C54" s="338" t="s">
        <v>46</v>
      </c>
      <c r="D54" s="1218">
        <v>3573</v>
      </c>
      <c r="E54" s="1218">
        <v>765</v>
      </c>
      <c r="F54" s="1218">
        <v>53</v>
      </c>
      <c r="G54" s="1218">
        <v>2408</v>
      </c>
      <c r="H54" s="1218">
        <v>294</v>
      </c>
      <c r="I54" s="1218">
        <v>4499</v>
      </c>
      <c r="J54" s="1218">
        <v>6732</v>
      </c>
      <c r="K54" s="1218">
        <v>3267</v>
      </c>
      <c r="L54" s="1218">
        <v>3740</v>
      </c>
      <c r="M54" s="1218">
        <v>230</v>
      </c>
      <c r="N54" s="1218">
        <v>3468</v>
      </c>
      <c r="O54" s="1218">
        <v>49</v>
      </c>
      <c r="P54" s="1218">
        <v>1380</v>
      </c>
      <c r="Q54" s="1218">
        <v>8384</v>
      </c>
      <c r="R54" s="1218">
        <v>2240</v>
      </c>
      <c r="S54" s="1218">
        <v>5370</v>
      </c>
      <c r="T54" s="1218">
        <v>5</v>
      </c>
      <c r="U54" s="1218">
        <v>0</v>
      </c>
      <c r="V54" s="1219">
        <v>46457</v>
      </c>
    </row>
    <row r="55" spans="1:22" ht="15" x14ac:dyDescent="0.25">
      <c r="A55"/>
      <c r="B55" s="1256"/>
      <c r="C55" s="338" t="s">
        <v>47</v>
      </c>
      <c r="D55" s="1218">
        <v>370</v>
      </c>
      <c r="E55" s="1218">
        <v>180</v>
      </c>
      <c r="F55" s="1218">
        <v>9</v>
      </c>
      <c r="G55" s="1218">
        <v>218</v>
      </c>
      <c r="H55" s="1218">
        <v>68</v>
      </c>
      <c r="I55" s="1218">
        <v>736</v>
      </c>
      <c r="J55" s="1218">
        <v>1229</v>
      </c>
      <c r="K55" s="1218">
        <v>659</v>
      </c>
      <c r="L55" s="1218">
        <v>756</v>
      </c>
      <c r="M55" s="1218">
        <v>14</v>
      </c>
      <c r="N55" s="1218">
        <v>456</v>
      </c>
      <c r="O55" s="1218">
        <v>19</v>
      </c>
      <c r="P55" s="1218">
        <v>112</v>
      </c>
      <c r="Q55" s="1218">
        <v>170</v>
      </c>
      <c r="R55" s="1218">
        <v>324</v>
      </c>
      <c r="S55" s="1218">
        <v>641</v>
      </c>
      <c r="T55" s="1218">
        <v>5</v>
      </c>
      <c r="U55" s="1218">
        <v>0</v>
      </c>
      <c r="V55" s="1219">
        <v>5966</v>
      </c>
    </row>
    <row r="56" spans="1:22" ht="15" x14ac:dyDescent="0.25">
      <c r="A56"/>
      <c r="B56" s="1256"/>
      <c r="C56" s="338" t="s">
        <v>48</v>
      </c>
      <c r="D56" s="1218">
        <v>435</v>
      </c>
      <c r="E56" s="1218">
        <v>228</v>
      </c>
      <c r="F56" s="1218">
        <v>26</v>
      </c>
      <c r="G56" s="1218">
        <v>602</v>
      </c>
      <c r="H56" s="1218">
        <v>11</v>
      </c>
      <c r="I56" s="1218">
        <v>1293</v>
      </c>
      <c r="J56" s="1218">
        <v>1912</v>
      </c>
      <c r="K56" s="1218">
        <v>1561</v>
      </c>
      <c r="L56" s="1218">
        <v>1275</v>
      </c>
      <c r="M56" s="1218">
        <v>152</v>
      </c>
      <c r="N56" s="1218">
        <v>977</v>
      </c>
      <c r="O56" s="1218">
        <v>48</v>
      </c>
      <c r="P56" s="1218">
        <v>189</v>
      </c>
      <c r="Q56" s="1218">
        <v>3044</v>
      </c>
      <c r="R56" s="1218">
        <v>648</v>
      </c>
      <c r="S56" s="1218">
        <v>1217</v>
      </c>
      <c r="T56" s="1218">
        <v>0</v>
      </c>
      <c r="U56" s="1218">
        <v>0</v>
      </c>
      <c r="V56" s="1219">
        <v>13618</v>
      </c>
    </row>
    <row r="57" spans="1:22" ht="15" x14ac:dyDescent="0.25">
      <c r="A57"/>
      <c r="B57" s="1256"/>
      <c r="C57" s="338" t="s">
        <v>49</v>
      </c>
      <c r="D57" s="1218">
        <v>11486</v>
      </c>
      <c r="E57" s="1218">
        <v>43</v>
      </c>
      <c r="F57" s="1218">
        <v>398</v>
      </c>
      <c r="G57" s="1218">
        <v>18799</v>
      </c>
      <c r="H57" s="1218">
        <v>547</v>
      </c>
      <c r="I57" s="1218">
        <v>19770</v>
      </c>
      <c r="J57" s="1218">
        <v>58501</v>
      </c>
      <c r="K57" s="1218">
        <v>16921</v>
      </c>
      <c r="L57" s="1218">
        <v>19222</v>
      </c>
      <c r="M57" s="1218">
        <v>9323</v>
      </c>
      <c r="N57" s="1218">
        <v>47898</v>
      </c>
      <c r="O57" s="1218">
        <v>11011</v>
      </c>
      <c r="P57" s="1218">
        <v>16087</v>
      </c>
      <c r="Q57" s="1218">
        <v>36782</v>
      </c>
      <c r="R57" s="1218">
        <v>19802</v>
      </c>
      <c r="S57" s="1218">
        <v>104305</v>
      </c>
      <c r="T57" s="1218">
        <v>187</v>
      </c>
      <c r="U57" s="1218">
        <v>0</v>
      </c>
      <c r="V57" s="1219">
        <v>391082</v>
      </c>
    </row>
    <row r="58" spans="1:22" ht="15" x14ac:dyDescent="0.25">
      <c r="A58"/>
      <c r="B58" s="1256"/>
      <c r="C58" s="338" t="s">
        <v>125</v>
      </c>
      <c r="D58" s="1218">
        <v>0</v>
      </c>
      <c r="E58" s="1218">
        <v>0</v>
      </c>
      <c r="F58" s="1218">
        <v>0</v>
      </c>
      <c r="G58" s="1218">
        <v>0</v>
      </c>
      <c r="H58" s="1218">
        <v>0</v>
      </c>
      <c r="I58" s="1218">
        <v>0</v>
      </c>
      <c r="J58" s="1218">
        <v>0</v>
      </c>
      <c r="K58" s="1218">
        <v>0</v>
      </c>
      <c r="L58" s="1218">
        <v>0</v>
      </c>
      <c r="M58" s="1218">
        <v>0</v>
      </c>
      <c r="N58" s="1218">
        <v>0</v>
      </c>
      <c r="O58" s="1218">
        <v>0</v>
      </c>
      <c r="P58" s="1218">
        <v>0</v>
      </c>
      <c r="Q58" s="1218">
        <v>0</v>
      </c>
      <c r="R58" s="1218">
        <v>0</v>
      </c>
      <c r="S58" s="1218">
        <v>0</v>
      </c>
      <c r="T58" s="1218">
        <v>0</v>
      </c>
      <c r="U58" s="1218">
        <v>0</v>
      </c>
      <c r="V58" s="1219">
        <v>0</v>
      </c>
    </row>
    <row r="59" spans="1:22" ht="15" x14ac:dyDescent="0.25">
      <c r="A59"/>
      <c r="B59" s="1257"/>
      <c r="C59" s="339" t="s">
        <v>196</v>
      </c>
      <c r="D59" s="1220">
        <v>68118</v>
      </c>
      <c r="E59" s="1220">
        <v>2013</v>
      </c>
      <c r="F59" s="1220">
        <v>16357</v>
      </c>
      <c r="G59" s="1220">
        <v>45861</v>
      </c>
      <c r="H59" s="1220">
        <v>3543</v>
      </c>
      <c r="I59" s="1220">
        <v>60118</v>
      </c>
      <c r="J59" s="1220">
        <v>144971</v>
      </c>
      <c r="K59" s="1220">
        <v>59026</v>
      </c>
      <c r="L59" s="1220">
        <v>63296</v>
      </c>
      <c r="M59" s="1220">
        <v>12540</v>
      </c>
      <c r="N59" s="1220">
        <v>91177</v>
      </c>
      <c r="O59" s="1220">
        <v>42266</v>
      </c>
      <c r="P59" s="1220">
        <v>30436</v>
      </c>
      <c r="Q59" s="1220">
        <v>89670</v>
      </c>
      <c r="R59" s="1220">
        <v>50149</v>
      </c>
      <c r="S59" s="1220">
        <v>174874</v>
      </c>
      <c r="T59" s="1220">
        <v>325</v>
      </c>
      <c r="U59" s="1220">
        <v>0</v>
      </c>
      <c r="V59" s="1221">
        <v>954740</v>
      </c>
    </row>
    <row r="60" spans="1:22" ht="15" x14ac:dyDescent="0.25">
      <c r="A60"/>
      <c r="B60" s="1255" t="s">
        <v>87</v>
      </c>
      <c r="C60" s="338" t="s">
        <v>34</v>
      </c>
      <c r="D60" s="1218">
        <v>1007</v>
      </c>
      <c r="E60" s="1218">
        <v>60</v>
      </c>
      <c r="F60" s="1218">
        <v>22</v>
      </c>
      <c r="G60" s="1218">
        <v>583</v>
      </c>
      <c r="H60" s="1218">
        <v>70</v>
      </c>
      <c r="I60" s="1218">
        <v>885</v>
      </c>
      <c r="J60" s="1218">
        <v>2576</v>
      </c>
      <c r="K60" s="1218">
        <v>1362</v>
      </c>
      <c r="L60" s="1218">
        <v>1451</v>
      </c>
      <c r="M60" s="1218">
        <v>36</v>
      </c>
      <c r="N60" s="1218">
        <v>990</v>
      </c>
      <c r="O60" s="1218">
        <v>12</v>
      </c>
      <c r="P60" s="1218">
        <v>199</v>
      </c>
      <c r="Q60" s="1218">
        <v>278</v>
      </c>
      <c r="R60" s="1218">
        <v>803</v>
      </c>
      <c r="S60" s="1218">
        <v>1297</v>
      </c>
      <c r="T60" s="1218">
        <v>0</v>
      </c>
      <c r="U60" s="1218">
        <v>0</v>
      </c>
      <c r="V60" s="1219">
        <v>11631</v>
      </c>
    </row>
    <row r="61" spans="1:22" ht="15" x14ac:dyDescent="0.25">
      <c r="A61"/>
      <c r="B61" s="1256"/>
      <c r="C61" s="338" t="s">
        <v>35</v>
      </c>
      <c r="D61" s="1218">
        <v>346</v>
      </c>
      <c r="E61" s="1218">
        <v>51</v>
      </c>
      <c r="F61" s="1218">
        <v>133</v>
      </c>
      <c r="G61" s="1218">
        <v>1024</v>
      </c>
      <c r="H61" s="1218">
        <v>33</v>
      </c>
      <c r="I61" s="1218">
        <v>1797</v>
      </c>
      <c r="J61" s="1218">
        <v>6417</v>
      </c>
      <c r="K61" s="1218">
        <v>2253</v>
      </c>
      <c r="L61" s="1218">
        <v>1696</v>
      </c>
      <c r="M61" s="1218">
        <v>149</v>
      </c>
      <c r="N61" s="1218">
        <v>1846</v>
      </c>
      <c r="O61" s="1218">
        <v>18</v>
      </c>
      <c r="P61" s="1218">
        <v>947</v>
      </c>
      <c r="Q61" s="1218">
        <v>3191</v>
      </c>
      <c r="R61" s="1218">
        <v>772</v>
      </c>
      <c r="S61" s="1218">
        <v>2026</v>
      </c>
      <c r="T61" s="1218">
        <v>15</v>
      </c>
      <c r="U61" s="1218">
        <v>0</v>
      </c>
      <c r="V61" s="1219">
        <v>22714</v>
      </c>
    </row>
    <row r="62" spans="1:22" ht="15" x14ac:dyDescent="0.25">
      <c r="A62"/>
      <c r="B62" s="1256"/>
      <c r="C62" s="338" t="s">
        <v>36</v>
      </c>
      <c r="D62" s="1218">
        <v>263</v>
      </c>
      <c r="E62" s="1218">
        <v>66</v>
      </c>
      <c r="F62" s="1218">
        <v>5700</v>
      </c>
      <c r="G62" s="1218">
        <v>1864</v>
      </c>
      <c r="H62" s="1218">
        <v>72</v>
      </c>
      <c r="I62" s="1218">
        <v>3437</v>
      </c>
      <c r="J62" s="1218">
        <v>5074</v>
      </c>
      <c r="K62" s="1218">
        <v>4290</v>
      </c>
      <c r="L62" s="1218">
        <v>3593</v>
      </c>
      <c r="M62" s="1218">
        <v>192</v>
      </c>
      <c r="N62" s="1218">
        <v>4036</v>
      </c>
      <c r="O62" s="1218">
        <v>33</v>
      </c>
      <c r="P62" s="1218">
        <v>754</v>
      </c>
      <c r="Q62" s="1218">
        <v>1184</v>
      </c>
      <c r="R62" s="1218">
        <v>2162</v>
      </c>
      <c r="S62" s="1218">
        <v>3583</v>
      </c>
      <c r="T62" s="1218">
        <v>13</v>
      </c>
      <c r="U62" s="1218">
        <v>0</v>
      </c>
      <c r="V62" s="1219">
        <v>36316</v>
      </c>
    </row>
    <row r="63" spans="1:22" ht="15" x14ac:dyDescent="0.25">
      <c r="A63"/>
      <c r="B63" s="1256"/>
      <c r="C63" s="338" t="s">
        <v>37</v>
      </c>
      <c r="D63" s="1218">
        <v>1367</v>
      </c>
      <c r="E63" s="1218">
        <v>45</v>
      </c>
      <c r="F63" s="1218">
        <v>2413</v>
      </c>
      <c r="G63" s="1218">
        <v>872</v>
      </c>
      <c r="H63" s="1218">
        <v>91</v>
      </c>
      <c r="I63" s="1218">
        <v>1072</v>
      </c>
      <c r="J63" s="1218">
        <v>2298</v>
      </c>
      <c r="K63" s="1218">
        <v>1594</v>
      </c>
      <c r="L63" s="1218">
        <v>1021</v>
      </c>
      <c r="M63" s="1218">
        <v>45</v>
      </c>
      <c r="N63" s="1218">
        <v>1226</v>
      </c>
      <c r="O63" s="1218">
        <v>15</v>
      </c>
      <c r="P63" s="1218">
        <v>352</v>
      </c>
      <c r="Q63" s="1218">
        <v>348</v>
      </c>
      <c r="R63" s="1218">
        <v>984</v>
      </c>
      <c r="S63" s="1218">
        <v>1382</v>
      </c>
      <c r="T63" s="1218">
        <v>1</v>
      </c>
      <c r="U63" s="1218">
        <v>0</v>
      </c>
      <c r="V63" s="1219">
        <v>15126</v>
      </c>
    </row>
    <row r="64" spans="1:22" ht="15" x14ac:dyDescent="0.25">
      <c r="A64"/>
      <c r="B64" s="1256"/>
      <c r="C64" s="338" t="s">
        <v>38</v>
      </c>
      <c r="D64" s="1218">
        <v>4771</v>
      </c>
      <c r="E64" s="1218">
        <v>79</v>
      </c>
      <c r="F64" s="1218">
        <v>748</v>
      </c>
      <c r="G64" s="1218">
        <v>1572</v>
      </c>
      <c r="H64" s="1218">
        <v>234</v>
      </c>
      <c r="I64" s="1218">
        <v>2678</v>
      </c>
      <c r="J64" s="1218">
        <v>5743</v>
      </c>
      <c r="K64" s="1218">
        <v>3203</v>
      </c>
      <c r="L64" s="1218">
        <v>2796</v>
      </c>
      <c r="M64" s="1218">
        <v>183</v>
      </c>
      <c r="N64" s="1218">
        <v>2941</v>
      </c>
      <c r="O64" s="1218">
        <v>128</v>
      </c>
      <c r="P64" s="1218">
        <v>1398</v>
      </c>
      <c r="Q64" s="1218">
        <v>1162</v>
      </c>
      <c r="R64" s="1218">
        <v>2346</v>
      </c>
      <c r="S64" s="1218">
        <v>4226</v>
      </c>
      <c r="T64" s="1218">
        <v>12</v>
      </c>
      <c r="U64" s="1218">
        <v>0</v>
      </c>
      <c r="V64" s="1219">
        <v>34220</v>
      </c>
    </row>
    <row r="65" spans="1:22" ht="15" x14ac:dyDescent="0.25">
      <c r="A65"/>
      <c r="B65" s="1256"/>
      <c r="C65" s="338" t="s">
        <v>39</v>
      </c>
      <c r="D65" s="1218">
        <v>8377</v>
      </c>
      <c r="E65" s="1218">
        <v>45</v>
      </c>
      <c r="F65" s="1218">
        <v>1922</v>
      </c>
      <c r="G65" s="1218">
        <v>4178</v>
      </c>
      <c r="H65" s="1218">
        <v>317</v>
      </c>
      <c r="I65" s="1218">
        <v>6127</v>
      </c>
      <c r="J65" s="1218">
        <v>14697</v>
      </c>
      <c r="K65" s="1218">
        <v>8484</v>
      </c>
      <c r="L65" s="1218">
        <v>7373</v>
      </c>
      <c r="M65" s="1218">
        <v>963</v>
      </c>
      <c r="N65" s="1218">
        <v>8246</v>
      </c>
      <c r="O65" s="1218">
        <v>3640</v>
      </c>
      <c r="P65" s="1218">
        <v>2913</v>
      </c>
      <c r="Q65" s="1218">
        <v>3389</v>
      </c>
      <c r="R65" s="1218">
        <v>6191</v>
      </c>
      <c r="S65" s="1218">
        <v>16182</v>
      </c>
      <c r="T65" s="1218">
        <v>42</v>
      </c>
      <c r="U65" s="1218">
        <v>0</v>
      </c>
      <c r="V65" s="1219">
        <v>93086</v>
      </c>
    </row>
    <row r="66" spans="1:22" ht="15" x14ac:dyDescent="0.25">
      <c r="A66"/>
      <c r="B66" s="1256"/>
      <c r="C66" s="338" t="s">
        <v>40</v>
      </c>
      <c r="D66" s="1218">
        <v>11518</v>
      </c>
      <c r="E66" s="1218">
        <v>4</v>
      </c>
      <c r="F66" s="1218">
        <v>4355</v>
      </c>
      <c r="G66" s="1218">
        <v>2489</v>
      </c>
      <c r="H66" s="1218">
        <v>366</v>
      </c>
      <c r="I66" s="1218">
        <v>2778</v>
      </c>
      <c r="J66" s="1218">
        <v>7143</v>
      </c>
      <c r="K66" s="1218">
        <v>2549</v>
      </c>
      <c r="L66" s="1218">
        <v>3361</v>
      </c>
      <c r="M66" s="1218">
        <v>215</v>
      </c>
      <c r="N66" s="1218">
        <v>2665</v>
      </c>
      <c r="O66" s="1218">
        <v>7136</v>
      </c>
      <c r="P66" s="1218">
        <v>1472</v>
      </c>
      <c r="Q66" s="1218">
        <v>2071</v>
      </c>
      <c r="R66" s="1218">
        <v>2249</v>
      </c>
      <c r="S66" s="1218">
        <v>7207</v>
      </c>
      <c r="T66" s="1218">
        <v>7</v>
      </c>
      <c r="U66" s="1218">
        <v>0</v>
      </c>
      <c r="V66" s="1219">
        <v>57585</v>
      </c>
    </row>
    <row r="67" spans="1:22" ht="15" x14ac:dyDescent="0.25">
      <c r="A67"/>
      <c r="B67" s="1256"/>
      <c r="C67" s="338" t="s">
        <v>41</v>
      </c>
      <c r="D67" s="1218">
        <v>8090</v>
      </c>
      <c r="E67" s="1218">
        <v>33</v>
      </c>
      <c r="F67" s="1218">
        <v>90</v>
      </c>
      <c r="G67" s="1218">
        <v>2820</v>
      </c>
      <c r="H67" s="1218">
        <v>433</v>
      </c>
      <c r="I67" s="1218">
        <v>3698</v>
      </c>
      <c r="J67" s="1218">
        <v>7990</v>
      </c>
      <c r="K67" s="1218">
        <v>2655</v>
      </c>
      <c r="L67" s="1218">
        <v>4570</v>
      </c>
      <c r="M67" s="1218">
        <v>259</v>
      </c>
      <c r="N67" s="1218">
        <v>3562</v>
      </c>
      <c r="O67" s="1218">
        <v>98</v>
      </c>
      <c r="P67" s="1218">
        <v>1112</v>
      </c>
      <c r="Q67" s="1218">
        <v>10346</v>
      </c>
      <c r="R67" s="1218">
        <v>2763</v>
      </c>
      <c r="S67" s="1218">
        <v>7395</v>
      </c>
      <c r="T67" s="1218">
        <v>5</v>
      </c>
      <c r="U67" s="1218">
        <v>0</v>
      </c>
      <c r="V67" s="1219">
        <v>55919</v>
      </c>
    </row>
    <row r="68" spans="1:22" ht="15" x14ac:dyDescent="0.25">
      <c r="A68"/>
      <c r="B68" s="1256"/>
      <c r="C68" s="338" t="s">
        <v>42</v>
      </c>
      <c r="D68" s="1218">
        <v>2964</v>
      </c>
      <c r="E68" s="1218">
        <v>1</v>
      </c>
      <c r="F68" s="1218">
        <v>49</v>
      </c>
      <c r="G68" s="1218">
        <v>1257</v>
      </c>
      <c r="H68" s="1218">
        <v>294</v>
      </c>
      <c r="I68" s="1218">
        <v>1326</v>
      </c>
      <c r="J68" s="1218">
        <v>3618</v>
      </c>
      <c r="K68" s="1218">
        <v>1076</v>
      </c>
      <c r="L68" s="1218">
        <v>2207</v>
      </c>
      <c r="M68" s="1218">
        <v>141</v>
      </c>
      <c r="N68" s="1218">
        <v>1273</v>
      </c>
      <c r="O68" s="1218">
        <v>4908</v>
      </c>
      <c r="P68" s="1218">
        <v>327</v>
      </c>
      <c r="Q68" s="1218">
        <v>619</v>
      </c>
      <c r="R68" s="1218">
        <v>1321</v>
      </c>
      <c r="S68" s="1218">
        <v>2937</v>
      </c>
      <c r="T68" s="1218">
        <v>11</v>
      </c>
      <c r="U68" s="1218">
        <v>0</v>
      </c>
      <c r="V68" s="1219">
        <v>24329</v>
      </c>
    </row>
    <row r="69" spans="1:22" ht="15" x14ac:dyDescent="0.25">
      <c r="A69"/>
      <c r="B69" s="1256"/>
      <c r="C69" s="338" t="s">
        <v>43</v>
      </c>
      <c r="D69" s="1218">
        <v>3832</v>
      </c>
      <c r="E69" s="1218">
        <v>381</v>
      </c>
      <c r="F69" s="1218">
        <v>413</v>
      </c>
      <c r="G69" s="1218">
        <v>3622</v>
      </c>
      <c r="H69" s="1218">
        <v>220</v>
      </c>
      <c r="I69" s="1218">
        <v>4298</v>
      </c>
      <c r="J69" s="1218">
        <v>11075</v>
      </c>
      <c r="K69" s="1218">
        <v>3671</v>
      </c>
      <c r="L69" s="1218">
        <v>6296</v>
      </c>
      <c r="M69" s="1218">
        <v>363</v>
      </c>
      <c r="N69" s="1218">
        <v>6383</v>
      </c>
      <c r="O69" s="1218">
        <v>14959</v>
      </c>
      <c r="P69" s="1218">
        <v>1941</v>
      </c>
      <c r="Q69" s="1218">
        <v>2715</v>
      </c>
      <c r="R69" s="1218">
        <v>3640</v>
      </c>
      <c r="S69" s="1218">
        <v>9414</v>
      </c>
      <c r="T69" s="1218">
        <v>22</v>
      </c>
      <c r="U69" s="1218">
        <v>0</v>
      </c>
      <c r="V69" s="1219">
        <v>73245</v>
      </c>
    </row>
    <row r="70" spans="1:22" ht="15" x14ac:dyDescent="0.25">
      <c r="A70"/>
      <c r="B70" s="1256"/>
      <c r="C70" s="338" t="s">
        <v>44</v>
      </c>
      <c r="D70" s="1218">
        <v>4029</v>
      </c>
      <c r="E70" s="1218">
        <v>24</v>
      </c>
      <c r="F70" s="1218">
        <v>48</v>
      </c>
      <c r="G70" s="1218">
        <v>2560</v>
      </c>
      <c r="H70" s="1218">
        <v>302</v>
      </c>
      <c r="I70" s="1218">
        <v>3816</v>
      </c>
      <c r="J70" s="1218">
        <v>7245</v>
      </c>
      <c r="K70" s="1218">
        <v>3028</v>
      </c>
      <c r="L70" s="1218">
        <v>3380</v>
      </c>
      <c r="M70" s="1218">
        <v>229</v>
      </c>
      <c r="N70" s="1218">
        <v>3723</v>
      </c>
      <c r="O70" s="1218">
        <v>32</v>
      </c>
      <c r="P70" s="1218">
        <v>2268</v>
      </c>
      <c r="Q70" s="1218">
        <v>11819</v>
      </c>
      <c r="R70" s="1218">
        <v>1920</v>
      </c>
      <c r="S70" s="1218">
        <v>5804</v>
      </c>
      <c r="T70" s="1218">
        <v>7</v>
      </c>
      <c r="U70" s="1218">
        <v>0</v>
      </c>
      <c r="V70" s="1219">
        <v>50234</v>
      </c>
    </row>
    <row r="71" spans="1:22" ht="15" x14ac:dyDescent="0.25">
      <c r="A71"/>
      <c r="B71" s="1256"/>
      <c r="C71" s="338" t="s">
        <v>45</v>
      </c>
      <c r="D71" s="1218">
        <v>1899</v>
      </c>
      <c r="E71" s="1218">
        <v>30</v>
      </c>
      <c r="F71" s="1218">
        <v>50</v>
      </c>
      <c r="G71" s="1218">
        <v>1298</v>
      </c>
      <c r="H71" s="1218">
        <v>162</v>
      </c>
      <c r="I71" s="1218">
        <v>1936</v>
      </c>
      <c r="J71" s="1218">
        <v>2800</v>
      </c>
      <c r="K71" s="1218">
        <v>1327</v>
      </c>
      <c r="L71" s="1218">
        <v>1432</v>
      </c>
      <c r="M71" s="1218">
        <v>102</v>
      </c>
      <c r="N71" s="1218">
        <v>1091</v>
      </c>
      <c r="O71" s="1218">
        <v>62</v>
      </c>
      <c r="P71" s="1218">
        <v>782</v>
      </c>
      <c r="Q71" s="1218">
        <v>4175</v>
      </c>
      <c r="R71" s="1218">
        <v>1023</v>
      </c>
      <c r="S71" s="1218">
        <v>2454</v>
      </c>
      <c r="T71" s="1218">
        <v>9</v>
      </c>
      <c r="U71" s="1218">
        <v>0</v>
      </c>
      <c r="V71" s="1219">
        <v>20632</v>
      </c>
    </row>
    <row r="72" spans="1:22" ht="15" x14ac:dyDescent="0.25">
      <c r="A72"/>
      <c r="B72" s="1256"/>
      <c r="C72" s="338" t="s">
        <v>46</v>
      </c>
      <c r="D72" s="1218">
        <v>3510</v>
      </c>
      <c r="E72" s="1218">
        <v>753</v>
      </c>
      <c r="F72" s="1218">
        <v>54</v>
      </c>
      <c r="G72" s="1218">
        <v>2569</v>
      </c>
      <c r="H72" s="1218">
        <v>301</v>
      </c>
      <c r="I72" s="1218">
        <v>4446</v>
      </c>
      <c r="J72" s="1218">
        <v>6683</v>
      </c>
      <c r="K72" s="1218">
        <v>3096</v>
      </c>
      <c r="L72" s="1218">
        <v>3773</v>
      </c>
      <c r="M72" s="1218">
        <v>237</v>
      </c>
      <c r="N72" s="1218">
        <v>3526</v>
      </c>
      <c r="O72" s="1218">
        <v>44</v>
      </c>
      <c r="P72" s="1218">
        <v>1569</v>
      </c>
      <c r="Q72" s="1218">
        <v>8393</v>
      </c>
      <c r="R72" s="1218">
        <v>2231</v>
      </c>
      <c r="S72" s="1218">
        <v>5513</v>
      </c>
      <c r="T72" s="1218">
        <v>5</v>
      </c>
      <c r="U72" s="1218">
        <v>0</v>
      </c>
      <c r="V72" s="1219">
        <v>46703</v>
      </c>
    </row>
    <row r="73" spans="1:22" ht="15" x14ac:dyDescent="0.25">
      <c r="A73"/>
      <c r="B73" s="1256"/>
      <c r="C73" s="338" t="s">
        <v>47</v>
      </c>
      <c r="D73" s="1218">
        <v>353</v>
      </c>
      <c r="E73" s="1218">
        <v>184</v>
      </c>
      <c r="F73" s="1218">
        <v>7</v>
      </c>
      <c r="G73" s="1218">
        <v>231</v>
      </c>
      <c r="H73" s="1218">
        <v>67</v>
      </c>
      <c r="I73" s="1218">
        <v>765</v>
      </c>
      <c r="J73" s="1218">
        <v>1232</v>
      </c>
      <c r="K73" s="1218">
        <v>639</v>
      </c>
      <c r="L73" s="1218">
        <v>729</v>
      </c>
      <c r="M73" s="1218">
        <v>14</v>
      </c>
      <c r="N73" s="1218">
        <v>439</v>
      </c>
      <c r="O73" s="1218">
        <v>20</v>
      </c>
      <c r="P73" s="1218">
        <v>116</v>
      </c>
      <c r="Q73" s="1218">
        <v>167</v>
      </c>
      <c r="R73" s="1218">
        <v>362</v>
      </c>
      <c r="S73" s="1218">
        <v>676</v>
      </c>
      <c r="T73" s="1218">
        <v>6</v>
      </c>
      <c r="U73" s="1218">
        <v>0</v>
      </c>
      <c r="V73" s="1219">
        <v>6007</v>
      </c>
    </row>
    <row r="74" spans="1:22" ht="15" x14ac:dyDescent="0.25">
      <c r="A74"/>
      <c r="B74" s="1256"/>
      <c r="C74" s="338" t="s">
        <v>48</v>
      </c>
      <c r="D74" s="1218">
        <v>438</v>
      </c>
      <c r="E74" s="1218">
        <v>353</v>
      </c>
      <c r="F74" s="1218">
        <v>23</v>
      </c>
      <c r="G74" s="1218">
        <v>609</v>
      </c>
      <c r="H74" s="1218">
        <v>9</v>
      </c>
      <c r="I74" s="1218">
        <v>1385</v>
      </c>
      <c r="J74" s="1218">
        <v>1871</v>
      </c>
      <c r="K74" s="1218">
        <v>1567</v>
      </c>
      <c r="L74" s="1218">
        <v>1295</v>
      </c>
      <c r="M74" s="1218">
        <v>172</v>
      </c>
      <c r="N74" s="1218">
        <v>980</v>
      </c>
      <c r="O74" s="1218">
        <v>54</v>
      </c>
      <c r="P74" s="1218">
        <v>197</v>
      </c>
      <c r="Q74" s="1218">
        <v>2951</v>
      </c>
      <c r="R74" s="1218">
        <v>662</v>
      </c>
      <c r="S74" s="1218">
        <v>1250</v>
      </c>
      <c r="T74" s="1218">
        <v>1</v>
      </c>
      <c r="U74" s="1218">
        <v>0</v>
      </c>
      <c r="V74" s="1219">
        <v>13817</v>
      </c>
    </row>
    <row r="75" spans="1:22" ht="15" x14ac:dyDescent="0.25">
      <c r="A75"/>
      <c r="B75" s="1256"/>
      <c r="C75" s="338" t="s">
        <v>49</v>
      </c>
      <c r="D75" s="1218">
        <v>11090</v>
      </c>
      <c r="E75" s="1218">
        <v>48</v>
      </c>
      <c r="F75" s="1218">
        <v>395</v>
      </c>
      <c r="G75" s="1218">
        <v>19013</v>
      </c>
      <c r="H75" s="1218">
        <v>552</v>
      </c>
      <c r="I75" s="1218">
        <v>20387</v>
      </c>
      <c r="J75" s="1218">
        <v>59530</v>
      </c>
      <c r="K75" s="1218">
        <v>17155</v>
      </c>
      <c r="L75" s="1218">
        <v>19548</v>
      </c>
      <c r="M75" s="1218">
        <v>9386</v>
      </c>
      <c r="N75" s="1218">
        <v>48554</v>
      </c>
      <c r="O75" s="1218">
        <v>10421</v>
      </c>
      <c r="P75" s="1218">
        <v>17644</v>
      </c>
      <c r="Q75" s="1218">
        <v>36932</v>
      </c>
      <c r="R75" s="1218">
        <v>18585</v>
      </c>
      <c r="S75" s="1218">
        <v>105354</v>
      </c>
      <c r="T75" s="1218">
        <v>207</v>
      </c>
      <c r="U75" s="1218">
        <v>0</v>
      </c>
      <c r="V75" s="1219">
        <v>394801</v>
      </c>
    </row>
    <row r="76" spans="1:22" ht="15" x14ac:dyDescent="0.25">
      <c r="A76"/>
      <c r="B76" s="1256"/>
      <c r="C76" s="338" t="s">
        <v>125</v>
      </c>
      <c r="D76" s="1218">
        <v>0</v>
      </c>
      <c r="E76" s="1218">
        <v>0</v>
      </c>
      <c r="F76" s="1218">
        <v>0</v>
      </c>
      <c r="G76" s="1218">
        <v>0</v>
      </c>
      <c r="H76" s="1218">
        <v>0</v>
      </c>
      <c r="I76" s="1218">
        <v>0</v>
      </c>
      <c r="J76" s="1218">
        <v>0</v>
      </c>
      <c r="K76" s="1218">
        <v>0</v>
      </c>
      <c r="L76" s="1218">
        <v>0</v>
      </c>
      <c r="M76" s="1218">
        <v>0</v>
      </c>
      <c r="N76" s="1218">
        <v>0</v>
      </c>
      <c r="O76" s="1218">
        <v>0</v>
      </c>
      <c r="P76" s="1218">
        <v>0</v>
      </c>
      <c r="Q76" s="1218">
        <v>0</v>
      </c>
      <c r="R76" s="1218">
        <v>0</v>
      </c>
      <c r="S76" s="1218">
        <v>0</v>
      </c>
      <c r="T76" s="1218">
        <v>0</v>
      </c>
      <c r="U76" s="1218">
        <v>0</v>
      </c>
      <c r="V76" s="1219">
        <v>0</v>
      </c>
    </row>
    <row r="77" spans="1:22" ht="15" x14ac:dyDescent="0.25">
      <c r="A77"/>
      <c r="B77" s="1257"/>
      <c r="C77" s="339" t="s">
        <v>196</v>
      </c>
      <c r="D77" s="1220">
        <v>63854</v>
      </c>
      <c r="E77" s="1220">
        <v>2157</v>
      </c>
      <c r="F77" s="1220">
        <v>16422</v>
      </c>
      <c r="G77" s="1220">
        <v>46561</v>
      </c>
      <c r="H77" s="1220">
        <v>3523</v>
      </c>
      <c r="I77" s="1220">
        <v>60831</v>
      </c>
      <c r="J77" s="1220">
        <v>145992</v>
      </c>
      <c r="K77" s="1220">
        <v>57949</v>
      </c>
      <c r="L77" s="1220">
        <v>64521</v>
      </c>
      <c r="M77" s="1220">
        <v>12686</v>
      </c>
      <c r="N77" s="1220">
        <v>91481</v>
      </c>
      <c r="O77" s="1220">
        <v>41580</v>
      </c>
      <c r="P77" s="1220">
        <v>33991</v>
      </c>
      <c r="Q77" s="1220">
        <v>89740</v>
      </c>
      <c r="R77" s="1220">
        <v>48014</v>
      </c>
      <c r="S77" s="1220">
        <v>176700</v>
      </c>
      <c r="T77" s="1220">
        <v>363</v>
      </c>
      <c r="U77" s="1220"/>
      <c r="V77" s="1221">
        <v>956365</v>
      </c>
    </row>
    <row r="78" spans="1:22" ht="15" x14ac:dyDescent="0.25">
      <c r="A78"/>
      <c r="B78" s="1255" t="s">
        <v>88</v>
      </c>
      <c r="C78" s="338" t="s">
        <v>34</v>
      </c>
      <c r="D78" s="1218">
        <v>1013</v>
      </c>
      <c r="E78" s="1218">
        <v>68</v>
      </c>
      <c r="F78" s="1218">
        <v>30</v>
      </c>
      <c r="G78" s="1218">
        <v>576</v>
      </c>
      <c r="H78" s="1218">
        <v>70</v>
      </c>
      <c r="I78" s="1218">
        <v>930</v>
      </c>
      <c r="J78" s="1218">
        <v>2652</v>
      </c>
      <c r="K78" s="1218">
        <v>1375</v>
      </c>
      <c r="L78" s="1218">
        <v>1447</v>
      </c>
      <c r="M78" s="1218">
        <v>34</v>
      </c>
      <c r="N78" s="1218">
        <v>988</v>
      </c>
      <c r="O78" s="1218">
        <v>14</v>
      </c>
      <c r="P78" s="1218">
        <v>194</v>
      </c>
      <c r="Q78" s="1218">
        <v>278</v>
      </c>
      <c r="R78" s="1218">
        <v>875</v>
      </c>
      <c r="S78" s="1218">
        <v>1286</v>
      </c>
      <c r="T78" s="1218">
        <v>0</v>
      </c>
      <c r="U78" s="1218">
        <v>0</v>
      </c>
      <c r="V78" s="1219">
        <v>11830</v>
      </c>
    </row>
    <row r="79" spans="1:22" ht="15" x14ac:dyDescent="0.25">
      <c r="A79"/>
      <c r="B79" s="1256"/>
      <c r="C79" s="338" t="s">
        <v>35</v>
      </c>
      <c r="D79" s="1218">
        <v>333</v>
      </c>
      <c r="E79" s="1218">
        <v>50</v>
      </c>
      <c r="F79" s="1218">
        <v>132</v>
      </c>
      <c r="G79" s="1218">
        <v>1010</v>
      </c>
      <c r="H79" s="1218">
        <v>31</v>
      </c>
      <c r="I79" s="1218">
        <v>1759</v>
      </c>
      <c r="J79" s="1218">
        <v>6419</v>
      </c>
      <c r="K79" s="1218">
        <v>2243</v>
      </c>
      <c r="L79" s="1218">
        <v>1683</v>
      </c>
      <c r="M79" s="1218">
        <v>143</v>
      </c>
      <c r="N79" s="1218">
        <v>1870</v>
      </c>
      <c r="O79" s="1218">
        <v>21</v>
      </c>
      <c r="P79" s="1218">
        <v>992</v>
      </c>
      <c r="Q79" s="1218">
        <v>3038</v>
      </c>
      <c r="R79" s="1218">
        <v>786</v>
      </c>
      <c r="S79" s="1218">
        <v>1995</v>
      </c>
      <c r="T79" s="1218">
        <v>15</v>
      </c>
      <c r="U79" s="1218">
        <v>0</v>
      </c>
      <c r="V79" s="1219">
        <v>22520</v>
      </c>
    </row>
    <row r="80" spans="1:22" ht="15" x14ac:dyDescent="0.25">
      <c r="A80"/>
      <c r="B80" s="1256"/>
      <c r="C80" s="338" t="s">
        <v>36</v>
      </c>
      <c r="D80" s="1218">
        <v>248</v>
      </c>
      <c r="E80" s="1218">
        <v>68</v>
      </c>
      <c r="F80" s="1218">
        <v>5750</v>
      </c>
      <c r="G80" s="1218">
        <v>1870</v>
      </c>
      <c r="H80" s="1218">
        <v>65</v>
      </c>
      <c r="I80" s="1218">
        <v>3323</v>
      </c>
      <c r="J80" s="1218">
        <v>5173</v>
      </c>
      <c r="K80" s="1218">
        <v>4229</v>
      </c>
      <c r="L80" s="1218">
        <v>3496</v>
      </c>
      <c r="M80" s="1218">
        <v>203</v>
      </c>
      <c r="N80" s="1218">
        <v>4047</v>
      </c>
      <c r="O80" s="1218">
        <v>36</v>
      </c>
      <c r="P80" s="1218">
        <v>780</v>
      </c>
      <c r="Q80" s="1218">
        <v>1324</v>
      </c>
      <c r="R80" s="1218">
        <v>2207</v>
      </c>
      <c r="S80" s="1218">
        <v>3578</v>
      </c>
      <c r="T80" s="1218">
        <v>14</v>
      </c>
      <c r="U80" s="1218">
        <v>0</v>
      </c>
      <c r="V80" s="1219">
        <v>36411</v>
      </c>
    </row>
    <row r="81" spans="1:22" ht="15" x14ac:dyDescent="0.25">
      <c r="A81"/>
      <c r="B81" s="1256"/>
      <c r="C81" s="338" t="s">
        <v>37</v>
      </c>
      <c r="D81" s="1218">
        <v>984</v>
      </c>
      <c r="E81" s="1218">
        <v>45</v>
      </c>
      <c r="F81" s="1218">
        <v>2084</v>
      </c>
      <c r="G81" s="1218">
        <v>851</v>
      </c>
      <c r="H81" s="1218">
        <v>355</v>
      </c>
      <c r="I81" s="1218">
        <v>1113</v>
      </c>
      <c r="J81" s="1218">
        <v>2307</v>
      </c>
      <c r="K81" s="1218">
        <v>1614</v>
      </c>
      <c r="L81" s="1218">
        <v>1013</v>
      </c>
      <c r="M81" s="1218">
        <v>50</v>
      </c>
      <c r="N81" s="1218">
        <v>1167</v>
      </c>
      <c r="O81" s="1218">
        <v>13</v>
      </c>
      <c r="P81" s="1218">
        <v>300</v>
      </c>
      <c r="Q81" s="1218">
        <v>346</v>
      </c>
      <c r="R81" s="1218">
        <v>921</v>
      </c>
      <c r="S81" s="1218">
        <v>1402</v>
      </c>
      <c r="T81" s="1218">
        <v>1</v>
      </c>
      <c r="U81" s="1218">
        <v>0</v>
      </c>
      <c r="V81" s="1219">
        <v>14566</v>
      </c>
    </row>
    <row r="82" spans="1:22" ht="15" x14ac:dyDescent="0.25">
      <c r="A82"/>
      <c r="B82" s="1256"/>
      <c r="C82" s="338" t="s">
        <v>38</v>
      </c>
      <c r="D82" s="1218">
        <v>4538</v>
      </c>
      <c r="E82" s="1218">
        <v>73</v>
      </c>
      <c r="F82" s="1218">
        <v>744</v>
      </c>
      <c r="G82" s="1218">
        <v>1629</v>
      </c>
      <c r="H82" s="1218">
        <v>230</v>
      </c>
      <c r="I82" s="1218">
        <v>2676</v>
      </c>
      <c r="J82" s="1218">
        <v>5799</v>
      </c>
      <c r="K82" s="1218">
        <v>3169</v>
      </c>
      <c r="L82" s="1218">
        <v>2868</v>
      </c>
      <c r="M82" s="1218">
        <v>209</v>
      </c>
      <c r="N82" s="1218">
        <v>2913</v>
      </c>
      <c r="O82" s="1218">
        <v>136</v>
      </c>
      <c r="P82" s="1218">
        <v>1489</v>
      </c>
      <c r="Q82" s="1218">
        <v>1160</v>
      </c>
      <c r="R82" s="1218">
        <v>2325</v>
      </c>
      <c r="S82" s="1218">
        <v>4241</v>
      </c>
      <c r="T82" s="1218">
        <v>11</v>
      </c>
      <c r="U82" s="1218">
        <v>0</v>
      </c>
      <c r="V82" s="1219">
        <v>34210</v>
      </c>
    </row>
    <row r="83" spans="1:22" ht="15" x14ac:dyDescent="0.25">
      <c r="A83"/>
      <c r="B83" s="1256"/>
      <c r="C83" s="338" t="s">
        <v>39</v>
      </c>
      <c r="D83" s="1218">
        <v>7665</v>
      </c>
      <c r="E83" s="1218">
        <v>53</v>
      </c>
      <c r="F83" s="1218">
        <v>1927</v>
      </c>
      <c r="G83" s="1218">
        <v>4133</v>
      </c>
      <c r="H83" s="1218">
        <v>311</v>
      </c>
      <c r="I83" s="1218">
        <v>6081</v>
      </c>
      <c r="J83" s="1218">
        <v>14840</v>
      </c>
      <c r="K83" s="1218">
        <v>8306</v>
      </c>
      <c r="L83" s="1218">
        <v>7349</v>
      </c>
      <c r="M83" s="1218">
        <v>943</v>
      </c>
      <c r="N83" s="1218">
        <v>8347</v>
      </c>
      <c r="O83" s="1218">
        <v>3471</v>
      </c>
      <c r="P83" s="1218">
        <v>2851</v>
      </c>
      <c r="Q83" s="1218">
        <v>3414</v>
      </c>
      <c r="R83" s="1218">
        <v>6119</v>
      </c>
      <c r="S83" s="1218">
        <v>15990</v>
      </c>
      <c r="T83" s="1218">
        <v>39</v>
      </c>
      <c r="U83" s="1218">
        <v>0</v>
      </c>
      <c r="V83" s="1219">
        <v>91839</v>
      </c>
    </row>
    <row r="84" spans="1:22" ht="15" x14ac:dyDescent="0.25">
      <c r="A84"/>
      <c r="B84" s="1256"/>
      <c r="C84" s="338" t="s">
        <v>40</v>
      </c>
      <c r="D84" s="1218">
        <v>9065</v>
      </c>
      <c r="E84" s="1218">
        <v>3</v>
      </c>
      <c r="F84" s="1218">
        <v>4370</v>
      </c>
      <c r="G84" s="1218">
        <v>2484</v>
      </c>
      <c r="H84" s="1218">
        <v>347</v>
      </c>
      <c r="I84" s="1218">
        <v>2675</v>
      </c>
      <c r="J84" s="1218">
        <v>7082</v>
      </c>
      <c r="K84" s="1218">
        <v>2537</v>
      </c>
      <c r="L84" s="1218">
        <v>3461</v>
      </c>
      <c r="M84" s="1218">
        <v>215</v>
      </c>
      <c r="N84" s="1218">
        <v>2761</v>
      </c>
      <c r="O84" s="1218">
        <v>6602</v>
      </c>
      <c r="P84" s="1218">
        <v>1490</v>
      </c>
      <c r="Q84" s="1218">
        <v>2066</v>
      </c>
      <c r="R84" s="1218">
        <v>2272</v>
      </c>
      <c r="S84" s="1218">
        <v>7088</v>
      </c>
      <c r="T84" s="1218">
        <v>4</v>
      </c>
      <c r="U84" s="1218">
        <v>0</v>
      </c>
      <c r="V84" s="1219">
        <v>54522</v>
      </c>
    </row>
    <row r="85" spans="1:22" ht="15" x14ac:dyDescent="0.25">
      <c r="A85"/>
      <c r="B85" s="1256"/>
      <c r="C85" s="338" t="s">
        <v>41</v>
      </c>
      <c r="D85" s="1218">
        <v>8033</v>
      </c>
      <c r="E85" s="1218">
        <v>32</v>
      </c>
      <c r="F85" s="1218">
        <v>93</v>
      </c>
      <c r="G85" s="1218">
        <v>2924</v>
      </c>
      <c r="H85" s="1218">
        <v>440</v>
      </c>
      <c r="I85" s="1218">
        <v>3752</v>
      </c>
      <c r="J85" s="1218">
        <v>7888</v>
      </c>
      <c r="K85" s="1218">
        <v>2588</v>
      </c>
      <c r="L85" s="1218">
        <v>4483</v>
      </c>
      <c r="M85" s="1218">
        <v>270</v>
      </c>
      <c r="N85" s="1218">
        <v>3734</v>
      </c>
      <c r="O85" s="1218">
        <v>104</v>
      </c>
      <c r="P85" s="1218">
        <v>1135</v>
      </c>
      <c r="Q85" s="1218">
        <v>10114</v>
      </c>
      <c r="R85" s="1218">
        <v>2810</v>
      </c>
      <c r="S85" s="1218">
        <v>7282</v>
      </c>
      <c r="T85" s="1218">
        <v>5</v>
      </c>
      <c r="U85" s="1218">
        <v>0</v>
      </c>
      <c r="V85" s="1219">
        <v>55687</v>
      </c>
    </row>
    <row r="86" spans="1:22" ht="15" x14ac:dyDescent="0.25">
      <c r="A86"/>
      <c r="B86" s="1256"/>
      <c r="C86" s="338" t="s">
        <v>42</v>
      </c>
      <c r="D86" s="1218">
        <v>2760</v>
      </c>
      <c r="E86" s="1218">
        <v>1</v>
      </c>
      <c r="F86" s="1218">
        <v>50</v>
      </c>
      <c r="G86" s="1218">
        <v>1269</v>
      </c>
      <c r="H86" s="1218">
        <v>286</v>
      </c>
      <c r="I86" s="1218">
        <v>1150</v>
      </c>
      <c r="J86" s="1218">
        <v>3655</v>
      </c>
      <c r="K86" s="1218">
        <v>1048</v>
      </c>
      <c r="L86" s="1218">
        <v>2163</v>
      </c>
      <c r="M86" s="1218">
        <v>144</v>
      </c>
      <c r="N86" s="1218">
        <v>1296</v>
      </c>
      <c r="O86" s="1218">
        <v>4685</v>
      </c>
      <c r="P86" s="1218">
        <v>375</v>
      </c>
      <c r="Q86" s="1218">
        <v>638</v>
      </c>
      <c r="R86" s="1218">
        <v>1273</v>
      </c>
      <c r="S86" s="1218">
        <v>2981</v>
      </c>
      <c r="T86" s="1218">
        <v>11</v>
      </c>
      <c r="U86" s="1218">
        <v>0</v>
      </c>
      <c r="V86" s="1219">
        <v>23785</v>
      </c>
    </row>
    <row r="87" spans="1:22" ht="15" x14ac:dyDescent="0.25">
      <c r="A87"/>
      <c r="B87" s="1256"/>
      <c r="C87" s="338" t="s">
        <v>43</v>
      </c>
      <c r="D87" s="1218">
        <v>3917</v>
      </c>
      <c r="E87" s="1218">
        <v>406</v>
      </c>
      <c r="F87" s="1218">
        <v>383</v>
      </c>
      <c r="G87" s="1218">
        <v>3789</v>
      </c>
      <c r="H87" s="1218">
        <v>229</v>
      </c>
      <c r="I87" s="1218">
        <v>4124</v>
      </c>
      <c r="J87" s="1218">
        <v>11381</v>
      </c>
      <c r="K87" s="1218">
        <v>3749</v>
      </c>
      <c r="L87" s="1218">
        <v>6416</v>
      </c>
      <c r="M87" s="1218">
        <v>372</v>
      </c>
      <c r="N87" s="1218">
        <v>6388</v>
      </c>
      <c r="O87" s="1218">
        <v>14127</v>
      </c>
      <c r="P87" s="1218">
        <v>2103</v>
      </c>
      <c r="Q87" s="1218">
        <v>2732</v>
      </c>
      <c r="R87" s="1218">
        <v>3716</v>
      </c>
      <c r="S87" s="1218">
        <v>9337</v>
      </c>
      <c r="T87" s="1218">
        <v>25</v>
      </c>
      <c r="U87" s="1218">
        <v>0</v>
      </c>
      <c r="V87" s="1219">
        <v>73194</v>
      </c>
    </row>
    <row r="88" spans="1:22" ht="15" x14ac:dyDescent="0.25">
      <c r="A88"/>
      <c r="B88" s="1256"/>
      <c r="C88" s="338" t="s">
        <v>44</v>
      </c>
      <c r="D88" s="1218">
        <v>3718</v>
      </c>
      <c r="E88" s="1218">
        <v>34</v>
      </c>
      <c r="F88" s="1218">
        <v>47</v>
      </c>
      <c r="G88" s="1218">
        <v>2539</v>
      </c>
      <c r="H88" s="1218">
        <v>297</v>
      </c>
      <c r="I88" s="1218">
        <v>3743</v>
      </c>
      <c r="J88" s="1218">
        <v>7319</v>
      </c>
      <c r="K88" s="1218">
        <v>2895</v>
      </c>
      <c r="L88" s="1218">
        <v>3382</v>
      </c>
      <c r="M88" s="1218">
        <v>228</v>
      </c>
      <c r="N88" s="1218">
        <v>3572</v>
      </c>
      <c r="O88" s="1218">
        <v>36</v>
      </c>
      <c r="P88" s="1218">
        <v>2298</v>
      </c>
      <c r="Q88" s="1218">
        <v>11267</v>
      </c>
      <c r="R88" s="1218">
        <v>1897</v>
      </c>
      <c r="S88" s="1218">
        <v>5780</v>
      </c>
      <c r="T88" s="1218">
        <v>7</v>
      </c>
      <c r="U88" s="1218">
        <v>0</v>
      </c>
      <c r="V88" s="1219">
        <v>49059</v>
      </c>
    </row>
    <row r="89" spans="1:22" ht="15" x14ac:dyDescent="0.25">
      <c r="A89"/>
      <c r="B89" s="1256"/>
      <c r="C89" s="338" t="s">
        <v>45</v>
      </c>
      <c r="D89" s="1218">
        <v>1887</v>
      </c>
      <c r="E89" s="1218">
        <v>33</v>
      </c>
      <c r="F89" s="1218">
        <v>47</v>
      </c>
      <c r="G89" s="1218">
        <v>1313</v>
      </c>
      <c r="H89" s="1218">
        <v>164</v>
      </c>
      <c r="I89" s="1218">
        <v>1981</v>
      </c>
      <c r="J89" s="1218">
        <v>2797</v>
      </c>
      <c r="K89" s="1218">
        <v>1393</v>
      </c>
      <c r="L89" s="1218">
        <v>1431</v>
      </c>
      <c r="M89" s="1218">
        <v>104</v>
      </c>
      <c r="N89" s="1218">
        <v>1036</v>
      </c>
      <c r="O89" s="1218">
        <v>62</v>
      </c>
      <c r="P89" s="1218">
        <v>790</v>
      </c>
      <c r="Q89" s="1218">
        <v>4015</v>
      </c>
      <c r="R89" s="1218">
        <v>1017</v>
      </c>
      <c r="S89" s="1218">
        <v>2436</v>
      </c>
      <c r="T89" s="1218">
        <v>8</v>
      </c>
      <c r="U89" s="1218">
        <v>0</v>
      </c>
      <c r="V89" s="1219">
        <v>20514</v>
      </c>
    </row>
    <row r="90" spans="1:22" ht="15" x14ac:dyDescent="0.25">
      <c r="A90"/>
      <c r="B90" s="1256"/>
      <c r="C90" s="338" t="s">
        <v>46</v>
      </c>
      <c r="D90" s="1218">
        <v>3428</v>
      </c>
      <c r="E90" s="1218">
        <v>835</v>
      </c>
      <c r="F90" s="1218">
        <v>61</v>
      </c>
      <c r="G90" s="1218">
        <v>2565</v>
      </c>
      <c r="H90" s="1218">
        <v>295</v>
      </c>
      <c r="I90" s="1218">
        <v>4354</v>
      </c>
      <c r="J90" s="1218">
        <v>6847</v>
      </c>
      <c r="K90" s="1218">
        <v>3033</v>
      </c>
      <c r="L90" s="1218">
        <v>3730</v>
      </c>
      <c r="M90" s="1218">
        <v>230</v>
      </c>
      <c r="N90" s="1218">
        <v>3560</v>
      </c>
      <c r="O90" s="1218">
        <v>45</v>
      </c>
      <c r="P90" s="1218">
        <v>1547</v>
      </c>
      <c r="Q90" s="1218">
        <v>7992</v>
      </c>
      <c r="R90" s="1218">
        <v>2169</v>
      </c>
      <c r="S90" s="1218">
        <v>5498</v>
      </c>
      <c r="T90" s="1218">
        <v>5</v>
      </c>
      <c r="U90" s="1218">
        <v>0</v>
      </c>
      <c r="V90" s="1219">
        <v>46194</v>
      </c>
    </row>
    <row r="91" spans="1:22" ht="15" x14ac:dyDescent="0.25">
      <c r="A91"/>
      <c r="B91" s="1256"/>
      <c r="C91" s="338" t="s">
        <v>47</v>
      </c>
      <c r="D91" s="1218">
        <v>346</v>
      </c>
      <c r="E91" s="1218">
        <v>187</v>
      </c>
      <c r="F91" s="1218">
        <v>8</v>
      </c>
      <c r="G91" s="1218">
        <v>220</v>
      </c>
      <c r="H91" s="1218">
        <v>64</v>
      </c>
      <c r="I91" s="1218">
        <v>797</v>
      </c>
      <c r="J91" s="1218">
        <v>1214</v>
      </c>
      <c r="K91" s="1218">
        <v>612</v>
      </c>
      <c r="L91" s="1218">
        <v>674</v>
      </c>
      <c r="M91" s="1218">
        <v>15</v>
      </c>
      <c r="N91" s="1218">
        <v>434</v>
      </c>
      <c r="O91" s="1218">
        <v>18</v>
      </c>
      <c r="P91" s="1218">
        <v>118</v>
      </c>
      <c r="Q91" s="1218">
        <v>171</v>
      </c>
      <c r="R91" s="1218">
        <v>402</v>
      </c>
      <c r="S91" s="1218">
        <v>681</v>
      </c>
      <c r="T91" s="1218">
        <v>6</v>
      </c>
      <c r="U91" s="1218">
        <v>0</v>
      </c>
      <c r="V91" s="1219">
        <v>5967</v>
      </c>
    </row>
    <row r="92" spans="1:22" ht="15" x14ac:dyDescent="0.25">
      <c r="A92"/>
      <c r="B92" s="1256"/>
      <c r="C92" s="338" t="s">
        <v>48</v>
      </c>
      <c r="D92" s="1218">
        <v>459</v>
      </c>
      <c r="E92" s="1218">
        <v>393</v>
      </c>
      <c r="F92" s="1218">
        <v>23</v>
      </c>
      <c r="G92" s="1218">
        <v>605</v>
      </c>
      <c r="H92" s="1218">
        <v>8</v>
      </c>
      <c r="I92" s="1218">
        <v>1397</v>
      </c>
      <c r="J92" s="1218">
        <v>1921</v>
      </c>
      <c r="K92" s="1218">
        <v>1479</v>
      </c>
      <c r="L92" s="1218">
        <v>1246</v>
      </c>
      <c r="M92" s="1218">
        <v>169</v>
      </c>
      <c r="N92" s="1218">
        <v>1017</v>
      </c>
      <c r="O92" s="1218">
        <v>55</v>
      </c>
      <c r="P92" s="1218">
        <v>190</v>
      </c>
      <c r="Q92" s="1218">
        <v>2939</v>
      </c>
      <c r="R92" s="1218">
        <v>654</v>
      </c>
      <c r="S92" s="1218">
        <v>1270</v>
      </c>
      <c r="T92" s="1218">
        <v>0</v>
      </c>
      <c r="U92" s="1218">
        <v>0</v>
      </c>
      <c r="V92" s="1219">
        <v>13825</v>
      </c>
    </row>
    <row r="93" spans="1:22" ht="15" x14ac:dyDescent="0.25">
      <c r="A93"/>
      <c r="B93" s="1256"/>
      <c r="C93" s="338" t="s">
        <v>49</v>
      </c>
      <c r="D93" s="1218">
        <v>10878</v>
      </c>
      <c r="E93" s="1218">
        <v>45</v>
      </c>
      <c r="F93" s="1218">
        <v>367</v>
      </c>
      <c r="G93" s="1218">
        <v>19241</v>
      </c>
      <c r="H93" s="1218">
        <v>505</v>
      </c>
      <c r="I93" s="1218">
        <v>20345</v>
      </c>
      <c r="J93" s="1218">
        <v>59650</v>
      </c>
      <c r="K93" s="1218">
        <v>17111</v>
      </c>
      <c r="L93" s="1218">
        <v>19682</v>
      </c>
      <c r="M93" s="1218">
        <v>9509</v>
      </c>
      <c r="N93" s="1218">
        <v>47789</v>
      </c>
      <c r="O93" s="1218">
        <v>11080</v>
      </c>
      <c r="P93" s="1218">
        <v>17698</v>
      </c>
      <c r="Q93" s="1218">
        <v>36086</v>
      </c>
      <c r="R93" s="1218">
        <v>18758</v>
      </c>
      <c r="S93" s="1218">
        <v>105739</v>
      </c>
      <c r="T93" s="1218">
        <v>192</v>
      </c>
      <c r="U93" s="1218">
        <v>0</v>
      </c>
      <c r="V93" s="1219">
        <v>394675</v>
      </c>
    </row>
    <row r="94" spans="1:22" ht="15" x14ac:dyDescent="0.25">
      <c r="A94"/>
      <c r="B94" s="1256"/>
      <c r="C94" s="338" t="s">
        <v>125</v>
      </c>
      <c r="D94" s="1218">
        <v>0</v>
      </c>
      <c r="E94" s="1218">
        <v>0</v>
      </c>
      <c r="F94" s="1218">
        <v>0</v>
      </c>
      <c r="G94" s="1218">
        <v>0</v>
      </c>
      <c r="H94" s="1218">
        <v>0</v>
      </c>
      <c r="I94" s="1218">
        <v>0</v>
      </c>
      <c r="J94" s="1218">
        <v>0</v>
      </c>
      <c r="K94" s="1218">
        <v>0</v>
      </c>
      <c r="L94" s="1218">
        <v>0</v>
      </c>
      <c r="M94" s="1218">
        <v>0</v>
      </c>
      <c r="N94" s="1218">
        <v>0</v>
      </c>
      <c r="O94" s="1218">
        <v>0</v>
      </c>
      <c r="P94" s="1218">
        <v>0</v>
      </c>
      <c r="Q94" s="1218">
        <v>0</v>
      </c>
      <c r="R94" s="1218">
        <v>0</v>
      </c>
      <c r="S94" s="1218">
        <v>0</v>
      </c>
      <c r="T94" s="1218">
        <v>0</v>
      </c>
      <c r="U94" s="1218">
        <v>0</v>
      </c>
      <c r="V94" s="1219">
        <v>0</v>
      </c>
    </row>
    <row r="95" spans="1:22" ht="15" x14ac:dyDescent="0.25">
      <c r="A95"/>
      <c r="B95" s="1257"/>
      <c r="C95" s="339" t="s">
        <v>196</v>
      </c>
      <c r="D95" s="1220">
        <v>59272</v>
      </c>
      <c r="E95" s="1220">
        <v>2326</v>
      </c>
      <c r="F95" s="1220">
        <v>16116</v>
      </c>
      <c r="G95" s="1220">
        <v>47018</v>
      </c>
      <c r="H95" s="1220">
        <v>3697</v>
      </c>
      <c r="I95" s="1220">
        <v>60200</v>
      </c>
      <c r="J95" s="1220">
        <v>146944</v>
      </c>
      <c r="K95" s="1220">
        <v>57381</v>
      </c>
      <c r="L95" s="1220">
        <v>64524</v>
      </c>
      <c r="M95" s="1220">
        <v>12838</v>
      </c>
      <c r="N95" s="1220">
        <v>90919</v>
      </c>
      <c r="O95" s="1220">
        <v>40505</v>
      </c>
      <c r="P95" s="1220">
        <v>34350</v>
      </c>
      <c r="Q95" s="1220">
        <v>87580</v>
      </c>
      <c r="R95" s="1220">
        <v>48201</v>
      </c>
      <c r="S95" s="1220">
        <v>176584</v>
      </c>
      <c r="T95" s="1220">
        <v>343</v>
      </c>
      <c r="U95" s="1220"/>
      <c r="V95" s="1221">
        <v>948798</v>
      </c>
    </row>
    <row r="96" spans="1:22" ht="15" x14ac:dyDescent="0.25">
      <c r="A96"/>
      <c r="B96" s="1255" t="s">
        <v>89</v>
      </c>
      <c r="C96" s="338" t="s">
        <v>34</v>
      </c>
      <c r="D96" s="1218">
        <v>1020</v>
      </c>
      <c r="E96" s="1218">
        <v>87</v>
      </c>
      <c r="F96" s="1218">
        <v>18</v>
      </c>
      <c r="G96" s="1218">
        <v>557</v>
      </c>
      <c r="H96" s="1218">
        <v>69</v>
      </c>
      <c r="I96" s="1218">
        <v>897</v>
      </c>
      <c r="J96" s="1218">
        <v>2661</v>
      </c>
      <c r="K96" s="1218">
        <v>1413</v>
      </c>
      <c r="L96" s="1218">
        <v>1554</v>
      </c>
      <c r="M96" s="1218">
        <v>35</v>
      </c>
      <c r="N96" s="1218">
        <v>986</v>
      </c>
      <c r="O96" s="1218">
        <v>16</v>
      </c>
      <c r="P96" s="1218">
        <v>193</v>
      </c>
      <c r="Q96" s="1218">
        <v>291</v>
      </c>
      <c r="R96" s="1218">
        <v>854</v>
      </c>
      <c r="S96" s="1218">
        <v>1208</v>
      </c>
      <c r="T96" s="1218">
        <v>0</v>
      </c>
      <c r="U96" s="1218">
        <v>0</v>
      </c>
      <c r="V96" s="1219">
        <v>11859</v>
      </c>
    </row>
    <row r="97" spans="1:22" ht="15" x14ac:dyDescent="0.25">
      <c r="A97"/>
      <c r="B97" s="1256"/>
      <c r="C97" s="338" t="s">
        <v>35</v>
      </c>
      <c r="D97" s="1218">
        <v>283</v>
      </c>
      <c r="E97" s="1218">
        <v>72</v>
      </c>
      <c r="F97" s="1218">
        <v>128</v>
      </c>
      <c r="G97" s="1218">
        <v>1016</v>
      </c>
      <c r="H97" s="1218">
        <v>32</v>
      </c>
      <c r="I97" s="1218">
        <v>1859</v>
      </c>
      <c r="J97" s="1218">
        <v>6570</v>
      </c>
      <c r="K97" s="1218">
        <v>2248</v>
      </c>
      <c r="L97" s="1218">
        <v>1701</v>
      </c>
      <c r="M97" s="1218">
        <v>136</v>
      </c>
      <c r="N97" s="1218">
        <v>1952</v>
      </c>
      <c r="O97" s="1218">
        <v>19</v>
      </c>
      <c r="P97" s="1218">
        <v>957</v>
      </c>
      <c r="Q97" s="1218">
        <v>3041</v>
      </c>
      <c r="R97" s="1218">
        <v>781</v>
      </c>
      <c r="S97" s="1218">
        <v>1941</v>
      </c>
      <c r="T97" s="1218">
        <v>7</v>
      </c>
      <c r="U97" s="1218">
        <v>0</v>
      </c>
      <c r="V97" s="1219">
        <v>22743</v>
      </c>
    </row>
    <row r="98" spans="1:22" ht="15" x14ac:dyDescent="0.25">
      <c r="A98"/>
      <c r="B98" s="1256"/>
      <c r="C98" s="338" t="s">
        <v>36</v>
      </c>
      <c r="D98" s="1218">
        <v>292</v>
      </c>
      <c r="E98" s="1218">
        <v>61</v>
      </c>
      <c r="F98" s="1218">
        <v>13116</v>
      </c>
      <c r="G98" s="1218">
        <v>1874</v>
      </c>
      <c r="H98" s="1218">
        <v>71</v>
      </c>
      <c r="I98" s="1218">
        <v>3387</v>
      </c>
      <c r="J98" s="1218">
        <v>5211</v>
      </c>
      <c r="K98" s="1218">
        <v>4331</v>
      </c>
      <c r="L98" s="1218">
        <v>3670</v>
      </c>
      <c r="M98" s="1218">
        <v>224</v>
      </c>
      <c r="N98" s="1218">
        <v>3945</v>
      </c>
      <c r="O98" s="1218">
        <v>31</v>
      </c>
      <c r="P98" s="1218">
        <v>671</v>
      </c>
      <c r="Q98" s="1218">
        <v>1319</v>
      </c>
      <c r="R98" s="1218">
        <v>2257</v>
      </c>
      <c r="S98" s="1218">
        <v>3510</v>
      </c>
      <c r="T98" s="1218">
        <v>10</v>
      </c>
      <c r="U98" s="1218">
        <v>0</v>
      </c>
      <c r="V98" s="1219">
        <v>43980</v>
      </c>
    </row>
    <row r="99" spans="1:22" ht="15" x14ac:dyDescent="0.25">
      <c r="A99"/>
      <c r="B99" s="1256"/>
      <c r="C99" s="338" t="s">
        <v>37</v>
      </c>
      <c r="D99" s="1218">
        <v>895</v>
      </c>
      <c r="E99" s="1218">
        <v>43</v>
      </c>
      <c r="F99" s="1218">
        <v>620</v>
      </c>
      <c r="G99" s="1218">
        <v>896</v>
      </c>
      <c r="H99" s="1218">
        <v>91</v>
      </c>
      <c r="I99" s="1218">
        <v>1073</v>
      </c>
      <c r="J99" s="1218">
        <v>2322</v>
      </c>
      <c r="K99" s="1218">
        <v>1671</v>
      </c>
      <c r="L99" s="1218">
        <v>986</v>
      </c>
      <c r="M99" s="1218">
        <v>48</v>
      </c>
      <c r="N99" s="1218">
        <v>1149</v>
      </c>
      <c r="O99" s="1218">
        <v>15</v>
      </c>
      <c r="P99" s="1218">
        <v>289</v>
      </c>
      <c r="Q99" s="1218">
        <v>361</v>
      </c>
      <c r="R99" s="1218">
        <v>972</v>
      </c>
      <c r="S99" s="1218">
        <v>1381</v>
      </c>
      <c r="T99" s="1218">
        <v>0</v>
      </c>
      <c r="U99" s="1218">
        <v>0</v>
      </c>
      <c r="V99" s="1219">
        <v>12812</v>
      </c>
    </row>
    <row r="100" spans="1:22" ht="15" x14ac:dyDescent="0.25">
      <c r="A100"/>
      <c r="B100" s="1256"/>
      <c r="C100" s="338" t="s">
        <v>38</v>
      </c>
      <c r="D100" s="1218">
        <v>4896</v>
      </c>
      <c r="E100" s="1218">
        <v>85</v>
      </c>
      <c r="F100" s="1218">
        <v>740</v>
      </c>
      <c r="G100" s="1218">
        <v>1618</v>
      </c>
      <c r="H100" s="1218">
        <v>235</v>
      </c>
      <c r="I100" s="1218">
        <v>2667</v>
      </c>
      <c r="J100" s="1218">
        <v>5799</v>
      </c>
      <c r="K100" s="1218">
        <v>3199</v>
      </c>
      <c r="L100" s="1218">
        <v>2825</v>
      </c>
      <c r="M100" s="1218">
        <v>209</v>
      </c>
      <c r="N100" s="1218">
        <v>2894</v>
      </c>
      <c r="O100" s="1218">
        <v>132</v>
      </c>
      <c r="P100" s="1218">
        <v>1159</v>
      </c>
      <c r="Q100" s="1218">
        <v>1187</v>
      </c>
      <c r="R100" s="1218">
        <v>2299</v>
      </c>
      <c r="S100" s="1218">
        <v>4254</v>
      </c>
      <c r="T100" s="1218">
        <v>12</v>
      </c>
      <c r="U100" s="1218">
        <v>0</v>
      </c>
      <c r="V100" s="1219">
        <v>34210</v>
      </c>
    </row>
    <row r="101" spans="1:22" ht="15" x14ac:dyDescent="0.25">
      <c r="A101"/>
      <c r="B101" s="1256"/>
      <c r="C101" s="338" t="s">
        <v>39</v>
      </c>
      <c r="D101" s="1218">
        <v>6911</v>
      </c>
      <c r="E101" s="1218">
        <v>50</v>
      </c>
      <c r="F101" s="1218">
        <v>277</v>
      </c>
      <c r="G101" s="1218">
        <v>4062</v>
      </c>
      <c r="H101" s="1218">
        <v>345</v>
      </c>
      <c r="I101" s="1218">
        <v>6209</v>
      </c>
      <c r="J101" s="1218">
        <v>14976</v>
      </c>
      <c r="K101" s="1218">
        <v>8317</v>
      </c>
      <c r="L101" s="1218">
        <v>7239</v>
      </c>
      <c r="M101" s="1218">
        <v>934</v>
      </c>
      <c r="N101" s="1218">
        <v>8421</v>
      </c>
      <c r="O101" s="1218">
        <v>3439</v>
      </c>
      <c r="P101" s="1218">
        <v>3002</v>
      </c>
      <c r="Q101" s="1218">
        <v>3418</v>
      </c>
      <c r="R101" s="1218">
        <v>6164</v>
      </c>
      <c r="S101" s="1218">
        <v>16055</v>
      </c>
      <c r="T101" s="1218">
        <v>39</v>
      </c>
      <c r="U101" s="1218">
        <v>0</v>
      </c>
      <c r="V101" s="1219">
        <v>89858</v>
      </c>
    </row>
    <row r="102" spans="1:22" ht="15" x14ac:dyDescent="0.25">
      <c r="A102"/>
      <c r="B102" s="1256"/>
      <c r="C102" s="338" t="s">
        <v>40</v>
      </c>
      <c r="D102" s="1218">
        <v>7945</v>
      </c>
      <c r="E102" s="1218">
        <v>4</v>
      </c>
      <c r="F102" s="1218">
        <v>123</v>
      </c>
      <c r="G102" s="1218">
        <v>2405</v>
      </c>
      <c r="H102" s="1218">
        <v>369</v>
      </c>
      <c r="I102" s="1218">
        <v>2657</v>
      </c>
      <c r="J102" s="1218">
        <v>7142</v>
      </c>
      <c r="K102" s="1218">
        <v>2527</v>
      </c>
      <c r="L102" s="1218">
        <v>3380</v>
      </c>
      <c r="M102" s="1218">
        <v>220</v>
      </c>
      <c r="N102" s="1218">
        <v>2687</v>
      </c>
      <c r="O102" s="1218">
        <v>6530</v>
      </c>
      <c r="P102" s="1218">
        <v>1406</v>
      </c>
      <c r="Q102" s="1218">
        <v>2070</v>
      </c>
      <c r="R102" s="1218">
        <v>2194</v>
      </c>
      <c r="S102" s="1218">
        <v>7127</v>
      </c>
      <c r="T102" s="1218">
        <v>4</v>
      </c>
      <c r="U102" s="1218">
        <v>0</v>
      </c>
      <c r="V102" s="1219">
        <v>48790</v>
      </c>
    </row>
    <row r="103" spans="1:22" ht="15" x14ac:dyDescent="0.25">
      <c r="A103"/>
      <c r="B103" s="1256"/>
      <c r="C103" s="338" t="s">
        <v>41</v>
      </c>
      <c r="D103" s="1218">
        <v>7945</v>
      </c>
      <c r="E103" s="1218">
        <v>35</v>
      </c>
      <c r="F103" s="1218">
        <v>92</v>
      </c>
      <c r="G103" s="1218">
        <v>2966</v>
      </c>
      <c r="H103" s="1218">
        <v>449</v>
      </c>
      <c r="I103" s="1218">
        <v>3786</v>
      </c>
      <c r="J103" s="1218">
        <v>7909</v>
      </c>
      <c r="K103" s="1218">
        <v>2645</v>
      </c>
      <c r="L103" s="1218">
        <v>4432</v>
      </c>
      <c r="M103" s="1218">
        <v>264</v>
      </c>
      <c r="N103" s="1218">
        <v>3425</v>
      </c>
      <c r="O103" s="1218">
        <v>104</v>
      </c>
      <c r="P103" s="1218">
        <v>1147</v>
      </c>
      <c r="Q103" s="1218">
        <v>10016</v>
      </c>
      <c r="R103" s="1218">
        <v>2768</v>
      </c>
      <c r="S103" s="1218">
        <v>7231</v>
      </c>
      <c r="T103" s="1218">
        <v>5</v>
      </c>
      <c r="U103" s="1218">
        <v>0</v>
      </c>
      <c r="V103" s="1219">
        <v>55219</v>
      </c>
    </row>
    <row r="104" spans="1:22" ht="15" x14ac:dyDescent="0.25">
      <c r="A104"/>
      <c r="B104" s="1256"/>
      <c r="C104" s="338" t="s">
        <v>42</v>
      </c>
      <c r="D104" s="1218">
        <v>2603</v>
      </c>
      <c r="E104" s="1218">
        <v>1</v>
      </c>
      <c r="F104" s="1218">
        <v>46</v>
      </c>
      <c r="G104" s="1218">
        <v>1247</v>
      </c>
      <c r="H104" s="1218">
        <v>274</v>
      </c>
      <c r="I104" s="1218">
        <v>1183</v>
      </c>
      <c r="J104" s="1218">
        <v>3693</v>
      </c>
      <c r="K104" s="1218">
        <v>1124</v>
      </c>
      <c r="L104" s="1218">
        <v>2116</v>
      </c>
      <c r="M104" s="1218">
        <v>145</v>
      </c>
      <c r="N104" s="1218">
        <v>1182</v>
      </c>
      <c r="O104" s="1218">
        <v>4650</v>
      </c>
      <c r="P104" s="1218">
        <v>376</v>
      </c>
      <c r="Q104" s="1218">
        <v>637</v>
      </c>
      <c r="R104" s="1218">
        <v>1277</v>
      </c>
      <c r="S104" s="1218">
        <v>3044</v>
      </c>
      <c r="T104" s="1218">
        <v>13</v>
      </c>
      <c r="U104" s="1218">
        <v>0</v>
      </c>
      <c r="V104" s="1219">
        <v>23611</v>
      </c>
    </row>
    <row r="105" spans="1:22" ht="15" x14ac:dyDescent="0.25">
      <c r="A105"/>
      <c r="B105" s="1256"/>
      <c r="C105" s="338" t="s">
        <v>43</v>
      </c>
      <c r="D105" s="1218">
        <v>3658</v>
      </c>
      <c r="E105" s="1218">
        <v>431</v>
      </c>
      <c r="F105" s="1218">
        <v>383</v>
      </c>
      <c r="G105" s="1218">
        <v>3695</v>
      </c>
      <c r="H105" s="1218">
        <v>217</v>
      </c>
      <c r="I105" s="1218">
        <v>4424</v>
      </c>
      <c r="J105" s="1218">
        <v>11329</v>
      </c>
      <c r="K105" s="1218">
        <v>3755</v>
      </c>
      <c r="L105" s="1218">
        <v>6379</v>
      </c>
      <c r="M105" s="1218">
        <v>362</v>
      </c>
      <c r="N105" s="1218">
        <v>6399</v>
      </c>
      <c r="O105" s="1218">
        <v>13945</v>
      </c>
      <c r="P105" s="1218">
        <v>2131</v>
      </c>
      <c r="Q105" s="1218">
        <v>2798</v>
      </c>
      <c r="R105" s="1218">
        <v>3699</v>
      </c>
      <c r="S105" s="1218">
        <v>9292</v>
      </c>
      <c r="T105" s="1218">
        <v>21</v>
      </c>
      <c r="U105" s="1218">
        <v>0</v>
      </c>
      <c r="V105" s="1219">
        <v>72918</v>
      </c>
    </row>
    <row r="106" spans="1:22" ht="15" x14ac:dyDescent="0.25">
      <c r="A106"/>
      <c r="B106" s="1256"/>
      <c r="C106" s="338" t="s">
        <v>44</v>
      </c>
      <c r="D106" s="1218">
        <v>3613</v>
      </c>
      <c r="E106" s="1218">
        <v>26</v>
      </c>
      <c r="F106" s="1218">
        <v>43</v>
      </c>
      <c r="G106" s="1218">
        <v>2542</v>
      </c>
      <c r="H106" s="1218">
        <v>294</v>
      </c>
      <c r="I106" s="1218">
        <v>3812</v>
      </c>
      <c r="J106" s="1218">
        <v>7394</v>
      </c>
      <c r="K106" s="1218">
        <v>2870</v>
      </c>
      <c r="L106" s="1218">
        <v>3388</v>
      </c>
      <c r="M106" s="1218">
        <v>228</v>
      </c>
      <c r="N106" s="1218">
        <v>3501</v>
      </c>
      <c r="O106" s="1218">
        <v>36</v>
      </c>
      <c r="P106" s="1218">
        <v>2309</v>
      </c>
      <c r="Q106" s="1218">
        <v>11209</v>
      </c>
      <c r="R106" s="1218">
        <v>1908</v>
      </c>
      <c r="S106" s="1218">
        <v>5914</v>
      </c>
      <c r="T106" s="1218">
        <v>6</v>
      </c>
      <c r="U106" s="1218">
        <v>0</v>
      </c>
      <c r="V106" s="1219">
        <v>49093</v>
      </c>
    </row>
    <row r="107" spans="1:22" ht="15" x14ac:dyDescent="0.25">
      <c r="A107"/>
      <c r="B107" s="1256"/>
      <c r="C107" s="338" t="s">
        <v>45</v>
      </c>
      <c r="D107" s="1218">
        <v>1872</v>
      </c>
      <c r="E107" s="1218">
        <v>36</v>
      </c>
      <c r="F107" s="1218">
        <v>44</v>
      </c>
      <c r="G107" s="1218">
        <v>1289</v>
      </c>
      <c r="H107" s="1218">
        <v>171</v>
      </c>
      <c r="I107" s="1218">
        <v>2012</v>
      </c>
      <c r="J107" s="1218">
        <v>2794</v>
      </c>
      <c r="K107" s="1218">
        <v>1364</v>
      </c>
      <c r="L107" s="1218">
        <v>1446</v>
      </c>
      <c r="M107" s="1218">
        <v>104</v>
      </c>
      <c r="N107" s="1218">
        <v>1103</v>
      </c>
      <c r="O107" s="1218">
        <v>63</v>
      </c>
      <c r="P107" s="1218">
        <v>837</v>
      </c>
      <c r="Q107" s="1218">
        <v>3993</v>
      </c>
      <c r="R107" s="1218">
        <v>1032</v>
      </c>
      <c r="S107" s="1218">
        <v>2409</v>
      </c>
      <c r="T107" s="1218">
        <v>8</v>
      </c>
      <c r="U107" s="1218">
        <v>0</v>
      </c>
      <c r="V107" s="1219">
        <v>20577</v>
      </c>
    </row>
    <row r="108" spans="1:22" ht="15" x14ac:dyDescent="0.25">
      <c r="A108"/>
      <c r="B108" s="1256"/>
      <c r="C108" s="338" t="s">
        <v>46</v>
      </c>
      <c r="D108" s="1218">
        <v>3443</v>
      </c>
      <c r="E108" s="1218">
        <v>891</v>
      </c>
      <c r="F108" s="1218">
        <v>53</v>
      </c>
      <c r="G108" s="1218">
        <v>2713</v>
      </c>
      <c r="H108" s="1218">
        <v>303</v>
      </c>
      <c r="I108" s="1218">
        <v>4234</v>
      </c>
      <c r="J108" s="1218">
        <v>7040</v>
      </c>
      <c r="K108" s="1218">
        <v>3108</v>
      </c>
      <c r="L108" s="1218">
        <v>3760</v>
      </c>
      <c r="M108" s="1218">
        <v>232</v>
      </c>
      <c r="N108" s="1218">
        <v>3466</v>
      </c>
      <c r="O108" s="1218">
        <v>42</v>
      </c>
      <c r="P108" s="1218">
        <v>1436</v>
      </c>
      <c r="Q108" s="1218">
        <v>7810</v>
      </c>
      <c r="R108" s="1218">
        <v>2178</v>
      </c>
      <c r="S108" s="1218">
        <v>5503</v>
      </c>
      <c r="T108" s="1218">
        <v>6</v>
      </c>
      <c r="U108" s="1218">
        <v>0</v>
      </c>
      <c r="V108" s="1219">
        <v>46218</v>
      </c>
    </row>
    <row r="109" spans="1:22" ht="15" x14ac:dyDescent="0.25">
      <c r="A109"/>
      <c r="B109" s="1256"/>
      <c r="C109" s="338" t="s">
        <v>47</v>
      </c>
      <c r="D109" s="1218">
        <v>358</v>
      </c>
      <c r="E109" s="1218">
        <v>174</v>
      </c>
      <c r="F109" s="1218">
        <v>7</v>
      </c>
      <c r="G109" s="1218">
        <v>233</v>
      </c>
      <c r="H109" s="1218">
        <v>63</v>
      </c>
      <c r="I109" s="1218">
        <v>790</v>
      </c>
      <c r="J109" s="1218">
        <v>1246</v>
      </c>
      <c r="K109" s="1218">
        <v>584</v>
      </c>
      <c r="L109" s="1218">
        <v>704</v>
      </c>
      <c r="M109" s="1218">
        <v>20</v>
      </c>
      <c r="N109" s="1218">
        <v>428</v>
      </c>
      <c r="O109" s="1218">
        <v>17</v>
      </c>
      <c r="P109" s="1218">
        <v>124</v>
      </c>
      <c r="Q109" s="1218">
        <v>169</v>
      </c>
      <c r="R109" s="1218">
        <v>409</v>
      </c>
      <c r="S109" s="1218">
        <v>692</v>
      </c>
      <c r="T109" s="1218">
        <v>6</v>
      </c>
      <c r="U109" s="1218">
        <v>0</v>
      </c>
      <c r="V109" s="1219">
        <v>6024</v>
      </c>
    </row>
    <row r="110" spans="1:22" ht="15" x14ac:dyDescent="0.25">
      <c r="A110"/>
      <c r="B110" s="1256"/>
      <c r="C110" s="338" t="s">
        <v>48</v>
      </c>
      <c r="D110" s="1218">
        <v>416</v>
      </c>
      <c r="E110" s="1218">
        <v>449</v>
      </c>
      <c r="F110" s="1218">
        <v>25</v>
      </c>
      <c r="G110" s="1218">
        <v>631</v>
      </c>
      <c r="H110" s="1218">
        <v>8</v>
      </c>
      <c r="I110" s="1218">
        <v>1307</v>
      </c>
      <c r="J110" s="1218">
        <v>2039</v>
      </c>
      <c r="K110" s="1218">
        <v>1421</v>
      </c>
      <c r="L110" s="1218">
        <v>1225</v>
      </c>
      <c r="M110" s="1218">
        <v>186</v>
      </c>
      <c r="N110" s="1218">
        <v>1013</v>
      </c>
      <c r="O110" s="1218">
        <v>54</v>
      </c>
      <c r="P110" s="1218">
        <v>183</v>
      </c>
      <c r="Q110" s="1218">
        <v>2914</v>
      </c>
      <c r="R110" s="1218">
        <v>659</v>
      </c>
      <c r="S110" s="1218">
        <v>1258</v>
      </c>
      <c r="T110" s="1218">
        <v>0</v>
      </c>
      <c r="U110" s="1218">
        <v>0</v>
      </c>
      <c r="V110" s="1219">
        <v>13788</v>
      </c>
    </row>
    <row r="111" spans="1:22" ht="15" x14ac:dyDescent="0.25">
      <c r="A111"/>
      <c r="B111" s="1256"/>
      <c r="C111" s="338" t="s">
        <v>49</v>
      </c>
      <c r="D111" s="1218">
        <v>9875</v>
      </c>
      <c r="E111" s="1218">
        <v>36</v>
      </c>
      <c r="F111" s="1218">
        <v>382</v>
      </c>
      <c r="G111" s="1218">
        <v>19279</v>
      </c>
      <c r="H111" s="1218">
        <v>504</v>
      </c>
      <c r="I111" s="1218">
        <v>20072</v>
      </c>
      <c r="J111" s="1218">
        <v>60252</v>
      </c>
      <c r="K111" s="1218">
        <v>17315</v>
      </c>
      <c r="L111" s="1218">
        <v>19281</v>
      </c>
      <c r="M111" s="1218">
        <v>9564</v>
      </c>
      <c r="N111" s="1218">
        <v>47653</v>
      </c>
      <c r="O111" s="1218">
        <v>11098</v>
      </c>
      <c r="P111" s="1218">
        <v>16999</v>
      </c>
      <c r="Q111" s="1218">
        <v>36148</v>
      </c>
      <c r="R111" s="1218">
        <v>18516</v>
      </c>
      <c r="S111" s="1218">
        <v>105200</v>
      </c>
      <c r="T111" s="1218">
        <v>183</v>
      </c>
      <c r="U111" s="1218">
        <v>0</v>
      </c>
      <c r="V111" s="1219">
        <v>392357</v>
      </c>
    </row>
    <row r="112" spans="1:22" ht="15" x14ac:dyDescent="0.25">
      <c r="A112"/>
      <c r="B112" s="1256"/>
      <c r="C112" s="338" t="s">
        <v>125</v>
      </c>
      <c r="D112" s="1218">
        <v>0</v>
      </c>
      <c r="E112" s="1218">
        <v>0</v>
      </c>
      <c r="F112" s="1218">
        <v>0</v>
      </c>
      <c r="G112" s="1218">
        <v>0</v>
      </c>
      <c r="H112" s="1218">
        <v>0</v>
      </c>
      <c r="I112" s="1218">
        <v>0</v>
      </c>
      <c r="J112" s="1218">
        <v>0</v>
      </c>
      <c r="K112" s="1218">
        <v>0</v>
      </c>
      <c r="L112" s="1218">
        <v>0</v>
      </c>
      <c r="M112" s="1218">
        <v>0</v>
      </c>
      <c r="N112" s="1218">
        <v>0</v>
      </c>
      <c r="O112" s="1218">
        <v>0</v>
      </c>
      <c r="P112" s="1218">
        <v>0</v>
      </c>
      <c r="Q112" s="1218">
        <v>0</v>
      </c>
      <c r="R112" s="1218">
        <v>0</v>
      </c>
      <c r="S112" s="1218">
        <v>0</v>
      </c>
      <c r="T112" s="1218">
        <v>0</v>
      </c>
      <c r="U112" s="1218">
        <v>0</v>
      </c>
      <c r="V112" s="1219">
        <v>0</v>
      </c>
    </row>
    <row r="113" spans="1:22" ht="15" x14ac:dyDescent="0.25">
      <c r="A113"/>
      <c r="B113" s="1257"/>
      <c r="C113" s="339" t="s">
        <v>196</v>
      </c>
      <c r="D113" s="1220">
        <v>56025</v>
      </c>
      <c r="E113" s="1220">
        <v>2481</v>
      </c>
      <c r="F113" s="1220">
        <v>16097</v>
      </c>
      <c r="G113" s="1220">
        <v>47023</v>
      </c>
      <c r="H113" s="1220">
        <v>3495</v>
      </c>
      <c r="I113" s="1220">
        <v>60369</v>
      </c>
      <c r="J113" s="1220">
        <v>148377</v>
      </c>
      <c r="K113" s="1220">
        <v>57892</v>
      </c>
      <c r="L113" s="1220">
        <v>64086</v>
      </c>
      <c r="M113" s="1220">
        <v>12911</v>
      </c>
      <c r="N113" s="1220">
        <v>90204</v>
      </c>
      <c r="O113" s="1220">
        <v>40191</v>
      </c>
      <c r="P113" s="1220">
        <v>33219</v>
      </c>
      <c r="Q113" s="1220">
        <v>87381</v>
      </c>
      <c r="R113" s="1220">
        <v>47967</v>
      </c>
      <c r="S113" s="1220">
        <v>176019</v>
      </c>
      <c r="T113" s="1220">
        <v>320</v>
      </c>
      <c r="U113" s="1220"/>
      <c r="V113" s="1221">
        <v>944057</v>
      </c>
    </row>
    <row r="114" spans="1:22" ht="15" x14ac:dyDescent="0.25">
      <c r="A114"/>
      <c r="B114" s="1255" t="s">
        <v>90</v>
      </c>
      <c r="C114" s="338" t="s">
        <v>34</v>
      </c>
      <c r="D114" s="1218">
        <v>1079</v>
      </c>
      <c r="E114" s="1218">
        <v>87</v>
      </c>
      <c r="F114" s="1218">
        <v>21</v>
      </c>
      <c r="G114" s="1218">
        <v>605</v>
      </c>
      <c r="H114" s="1218">
        <v>71</v>
      </c>
      <c r="I114" s="1218">
        <v>877</v>
      </c>
      <c r="J114" s="1218">
        <v>2848</v>
      </c>
      <c r="K114" s="1218">
        <v>1446</v>
      </c>
      <c r="L114" s="1218">
        <v>1574</v>
      </c>
      <c r="M114" s="1218">
        <v>61</v>
      </c>
      <c r="N114" s="1218">
        <v>2101</v>
      </c>
      <c r="O114" s="1218">
        <v>15</v>
      </c>
      <c r="P114" s="1218">
        <v>468</v>
      </c>
      <c r="Q114" s="1218">
        <v>1146</v>
      </c>
      <c r="R114" s="1218">
        <v>3603</v>
      </c>
      <c r="S114" s="1218">
        <v>1281</v>
      </c>
      <c r="T114" s="1218">
        <v>0</v>
      </c>
      <c r="U114" s="1218">
        <v>165</v>
      </c>
      <c r="V114" s="1219">
        <v>17448</v>
      </c>
    </row>
    <row r="115" spans="1:22" ht="15" x14ac:dyDescent="0.25">
      <c r="A115"/>
      <c r="B115" s="1256"/>
      <c r="C115" s="338" t="s">
        <v>35</v>
      </c>
      <c r="D115" s="1218">
        <v>294</v>
      </c>
      <c r="E115" s="1218">
        <v>75</v>
      </c>
      <c r="F115" s="1218">
        <v>117</v>
      </c>
      <c r="G115" s="1218">
        <v>1062</v>
      </c>
      <c r="H115" s="1218">
        <v>33</v>
      </c>
      <c r="I115" s="1218">
        <v>1783</v>
      </c>
      <c r="J115" s="1218">
        <v>6714</v>
      </c>
      <c r="K115" s="1218">
        <v>2347</v>
      </c>
      <c r="L115" s="1218">
        <v>1783</v>
      </c>
      <c r="M115" s="1218">
        <v>212</v>
      </c>
      <c r="N115" s="1218">
        <v>3793</v>
      </c>
      <c r="O115" s="1218">
        <v>23</v>
      </c>
      <c r="P115" s="1218">
        <v>1227</v>
      </c>
      <c r="Q115" s="1218">
        <v>4465</v>
      </c>
      <c r="R115" s="1218">
        <v>5103</v>
      </c>
      <c r="S115" s="1218">
        <v>2103</v>
      </c>
      <c r="T115" s="1218">
        <v>6</v>
      </c>
      <c r="U115" s="1218">
        <v>209</v>
      </c>
      <c r="V115" s="1219">
        <v>31349</v>
      </c>
    </row>
    <row r="116" spans="1:22" ht="15" x14ac:dyDescent="0.25">
      <c r="A116"/>
      <c r="B116" s="1256"/>
      <c r="C116" s="338" t="s">
        <v>36</v>
      </c>
      <c r="D116" s="1218">
        <v>281</v>
      </c>
      <c r="E116" s="1218">
        <v>66</v>
      </c>
      <c r="F116" s="1218">
        <v>5654</v>
      </c>
      <c r="G116" s="1218">
        <v>1988</v>
      </c>
      <c r="H116" s="1218">
        <v>69</v>
      </c>
      <c r="I116" s="1218">
        <v>3579</v>
      </c>
      <c r="J116" s="1218">
        <v>5397</v>
      </c>
      <c r="K116" s="1218">
        <v>4392</v>
      </c>
      <c r="L116" s="1218">
        <v>3822</v>
      </c>
      <c r="M116" s="1218">
        <v>279</v>
      </c>
      <c r="N116" s="1218">
        <v>7370</v>
      </c>
      <c r="O116" s="1218">
        <v>36</v>
      </c>
      <c r="P116" s="1218">
        <v>1383</v>
      </c>
      <c r="Q116" s="1218">
        <v>3690</v>
      </c>
      <c r="R116" s="1218">
        <v>9553</v>
      </c>
      <c r="S116" s="1218">
        <v>3628</v>
      </c>
      <c r="T116" s="1218">
        <v>11</v>
      </c>
      <c r="U116" s="1218">
        <v>537</v>
      </c>
      <c r="V116" s="1219">
        <v>51735</v>
      </c>
    </row>
    <row r="117" spans="1:22" ht="15" x14ac:dyDescent="0.25">
      <c r="A117"/>
      <c r="B117" s="1256"/>
      <c r="C117" s="338" t="s">
        <v>37</v>
      </c>
      <c r="D117" s="1218">
        <v>1054</v>
      </c>
      <c r="E117" s="1218">
        <v>57</v>
      </c>
      <c r="F117" s="1218">
        <v>2125</v>
      </c>
      <c r="G117" s="1218">
        <v>933</v>
      </c>
      <c r="H117" s="1218">
        <v>94</v>
      </c>
      <c r="I117" s="1218">
        <v>1087</v>
      </c>
      <c r="J117" s="1218">
        <v>2495</v>
      </c>
      <c r="K117" s="1218">
        <v>1730</v>
      </c>
      <c r="L117" s="1218">
        <v>1023</v>
      </c>
      <c r="M117" s="1218">
        <v>73</v>
      </c>
      <c r="N117" s="1218">
        <v>2466</v>
      </c>
      <c r="O117" s="1218">
        <v>13</v>
      </c>
      <c r="P117" s="1218">
        <v>480</v>
      </c>
      <c r="Q117" s="1218">
        <v>1137</v>
      </c>
      <c r="R117" s="1218">
        <v>4531</v>
      </c>
      <c r="S117" s="1218">
        <v>1474</v>
      </c>
      <c r="T117" s="1218">
        <v>1</v>
      </c>
      <c r="U117" s="1218">
        <v>238</v>
      </c>
      <c r="V117" s="1219">
        <v>21011</v>
      </c>
    </row>
    <row r="118" spans="1:22" ht="15" x14ac:dyDescent="0.25">
      <c r="A118"/>
      <c r="B118" s="1256"/>
      <c r="C118" s="338" t="s">
        <v>38</v>
      </c>
      <c r="D118" s="1218">
        <v>4620</v>
      </c>
      <c r="E118" s="1218">
        <v>88</v>
      </c>
      <c r="F118" s="1218">
        <v>806</v>
      </c>
      <c r="G118" s="1218">
        <v>1678</v>
      </c>
      <c r="H118" s="1218">
        <v>232</v>
      </c>
      <c r="I118" s="1218">
        <v>2688</v>
      </c>
      <c r="J118" s="1218">
        <v>6037</v>
      </c>
      <c r="K118" s="1218">
        <v>3300</v>
      </c>
      <c r="L118" s="1218">
        <v>2948</v>
      </c>
      <c r="M118" s="1218">
        <v>270</v>
      </c>
      <c r="N118" s="1218">
        <v>6886</v>
      </c>
      <c r="O118" s="1218">
        <v>141</v>
      </c>
      <c r="P118" s="1218">
        <v>1772</v>
      </c>
      <c r="Q118" s="1218">
        <v>3941</v>
      </c>
      <c r="R118" s="1218">
        <v>11055</v>
      </c>
      <c r="S118" s="1218">
        <v>4277</v>
      </c>
      <c r="T118" s="1218">
        <v>10</v>
      </c>
      <c r="U118" s="1218">
        <v>693</v>
      </c>
      <c r="V118" s="1219">
        <v>51442</v>
      </c>
    </row>
    <row r="119" spans="1:22" ht="15" x14ac:dyDescent="0.25">
      <c r="A119"/>
      <c r="B119" s="1256"/>
      <c r="C119" s="338" t="s">
        <v>39</v>
      </c>
      <c r="D119" s="1218">
        <v>7249</v>
      </c>
      <c r="E119" s="1218">
        <v>63</v>
      </c>
      <c r="F119" s="1218">
        <v>1951</v>
      </c>
      <c r="G119" s="1218">
        <v>4276</v>
      </c>
      <c r="H119" s="1218">
        <v>337</v>
      </c>
      <c r="I119" s="1218">
        <v>6263</v>
      </c>
      <c r="J119" s="1218">
        <v>15842</v>
      </c>
      <c r="K119" s="1218">
        <v>8286</v>
      </c>
      <c r="L119" s="1218">
        <v>7469</v>
      </c>
      <c r="M119" s="1218">
        <v>1173</v>
      </c>
      <c r="N119" s="1218">
        <v>20032</v>
      </c>
      <c r="O119" s="1218">
        <v>3504</v>
      </c>
      <c r="P119" s="1218">
        <v>5194</v>
      </c>
      <c r="Q119" s="1218">
        <v>11127</v>
      </c>
      <c r="R119" s="1218">
        <v>25703</v>
      </c>
      <c r="S119" s="1218">
        <v>16078</v>
      </c>
      <c r="T119" s="1218">
        <v>36</v>
      </c>
      <c r="U119" s="1218">
        <v>1301</v>
      </c>
      <c r="V119" s="1219">
        <v>135884</v>
      </c>
    </row>
    <row r="120" spans="1:22" ht="15" x14ac:dyDescent="0.25">
      <c r="A120"/>
      <c r="B120" s="1256"/>
      <c r="C120" s="338" t="s">
        <v>40</v>
      </c>
      <c r="D120" s="1218">
        <v>9325</v>
      </c>
      <c r="E120" s="1218">
        <v>4</v>
      </c>
      <c r="F120" s="1218">
        <v>4347</v>
      </c>
      <c r="G120" s="1218">
        <v>2635</v>
      </c>
      <c r="H120" s="1218">
        <v>383</v>
      </c>
      <c r="I120" s="1218">
        <v>2975</v>
      </c>
      <c r="J120" s="1218">
        <v>7420</v>
      </c>
      <c r="K120" s="1218">
        <v>2644</v>
      </c>
      <c r="L120" s="1218">
        <v>3410</v>
      </c>
      <c r="M120" s="1218">
        <v>289</v>
      </c>
      <c r="N120" s="1218">
        <v>6573</v>
      </c>
      <c r="O120" s="1218">
        <v>6646</v>
      </c>
      <c r="P120" s="1218">
        <v>2188</v>
      </c>
      <c r="Q120" s="1218">
        <v>4942</v>
      </c>
      <c r="R120" s="1218">
        <v>10383</v>
      </c>
      <c r="S120" s="1218">
        <v>7261</v>
      </c>
      <c r="T120" s="1218">
        <v>3</v>
      </c>
      <c r="U120" s="1218">
        <v>645</v>
      </c>
      <c r="V120" s="1219">
        <v>72073</v>
      </c>
    </row>
    <row r="121" spans="1:22" ht="15" x14ac:dyDescent="0.25">
      <c r="A121"/>
      <c r="B121" s="1256"/>
      <c r="C121" s="338" t="s">
        <v>41</v>
      </c>
      <c r="D121" s="1218">
        <v>8054</v>
      </c>
      <c r="E121" s="1218">
        <v>37</v>
      </c>
      <c r="F121" s="1218">
        <v>98</v>
      </c>
      <c r="G121" s="1218">
        <v>3029</v>
      </c>
      <c r="H121" s="1218">
        <v>445</v>
      </c>
      <c r="I121" s="1218">
        <v>4238</v>
      </c>
      <c r="J121" s="1218">
        <v>8226</v>
      </c>
      <c r="K121" s="1218">
        <v>2849</v>
      </c>
      <c r="L121" s="1218">
        <v>4445</v>
      </c>
      <c r="M121" s="1218">
        <v>346</v>
      </c>
      <c r="N121" s="1218">
        <v>8059</v>
      </c>
      <c r="O121" s="1218">
        <v>100</v>
      </c>
      <c r="P121" s="1218">
        <v>2128</v>
      </c>
      <c r="Q121" s="1218">
        <v>13545</v>
      </c>
      <c r="R121" s="1218">
        <v>11605</v>
      </c>
      <c r="S121" s="1218">
        <v>7320</v>
      </c>
      <c r="T121" s="1218">
        <v>6</v>
      </c>
      <c r="U121" s="1218">
        <v>932</v>
      </c>
      <c r="V121" s="1219">
        <v>75462</v>
      </c>
    </row>
    <row r="122" spans="1:22" ht="15" x14ac:dyDescent="0.25">
      <c r="A122"/>
      <c r="B122" s="1256"/>
      <c r="C122" s="338" t="s">
        <v>42</v>
      </c>
      <c r="D122" s="1218">
        <v>2850</v>
      </c>
      <c r="E122" s="1218">
        <v>1</v>
      </c>
      <c r="F122" s="1218">
        <v>27</v>
      </c>
      <c r="G122" s="1218">
        <v>1258</v>
      </c>
      <c r="H122" s="1218">
        <v>275</v>
      </c>
      <c r="I122" s="1218">
        <v>1176</v>
      </c>
      <c r="J122" s="1218">
        <v>3815</v>
      </c>
      <c r="K122" s="1218">
        <v>1241</v>
      </c>
      <c r="L122" s="1218">
        <v>2183</v>
      </c>
      <c r="M122" s="1218">
        <v>177</v>
      </c>
      <c r="N122" s="1218">
        <v>3118</v>
      </c>
      <c r="O122" s="1218">
        <v>4646</v>
      </c>
      <c r="P122" s="1218">
        <v>777</v>
      </c>
      <c r="Q122" s="1218">
        <v>2469</v>
      </c>
      <c r="R122" s="1218">
        <v>5128</v>
      </c>
      <c r="S122" s="1218">
        <v>3010</v>
      </c>
      <c r="T122" s="1218">
        <v>15</v>
      </c>
      <c r="U122" s="1218">
        <v>336</v>
      </c>
      <c r="V122" s="1219">
        <v>32502</v>
      </c>
    </row>
    <row r="123" spans="1:22" ht="15" x14ac:dyDescent="0.25">
      <c r="A123"/>
      <c r="B123" s="1256"/>
      <c r="C123" s="338" t="s">
        <v>43</v>
      </c>
      <c r="D123" s="1218">
        <v>3742</v>
      </c>
      <c r="E123" s="1218">
        <v>461</v>
      </c>
      <c r="F123" s="1218">
        <v>386</v>
      </c>
      <c r="G123" s="1218">
        <v>3877</v>
      </c>
      <c r="H123" s="1218">
        <v>223</v>
      </c>
      <c r="I123" s="1218">
        <v>4436</v>
      </c>
      <c r="J123" s="1218">
        <v>11978</v>
      </c>
      <c r="K123" s="1218">
        <v>4030</v>
      </c>
      <c r="L123" s="1218">
        <v>6519</v>
      </c>
      <c r="M123" s="1218">
        <v>521</v>
      </c>
      <c r="N123" s="1218">
        <v>15797</v>
      </c>
      <c r="O123" s="1218">
        <v>14139</v>
      </c>
      <c r="P123" s="1218">
        <v>4165</v>
      </c>
      <c r="Q123" s="1218">
        <v>10593</v>
      </c>
      <c r="R123" s="1218">
        <v>19508</v>
      </c>
      <c r="S123" s="1218">
        <v>9488</v>
      </c>
      <c r="T123" s="1218">
        <v>22</v>
      </c>
      <c r="U123" s="1218">
        <v>2479</v>
      </c>
      <c r="V123" s="1219">
        <v>112364</v>
      </c>
    </row>
    <row r="124" spans="1:22" ht="15" x14ac:dyDescent="0.25">
      <c r="A124"/>
      <c r="B124" s="1256"/>
      <c r="C124" s="338" t="s">
        <v>44</v>
      </c>
      <c r="D124" s="1218">
        <v>3640</v>
      </c>
      <c r="E124" s="1218">
        <v>22</v>
      </c>
      <c r="F124" s="1218">
        <v>34</v>
      </c>
      <c r="G124" s="1218">
        <v>2653</v>
      </c>
      <c r="H124" s="1218">
        <v>307</v>
      </c>
      <c r="I124" s="1218">
        <v>4012</v>
      </c>
      <c r="J124" s="1218">
        <v>7594</v>
      </c>
      <c r="K124" s="1218">
        <v>2922</v>
      </c>
      <c r="L124" s="1218">
        <v>3506</v>
      </c>
      <c r="M124" s="1218">
        <v>322</v>
      </c>
      <c r="N124" s="1218">
        <v>9050</v>
      </c>
      <c r="O124" s="1218">
        <v>26</v>
      </c>
      <c r="P124" s="1218">
        <v>3430</v>
      </c>
      <c r="Q124" s="1218">
        <v>15487</v>
      </c>
      <c r="R124" s="1218">
        <v>12178</v>
      </c>
      <c r="S124" s="1218">
        <v>6082</v>
      </c>
      <c r="T124" s="1218">
        <v>6</v>
      </c>
      <c r="U124" s="1218">
        <v>673</v>
      </c>
      <c r="V124" s="1219">
        <v>71944</v>
      </c>
    </row>
    <row r="125" spans="1:22" ht="15" x14ac:dyDescent="0.25">
      <c r="A125"/>
      <c r="B125" s="1256"/>
      <c r="C125" s="338" t="s">
        <v>45</v>
      </c>
      <c r="D125" s="1218">
        <v>1934</v>
      </c>
      <c r="E125" s="1218">
        <v>33</v>
      </c>
      <c r="F125" s="1218">
        <v>41</v>
      </c>
      <c r="G125" s="1218">
        <v>1346</v>
      </c>
      <c r="H125" s="1218">
        <v>174</v>
      </c>
      <c r="I125" s="1218">
        <v>1982</v>
      </c>
      <c r="J125" s="1218">
        <v>2925</v>
      </c>
      <c r="K125" s="1218">
        <v>1469</v>
      </c>
      <c r="L125" s="1218">
        <v>1501</v>
      </c>
      <c r="M125" s="1218">
        <v>132</v>
      </c>
      <c r="N125" s="1218">
        <v>3137</v>
      </c>
      <c r="O125" s="1218">
        <v>63</v>
      </c>
      <c r="P125" s="1218">
        <v>1241</v>
      </c>
      <c r="Q125" s="1218">
        <v>5598</v>
      </c>
      <c r="R125" s="1218">
        <v>5390</v>
      </c>
      <c r="S125" s="1218">
        <v>2493</v>
      </c>
      <c r="T125" s="1218">
        <v>8</v>
      </c>
      <c r="U125" s="1218">
        <v>362</v>
      </c>
      <c r="V125" s="1219">
        <v>29829</v>
      </c>
    </row>
    <row r="126" spans="1:22" ht="15" x14ac:dyDescent="0.25">
      <c r="A126"/>
      <c r="B126" s="1256"/>
      <c r="C126" s="338" t="s">
        <v>46</v>
      </c>
      <c r="D126" s="1218">
        <v>3525</v>
      </c>
      <c r="E126" s="1218">
        <v>845</v>
      </c>
      <c r="F126" s="1218">
        <v>52</v>
      </c>
      <c r="G126" s="1218">
        <v>2917</v>
      </c>
      <c r="H126" s="1218">
        <v>302</v>
      </c>
      <c r="I126" s="1218">
        <v>4433</v>
      </c>
      <c r="J126" s="1218">
        <v>7471</v>
      </c>
      <c r="K126" s="1218">
        <v>3174</v>
      </c>
      <c r="L126" s="1218">
        <v>3957</v>
      </c>
      <c r="M126" s="1218">
        <v>309</v>
      </c>
      <c r="N126" s="1218">
        <v>7980</v>
      </c>
      <c r="O126" s="1218">
        <v>43</v>
      </c>
      <c r="P126" s="1218">
        <v>2457</v>
      </c>
      <c r="Q126" s="1218">
        <v>8815</v>
      </c>
      <c r="R126" s="1218">
        <v>10770</v>
      </c>
      <c r="S126" s="1218">
        <v>5560</v>
      </c>
      <c r="T126" s="1218">
        <v>6</v>
      </c>
      <c r="U126" s="1218">
        <v>1136</v>
      </c>
      <c r="V126" s="1219">
        <v>63752</v>
      </c>
    </row>
    <row r="127" spans="1:22" ht="15" x14ac:dyDescent="0.25">
      <c r="A127"/>
      <c r="B127" s="1256"/>
      <c r="C127" s="338" t="s">
        <v>47</v>
      </c>
      <c r="D127" s="1218">
        <v>351</v>
      </c>
      <c r="E127" s="1218">
        <v>196</v>
      </c>
      <c r="F127" s="1218">
        <v>7</v>
      </c>
      <c r="G127" s="1218">
        <v>264</v>
      </c>
      <c r="H127" s="1218">
        <v>64</v>
      </c>
      <c r="I127" s="1218">
        <v>826</v>
      </c>
      <c r="J127" s="1218">
        <v>1324</v>
      </c>
      <c r="K127" s="1218">
        <v>618</v>
      </c>
      <c r="L127" s="1218">
        <v>727</v>
      </c>
      <c r="M127" s="1218">
        <v>26</v>
      </c>
      <c r="N127" s="1218">
        <v>1187</v>
      </c>
      <c r="O127" s="1218">
        <v>18</v>
      </c>
      <c r="P127" s="1218">
        <v>243</v>
      </c>
      <c r="Q127" s="1218">
        <v>594</v>
      </c>
      <c r="R127" s="1218">
        <v>2572</v>
      </c>
      <c r="S127" s="1218">
        <v>712</v>
      </c>
      <c r="T127" s="1218">
        <v>6</v>
      </c>
      <c r="U127" s="1218">
        <v>154</v>
      </c>
      <c r="V127" s="1219">
        <v>9889</v>
      </c>
    </row>
    <row r="128" spans="1:22" ht="15" x14ac:dyDescent="0.25">
      <c r="A128"/>
      <c r="B128" s="1256"/>
      <c r="C128" s="338" t="s">
        <v>48</v>
      </c>
      <c r="D128" s="1218">
        <v>415</v>
      </c>
      <c r="E128" s="1218">
        <v>513</v>
      </c>
      <c r="F128" s="1218">
        <v>18</v>
      </c>
      <c r="G128" s="1218">
        <v>588</v>
      </c>
      <c r="H128" s="1218">
        <v>8</v>
      </c>
      <c r="I128" s="1218">
        <v>1275</v>
      </c>
      <c r="J128" s="1218">
        <v>2197</v>
      </c>
      <c r="K128" s="1218">
        <v>1417</v>
      </c>
      <c r="L128" s="1218">
        <v>1242</v>
      </c>
      <c r="M128" s="1218">
        <v>209</v>
      </c>
      <c r="N128" s="1218">
        <v>2177</v>
      </c>
      <c r="O128" s="1218">
        <v>54</v>
      </c>
      <c r="P128" s="1218">
        <v>369</v>
      </c>
      <c r="Q128" s="1218">
        <v>1098</v>
      </c>
      <c r="R128" s="1218">
        <v>3356</v>
      </c>
      <c r="S128" s="1218">
        <v>1279</v>
      </c>
      <c r="T128" s="1218">
        <v>0</v>
      </c>
      <c r="U128" s="1218">
        <v>304</v>
      </c>
      <c r="V128" s="1219">
        <v>16519</v>
      </c>
    </row>
    <row r="129" spans="1:22" ht="15" x14ac:dyDescent="0.25">
      <c r="A129"/>
      <c r="B129" s="1256"/>
      <c r="C129" s="338" t="s">
        <v>49</v>
      </c>
      <c r="D129" s="1218">
        <v>10515</v>
      </c>
      <c r="E129" s="1218">
        <v>93</v>
      </c>
      <c r="F129" s="1218">
        <v>403</v>
      </c>
      <c r="G129" s="1218">
        <v>20408</v>
      </c>
      <c r="H129" s="1218">
        <v>511</v>
      </c>
      <c r="I129" s="1218">
        <v>21368</v>
      </c>
      <c r="J129" s="1218">
        <v>63942</v>
      </c>
      <c r="K129" s="1218">
        <v>17924</v>
      </c>
      <c r="L129" s="1218">
        <v>20767</v>
      </c>
      <c r="M129" s="1218">
        <v>10996</v>
      </c>
      <c r="N129" s="1218">
        <v>116885</v>
      </c>
      <c r="O129" s="1218">
        <v>10472</v>
      </c>
      <c r="P129" s="1218">
        <v>26624</v>
      </c>
      <c r="Q129" s="1218">
        <v>74442</v>
      </c>
      <c r="R129" s="1218">
        <v>144102</v>
      </c>
      <c r="S129" s="1218">
        <v>108203</v>
      </c>
      <c r="T129" s="1218">
        <v>194</v>
      </c>
      <c r="U129" s="1218">
        <v>7725</v>
      </c>
      <c r="V129" s="1219">
        <v>655574</v>
      </c>
    </row>
    <row r="130" spans="1:22" ht="15" x14ac:dyDescent="0.25">
      <c r="A130"/>
      <c r="B130" s="1256"/>
      <c r="C130" s="338" t="s">
        <v>125</v>
      </c>
      <c r="D130" s="1218">
        <v>4</v>
      </c>
      <c r="E130" s="1218">
        <v>0</v>
      </c>
      <c r="F130" s="1218">
        <v>0</v>
      </c>
      <c r="G130" s="1218">
        <v>21</v>
      </c>
      <c r="H130" s="1218">
        <v>0</v>
      </c>
      <c r="I130" s="1218">
        <v>51</v>
      </c>
      <c r="J130" s="1218">
        <v>56</v>
      </c>
      <c r="K130" s="1218">
        <v>13</v>
      </c>
      <c r="L130" s="1218">
        <v>26</v>
      </c>
      <c r="M130" s="1218">
        <v>25</v>
      </c>
      <c r="N130" s="1218">
        <v>1425</v>
      </c>
      <c r="O130" s="1218">
        <v>0</v>
      </c>
      <c r="P130" s="1218">
        <v>357</v>
      </c>
      <c r="Q130" s="1218">
        <v>656</v>
      </c>
      <c r="R130" s="1218">
        <v>4227</v>
      </c>
      <c r="S130" s="1218">
        <v>2</v>
      </c>
      <c r="T130" s="1218">
        <v>0</v>
      </c>
      <c r="U130" s="1218">
        <v>4740</v>
      </c>
      <c r="V130" s="1219">
        <v>11603</v>
      </c>
    </row>
    <row r="131" spans="1:22" ht="15" x14ac:dyDescent="0.25">
      <c r="A131"/>
      <c r="B131" s="1257"/>
      <c r="C131" s="339" t="s">
        <v>196</v>
      </c>
      <c r="D131" s="1220">
        <v>58932</v>
      </c>
      <c r="E131" s="1220">
        <v>2641</v>
      </c>
      <c r="F131" s="1220">
        <v>16087</v>
      </c>
      <c r="G131" s="1220">
        <v>49538</v>
      </c>
      <c r="H131" s="1220">
        <v>3528</v>
      </c>
      <c r="I131" s="1220">
        <v>63049</v>
      </c>
      <c r="J131" s="1220">
        <v>156281</v>
      </c>
      <c r="K131" s="1220">
        <v>59802</v>
      </c>
      <c r="L131" s="1220">
        <v>66902</v>
      </c>
      <c r="M131" s="1220">
        <v>15420</v>
      </c>
      <c r="N131" s="1220">
        <v>218036</v>
      </c>
      <c r="O131" s="1220">
        <v>39939</v>
      </c>
      <c r="P131" s="1220">
        <v>54503</v>
      </c>
      <c r="Q131" s="1220">
        <v>163745</v>
      </c>
      <c r="R131" s="1220">
        <v>288767</v>
      </c>
      <c r="S131" s="1220">
        <v>180251</v>
      </c>
      <c r="T131" s="1220">
        <v>330</v>
      </c>
      <c r="U131" s="1220">
        <v>22629</v>
      </c>
      <c r="V131" s="1221">
        <v>1460380</v>
      </c>
    </row>
    <row r="132" spans="1:22" ht="15" x14ac:dyDescent="0.25">
      <c r="A132"/>
      <c r="B132" s="1255" t="s">
        <v>91</v>
      </c>
      <c r="C132" s="338" t="s">
        <v>34</v>
      </c>
      <c r="D132" s="1218">
        <v>1107</v>
      </c>
      <c r="E132" s="1218">
        <v>97</v>
      </c>
      <c r="F132" s="1218">
        <v>27</v>
      </c>
      <c r="G132" s="1218">
        <v>618</v>
      </c>
      <c r="H132" s="1218">
        <v>75</v>
      </c>
      <c r="I132" s="1218">
        <v>951</v>
      </c>
      <c r="J132" s="1218">
        <v>2868</v>
      </c>
      <c r="K132" s="1218">
        <v>1438</v>
      </c>
      <c r="L132" s="1218">
        <v>1554</v>
      </c>
      <c r="M132" s="1218">
        <v>62</v>
      </c>
      <c r="N132" s="1218">
        <v>2077</v>
      </c>
      <c r="O132" s="1218">
        <v>16</v>
      </c>
      <c r="P132" s="1218">
        <v>472</v>
      </c>
      <c r="Q132" s="1218">
        <v>1160</v>
      </c>
      <c r="R132" s="1218">
        <v>3677</v>
      </c>
      <c r="S132" s="1218">
        <v>1378</v>
      </c>
      <c r="T132" s="1218">
        <v>0</v>
      </c>
      <c r="U132" s="1218">
        <v>165</v>
      </c>
      <c r="V132" s="1219">
        <v>17742</v>
      </c>
    </row>
    <row r="133" spans="1:22" ht="15" x14ac:dyDescent="0.25">
      <c r="A133"/>
      <c r="B133" s="1256"/>
      <c r="C133" s="338" t="s">
        <v>35</v>
      </c>
      <c r="D133" s="1218">
        <v>289</v>
      </c>
      <c r="E133" s="1218">
        <v>76</v>
      </c>
      <c r="F133" s="1218">
        <v>122</v>
      </c>
      <c r="G133" s="1218">
        <v>1094</v>
      </c>
      <c r="H133" s="1218">
        <v>32</v>
      </c>
      <c r="I133" s="1218">
        <v>1874</v>
      </c>
      <c r="J133" s="1218">
        <v>6762</v>
      </c>
      <c r="K133" s="1218">
        <v>2443</v>
      </c>
      <c r="L133" s="1218">
        <v>1759</v>
      </c>
      <c r="M133" s="1218">
        <v>210</v>
      </c>
      <c r="N133" s="1218">
        <v>3841</v>
      </c>
      <c r="O133" s="1218">
        <v>27</v>
      </c>
      <c r="P133" s="1218">
        <v>1167</v>
      </c>
      <c r="Q133" s="1218">
        <v>4440</v>
      </c>
      <c r="R133" s="1218">
        <v>5198</v>
      </c>
      <c r="S133" s="1218">
        <v>2139</v>
      </c>
      <c r="T133" s="1218">
        <v>15</v>
      </c>
      <c r="U133" s="1218">
        <v>211</v>
      </c>
      <c r="V133" s="1219">
        <v>31699</v>
      </c>
    </row>
    <row r="134" spans="1:22" ht="15" x14ac:dyDescent="0.25">
      <c r="A134"/>
      <c r="B134" s="1256"/>
      <c r="C134" s="338" t="s">
        <v>36</v>
      </c>
      <c r="D134" s="1218">
        <v>307</v>
      </c>
      <c r="E134" s="1218">
        <v>65</v>
      </c>
      <c r="F134" s="1218">
        <v>5604</v>
      </c>
      <c r="G134" s="1218">
        <v>2062</v>
      </c>
      <c r="H134" s="1218">
        <v>77</v>
      </c>
      <c r="I134" s="1218">
        <v>3615</v>
      </c>
      <c r="J134" s="1218">
        <v>5515</v>
      </c>
      <c r="K134" s="1218">
        <v>4478</v>
      </c>
      <c r="L134" s="1218">
        <v>3665</v>
      </c>
      <c r="M134" s="1218">
        <v>305</v>
      </c>
      <c r="N134" s="1218">
        <v>7428</v>
      </c>
      <c r="O134" s="1218">
        <v>34</v>
      </c>
      <c r="P134" s="1218">
        <v>1380</v>
      </c>
      <c r="Q134" s="1218">
        <v>3721</v>
      </c>
      <c r="R134" s="1218">
        <v>9683</v>
      </c>
      <c r="S134" s="1218">
        <v>3723</v>
      </c>
      <c r="T134" s="1218">
        <v>10</v>
      </c>
      <c r="U134" s="1218">
        <v>537</v>
      </c>
      <c r="V134" s="1219">
        <v>52209</v>
      </c>
    </row>
    <row r="135" spans="1:22" ht="15" x14ac:dyDescent="0.25">
      <c r="A135"/>
      <c r="B135" s="1256"/>
      <c r="C135" s="338" t="s">
        <v>37</v>
      </c>
      <c r="D135" s="1218">
        <v>1126</v>
      </c>
      <c r="E135" s="1218">
        <v>62</v>
      </c>
      <c r="F135" s="1218">
        <v>2137</v>
      </c>
      <c r="G135" s="1218">
        <v>901</v>
      </c>
      <c r="H135" s="1218">
        <v>94</v>
      </c>
      <c r="I135" s="1218">
        <v>1080</v>
      </c>
      <c r="J135" s="1218">
        <v>2457</v>
      </c>
      <c r="K135" s="1218">
        <v>1697</v>
      </c>
      <c r="L135" s="1218">
        <v>1010</v>
      </c>
      <c r="M135" s="1218">
        <v>67</v>
      </c>
      <c r="N135" s="1218">
        <v>2541</v>
      </c>
      <c r="O135" s="1218">
        <v>13</v>
      </c>
      <c r="P135" s="1218">
        <v>494</v>
      </c>
      <c r="Q135" s="1218">
        <v>1179</v>
      </c>
      <c r="R135" s="1218">
        <v>4672</v>
      </c>
      <c r="S135" s="1218">
        <v>1482</v>
      </c>
      <c r="T135" s="1218">
        <v>1</v>
      </c>
      <c r="U135" s="1218">
        <v>238</v>
      </c>
      <c r="V135" s="1219">
        <v>21251</v>
      </c>
    </row>
    <row r="136" spans="1:22" ht="15" x14ac:dyDescent="0.25">
      <c r="A136"/>
      <c r="B136" s="1256"/>
      <c r="C136" s="338" t="s">
        <v>38</v>
      </c>
      <c r="D136" s="1218">
        <v>4495</v>
      </c>
      <c r="E136" s="1218">
        <v>91</v>
      </c>
      <c r="F136" s="1218">
        <v>803</v>
      </c>
      <c r="G136" s="1218">
        <v>1668</v>
      </c>
      <c r="H136" s="1218">
        <v>232</v>
      </c>
      <c r="I136" s="1218">
        <v>2831</v>
      </c>
      <c r="J136" s="1218">
        <v>5966</v>
      </c>
      <c r="K136" s="1218">
        <v>3328</v>
      </c>
      <c r="L136" s="1218">
        <v>2913</v>
      </c>
      <c r="M136" s="1218">
        <v>279</v>
      </c>
      <c r="N136" s="1218">
        <v>6963</v>
      </c>
      <c r="O136" s="1218">
        <v>134</v>
      </c>
      <c r="P136" s="1218">
        <v>1770</v>
      </c>
      <c r="Q136" s="1218">
        <v>4021</v>
      </c>
      <c r="R136" s="1218">
        <v>11087</v>
      </c>
      <c r="S136" s="1218">
        <v>4380</v>
      </c>
      <c r="T136" s="1218">
        <v>14</v>
      </c>
      <c r="U136" s="1218">
        <v>696</v>
      </c>
      <c r="V136" s="1219">
        <v>51671</v>
      </c>
    </row>
    <row r="137" spans="1:22" ht="15" x14ac:dyDescent="0.25">
      <c r="A137"/>
      <c r="B137" s="1256"/>
      <c r="C137" s="338" t="s">
        <v>39</v>
      </c>
      <c r="D137" s="1218">
        <v>7303</v>
      </c>
      <c r="E137" s="1218">
        <v>58</v>
      </c>
      <c r="F137" s="1218">
        <v>1943</v>
      </c>
      <c r="G137" s="1218">
        <v>4429</v>
      </c>
      <c r="H137" s="1218">
        <v>343</v>
      </c>
      <c r="I137" s="1218">
        <v>6494</v>
      </c>
      <c r="J137" s="1218">
        <v>15916</v>
      </c>
      <c r="K137" s="1218">
        <v>8206</v>
      </c>
      <c r="L137" s="1218">
        <v>7415</v>
      </c>
      <c r="M137" s="1218">
        <v>1131</v>
      </c>
      <c r="N137" s="1218">
        <v>20157</v>
      </c>
      <c r="O137" s="1218">
        <v>3505</v>
      </c>
      <c r="P137" s="1218">
        <v>5123</v>
      </c>
      <c r="Q137" s="1218">
        <v>11215</v>
      </c>
      <c r="R137" s="1218">
        <v>26479</v>
      </c>
      <c r="S137" s="1218">
        <v>16381</v>
      </c>
      <c r="T137" s="1218">
        <v>35</v>
      </c>
      <c r="U137" s="1218">
        <v>1301</v>
      </c>
      <c r="V137" s="1219">
        <v>137434</v>
      </c>
    </row>
    <row r="138" spans="1:22" ht="15" x14ac:dyDescent="0.25">
      <c r="A138"/>
      <c r="B138" s="1256"/>
      <c r="C138" s="338" t="s">
        <v>40</v>
      </c>
      <c r="D138" s="1218">
        <v>9373</v>
      </c>
      <c r="E138" s="1218">
        <v>4</v>
      </c>
      <c r="F138" s="1218">
        <v>4366</v>
      </c>
      <c r="G138" s="1218">
        <v>2693</v>
      </c>
      <c r="H138" s="1218">
        <v>407</v>
      </c>
      <c r="I138" s="1218">
        <v>3157</v>
      </c>
      <c r="J138" s="1218">
        <v>7498</v>
      </c>
      <c r="K138" s="1218">
        <v>2590</v>
      </c>
      <c r="L138" s="1218">
        <v>3351</v>
      </c>
      <c r="M138" s="1218">
        <v>292</v>
      </c>
      <c r="N138" s="1218">
        <v>6620</v>
      </c>
      <c r="O138" s="1218">
        <v>176</v>
      </c>
      <c r="P138" s="1218">
        <v>2056</v>
      </c>
      <c r="Q138" s="1218">
        <v>4948</v>
      </c>
      <c r="R138" s="1218">
        <v>10649</v>
      </c>
      <c r="S138" s="1218">
        <v>7385</v>
      </c>
      <c r="T138" s="1218">
        <v>5</v>
      </c>
      <c r="U138" s="1218">
        <v>649</v>
      </c>
      <c r="V138" s="1219">
        <v>66219</v>
      </c>
    </row>
    <row r="139" spans="1:22" ht="15" x14ac:dyDescent="0.25">
      <c r="A139"/>
      <c r="B139" s="1256"/>
      <c r="C139" s="338" t="s">
        <v>41</v>
      </c>
      <c r="D139" s="1218">
        <v>8125</v>
      </c>
      <c r="E139" s="1218">
        <v>33</v>
      </c>
      <c r="F139" s="1218">
        <v>62</v>
      </c>
      <c r="G139" s="1218">
        <v>3008</v>
      </c>
      <c r="H139" s="1218">
        <v>441</v>
      </c>
      <c r="I139" s="1218">
        <v>4233</v>
      </c>
      <c r="J139" s="1218">
        <v>8212</v>
      </c>
      <c r="K139" s="1218">
        <v>2822</v>
      </c>
      <c r="L139" s="1218">
        <v>4404</v>
      </c>
      <c r="M139" s="1218">
        <v>349</v>
      </c>
      <c r="N139" s="1218">
        <v>8192</v>
      </c>
      <c r="O139" s="1218">
        <v>96</v>
      </c>
      <c r="P139" s="1218">
        <v>2115</v>
      </c>
      <c r="Q139" s="1218">
        <v>13658</v>
      </c>
      <c r="R139" s="1218">
        <v>11964</v>
      </c>
      <c r="S139" s="1218">
        <v>7451</v>
      </c>
      <c r="T139" s="1218">
        <v>5</v>
      </c>
      <c r="U139" s="1218">
        <v>932</v>
      </c>
      <c r="V139" s="1219">
        <v>76102</v>
      </c>
    </row>
    <row r="140" spans="1:22" ht="15" x14ac:dyDescent="0.25">
      <c r="A140"/>
      <c r="B140" s="1256"/>
      <c r="C140" s="338" t="s">
        <v>42</v>
      </c>
      <c r="D140" s="1218">
        <v>2953</v>
      </c>
      <c r="E140" s="1218">
        <v>1</v>
      </c>
      <c r="F140" s="1218">
        <v>30</v>
      </c>
      <c r="G140" s="1218">
        <v>1264</v>
      </c>
      <c r="H140" s="1218">
        <v>274</v>
      </c>
      <c r="I140" s="1218">
        <v>1238</v>
      </c>
      <c r="J140" s="1218">
        <v>3868</v>
      </c>
      <c r="K140" s="1218">
        <v>1272</v>
      </c>
      <c r="L140" s="1218">
        <v>2156</v>
      </c>
      <c r="M140" s="1218">
        <v>182</v>
      </c>
      <c r="N140" s="1218">
        <v>3101</v>
      </c>
      <c r="O140" s="1218">
        <v>25</v>
      </c>
      <c r="P140" s="1218">
        <v>726</v>
      </c>
      <c r="Q140" s="1218">
        <v>2480</v>
      </c>
      <c r="R140" s="1218">
        <v>5729</v>
      </c>
      <c r="S140" s="1218">
        <v>3074</v>
      </c>
      <c r="T140" s="1218">
        <v>15</v>
      </c>
      <c r="U140" s="1218">
        <v>336</v>
      </c>
      <c r="V140" s="1219">
        <v>28724</v>
      </c>
    </row>
    <row r="141" spans="1:22" ht="15" x14ac:dyDescent="0.25">
      <c r="A141"/>
      <c r="B141" s="1256"/>
      <c r="C141" s="338" t="s">
        <v>43</v>
      </c>
      <c r="D141" s="1218">
        <v>3648</v>
      </c>
      <c r="E141" s="1218">
        <v>443</v>
      </c>
      <c r="F141" s="1218">
        <v>379</v>
      </c>
      <c r="G141" s="1218">
        <v>3969</v>
      </c>
      <c r="H141" s="1218">
        <v>229</v>
      </c>
      <c r="I141" s="1218">
        <v>4611</v>
      </c>
      <c r="J141" s="1218">
        <v>11962</v>
      </c>
      <c r="K141" s="1218">
        <v>4056</v>
      </c>
      <c r="L141" s="1218">
        <v>6537</v>
      </c>
      <c r="M141" s="1218">
        <v>516</v>
      </c>
      <c r="N141" s="1218">
        <v>15831</v>
      </c>
      <c r="O141" s="1218">
        <v>13903</v>
      </c>
      <c r="P141" s="1218">
        <v>3789</v>
      </c>
      <c r="Q141" s="1218">
        <v>10724</v>
      </c>
      <c r="R141" s="1218">
        <v>19768</v>
      </c>
      <c r="S141" s="1218">
        <v>9559</v>
      </c>
      <c r="T141" s="1218">
        <v>17</v>
      </c>
      <c r="U141" s="1218">
        <v>2481</v>
      </c>
      <c r="V141" s="1219">
        <v>112422</v>
      </c>
    </row>
    <row r="142" spans="1:22" ht="15" x14ac:dyDescent="0.25">
      <c r="A142"/>
      <c r="B142" s="1256"/>
      <c r="C142" s="338" t="s">
        <v>44</v>
      </c>
      <c r="D142" s="1218">
        <v>3846</v>
      </c>
      <c r="E142" s="1218">
        <v>26</v>
      </c>
      <c r="F142" s="1218">
        <v>38</v>
      </c>
      <c r="G142" s="1218">
        <v>2661</v>
      </c>
      <c r="H142" s="1218">
        <v>316</v>
      </c>
      <c r="I142" s="1218">
        <v>4030</v>
      </c>
      <c r="J142" s="1218">
        <v>7575</v>
      </c>
      <c r="K142" s="1218">
        <v>3036</v>
      </c>
      <c r="L142" s="1218">
        <v>3449</v>
      </c>
      <c r="M142" s="1218">
        <v>323</v>
      </c>
      <c r="N142" s="1218">
        <v>9160</v>
      </c>
      <c r="O142" s="1218">
        <v>29</v>
      </c>
      <c r="P142" s="1218">
        <v>3362</v>
      </c>
      <c r="Q142" s="1218">
        <v>15401</v>
      </c>
      <c r="R142" s="1218">
        <v>12400</v>
      </c>
      <c r="S142" s="1218">
        <v>5926</v>
      </c>
      <c r="T142" s="1218">
        <v>8</v>
      </c>
      <c r="U142" s="1218">
        <v>676</v>
      </c>
      <c r="V142" s="1219">
        <v>72262</v>
      </c>
    </row>
    <row r="143" spans="1:22" ht="15" x14ac:dyDescent="0.25">
      <c r="A143"/>
      <c r="B143" s="1256"/>
      <c r="C143" s="338" t="s">
        <v>45</v>
      </c>
      <c r="D143" s="1218">
        <v>1916</v>
      </c>
      <c r="E143" s="1218">
        <v>34</v>
      </c>
      <c r="F143" s="1218">
        <v>48</v>
      </c>
      <c r="G143" s="1218">
        <v>1354</v>
      </c>
      <c r="H143" s="1218">
        <v>177</v>
      </c>
      <c r="I143" s="1218">
        <v>1960</v>
      </c>
      <c r="J143" s="1218">
        <v>3012</v>
      </c>
      <c r="K143" s="1218">
        <v>1468</v>
      </c>
      <c r="L143" s="1218">
        <v>1474</v>
      </c>
      <c r="M143" s="1218">
        <v>136</v>
      </c>
      <c r="N143" s="1218">
        <v>3149</v>
      </c>
      <c r="O143" s="1218">
        <v>63</v>
      </c>
      <c r="P143" s="1218">
        <v>1207</v>
      </c>
      <c r="Q143" s="1218">
        <v>5606</v>
      </c>
      <c r="R143" s="1218">
        <v>5527</v>
      </c>
      <c r="S143" s="1218">
        <v>2482</v>
      </c>
      <c r="T143" s="1218">
        <v>9</v>
      </c>
      <c r="U143" s="1218">
        <v>362</v>
      </c>
      <c r="V143" s="1219">
        <v>29984</v>
      </c>
    </row>
    <row r="144" spans="1:22" ht="15" x14ac:dyDescent="0.25">
      <c r="A144"/>
      <c r="B144" s="1256"/>
      <c r="C144" s="338" t="s">
        <v>46</v>
      </c>
      <c r="D144" s="1218">
        <v>3535</v>
      </c>
      <c r="E144" s="1218">
        <v>878</v>
      </c>
      <c r="F144" s="1218">
        <v>56</v>
      </c>
      <c r="G144" s="1218">
        <v>2821</v>
      </c>
      <c r="H144" s="1218">
        <v>307</v>
      </c>
      <c r="I144" s="1218">
        <v>4570</v>
      </c>
      <c r="J144" s="1218">
        <v>7426</v>
      </c>
      <c r="K144" s="1218">
        <v>3096</v>
      </c>
      <c r="L144" s="1218">
        <v>3895</v>
      </c>
      <c r="M144" s="1218">
        <v>394</v>
      </c>
      <c r="N144" s="1218">
        <v>8094</v>
      </c>
      <c r="O144" s="1218">
        <v>45</v>
      </c>
      <c r="P144" s="1218">
        <v>2244</v>
      </c>
      <c r="Q144" s="1218">
        <v>8827</v>
      </c>
      <c r="R144" s="1218">
        <v>10910</v>
      </c>
      <c r="S144" s="1218">
        <v>5575</v>
      </c>
      <c r="T144" s="1218">
        <v>6</v>
      </c>
      <c r="U144" s="1218">
        <v>1140</v>
      </c>
      <c r="V144" s="1219">
        <v>63819</v>
      </c>
    </row>
    <row r="145" spans="1:22" ht="15" x14ac:dyDescent="0.25">
      <c r="A145"/>
      <c r="B145" s="1256"/>
      <c r="C145" s="338" t="s">
        <v>47</v>
      </c>
      <c r="D145" s="1218">
        <v>386</v>
      </c>
      <c r="E145" s="1218">
        <v>197</v>
      </c>
      <c r="F145" s="1218">
        <v>8</v>
      </c>
      <c r="G145" s="1218">
        <v>245</v>
      </c>
      <c r="H145" s="1218">
        <v>62</v>
      </c>
      <c r="I145" s="1218">
        <v>766</v>
      </c>
      <c r="J145" s="1218">
        <v>1310</v>
      </c>
      <c r="K145" s="1218">
        <v>653</v>
      </c>
      <c r="L145" s="1218">
        <v>733</v>
      </c>
      <c r="M145" s="1218">
        <v>25</v>
      </c>
      <c r="N145" s="1218">
        <v>1204</v>
      </c>
      <c r="O145" s="1218">
        <v>18</v>
      </c>
      <c r="P145" s="1218">
        <v>245</v>
      </c>
      <c r="Q145" s="1218">
        <v>602</v>
      </c>
      <c r="R145" s="1218">
        <v>2596</v>
      </c>
      <c r="S145" s="1218">
        <v>686</v>
      </c>
      <c r="T145" s="1218">
        <v>6</v>
      </c>
      <c r="U145" s="1218">
        <v>154</v>
      </c>
      <c r="V145" s="1219">
        <v>9896</v>
      </c>
    </row>
    <row r="146" spans="1:22" ht="15" x14ac:dyDescent="0.25">
      <c r="A146"/>
      <c r="B146" s="1256"/>
      <c r="C146" s="338" t="s">
        <v>48</v>
      </c>
      <c r="D146" s="1218">
        <v>397</v>
      </c>
      <c r="E146" s="1218">
        <v>706</v>
      </c>
      <c r="F146" s="1218">
        <v>18</v>
      </c>
      <c r="G146" s="1218">
        <v>645</v>
      </c>
      <c r="H146" s="1218">
        <v>9</v>
      </c>
      <c r="I146" s="1218">
        <v>1306</v>
      </c>
      <c r="J146" s="1218">
        <v>2108</v>
      </c>
      <c r="K146" s="1218">
        <v>1377</v>
      </c>
      <c r="L146" s="1218">
        <v>1223</v>
      </c>
      <c r="M146" s="1218">
        <v>217</v>
      </c>
      <c r="N146" s="1218">
        <v>2085</v>
      </c>
      <c r="O146" s="1218">
        <v>53</v>
      </c>
      <c r="P146" s="1218">
        <v>373</v>
      </c>
      <c r="Q146" s="1218">
        <v>1109</v>
      </c>
      <c r="R146" s="1218">
        <v>3373</v>
      </c>
      <c r="S146" s="1218">
        <v>1311</v>
      </c>
      <c r="T146" s="1218">
        <v>0</v>
      </c>
      <c r="U146" s="1218">
        <v>304</v>
      </c>
      <c r="V146" s="1219">
        <v>16614</v>
      </c>
    </row>
    <row r="147" spans="1:22" ht="15" x14ac:dyDescent="0.25">
      <c r="A147"/>
      <c r="B147" s="1256"/>
      <c r="C147" s="338" t="s">
        <v>49</v>
      </c>
      <c r="D147" s="1218">
        <v>11042</v>
      </c>
      <c r="E147" s="1218">
        <v>74</v>
      </c>
      <c r="F147" s="1218">
        <v>406</v>
      </c>
      <c r="G147" s="1218">
        <v>20528</v>
      </c>
      <c r="H147" s="1218">
        <v>506</v>
      </c>
      <c r="I147" s="1218">
        <v>21593</v>
      </c>
      <c r="J147" s="1218">
        <v>64613</v>
      </c>
      <c r="K147" s="1218">
        <v>17948</v>
      </c>
      <c r="L147" s="1218">
        <v>20619</v>
      </c>
      <c r="M147" s="1218">
        <v>11049</v>
      </c>
      <c r="N147" s="1218">
        <v>118012</v>
      </c>
      <c r="O147" s="1218">
        <v>9716</v>
      </c>
      <c r="P147" s="1218">
        <v>26458</v>
      </c>
      <c r="Q147" s="1218">
        <v>70643</v>
      </c>
      <c r="R147" s="1218">
        <v>146749</v>
      </c>
      <c r="S147" s="1218">
        <v>107813</v>
      </c>
      <c r="T147" s="1218">
        <v>193</v>
      </c>
      <c r="U147" s="1218">
        <v>7750</v>
      </c>
      <c r="V147" s="1219">
        <v>655712</v>
      </c>
    </row>
    <row r="148" spans="1:22" ht="15" x14ac:dyDescent="0.25">
      <c r="A148"/>
      <c r="B148" s="1256"/>
      <c r="C148" s="338" t="s">
        <v>125</v>
      </c>
      <c r="D148" s="1218">
        <v>4</v>
      </c>
      <c r="E148" s="1218">
        <v>0</v>
      </c>
      <c r="F148" s="1218">
        <v>0</v>
      </c>
      <c r="G148" s="1218">
        <v>21</v>
      </c>
      <c r="H148" s="1218">
        <v>0</v>
      </c>
      <c r="I148" s="1218">
        <v>51</v>
      </c>
      <c r="J148" s="1218">
        <v>54</v>
      </c>
      <c r="K148" s="1218">
        <v>13</v>
      </c>
      <c r="L148" s="1218">
        <v>25</v>
      </c>
      <c r="M148" s="1218">
        <v>25</v>
      </c>
      <c r="N148" s="1218">
        <v>1414</v>
      </c>
      <c r="O148" s="1218">
        <v>0</v>
      </c>
      <c r="P148" s="1218">
        <v>354</v>
      </c>
      <c r="Q148" s="1218">
        <v>648</v>
      </c>
      <c r="R148" s="1218">
        <v>4193</v>
      </c>
      <c r="S148" s="1218">
        <v>2</v>
      </c>
      <c r="T148" s="1218">
        <v>0</v>
      </c>
      <c r="U148" s="1218">
        <v>4721</v>
      </c>
      <c r="V148" s="1219">
        <v>11525</v>
      </c>
    </row>
    <row r="149" spans="1:22" ht="15" x14ac:dyDescent="0.25">
      <c r="A149"/>
      <c r="B149" s="1257"/>
      <c r="C149" s="339" t="s">
        <v>196</v>
      </c>
      <c r="D149" s="1220">
        <v>59852</v>
      </c>
      <c r="E149" s="1220">
        <v>2845</v>
      </c>
      <c r="F149" s="1220">
        <v>16047</v>
      </c>
      <c r="G149" s="1220">
        <v>49981</v>
      </c>
      <c r="H149" s="1220">
        <v>3581</v>
      </c>
      <c r="I149" s="1220">
        <v>64360</v>
      </c>
      <c r="J149" s="1220">
        <v>157122</v>
      </c>
      <c r="K149" s="1220">
        <v>59921</v>
      </c>
      <c r="L149" s="1220">
        <v>66182</v>
      </c>
      <c r="M149" s="1220">
        <v>15562</v>
      </c>
      <c r="N149" s="1220">
        <v>219869</v>
      </c>
      <c r="O149" s="1220">
        <v>27853</v>
      </c>
      <c r="P149" s="1220">
        <v>53335</v>
      </c>
      <c r="Q149" s="1220">
        <v>160382</v>
      </c>
      <c r="R149" s="1220">
        <v>294654</v>
      </c>
      <c r="S149" s="1220">
        <v>180747</v>
      </c>
      <c r="T149" s="1220">
        <v>339</v>
      </c>
      <c r="U149" s="1220">
        <v>22653</v>
      </c>
      <c r="V149" s="1221">
        <v>1455285</v>
      </c>
    </row>
    <row r="150" spans="1:22" ht="15" x14ac:dyDescent="0.25">
      <c r="A150"/>
      <c r="B150" s="1255" t="s">
        <v>92</v>
      </c>
      <c r="C150" s="338" t="s">
        <v>34</v>
      </c>
      <c r="D150" s="1218">
        <v>1146</v>
      </c>
      <c r="E150" s="1218">
        <v>90</v>
      </c>
      <c r="F150" s="1218">
        <v>30</v>
      </c>
      <c r="G150" s="1218">
        <v>622</v>
      </c>
      <c r="H150" s="1218">
        <v>76</v>
      </c>
      <c r="I150" s="1218">
        <v>1030</v>
      </c>
      <c r="J150" s="1218">
        <v>2879</v>
      </c>
      <c r="K150" s="1218">
        <v>1420</v>
      </c>
      <c r="L150" s="1218">
        <v>1609</v>
      </c>
      <c r="M150" s="1218">
        <v>62</v>
      </c>
      <c r="N150" s="1218">
        <v>2036</v>
      </c>
      <c r="O150" s="1218">
        <v>15</v>
      </c>
      <c r="P150" s="1218">
        <v>468</v>
      </c>
      <c r="Q150" s="1218">
        <v>1181</v>
      </c>
      <c r="R150" s="1218">
        <v>3629</v>
      </c>
      <c r="S150" s="1218">
        <v>1322</v>
      </c>
      <c r="T150" s="1218">
        <v>0</v>
      </c>
      <c r="U150" s="1218">
        <v>167</v>
      </c>
      <c r="V150" s="1219">
        <v>17782</v>
      </c>
    </row>
    <row r="151" spans="1:22" ht="15" x14ac:dyDescent="0.25">
      <c r="A151"/>
      <c r="B151" s="1256"/>
      <c r="C151" s="338" t="s">
        <v>35</v>
      </c>
      <c r="D151" s="1218">
        <v>280</v>
      </c>
      <c r="E151" s="1218">
        <v>58</v>
      </c>
      <c r="F151" s="1218">
        <v>115</v>
      </c>
      <c r="G151" s="1218">
        <v>1184</v>
      </c>
      <c r="H151" s="1218">
        <v>15</v>
      </c>
      <c r="I151" s="1218">
        <v>1809</v>
      </c>
      <c r="J151" s="1218">
        <v>6854</v>
      </c>
      <c r="K151" s="1218">
        <v>2503</v>
      </c>
      <c r="L151" s="1218">
        <v>1768</v>
      </c>
      <c r="M151" s="1218">
        <v>218</v>
      </c>
      <c r="N151" s="1218">
        <v>3837</v>
      </c>
      <c r="O151" s="1218">
        <v>21</v>
      </c>
      <c r="P151" s="1218">
        <v>1192</v>
      </c>
      <c r="Q151" s="1218">
        <v>4478</v>
      </c>
      <c r="R151" s="1218">
        <v>5191</v>
      </c>
      <c r="S151" s="1218">
        <v>2137</v>
      </c>
      <c r="T151" s="1218">
        <v>16</v>
      </c>
      <c r="U151" s="1218">
        <v>214</v>
      </c>
      <c r="V151" s="1219">
        <v>31890</v>
      </c>
    </row>
    <row r="152" spans="1:22" ht="15" x14ac:dyDescent="0.25">
      <c r="A152"/>
      <c r="B152" s="1256"/>
      <c r="C152" s="338" t="s">
        <v>36</v>
      </c>
      <c r="D152" s="1218">
        <v>268</v>
      </c>
      <c r="E152" s="1218">
        <v>68</v>
      </c>
      <c r="F152" s="1218">
        <v>5569</v>
      </c>
      <c r="G152" s="1218">
        <v>2030</v>
      </c>
      <c r="H152" s="1218">
        <v>78</v>
      </c>
      <c r="I152" s="1218">
        <v>3492</v>
      </c>
      <c r="J152" s="1218">
        <v>5463</v>
      </c>
      <c r="K152" s="1218">
        <v>4476</v>
      </c>
      <c r="L152" s="1218">
        <v>3800</v>
      </c>
      <c r="M152" s="1218">
        <v>311</v>
      </c>
      <c r="N152" s="1218">
        <v>7547</v>
      </c>
      <c r="O152" s="1218">
        <v>33</v>
      </c>
      <c r="P152" s="1218">
        <v>1403</v>
      </c>
      <c r="Q152" s="1218">
        <v>3768</v>
      </c>
      <c r="R152" s="1218">
        <v>9543</v>
      </c>
      <c r="S152" s="1218">
        <v>3585</v>
      </c>
      <c r="T152" s="1218">
        <v>10</v>
      </c>
      <c r="U152" s="1218">
        <v>537</v>
      </c>
      <c r="V152" s="1219">
        <v>51981</v>
      </c>
    </row>
    <row r="153" spans="1:22" ht="15" x14ac:dyDescent="0.25">
      <c r="A153"/>
      <c r="B153" s="1256"/>
      <c r="C153" s="338" t="s">
        <v>37</v>
      </c>
      <c r="D153" s="1218">
        <v>972</v>
      </c>
      <c r="E153" s="1218">
        <v>57</v>
      </c>
      <c r="F153" s="1218">
        <v>2116</v>
      </c>
      <c r="G153" s="1218">
        <v>909</v>
      </c>
      <c r="H153" s="1218">
        <v>91</v>
      </c>
      <c r="I153" s="1218">
        <v>1092</v>
      </c>
      <c r="J153" s="1218">
        <v>2480</v>
      </c>
      <c r="K153" s="1218">
        <v>1678</v>
      </c>
      <c r="L153" s="1218">
        <v>1021</v>
      </c>
      <c r="M153" s="1218">
        <v>74</v>
      </c>
      <c r="N153" s="1218">
        <v>2482</v>
      </c>
      <c r="O153" s="1218">
        <v>13</v>
      </c>
      <c r="P153" s="1218">
        <v>467</v>
      </c>
      <c r="Q153" s="1218">
        <v>1166</v>
      </c>
      <c r="R153" s="1218">
        <v>4617</v>
      </c>
      <c r="S153" s="1218">
        <v>1461</v>
      </c>
      <c r="T153" s="1218">
        <v>1</v>
      </c>
      <c r="U153" s="1218">
        <v>238</v>
      </c>
      <c r="V153" s="1219">
        <v>20935</v>
      </c>
    </row>
    <row r="154" spans="1:22" ht="15" x14ac:dyDescent="0.25">
      <c r="A154"/>
      <c r="B154" s="1256"/>
      <c r="C154" s="338" t="s">
        <v>38</v>
      </c>
      <c r="D154" s="1218">
        <v>4864</v>
      </c>
      <c r="E154" s="1218">
        <v>89</v>
      </c>
      <c r="F154" s="1218">
        <v>773</v>
      </c>
      <c r="G154" s="1218">
        <v>1665</v>
      </c>
      <c r="H154" s="1218">
        <v>229</v>
      </c>
      <c r="I154" s="1218">
        <v>2808</v>
      </c>
      <c r="J154" s="1218">
        <v>5998</v>
      </c>
      <c r="K154" s="1218">
        <v>3407</v>
      </c>
      <c r="L154" s="1218">
        <v>2911</v>
      </c>
      <c r="M154" s="1218">
        <v>286</v>
      </c>
      <c r="N154" s="1218">
        <v>7009</v>
      </c>
      <c r="O154" s="1218">
        <v>135</v>
      </c>
      <c r="P154" s="1218">
        <v>1779</v>
      </c>
      <c r="Q154" s="1218">
        <v>4006</v>
      </c>
      <c r="R154" s="1218">
        <v>10949</v>
      </c>
      <c r="S154" s="1218">
        <v>4241</v>
      </c>
      <c r="T154" s="1218">
        <v>13</v>
      </c>
      <c r="U154" s="1218">
        <v>698</v>
      </c>
      <c r="V154" s="1219">
        <v>51860</v>
      </c>
    </row>
    <row r="155" spans="1:22" ht="15" x14ac:dyDescent="0.25">
      <c r="A155"/>
      <c r="B155" s="1256"/>
      <c r="C155" s="338" t="s">
        <v>39</v>
      </c>
      <c r="D155" s="1218">
        <v>7854</v>
      </c>
      <c r="E155" s="1218">
        <v>60</v>
      </c>
      <c r="F155" s="1218">
        <v>1858</v>
      </c>
      <c r="G155" s="1218">
        <v>4442</v>
      </c>
      <c r="H155" s="1218">
        <v>324</v>
      </c>
      <c r="I155" s="1218">
        <v>6632</v>
      </c>
      <c r="J155" s="1218">
        <v>15878</v>
      </c>
      <c r="K155" s="1218">
        <v>8182</v>
      </c>
      <c r="L155" s="1218">
        <v>7359</v>
      </c>
      <c r="M155" s="1218">
        <v>1141</v>
      </c>
      <c r="N155" s="1218">
        <v>20146</v>
      </c>
      <c r="O155" s="1218">
        <v>3471</v>
      </c>
      <c r="P155" s="1218">
        <v>5124</v>
      </c>
      <c r="Q155" s="1218">
        <v>11274</v>
      </c>
      <c r="R155" s="1218">
        <v>25934</v>
      </c>
      <c r="S155" s="1218">
        <v>16120</v>
      </c>
      <c r="T155" s="1218">
        <v>36</v>
      </c>
      <c r="U155" s="1218">
        <v>1303</v>
      </c>
      <c r="V155" s="1219">
        <v>137138</v>
      </c>
    </row>
    <row r="156" spans="1:22" ht="15" x14ac:dyDescent="0.25">
      <c r="A156"/>
      <c r="B156" s="1256"/>
      <c r="C156" s="338" t="s">
        <v>40</v>
      </c>
      <c r="D156" s="1218">
        <v>10291</v>
      </c>
      <c r="E156" s="1218">
        <v>4</v>
      </c>
      <c r="F156" s="1218">
        <v>4324</v>
      </c>
      <c r="G156" s="1218">
        <v>2740</v>
      </c>
      <c r="H156" s="1218">
        <v>380</v>
      </c>
      <c r="I156" s="1218">
        <v>3213</v>
      </c>
      <c r="J156" s="1218">
        <v>7573</v>
      </c>
      <c r="K156" s="1218">
        <v>2636</v>
      </c>
      <c r="L156" s="1218">
        <v>3371</v>
      </c>
      <c r="M156" s="1218">
        <v>293</v>
      </c>
      <c r="N156" s="1218">
        <v>6705</v>
      </c>
      <c r="O156" s="1218">
        <v>175</v>
      </c>
      <c r="P156" s="1218">
        <v>2047</v>
      </c>
      <c r="Q156" s="1218">
        <v>4958</v>
      </c>
      <c r="R156" s="1218">
        <v>10414</v>
      </c>
      <c r="S156" s="1218">
        <v>7301</v>
      </c>
      <c r="T156" s="1218">
        <v>3</v>
      </c>
      <c r="U156" s="1218">
        <v>649</v>
      </c>
      <c r="V156" s="1219">
        <v>67077</v>
      </c>
    </row>
    <row r="157" spans="1:22" ht="15" x14ac:dyDescent="0.25">
      <c r="A157"/>
      <c r="B157" s="1256"/>
      <c r="C157" s="338" t="s">
        <v>41</v>
      </c>
      <c r="D157" s="1218">
        <v>8118</v>
      </c>
      <c r="E157" s="1218">
        <v>33</v>
      </c>
      <c r="F157" s="1218">
        <v>71</v>
      </c>
      <c r="G157" s="1218">
        <v>3031</v>
      </c>
      <c r="H157" s="1218">
        <v>444</v>
      </c>
      <c r="I157" s="1218">
        <v>4132</v>
      </c>
      <c r="J157" s="1218">
        <v>8345</v>
      </c>
      <c r="K157" s="1218">
        <v>2811</v>
      </c>
      <c r="L157" s="1218">
        <v>4386</v>
      </c>
      <c r="M157" s="1218">
        <v>370</v>
      </c>
      <c r="N157" s="1218">
        <v>8432</v>
      </c>
      <c r="O157" s="1218">
        <v>100</v>
      </c>
      <c r="P157" s="1218">
        <v>2179</v>
      </c>
      <c r="Q157" s="1218">
        <v>13746</v>
      </c>
      <c r="R157" s="1218">
        <v>11831</v>
      </c>
      <c r="S157" s="1218">
        <v>7375</v>
      </c>
      <c r="T157" s="1218">
        <v>5</v>
      </c>
      <c r="U157" s="1218">
        <v>940</v>
      </c>
      <c r="V157" s="1219">
        <v>76349</v>
      </c>
    </row>
    <row r="158" spans="1:22" ht="15" x14ac:dyDescent="0.25">
      <c r="A158"/>
      <c r="B158" s="1256"/>
      <c r="C158" s="338" t="s">
        <v>42</v>
      </c>
      <c r="D158" s="1218">
        <v>2808</v>
      </c>
      <c r="E158" s="1218">
        <v>1</v>
      </c>
      <c r="F158" s="1218">
        <v>29</v>
      </c>
      <c r="G158" s="1218">
        <v>1155</v>
      </c>
      <c r="H158" s="1218">
        <v>284</v>
      </c>
      <c r="I158" s="1218">
        <v>1249</v>
      </c>
      <c r="J158" s="1218">
        <v>3898</v>
      </c>
      <c r="K158" s="1218">
        <v>1326</v>
      </c>
      <c r="L158" s="1218">
        <v>2102</v>
      </c>
      <c r="M158" s="1218">
        <v>193</v>
      </c>
      <c r="N158" s="1218">
        <v>3102</v>
      </c>
      <c r="O158" s="1218">
        <v>25</v>
      </c>
      <c r="P158" s="1218">
        <v>730</v>
      </c>
      <c r="Q158" s="1218">
        <v>2463</v>
      </c>
      <c r="R158" s="1218">
        <v>5600</v>
      </c>
      <c r="S158" s="1218">
        <v>3036</v>
      </c>
      <c r="T158" s="1218">
        <v>15</v>
      </c>
      <c r="U158" s="1218">
        <v>336</v>
      </c>
      <c r="V158" s="1219">
        <v>28352</v>
      </c>
    </row>
    <row r="159" spans="1:22" ht="15" x14ac:dyDescent="0.25">
      <c r="A159"/>
      <c r="B159" s="1256"/>
      <c r="C159" s="338" t="s">
        <v>43</v>
      </c>
      <c r="D159" s="1218">
        <v>3709</v>
      </c>
      <c r="E159" s="1218">
        <v>433</v>
      </c>
      <c r="F159" s="1218">
        <v>390</v>
      </c>
      <c r="G159" s="1218">
        <v>4062</v>
      </c>
      <c r="H159" s="1218">
        <v>231</v>
      </c>
      <c r="I159" s="1218">
        <v>4977</v>
      </c>
      <c r="J159" s="1218">
        <v>11987</v>
      </c>
      <c r="K159" s="1218">
        <v>4125</v>
      </c>
      <c r="L159" s="1218">
        <v>6563</v>
      </c>
      <c r="M159" s="1218">
        <v>529</v>
      </c>
      <c r="N159" s="1218">
        <v>15913</v>
      </c>
      <c r="O159" s="1218">
        <v>14162</v>
      </c>
      <c r="P159" s="1218">
        <v>3835</v>
      </c>
      <c r="Q159" s="1218">
        <v>10769</v>
      </c>
      <c r="R159" s="1218">
        <v>19598</v>
      </c>
      <c r="S159" s="1218">
        <v>9474</v>
      </c>
      <c r="T159" s="1218">
        <v>23</v>
      </c>
      <c r="U159" s="1218">
        <v>2482</v>
      </c>
      <c r="V159" s="1219">
        <v>113262</v>
      </c>
    </row>
    <row r="160" spans="1:22" ht="15" x14ac:dyDescent="0.25">
      <c r="A160"/>
      <c r="B160" s="1256"/>
      <c r="C160" s="338" t="s">
        <v>44</v>
      </c>
      <c r="D160" s="1218">
        <v>3877</v>
      </c>
      <c r="E160" s="1218">
        <v>30</v>
      </c>
      <c r="F160" s="1218">
        <v>27</v>
      </c>
      <c r="G160" s="1218">
        <v>2716</v>
      </c>
      <c r="H160" s="1218">
        <v>310</v>
      </c>
      <c r="I160" s="1218">
        <v>4183</v>
      </c>
      <c r="J160" s="1218">
        <v>7640</v>
      </c>
      <c r="K160" s="1218">
        <v>3082</v>
      </c>
      <c r="L160" s="1218">
        <v>3458</v>
      </c>
      <c r="M160" s="1218">
        <v>324</v>
      </c>
      <c r="N160" s="1218">
        <v>9150</v>
      </c>
      <c r="O160" s="1218">
        <v>28</v>
      </c>
      <c r="P160" s="1218">
        <v>3400</v>
      </c>
      <c r="Q160" s="1218">
        <v>15659</v>
      </c>
      <c r="R160" s="1218">
        <v>12256</v>
      </c>
      <c r="S160" s="1218">
        <v>5858</v>
      </c>
      <c r="T160" s="1218">
        <v>7</v>
      </c>
      <c r="U160" s="1218">
        <v>684</v>
      </c>
      <c r="V160" s="1219">
        <v>72689</v>
      </c>
    </row>
    <row r="161" spans="1:22" ht="15" x14ac:dyDescent="0.25">
      <c r="A161"/>
      <c r="B161" s="1256"/>
      <c r="C161" s="338" t="s">
        <v>45</v>
      </c>
      <c r="D161" s="1218">
        <v>1917</v>
      </c>
      <c r="E161" s="1218">
        <v>35</v>
      </c>
      <c r="F161" s="1218">
        <v>47</v>
      </c>
      <c r="G161" s="1218">
        <v>1308</v>
      </c>
      <c r="H161" s="1218">
        <v>173</v>
      </c>
      <c r="I161" s="1218">
        <v>1953</v>
      </c>
      <c r="J161" s="1218">
        <v>2996</v>
      </c>
      <c r="K161" s="1218">
        <v>1446</v>
      </c>
      <c r="L161" s="1218">
        <v>1496</v>
      </c>
      <c r="M161" s="1218">
        <v>149</v>
      </c>
      <c r="N161" s="1218">
        <v>3145</v>
      </c>
      <c r="O161" s="1218">
        <v>62</v>
      </c>
      <c r="P161" s="1218">
        <v>1236</v>
      </c>
      <c r="Q161" s="1218">
        <v>5655</v>
      </c>
      <c r="R161" s="1218">
        <v>5450</v>
      </c>
      <c r="S161" s="1218">
        <v>2416</v>
      </c>
      <c r="T161" s="1218">
        <v>9</v>
      </c>
      <c r="U161" s="1218">
        <v>364</v>
      </c>
      <c r="V161" s="1219">
        <v>29857</v>
      </c>
    </row>
    <row r="162" spans="1:22" ht="15" x14ac:dyDescent="0.25">
      <c r="A162"/>
      <c r="B162" s="1256"/>
      <c r="C162" s="338" t="s">
        <v>46</v>
      </c>
      <c r="D162" s="1218">
        <v>3501</v>
      </c>
      <c r="E162" s="1218">
        <v>879</v>
      </c>
      <c r="F162" s="1218">
        <v>56</v>
      </c>
      <c r="G162" s="1218">
        <v>2751</v>
      </c>
      <c r="H162" s="1218">
        <v>313</v>
      </c>
      <c r="I162" s="1218">
        <v>4583</v>
      </c>
      <c r="J162" s="1218">
        <v>7291</v>
      </c>
      <c r="K162" s="1218">
        <v>3156</v>
      </c>
      <c r="L162" s="1218">
        <v>3897</v>
      </c>
      <c r="M162" s="1218">
        <v>315</v>
      </c>
      <c r="N162" s="1218">
        <v>8206</v>
      </c>
      <c r="O162" s="1218">
        <v>48</v>
      </c>
      <c r="P162" s="1218">
        <v>2271</v>
      </c>
      <c r="Q162" s="1218">
        <v>8941</v>
      </c>
      <c r="R162" s="1218">
        <v>10820</v>
      </c>
      <c r="S162" s="1218">
        <v>5554</v>
      </c>
      <c r="T162" s="1218">
        <v>6</v>
      </c>
      <c r="U162" s="1218">
        <v>1142</v>
      </c>
      <c r="V162" s="1219">
        <v>63730</v>
      </c>
    </row>
    <row r="163" spans="1:22" ht="15" x14ac:dyDescent="0.25">
      <c r="A163"/>
      <c r="B163" s="1256"/>
      <c r="C163" s="338" t="s">
        <v>47</v>
      </c>
      <c r="D163" s="1218">
        <v>397</v>
      </c>
      <c r="E163" s="1218">
        <v>177</v>
      </c>
      <c r="F163" s="1218">
        <v>8</v>
      </c>
      <c r="G163" s="1218">
        <v>252</v>
      </c>
      <c r="H163" s="1218">
        <v>62</v>
      </c>
      <c r="I163" s="1218">
        <v>785</v>
      </c>
      <c r="J163" s="1218">
        <v>1351</v>
      </c>
      <c r="K163" s="1218">
        <v>661</v>
      </c>
      <c r="L163" s="1218">
        <v>776</v>
      </c>
      <c r="M163" s="1218">
        <v>25</v>
      </c>
      <c r="N163" s="1218">
        <v>1178</v>
      </c>
      <c r="O163" s="1218">
        <v>18</v>
      </c>
      <c r="P163" s="1218">
        <v>239</v>
      </c>
      <c r="Q163" s="1218">
        <v>607</v>
      </c>
      <c r="R163" s="1218">
        <v>2607</v>
      </c>
      <c r="S163" s="1218">
        <v>696</v>
      </c>
      <c r="T163" s="1218">
        <v>6</v>
      </c>
      <c r="U163" s="1218">
        <v>155</v>
      </c>
      <c r="V163" s="1219">
        <v>10000</v>
      </c>
    </row>
    <row r="164" spans="1:22" ht="15" x14ac:dyDescent="0.25">
      <c r="A164"/>
      <c r="B164" s="1256"/>
      <c r="C164" s="338" t="s">
        <v>48</v>
      </c>
      <c r="D164" s="1218">
        <v>433</v>
      </c>
      <c r="E164" s="1218">
        <v>745</v>
      </c>
      <c r="F164" s="1218">
        <v>19</v>
      </c>
      <c r="G164" s="1218">
        <v>661</v>
      </c>
      <c r="H164" s="1218">
        <v>8</v>
      </c>
      <c r="I164" s="1218">
        <v>1332</v>
      </c>
      <c r="J164" s="1218">
        <v>2141</v>
      </c>
      <c r="K164" s="1218">
        <v>1345</v>
      </c>
      <c r="L164" s="1218">
        <v>1241</v>
      </c>
      <c r="M164" s="1218">
        <v>216</v>
      </c>
      <c r="N164" s="1218">
        <v>2063</v>
      </c>
      <c r="O164" s="1218">
        <v>56</v>
      </c>
      <c r="P164" s="1218">
        <v>379</v>
      </c>
      <c r="Q164" s="1218">
        <v>1114</v>
      </c>
      <c r="R164" s="1218">
        <v>3371</v>
      </c>
      <c r="S164" s="1218">
        <v>1299</v>
      </c>
      <c r="T164" s="1218">
        <v>0</v>
      </c>
      <c r="U164" s="1218">
        <v>306</v>
      </c>
      <c r="V164" s="1219">
        <v>16729</v>
      </c>
    </row>
    <row r="165" spans="1:22" ht="15" x14ac:dyDescent="0.25">
      <c r="A165"/>
      <c r="B165" s="1256"/>
      <c r="C165" s="338" t="s">
        <v>49</v>
      </c>
      <c r="D165" s="1218">
        <v>10977</v>
      </c>
      <c r="E165" s="1218">
        <v>84</v>
      </c>
      <c r="F165" s="1218">
        <v>425</v>
      </c>
      <c r="G165" s="1218">
        <v>20524</v>
      </c>
      <c r="H165" s="1218">
        <v>511</v>
      </c>
      <c r="I165" s="1218">
        <v>21927</v>
      </c>
      <c r="J165" s="1218">
        <v>65301</v>
      </c>
      <c r="K165" s="1218">
        <v>17830</v>
      </c>
      <c r="L165" s="1218">
        <v>20624</v>
      </c>
      <c r="M165" s="1218">
        <v>11173</v>
      </c>
      <c r="N165" s="1218">
        <v>118710</v>
      </c>
      <c r="O165" s="1218">
        <v>9752</v>
      </c>
      <c r="P165" s="1218">
        <v>26517</v>
      </c>
      <c r="Q165" s="1218">
        <v>70978</v>
      </c>
      <c r="R165" s="1218">
        <v>145034</v>
      </c>
      <c r="S165" s="1218">
        <v>106569</v>
      </c>
      <c r="T165" s="1218">
        <v>184</v>
      </c>
      <c r="U165" s="1218">
        <v>7785</v>
      </c>
      <c r="V165" s="1219">
        <v>654905</v>
      </c>
    </row>
    <row r="166" spans="1:22" ht="15" x14ac:dyDescent="0.25">
      <c r="A166"/>
      <c r="B166" s="1256"/>
      <c r="C166" s="338" t="s">
        <v>125</v>
      </c>
      <c r="D166" s="1218">
        <v>4</v>
      </c>
      <c r="E166" s="1218">
        <v>0</v>
      </c>
      <c r="F166" s="1218">
        <v>0</v>
      </c>
      <c r="G166" s="1218">
        <v>21</v>
      </c>
      <c r="H166" s="1218">
        <v>0</v>
      </c>
      <c r="I166" s="1218">
        <v>49</v>
      </c>
      <c r="J166" s="1218">
        <v>54</v>
      </c>
      <c r="K166" s="1218">
        <v>13</v>
      </c>
      <c r="L166" s="1218">
        <v>25</v>
      </c>
      <c r="M166" s="1218">
        <v>25</v>
      </c>
      <c r="N166" s="1218">
        <v>1392</v>
      </c>
      <c r="O166" s="1218">
        <v>0</v>
      </c>
      <c r="P166" s="1218">
        <v>351</v>
      </c>
      <c r="Q166" s="1218">
        <v>601</v>
      </c>
      <c r="R166" s="1218">
        <v>4131</v>
      </c>
      <c r="S166" s="1218">
        <v>2</v>
      </c>
      <c r="T166" s="1218">
        <v>0</v>
      </c>
      <c r="U166" s="1218">
        <v>4651</v>
      </c>
      <c r="V166" s="1219">
        <v>11319</v>
      </c>
    </row>
    <row r="167" spans="1:22" ht="15" x14ac:dyDescent="0.25">
      <c r="A167"/>
      <c r="B167" s="1257"/>
      <c r="C167" s="339" t="s">
        <v>196</v>
      </c>
      <c r="D167" s="1220">
        <v>61416</v>
      </c>
      <c r="E167" s="1220">
        <v>2843</v>
      </c>
      <c r="F167" s="1220">
        <v>15857</v>
      </c>
      <c r="G167" s="1220">
        <v>50073</v>
      </c>
      <c r="H167" s="1220">
        <v>3529</v>
      </c>
      <c r="I167" s="1220">
        <v>65246</v>
      </c>
      <c r="J167" s="1220">
        <v>158129</v>
      </c>
      <c r="K167" s="1220">
        <v>60097</v>
      </c>
      <c r="L167" s="1220">
        <v>66407</v>
      </c>
      <c r="M167" s="1220">
        <v>15704</v>
      </c>
      <c r="N167" s="1220">
        <v>221053</v>
      </c>
      <c r="O167" s="1220">
        <v>28114</v>
      </c>
      <c r="P167" s="1220">
        <v>53617</v>
      </c>
      <c r="Q167" s="1220">
        <v>161364</v>
      </c>
      <c r="R167" s="1220">
        <v>290975</v>
      </c>
      <c r="S167" s="1220">
        <v>178446</v>
      </c>
      <c r="T167" s="1220">
        <v>334</v>
      </c>
      <c r="U167" s="1220">
        <v>22651</v>
      </c>
      <c r="V167" s="1221">
        <v>1455855</v>
      </c>
    </row>
    <row r="168" spans="1:22" ht="15" x14ac:dyDescent="0.25">
      <c r="A168"/>
      <c r="B168" s="1255" t="s">
        <v>93</v>
      </c>
      <c r="C168" s="338" t="s">
        <v>34</v>
      </c>
      <c r="D168" s="1218">
        <v>1127</v>
      </c>
      <c r="E168" s="1218">
        <v>61</v>
      </c>
      <c r="F168" s="1218">
        <v>24</v>
      </c>
      <c r="G168" s="1218">
        <v>608</v>
      </c>
      <c r="H168" s="1218">
        <v>76</v>
      </c>
      <c r="I168" s="1218">
        <v>913</v>
      </c>
      <c r="J168" s="1218">
        <v>2886</v>
      </c>
      <c r="K168" s="1218">
        <v>1436</v>
      </c>
      <c r="L168" s="1218">
        <v>1533</v>
      </c>
      <c r="M168" s="1218">
        <v>60</v>
      </c>
      <c r="N168" s="1218">
        <v>2033</v>
      </c>
      <c r="O168" s="1218">
        <v>15</v>
      </c>
      <c r="P168" s="1218">
        <v>459</v>
      </c>
      <c r="Q168" s="1218">
        <v>1176</v>
      </c>
      <c r="R168" s="1218">
        <v>3606</v>
      </c>
      <c r="S168" s="1218">
        <v>1104</v>
      </c>
      <c r="T168" s="1218">
        <v>0</v>
      </c>
      <c r="U168" s="1218">
        <v>169</v>
      </c>
      <c r="V168" s="1219">
        <v>17286</v>
      </c>
    </row>
    <row r="169" spans="1:22" ht="15" x14ac:dyDescent="0.25">
      <c r="A169"/>
      <c r="B169" s="1256"/>
      <c r="C169" s="338" t="s">
        <v>35</v>
      </c>
      <c r="D169" s="1218">
        <v>274</v>
      </c>
      <c r="E169" s="1218">
        <v>43</v>
      </c>
      <c r="F169" s="1218">
        <v>116</v>
      </c>
      <c r="G169" s="1218">
        <v>1088</v>
      </c>
      <c r="H169" s="1218">
        <v>31</v>
      </c>
      <c r="I169" s="1218">
        <v>1743</v>
      </c>
      <c r="J169" s="1218">
        <v>6711</v>
      </c>
      <c r="K169" s="1218">
        <v>2395</v>
      </c>
      <c r="L169" s="1218">
        <v>1701</v>
      </c>
      <c r="M169" s="1218">
        <v>205</v>
      </c>
      <c r="N169" s="1218">
        <v>3796</v>
      </c>
      <c r="O169" s="1218">
        <v>23</v>
      </c>
      <c r="P169" s="1218">
        <v>1177</v>
      </c>
      <c r="Q169" s="1218">
        <v>4462</v>
      </c>
      <c r="R169" s="1218">
        <v>5181</v>
      </c>
      <c r="S169" s="1218">
        <v>1928</v>
      </c>
      <c r="T169" s="1218">
        <v>13</v>
      </c>
      <c r="U169" s="1218">
        <v>214</v>
      </c>
      <c r="V169" s="1219">
        <v>31101</v>
      </c>
    </row>
    <row r="170" spans="1:22" ht="15" x14ac:dyDescent="0.25">
      <c r="A170"/>
      <c r="B170" s="1256"/>
      <c r="C170" s="338" t="s">
        <v>36</v>
      </c>
      <c r="D170" s="1218">
        <v>261</v>
      </c>
      <c r="E170" s="1218">
        <v>71</v>
      </c>
      <c r="F170" s="1218">
        <v>5568</v>
      </c>
      <c r="G170" s="1218">
        <v>1911</v>
      </c>
      <c r="H170" s="1218">
        <v>63</v>
      </c>
      <c r="I170" s="1218">
        <v>3637</v>
      </c>
      <c r="J170" s="1218">
        <v>5163</v>
      </c>
      <c r="K170" s="1218">
        <v>4330</v>
      </c>
      <c r="L170" s="1218">
        <v>3672</v>
      </c>
      <c r="M170" s="1218">
        <v>283</v>
      </c>
      <c r="N170" s="1218">
        <v>7257</v>
      </c>
      <c r="O170" s="1218">
        <v>30</v>
      </c>
      <c r="P170" s="1218">
        <v>1322</v>
      </c>
      <c r="Q170" s="1218">
        <v>3665</v>
      </c>
      <c r="R170" s="1218">
        <v>9486</v>
      </c>
      <c r="S170" s="1218">
        <v>3186</v>
      </c>
      <c r="T170" s="1218">
        <v>10</v>
      </c>
      <c r="U170" s="1218">
        <v>537</v>
      </c>
      <c r="V170" s="1219">
        <v>50452</v>
      </c>
    </row>
    <row r="171" spans="1:22" ht="15" x14ac:dyDescent="0.25">
      <c r="A171"/>
      <c r="B171" s="1256"/>
      <c r="C171" s="338" t="s">
        <v>37</v>
      </c>
      <c r="D171" s="1218">
        <v>930</v>
      </c>
      <c r="E171" s="1218">
        <v>45</v>
      </c>
      <c r="F171" s="1218">
        <v>2048</v>
      </c>
      <c r="G171" s="1218">
        <v>859</v>
      </c>
      <c r="H171" s="1218">
        <v>87</v>
      </c>
      <c r="I171" s="1218">
        <v>971</v>
      </c>
      <c r="J171" s="1218">
        <v>2390</v>
      </c>
      <c r="K171" s="1218">
        <v>1626</v>
      </c>
      <c r="L171" s="1218">
        <v>1054</v>
      </c>
      <c r="M171" s="1218">
        <v>66</v>
      </c>
      <c r="N171" s="1218">
        <v>2467</v>
      </c>
      <c r="O171" s="1218">
        <v>14</v>
      </c>
      <c r="P171" s="1218">
        <v>449</v>
      </c>
      <c r="Q171" s="1218">
        <v>1163</v>
      </c>
      <c r="R171" s="1218">
        <v>4577</v>
      </c>
      <c r="S171" s="1218">
        <v>1241</v>
      </c>
      <c r="T171" s="1218">
        <v>1</v>
      </c>
      <c r="U171" s="1218">
        <v>238</v>
      </c>
      <c r="V171" s="1219">
        <v>20226</v>
      </c>
    </row>
    <row r="172" spans="1:22" ht="15" x14ac:dyDescent="0.25">
      <c r="A172"/>
      <c r="B172" s="1256"/>
      <c r="C172" s="338" t="s">
        <v>38</v>
      </c>
      <c r="D172" s="1218">
        <v>4507</v>
      </c>
      <c r="E172" s="1218">
        <v>83</v>
      </c>
      <c r="F172" s="1218">
        <v>755</v>
      </c>
      <c r="G172" s="1218">
        <v>1639</v>
      </c>
      <c r="H172" s="1218">
        <v>223</v>
      </c>
      <c r="I172" s="1218">
        <v>2563</v>
      </c>
      <c r="J172" s="1218">
        <v>5911</v>
      </c>
      <c r="K172" s="1218">
        <v>3334</v>
      </c>
      <c r="L172" s="1218">
        <v>2697</v>
      </c>
      <c r="M172" s="1218">
        <v>298</v>
      </c>
      <c r="N172" s="1218">
        <v>6979</v>
      </c>
      <c r="O172" s="1218">
        <v>132</v>
      </c>
      <c r="P172" s="1218">
        <v>1783</v>
      </c>
      <c r="Q172" s="1218">
        <v>4013</v>
      </c>
      <c r="R172" s="1218">
        <v>10906</v>
      </c>
      <c r="S172" s="1218">
        <v>3780</v>
      </c>
      <c r="T172" s="1218">
        <v>15</v>
      </c>
      <c r="U172" s="1218">
        <v>698</v>
      </c>
      <c r="V172" s="1219">
        <v>50316</v>
      </c>
    </row>
    <row r="173" spans="1:22" ht="15" x14ac:dyDescent="0.25">
      <c r="A173"/>
      <c r="B173" s="1256"/>
      <c r="C173" s="338" t="s">
        <v>39</v>
      </c>
      <c r="D173" s="1218">
        <v>7377</v>
      </c>
      <c r="E173" s="1218">
        <v>54</v>
      </c>
      <c r="F173" s="1218">
        <v>1870</v>
      </c>
      <c r="G173" s="1218">
        <v>4394</v>
      </c>
      <c r="H173" s="1218">
        <v>338</v>
      </c>
      <c r="I173" s="1218">
        <v>6301</v>
      </c>
      <c r="J173" s="1218">
        <v>15455</v>
      </c>
      <c r="K173" s="1218">
        <v>7900</v>
      </c>
      <c r="L173" s="1218">
        <v>7095</v>
      </c>
      <c r="M173" s="1218">
        <v>1115</v>
      </c>
      <c r="N173" s="1218">
        <v>19843</v>
      </c>
      <c r="O173" s="1218">
        <v>3511</v>
      </c>
      <c r="P173" s="1218">
        <v>5143</v>
      </c>
      <c r="Q173" s="1218">
        <v>11184</v>
      </c>
      <c r="R173" s="1218">
        <v>25800</v>
      </c>
      <c r="S173" s="1218">
        <v>14182</v>
      </c>
      <c r="T173" s="1218">
        <v>37</v>
      </c>
      <c r="U173" s="1218">
        <v>1303</v>
      </c>
      <c r="V173" s="1219">
        <v>132902</v>
      </c>
    </row>
    <row r="174" spans="1:22" ht="15" x14ac:dyDescent="0.25">
      <c r="A174"/>
      <c r="B174" s="1256"/>
      <c r="C174" s="338" t="s">
        <v>40</v>
      </c>
      <c r="D174" s="1218">
        <v>9081</v>
      </c>
      <c r="E174" s="1218">
        <v>4</v>
      </c>
      <c r="F174" s="1218">
        <v>4157</v>
      </c>
      <c r="G174" s="1218">
        <v>2683</v>
      </c>
      <c r="H174" s="1218">
        <v>355</v>
      </c>
      <c r="I174" s="1218">
        <v>2895</v>
      </c>
      <c r="J174" s="1218">
        <v>7449</v>
      </c>
      <c r="K174" s="1218">
        <v>2527</v>
      </c>
      <c r="L174" s="1218">
        <v>3279</v>
      </c>
      <c r="M174" s="1218">
        <v>282</v>
      </c>
      <c r="N174" s="1218">
        <v>6513</v>
      </c>
      <c r="O174" s="1218">
        <v>175</v>
      </c>
      <c r="P174" s="1218">
        <v>2102</v>
      </c>
      <c r="Q174" s="1218">
        <v>4892</v>
      </c>
      <c r="R174" s="1218">
        <v>10300</v>
      </c>
      <c r="S174" s="1218">
        <v>6369</v>
      </c>
      <c r="T174" s="1218">
        <v>3</v>
      </c>
      <c r="U174" s="1218">
        <v>649</v>
      </c>
      <c r="V174" s="1219">
        <v>63715</v>
      </c>
    </row>
    <row r="175" spans="1:22" ht="15" x14ac:dyDescent="0.25">
      <c r="A175"/>
      <c r="B175" s="1256"/>
      <c r="C175" s="338" t="s">
        <v>41</v>
      </c>
      <c r="D175" s="1218">
        <v>7792</v>
      </c>
      <c r="E175" s="1218">
        <v>34</v>
      </c>
      <c r="F175" s="1218">
        <v>78</v>
      </c>
      <c r="G175" s="1218">
        <v>2981</v>
      </c>
      <c r="H175" s="1218">
        <v>436</v>
      </c>
      <c r="I175" s="1218">
        <v>3968</v>
      </c>
      <c r="J175" s="1218">
        <v>8189</v>
      </c>
      <c r="K175" s="1218">
        <v>2806</v>
      </c>
      <c r="L175" s="1218">
        <v>4240</v>
      </c>
      <c r="M175" s="1218">
        <v>351</v>
      </c>
      <c r="N175" s="1218">
        <v>8105</v>
      </c>
      <c r="O175" s="1218">
        <v>99</v>
      </c>
      <c r="P175" s="1218">
        <v>2173</v>
      </c>
      <c r="Q175" s="1218">
        <v>13301</v>
      </c>
      <c r="R175" s="1218">
        <v>11796</v>
      </c>
      <c r="S175" s="1218">
        <v>6486</v>
      </c>
      <c r="T175" s="1218">
        <v>5</v>
      </c>
      <c r="U175" s="1218">
        <v>941</v>
      </c>
      <c r="V175" s="1219">
        <v>73781</v>
      </c>
    </row>
    <row r="176" spans="1:22" ht="15" x14ac:dyDescent="0.25">
      <c r="A176"/>
      <c r="B176" s="1256"/>
      <c r="C176" s="338" t="s">
        <v>42</v>
      </c>
      <c r="D176" s="1218">
        <v>2721</v>
      </c>
      <c r="E176" s="1218">
        <v>1</v>
      </c>
      <c r="F176" s="1218">
        <v>29</v>
      </c>
      <c r="G176" s="1218">
        <v>1221</v>
      </c>
      <c r="H176" s="1218">
        <v>284</v>
      </c>
      <c r="I176" s="1218">
        <v>1238</v>
      </c>
      <c r="J176" s="1218">
        <v>3811</v>
      </c>
      <c r="K176" s="1218">
        <v>1316</v>
      </c>
      <c r="L176" s="1218">
        <v>2017</v>
      </c>
      <c r="M176" s="1218">
        <v>186</v>
      </c>
      <c r="N176" s="1218">
        <v>3114</v>
      </c>
      <c r="O176" s="1218">
        <v>20</v>
      </c>
      <c r="P176" s="1218">
        <v>734</v>
      </c>
      <c r="Q176" s="1218">
        <v>2463</v>
      </c>
      <c r="R176" s="1218">
        <v>5588</v>
      </c>
      <c r="S176" s="1218">
        <v>2672</v>
      </c>
      <c r="T176" s="1218">
        <v>11</v>
      </c>
      <c r="U176" s="1218">
        <v>336</v>
      </c>
      <c r="V176" s="1219">
        <v>27762</v>
      </c>
    </row>
    <row r="177" spans="1:22" ht="15" x14ac:dyDescent="0.25">
      <c r="A177"/>
      <c r="B177" s="1256"/>
      <c r="C177" s="338" t="s">
        <v>43</v>
      </c>
      <c r="D177" s="1218">
        <v>3705</v>
      </c>
      <c r="E177" s="1218">
        <v>389</v>
      </c>
      <c r="F177" s="1218">
        <v>379</v>
      </c>
      <c r="G177" s="1218">
        <v>3983</v>
      </c>
      <c r="H177" s="1218">
        <v>222</v>
      </c>
      <c r="I177" s="1218">
        <v>4632</v>
      </c>
      <c r="J177" s="1218">
        <v>11509</v>
      </c>
      <c r="K177" s="1218">
        <v>4023</v>
      </c>
      <c r="L177" s="1218">
        <v>6366</v>
      </c>
      <c r="M177" s="1218">
        <v>499</v>
      </c>
      <c r="N177" s="1218">
        <v>15590</v>
      </c>
      <c r="O177" s="1218">
        <v>14186</v>
      </c>
      <c r="P177" s="1218">
        <v>3801</v>
      </c>
      <c r="Q177" s="1218">
        <v>10662</v>
      </c>
      <c r="R177" s="1218">
        <v>19511</v>
      </c>
      <c r="S177" s="1218">
        <v>8006</v>
      </c>
      <c r="T177" s="1218">
        <v>16</v>
      </c>
      <c r="U177" s="1218">
        <v>2482</v>
      </c>
      <c r="V177" s="1219">
        <v>109961</v>
      </c>
    </row>
    <row r="178" spans="1:22" ht="15" x14ac:dyDescent="0.25">
      <c r="A178"/>
      <c r="B178" s="1256"/>
      <c r="C178" s="338" t="s">
        <v>44</v>
      </c>
      <c r="D178" s="1218">
        <v>3744</v>
      </c>
      <c r="E178" s="1218">
        <v>29</v>
      </c>
      <c r="F178" s="1218">
        <v>27</v>
      </c>
      <c r="G178" s="1218">
        <v>2674</v>
      </c>
      <c r="H178" s="1218">
        <v>314</v>
      </c>
      <c r="I178" s="1218">
        <v>3894</v>
      </c>
      <c r="J178" s="1218">
        <v>7536</v>
      </c>
      <c r="K178" s="1218">
        <v>3031</v>
      </c>
      <c r="L178" s="1218">
        <v>3330</v>
      </c>
      <c r="M178" s="1218">
        <v>316</v>
      </c>
      <c r="N178" s="1218">
        <v>8981</v>
      </c>
      <c r="O178" s="1218">
        <v>26</v>
      </c>
      <c r="P178" s="1218">
        <v>3376</v>
      </c>
      <c r="Q178" s="1218">
        <v>15577</v>
      </c>
      <c r="R178" s="1218">
        <v>12238</v>
      </c>
      <c r="S178" s="1218">
        <v>5077</v>
      </c>
      <c r="T178" s="1218">
        <v>7</v>
      </c>
      <c r="U178" s="1218">
        <v>684</v>
      </c>
      <c r="V178" s="1219">
        <v>70861</v>
      </c>
    </row>
    <row r="179" spans="1:22" ht="15" x14ac:dyDescent="0.25">
      <c r="A179"/>
      <c r="B179" s="1256"/>
      <c r="C179" s="338" t="s">
        <v>45</v>
      </c>
      <c r="D179" s="1218">
        <v>1897</v>
      </c>
      <c r="E179" s="1218">
        <v>31</v>
      </c>
      <c r="F179" s="1218">
        <v>53</v>
      </c>
      <c r="G179" s="1218">
        <v>1294</v>
      </c>
      <c r="H179" s="1218">
        <v>166</v>
      </c>
      <c r="I179" s="1218">
        <v>1884</v>
      </c>
      <c r="J179" s="1218">
        <v>2940</v>
      </c>
      <c r="K179" s="1218">
        <v>1463</v>
      </c>
      <c r="L179" s="1218">
        <v>1451</v>
      </c>
      <c r="M179" s="1218">
        <v>139</v>
      </c>
      <c r="N179" s="1218">
        <v>3112</v>
      </c>
      <c r="O179" s="1218">
        <v>59</v>
      </c>
      <c r="P179" s="1218">
        <v>1206</v>
      </c>
      <c r="Q179" s="1218">
        <v>5674</v>
      </c>
      <c r="R179" s="1218">
        <v>5451</v>
      </c>
      <c r="S179" s="1218">
        <v>2109</v>
      </c>
      <c r="T179" s="1218">
        <v>10</v>
      </c>
      <c r="U179" s="1218">
        <v>364</v>
      </c>
      <c r="V179" s="1219">
        <v>29303</v>
      </c>
    </row>
    <row r="180" spans="1:22" ht="15" x14ac:dyDescent="0.25">
      <c r="A180"/>
      <c r="B180" s="1256"/>
      <c r="C180" s="338" t="s">
        <v>46</v>
      </c>
      <c r="D180" s="1218">
        <v>3439</v>
      </c>
      <c r="E180" s="1218">
        <v>883</v>
      </c>
      <c r="F180" s="1218">
        <v>57</v>
      </c>
      <c r="G180" s="1218">
        <v>2516</v>
      </c>
      <c r="H180" s="1218">
        <v>312</v>
      </c>
      <c r="I180" s="1218">
        <v>4370</v>
      </c>
      <c r="J180" s="1218">
        <v>7068</v>
      </c>
      <c r="K180" s="1218">
        <v>2999</v>
      </c>
      <c r="L180" s="1218">
        <v>3950</v>
      </c>
      <c r="M180" s="1218">
        <v>308</v>
      </c>
      <c r="N180" s="1218">
        <v>7958</v>
      </c>
      <c r="O180" s="1218">
        <v>50</v>
      </c>
      <c r="P180" s="1218">
        <v>2252</v>
      </c>
      <c r="Q180" s="1218">
        <v>8838</v>
      </c>
      <c r="R180" s="1218">
        <v>10791</v>
      </c>
      <c r="S180" s="1218">
        <v>4831</v>
      </c>
      <c r="T180" s="1218">
        <v>6</v>
      </c>
      <c r="U180" s="1218">
        <v>1143</v>
      </c>
      <c r="V180" s="1219">
        <v>61771</v>
      </c>
    </row>
    <row r="181" spans="1:22" ht="15" x14ac:dyDescent="0.25">
      <c r="A181"/>
      <c r="B181" s="1256"/>
      <c r="C181" s="338" t="s">
        <v>47</v>
      </c>
      <c r="D181" s="1218">
        <v>409</v>
      </c>
      <c r="E181" s="1218">
        <v>188</v>
      </c>
      <c r="F181" s="1218">
        <v>7</v>
      </c>
      <c r="G181" s="1218">
        <v>230</v>
      </c>
      <c r="H181" s="1218">
        <v>63</v>
      </c>
      <c r="I181" s="1218">
        <v>744</v>
      </c>
      <c r="J181" s="1218">
        <v>1258</v>
      </c>
      <c r="K181" s="1218">
        <v>672</v>
      </c>
      <c r="L181" s="1218">
        <v>722</v>
      </c>
      <c r="M181" s="1218">
        <v>24</v>
      </c>
      <c r="N181" s="1218">
        <v>1187</v>
      </c>
      <c r="O181" s="1218">
        <v>19</v>
      </c>
      <c r="P181" s="1218">
        <v>243</v>
      </c>
      <c r="Q181" s="1218">
        <v>601</v>
      </c>
      <c r="R181" s="1218">
        <v>2579</v>
      </c>
      <c r="S181" s="1218">
        <v>542</v>
      </c>
      <c r="T181" s="1218">
        <v>5</v>
      </c>
      <c r="U181" s="1218">
        <v>156</v>
      </c>
      <c r="V181" s="1219">
        <v>9649</v>
      </c>
    </row>
    <row r="182" spans="1:22" ht="15" x14ac:dyDescent="0.25">
      <c r="A182"/>
      <c r="B182" s="1256"/>
      <c r="C182" s="338" t="s">
        <v>48</v>
      </c>
      <c r="D182" s="1218">
        <v>486</v>
      </c>
      <c r="E182" s="1218">
        <v>759</v>
      </c>
      <c r="F182" s="1218">
        <v>19</v>
      </c>
      <c r="G182" s="1218">
        <v>631</v>
      </c>
      <c r="H182" s="1218">
        <v>8</v>
      </c>
      <c r="I182" s="1218">
        <v>1256</v>
      </c>
      <c r="J182" s="1218">
        <v>2042</v>
      </c>
      <c r="K182" s="1218">
        <v>1366</v>
      </c>
      <c r="L182" s="1218">
        <v>1230</v>
      </c>
      <c r="M182" s="1218">
        <v>209</v>
      </c>
      <c r="N182" s="1218">
        <v>2055</v>
      </c>
      <c r="O182" s="1218">
        <v>38</v>
      </c>
      <c r="P182" s="1218">
        <v>388</v>
      </c>
      <c r="Q182" s="1218">
        <v>1108</v>
      </c>
      <c r="R182" s="1218">
        <v>3337</v>
      </c>
      <c r="S182" s="1218">
        <v>1085</v>
      </c>
      <c r="T182" s="1218">
        <v>0</v>
      </c>
      <c r="U182" s="1218">
        <v>307</v>
      </c>
      <c r="V182" s="1219">
        <v>16324</v>
      </c>
    </row>
    <row r="183" spans="1:22" ht="15" x14ac:dyDescent="0.25">
      <c r="A183"/>
      <c r="B183" s="1256"/>
      <c r="C183" s="338" t="s">
        <v>49</v>
      </c>
      <c r="D183" s="1218">
        <v>10172</v>
      </c>
      <c r="E183" s="1218">
        <v>81</v>
      </c>
      <c r="F183" s="1218">
        <v>384</v>
      </c>
      <c r="G183" s="1218">
        <v>19713</v>
      </c>
      <c r="H183" s="1218">
        <v>514</v>
      </c>
      <c r="I183" s="1218">
        <v>20660</v>
      </c>
      <c r="J183" s="1218">
        <v>62479</v>
      </c>
      <c r="K183" s="1218">
        <v>17143</v>
      </c>
      <c r="L183" s="1218">
        <v>19391</v>
      </c>
      <c r="M183" s="1218">
        <v>10482</v>
      </c>
      <c r="N183" s="1218">
        <v>116546</v>
      </c>
      <c r="O183" s="1218">
        <v>9826</v>
      </c>
      <c r="P183" s="1218">
        <v>26522</v>
      </c>
      <c r="Q183" s="1218">
        <v>70425</v>
      </c>
      <c r="R183" s="1218">
        <v>144345</v>
      </c>
      <c r="S183" s="1218">
        <v>90046</v>
      </c>
      <c r="T183" s="1218">
        <v>174</v>
      </c>
      <c r="U183" s="1218">
        <v>7789</v>
      </c>
      <c r="V183" s="1219">
        <v>626692</v>
      </c>
    </row>
    <row r="184" spans="1:22" ht="15" x14ac:dyDescent="0.25">
      <c r="A184"/>
      <c r="B184" s="1256"/>
      <c r="C184" s="338" t="s">
        <v>125</v>
      </c>
      <c r="D184" s="1218">
        <v>4</v>
      </c>
      <c r="E184" s="1218">
        <v>0</v>
      </c>
      <c r="F184" s="1218">
        <v>0</v>
      </c>
      <c r="G184" s="1218">
        <v>21</v>
      </c>
      <c r="H184" s="1218">
        <v>0</v>
      </c>
      <c r="I184" s="1218">
        <v>49</v>
      </c>
      <c r="J184" s="1218">
        <v>53</v>
      </c>
      <c r="K184" s="1218">
        <v>13</v>
      </c>
      <c r="L184" s="1218">
        <v>25</v>
      </c>
      <c r="M184" s="1218">
        <v>25</v>
      </c>
      <c r="N184" s="1218">
        <v>1383</v>
      </c>
      <c r="O184" s="1218">
        <v>0</v>
      </c>
      <c r="P184" s="1218">
        <v>348</v>
      </c>
      <c r="Q184" s="1218">
        <v>596</v>
      </c>
      <c r="R184" s="1218">
        <v>4102</v>
      </c>
      <c r="S184" s="1218">
        <v>2</v>
      </c>
      <c r="T184" s="1218">
        <v>0</v>
      </c>
      <c r="U184" s="1218">
        <v>4641</v>
      </c>
      <c r="V184" s="1219">
        <v>11262</v>
      </c>
    </row>
    <row r="185" spans="1:22" ht="15" x14ac:dyDescent="0.25">
      <c r="A185"/>
      <c r="B185" s="1257"/>
      <c r="C185" s="339" t="s">
        <v>196</v>
      </c>
      <c r="D185" s="1220">
        <v>57926</v>
      </c>
      <c r="E185" s="1220">
        <v>2756</v>
      </c>
      <c r="F185" s="1220">
        <v>15571</v>
      </c>
      <c r="G185" s="1220">
        <v>48446</v>
      </c>
      <c r="H185" s="1220">
        <v>3492</v>
      </c>
      <c r="I185" s="1220">
        <v>61718</v>
      </c>
      <c r="J185" s="1220">
        <v>152850</v>
      </c>
      <c r="K185" s="1220">
        <v>58380</v>
      </c>
      <c r="L185" s="1220">
        <v>63753</v>
      </c>
      <c r="M185" s="1220">
        <v>14848</v>
      </c>
      <c r="N185" s="1220">
        <v>216919</v>
      </c>
      <c r="O185" s="1220">
        <v>28223</v>
      </c>
      <c r="P185" s="1220">
        <v>53478</v>
      </c>
      <c r="Q185" s="1220">
        <v>159800</v>
      </c>
      <c r="R185" s="1220">
        <v>289594</v>
      </c>
      <c r="S185" s="1220">
        <v>152646</v>
      </c>
      <c r="T185" s="1220">
        <v>313</v>
      </c>
      <c r="U185" s="1220">
        <v>22651</v>
      </c>
      <c r="V185" s="1221">
        <v>1403364</v>
      </c>
    </row>
    <row r="186" spans="1:22" ht="15" x14ac:dyDescent="0.25">
      <c r="A186"/>
      <c r="B186" s="1255" t="s">
        <v>94</v>
      </c>
      <c r="C186" s="338" t="s">
        <v>34</v>
      </c>
      <c r="D186" s="1218">
        <v>1131</v>
      </c>
      <c r="E186" s="1218">
        <v>119</v>
      </c>
      <c r="F186" s="1218">
        <v>31</v>
      </c>
      <c r="G186" s="1218">
        <v>613</v>
      </c>
      <c r="H186" s="1218">
        <v>58</v>
      </c>
      <c r="I186" s="1218">
        <v>1054</v>
      </c>
      <c r="J186" s="1218">
        <v>2943</v>
      </c>
      <c r="K186" s="1218">
        <v>1406</v>
      </c>
      <c r="L186" s="1218">
        <v>1565</v>
      </c>
      <c r="M186" s="1218">
        <v>61</v>
      </c>
      <c r="N186" s="1218">
        <v>2018</v>
      </c>
      <c r="O186" s="1218">
        <v>15</v>
      </c>
      <c r="P186" s="1218">
        <v>472</v>
      </c>
      <c r="Q186" s="1218">
        <v>1165</v>
      </c>
      <c r="R186" s="1218">
        <v>3684</v>
      </c>
      <c r="S186" s="1218">
        <v>1210</v>
      </c>
      <c r="T186" s="1218">
        <v>0</v>
      </c>
      <c r="U186" s="1218">
        <v>171</v>
      </c>
      <c r="V186" s="1219">
        <v>17716</v>
      </c>
    </row>
    <row r="187" spans="1:22" ht="15" x14ac:dyDescent="0.25">
      <c r="A187"/>
      <c r="B187" s="1256"/>
      <c r="C187" s="338" t="s">
        <v>35</v>
      </c>
      <c r="D187" s="1218">
        <v>281</v>
      </c>
      <c r="E187" s="1218">
        <v>42</v>
      </c>
      <c r="F187" s="1218">
        <v>116</v>
      </c>
      <c r="G187" s="1218">
        <v>1155</v>
      </c>
      <c r="H187" s="1218">
        <v>31</v>
      </c>
      <c r="I187" s="1218">
        <v>1984</v>
      </c>
      <c r="J187" s="1218">
        <v>6832</v>
      </c>
      <c r="K187" s="1218">
        <v>2544</v>
      </c>
      <c r="L187" s="1218">
        <v>1784</v>
      </c>
      <c r="M187" s="1218">
        <v>217</v>
      </c>
      <c r="N187" s="1218">
        <v>3888</v>
      </c>
      <c r="O187" s="1218">
        <v>26</v>
      </c>
      <c r="P187" s="1218">
        <v>1193</v>
      </c>
      <c r="Q187" s="1218">
        <v>4493</v>
      </c>
      <c r="R187" s="1218">
        <v>5205</v>
      </c>
      <c r="S187" s="1218">
        <v>2095</v>
      </c>
      <c r="T187" s="1218">
        <v>16</v>
      </c>
      <c r="U187" s="1218">
        <v>215</v>
      </c>
      <c r="V187" s="1219">
        <v>32117</v>
      </c>
    </row>
    <row r="188" spans="1:22" ht="15" x14ac:dyDescent="0.25">
      <c r="A188"/>
      <c r="B188" s="1256"/>
      <c r="C188" s="338" t="s">
        <v>36</v>
      </c>
      <c r="D188" s="1218">
        <v>279</v>
      </c>
      <c r="E188" s="1218">
        <v>70</v>
      </c>
      <c r="F188" s="1218">
        <v>5485</v>
      </c>
      <c r="G188" s="1218">
        <v>2045</v>
      </c>
      <c r="H188" s="1218">
        <v>72</v>
      </c>
      <c r="I188" s="1218">
        <v>3824</v>
      </c>
      <c r="J188" s="1218">
        <v>5451</v>
      </c>
      <c r="K188" s="1218">
        <v>4539</v>
      </c>
      <c r="L188" s="1218">
        <v>3828</v>
      </c>
      <c r="M188" s="1218">
        <v>295</v>
      </c>
      <c r="N188" s="1218">
        <v>7306</v>
      </c>
      <c r="O188" s="1218">
        <v>30</v>
      </c>
      <c r="P188" s="1218">
        <v>1390</v>
      </c>
      <c r="Q188" s="1218">
        <v>3718</v>
      </c>
      <c r="R188" s="1218">
        <v>9597</v>
      </c>
      <c r="S188" s="1218">
        <v>3704</v>
      </c>
      <c r="T188" s="1218">
        <v>10</v>
      </c>
      <c r="U188" s="1218">
        <v>545</v>
      </c>
      <c r="V188" s="1219">
        <v>52188</v>
      </c>
    </row>
    <row r="189" spans="1:22" ht="15" x14ac:dyDescent="0.25">
      <c r="A189"/>
      <c r="B189" s="1256"/>
      <c r="C189" s="338" t="s">
        <v>37</v>
      </c>
      <c r="D189" s="1218">
        <v>1282</v>
      </c>
      <c r="E189" s="1218">
        <v>53</v>
      </c>
      <c r="F189" s="1218">
        <v>2055</v>
      </c>
      <c r="G189" s="1218">
        <v>936</v>
      </c>
      <c r="H189" s="1218">
        <v>95</v>
      </c>
      <c r="I189" s="1218">
        <v>996</v>
      </c>
      <c r="J189" s="1218">
        <v>2503</v>
      </c>
      <c r="K189" s="1218">
        <v>1680</v>
      </c>
      <c r="L189" s="1218">
        <v>1109</v>
      </c>
      <c r="M189" s="1218">
        <v>72</v>
      </c>
      <c r="N189" s="1218">
        <v>2504</v>
      </c>
      <c r="O189" s="1218">
        <v>14</v>
      </c>
      <c r="P189" s="1218">
        <v>474</v>
      </c>
      <c r="Q189" s="1218">
        <v>1168</v>
      </c>
      <c r="R189" s="1218">
        <v>4652</v>
      </c>
      <c r="S189" s="1218">
        <v>1419</v>
      </c>
      <c r="T189" s="1218">
        <v>1</v>
      </c>
      <c r="U189" s="1218">
        <v>246</v>
      </c>
      <c r="V189" s="1219">
        <v>21259</v>
      </c>
    </row>
    <row r="190" spans="1:22" ht="15" x14ac:dyDescent="0.25">
      <c r="A190"/>
      <c r="B190" s="1256"/>
      <c r="C190" s="338" t="s">
        <v>38</v>
      </c>
      <c r="D190" s="1218">
        <v>4755</v>
      </c>
      <c r="E190" s="1218">
        <v>91</v>
      </c>
      <c r="F190" s="1218">
        <v>764</v>
      </c>
      <c r="G190" s="1218">
        <v>1751</v>
      </c>
      <c r="H190" s="1218">
        <v>235</v>
      </c>
      <c r="I190" s="1218">
        <v>2737</v>
      </c>
      <c r="J190" s="1218">
        <v>6139</v>
      </c>
      <c r="K190" s="1218">
        <v>3401</v>
      </c>
      <c r="L190" s="1218">
        <v>2786</v>
      </c>
      <c r="M190" s="1218">
        <v>317</v>
      </c>
      <c r="N190" s="1218">
        <v>6995</v>
      </c>
      <c r="O190" s="1218">
        <v>136</v>
      </c>
      <c r="P190" s="1218">
        <v>1806</v>
      </c>
      <c r="Q190" s="1218">
        <v>4063</v>
      </c>
      <c r="R190" s="1218">
        <v>11059</v>
      </c>
      <c r="S190" s="1218">
        <v>4204</v>
      </c>
      <c r="T190" s="1218">
        <v>16</v>
      </c>
      <c r="U190" s="1218">
        <v>707</v>
      </c>
      <c r="V190" s="1219">
        <v>51962</v>
      </c>
    </row>
    <row r="191" spans="1:22" ht="15" x14ac:dyDescent="0.25">
      <c r="A191"/>
      <c r="B191" s="1256"/>
      <c r="C191" s="338" t="s">
        <v>39</v>
      </c>
      <c r="D191" s="1218">
        <v>7906</v>
      </c>
      <c r="E191" s="1218">
        <v>57</v>
      </c>
      <c r="F191" s="1218">
        <v>1900</v>
      </c>
      <c r="G191" s="1218">
        <v>4459</v>
      </c>
      <c r="H191" s="1218">
        <v>344</v>
      </c>
      <c r="I191" s="1218">
        <v>6667</v>
      </c>
      <c r="J191" s="1218">
        <v>16005</v>
      </c>
      <c r="K191" s="1218">
        <v>8218</v>
      </c>
      <c r="L191" s="1218">
        <v>7344</v>
      </c>
      <c r="M191" s="1218">
        <v>1135</v>
      </c>
      <c r="N191" s="1218">
        <v>20374</v>
      </c>
      <c r="O191" s="1218">
        <v>3466</v>
      </c>
      <c r="P191" s="1218">
        <v>5213</v>
      </c>
      <c r="Q191" s="1218">
        <v>11192</v>
      </c>
      <c r="R191" s="1218">
        <v>26420</v>
      </c>
      <c r="S191" s="1218">
        <v>15849</v>
      </c>
      <c r="T191" s="1218">
        <v>37</v>
      </c>
      <c r="U191" s="1218">
        <v>1328</v>
      </c>
      <c r="V191" s="1219">
        <v>137914</v>
      </c>
    </row>
    <row r="192" spans="1:22" ht="15" x14ac:dyDescent="0.25">
      <c r="A192"/>
      <c r="B192" s="1256"/>
      <c r="C192" s="338" t="s">
        <v>40</v>
      </c>
      <c r="D192" s="1218">
        <v>11777</v>
      </c>
      <c r="E192" s="1218">
        <v>3</v>
      </c>
      <c r="F192" s="1218">
        <v>4153</v>
      </c>
      <c r="G192" s="1218">
        <v>2825</v>
      </c>
      <c r="H192" s="1218">
        <v>369</v>
      </c>
      <c r="I192" s="1218">
        <v>3094</v>
      </c>
      <c r="J192" s="1218">
        <v>7672</v>
      </c>
      <c r="K192" s="1218">
        <v>2621</v>
      </c>
      <c r="L192" s="1218">
        <v>3502</v>
      </c>
      <c r="M192" s="1218">
        <v>300</v>
      </c>
      <c r="N192" s="1218">
        <v>6623</v>
      </c>
      <c r="O192" s="1218">
        <v>176</v>
      </c>
      <c r="P192" s="1218">
        <v>2113</v>
      </c>
      <c r="Q192" s="1218">
        <v>4964</v>
      </c>
      <c r="R192" s="1218">
        <v>10553</v>
      </c>
      <c r="S192" s="1218">
        <v>6927</v>
      </c>
      <c r="T192" s="1218">
        <v>5</v>
      </c>
      <c r="U192" s="1218">
        <v>657</v>
      </c>
      <c r="V192" s="1219">
        <v>68334</v>
      </c>
    </row>
    <row r="193" spans="1:22" ht="15" x14ac:dyDescent="0.25">
      <c r="A193"/>
      <c r="B193" s="1256"/>
      <c r="C193" s="338" t="s">
        <v>41</v>
      </c>
      <c r="D193" s="1218">
        <v>8244</v>
      </c>
      <c r="E193" s="1218">
        <v>33</v>
      </c>
      <c r="F193" s="1218">
        <v>70</v>
      </c>
      <c r="G193" s="1218">
        <v>3044</v>
      </c>
      <c r="H193" s="1218">
        <v>445</v>
      </c>
      <c r="I193" s="1218">
        <v>4200</v>
      </c>
      <c r="J193" s="1218">
        <v>8488</v>
      </c>
      <c r="K193" s="1218">
        <v>2884</v>
      </c>
      <c r="L193" s="1218">
        <v>4509</v>
      </c>
      <c r="M193" s="1218">
        <v>401</v>
      </c>
      <c r="N193" s="1218">
        <v>8381</v>
      </c>
      <c r="O193" s="1218">
        <v>102</v>
      </c>
      <c r="P193" s="1218">
        <v>2139</v>
      </c>
      <c r="Q193" s="1218">
        <v>13719</v>
      </c>
      <c r="R193" s="1218">
        <v>12063</v>
      </c>
      <c r="S193" s="1218">
        <v>7071</v>
      </c>
      <c r="T193" s="1218">
        <v>5</v>
      </c>
      <c r="U193" s="1218">
        <v>952</v>
      </c>
      <c r="V193" s="1219">
        <v>76750</v>
      </c>
    </row>
    <row r="194" spans="1:22" ht="15" x14ac:dyDescent="0.25">
      <c r="A194"/>
      <c r="B194" s="1256"/>
      <c r="C194" s="338" t="s">
        <v>42</v>
      </c>
      <c r="D194" s="1218">
        <v>2905</v>
      </c>
      <c r="E194" s="1218">
        <v>1</v>
      </c>
      <c r="F194" s="1218">
        <v>37</v>
      </c>
      <c r="G194" s="1218">
        <v>1243</v>
      </c>
      <c r="H194" s="1218">
        <v>288</v>
      </c>
      <c r="I194" s="1218">
        <v>1275</v>
      </c>
      <c r="J194" s="1218">
        <v>3828</v>
      </c>
      <c r="K194" s="1218">
        <v>1376</v>
      </c>
      <c r="L194" s="1218">
        <v>2087</v>
      </c>
      <c r="M194" s="1218">
        <v>197</v>
      </c>
      <c r="N194" s="1218">
        <v>3118</v>
      </c>
      <c r="O194" s="1218">
        <v>23</v>
      </c>
      <c r="P194" s="1218">
        <v>741</v>
      </c>
      <c r="Q194" s="1218">
        <v>2469</v>
      </c>
      <c r="R194" s="1218">
        <v>5749</v>
      </c>
      <c r="S194" s="1218">
        <v>2899</v>
      </c>
      <c r="T194" s="1218">
        <v>11</v>
      </c>
      <c r="U194" s="1218">
        <v>340</v>
      </c>
      <c r="V194" s="1219">
        <v>28587</v>
      </c>
    </row>
    <row r="195" spans="1:22" ht="15" x14ac:dyDescent="0.25">
      <c r="A195"/>
      <c r="B195" s="1256"/>
      <c r="C195" s="338" t="s">
        <v>43</v>
      </c>
      <c r="D195" s="1218">
        <v>3971</v>
      </c>
      <c r="E195" s="1218">
        <v>400</v>
      </c>
      <c r="F195" s="1218">
        <v>358</v>
      </c>
      <c r="G195" s="1218">
        <v>4035</v>
      </c>
      <c r="H195" s="1218">
        <v>242</v>
      </c>
      <c r="I195" s="1218">
        <v>5188</v>
      </c>
      <c r="J195" s="1218">
        <v>11910</v>
      </c>
      <c r="K195" s="1218">
        <v>4261</v>
      </c>
      <c r="L195" s="1218">
        <v>6756</v>
      </c>
      <c r="M195" s="1218">
        <v>528</v>
      </c>
      <c r="N195" s="1218">
        <v>15924</v>
      </c>
      <c r="O195" s="1218">
        <v>14221</v>
      </c>
      <c r="P195" s="1218">
        <v>3883</v>
      </c>
      <c r="Q195" s="1218">
        <v>10863</v>
      </c>
      <c r="R195" s="1218">
        <v>19798</v>
      </c>
      <c r="S195" s="1218">
        <v>9005</v>
      </c>
      <c r="T195" s="1218">
        <v>19</v>
      </c>
      <c r="U195" s="1218">
        <v>2527</v>
      </c>
      <c r="V195" s="1219">
        <v>113889</v>
      </c>
    </row>
    <row r="196" spans="1:22" ht="15" x14ac:dyDescent="0.25">
      <c r="A196"/>
      <c r="B196" s="1256"/>
      <c r="C196" s="338" t="s">
        <v>44</v>
      </c>
      <c r="D196" s="1218">
        <v>3772</v>
      </c>
      <c r="E196" s="1218">
        <v>29</v>
      </c>
      <c r="F196" s="1218">
        <v>34</v>
      </c>
      <c r="G196" s="1218">
        <v>2699</v>
      </c>
      <c r="H196" s="1218">
        <v>328</v>
      </c>
      <c r="I196" s="1218">
        <v>4160</v>
      </c>
      <c r="J196" s="1218">
        <v>7774</v>
      </c>
      <c r="K196" s="1218">
        <v>3176</v>
      </c>
      <c r="L196" s="1218">
        <v>3497</v>
      </c>
      <c r="M196" s="1218">
        <v>331</v>
      </c>
      <c r="N196" s="1218">
        <v>9192</v>
      </c>
      <c r="O196" s="1218">
        <v>30</v>
      </c>
      <c r="P196" s="1218">
        <v>3403</v>
      </c>
      <c r="Q196" s="1218">
        <v>15718</v>
      </c>
      <c r="R196" s="1218">
        <v>12449</v>
      </c>
      <c r="S196" s="1218">
        <v>5600</v>
      </c>
      <c r="T196" s="1218">
        <v>6</v>
      </c>
      <c r="U196" s="1218">
        <v>691</v>
      </c>
      <c r="V196" s="1219">
        <v>72889</v>
      </c>
    </row>
    <row r="197" spans="1:22" ht="15" x14ac:dyDescent="0.25">
      <c r="A197"/>
      <c r="B197" s="1256"/>
      <c r="C197" s="338" t="s">
        <v>45</v>
      </c>
      <c r="D197" s="1218">
        <v>1959</v>
      </c>
      <c r="E197" s="1218">
        <v>32</v>
      </c>
      <c r="F197" s="1218">
        <v>53</v>
      </c>
      <c r="G197" s="1218">
        <v>1327</v>
      </c>
      <c r="H197" s="1218">
        <v>176</v>
      </c>
      <c r="I197" s="1218">
        <v>1966</v>
      </c>
      <c r="J197" s="1218">
        <v>3005</v>
      </c>
      <c r="K197" s="1218">
        <v>1547</v>
      </c>
      <c r="L197" s="1218">
        <v>1537</v>
      </c>
      <c r="M197" s="1218">
        <v>139</v>
      </c>
      <c r="N197" s="1218">
        <v>3133</v>
      </c>
      <c r="O197" s="1218">
        <v>59</v>
      </c>
      <c r="P197" s="1218">
        <v>1218</v>
      </c>
      <c r="Q197" s="1218">
        <v>5670</v>
      </c>
      <c r="R197" s="1218">
        <v>5563</v>
      </c>
      <c r="S197" s="1218">
        <v>2357</v>
      </c>
      <c r="T197" s="1218">
        <v>11</v>
      </c>
      <c r="U197" s="1218">
        <v>369</v>
      </c>
      <c r="V197" s="1219">
        <v>30121</v>
      </c>
    </row>
    <row r="198" spans="1:22" ht="15" x14ac:dyDescent="0.25">
      <c r="A198"/>
      <c r="B198" s="1256"/>
      <c r="C198" s="338" t="s">
        <v>46</v>
      </c>
      <c r="D198" s="1218">
        <v>3592</v>
      </c>
      <c r="E198" s="1218">
        <v>917</v>
      </c>
      <c r="F198" s="1218">
        <v>62</v>
      </c>
      <c r="G198" s="1218">
        <v>2726</v>
      </c>
      <c r="H198" s="1218">
        <v>316</v>
      </c>
      <c r="I198" s="1218">
        <v>4890</v>
      </c>
      <c r="J198" s="1218">
        <v>7385</v>
      </c>
      <c r="K198" s="1218">
        <v>3242</v>
      </c>
      <c r="L198" s="1218">
        <v>4021</v>
      </c>
      <c r="M198" s="1218">
        <v>341</v>
      </c>
      <c r="N198" s="1218">
        <v>8084</v>
      </c>
      <c r="O198" s="1218">
        <v>47</v>
      </c>
      <c r="P198" s="1218">
        <v>2262</v>
      </c>
      <c r="Q198" s="1218">
        <v>8948</v>
      </c>
      <c r="R198" s="1218">
        <v>10945</v>
      </c>
      <c r="S198" s="1218">
        <v>5373</v>
      </c>
      <c r="T198" s="1218">
        <v>8</v>
      </c>
      <c r="U198" s="1218">
        <v>1156</v>
      </c>
      <c r="V198" s="1219">
        <v>64315</v>
      </c>
    </row>
    <row r="199" spans="1:22" ht="15" x14ac:dyDescent="0.25">
      <c r="A199"/>
      <c r="B199" s="1256"/>
      <c r="C199" s="338" t="s">
        <v>47</v>
      </c>
      <c r="D199" s="1218">
        <v>368</v>
      </c>
      <c r="E199" s="1218">
        <v>231</v>
      </c>
      <c r="F199" s="1218">
        <v>6</v>
      </c>
      <c r="G199" s="1218">
        <v>259</v>
      </c>
      <c r="H199" s="1218">
        <v>63</v>
      </c>
      <c r="I199" s="1218">
        <v>789</v>
      </c>
      <c r="J199" s="1218">
        <v>1367</v>
      </c>
      <c r="K199" s="1218">
        <v>744</v>
      </c>
      <c r="L199" s="1218">
        <v>784</v>
      </c>
      <c r="M199" s="1218">
        <v>23</v>
      </c>
      <c r="N199" s="1218">
        <v>1190</v>
      </c>
      <c r="O199" s="1218">
        <v>18</v>
      </c>
      <c r="P199" s="1218">
        <v>247</v>
      </c>
      <c r="Q199" s="1218">
        <v>606</v>
      </c>
      <c r="R199" s="1218">
        <v>2582</v>
      </c>
      <c r="S199" s="1218">
        <v>644</v>
      </c>
      <c r="T199" s="1218">
        <v>5</v>
      </c>
      <c r="U199" s="1218">
        <v>157</v>
      </c>
      <c r="V199" s="1219">
        <v>10083</v>
      </c>
    </row>
    <row r="200" spans="1:22" ht="15" x14ac:dyDescent="0.25">
      <c r="A200"/>
      <c r="B200" s="1256"/>
      <c r="C200" s="338" t="s">
        <v>48</v>
      </c>
      <c r="D200" s="1218">
        <v>446</v>
      </c>
      <c r="E200" s="1218">
        <v>760</v>
      </c>
      <c r="F200" s="1218">
        <v>18</v>
      </c>
      <c r="G200" s="1218">
        <v>652</v>
      </c>
      <c r="H200" s="1218">
        <v>8</v>
      </c>
      <c r="I200" s="1218">
        <v>1452</v>
      </c>
      <c r="J200" s="1218">
        <v>2036</v>
      </c>
      <c r="K200" s="1218">
        <v>1514</v>
      </c>
      <c r="L200" s="1218">
        <v>1309</v>
      </c>
      <c r="M200" s="1218">
        <v>206</v>
      </c>
      <c r="N200" s="1218">
        <v>2034</v>
      </c>
      <c r="O200" s="1218">
        <v>56</v>
      </c>
      <c r="P200" s="1218">
        <v>402</v>
      </c>
      <c r="Q200" s="1218">
        <v>1122</v>
      </c>
      <c r="R200" s="1218">
        <v>3382</v>
      </c>
      <c r="S200" s="1218">
        <v>1213</v>
      </c>
      <c r="T200" s="1218">
        <v>0</v>
      </c>
      <c r="U200" s="1218">
        <v>311</v>
      </c>
      <c r="V200" s="1219">
        <v>16921</v>
      </c>
    </row>
    <row r="201" spans="1:22" ht="15" x14ac:dyDescent="0.25">
      <c r="A201"/>
      <c r="B201" s="1256"/>
      <c r="C201" s="338" t="s">
        <v>49</v>
      </c>
      <c r="D201" s="1218">
        <v>12038</v>
      </c>
      <c r="E201" s="1218">
        <v>116</v>
      </c>
      <c r="F201" s="1218">
        <v>547</v>
      </c>
      <c r="G201" s="1218">
        <v>21008</v>
      </c>
      <c r="H201" s="1218">
        <v>538</v>
      </c>
      <c r="I201" s="1218">
        <v>22738</v>
      </c>
      <c r="J201" s="1218">
        <v>66953</v>
      </c>
      <c r="K201" s="1218">
        <v>18542</v>
      </c>
      <c r="L201" s="1218">
        <v>21202</v>
      </c>
      <c r="M201" s="1218">
        <v>11327</v>
      </c>
      <c r="N201" s="1218">
        <v>121596</v>
      </c>
      <c r="O201" s="1218">
        <v>9735</v>
      </c>
      <c r="P201" s="1218">
        <v>26739</v>
      </c>
      <c r="Q201" s="1218">
        <v>71374</v>
      </c>
      <c r="R201" s="1218">
        <v>146968</v>
      </c>
      <c r="S201" s="1218">
        <v>114779</v>
      </c>
      <c r="T201" s="1218">
        <v>196</v>
      </c>
      <c r="U201" s="1218">
        <v>7955</v>
      </c>
      <c r="V201" s="1219">
        <v>674351</v>
      </c>
    </row>
    <row r="202" spans="1:22" ht="15" x14ac:dyDescent="0.25">
      <c r="A202"/>
      <c r="B202" s="1256"/>
      <c r="C202" s="338" t="s">
        <v>125</v>
      </c>
      <c r="D202" s="1218">
        <v>4</v>
      </c>
      <c r="E202" s="1218">
        <v>0</v>
      </c>
      <c r="F202" s="1218">
        <v>0</v>
      </c>
      <c r="G202" s="1218">
        <v>21</v>
      </c>
      <c r="H202" s="1218">
        <v>0</v>
      </c>
      <c r="I202" s="1218">
        <v>49</v>
      </c>
      <c r="J202" s="1218">
        <v>53</v>
      </c>
      <c r="K202" s="1218">
        <v>13</v>
      </c>
      <c r="L202" s="1218">
        <v>25</v>
      </c>
      <c r="M202" s="1218">
        <v>25</v>
      </c>
      <c r="N202" s="1218">
        <v>1376</v>
      </c>
      <c r="O202" s="1218">
        <v>0</v>
      </c>
      <c r="P202" s="1218">
        <v>347</v>
      </c>
      <c r="Q202" s="1218">
        <v>586</v>
      </c>
      <c r="R202" s="1218">
        <v>4079</v>
      </c>
      <c r="S202" s="1218">
        <v>2</v>
      </c>
      <c r="T202" s="1218">
        <v>0</v>
      </c>
      <c r="U202" s="1218">
        <v>4631</v>
      </c>
      <c r="V202" s="1219">
        <v>11211</v>
      </c>
    </row>
    <row r="203" spans="1:22" ht="15" x14ac:dyDescent="0.25">
      <c r="A203"/>
      <c r="B203" s="1257"/>
      <c r="C203" s="339" t="s">
        <v>196</v>
      </c>
      <c r="D203" s="1220">
        <v>64710</v>
      </c>
      <c r="E203" s="1220">
        <v>2954</v>
      </c>
      <c r="F203" s="1220">
        <v>15689</v>
      </c>
      <c r="G203" s="1220">
        <v>50798</v>
      </c>
      <c r="H203" s="1220">
        <v>3608</v>
      </c>
      <c r="I203" s="1220">
        <v>67063</v>
      </c>
      <c r="J203" s="1220">
        <v>160344</v>
      </c>
      <c r="K203" s="1220">
        <v>61708</v>
      </c>
      <c r="L203" s="1220">
        <v>67645</v>
      </c>
      <c r="M203" s="1220">
        <v>15915</v>
      </c>
      <c r="N203" s="1220">
        <v>223736</v>
      </c>
      <c r="O203" s="1220">
        <v>28154</v>
      </c>
      <c r="P203" s="1220">
        <v>54042</v>
      </c>
      <c r="Q203" s="1220">
        <v>161838</v>
      </c>
      <c r="R203" s="1220">
        <v>294748</v>
      </c>
      <c r="S203" s="1220">
        <v>184351</v>
      </c>
      <c r="T203" s="1220">
        <v>346</v>
      </c>
      <c r="U203" s="1220">
        <v>22958</v>
      </c>
      <c r="V203" s="1221">
        <v>1480607</v>
      </c>
    </row>
    <row r="204" spans="1:22" ht="15" x14ac:dyDescent="0.25">
      <c r="A204"/>
      <c r="B204" s="1255" t="s">
        <v>95</v>
      </c>
      <c r="C204" s="338" t="s">
        <v>34</v>
      </c>
      <c r="D204" s="1218">
        <v>1106</v>
      </c>
      <c r="E204" s="1218">
        <v>133</v>
      </c>
      <c r="F204" s="1218">
        <v>32</v>
      </c>
      <c r="G204" s="1218">
        <v>628</v>
      </c>
      <c r="H204" s="1218">
        <v>74</v>
      </c>
      <c r="I204" s="1218">
        <v>990</v>
      </c>
      <c r="J204" s="1218">
        <v>2938</v>
      </c>
      <c r="K204" s="1218">
        <v>1426</v>
      </c>
      <c r="L204" s="1218">
        <v>1552</v>
      </c>
      <c r="M204" s="1218">
        <v>59</v>
      </c>
      <c r="N204" s="1218">
        <v>1957</v>
      </c>
      <c r="O204" s="1218">
        <v>16</v>
      </c>
      <c r="P204" s="1218">
        <v>475</v>
      </c>
      <c r="Q204" s="1218">
        <v>1160</v>
      </c>
      <c r="R204" s="1218">
        <v>3683</v>
      </c>
      <c r="S204" s="1218">
        <v>1212</v>
      </c>
      <c r="T204" s="1218">
        <v>0</v>
      </c>
      <c r="U204" s="1218">
        <v>171</v>
      </c>
      <c r="V204" s="1219">
        <v>17612</v>
      </c>
    </row>
    <row r="205" spans="1:22" ht="15" x14ac:dyDescent="0.25">
      <c r="A205"/>
      <c r="B205" s="1256"/>
      <c r="C205" s="338" t="s">
        <v>35</v>
      </c>
      <c r="D205" s="1218">
        <v>265</v>
      </c>
      <c r="E205" s="1218">
        <v>44</v>
      </c>
      <c r="F205" s="1218">
        <v>111</v>
      </c>
      <c r="G205" s="1218">
        <v>1203</v>
      </c>
      <c r="H205" s="1218">
        <v>30</v>
      </c>
      <c r="I205" s="1218">
        <v>1944</v>
      </c>
      <c r="J205" s="1218">
        <v>6803</v>
      </c>
      <c r="K205" s="1218">
        <v>2537</v>
      </c>
      <c r="L205" s="1218">
        <v>1760</v>
      </c>
      <c r="M205" s="1218">
        <v>220</v>
      </c>
      <c r="N205" s="1218">
        <v>3941</v>
      </c>
      <c r="O205" s="1218">
        <v>31</v>
      </c>
      <c r="P205" s="1218">
        <v>1179</v>
      </c>
      <c r="Q205" s="1218">
        <v>4491</v>
      </c>
      <c r="R205" s="1218">
        <v>5185</v>
      </c>
      <c r="S205" s="1218">
        <v>2071</v>
      </c>
      <c r="T205" s="1218">
        <v>15</v>
      </c>
      <c r="U205" s="1218">
        <v>215</v>
      </c>
      <c r="V205" s="1219">
        <v>32045</v>
      </c>
    </row>
    <row r="206" spans="1:22" ht="15" x14ac:dyDescent="0.25">
      <c r="A206"/>
      <c r="B206" s="1256"/>
      <c r="C206" s="338" t="s">
        <v>36</v>
      </c>
      <c r="D206" s="1218">
        <v>280</v>
      </c>
      <c r="E206" s="1218">
        <v>69</v>
      </c>
      <c r="F206" s="1218">
        <v>5386</v>
      </c>
      <c r="G206" s="1218">
        <v>2005</v>
      </c>
      <c r="H206" s="1218">
        <v>69</v>
      </c>
      <c r="I206" s="1218">
        <v>3693</v>
      </c>
      <c r="J206" s="1218">
        <v>5402</v>
      </c>
      <c r="K206" s="1218">
        <v>4460</v>
      </c>
      <c r="L206" s="1218">
        <v>3831</v>
      </c>
      <c r="M206" s="1218">
        <v>289</v>
      </c>
      <c r="N206" s="1218">
        <v>7304</v>
      </c>
      <c r="O206" s="1218">
        <v>30</v>
      </c>
      <c r="P206" s="1218">
        <v>1406</v>
      </c>
      <c r="Q206" s="1218">
        <v>3697</v>
      </c>
      <c r="R206" s="1218">
        <v>9619</v>
      </c>
      <c r="S206" s="1218">
        <v>3680</v>
      </c>
      <c r="T206" s="1218">
        <v>10</v>
      </c>
      <c r="U206" s="1218">
        <v>545</v>
      </c>
      <c r="V206" s="1219">
        <v>51775</v>
      </c>
    </row>
    <row r="207" spans="1:22" ht="15" x14ac:dyDescent="0.25">
      <c r="A207"/>
      <c r="B207" s="1256"/>
      <c r="C207" s="338" t="s">
        <v>37</v>
      </c>
      <c r="D207" s="1218">
        <v>1307</v>
      </c>
      <c r="E207" s="1218">
        <v>52</v>
      </c>
      <c r="F207" s="1218">
        <v>2041</v>
      </c>
      <c r="G207" s="1218">
        <v>877</v>
      </c>
      <c r="H207" s="1218">
        <v>96</v>
      </c>
      <c r="I207" s="1218">
        <v>972</v>
      </c>
      <c r="J207" s="1218">
        <v>2509</v>
      </c>
      <c r="K207" s="1218">
        <v>1636</v>
      </c>
      <c r="L207" s="1218">
        <v>1089</v>
      </c>
      <c r="M207" s="1218">
        <v>70</v>
      </c>
      <c r="N207" s="1218">
        <v>2560</v>
      </c>
      <c r="O207" s="1218">
        <v>14</v>
      </c>
      <c r="P207" s="1218">
        <v>476</v>
      </c>
      <c r="Q207" s="1218">
        <v>1168</v>
      </c>
      <c r="R207" s="1218">
        <v>4626</v>
      </c>
      <c r="S207" s="1218">
        <v>1453</v>
      </c>
      <c r="T207" s="1218">
        <v>1</v>
      </c>
      <c r="U207" s="1218">
        <v>246</v>
      </c>
      <c r="V207" s="1219">
        <v>21193</v>
      </c>
    </row>
    <row r="208" spans="1:22" ht="15" x14ac:dyDescent="0.25">
      <c r="A208"/>
      <c r="B208" s="1256"/>
      <c r="C208" s="338" t="s">
        <v>38</v>
      </c>
      <c r="D208" s="1218">
        <v>5148</v>
      </c>
      <c r="E208" s="1218">
        <v>79</v>
      </c>
      <c r="F208" s="1218">
        <v>796</v>
      </c>
      <c r="G208" s="1218">
        <v>1732</v>
      </c>
      <c r="H208" s="1218">
        <v>239</v>
      </c>
      <c r="I208" s="1218">
        <v>2676</v>
      </c>
      <c r="J208" s="1218">
        <v>6097</v>
      </c>
      <c r="K208" s="1218">
        <v>3335</v>
      </c>
      <c r="L208" s="1218">
        <v>2760</v>
      </c>
      <c r="M208" s="1218">
        <v>321</v>
      </c>
      <c r="N208" s="1218">
        <v>7011</v>
      </c>
      <c r="O208" s="1218">
        <v>133</v>
      </c>
      <c r="P208" s="1218">
        <v>1798</v>
      </c>
      <c r="Q208" s="1218">
        <v>4070</v>
      </c>
      <c r="R208" s="1218">
        <v>11055</v>
      </c>
      <c r="S208" s="1218">
        <v>4137</v>
      </c>
      <c r="T208" s="1218">
        <v>15</v>
      </c>
      <c r="U208" s="1218">
        <v>707</v>
      </c>
      <c r="V208" s="1219">
        <v>52109</v>
      </c>
    </row>
    <row r="209" spans="1:22" ht="15" x14ac:dyDescent="0.25">
      <c r="A209"/>
      <c r="B209" s="1256"/>
      <c r="C209" s="338" t="s">
        <v>39</v>
      </c>
      <c r="D209" s="1218">
        <v>8697</v>
      </c>
      <c r="E209" s="1218">
        <v>55</v>
      </c>
      <c r="F209" s="1218">
        <v>1895</v>
      </c>
      <c r="G209" s="1218">
        <v>4499</v>
      </c>
      <c r="H209" s="1218">
        <v>343</v>
      </c>
      <c r="I209" s="1218">
        <v>6584</v>
      </c>
      <c r="J209" s="1218">
        <v>16198</v>
      </c>
      <c r="K209" s="1218">
        <v>8069</v>
      </c>
      <c r="L209" s="1218">
        <v>7431</v>
      </c>
      <c r="M209" s="1218">
        <v>1158</v>
      </c>
      <c r="N209" s="1218">
        <v>20320</v>
      </c>
      <c r="O209" s="1218">
        <v>3480</v>
      </c>
      <c r="P209" s="1218">
        <v>5150</v>
      </c>
      <c r="Q209" s="1218">
        <v>11168</v>
      </c>
      <c r="R209" s="1218">
        <v>26448</v>
      </c>
      <c r="S209" s="1218">
        <v>16161</v>
      </c>
      <c r="T209" s="1218">
        <v>45</v>
      </c>
      <c r="U209" s="1218">
        <v>1328</v>
      </c>
      <c r="V209" s="1219">
        <v>139029</v>
      </c>
    </row>
    <row r="210" spans="1:22" ht="15" x14ac:dyDescent="0.25">
      <c r="A210"/>
      <c r="B210" s="1256"/>
      <c r="C210" s="338" t="s">
        <v>40</v>
      </c>
      <c r="D210" s="1218">
        <v>16956</v>
      </c>
      <c r="E210" s="1218">
        <v>3</v>
      </c>
      <c r="F210" s="1218">
        <v>4162</v>
      </c>
      <c r="G210" s="1218">
        <v>2709</v>
      </c>
      <c r="H210" s="1218">
        <v>363</v>
      </c>
      <c r="I210" s="1218">
        <v>3174</v>
      </c>
      <c r="J210" s="1218">
        <v>7753</v>
      </c>
      <c r="K210" s="1218">
        <v>2617</v>
      </c>
      <c r="L210" s="1218">
        <v>3615</v>
      </c>
      <c r="M210" s="1218">
        <v>292</v>
      </c>
      <c r="N210" s="1218">
        <v>6656</v>
      </c>
      <c r="O210" s="1218">
        <v>174</v>
      </c>
      <c r="P210" s="1218">
        <v>2085</v>
      </c>
      <c r="Q210" s="1218">
        <v>4948</v>
      </c>
      <c r="R210" s="1218">
        <v>10546</v>
      </c>
      <c r="S210" s="1218">
        <v>7121</v>
      </c>
      <c r="T210" s="1218">
        <v>4</v>
      </c>
      <c r="U210" s="1218">
        <v>657</v>
      </c>
      <c r="V210" s="1219">
        <v>73835</v>
      </c>
    </row>
    <row r="211" spans="1:22" ht="15" x14ac:dyDescent="0.25">
      <c r="A211"/>
      <c r="B211" s="1256"/>
      <c r="C211" s="338" t="s">
        <v>41</v>
      </c>
      <c r="D211" s="1218">
        <v>10302</v>
      </c>
      <c r="E211" s="1218">
        <v>34</v>
      </c>
      <c r="F211" s="1218">
        <v>86</v>
      </c>
      <c r="G211" s="1218">
        <v>3101</v>
      </c>
      <c r="H211" s="1218">
        <v>449</v>
      </c>
      <c r="I211" s="1218">
        <v>4098</v>
      </c>
      <c r="J211" s="1218">
        <v>8651</v>
      </c>
      <c r="K211" s="1218">
        <v>2870</v>
      </c>
      <c r="L211" s="1218">
        <v>4708</v>
      </c>
      <c r="M211" s="1218">
        <v>371</v>
      </c>
      <c r="N211" s="1218">
        <v>8871</v>
      </c>
      <c r="O211" s="1218">
        <v>95</v>
      </c>
      <c r="P211" s="1218">
        <v>2171</v>
      </c>
      <c r="Q211" s="1218">
        <v>14111</v>
      </c>
      <c r="R211" s="1218">
        <v>12117</v>
      </c>
      <c r="S211" s="1218">
        <v>7213</v>
      </c>
      <c r="T211" s="1218">
        <v>6</v>
      </c>
      <c r="U211" s="1218">
        <v>952</v>
      </c>
      <c r="V211" s="1219">
        <v>80206</v>
      </c>
    </row>
    <row r="212" spans="1:22" ht="15" x14ac:dyDescent="0.25">
      <c r="A212"/>
      <c r="B212" s="1256"/>
      <c r="C212" s="338" t="s">
        <v>42</v>
      </c>
      <c r="D212" s="1218">
        <v>3442</v>
      </c>
      <c r="E212" s="1218">
        <v>1</v>
      </c>
      <c r="F212" s="1218">
        <v>39</v>
      </c>
      <c r="G212" s="1218">
        <v>1279</v>
      </c>
      <c r="H212" s="1218">
        <v>288</v>
      </c>
      <c r="I212" s="1218">
        <v>1383</v>
      </c>
      <c r="J212" s="1218">
        <v>4153</v>
      </c>
      <c r="K212" s="1218">
        <v>1383</v>
      </c>
      <c r="L212" s="1218">
        <v>2138</v>
      </c>
      <c r="M212" s="1218">
        <v>198</v>
      </c>
      <c r="N212" s="1218">
        <v>3092</v>
      </c>
      <c r="O212" s="1218">
        <v>26</v>
      </c>
      <c r="P212" s="1218">
        <v>741</v>
      </c>
      <c r="Q212" s="1218">
        <v>2463</v>
      </c>
      <c r="R212" s="1218">
        <v>5734</v>
      </c>
      <c r="S212" s="1218">
        <v>2923</v>
      </c>
      <c r="T212" s="1218">
        <v>13</v>
      </c>
      <c r="U212" s="1218">
        <v>340</v>
      </c>
      <c r="V212" s="1219">
        <v>29636</v>
      </c>
    </row>
    <row r="213" spans="1:22" ht="15" x14ac:dyDescent="0.25">
      <c r="A213"/>
      <c r="B213" s="1256"/>
      <c r="C213" s="338" t="s">
        <v>43</v>
      </c>
      <c r="D213" s="1218">
        <v>4233</v>
      </c>
      <c r="E213" s="1218">
        <v>493</v>
      </c>
      <c r="F213" s="1218">
        <v>355</v>
      </c>
      <c r="G213" s="1218">
        <v>4021</v>
      </c>
      <c r="H213" s="1218">
        <v>241</v>
      </c>
      <c r="I213" s="1218">
        <v>5294</v>
      </c>
      <c r="J213" s="1218">
        <v>11923</v>
      </c>
      <c r="K213" s="1218">
        <v>4265</v>
      </c>
      <c r="L213" s="1218">
        <v>6855</v>
      </c>
      <c r="M213" s="1218">
        <v>547</v>
      </c>
      <c r="N213" s="1218">
        <v>15924</v>
      </c>
      <c r="O213" s="1218">
        <v>14364</v>
      </c>
      <c r="P213" s="1218">
        <v>3870</v>
      </c>
      <c r="Q213" s="1218">
        <v>10906</v>
      </c>
      <c r="R213" s="1218">
        <v>19872</v>
      </c>
      <c r="S213" s="1218">
        <v>9181</v>
      </c>
      <c r="T213" s="1218">
        <v>22</v>
      </c>
      <c r="U213" s="1218">
        <v>2526</v>
      </c>
      <c r="V213" s="1219">
        <v>114892</v>
      </c>
    </row>
    <row r="214" spans="1:22" ht="15" x14ac:dyDescent="0.25">
      <c r="A214"/>
      <c r="B214" s="1256"/>
      <c r="C214" s="338" t="s">
        <v>44</v>
      </c>
      <c r="D214" s="1218">
        <v>4151</v>
      </c>
      <c r="E214" s="1218">
        <v>29</v>
      </c>
      <c r="F214" s="1218">
        <v>53</v>
      </c>
      <c r="G214" s="1218">
        <v>2692</v>
      </c>
      <c r="H214" s="1218">
        <v>327</v>
      </c>
      <c r="I214" s="1218">
        <v>4458</v>
      </c>
      <c r="J214" s="1218">
        <v>7719</v>
      </c>
      <c r="K214" s="1218">
        <v>3203</v>
      </c>
      <c r="L214" s="1218">
        <v>3536</v>
      </c>
      <c r="M214" s="1218">
        <v>327</v>
      </c>
      <c r="N214" s="1218">
        <v>9240</v>
      </c>
      <c r="O214" s="1218">
        <v>26</v>
      </c>
      <c r="P214" s="1218">
        <v>3404</v>
      </c>
      <c r="Q214" s="1218">
        <v>15655</v>
      </c>
      <c r="R214" s="1218">
        <v>12442</v>
      </c>
      <c r="S214" s="1218">
        <v>5764</v>
      </c>
      <c r="T214" s="1218">
        <v>7</v>
      </c>
      <c r="U214" s="1218">
        <v>690</v>
      </c>
      <c r="V214" s="1219">
        <v>73723</v>
      </c>
    </row>
    <row r="215" spans="1:22" ht="15" x14ac:dyDescent="0.25">
      <c r="A215"/>
      <c r="B215" s="1256"/>
      <c r="C215" s="338" t="s">
        <v>45</v>
      </c>
      <c r="D215" s="1218">
        <v>1959</v>
      </c>
      <c r="E215" s="1218">
        <v>33</v>
      </c>
      <c r="F215" s="1218">
        <v>48</v>
      </c>
      <c r="G215" s="1218">
        <v>1349</v>
      </c>
      <c r="H215" s="1218">
        <v>178</v>
      </c>
      <c r="I215" s="1218">
        <v>1897</v>
      </c>
      <c r="J215" s="1218">
        <v>3013</v>
      </c>
      <c r="K215" s="1218">
        <v>1487</v>
      </c>
      <c r="L215" s="1218">
        <v>1575</v>
      </c>
      <c r="M215" s="1218">
        <v>137</v>
      </c>
      <c r="N215" s="1218">
        <v>3147</v>
      </c>
      <c r="O215" s="1218">
        <v>63</v>
      </c>
      <c r="P215" s="1218">
        <v>1254</v>
      </c>
      <c r="Q215" s="1218">
        <v>5703</v>
      </c>
      <c r="R215" s="1218">
        <v>5580</v>
      </c>
      <c r="S215" s="1218">
        <v>2387</v>
      </c>
      <c r="T215" s="1218">
        <v>10</v>
      </c>
      <c r="U215" s="1218">
        <v>369</v>
      </c>
      <c r="V215" s="1219">
        <v>30189</v>
      </c>
    </row>
    <row r="216" spans="1:22" ht="15" x14ac:dyDescent="0.25">
      <c r="A216"/>
      <c r="B216" s="1256"/>
      <c r="C216" s="338" t="s">
        <v>46</v>
      </c>
      <c r="D216" s="1218">
        <v>3506</v>
      </c>
      <c r="E216" s="1218">
        <v>1002</v>
      </c>
      <c r="F216" s="1218">
        <v>62</v>
      </c>
      <c r="G216" s="1218">
        <v>2698</v>
      </c>
      <c r="H216" s="1218">
        <v>315</v>
      </c>
      <c r="I216" s="1218">
        <v>4891</v>
      </c>
      <c r="J216" s="1218">
        <v>7324</v>
      </c>
      <c r="K216" s="1218">
        <v>3187</v>
      </c>
      <c r="L216" s="1218">
        <v>4042</v>
      </c>
      <c r="M216" s="1218">
        <v>345</v>
      </c>
      <c r="N216" s="1218">
        <v>8112</v>
      </c>
      <c r="O216" s="1218">
        <v>53</v>
      </c>
      <c r="P216" s="1218">
        <v>2292</v>
      </c>
      <c r="Q216" s="1218">
        <v>8972</v>
      </c>
      <c r="R216" s="1218">
        <v>10942</v>
      </c>
      <c r="S216" s="1218">
        <v>5422</v>
      </c>
      <c r="T216" s="1218">
        <v>8</v>
      </c>
      <c r="U216" s="1218">
        <v>1156</v>
      </c>
      <c r="V216" s="1219">
        <v>64329</v>
      </c>
    </row>
    <row r="217" spans="1:22" ht="15" x14ac:dyDescent="0.25">
      <c r="A217"/>
      <c r="B217" s="1256"/>
      <c r="C217" s="338" t="s">
        <v>47</v>
      </c>
      <c r="D217" s="1218">
        <v>402</v>
      </c>
      <c r="E217" s="1218">
        <v>232</v>
      </c>
      <c r="F217" s="1218">
        <v>6</v>
      </c>
      <c r="G217" s="1218">
        <v>260</v>
      </c>
      <c r="H217" s="1218">
        <v>64</v>
      </c>
      <c r="I217" s="1218">
        <v>754</v>
      </c>
      <c r="J217" s="1218">
        <v>1366</v>
      </c>
      <c r="K217" s="1218">
        <v>744</v>
      </c>
      <c r="L217" s="1218">
        <v>805</v>
      </c>
      <c r="M217" s="1218">
        <v>23</v>
      </c>
      <c r="N217" s="1218">
        <v>1182</v>
      </c>
      <c r="O217" s="1218">
        <v>18</v>
      </c>
      <c r="P217" s="1218">
        <v>247</v>
      </c>
      <c r="Q217" s="1218">
        <v>605</v>
      </c>
      <c r="R217" s="1218">
        <v>2574</v>
      </c>
      <c r="S217" s="1218">
        <v>629</v>
      </c>
      <c r="T217" s="1218">
        <v>4</v>
      </c>
      <c r="U217" s="1218">
        <v>157</v>
      </c>
      <c r="V217" s="1219">
        <v>10072</v>
      </c>
    </row>
    <row r="218" spans="1:22" ht="15" x14ac:dyDescent="0.25">
      <c r="A218"/>
      <c r="B218" s="1256"/>
      <c r="C218" s="338" t="s">
        <v>48</v>
      </c>
      <c r="D218" s="1218">
        <v>464</v>
      </c>
      <c r="E218" s="1218">
        <v>735</v>
      </c>
      <c r="F218" s="1218">
        <v>14</v>
      </c>
      <c r="G218" s="1218">
        <v>636</v>
      </c>
      <c r="H218" s="1218">
        <v>8</v>
      </c>
      <c r="I218" s="1218">
        <v>1471</v>
      </c>
      <c r="J218" s="1218">
        <v>2082</v>
      </c>
      <c r="K218" s="1218">
        <v>1591</v>
      </c>
      <c r="L218" s="1218">
        <v>1336</v>
      </c>
      <c r="M218" s="1218">
        <v>205</v>
      </c>
      <c r="N218" s="1218">
        <v>2045</v>
      </c>
      <c r="O218" s="1218">
        <v>58</v>
      </c>
      <c r="P218" s="1218">
        <v>388</v>
      </c>
      <c r="Q218" s="1218">
        <v>1126</v>
      </c>
      <c r="R218" s="1218">
        <v>3373</v>
      </c>
      <c r="S218" s="1218">
        <v>1235</v>
      </c>
      <c r="T218" s="1218">
        <v>0</v>
      </c>
      <c r="U218" s="1218">
        <v>311</v>
      </c>
      <c r="V218" s="1219">
        <v>17078</v>
      </c>
    </row>
    <row r="219" spans="1:22" ht="15" x14ac:dyDescent="0.25">
      <c r="A219"/>
      <c r="B219" s="1256"/>
      <c r="C219" s="338" t="s">
        <v>49</v>
      </c>
      <c r="D219" s="1218">
        <v>14368</v>
      </c>
      <c r="E219" s="1218">
        <v>107</v>
      </c>
      <c r="F219" s="1218">
        <v>524</v>
      </c>
      <c r="G219" s="1218">
        <v>21440</v>
      </c>
      <c r="H219" s="1218">
        <v>572</v>
      </c>
      <c r="I219" s="1218">
        <v>23809</v>
      </c>
      <c r="J219" s="1218">
        <v>67248</v>
      </c>
      <c r="K219" s="1218">
        <v>18534</v>
      </c>
      <c r="L219" s="1218">
        <v>21804</v>
      </c>
      <c r="M219" s="1218">
        <v>11502</v>
      </c>
      <c r="N219" s="1218">
        <v>122131</v>
      </c>
      <c r="O219" s="1218">
        <v>9907</v>
      </c>
      <c r="P219" s="1218">
        <v>26850</v>
      </c>
      <c r="Q219" s="1218">
        <v>71657</v>
      </c>
      <c r="R219" s="1218">
        <v>147122</v>
      </c>
      <c r="S219" s="1218">
        <v>117041</v>
      </c>
      <c r="T219" s="1218">
        <v>188</v>
      </c>
      <c r="U219" s="1218">
        <v>7955</v>
      </c>
      <c r="V219" s="1219">
        <v>682759</v>
      </c>
    </row>
    <row r="220" spans="1:22" ht="15" x14ac:dyDescent="0.25">
      <c r="A220"/>
      <c r="B220" s="1256"/>
      <c r="C220" s="338" t="s">
        <v>125</v>
      </c>
      <c r="D220" s="1218">
        <v>4</v>
      </c>
      <c r="E220" s="1218">
        <v>0</v>
      </c>
      <c r="F220" s="1218">
        <v>0</v>
      </c>
      <c r="G220" s="1218">
        <v>21</v>
      </c>
      <c r="H220" s="1218">
        <v>0</v>
      </c>
      <c r="I220" s="1218">
        <v>49</v>
      </c>
      <c r="J220" s="1218">
        <v>53</v>
      </c>
      <c r="K220" s="1218">
        <v>13</v>
      </c>
      <c r="L220" s="1218">
        <v>25</v>
      </c>
      <c r="M220" s="1218">
        <v>25</v>
      </c>
      <c r="N220" s="1218">
        <v>1376</v>
      </c>
      <c r="O220" s="1218">
        <v>0</v>
      </c>
      <c r="P220" s="1218">
        <v>347</v>
      </c>
      <c r="Q220" s="1218">
        <v>586</v>
      </c>
      <c r="R220" s="1218">
        <v>4079</v>
      </c>
      <c r="S220" s="1218">
        <v>2</v>
      </c>
      <c r="T220" s="1218">
        <v>0</v>
      </c>
      <c r="U220" s="1218">
        <v>4631</v>
      </c>
      <c r="V220" s="1219">
        <v>11211</v>
      </c>
    </row>
    <row r="221" spans="1:22" ht="15" x14ac:dyDescent="0.25">
      <c r="A221"/>
      <c r="B221" s="1257"/>
      <c r="C221" s="339" t="s">
        <v>196</v>
      </c>
      <c r="D221" s="1220">
        <v>76590</v>
      </c>
      <c r="E221" s="1220">
        <v>3101</v>
      </c>
      <c r="F221" s="1220">
        <v>15610</v>
      </c>
      <c r="G221" s="1220">
        <v>51150</v>
      </c>
      <c r="H221" s="1220">
        <v>3656</v>
      </c>
      <c r="I221" s="1220">
        <v>68137</v>
      </c>
      <c r="J221" s="1220">
        <v>161232</v>
      </c>
      <c r="K221" s="1220">
        <v>61357</v>
      </c>
      <c r="L221" s="1220">
        <v>68862</v>
      </c>
      <c r="M221" s="1220">
        <v>16089</v>
      </c>
      <c r="N221" s="1220">
        <v>224869</v>
      </c>
      <c r="O221" s="1220">
        <v>28488</v>
      </c>
      <c r="P221" s="1220">
        <v>54133</v>
      </c>
      <c r="Q221" s="1220">
        <v>162486</v>
      </c>
      <c r="R221" s="1220">
        <v>294997</v>
      </c>
      <c r="S221" s="1220">
        <v>187632</v>
      </c>
      <c r="T221" s="1220">
        <v>348</v>
      </c>
      <c r="U221" s="1220">
        <v>22956</v>
      </c>
      <c r="V221" s="1221">
        <v>1501693</v>
      </c>
    </row>
    <row r="222" spans="1:22" ht="15" x14ac:dyDescent="0.25">
      <c r="A222"/>
      <c r="B222" s="1255" t="s">
        <v>197</v>
      </c>
      <c r="C222" s="338" t="s">
        <v>34</v>
      </c>
      <c r="D222" s="1218">
        <v>1057.8333333333333</v>
      </c>
      <c r="E222" s="1218">
        <v>74.5</v>
      </c>
      <c r="F222" s="1218">
        <v>27.666666666666668</v>
      </c>
      <c r="G222" s="1218">
        <v>605.75</v>
      </c>
      <c r="H222" s="1218">
        <v>69.916666666666671</v>
      </c>
      <c r="I222" s="1218">
        <v>922.41666666666663</v>
      </c>
      <c r="J222" s="1218">
        <v>2752.5833333333335</v>
      </c>
      <c r="K222" s="1218">
        <v>1398.3333333333333</v>
      </c>
      <c r="L222" s="1218">
        <v>1536.5833333333333</v>
      </c>
      <c r="M222" s="1218">
        <v>47.75</v>
      </c>
      <c r="N222" s="1218">
        <v>1497.25</v>
      </c>
      <c r="O222" s="1218">
        <v>14.5</v>
      </c>
      <c r="P222" s="1218">
        <v>326.33333333333331</v>
      </c>
      <c r="Q222" s="1218">
        <v>723.58333333333337</v>
      </c>
      <c r="R222" s="1218">
        <v>2236.5</v>
      </c>
      <c r="S222" s="1218">
        <v>1231</v>
      </c>
      <c r="T222" s="1218">
        <v>0</v>
      </c>
      <c r="U222" s="1218">
        <v>84</v>
      </c>
      <c r="V222" s="1219">
        <v>14606.500000000002</v>
      </c>
    </row>
    <row r="223" spans="1:22" ht="15" x14ac:dyDescent="0.25">
      <c r="A223"/>
      <c r="B223" s="1256"/>
      <c r="C223" s="338" t="s">
        <v>35</v>
      </c>
      <c r="D223" s="1218">
        <v>289.16666666666669</v>
      </c>
      <c r="E223" s="1218">
        <v>52</v>
      </c>
      <c r="F223" s="1218">
        <v>122.25</v>
      </c>
      <c r="G223" s="1218">
        <v>1082.3333333333333</v>
      </c>
      <c r="H223" s="1218">
        <v>33.166666666666664</v>
      </c>
      <c r="I223" s="1218">
        <v>1798.75</v>
      </c>
      <c r="J223" s="1218">
        <v>6628.25</v>
      </c>
      <c r="K223" s="1218">
        <v>2345.5</v>
      </c>
      <c r="L223" s="1218">
        <v>1732.75</v>
      </c>
      <c r="M223" s="1218">
        <v>176.75</v>
      </c>
      <c r="N223" s="1218">
        <v>2886.0833333333335</v>
      </c>
      <c r="O223" s="1218">
        <v>21.333333333333332</v>
      </c>
      <c r="P223" s="1218">
        <v>1035.9166666666667</v>
      </c>
      <c r="Q223" s="1218">
        <v>3785.5</v>
      </c>
      <c r="R223" s="1218">
        <v>2974.1666666666665</v>
      </c>
      <c r="S223" s="1218">
        <v>2023.4166666666667</v>
      </c>
      <c r="T223" s="1218">
        <v>13.416666666666666</v>
      </c>
      <c r="U223" s="1218">
        <v>106.5</v>
      </c>
      <c r="V223" s="1219">
        <v>27107.250000000004</v>
      </c>
    </row>
    <row r="224" spans="1:22" ht="15" x14ac:dyDescent="0.25">
      <c r="A224"/>
      <c r="B224" s="1256"/>
      <c r="C224" s="338" t="s">
        <v>36</v>
      </c>
      <c r="D224" s="1218">
        <v>271.25</v>
      </c>
      <c r="E224" s="1218">
        <v>64.083333333333329</v>
      </c>
      <c r="F224" s="1218">
        <v>6281.333333333333</v>
      </c>
      <c r="G224" s="1218">
        <v>1921.6666666666667</v>
      </c>
      <c r="H224" s="1218">
        <v>71</v>
      </c>
      <c r="I224" s="1218">
        <v>3551.5</v>
      </c>
      <c r="J224" s="1218">
        <v>5282</v>
      </c>
      <c r="K224" s="1218">
        <v>4355.083333333333</v>
      </c>
      <c r="L224" s="1218">
        <v>3665.6666666666665</v>
      </c>
      <c r="M224" s="1218">
        <v>243.25</v>
      </c>
      <c r="N224" s="1218">
        <v>5680.75</v>
      </c>
      <c r="O224" s="1218">
        <v>31.833333333333332</v>
      </c>
      <c r="P224" s="1218">
        <v>1040.1666666666667</v>
      </c>
      <c r="Q224" s="1218">
        <v>2471.0833333333335</v>
      </c>
      <c r="R224" s="1218">
        <v>5876.916666666667</v>
      </c>
      <c r="S224" s="1218">
        <v>3537</v>
      </c>
      <c r="T224" s="1218">
        <v>10.666666666666666</v>
      </c>
      <c r="U224" s="1218">
        <v>269.83333333333331</v>
      </c>
      <c r="V224" s="1219">
        <v>44625.083333333328</v>
      </c>
    </row>
    <row r="225" spans="1:22" ht="15" x14ac:dyDescent="0.25">
      <c r="A225"/>
      <c r="B225" s="1256"/>
      <c r="C225" s="338" t="s">
        <v>37</v>
      </c>
      <c r="D225" s="1218">
        <v>1212.1666666666667</v>
      </c>
      <c r="E225" s="1218">
        <v>48.583333333333336</v>
      </c>
      <c r="F225" s="1218">
        <v>2025.9166666666667</v>
      </c>
      <c r="G225" s="1218">
        <v>888.91666666666663</v>
      </c>
      <c r="H225" s="1218">
        <v>113.5</v>
      </c>
      <c r="I225" s="1218">
        <v>1064.0833333333333</v>
      </c>
      <c r="J225" s="1218">
        <v>2381.5</v>
      </c>
      <c r="K225" s="1218">
        <v>1640</v>
      </c>
      <c r="L225" s="1218">
        <v>1033.75</v>
      </c>
      <c r="M225" s="1218">
        <v>57.75</v>
      </c>
      <c r="N225" s="1218">
        <v>1839.5833333333333</v>
      </c>
      <c r="O225" s="1218">
        <v>13.75</v>
      </c>
      <c r="P225" s="1218">
        <v>384.5</v>
      </c>
      <c r="Q225" s="1218">
        <v>761.16666666666663</v>
      </c>
      <c r="R225" s="1218">
        <v>2793.75</v>
      </c>
      <c r="S225" s="1218">
        <v>1395.75</v>
      </c>
      <c r="T225" s="1218">
        <v>1</v>
      </c>
      <c r="U225" s="1218">
        <v>120.33333333333333</v>
      </c>
      <c r="V225" s="1219">
        <v>17776</v>
      </c>
    </row>
    <row r="226" spans="1:22" ht="15" x14ac:dyDescent="0.25">
      <c r="A226"/>
      <c r="B226" s="1256"/>
      <c r="C226" s="338" t="s">
        <v>38</v>
      </c>
      <c r="D226" s="1218">
        <v>4831.5</v>
      </c>
      <c r="E226" s="1218">
        <v>87.333333333333329</v>
      </c>
      <c r="F226" s="1218">
        <v>773</v>
      </c>
      <c r="G226" s="1218">
        <v>1643.25</v>
      </c>
      <c r="H226" s="1218">
        <v>232.08333333333334</v>
      </c>
      <c r="I226" s="1218">
        <v>2682.9166666666665</v>
      </c>
      <c r="J226" s="1218">
        <v>5884.666666666667</v>
      </c>
      <c r="K226" s="1218">
        <v>3283.9166666666665</v>
      </c>
      <c r="L226" s="1218">
        <v>2823.4166666666665</v>
      </c>
      <c r="M226" s="1218">
        <v>244.83333333333334</v>
      </c>
      <c r="N226" s="1218">
        <v>4936.25</v>
      </c>
      <c r="O226" s="1218">
        <v>133</v>
      </c>
      <c r="P226" s="1218">
        <v>1530.9166666666667</v>
      </c>
      <c r="Q226" s="1218">
        <v>2575</v>
      </c>
      <c r="R226" s="1218">
        <v>6657.333333333333</v>
      </c>
      <c r="S226" s="1218">
        <v>4191.083333333333</v>
      </c>
      <c r="T226" s="1218">
        <v>12</v>
      </c>
      <c r="U226" s="1218">
        <v>349.91666666666669</v>
      </c>
      <c r="V226" s="1219">
        <v>42872.416666666672</v>
      </c>
    </row>
    <row r="227" spans="1:22" ht="15" x14ac:dyDescent="0.25">
      <c r="A227"/>
      <c r="B227" s="1256"/>
      <c r="C227" s="338" t="s">
        <v>39</v>
      </c>
      <c r="D227" s="1218">
        <v>7939</v>
      </c>
      <c r="E227" s="1218">
        <v>52.833333333333336</v>
      </c>
      <c r="F227" s="1218">
        <v>1783.8333333333333</v>
      </c>
      <c r="G227" s="1218">
        <v>4266.75</v>
      </c>
      <c r="H227" s="1218">
        <v>331.08333333333331</v>
      </c>
      <c r="I227" s="1218">
        <v>6286.666666666667</v>
      </c>
      <c r="J227" s="1218">
        <v>15295.25</v>
      </c>
      <c r="K227" s="1218">
        <v>8389</v>
      </c>
      <c r="L227" s="1218">
        <v>7377.25</v>
      </c>
      <c r="M227" s="1218">
        <v>1045.5833333333333</v>
      </c>
      <c r="N227" s="1218">
        <v>14242.75</v>
      </c>
      <c r="O227" s="1218">
        <v>3517.75</v>
      </c>
      <c r="P227" s="1218">
        <v>3981.75</v>
      </c>
      <c r="Q227" s="1218">
        <v>7277.666666666667</v>
      </c>
      <c r="R227" s="1218">
        <v>16204.083333333334</v>
      </c>
      <c r="S227" s="1218">
        <v>15935.75</v>
      </c>
      <c r="T227" s="1218">
        <v>37.833333333333336</v>
      </c>
      <c r="U227" s="1218">
        <v>655.33333333333337</v>
      </c>
      <c r="V227" s="1219">
        <v>114620.16666666666</v>
      </c>
    </row>
    <row r="228" spans="1:22" ht="15" x14ac:dyDescent="0.25">
      <c r="A228"/>
      <c r="B228" s="1256"/>
      <c r="C228" s="338" t="s">
        <v>40</v>
      </c>
      <c r="D228" s="1218">
        <v>11131.75</v>
      </c>
      <c r="E228" s="1218">
        <v>3.6666666666666665</v>
      </c>
      <c r="F228" s="1218">
        <v>3953</v>
      </c>
      <c r="G228" s="1218">
        <v>2584.9166666666665</v>
      </c>
      <c r="H228" s="1218">
        <v>369</v>
      </c>
      <c r="I228" s="1218">
        <v>2938.0833333333335</v>
      </c>
      <c r="J228" s="1218">
        <v>7313.333333333333</v>
      </c>
      <c r="K228" s="1218">
        <v>2600.1666666666665</v>
      </c>
      <c r="L228" s="1218">
        <v>3379.5833333333335</v>
      </c>
      <c r="M228" s="1218">
        <v>248.91666666666666</v>
      </c>
      <c r="N228" s="1218">
        <v>4671.5</v>
      </c>
      <c r="O228" s="1218">
        <v>4018.25</v>
      </c>
      <c r="P228" s="1218">
        <v>1722.9166666666667</v>
      </c>
      <c r="Q228" s="1218">
        <v>3501</v>
      </c>
      <c r="R228" s="1218">
        <v>6397.75</v>
      </c>
      <c r="S228" s="1218">
        <v>7113.416666666667</v>
      </c>
      <c r="T228" s="1218">
        <v>4.75</v>
      </c>
      <c r="U228" s="1218">
        <v>325.5</v>
      </c>
      <c r="V228" s="1219">
        <v>62277.499999999993</v>
      </c>
    </row>
    <row r="229" spans="1:22" ht="15" x14ac:dyDescent="0.25">
      <c r="A229"/>
      <c r="B229" s="1256"/>
      <c r="C229" s="338" t="s">
        <v>41</v>
      </c>
      <c r="D229" s="1218">
        <v>8730</v>
      </c>
      <c r="E229" s="1218">
        <v>34.25</v>
      </c>
      <c r="F229" s="1218">
        <v>80.833333333333329</v>
      </c>
      <c r="G229" s="1218">
        <v>2932.4166666666665</v>
      </c>
      <c r="H229" s="1218">
        <v>440.58333333333331</v>
      </c>
      <c r="I229" s="1218">
        <v>3894.5833333333335</v>
      </c>
      <c r="J229" s="1218">
        <v>8155.25</v>
      </c>
      <c r="K229" s="1218">
        <v>2728.3333333333335</v>
      </c>
      <c r="L229" s="1218">
        <v>4425</v>
      </c>
      <c r="M229" s="1218">
        <v>313.41666666666669</v>
      </c>
      <c r="N229" s="1218">
        <v>5992</v>
      </c>
      <c r="O229" s="1218">
        <v>100.33333333333333</v>
      </c>
      <c r="P229" s="1218">
        <v>1604.6666666666667</v>
      </c>
      <c r="Q229" s="1218">
        <v>11930.916666666666</v>
      </c>
      <c r="R229" s="1218">
        <v>7362.916666666667</v>
      </c>
      <c r="S229" s="1218">
        <v>7213.166666666667</v>
      </c>
      <c r="T229" s="1218">
        <v>5.416666666666667</v>
      </c>
      <c r="U229" s="1218">
        <v>470.75</v>
      </c>
      <c r="V229" s="1219">
        <v>66414.833333333343</v>
      </c>
    </row>
    <row r="230" spans="1:22" ht="15" x14ac:dyDescent="0.25">
      <c r="A230"/>
      <c r="B230" s="1256"/>
      <c r="C230" s="338" t="s">
        <v>42</v>
      </c>
      <c r="D230" s="1218">
        <v>3091.4166666666665</v>
      </c>
      <c r="E230" s="1218">
        <v>1</v>
      </c>
      <c r="F230" s="1218">
        <v>39.833333333333336</v>
      </c>
      <c r="G230" s="1218">
        <v>1252.25</v>
      </c>
      <c r="H230" s="1218">
        <v>284.41666666666669</v>
      </c>
      <c r="I230" s="1218">
        <v>1277.5833333333333</v>
      </c>
      <c r="J230" s="1218">
        <v>3799</v>
      </c>
      <c r="K230" s="1218">
        <v>1206.4166666666667</v>
      </c>
      <c r="L230" s="1218">
        <v>2117.25</v>
      </c>
      <c r="M230" s="1218">
        <v>165.08333333333334</v>
      </c>
      <c r="N230" s="1218">
        <v>2190.3333333333335</v>
      </c>
      <c r="O230" s="1218">
        <v>2783.25</v>
      </c>
      <c r="P230" s="1218">
        <v>532.25</v>
      </c>
      <c r="Q230" s="1218">
        <v>1536.25</v>
      </c>
      <c r="R230" s="1218">
        <v>3456.8333333333335</v>
      </c>
      <c r="S230" s="1218">
        <v>2944.6666666666665</v>
      </c>
      <c r="T230" s="1218">
        <v>11.75</v>
      </c>
      <c r="U230" s="1218">
        <v>168.66666666666666</v>
      </c>
      <c r="V230" s="1219">
        <v>26858.250000000004</v>
      </c>
    </row>
    <row r="231" spans="1:22" ht="15" x14ac:dyDescent="0.25">
      <c r="A231"/>
      <c r="B231" s="1256"/>
      <c r="C231" s="338" t="s">
        <v>43</v>
      </c>
      <c r="D231" s="1218">
        <v>3907.9166666666665</v>
      </c>
      <c r="E231" s="1218">
        <v>429.25</v>
      </c>
      <c r="F231" s="1218">
        <v>392.16666666666669</v>
      </c>
      <c r="G231" s="1218">
        <v>3817.9166666666665</v>
      </c>
      <c r="H231" s="1218">
        <v>225.75</v>
      </c>
      <c r="I231" s="1218">
        <v>4621.083333333333</v>
      </c>
      <c r="J231" s="1218">
        <v>11491.833333333334</v>
      </c>
      <c r="K231" s="1218">
        <v>3904.8333333333335</v>
      </c>
      <c r="L231" s="1218">
        <v>6411.25</v>
      </c>
      <c r="M231" s="1218">
        <v>443</v>
      </c>
      <c r="N231" s="1218">
        <v>11069.25</v>
      </c>
      <c r="O231" s="1218">
        <v>14276.083333333334</v>
      </c>
      <c r="P231" s="1218">
        <v>2922</v>
      </c>
      <c r="Q231" s="1218">
        <v>6719.5</v>
      </c>
      <c r="R231" s="1218">
        <v>11701.166666666666</v>
      </c>
      <c r="S231" s="1218">
        <v>9201.8333333333339</v>
      </c>
      <c r="T231" s="1218">
        <v>21.25</v>
      </c>
      <c r="U231" s="1218">
        <v>1248.0833333333333</v>
      </c>
      <c r="V231" s="1219">
        <v>92804.166666666672</v>
      </c>
    </row>
    <row r="232" spans="1:22" ht="15" x14ac:dyDescent="0.25">
      <c r="A232"/>
      <c r="B232" s="1256"/>
      <c r="C232" s="338" t="s">
        <v>44</v>
      </c>
      <c r="D232" s="1218">
        <v>4074.25</v>
      </c>
      <c r="E232" s="1218">
        <v>25.583333333333332</v>
      </c>
      <c r="F232" s="1218">
        <v>38.25</v>
      </c>
      <c r="G232" s="1218">
        <v>2595.25</v>
      </c>
      <c r="H232" s="1218">
        <v>307.41666666666669</v>
      </c>
      <c r="I232" s="1218">
        <v>3918.4166666666665</v>
      </c>
      <c r="J232" s="1218">
        <v>7470.333333333333</v>
      </c>
      <c r="K232" s="1218">
        <v>3089.6666666666665</v>
      </c>
      <c r="L232" s="1218">
        <v>3409.8333333333335</v>
      </c>
      <c r="M232" s="1218">
        <v>276.5</v>
      </c>
      <c r="N232" s="1218">
        <v>6356.5</v>
      </c>
      <c r="O232" s="1218">
        <v>29.25</v>
      </c>
      <c r="P232" s="1218">
        <v>2792.75</v>
      </c>
      <c r="Q232" s="1218">
        <v>13479.333333333334</v>
      </c>
      <c r="R232" s="1218">
        <v>7210.833333333333</v>
      </c>
      <c r="S232" s="1218">
        <v>5815.5</v>
      </c>
      <c r="T232" s="1218">
        <v>6.416666666666667</v>
      </c>
      <c r="U232" s="1218">
        <v>341.5</v>
      </c>
      <c r="V232" s="1219">
        <v>61237.583333333336</v>
      </c>
    </row>
    <row r="233" spans="1:22" ht="15" x14ac:dyDescent="0.25">
      <c r="A233"/>
      <c r="B233" s="1256"/>
      <c r="C233" s="338" t="s">
        <v>45</v>
      </c>
      <c r="D233" s="1218">
        <v>1949.0833333333333</v>
      </c>
      <c r="E233" s="1218">
        <v>31.916666666666668</v>
      </c>
      <c r="F233" s="1218">
        <v>49.916666666666664</v>
      </c>
      <c r="G233" s="1218">
        <v>1298.6666666666667</v>
      </c>
      <c r="H233" s="1218">
        <v>168.66666666666666</v>
      </c>
      <c r="I233" s="1218">
        <v>1962.0833333333333</v>
      </c>
      <c r="J233" s="1218">
        <v>2885.8333333333335</v>
      </c>
      <c r="K233" s="1218">
        <v>1429</v>
      </c>
      <c r="L233" s="1218">
        <v>1462.75</v>
      </c>
      <c r="M233" s="1218">
        <v>119.5</v>
      </c>
      <c r="N233" s="1218">
        <v>2099.8333333333335</v>
      </c>
      <c r="O233" s="1218">
        <v>61</v>
      </c>
      <c r="P233" s="1218">
        <v>1018</v>
      </c>
      <c r="Q233" s="1218">
        <v>4883.5</v>
      </c>
      <c r="R233" s="1218">
        <v>3263</v>
      </c>
      <c r="S233" s="1218">
        <v>2394.6666666666665</v>
      </c>
      <c r="T233" s="1218">
        <v>9</v>
      </c>
      <c r="U233" s="1218">
        <v>182.5</v>
      </c>
      <c r="V233" s="1219">
        <v>25268.916666666668</v>
      </c>
    </row>
    <row r="234" spans="1:22" ht="15" x14ac:dyDescent="0.25">
      <c r="A234"/>
      <c r="B234" s="1256"/>
      <c r="C234" s="338" t="s">
        <v>46</v>
      </c>
      <c r="D234" s="1218">
        <v>3486.75</v>
      </c>
      <c r="E234" s="1218">
        <v>857.66666666666663</v>
      </c>
      <c r="F234" s="1218">
        <v>54.5</v>
      </c>
      <c r="G234" s="1218">
        <v>2633.5833333333335</v>
      </c>
      <c r="H234" s="1218">
        <v>304.66666666666669</v>
      </c>
      <c r="I234" s="1218">
        <v>4506.833333333333</v>
      </c>
      <c r="J234" s="1218">
        <v>7038.916666666667</v>
      </c>
      <c r="K234" s="1218">
        <v>3139</v>
      </c>
      <c r="L234" s="1218">
        <v>3851.5833333333335</v>
      </c>
      <c r="M234" s="1218">
        <v>283.25</v>
      </c>
      <c r="N234" s="1218">
        <v>5786.583333333333</v>
      </c>
      <c r="O234" s="1218">
        <v>46.583333333333336</v>
      </c>
      <c r="P234" s="1218">
        <v>1886.25</v>
      </c>
      <c r="Q234" s="1218">
        <v>8484.9166666666661</v>
      </c>
      <c r="R234" s="1218">
        <v>6537.916666666667</v>
      </c>
      <c r="S234" s="1218">
        <v>5414.083333333333</v>
      </c>
      <c r="T234" s="1218">
        <v>5.75</v>
      </c>
      <c r="U234" s="1218">
        <v>572.75</v>
      </c>
      <c r="V234" s="1219">
        <v>54891.583333333328</v>
      </c>
    </row>
    <row r="235" spans="1:22" ht="15" x14ac:dyDescent="0.25">
      <c r="A235"/>
      <c r="B235" s="1256"/>
      <c r="C235" s="338" t="s">
        <v>47</v>
      </c>
      <c r="D235" s="1218">
        <v>378.66666666666669</v>
      </c>
      <c r="E235" s="1218">
        <v>189.41666666666666</v>
      </c>
      <c r="F235" s="1218">
        <v>10.583333333333334</v>
      </c>
      <c r="G235" s="1218">
        <v>238.25</v>
      </c>
      <c r="H235" s="1218">
        <v>63.833333333333336</v>
      </c>
      <c r="I235" s="1218">
        <v>755.33333333333337</v>
      </c>
      <c r="J235" s="1218">
        <v>1280.8333333333333</v>
      </c>
      <c r="K235" s="1218">
        <v>655.58333333333337</v>
      </c>
      <c r="L235" s="1218">
        <v>743.33333333333337</v>
      </c>
      <c r="M235" s="1218">
        <v>19.5</v>
      </c>
      <c r="N235" s="1218">
        <v>820.08333333333337</v>
      </c>
      <c r="O235" s="1218">
        <v>18.25</v>
      </c>
      <c r="P235" s="1218">
        <v>181.33333333333334</v>
      </c>
      <c r="Q235" s="1218">
        <v>385.33333333333331</v>
      </c>
      <c r="R235" s="1218">
        <v>1470.5</v>
      </c>
      <c r="S235" s="1218">
        <v>659.75</v>
      </c>
      <c r="T235" s="1218">
        <v>5.25</v>
      </c>
      <c r="U235" s="1218">
        <v>77.75</v>
      </c>
      <c r="V235" s="1219">
        <v>7953.583333333333</v>
      </c>
    </row>
    <row r="236" spans="1:22" ht="15" x14ac:dyDescent="0.25">
      <c r="A236"/>
      <c r="B236" s="1256"/>
      <c r="C236" s="338" t="s">
        <v>48</v>
      </c>
      <c r="D236" s="1218">
        <v>437</v>
      </c>
      <c r="E236" s="1218">
        <v>515</v>
      </c>
      <c r="F236" s="1218">
        <v>20.333333333333332</v>
      </c>
      <c r="G236" s="1218">
        <v>614.08333333333337</v>
      </c>
      <c r="H236" s="1218">
        <v>8.75</v>
      </c>
      <c r="I236" s="1218">
        <v>1329.1666666666667</v>
      </c>
      <c r="J236" s="1218">
        <v>2020.25</v>
      </c>
      <c r="K236" s="1218">
        <v>1492</v>
      </c>
      <c r="L236" s="1218">
        <v>1260.8333333333333</v>
      </c>
      <c r="M236" s="1218">
        <v>184.41666666666666</v>
      </c>
      <c r="N236" s="1218">
        <v>1538.5</v>
      </c>
      <c r="O236" s="1218">
        <v>50.666666666666664</v>
      </c>
      <c r="P236" s="1218">
        <v>286.83333333333331</v>
      </c>
      <c r="Q236" s="1218">
        <v>2026.1666666666667</v>
      </c>
      <c r="R236" s="1218">
        <v>2007.4166666666667</v>
      </c>
      <c r="S236" s="1218">
        <v>1236.8333333333333</v>
      </c>
      <c r="T236" s="1218">
        <v>8.3333333333333329E-2</v>
      </c>
      <c r="U236" s="1218">
        <v>153.58333333333334</v>
      </c>
      <c r="V236" s="1219">
        <v>15181.916666666668</v>
      </c>
    </row>
    <row r="237" spans="1:22" ht="15" x14ac:dyDescent="0.25">
      <c r="A237"/>
      <c r="B237" s="1256"/>
      <c r="C237" s="338" t="s">
        <v>49</v>
      </c>
      <c r="D237" s="1218">
        <v>11348.25</v>
      </c>
      <c r="E237" s="1218">
        <v>70</v>
      </c>
      <c r="F237" s="1218">
        <v>422.25</v>
      </c>
      <c r="G237" s="1218">
        <v>19814.25</v>
      </c>
      <c r="H237" s="1218">
        <v>520.83333333333337</v>
      </c>
      <c r="I237" s="1218">
        <v>21080.916666666668</v>
      </c>
      <c r="J237" s="1218">
        <v>62233</v>
      </c>
      <c r="K237" s="1218">
        <v>17527.75</v>
      </c>
      <c r="L237" s="1218">
        <v>20065.166666666668</v>
      </c>
      <c r="M237" s="1218">
        <v>10248.5</v>
      </c>
      <c r="N237" s="1218">
        <v>83313.666666666672</v>
      </c>
      <c r="O237" s="1218">
        <v>10399.583333333334</v>
      </c>
      <c r="P237" s="1218">
        <v>21797.166666666668</v>
      </c>
      <c r="Q237" s="1218">
        <v>53758.666666666664</v>
      </c>
      <c r="R237" s="1218">
        <v>82239</v>
      </c>
      <c r="S237" s="1218">
        <v>105836.75</v>
      </c>
      <c r="T237" s="1218">
        <v>190.91666666666666</v>
      </c>
      <c r="U237" s="1218">
        <v>3913.25</v>
      </c>
      <c r="V237" s="1219">
        <v>524779.91666666674</v>
      </c>
    </row>
    <row r="238" spans="1:22" ht="15" x14ac:dyDescent="0.25">
      <c r="A238"/>
      <c r="B238" s="1256"/>
      <c r="C238" s="338" t="s">
        <v>125</v>
      </c>
      <c r="D238" s="1218">
        <v>2</v>
      </c>
      <c r="E238" s="1218">
        <v>0</v>
      </c>
      <c r="F238" s="1218">
        <v>0</v>
      </c>
      <c r="G238" s="1218">
        <v>10.5</v>
      </c>
      <c r="H238" s="1218">
        <v>0</v>
      </c>
      <c r="I238" s="1218">
        <v>24.833333333333332</v>
      </c>
      <c r="J238" s="1218">
        <v>26.916666666666668</v>
      </c>
      <c r="K238" s="1218">
        <v>6.5</v>
      </c>
      <c r="L238" s="1218">
        <v>12.583333333333334</v>
      </c>
      <c r="M238" s="1218">
        <v>12.5</v>
      </c>
      <c r="N238" s="1218">
        <v>697.16666666666663</v>
      </c>
      <c r="O238" s="1218">
        <v>0</v>
      </c>
      <c r="P238" s="1218">
        <v>175.33333333333334</v>
      </c>
      <c r="Q238" s="1218">
        <v>306.08333333333331</v>
      </c>
      <c r="R238" s="1218">
        <v>2067.5833333333335</v>
      </c>
      <c r="S238" s="1218">
        <v>1</v>
      </c>
      <c r="T238" s="1218">
        <v>0</v>
      </c>
      <c r="U238" s="1218">
        <v>2334.5833333333335</v>
      </c>
      <c r="V238" s="1219">
        <v>5677.5833333333339</v>
      </c>
    </row>
    <row r="239" spans="1:22" ht="15" x14ac:dyDescent="0.25">
      <c r="A239"/>
      <c r="B239" s="1257"/>
      <c r="C239" s="339" t="s">
        <v>196</v>
      </c>
      <c r="D239" s="1221">
        <v>64138</v>
      </c>
      <c r="E239" s="1221">
        <v>2537.083333333333</v>
      </c>
      <c r="F239" s="1221">
        <v>16075.666666666668</v>
      </c>
      <c r="G239" s="1221">
        <v>48200.75</v>
      </c>
      <c r="H239" s="1221">
        <v>3544.6666666666665</v>
      </c>
      <c r="I239" s="1221">
        <v>62615.250000000007</v>
      </c>
      <c r="J239" s="1221">
        <v>151939.74999999997</v>
      </c>
      <c r="K239" s="1221">
        <v>59191.083333333336</v>
      </c>
      <c r="L239" s="1221">
        <v>65308.58333333335</v>
      </c>
      <c r="M239" s="1221">
        <v>14130.5</v>
      </c>
      <c r="N239" s="1221">
        <v>155618.08333333334</v>
      </c>
      <c r="O239" s="1221">
        <v>35515.416666666672</v>
      </c>
      <c r="P239" s="1221">
        <v>43219.083333333336</v>
      </c>
      <c r="Q239" s="1221">
        <v>124605.66666666667</v>
      </c>
      <c r="R239" s="1221">
        <v>170457.66666666669</v>
      </c>
      <c r="S239" s="1221">
        <v>176145.66666666666</v>
      </c>
      <c r="T239" s="1221">
        <v>335.5</v>
      </c>
      <c r="U239" s="1221">
        <v>11374.833333333334</v>
      </c>
      <c r="V239" s="1221">
        <v>1204953.25</v>
      </c>
    </row>
    <row r="240" spans="1:22" ht="15" x14ac:dyDescent="0.25">
      <c r="A240"/>
      <c r="B240" s="80" t="s">
        <v>176</v>
      </c>
      <c r="C240"/>
      <c r="D240"/>
      <c r="E240"/>
      <c r="F240"/>
      <c r="G240"/>
      <c r="H240"/>
      <c r="I240"/>
      <c r="J240"/>
      <c r="K240"/>
      <c r="L240"/>
      <c r="M240"/>
      <c r="N240"/>
      <c r="O240"/>
      <c r="P240"/>
      <c r="Q240"/>
      <c r="R240"/>
      <c r="S240"/>
      <c r="T240"/>
      <c r="U240"/>
      <c r="V240" s="163"/>
    </row>
    <row r="241" spans="1:22" ht="14.25" customHeight="1" x14ac:dyDescent="0.25">
      <c r="A241"/>
      <c r="B241" s="80" t="s">
        <v>181</v>
      </c>
      <c r="C241"/>
      <c r="D241"/>
      <c r="E241"/>
      <c r="F241"/>
      <c r="G241"/>
      <c r="H241"/>
      <c r="I241"/>
      <c r="J241"/>
      <c r="K241"/>
      <c r="L241"/>
      <c r="M241"/>
      <c r="N241"/>
      <c r="O241"/>
      <c r="P241"/>
      <c r="Q241"/>
      <c r="R241"/>
      <c r="S241"/>
      <c r="T241"/>
      <c r="U241"/>
      <c r="V241" s="163"/>
    </row>
    <row r="242" spans="1:22" ht="40.5" customHeight="1" x14ac:dyDescent="0.25">
      <c r="A242"/>
      <c r="B242" s="1252" t="s">
        <v>198</v>
      </c>
      <c r="C242" s="1252"/>
      <c r="D242" s="1252"/>
      <c r="E242" s="1252"/>
      <c r="F242" s="1252"/>
      <c r="G242" s="1252"/>
      <c r="H242" s="1252"/>
      <c r="I242" s="1252"/>
      <c r="J242" s="1252"/>
      <c r="K242" s="1252"/>
      <c r="L242"/>
      <c r="M242"/>
      <c r="N242"/>
      <c r="O242"/>
      <c r="P242"/>
      <c r="Q242"/>
      <c r="R242"/>
      <c r="S242"/>
      <c r="T242"/>
      <c r="U242"/>
      <c r="V242" s="163"/>
    </row>
  </sheetData>
  <mergeCells count="15">
    <mergeCell ref="B78:B95"/>
    <mergeCell ref="B5:C5"/>
    <mergeCell ref="B6:B23"/>
    <mergeCell ref="B24:B41"/>
    <mergeCell ref="B42:B59"/>
    <mergeCell ref="B60:B77"/>
    <mergeCell ref="B204:B221"/>
    <mergeCell ref="B222:B239"/>
    <mergeCell ref="B242:K242"/>
    <mergeCell ref="B96:B113"/>
    <mergeCell ref="B114:B131"/>
    <mergeCell ref="B132:B149"/>
    <mergeCell ref="B150:B167"/>
    <mergeCell ref="B168:B185"/>
    <mergeCell ref="B186:B203"/>
  </mergeCells>
  <hyperlinks>
    <hyperlink ref="M1" location="Índice!A1" display="Volver" xr:uid="{57BA9772-D669-4F5D-8F03-9F8A06803A09}"/>
  </hyperlinks>
  <pageMargins left="0.7" right="0.7" top="0.75" bottom="0.75" header="0.3" footer="0.3"/>
  <pageSetup paperSize="1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79998168889431442"/>
    <pageSetUpPr fitToPage="1"/>
  </sheetPr>
  <dimension ref="A1:P50"/>
  <sheetViews>
    <sheetView showGridLines="0" zoomScale="90" zoomScaleNormal="90" zoomScalePageLayoutView="110" workbookViewId="0"/>
  </sheetViews>
  <sheetFormatPr baseColWidth="10" defaultColWidth="10.85546875" defaultRowHeight="12.75" x14ac:dyDescent="0.2"/>
  <cols>
    <col min="1" max="1" width="2.140625" style="2" customWidth="1"/>
    <col min="2" max="2" width="36.42578125" style="2" customWidth="1"/>
    <col min="3" max="3" width="9.7109375" style="2" customWidth="1"/>
    <col min="4" max="10" width="9.7109375" style="81" customWidth="1"/>
    <col min="11" max="11" width="11.42578125" style="81" customWidth="1"/>
    <col min="12" max="12" width="9.7109375" style="81" customWidth="1"/>
    <col min="13" max="14" width="11" style="81" customWidth="1"/>
    <col min="15" max="15" width="10.85546875" style="2"/>
    <col min="16" max="16" width="15.5703125" style="2" bestFit="1" customWidth="1"/>
    <col min="17" max="16384" width="10.85546875" style="2"/>
  </cols>
  <sheetData>
    <row r="1" spans="2:16" x14ac:dyDescent="0.2">
      <c r="B1" s="1"/>
    </row>
    <row r="2" spans="2:16" ht="15.75" x14ac:dyDescent="0.25">
      <c r="B2" s="37" t="s">
        <v>153</v>
      </c>
      <c r="C2" s="232"/>
      <c r="D2" s="233"/>
      <c r="E2" s="233"/>
      <c r="F2" s="233"/>
      <c r="G2" s="233"/>
      <c r="H2" s="234"/>
      <c r="I2" s="234"/>
      <c r="J2" s="234"/>
      <c r="K2" s="234"/>
      <c r="L2" s="234"/>
      <c r="M2" s="234"/>
      <c r="N2" s="234"/>
      <c r="O2" s="235"/>
    </row>
    <row r="3" spans="2:16" ht="17.25" customHeight="1" x14ac:dyDescent="0.2">
      <c r="B3" s="1260" t="s">
        <v>2</v>
      </c>
      <c r="C3" s="1260"/>
      <c r="D3" s="1260"/>
      <c r="E3" s="1260"/>
      <c r="F3" s="1260"/>
      <c r="G3" s="1260"/>
      <c r="H3" s="1260"/>
      <c r="I3" s="1260"/>
      <c r="J3" s="1260"/>
      <c r="K3" s="1260"/>
      <c r="L3" s="1260"/>
      <c r="M3" s="1260"/>
      <c r="N3" s="1260"/>
      <c r="O3" s="1260"/>
      <c r="P3" s="1189" t="s">
        <v>1070</v>
      </c>
    </row>
    <row r="4" spans="2:16" x14ac:dyDescent="0.2">
      <c r="B4" s="236"/>
      <c r="C4" s="237"/>
      <c r="D4" s="238"/>
      <c r="E4" s="238"/>
      <c r="F4" s="238"/>
      <c r="G4" s="238"/>
      <c r="H4" s="238"/>
      <c r="I4" s="238"/>
      <c r="J4" s="238"/>
      <c r="K4" s="238"/>
      <c r="L4" s="238"/>
      <c r="M4" s="238"/>
      <c r="N4" s="238"/>
      <c r="O4" s="236"/>
    </row>
    <row r="5" spans="2:16" ht="25.5" customHeight="1" x14ac:dyDescent="0.2">
      <c r="B5" s="167" t="s">
        <v>74</v>
      </c>
      <c r="C5" s="7" t="s">
        <v>5</v>
      </c>
      <c r="D5" s="7" t="s">
        <v>6</v>
      </c>
      <c r="E5" s="7" t="s">
        <v>7</v>
      </c>
      <c r="F5" s="7" t="s">
        <v>8</v>
      </c>
      <c r="G5" s="7" t="s">
        <v>9</v>
      </c>
      <c r="H5" s="7" t="s">
        <v>10</v>
      </c>
      <c r="I5" s="7" t="s">
        <v>11</v>
      </c>
      <c r="J5" s="7" t="s">
        <v>12</v>
      </c>
      <c r="K5" s="7" t="s">
        <v>13</v>
      </c>
      <c r="L5" s="7" t="s">
        <v>14</v>
      </c>
      <c r="M5" s="7" t="s">
        <v>15</v>
      </c>
      <c r="N5" s="7" t="s">
        <v>16</v>
      </c>
      <c r="O5" s="239" t="s">
        <v>17</v>
      </c>
    </row>
    <row r="6" spans="2:16" ht="18.75" customHeight="1" x14ac:dyDescent="0.2">
      <c r="B6" s="240" t="s">
        <v>155</v>
      </c>
      <c r="C6" s="117">
        <v>6025</v>
      </c>
      <c r="D6" s="118">
        <v>5024</v>
      </c>
      <c r="E6" s="118">
        <v>5856</v>
      </c>
      <c r="F6" s="118">
        <v>5825</v>
      </c>
      <c r="G6" s="241">
        <v>5392</v>
      </c>
      <c r="H6" s="118">
        <v>4965</v>
      </c>
      <c r="I6" s="118">
        <v>5719</v>
      </c>
      <c r="J6" s="118">
        <v>5952</v>
      </c>
      <c r="K6" s="118">
        <v>4864</v>
      </c>
      <c r="L6" s="118">
        <v>5468</v>
      </c>
      <c r="M6" s="118">
        <v>5735</v>
      </c>
      <c r="N6" s="118">
        <v>6208</v>
      </c>
      <c r="O6" s="119">
        <v>67033</v>
      </c>
    </row>
    <row r="7" spans="2:16" ht="18.75" customHeight="1" x14ac:dyDescent="0.2">
      <c r="B7" s="240" t="s">
        <v>156</v>
      </c>
      <c r="C7" s="117">
        <v>6172</v>
      </c>
      <c r="D7" s="118">
        <v>5622</v>
      </c>
      <c r="E7" s="118">
        <v>6521</v>
      </c>
      <c r="F7" s="118">
        <v>6089</v>
      </c>
      <c r="G7" s="118">
        <v>5979</v>
      </c>
      <c r="H7" s="118">
        <v>5671</v>
      </c>
      <c r="I7" s="118">
        <v>5902</v>
      </c>
      <c r="J7" s="118">
        <v>5941</v>
      </c>
      <c r="K7" s="242">
        <v>4658</v>
      </c>
      <c r="L7" s="118">
        <v>5398</v>
      </c>
      <c r="M7" s="118">
        <v>5868</v>
      </c>
      <c r="N7" s="118">
        <v>6464</v>
      </c>
      <c r="O7" s="119">
        <v>70285</v>
      </c>
    </row>
    <row r="8" spans="2:16" ht="18.75" customHeight="1" x14ac:dyDescent="0.2">
      <c r="B8" s="240" t="s">
        <v>157</v>
      </c>
      <c r="C8" s="117">
        <v>1862</v>
      </c>
      <c r="D8" s="118">
        <v>1585</v>
      </c>
      <c r="E8" s="118">
        <v>2063</v>
      </c>
      <c r="F8" s="118">
        <v>1939</v>
      </c>
      <c r="G8" s="118">
        <v>1813</v>
      </c>
      <c r="H8" s="118">
        <v>1693</v>
      </c>
      <c r="I8" s="118">
        <v>1842</v>
      </c>
      <c r="J8" s="118">
        <v>1881</v>
      </c>
      <c r="K8" s="242">
        <v>1451</v>
      </c>
      <c r="L8" s="118">
        <v>1651</v>
      </c>
      <c r="M8" s="118">
        <v>1706</v>
      </c>
      <c r="N8" s="118">
        <v>1852</v>
      </c>
      <c r="O8" s="119">
        <v>21338</v>
      </c>
    </row>
    <row r="9" spans="2:16" ht="18.75" customHeight="1" x14ac:dyDescent="0.2">
      <c r="B9" s="243" t="s">
        <v>158</v>
      </c>
      <c r="C9" s="119">
        <v>14059</v>
      </c>
      <c r="D9" s="119">
        <v>12231</v>
      </c>
      <c r="E9" s="119">
        <v>14440</v>
      </c>
      <c r="F9" s="119">
        <v>13853</v>
      </c>
      <c r="G9" s="119">
        <v>13184</v>
      </c>
      <c r="H9" s="119">
        <v>12329</v>
      </c>
      <c r="I9" s="119">
        <v>13463</v>
      </c>
      <c r="J9" s="119">
        <v>13774</v>
      </c>
      <c r="K9" s="119">
        <v>10973</v>
      </c>
      <c r="L9" s="119">
        <v>12517</v>
      </c>
      <c r="M9" s="119">
        <v>13309</v>
      </c>
      <c r="N9" s="119">
        <v>14524</v>
      </c>
      <c r="O9" s="119">
        <v>158656</v>
      </c>
    </row>
    <row r="10" spans="2:16" ht="7.5" customHeight="1" x14ac:dyDescent="0.2">
      <c r="C10" s="244"/>
      <c r="D10" s="245"/>
      <c r="E10" s="245"/>
      <c r="F10" s="245"/>
      <c r="G10" s="245"/>
      <c r="H10" s="245"/>
      <c r="I10" s="245"/>
      <c r="J10" s="245"/>
      <c r="K10" s="245"/>
      <c r="L10" s="245"/>
      <c r="M10" s="245"/>
      <c r="N10" s="245"/>
      <c r="O10" s="246"/>
    </row>
    <row r="11" spans="2:16" ht="18.75" customHeight="1" x14ac:dyDescent="0.2">
      <c r="B11" s="240" t="s">
        <v>155</v>
      </c>
      <c r="C11" s="117">
        <v>1955</v>
      </c>
      <c r="D11" s="118">
        <v>1616</v>
      </c>
      <c r="E11" s="118">
        <v>2359</v>
      </c>
      <c r="F11" s="118">
        <v>2131</v>
      </c>
      <c r="G11" s="241">
        <v>2044</v>
      </c>
      <c r="H11" s="118">
        <v>1728</v>
      </c>
      <c r="I11" s="118">
        <v>1848</v>
      </c>
      <c r="J11" s="118">
        <v>2075</v>
      </c>
      <c r="K11" s="118">
        <v>1801</v>
      </c>
      <c r="L11" s="118">
        <v>2168</v>
      </c>
      <c r="M11" s="118">
        <v>2738</v>
      </c>
      <c r="N11" s="118">
        <v>2649</v>
      </c>
      <c r="O11" s="119">
        <v>25112</v>
      </c>
    </row>
    <row r="12" spans="2:16" ht="18.75" customHeight="1" x14ac:dyDescent="0.2">
      <c r="B12" s="240" t="s">
        <v>156</v>
      </c>
      <c r="C12" s="117">
        <v>2097</v>
      </c>
      <c r="D12" s="118">
        <v>1808</v>
      </c>
      <c r="E12" s="118">
        <v>2356</v>
      </c>
      <c r="F12" s="118">
        <v>2229</v>
      </c>
      <c r="G12" s="118">
        <v>2313</v>
      </c>
      <c r="H12" s="118">
        <v>2185</v>
      </c>
      <c r="I12" s="118">
        <v>2209</v>
      </c>
      <c r="J12" s="118">
        <v>2199</v>
      </c>
      <c r="K12" s="118">
        <v>1732</v>
      </c>
      <c r="L12" s="118">
        <v>2335</v>
      </c>
      <c r="M12" s="118">
        <v>2869</v>
      </c>
      <c r="N12" s="118">
        <v>2650</v>
      </c>
      <c r="O12" s="119">
        <v>26982</v>
      </c>
    </row>
    <row r="13" spans="2:16" ht="18.75" customHeight="1" x14ac:dyDescent="0.2">
      <c r="B13" s="240" t="s">
        <v>157</v>
      </c>
      <c r="C13" s="117">
        <v>547</v>
      </c>
      <c r="D13" s="118">
        <v>462</v>
      </c>
      <c r="E13" s="118">
        <v>641</v>
      </c>
      <c r="F13" s="118">
        <v>662</v>
      </c>
      <c r="G13" s="118">
        <v>601</v>
      </c>
      <c r="H13" s="118">
        <v>596</v>
      </c>
      <c r="I13" s="118">
        <v>528</v>
      </c>
      <c r="J13" s="118">
        <v>528</v>
      </c>
      <c r="K13" s="118">
        <v>467</v>
      </c>
      <c r="L13" s="118">
        <v>573</v>
      </c>
      <c r="M13" s="118">
        <v>766</v>
      </c>
      <c r="N13" s="118">
        <v>690</v>
      </c>
      <c r="O13" s="119">
        <v>7061</v>
      </c>
    </row>
    <row r="14" spans="2:16" ht="18.75" customHeight="1" x14ac:dyDescent="0.2">
      <c r="B14" s="243" t="s">
        <v>159</v>
      </c>
      <c r="C14" s="119">
        <v>4599</v>
      </c>
      <c r="D14" s="119">
        <v>3886</v>
      </c>
      <c r="E14" s="119">
        <v>5356</v>
      </c>
      <c r="F14" s="119">
        <v>5022</v>
      </c>
      <c r="G14" s="119">
        <v>4958</v>
      </c>
      <c r="H14" s="119">
        <v>4509</v>
      </c>
      <c r="I14" s="119">
        <v>4585</v>
      </c>
      <c r="J14" s="119">
        <v>4802</v>
      </c>
      <c r="K14" s="119">
        <v>4000</v>
      </c>
      <c r="L14" s="119">
        <v>5076</v>
      </c>
      <c r="M14" s="119">
        <v>6373</v>
      </c>
      <c r="N14" s="119">
        <v>5989</v>
      </c>
      <c r="O14" s="119">
        <v>59155</v>
      </c>
    </row>
    <row r="15" spans="2:16" ht="7.5" customHeight="1" x14ac:dyDescent="0.2">
      <c r="B15" s="247"/>
      <c r="C15" s="248"/>
      <c r="D15" s="249"/>
      <c r="E15" s="249"/>
      <c r="F15" s="249"/>
      <c r="G15" s="249"/>
      <c r="H15" s="249"/>
      <c r="I15" s="249"/>
      <c r="J15" s="249"/>
      <c r="K15" s="249"/>
      <c r="L15" s="249"/>
      <c r="M15" s="249"/>
      <c r="N15" s="249"/>
      <c r="O15" s="246"/>
    </row>
    <row r="16" spans="2:16" ht="18.75" customHeight="1" x14ac:dyDescent="0.2">
      <c r="B16" s="240" t="s">
        <v>155</v>
      </c>
      <c r="C16" s="119">
        <v>7980</v>
      </c>
      <c r="D16" s="119">
        <v>6640</v>
      </c>
      <c r="E16" s="119">
        <v>8215</v>
      </c>
      <c r="F16" s="119">
        <v>7956</v>
      </c>
      <c r="G16" s="119">
        <v>7436</v>
      </c>
      <c r="H16" s="119">
        <v>6693</v>
      </c>
      <c r="I16" s="119">
        <v>7567</v>
      </c>
      <c r="J16" s="119">
        <v>8027</v>
      </c>
      <c r="K16" s="119">
        <v>6665</v>
      </c>
      <c r="L16" s="119">
        <v>7636</v>
      </c>
      <c r="M16" s="119">
        <v>8473</v>
      </c>
      <c r="N16" s="119">
        <v>8857</v>
      </c>
      <c r="O16" s="119">
        <v>92145</v>
      </c>
    </row>
    <row r="17" spans="2:15" ht="18.75" customHeight="1" x14ac:dyDescent="0.2">
      <c r="B17" s="240" t="s">
        <v>156</v>
      </c>
      <c r="C17" s="119">
        <v>8269</v>
      </c>
      <c r="D17" s="119">
        <v>7430</v>
      </c>
      <c r="E17" s="119">
        <v>8877</v>
      </c>
      <c r="F17" s="119">
        <v>8318</v>
      </c>
      <c r="G17" s="119">
        <v>8292</v>
      </c>
      <c r="H17" s="119">
        <v>7856</v>
      </c>
      <c r="I17" s="119">
        <v>8111</v>
      </c>
      <c r="J17" s="119">
        <v>8140</v>
      </c>
      <c r="K17" s="119">
        <v>6390</v>
      </c>
      <c r="L17" s="119">
        <v>7733</v>
      </c>
      <c r="M17" s="119">
        <v>8737</v>
      </c>
      <c r="N17" s="119">
        <v>9114</v>
      </c>
      <c r="O17" s="119">
        <v>97267</v>
      </c>
    </row>
    <row r="18" spans="2:15" ht="18.75" customHeight="1" x14ac:dyDescent="0.2">
      <c r="B18" s="240" t="s">
        <v>157</v>
      </c>
      <c r="C18" s="119">
        <v>2409</v>
      </c>
      <c r="D18" s="119">
        <v>2047</v>
      </c>
      <c r="E18" s="119">
        <v>2704</v>
      </c>
      <c r="F18" s="119">
        <v>2601</v>
      </c>
      <c r="G18" s="119">
        <v>2414</v>
      </c>
      <c r="H18" s="119">
        <v>2289</v>
      </c>
      <c r="I18" s="119">
        <v>2370</v>
      </c>
      <c r="J18" s="119">
        <v>2409</v>
      </c>
      <c r="K18" s="119">
        <v>1918</v>
      </c>
      <c r="L18" s="119">
        <v>2224</v>
      </c>
      <c r="M18" s="119">
        <v>2472</v>
      </c>
      <c r="N18" s="119">
        <v>2542</v>
      </c>
      <c r="O18" s="119">
        <v>28399</v>
      </c>
    </row>
    <row r="19" spans="2:15" ht="18.75" customHeight="1" x14ac:dyDescent="0.2">
      <c r="B19" s="243" t="s">
        <v>160</v>
      </c>
      <c r="C19" s="119">
        <v>18658</v>
      </c>
      <c r="D19" s="119">
        <v>16117</v>
      </c>
      <c r="E19" s="119">
        <v>19796</v>
      </c>
      <c r="F19" s="119">
        <v>18875</v>
      </c>
      <c r="G19" s="119">
        <v>18142</v>
      </c>
      <c r="H19" s="119">
        <v>16838</v>
      </c>
      <c r="I19" s="119">
        <v>18048</v>
      </c>
      <c r="J19" s="119">
        <v>18576</v>
      </c>
      <c r="K19" s="119">
        <v>14973</v>
      </c>
      <c r="L19" s="119">
        <v>17593</v>
      </c>
      <c r="M19" s="119">
        <v>19682</v>
      </c>
      <c r="N19" s="119">
        <v>20513</v>
      </c>
      <c r="O19" s="119">
        <v>217811</v>
      </c>
    </row>
    <row r="20" spans="2:15" ht="7.5" customHeight="1" x14ac:dyDescent="0.2">
      <c r="C20" s="244"/>
      <c r="D20" s="245"/>
      <c r="E20" s="245"/>
      <c r="F20" s="245"/>
      <c r="G20" s="245"/>
      <c r="H20" s="245"/>
      <c r="I20" s="245"/>
      <c r="J20" s="245"/>
      <c r="K20" s="245"/>
      <c r="L20" s="245"/>
      <c r="M20" s="245"/>
      <c r="N20" s="245"/>
      <c r="O20" s="246"/>
    </row>
    <row r="21" spans="2:15" ht="18.75" customHeight="1" x14ac:dyDescent="0.2">
      <c r="B21" s="240" t="s">
        <v>155</v>
      </c>
      <c r="C21" s="117">
        <v>205</v>
      </c>
      <c r="D21" s="118">
        <v>181</v>
      </c>
      <c r="E21" s="118">
        <v>157</v>
      </c>
      <c r="F21" s="118">
        <v>90</v>
      </c>
      <c r="G21" s="241">
        <v>228</v>
      </c>
      <c r="H21" s="118">
        <v>109</v>
      </c>
      <c r="I21" s="118">
        <v>167</v>
      </c>
      <c r="J21" s="118">
        <v>202</v>
      </c>
      <c r="K21" s="118">
        <v>174</v>
      </c>
      <c r="L21" s="118">
        <v>283</v>
      </c>
      <c r="M21" s="118">
        <v>210</v>
      </c>
      <c r="N21" s="118">
        <v>199</v>
      </c>
      <c r="O21" s="119">
        <v>2205</v>
      </c>
    </row>
    <row r="22" spans="2:15" ht="18.75" customHeight="1" x14ac:dyDescent="0.2">
      <c r="B22" s="240" t="s">
        <v>156</v>
      </c>
      <c r="C22" s="117">
        <v>264</v>
      </c>
      <c r="D22" s="118">
        <v>207</v>
      </c>
      <c r="E22" s="118">
        <v>246</v>
      </c>
      <c r="F22" s="118">
        <v>267</v>
      </c>
      <c r="G22" s="118">
        <v>243</v>
      </c>
      <c r="H22" s="118">
        <v>272</v>
      </c>
      <c r="I22" s="118">
        <v>298</v>
      </c>
      <c r="J22" s="118">
        <v>296</v>
      </c>
      <c r="K22" s="118">
        <v>246</v>
      </c>
      <c r="L22" s="118">
        <v>274</v>
      </c>
      <c r="M22" s="118">
        <v>212</v>
      </c>
      <c r="N22" s="118">
        <v>294</v>
      </c>
      <c r="O22" s="119">
        <v>3119</v>
      </c>
    </row>
    <row r="23" spans="2:15" ht="18.75" customHeight="1" x14ac:dyDescent="0.2">
      <c r="B23" s="240" t="s">
        <v>157</v>
      </c>
      <c r="C23" s="117">
        <v>69</v>
      </c>
      <c r="D23" s="118">
        <v>24</v>
      </c>
      <c r="E23" s="118">
        <v>48</v>
      </c>
      <c r="F23" s="118">
        <v>49</v>
      </c>
      <c r="G23" s="118">
        <v>47</v>
      </c>
      <c r="H23" s="118">
        <v>41</v>
      </c>
      <c r="I23" s="118">
        <v>45</v>
      </c>
      <c r="J23" s="118">
        <v>103</v>
      </c>
      <c r="K23" s="118">
        <v>33</v>
      </c>
      <c r="L23" s="118">
        <v>26</v>
      </c>
      <c r="M23" s="118">
        <v>31</v>
      </c>
      <c r="N23" s="118">
        <v>57</v>
      </c>
      <c r="O23" s="119">
        <v>573</v>
      </c>
    </row>
    <row r="24" spans="2:15" ht="18.75" customHeight="1" x14ac:dyDescent="0.2">
      <c r="B24" s="243" t="s">
        <v>161</v>
      </c>
      <c r="C24" s="119">
        <v>538</v>
      </c>
      <c r="D24" s="119">
        <v>412</v>
      </c>
      <c r="E24" s="119">
        <v>451</v>
      </c>
      <c r="F24" s="119">
        <v>406</v>
      </c>
      <c r="G24" s="119">
        <v>518</v>
      </c>
      <c r="H24" s="119">
        <v>422</v>
      </c>
      <c r="I24" s="119">
        <v>510</v>
      </c>
      <c r="J24" s="119">
        <v>601</v>
      </c>
      <c r="K24" s="119">
        <v>453</v>
      </c>
      <c r="L24" s="119">
        <v>583</v>
      </c>
      <c r="M24" s="119">
        <v>453</v>
      </c>
      <c r="N24" s="119">
        <v>550</v>
      </c>
      <c r="O24" s="119">
        <v>5897</v>
      </c>
    </row>
    <row r="25" spans="2:15" ht="27.75" customHeight="1" x14ac:dyDescent="0.2">
      <c r="B25" s="1261" t="s">
        <v>58</v>
      </c>
      <c r="C25" s="1261"/>
      <c r="D25" s="1261"/>
      <c r="E25" s="1261"/>
      <c r="F25" s="1261"/>
      <c r="G25" s="1261"/>
      <c r="H25" s="1261"/>
      <c r="I25" s="1261"/>
      <c r="J25" s="1261"/>
      <c r="K25" s="1261"/>
      <c r="L25" s="1261"/>
      <c r="M25" s="1261"/>
      <c r="N25" s="1261"/>
      <c r="O25" s="1261"/>
    </row>
    <row r="26" spans="2:15" x14ac:dyDescent="0.2">
      <c r="B26" s="76" t="s">
        <v>59</v>
      </c>
      <c r="C26" s="77"/>
      <c r="D26" s="77"/>
      <c r="E26" s="77"/>
      <c r="F26" s="78"/>
      <c r="G26" s="78"/>
      <c r="H26" s="78"/>
      <c r="I26" s="78"/>
      <c r="J26" s="78"/>
      <c r="K26" s="78"/>
      <c r="L26" s="78"/>
      <c r="M26" s="250"/>
      <c r="N26" s="251"/>
      <c r="O26" s="252"/>
    </row>
    <row r="27" spans="2:15" s="5" customFormat="1" ht="25.5" customHeight="1" x14ac:dyDescent="0.2">
      <c r="B27" s="1262" t="s">
        <v>60</v>
      </c>
      <c r="C27" s="1262"/>
      <c r="D27" s="1262"/>
      <c r="E27" s="1262"/>
      <c r="F27" s="1262"/>
      <c r="G27" s="1262"/>
      <c r="H27" s="1262"/>
      <c r="I27" s="1262"/>
      <c r="J27" s="1262"/>
      <c r="K27" s="1262"/>
      <c r="L27" s="1262"/>
      <c r="M27" s="1262"/>
      <c r="N27" s="1262"/>
      <c r="O27" s="1262"/>
    </row>
    <row r="28" spans="2:15" s="5" customFormat="1" x14ac:dyDescent="0.2">
      <c r="B28" s="80" t="s">
        <v>162</v>
      </c>
    </row>
    <row r="29" spans="2:15" x14ac:dyDescent="0.2">
      <c r="D29" s="2"/>
      <c r="E29" s="2"/>
      <c r="F29" s="2"/>
      <c r="G29" s="2"/>
      <c r="H29" s="2"/>
      <c r="I29" s="2"/>
      <c r="J29" s="2"/>
      <c r="K29" s="2"/>
      <c r="L29" s="2"/>
      <c r="M29" s="2"/>
      <c r="N29" s="2"/>
    </row>
    <row r="30" spans="2:15" ht="14.25" customHeight="1" x14ac:dyDescent="0.2">
      <c r="D30" s="2"/>
      <c r="E30" s="2"/>
      <c r="F30" s="2"/>
      <c r="G30" s="2"/>
      <c r="H30" s="2"/>
      <c r="I30" s="2"/>
      <c r="J30" s="2"/>
      <c r="K30" s="2"/>
      <c r="L30" s="2"/>
      <c r="M30" s="2"/>
      <c r="N30" s="2"/>
    </row>
    <row r="31" spans="2:15" ht="14.25" customHeight="1" x14ac:dyDescent="0.2">
      <c r="D31" s="2"/>
      <c r="E31" s="2"/>
      <c r="F31" s="2"/>
      <c r="G31" s="2"/>
      <c r="H31" s="2"/>
      <c r="I31" s="2"/>
      <c r="J31" s="2"/>
      <c r="K31" s="2"/>
      <c r="L31" s="2"/>
      <c r="M31" s="2"/>
      <c r="N31" s="2"/>
    </row>
    <row r="32" spans="2:15" ht="14.25" customHeight="1" x14ac:dyDescent="0.2">
      <c r="D32" s="2"/>
      <c r="E32" s="2"/>
      <c r="F32" s="2"/>
      <c r="G32" s="2"/>
      <c r="H32" s="2"/>
      <c r="I32" s="2"/>
      <c r="J32" s="2"/>
      <c r="K32" s="2"/>
      <c r="L32" s="2"/>
      <c r="M32" s="2"/>
      <c r="N32" s="2"/>
    </row>
    <row r="33" spans="1:14" ht="14.25" customHeight="1" x14ac:dyDescent="0.2">
      <c r="D33" s="2"/>
      <c r="E33" s="2"/>
      <c r="F33" s="2"/>
      <c r="G33" s="2"/>
      <c r="H33" s="2"/>
      <c r="I33" s="2"/>
      <c r="J33" s="2"/>
      <c r="K33" s="2"/>
      <c r="L33" s="2"/>
      <c r="M33" s="2"/>
      <c r="N33" s="2"/>
    </row>
    <row r="34" spans="1:14" ht="14.25" customHeight="1" x14ac:dyDescent="0.2">
      <c r="D34" s="2"/>
      <c r="E34" s="2"/>
      <c r="F34" s="2"/>
      <c r="G34" s="2"/>
      <c r="H34" s="2"/>
      <c r="I34" s="2"/>
      <c r="J34" s="2"/>
      <c r="K34" s="2"/>
      <c r="L34" s="2"/>
      <c r="M34" s="2"/>
      <c r="N34" s="2"/>
    </row>
    <row r="35" spans="1:14" ht="14.25" customHeight="1" x14ac:dyDescent="0.2">
      <c r="D35" s="2"/>
      <c r="E35" s="2"/>
      <c r="F35" s="2"/>
      <c r="G35" s="2"/>
      <c r="H35" s="2"/>
      <c r="I35" s="2"/>
      <c r="J35" s="2"/>
      <c r="K35" s="2"/>
      <c r="L35" s="2"/>
      <c r="M35" s="2"/>
      <c r="N35" s="2"/>
    </row>
    <row r="36" spans="1:14" ht="14.25" customHeight="1" x14ac:dyDescent="0.2">
      <c r="D36" s="2"/>
      <c r="E36" s="2"/>
      <c r="F36" s="2"/>
      <c r="G36" s="2"/>
      <c r="H36" s="2"/>
      <c r="I36" s="2"/>
      <c r="J36" s="2"/>
      <c r="K36" s="2"/>
      <c r="L36" s="2"/>
      <c r="M36" s="2"/>
      <c r="N36" s="2"/>
    </row>
    <row r="37" spans="1:14" ht="14.25" customHeight="1" x14ac:dyDescent="0.2">
      <c r="D37" s="2"/>
      <c r="E37" s="2"/>
      <c r="F37" s="2"/>
      <c r="G37" s="2"/>
      <c r="H37" s="2"/>
      <c r="I37" s="2"/>
      <c r="J37" s="2"/>
      <c r="K37" s="2"/>
      <c r="L37" s="2"/>
      <c r="M37" s="2"/>
      <c r="N37" s="2"/>
    </row>
    <row r="38" spans="1:14" ht="14.25" customHeight="1" x14ac:dyDescent="0.25">
      <c r="A38" s="253"/>
      <c r="D38" s="2"/>
      <c r="E38" s="2"/>
      <c r="F38" s="2"/>
      <c r="G38" s="2"/>
      <c r="H38" s="2"/>
      <c r="I38" s="2"/>
      <c r="J38" s="2"/>
      <c r="K38" s="2"/>
      <c r="L38" s="2"/>
      <c r="M38" s="2"/>
      <c r="N38" s="2"/>
    </row>
    <row r="39" spans="1:14" ht="14.25" customHeight="1" x14ac:dyDescent="0.2">
      <c r="D39" s="2"/>
      <c r="E39" s="2"/>
      <c r="F39" s="2"/>
      <c r="G39" s="2"/>
      <c r="H39" s="2"/>
      <c r="I39" s="2"/>
      <c r="J39" s="2"/>
      <c r="K39" s="2"/>
      <c r="L39" s="2"/>
      <c r="M39" s="2"/>
      <c r="N39" s="2"/>
    </row>
    <row r="40" spans="1:14" ht="14.25" customHeight="1" x14ac:dyDescent="0.2">
      <c r="D40" s="2"/>
      <c r="E40" s="2"/>
      <c r="F40" s="2"/>
      <c r="G40" s="2"/>
      <c r="H40" s="2"/>
      <c r="I40" s="2"/>
      <c r="J40" s="2"/>
      <c r="K40" s="2"/>
      <c r="L40" s="2"/>
      <c r="M40" s="2"/>
      <c r="N40" s="2"/>
    </row>
    <row r="41" spans="1:14" ht="14.25" customHeight="1" x14ac:dyDescent="0.2">
      <c r="D41" s="2"/>
      <c r="E41" s="2"/>
      <c r="F41" s="2"/>
      <c r="G41" s="2"/>
      <c r="H41" s="2"/>
      <c r="I41" s="2"/>
      <c r="J41" s="2"/>
      <c r="K41" s="2"/>
      <c r="L41" s="2"/>
      <c r="M41" s="2"/>
      <c r="N41" s="2"/>
    </row>
    <row r="42" spans="1:14" ht="14.25" customHeight="1" x14ac:dyDescent="0.25">
      <c r="A42" s="253"/>
      <c r="D42" s="2"/>
      <c r="E42" s="2"/>
      <c r="F42" s="2"/>
      <c r="G42" s="2"/>
      <c r="H42" s="2"/>
      <c r="I42" s="2"/>
      <c r="J42" s="2"/>
      <c r="K42" s="2"/>
      <c r="L42" s="2"/>
      <c r="M42" s="2"/>
      <c r="N42" s="2"/>
    </row>
    <row r="43" spans="1:14" ht="14.25" customHeight="1" x14ac:dyDescent="0.2">
      <c r="D43" s="2"/>
      <c r="E43" s="2"/>
      <c r="F43" s="2"/>
      <c r="G43" s="2"/>
      <c r="H43" s="2"/>
      <c r="I43" s="2"/>
      <c r="J43" s="2"/>
      <c r="K43" s="2"/>
      <c r="L43" s="2"/>
      <c r="M43" s="2"/>
      <c r="N43" s="2"/>
    </row>
    <row r="44" spans="1:14" ht="14.25" customHeight="1" x14ac:dyDescent="0.2">
      <c r="D44" s="2"/>
      <c r="E44" s="2"/>
      <c r="F44" s="2"/>
      <c r="G44" s="2"/>
      <c r="H44" s="2"/>
      <c r="I44" s="2"/>
      <c r="J44" s="2"/>
      <c r="K44" s="2"/>
      <c r="L44" s="2"/>
      <c r="M44" s="2"/>
      <c r="N44" s="2"/>
    </row>
    <row r="45" spans="1:14" ht="14.25" customHeight="1" x14ac:dyDescent="0.2">
      <c r="D45" s="2"/>
      <c r="E45" s="2"/>
      <c r="F45" s="2"/>
      <c r="G45" s="2"/>
      <c r="H45" s="2"/>
      <c r="I45" s="2"/>
      <c r="J45" s="2"/>
      <c r="K45" s="2"/>
      <c r="L45" s="2"/>
      <c r="M45" s="2"/>
      <c r="N45" s="2"/>
    </row>
    <row r="46" spans="1:14" ht="14.25" customHeight="1" x14ac:dyDescent="0.25">
      <c r="A46" s="253"/>
      <c r="D46" s="2"/>
      <c r="E46" s="2"/>
      <c r="F46" s="2"/>
      <c r="G46" s="2"/>
      <c r="H46" s="2"/>
      <c r="I46" s="2"/>
      <c r="J46" s="2"/>
      <c r="K46" s="2"/>
      <c r="L46" s="2"/>
      <c r="M46" s="2"/>
      <c r="N46" s="2"/>
    </row>
    <row r="47" spans="1:14" ht="14.25" customHeight="1" x14ac:dyDescent="0.2">
      <c r="D47" s="2"/>
      <c r="E47" s="2"/>
      <c r="F47" s="2"/>
      <c r="G47" s="2"/>
      <c r="H47" s="2"/>
      <c r="I47" s="2"/>
      <c r="J47" s="2"/>
      <c r="K47" s="2"/>
      <c r="L47" s="2"/>
      <c r="M47" s="2"/>
      <c r="N47" s="2"/>
    </row>
    <row r="48" spans="1:14" ht="14.25" customHeight="1" x14ac:dyDescent="0.2">
      <c r="D48" s="2"/>
      <c r="E48" s="2"/>
      <c r="F48" s="2"/>
      <c r="G48" s="2"/>
      <c r="H48" s="2"/>
      <c r="I48" s="2"/>
      <c r="J48" s="2"/>
      <c r="K48" s="2"/>
      <c r="L48" s="2"/>
      <c r="M48" s="2"/>
      <c r="N48" s="2"/>
    </row>
    <row r="49" spans="4:14" ht="14.25" customHeight="1" x14ac:dyDescent="0.2">
      <c r="D49" s="2"/>
      <c r="E49" s="2"/>
      <c r="F49" s="2"/>
      <c r="G49" s="2"/>
      <c r="H49" s="2"/>
      <c r="I49" s="2"/>
      <c r="J49" s="2"/>
      <c r="K49" s="2"/>
      <c r="L49" s="2"/>
      <c r="M49" s="2"/>
      <c r="N49" s="2"/>
    </row>
    <row r="50" spans="4:14" x14ac:dyDescent="0.2">
      <c r="D50" s="2"/>
      <c r="E50" s="2"/>
      <c r="F50" s="2"/>
      <c r="G50" s="2"/>
      <c r="H50" s="2"/>
      <c r="I50" s="2"/>
      <c r="J50" s="2"/>
      <c r="K50" s="2"/>
      <c r="L50" s="2"/>
      <c r="M50" s="2"/>
      <c r="N50" s="2"/>
    </row>
  </sheetData>
  <mergeCells count="3">
    <mergeCell ref="B3:O3"/>
    <mergeCell ref="B25:O25"/>
    <mergeCell ref="B27:O27"/>
  </mergeCells>
  <hyperlinks>
    <hyperlink ref="P3" location="Índice!A1" display="Volver" xr:uid="{00000000-0004-0000-0A00-000000000000}"/>
  </hyperlinks>
  <printOptions horizontalCentered="1"/>
  <pageMargins left="0.15748031496062992" right="0.15748031496062992" top="0.51181102362204722" bottom="0.98425196850393704" header="0" footer="0"/>
  <pageSetup scale="83"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79998168889431442"/>
    <pageSetUpPr fitToPage="1"/>
  </sheetPr>
  <dimension ref="A1:Q64"/>
  <sheetViews>
    <sheetView showGridLines="0" zoomScale="90" zoomScaleNormal="90" workbookViewId="0"/>
  </sheetViews>
  <sheetFormatPr baseColWidth="10" defaultColWidth="10.85546875" defaultRowHeight="12.75" x14ac:dyDescent="0.2"/>
  <cols>
    <col min="1" max="1" width="3.140625" style="2" customWidth="1"/>
    <col min="2" max="2" width="35.28515625" style="2" customWidth="1"/>
    <col min="3" max="4" width="10.85546875" style="2"/>
    <col min="5" max="15" width="10.85546875" style="81"/>
    <col min="16" max="16384" width="10.85546875" style="2"/>
  </cols>
  <sheetData>
    <row r="1" spans="1:17" s="388" customFormat="1" ht="15.75" customHeight="1" x14ac:dyDescent="0.25">
      <c r="B1" s="1267" t="s">
        <v>240</v>
      </c>
      <c r="C1" s="1267"/>
      <c r="D1" s="1267"/>
      <c r="E1" s="1267"/>
      <c r="F1" s="1267"/>
      <c r="G1" s="1267"/>
      <c r="H1" s="1267"/>
      <c r="I1" s="1267"/>
      <c r="J1" s="1267"/>
      <c r="K1" s="1267"/>
      <c r="L1" s="1267"/>
      <c r="M1" s="1267"/>
      <c r="N1" s="1267"/>
      <c r="O1" s="1267"/>
      <c r="P1" s="1267"/>
    </row>
    <row r="2" spans="1:17" s="388" customFormat="1" ht="15.75" x14ac:dyDescent="0.25">
      <c r="B2" s="1267" t="s">
        <v>2</v>
      </c>
      <c r="C2" s="1267"/>
      <c r="D2" s="1267"/>
      <c r="E2" s="1267"/>
      <c r="F2" s="1267"/>
      <c r="G2" s="1267"/>
      <c r="H2" s="1267"/>
      <c r="I2" s="1267"/>
      <c r="J2" s="1267"/>
      <c r="K2" s="1267"/>
      <c r="L2" s="1267"/>
      <c r="M2" s="1267"/>
      <c r="N2" s="1267"/>
      <c r="O2" s="1267"/>
      <c r="P2" s="389"/>
    </row>
    <row r="3" spans="1:17" ht="14.25" customHeight="1" x14ac:dyDescent="0.35">
      <c r="B3" s="1"/>
      <c r="E3" s="113"/>
      <c r="F3" s="113"/>
      <c r="G3" s="390"/>
      <c r="H3" s="113"/>
      <c r="I3" s="113"/>
      <c r="J3" s="113"/>
      <c r="K3" s="113"/>
      <c r="L3" s="113"/>
      <c r="M3" s="113"/>
      <c r="N3" s="113"/>
      <c r="O3" s="113"/>
      <c r="Q3" s="1189" t="s">
        <v>1070</v>
      </c>
    </row>
    <row r="4" spans="1:17" ht="21" customHeight="1" x14ac:dyDescent="0.2">
      <c r="B4" s="1268" t="s">
        <v>241</v>
      </c>
      <c r="C4" s="1268"/>
      <c r="D4" s="1268"/>
      <c r="E4" s="1268"/>
      <c r="F4" s="1268"/>
      <c r="G4" s="1268"/>
      <c r="H4" s="1268"/>
      <c r="I4" s="1268"/>
      <c r="J4" s="1268"/>
      <c r="K4" s="1268"/>
      <c r="L4" s="1268"/>
      <c r="M4" s="1268"/>
      <c r="N4" s="1268"/>
      <c r="O4" s="1268"/>
      <c r="P4" s="1268"/>
    </row>
    <row r="5" spans="1:17" x14ac:dyDescent="0.2">
      <c r="A5" s="5"/>
      <c r="B5" s="391" t="s">
        <v>74</v>
      </c>
      <c r="C5" s="1263" t="s">
        <v>242</v>
      </c>
      <c r="D5" s="1263" t="s">
        <v>5</v>
      </c>
      <c r="E5" s="1263" t="s">
        <v>6</v>
      </c>
      <c r="F5" s="1263" t="s">
        <v>7</v>
      </c>
      <c r="G5" s="1263" t="s">
        <v>8</v>
      </c>
      <c r="H5" s="1263" t="s">
        <v>9</v>
      </c>
      <c r="I5" s="1263" t="s">
        <v>10</v>
      </c>
      <c r="J5" s="1263" t="s">
        <v>11</v>
      </c>
      <c r="K5" s="1263" t="s">
        <v>154</v>
      </c>
      <c r="L5" s="1263" t="s">
        <v>13</v>
      </c>
      <c r="M5" s="1263" t="s">
        <v>14</v>
      </c>
      <c r="N5" s="1263" t="s">
        <v>15</v>
      </c>
      <c r="O5" s="1263" t="s">
        <v>16</v>
      </c>
      <c r="P5" s="1263" t="s">
        <v>17</v>
      </c>
    </row>
    <row r="6" spans="1:17" ht="22.5" customHeight="1" x14ac:dyDescent="0.2">
      <c r="B6" s="392" t="s">
        <v>243</v>
      </c>
      <c r="C6" s="1264"/>
      <c r="D6" s="1264"/>
      <c r="E6" s="1264"/>
      <c r="F6" s="1264"/>
      <c r="G6" s="1264"/>
      <c r="H6" s="1264"/>
      <c r="I6" s="1264"/>
      <c r="J6" s="1264"/>
      <c r="K6" s="1264"/>
      <c r="L6" s="1264"/>
      <c r="M6" s="1264"/>
      <c r="N6" s="1264"/>
      <c r="O6" s="1264"/>
      <c r="P6" s="1264"/>
    </row>
    <row r="7" spans="1:17" ht="12.75" customHeight="1" x14ac:dyDescent="0.2">
      <c r="B7" s="393"/>
      <c r="C7" s="394" t="s">
        <v>213</v>
      </c>
      <c r="D7" s="395">
        <v>4110</v>
      </c>
      <c r="E7" s="319">
        <v>3536</v>
      </c>
      <c r="F7" s="319">
        <v>3874</v>
      </c>
      <c r="G7" s="319">
        <v>3767</v>
      </c>
      <c r="H7" s="319">
        <v>3483</v>
      </c>
      <c r="I7" s="319">
        <v>3255</v>
      </c>
      <c r="J7" s="319">
        <v>3933</v>
      </c>
      <c r="K7" s="319">
        <v>3836</v>
      </c>
      <c r="L7" s="319">
        <v>3084</v>
      </c>
      <c r="M7" s="319">
        <v>3640</v>
      </c>
      <c r="N7" s="319">
        <v>3781</v>
      </c>
      <c r="O7" s="319">
        <v>4014</v>
      </c>
      <c r="P7" s="396">
        <v>44313</v>
      </c>
    </row>
    <row r="8" spans="1:17" ht="12.75" customHeight="1" x14ac:dyDescent="0.2">
      <c r="B8" s="397" t="s">
        <v>155</v>
      </c>
      <c r="C8" s="398" t="s">
        <v>214</v>
      </c>
      <c r="D8" s="183">
        <v>1915</v>
      </c>
      <c r="E8" s="317">
        <v>1488</v>
      </c>
      <c r="F8" s="317">
        <v>1982</v>
      </c>
      <c r="G8" s="317">
        <v>2058</v>
      </c>
      <c r="H8" s="317">
        <v>1909</v>
      </c>
      <c r="I8" s="317">
        <v>1710</v>
      </c>
      <c r="J8" s="317">
        <v>1786</v>
      </c>
      <c r="K8" s="317">
        <v>2116</v>
      </c>
      <c r="L8" s="317">
        <v>1780</v>
      </c>
      <c r="M8" s="317">
        <v>1828</v>
      </c>
      <c r="N8" s="317">
        <v>1954</v>
      </c>
      <c r="O8" s="317">
        <v>2194</v>
      </c>
      <c r="P8" s="399">
        <v>22720</v>
      </c>
    </row>
    <row r="9" spans="1:17" ht="12.75" customHeight="1" x14ac:dyDescent="0.2">
      <c r="B9" s="400"/>
      <c r="C9" s="401" t="s">
        <v>21</v>
      </c>
      <c r="D9" s="402">
        <v>6025</v>
      </c>
      <c r="E9" s="402">
        <v>5024</v>
      </c>
      <c r="F9" s="402">
        <v>5856</v>
      </c>
      <c r="G9" s="402">
        <v>5825</v>
      </c>
      <c r="H9" s="402">
        <v>5392</v>
      </c>
      <c r="I9" s="402">
        <v>4965</v>
      </c>
      <c r="J9" s="402">
        <v>5719</v>
      </c>
      <c r="K9" s="402">
        <v>5952</v>
      </c>
      <c r="L9" s="402">
        <v>4864</v>
      </c>
      <c r="M9" s="402">
        <v>5468</v>
      </c>
      <c r="N9" s="402">
        <v>5735</v>
      </c>
      <c r="O9" s="402">
        <v>6208</v>
      </c>
      <c r="P9" s="402">
        <v>67033</v>
      </c>
    </row>
    <row r="10" spans="1:17" ht="23.25" customHeight="1" x14ac:dyDescent="0.2">
      <c r="B10" s="403"/>
      <c r="C10" s="404" t="s">
        <v>213</v>
      </c>
      <c r="D10" s="183">
        <v>4527</v>
      </c>
      <c r="E10" s="183">
        <v>4156</v>
      </c>
      <c r="F10" s="183">
        <v>4533</v>
      </c>
      <c r="G10" s="183">
        <v>4228</v>
      </c>
      <c r="H10" s="183">
        <v>4295</v>
      </c>
      <c r="I10" s="183">
        <v>4051</v>
      </c>
      <c r="J10" s="183">
        <v>4401</v>
      </c>
      <c r="K10" s="183">
        <v>4195</v>
      </c>
      <c r="L10" s="183">
        <v>3204</v>
      </c>
      <c r="M10" s="183">
        <v>3841</v>
      </c>
      <c r="N10" s="183">
        <v>4184</v>
      </c>
      <c r="O10" s="183">
        <v>4489</v>
      </c>
      <c r="P10" s="399">
        <v>50104</v>
      </c>
    </row>
    <row r="11" spans="1:17" x14ac:dyDescent="0.2">
      <c r="B11" s="403" t="s">
        <v>156</v>
      </c>
      <c r="C11" s="398" t="s">
        <v>214</v>
      </c>
      <c r="D11" s="183">
        <v>1645</v>
      </c>
      <c r="E11" s="183">
        <v>1466</v>
      </c>
      <c r="F11" s="183">
        <v>1988</v>
      </c>
      <c r="G11" s="183">
        <v>1861</v>
      </c>
      <c r="H11" s="183">
        <v>1684</v>
      </c>
      <c r="I11" s="183">
        <v>1620</v>
      </c>
      <c r="J11" s="183">
        <v>1501</v>
      </c>
      <c r="K11" s="183">
        <v>1746</v>
      </c>
      <c r="L11" s="183">
        <v>1454</v>
      </c>
      <c r="M11" s="183">
        <v>1557</v>
      </c>
      <c r="N11" s="183">
        <v>1684</v>
      </c>
      <c r="O11" s="183">
        <v>1975</v>
      </c>
      <c r="P11" s="399">
        <v>20181</v>
      </c>
    </row>
    <row r="12" spans="1:17" x14ac:dyDescent="0.2">
      <c r="B12" s="405"/>
      <c r="C12" s="406" t="s">
        <v>21</v>
      </c>
      <c r="D12" s="399">
        <v>6172</v>
      </c>
      <c r="E12" s="399">
        <v>5622</v>
      </c>
      <c r="F12" s="399">
        <v>6521</v>
      </c>
      <c r="G12" s="399">
        <v>6089</v>
      </c>
      <c r="H12" s="399">
        <v>5979</v>
      </c>
      <c r="I12" s="399">
        <v>5671</v>
      </c>
      <c r="J12" s="399">
        <v>5902</v>
      </c>
      <c r="K12" s="399">
        <v>5941</v>
      </c>
      <c r="L12" s="399">
        <v>4658</v>
      </c>
      <c r="M12" s="399">
        <v>5398</v>
      </c>
      <c r="N12" s="399">
        <v>5868</v>
      </c>
      <c r="O12" s="399">
        <v>6464</v>
      </c>
      <c r="P12" s="399">
        <v>70285</v>
      </c>
    </row>
    <row r="13" spans="1:17" ht="23.25" customHeight="1" x14ac:dyDescent="0.2">
      <c r="B13" s="407"/>
      <c r="C13" s="394" t="s">
        <v>213</v>
      </c>
      <c r="D13" s="395">
        <v>1148</v>
      </c>
      <c r="E13" s="395">
        <v>1053</v>
      </c>
      <c r="F13" s="395">
        <v>1233</v>
      </c>
      <c r="G13" s="395">
        <v>1081</v>
      </c>
      <c r="H13" s="395">
        <v>1075</v>
      </c>
      <c r="I13" s="395">
        <v>1000</v>
      </c>
      <c r="J13" s="395">
        <v>1150</v>
      </c>
      <c r="K13" s="395">
        <v>1124</v>
      </c>
      <c r="L13" s="395">
        <v>828</v>
      </c>
      <c r="M13" s="395">
        <v>950</v>
      </c>
      <c r="N13" s="395">
        <v>1054</v>
      </c>
      <c r="O13" s="395">
        <v>1105</v>
      </c>
      <c r="P13" s="396">
        <v>12801</v>
      </c>
    </row>
    <row r="14" spans="1:17" x14ac:dyDescent="0.2">
      <c r="B14" s="403" t="s">
        <v>157</v>
      </c>
      <c r="C14" s="398" t="s">
        <v>214</v>
      </c>
      <c r="D14" s="183">
        <v>714</v>
      </c>
      <c r="E14" s="183">
        <v>532</v>
      </c>
      <c r="F14" s="183">
        <v>830</v>
      </c>
      <c r="G14" s="183">
        <v>858</v>
      </c>
      <c r="H14" s="183">
        <v>738</v>
      </c>
      <c r="I14" s="183">
        <v>693</v>
      </c>
      <c r="J14" s="183">
        <v>692</v>
      </c>
      <c r="K14" s="183">
        <v>757</v>
      </c>
      <c r="L14" s="183">
        <v>623</v>
      </c>
      <c r="M14" s="183">
        <v>701</v>
      </c>
      <c r="N14" s="183">
        <v>652</v>
      </c>
      <c r="O14" s="183">
        <v>747</v>
      </c>
      <c r="P14" s="399">
        <v>8537</v>
      </c>
    </row>
    <row r="15" spans="1:17" x14ac:dyDescent="0.2">
      <c r="B15" s="408"/>
      <c r="C15" s="401" t="s">
        <v>21</v>
      </c>
      <c r="D15" s="402">
        <v>1862</v>
      </c>
      <c r="E15" s="402">
        <v>1585</v>
      </c>
      <c r="F15" s="402">
        <v>2063</v>
      </c>
      <c r="G15" s="402">
        <v>1939</v>
      </c>
      <c r="H15" s="402">
        <v>1813</v>
      </c>
      <c r="I15" s="402">
        <v>1693</v>
      </c>
      <c r="J15" s="402">
        <v>1842</v>
      </c>
      <c r="K15" s="402">
        <v>1881</v>
      </c>
      <c r="L15" s="402">
        <v>1451</v>
      </c>
      <c r="M15" s="402">
        <v>1651</v>
      </c>
      <c r="N15" s="402">
        <v>1706</v>
      </c>
      <c r="O15" s="402">
        <v>1852</v>
      </c>
      <c r="P15" s="402">
        <v>21338</v>
      </c>
    </row>
    <row r="16" spans="1:17" ht="23.25" customHeight="1" x14ac:dyDescent="0.2">
      <c r="B16" s="405"/>
      <c r="C16" s="404" t="s">
        <v>213</v>
      </c>
      <c r="D16" s="399">
        <v>9785</v>
      </c>
      <c r="E16" s="399">
        <v>8745</v>
      </c>
      <c r="F16" s="399">
        <v>9640</v>
      </c>
      <c r="G16" s="399">
        <v>9076</v>
      </c>
      <c r="H16" s="399">
        <v>8853</v>
      </c>
      <c r="I16" s="399">
        <v>8306</v>
      </c>
      <c r="J16" s="399">
        <v>9484</v>
      </c>
      <c r="K16" s="399">
        <v>9155</v>
      </c>
      <c r="L16" s="399">
        <v>7116</v>
      </c>
      <c r="M16" s="399">
        <v>8431</v>
      </c>
      <c r="N16" s="399">
        <v>9019</v>
      </c>
      <c r="O16" s="399">
        <v>9608</v>
      </c>
      <c r="P16" s="399">
        <v>107218</v>
      </c>
    </row>
    <row r="17" spans="2:16" x14ac:dyDescent="0.2">
      <c r="B17" s="409" t="s">
        <v>234</v>
      </c>
      <c r="C17" s="398" t="s">
        <v>214</v>
      </c>
      <c r="D17" s="399">
        <v>4274</v>
      </c>
      <c r="E17" s="399">
        <v>3486</v>
      </c>
      <c r="F17" s="399">
        <v>4800</v>
      </c>
      <c r="G17" s="399">
        <v>4777</v>
      </c>
      <c r="H17" s="399">
        <v>4331</v>
      </c>
      <c r="I17" s="399">
        <v>4023</v>
      </c>
      <c r="J17" s="399">
        <v>3979</v>
      </c>
      <c r="K17" s="399">
        <v>4619</v>
      </c>
      <c r="L17" s="399">
        <v>3857</v>
      </c>
      <c r="M17" s="399">
        <v>4086</v>
      </c>
      <c r="N17" s="399">
        <v>4290</v>
      </c>
      <c r="O17" s="399">
        <v>4916</v>
      </c>
      <c r="P17" s="399">
        <v>51438</v>
      </c>
    </row>
    <row r="18" spans="2:16" x14ac:dyDescent="0.2">
      <c r="B18" s="1222"/>
      <c r="C18" s="401" t="s">
        <v>21</v>
      </c>
      <c r="D18" s="402">
        <v>14059</v>
      </c>
      <c r="E18" s="402">
        <v>12231</v>
      </c>
      <c r="F18" s="402">
        <v>14440</v>
      </c>
      <c r="G18" s="402">
        <v>13853</v>
      </c>
      <c r="H18" s="402">
        <v>13184</v>
      </c>
      <c r="I18" s="402">
        <v>12329</v>
      </c>
      <c r="J18" s="402">
        <v>13463</v>
      </c>
      <c r="K18" s="402">
        <v>13774</v>
      </c>
      <c r="L18" s="402">
        <v>10973</v>
      </c>
      <c r="M18" s="402">
        <v>12517</v>
      </c>
      <c r="N18" s="402">
        <v>13309</v>
      </c>
      <c r="O18" s="402">
        <v>14524</v>
      </c>
      <c r="P18" s="402">
        <v>158656</v>
      </c>
    </row>
    <row r="19" spans="2:16" ht="21.75" customHeight="1" x14ac:dyDescent="0.2">
      <c r="B19" s="1265" t="s">
        <v>244</v>
      </c>
      <c r="C19" s="1265"/>
      <c r="D19" s="1265"/>
      <c r="E19" s="1265"/>
      <c r="F19" s="1265"/>
      <c r="G19" s="1265"/>
      <c r="H19" s="1265"/>
      <c r="I19" s="1265"/>
      <c r="J19" s="1265"/>
      <c r="K19" s="1265"/>
      <c r="L19" s="1265"/>
      <c r="M19" s="1265"/>
      <c r="N19" s="1265"/>
      <c r="O19" s="1265"/>
      <c r="P19" s="1265"/>
    </row>
    <row r="20" spans="2:16" ht="22.5" customHeight="1" x14ac:dyDescent="0.2">
      <c r="B20" s="392" t="s">
        <v>159</v>
      </c>
      <c r="C20" s="410" t="s">
        <v>242</v>
      </c>
      <c r="D20" s="410" t="s">
        <v>5</v>
      </c>
      <c r="E20" s="410" t="s">
        <v>6</v>
      </c>
      <c r="F20" s="410" t="s">
        <v>7</v>
      </c>
      <c r="G20" s="410" t="s">
        <v>8</v>
      </c>
      <c r="H20" s="410" t="s">
        <v>9</v>
      </c>
      <c r="I20" s="410" t="s">
        <v>10</v>
      </c>
      <c r="J20" s="410" t="s">
        <v>11</v>
      </c>
      <c r="K20" s="410" t="s">
        <v>12</v>
      </c>
      <c r="L20" s="410" t="s">
        <v>13</v>
      </c>
      <c r="M20" s="410" t="s">
        <v>14</v>
      </c>
      <c r="N20" s="410" t="s">
        <v>15</v>
      </c>
      <c r="O20" s="410" t="s">
        <v>16</v>
      </c>
      <c r="P20" s="410" t="s">
        <v>17</v>
      </c>
    </row>
    <row r="21" spans="2:16" ht="23.25" customHeight="1" x14ac:dyDescent="0.2">
      <c r="B21" s="393"/>
      <c r="C21" s="394" t="s">
        <v>213</v>
      </c>
      <c r="D21" s="395">
        <v>947</v>
      </c>
      <c r="E21" s="319">
        <v>829</v>
      </c>
      <c r="F21" s="319">
        <v>1127</v>
      </c>
      <c r="G21" s="319">
        <v>1036</v>
      </c>
      <c r="H21" s="319">
        <v>957</v>
      </c>
      <c r="I21" s="319">
        <v>829</v>
      </c>
      <c r="J21" s="319">
        <v>924</v>
      </c>
      <c r="K21" s="319">
        <v>965</v>
      </c>
      <c r="L21" s="319">
        <v>863</v>
      </c>
      <c r="M21" s="319">
        <v>1051</v>
      </c>
      <c r="N21" s="319">
        <v>1337</v>
      </c>
      <c r="O21" s="319">
        <v>1282</v>
      </c>
      <c r="P21" s="396">
        <v>12147</v>
      </c>
    </row>
    <row r="22" spans="2:16" ht="12.75" customHeight="1" x14ac:dyDescent="0.2">
      <c r="B22" s="397" t="s">
        <v>155</v>
      </c>
      <c r="C22" s="398" t="s">
        <v>214</v>
      </c>
      <c r="D22" s="183">
        <v>1008</v>
      </c>
      <c r="E22" s="317">
        <v>787</v>
      </c>
      <c r="F22" s="317">
        <v>1232</v>
      </c>
      <c r="G22" s="317">
        <v>1095</v>
      </c>
      <c r="H22" s="317">
        <v>1087</v>
      </c>
      <c r="I22" s="317">
        <v>899</v>
      </c>
      <c r="J22" s="317">
        <v>924</v>
      </c>
      <c r="K22" s="317">
        <v>1110</v>
      </c>
      <c r="L22" s="317">
        <v>938</v>
      </c>
      <c r="M22" s="317">
        <v>1117</v>
      </c>
      <c r="N22" s="317">
        <v>1401</v>
      </c>
      <c r="O22" s="317">
        <v>1367</v>
      </c>
      <c r="P22" s="399">
        <v>12965</v>
      </c>
    </row>
    <row r="23" spans="2:16" ht="12.75" customHeight="1" x14ac:dyDescent="0.2">
      <c r="B23" s="400"/>
      <c r="C23" s="401" t="s">
        <v>21</v>
      </c>
      <c r="D23" s="402">
        <v>1955</v>
      </c>
      <c r="E23" s="402">
        <v>1616</v>
      </c>
      <c r="F23" s="402">
        <v>2359</v>
      </c>
      <c r="G23" s="402">
        <v>2131</v>
      </c>
      <c r="H23" s="402">
        <v>2044</v>
      </c>
      <c r="I23" s="402">
        <v>1728</v>
      </c>
      <c r="J23" s="402">
        <v>1848</v>
      </c>
      <c r="K23" s="402">
        <v>2075</v>
      </c>
      <c r="L23" s="402">
        <v>1801</v>
      </c>
      <c r="M23" s="402">
        <v>2168</v>
      </c>
      <c r="N23" s="402">
        <v>2738</v>
      </c>
      <c r="O23" s="402">
        <v>2649</v>
      </c>
      <c r="P23" s="402">
        <v>25112</v>
      </c>
    </row>
    <row r="24" spans="2:16" ht="23.25" customHeight="1" x14ac:dyDescent="0.2">
      <c r="B24" s="403"/>
      <c r="C24" s="404" t="s">
        <v>213</v>
      </c>
      <c r="D24" s="183">
        <v>1111</v>
      </c>
      <c r="E24" s="183">
        <v>966</v>
      </c>
      <c r="F24" s="183">
        <v>1212</v>
      </c>
      <c r="G24" s="183">
        <v>1175</v>
      </c>
      <c r="H24" s="183">
        <v>1204</v>
      </c>
      <c r="I24" s="183">
        <v>1185</v>
      </c>
      <c r="J24" s="183">
        <v>1233</v>
      </c>
      <c r="K24" s="183">
        <v>1155</v>
      </c>
      <c r="L24" s="183">
        <v>910</v>
      </c>
      <c r="M24" s="183">
        <v>1260</v>
      </c>
      <c r="N24" s="183">
        <v>1575</v>
      </c>
      <c r="O24" s="183">
        <v>1394</v>
      </c>
      <c r="P24" s="399">
        <v>14380</v>
      </c>
    </row>
    <row r="25" spans="2:16" ht="12.75" customHeight="1" x14ac:dyDescent="0.2">
      <c r="B25" s="403" t="s">
        <v>156</v>
      </c>
      <c r="C25" s="398" t="s">
        <v>214</v>
      </c>
      <c r="D25" s="183">
        <v>986</v>
      </c>
      <c r="E25" s="183">
        <v>842</v>
      </c>
      <c r="F25" s="183">
        <v>1144</v>
      </c>
      <c r="G25" s="183">
        <v>1054</v>
      </c>
      <c r="H25" s="183">
        <v>1109</v>
      </c>
      <c r="I25" s="183">
        <v>1000</v>
      </c>
      <c r="J25" s="183">
        <v>976</v>
      </c>
      <c r="K25" s="183">
        <v>1044</v>
      </c>
      <c r="L25" s="183">
        <v>822</v>
      </c>
      <c r="M25" s="183">
        <v>1075</v>
      </c>
      <c r="N25" s="183">
        <v>1294</v>
      </c>
      <c r="O25" s="183">
        <v>1256</v>
      </c>
      <c r="P25" s="399">
        <v>12602</v>
      </c>
    </row>
    <row r="26" spans="2:16" ht="12.75" customHeight="1" x14ac:dyDescent="0.2">
      <c r="B26" s="405"/>
      <c r="C26" s="406" t="s">
        <v>21</v>
      </c>
      <c r="D26" s="399">
        <v>2097</v>
      </c>
      <c r="E26" s="399">
        <v>1808</v>
      </c>
      <c r="F26" s="399">
        <v>2356</v>
      </c>
      <c r="G26" s="399">
        <v>2229</v>
      </c>
      <c r="H26" s="399">
        <v>2313</v>
      </c>
      <c r="I26" s="399">
        <v>2185</v>
      </c>
      <c r="J26" s="399">
        <v>2209</v>
      </c>
      <c r="K26" s="399">
        <v>2199</v>
      </c>
      <c r="L26" s="399">
        <v>1732</v>
      </c>
      <c r="M26" s="399">
        <v>2335</v>
      </c>
      <c r="N26" s="399">
        <v>2869</v>
      </c>
      <c r="O26" s="399">
        <v>2650</v>
      </c>
      <c r="P26" s="399">
        <v>26982</v>
      </c>
    </row>
    <row r="27" spans="2:16" ht="23.25" customHeight="1" x14ac:dyDescent="0.2">
      <c r="B27" s="407"/>
      <c r="C27" s="394" t="s">
        <v>213</v>
      </c>
      <c r="D27" s="395">
        <v>253</v>
      </c>
      <c r="E27" s="395">
        <v>237</v>
      </c>
      <c r="F27" s="395">
        <v>301</v>
      </c>
      <c r="G27" s="395">
        <v>292</v>
      </c>
      <c r="H27" s="395">
        <v>262</v>
      </c>
      <c r="I27" s="395">
        <v>266</v>
      </c>
      <c r="J27" s="395">
        <v>239</v>
      </c>
      <c r="K27" s="395">
        <v>231</v>
      </c>
      <c r="L27" s="395">
        <v>186</v>
      </c>
      <c r="M27" s="395">
        <v>264</v>
      </c>
      <c r="N27" s="395">
        <v>365</v>
      </c>
      <c r="O27" s="395">
        <v>317</v>
      </c>
      <c r="P27" s="396">
        <v>3213</v>
      </c>
    </row>
    <row r="28" spans="2:16" ht="12.75" customHeight="1" x14ac:dyDescent="0.2">
      <c r="B28" s="403" t="s">
        <v>157</v>
      </c>
      <c r="C28" s="398" t="s">
        <v>214</v>
      </c>
      <c r="D28" s="183">
        <v>294</v>
      </c>
      <c r="E28" s="183">
        <v>225</v>
      </c>
      <c r="F28" s="183">
        <v>340</v>
      </c>
      <c r="G28" s="183">
        <v>370</v>
      </c>
      <c r="H28" s="183">
        <v>339</v>
      </c>
      <c r="I28" s="183">
        <v>330</v>
      </c>
      <c r="J28" s="183">
        <v>289</v>
      </c>
      <c r="K28" s="183">
        <v>297</v>
      </c>
      <c r="L28" s="183">
        <v>281</v>
      </c>
      <c r="M28" s="183">
        <v>309</v>
      </c>
      <c r="N28" s="183">
        <v>401</v>
      </c>
      <c r="O28" s="183">
        <v>373</v>
      </c>
      <c r="P28" s="399">
        <v>3848</v>
      </c>
    </row>
    <row r="29" spans="2:16" ht="12.75" customHeight="1" x14ac:dyDescent="0.2">
      <c r="B29" s="408"/>
      <c r="C29" s="401" t="s">
        <v>21</v>
      </c>
      <c r="D29" s="402">
        <v>547</v>
      </c>
      <c r="E29" s="402">
        <v>462</v>
      </c>
      <c r="F29" s="402">
        <v>641</v>
      </c>
      <c r="G29" s="402">
        <v>662</v>
      </c>
      <c r="H29" s="402">
        <v>601</v>
      </c>
      <c r="I29" s="402">
        <v>596</v>
      </c>
      <c r="J29" s="402">
        <v>528</v>
      </c>
      <c r="K29" s="402">
        <v>528</v>
      </c>
      <c r="L29" s="402">
        <v>467</v>
      </c>
      <c r="M29" s="402">
        <v>573</v>
      </c>
      <c r="N29" s="402">
        <v>766</v>
      </c>
      <c r="O29" s="402">
        <v>690</v>
      </c>
      <c r="P29" s="402">
        <v>7061</v>
      </c>
    </row>
    <row r="30" spans="2:16" ht="23.25" customHeight="1" x14ac:dyDescent="0.2">
      <c r="B30" s="405"/>
      <c r="C30" s="404" t="s">
        <v>213</v>
      </c>
      <c r="D30" s="399">
        <v>2311</v>
      </c>
      <c r="E30" s="399">
        <v>2032</v>
      </c>
      <c r="F30" s="399">
        <v>2640</v>
      </c>
      <c r="G30" s="399">
        <v>2503</v>
      </c>
      <c r="H30" s="399">
        <v>2423</v>
      </c>
      <c r="I30" s="399">
        <v>2280</v>
      </c>
      <c r="J30" s="399">
        <v>2396</v>
      </c>
      <c r="K30" s="399">
        <v>2351</v>
      </c>
      <c r="L30" s="399">
        <v>1959</v>
      </c>
      <c r="M30" s="399">
        <v>2575</v>
      </c>
      <c r="N30" s="399">
        <v>3277</v>
      </c>
      <c r="O30" s="399">
        <v>2993</v>
      </c>
      <c r="P30" s="399">
        <v>29740</v>
      </c>
    </row>
    <row r="31" spans="2:16" ht="12.75" customHeight="1" x14ac:dyDescent="0.2">
      <c r="B31" s="409" t="s">
        <v>52</v>
      </c>
      <c r="C31" s="398" t="s">
        <v>214</v>
      </c>
      <c r="D31" s="399">
        <v>2288</v>
      </c>
      <c r="E31" s="399">
        <v>1854</v>
      </c>
      <c r="F31" s="399">
        <v>2716</v>
      </c>
      <c r="G31" s="399">
        <v>2519</v>
      </c>
      <c r="H31" s="399">
        <v>2535</v>
      </c>
      <c r="I31" s="399">
        <v>2229</v>
      </c>
      <c r="J31" s="399">
        <v>2189</v>
      </c>
      <c r="K31" s="399">
        <v>2451</v>
      </c>
      <c r="L31" s="399">
        <v>2041</v>
      </c>
      <c r="M31" s="399">
        <v>2501</v>
      </c>
      <c r="N31" s="399">
        <v>3096</v>
      </c>
      <c r="O31" s="399">
        <v>2996</v>
      </c>
      <c r="P31" s="399">
        <v>29415</v>
      </c>
    </row>
    <row r="32" spans="2:16" ht="12.75" customHeight="1" x14ac:dyDescent="0.2">
      <c r="B32" s="1223"/>
      <c r="C32" s="401" t="s">
        <v>21</v>
      </c>
      <c r="D32" s="402">
        <v>4599</v>
      </c>
      <c r="E32" s="402">
        <v>3886</v>
      </c>
      <c r="F32" s="402">
        <v>5356</v>
      </c>
      <c r="G32" s="402">
        <v>5022</v>
      </c>
      <c r="H32" s="402">
        <v>4958</v>
      </c>
      <c r="I32" s="402">
        <v>4509</v>
      </c>
      <c r="J32" s="402">
        <v>4585</v>
      </c>
      <c r="K32" s="402">
        <v>4802</v>
      </c>
      <c r="L32" s="402">
        <v>4000</v>
      </c>
      <c r="M32" s="402">
        <v>5076</v>
      </c>
      <c r="N32" s="402">
        <v>6373</v>
      </c>
      <c r="O32" s="402">
        <v>5989</v>
      </c>
      <c r="P32" s="402">
        <v>59155</v>
      </c>
    </row>
    <row r="33" spans="2:16" ht="24" customHeight="1" x14ac:dyDescent="0.2">
      <c r="B33" s="1266" t="s">
        <v>245</v>
      </c>
      <c r="C33" s="1266"/>
      <c r="D33" s="1266"/>
      <c r="E33" s="1266"/>
      <c r="F33" s="1266"/>
      <c r="G33" s="1266"/>
      <c r="H33" s="1266"/>
      <c r="I33" s="1266"/>
      <c r="J33" s="1266"/>
      <c r="K33" s="1266"/>
      <c r="L33" s="1266"/>
      <c r="M33" s="1266"/>
      <c r="N33" s="1266"/>
      <c r="O33" s="1266"/>
      <c r="P33" s="1266"/>
    </row>
    <row r="34" spans="2:16" ht="22.5" customHeight="1" x14ac:dyDescent="0.2">
      <c r="B34" s="392" t="s">
        <v>229</v>
      </c>
      <c r="C34" s="410" t="s">
        <v>242</v>
      </c>
      <c r="D34" s="410" t="s">
        <v>5</v>
      </c>
      <c r="E34" s="410" t="s">
        <v>6</v>
      </c>
      <c r="F34" s="410" t="s">
        <v>7</v>
      </c>
      <c r="G34" s="410" t="s">
        <v>8</v>
      </c>
      <c r="H34" s="410" t="s">
        <v>9</v>
      </c>
      <c r="I34" s="410" t="s">
        <v>10</v>
      </c>
      <c r="J34" s="410" t="s">
        <v>11</v>
      </c>
      <c r="K34" s="410" t="s">
        <v>12</v>
      </c>
      <c r="L34" s="410" t="s">
        <v>13</v>
      </c>
      <c r="M34" s="410" t="s">
        <v>14</v>
      </c>
      <c r="N34" s="410" t="s">
        <v>15</v>
      </c>
      <c r="O34" s="410" t="s">
        <v>16</v>
      </c>
      <c r="P34" s="410" t="s">
        <v>17</v>
      </c>
    </row>
    <row r="35" spans="2:16" ht="23.25" customHeight="1" x14ac:dyDescent="0.2">
      <c r="B35" s="393"/>
      <c r="C35" s="394" t="s">
        <v>213</v>
      </c>
      <c r="D35" s="395">
        <v>5057</v>
      </c>
      <c r="E35" s="319">
        <v>4365</v>
      </c>
      <c r="F35" s="319">
        <v>5001</v>
      </c>
      <c r="G35" s="319">
        <v>4803</v>
      </c>
      <c r="H35" s="319">
        <v>4440</v>
      </c>
      <c r="I35" s="319">
        <v>4084</v>
      </c>
      <c r="J35" s="319">
        <v>4857</v>
      </c>
      <c r="K35" s="319">
        <v>4801</v>
      </c>
      <c r="L35" s="319">
        <v>3947</v>
      </c>
      <c r="M35" s="319">
        <v>4691</v>
      </c>
      <c r="N35" s="319">
        <v>5118</v>
      </c>
      <c r="O35" s="319">
        <v>5296</v>
      </c>
      <c r="P35" s="396">
        <v>56460</v>
      </c>
    </row>
    <row r="36" spans="2:16" ht="12.75" customHeight="1" x14ac:dyDescent="0.2">
      <c r="B36" s="397" t="s">
        <v>155</v>
      </c>
      <c r="C36" s="398" t="s">
        <v>214</v>
      </c>
      <c r="D36" s="183">
        <v>2923</v>
      </c>
      <c r="E36" s="317">
        <v>2275</v>
      </c>
      <c r="F36" s="317">
        <v>3214</v>
      </c>
      <c r="G36" s="317">
        <v>3153</v>
      </c>
      <c r="H36" s="317">
        <v>2996</v>
      </c>
      <c r="I36" s="317">
        <v>2609</v>
      </c>
      <c r="J36" s="317">
        <v>2710</v>
      </c>
      <c r="K36" s="317">
        <v>3226</v>
      </c>
      <c r="L36" s="317">
        <v>2718</v>
      </c>
      <c r="M36" s="317">
        <v>2945</v>
      </c>
      <c r="N36" s="317">
        <v>3355</v>
      </c>
      <c r="O36" s="317">
        <v>3561</v>
      </c>
      <c r="P36" s="399">
        <v>35685</v>
      </c>
    </row>
    <row r="37" spans="2:16" ht="12.75" customHeight="1" x14ac:dyDescent="0.2">
      <c r="B37" s="400"/>
      <c r="C37" s="401" t="s">
        <v>21</v>
      </c>
      <c r="D37" s="402">
        <v>7980</v>
      </c>
      <c r="E37" s="402">
        <v>6640</v>
      </c>
      <c r="F37" s="402">
        <v>8215</v>
      </c>
      <c r="G37" s="402">
        <v>7956</v>
      </c>
      <c r="H37" s="402">
        <v>7436</v>
      </c>
      <c r="I37" s="402">
        <v>6693</v>
      </c>
      <c r="J37" s="402">
        <v>7567</v>
      </c>
      <c r="K37" s="402">
        <v>8027</v>
      </c>
      <c r="L37" s="402">
        <v>6665</v>
      </c>
      <c r="M37" s="402">
        <v>7636</v>
      </c>
      <c r="N37" s="402">
        <v>8473</v>
      </c>
      <c r="O37" s="402">
        <v>8857</v>
      </c>
      <c r="P37" s="402">
        <v>92145</v>
      </c>
    </row>
    <row r="38" spans="2:16" ht="23.25" customHeight="1" x14ac:dyDescent="0.2">
      <c r="B38" s="403"/>
      <c r="C38" s="404" t="s">
        <v>213</v>
      </c>
      <c r="D38" s="183">
        <v>5638</v>
      </c>
      <c r="E38" s="183">
        <v>5122</v>
      </c>
      <c r="F38" s="183">
        <v>5745</v>
      </c>
      <c r="G38" s="183">
        <v>5403</v>
      </c>
      <c r="H38" s="183">
        <v>5499</v>
      </c>
      <c r="I38" s="183">
        <v>5236</v>
      </c>
      <c r="J38" s="183">
        <v>5634</v>
      </c>
      <c r="K38" s="183">
        <v>5350</v>
      </c>
      <c r="L38" s="183">
        <v>4114</v>
      </c>
      <c r="M38" s="183">
        <v>5101</v>
      </c>
      <c r="N38" s="183">
        <v>5759</v>
      </c>
      <c r="O38" s="183">
        <v>5883</v>
      </c>
      <c r="P38" s="399">
        <v>64484</v>
      </c>
    </row>
    <row r="39" spans="2:16" ht="15" customHeight="1" x14ac:dyDescent="0.2">
      <c r="B39" s="403" t="s">
        <v>156</v>
      </c>
      <c r="C39" s="398" t="s">
        <v>214</v>
      </c>
      <c r="D39" s="183">
        <v>2631</v>
      </c>
      <c r="E39" s="183">
        <v>2308</v>
      </c>
      <c r="F39" s="183">
        <v>3132</v>
      </c>
      <c r="G39" s="183">
        <v>2915</v>
      </c>
      <c r="H39" s="183">
        <v>2793</v>
      </c>
      <c r="I39" s="183">
        <v>2620</v>
      </c>
      <c r="J39" s="183">
        <v>2477</v>
      </c>
      <c r="K39" s="183">
        <v>2790</v>
      </c>
      <c r="L39" s="183">
        <v>2276</v>
      </c>
      <c r="M39" s="183">
        <v>2632</v>
      </c>
      <c r="N39" s="183">
        <v>2978</v>
      </c>
      <c r="O39" s="183">
        <v>3231</v>
      </c>
      <c r="P39" s="399">
        <v>32783</v>
      </c>
    </row>
    <row r="40" spans="2:16" ht="12.75" customHeight="1" x14ac:dyDescent="0.2">
      <c r="B40" s="405"/>
      <c r="C40" s="406" t="s">
        <v>21</v>
      </c>
      <c r="D40" s="399">
        <v>8269</v>
      </c>
      <c r="E40" s="399">
        <v>7430</v>
      </c>
      <c r="F40" s="399">
        <v>8877</v>
      </c>
      <c r="G40" s="399">
        <v>8318</v>
      </c>
      <c r="H40" s="399">
        <v>8292</v>
      </c>
      <c r="I40" s="399">
        <v>7856</v>
      </c>
      <c r="J40" s="399">
        <v>8111</v>
      </c>
      <c r="K40" s="399">
        <v>8140</v>
      </c>
      <c r="L40" s="399">
        <v>6390</v>
      </c>
      <c r="M40" s="399">
        <v>7733</v>
      </c>
      <c r="N40" s="399">
        <v>8737</v>
      </c>
      <c r="O40" s="399">
        <v>9114</v>
      </c>
      <c r="P40" s="399">
        <v>97267</v>
      </c>
    </row>
    <row r="41" spans="2:16" ht="23.25" customHeight="1" x14ac:dyDescent="0.2">
      <c r="B41" s="407"/>
      <c r="C41" s="394" t="s">
        <v>213</v>
      </c>
      <c r="D41" s="395">
        <v>1401</v>
      </c>
      <c r="E41" s="395">
        <v>1290</v>
      </c>
      <c r="F41" s="395">
        <v>1534</v>
      </c>
      <c r="G41" s="395">
        <v>1373</v>
      </c>
      <c r="H41" s="395">
        <v>1337</v>
      </c>
      <c r="I41" s="395">
        <v>1266</v>
      </c>
      <c r="J41" s="395">
        <v>1389</v>
      </c>
      <c r="K41" s="395">
        <v>1355</v>
      </c>
      <c r="L41" s="395">
        <v>1014</v>
      </c>
      <c r="M41" s="395">
        <v>1214</v>
      </c>
      <c r="N41" s="395">
        <v>1419</v>
      </c>
      <c r="O41" s="395">
        <v>1422</v>
      </c>
      <c r="P41" s="396">
        <v>16014</v>
      </c>
    </row>
    <row r="42" spans="2:16" ht="15.75" customHeight="1" x14ac:dyDescent="0.2">
      <c r="B42" s="403" t="s">
        <v>157</v>
      </c>
      <c r="C42" s="398" t="s">
        <v>214</v>
      </c>
      <c r="D42" s="183">
        <v>1008</v>
      </c>
      <c r="E42" s="183">
        <v>757</v>
      </c>
      <c r="F42" s="183">
        <v>1170</v>
      </c>
      <c r="G42" s="183">
        <v>1228</v>
      </c>
      <c r="H42" s="183">
        <v>1077</v>
      </c>
      <c r="I42" s="183">
        <v>1023</v>
      </c>
      <c r="J42" s="183">
        <v>981</v>
      </c>
      <c r="K42" s="183">
        <v>1054</v>
      </c>
      <c r="L42" s="183">
        <v>904</v>
      </c>
      <c r="M42" s="183">
        <v>1010</v>
      </c>
      <c r="N42" s="183">
        <v>1053</v>
      </c>
      <c r="O42" s="183">
        <v>1120</v>
      </c>
      <c r="P42" s="399">
        <v>12385</v>
      </c>
    </row>
    <row r="43" spans="2:16" ht="12.75" customHeight="1" x14ac:dyDescent="0.2">
      <c r="B43" s="408"/>
      <c r="C43" s="401" t="s">
        <v>21</v>
      </c>
      <c r="D43" s="402">
        <v>2409</v>
      </c>
      <c r="E43" s="402">
        <v>2047</v>
      </c>
      <c r="F43" s="402">
        <v>2704</v>
      </c>
      <c r="G43" s="402">
        <v>2601</v>
      </c>
      <c r="H43" s="402">
        <v>2414</v>
      </c>
      <c r="I43" s="402">
        <v>2289</v>
      </c>
      <c r="J43" s="402">
        <v>2370</v>
      </c>
      <c r="K43" s="402">
        <v>2409</v>
      </c>
      <c r="L43" s="402">
        <v>1918</v>
      </c>
      <c r="M43" s="402">
        <v>2224</v>
      </c>
      <c r="N43" s="402">
        <v>2472</v>
      </c>
      <c r="O43" s="402">
        <v>2542</v>
      </c>
      <c r="P43" s="402">
        <v>28399</v>
      </c>
    </row>
    <row r="44" spans="2:16" ht="23.25" customHeight="1" x14ac:dyDescent="0.2">
      <c r="B44" s="405"/>
      <c r="C44" s="404" t="s">
        <v>213</v>
      </c>
      <c r="D44" s="399">
        <v>12096</v>
      </c>
      <c r="E44" s="399">
        <v>10777</v>
      </c>
      <c r="F44" s="399">
        <v>12280</v>
      </c>
      <c r="G44" s="399">
        <v>11579</v>
      </c>
      <c r="H44" s="399">
        <v>11276</v>
      </c>
      <c r="I44" s="399">
        <v>10586</v>
      </c>
      <c r="J44" s="399">
        <v>11880</v>
      </c>
      <c r="K44" s="399">
        <v>11506</v>
      </c>
      <c r="L44" s="399">
        <v>9075</v>
      </c>
      <c r="M44" s="399">
        <v>11006</v>
      </c>
      <c r="N44" s="399">
        <v>12296</v>
      </c>
      <c r="O44" s="399">
        <v>12601</v>
      </c>
      <c r="P44" s="399">
        <v>136958</v>
      </c>
    </row>
    <row r="45" spans="2:16" ht="12.75" customHeight="1" x14ac:dyDescent="0.2">
      <c r="B45" s="409" t="s">
        <v>229</v>
      </c>
      <c r="C45" s="398" t="s">
        <v>214</v>
      </c>
      <c r="D45" s="399">
        <v>6562</v>
      </c>
      <c r="E45" s="399">
        <v>5340</v>
      </c>
      <c r="F45" s="399">
        <v>7516</v>
      </c>
      <c r="G45" s="399">
        <v>7296</v>
      </c>
      <c r="H45" s="399">
        <v>6866</v>
      </c>
      <c r="I45" s="399">
        <v>6252</v>
      </c>
      <c r="J45" s="399">
        <v>6168</v>
      </c>
      <c r="K45" s="399">
        <v>7070</v>
      </c>
      <c r="L45" s="399">
        <v>5898</v>
      </c>
      <c r="M45" s="399">
        <v>6587</v>
      </c>
      <c r="N45" s="399">
        <v>7386</v>
      </c>
      <c r="O45" s="399">
        <v>7912</v>
      </c>
      <c r="P45" s="399">
        <v>80853</v>
      </c>
    </row>
    <row r="46" spans="2:16" ht="12.75" customHeight="1" x14ac:dyDescent="0.2">
      <c r="B46" s="1222"/>
      <c r="C46" s="401" t="s">
        <v>21</v>
      </c>
      <c r="D46" s="402">
        <v>18658</v>
      </c>
      <c r="E46" s="402">
        <v>16117</v>
      </c>
      <c r="F46" s="402">
        <v>19796</v>
      </c>
      <c r="G46" s="402">
        <v>18875</v>
      </c>
      <c r="H46" s="402">
        <v>18142</v>
      </c>
      <c r="I46" s="402">
        <v>16838</v>
      </c>
      <c r="J46" s="402">
        <v>18048</v>
      </c>
      <c r="K46" s="402">
        <v>18576</v>
      </c>
      <c r="L46" s="402">
        <v>14973</v>
      </c>
      <c r="M46" s="402">
        <v>17593</v>
      </c>
      <c r="N46" s="402">
        <v>19682</v>
      </c>
      <c r="O46" s="402">
        <v>20513</v>
      </c>
      <c r="P46" s="402">
        <v>217811</v>
      </c>
    </row>
    <row r="47" spans="2:16" ht="19.5" customHeight="1" x14ac:dyDescent="0.2">
      <c r="B47" s="1266" t="s">
        <v>246</v>
      </c>
      <c r="C47" s="1266"/>
      <c r="D47" s="1266"/>
      <c r="E47" s="1266"/>
      <c r="F47" s="1266"/>
      <c r="G47" s="1266"/>
      <c r="H47" s="1266"/>
      <c r="I47" s="1266"/>
      <c r="J47" s="1266"/>
      <c r="K47" s="1266"/>
      <c r="L47" s="1266"/>
      <c r="M47" s="1266"/>
      <c r="N47" s="1266"/>
      <c r="O47" s="1266"/>
      <c r="P47" s="1266"/>
    </row>
    <row r="48" spans="2:16" ht="22.5" customHeight="1" x14ac:dyDescent="0.2">
      <c r="B48" s="392" t="s">
        <v>247</v>
      </c>
      <c r="C48" s="410" t="s">
        <v>242</v>
      </c>
      <c r="D48" s="410" t="s">
        <v>5</v>
      </c>
      <c r="E48" s="410" t="s">
        <v>6</v>
      </c>
      <c r="F48" s="410" t="s">
        <v>7</v>
      </c>
      <c r="G48" s="410" t="s">
        <v>8</v>
      </c>
      <c r="H48" s="410" t="s">
        <v>9</v>
      </c>
      <c r="I48" s="410" t="s">
        <v>10</v>
      </c>
      <c r="J48" s="410" t="s">
        <v>11</v>
      </c>
      <c r="K48" s="410" t="s">
        <v>12</v>
      </c>
      <c r="L48" s="410" t="s">
        <v>13</v>
      </c>
      <c r="M48" s="410" t="s">
        <v>14</v>
      </c>
      <c r="N48" s="410" t="s">
        <v>15</v>
      </c>
      <c r="O48" s="410" t="s">
        <v>16</v>
      </c>
      <c r="P48" s="410" t="s">
        <v>17</v>
      </c>
    </row>
    <row r="49" spans="2:16" ht="12.75" customHeight="1" x14ac:dyDescent="0.2">
      <c r="B49" s="393"/>
      <c r="C49" s="394" t="s">
        <v>213</v>
      </c>
      <c r="D49" s="395">
        <v>63</v>
      </c>
      <c r="E49" s="319">
        <v>58</v>
      </c>
      <c r="F49" s="319">
        <v>66</v>
      </c>
      <c r="G49" s="319">
        <v>34</v>
      </c>
      <c r="H49" s="319">
        <v>73</v>
      </c>
      <c r="I49" s="319">
        <v>33</v>
      </c>
      <c r="J49" s="319">
        <v>51</v>
      </c>
      <c r="K49" s="319">
        <v>66</v>
      </c>
      <c r="L49" s="319">
        <v>54</v>
      </c>
      <c r="M49" s="319">
        <v>86</v>
      </c>
      <c r="N49" s="319">
        <v>66</v>
      </c>
      <c r="O49" s="319">
        <v>67</v>
      </c>
      <c r="P49" s="396">
        <v>717</v>
      </c>
    </row>
    <row r="50" spans="2:16" ht="12.75" customHeight="1" x14ac:dyDescent="0.2">
      <c r="B50" s="397" t="s">
        <v>155</v>
      </c>
      <c r="C50" s="398" t="s">
        <v>214</v>
      </c>
      <c r="D50" s="183">
        <v>142</v>
      </c>
      <c r="E50" s="317">
        <v>123</v>
      </c>
      <c r="F50" s="317">
        <v>91</v>
      </c>
      <c r="G50" s="317">
        <v>56</v>
      </c>
      <c r="H50" s="317">
        <v>155</v>
      </c>
      <c r="I50" s="317">
        <v>76</v>
      </c>
      <c r="J50" s="317">
        <v>116</v>
      </c>
      <c r="K50" s="317">
        <v>136</v>
      </c>
      <c r="L50" s="317">
        <v>120</v>
      </c>
      <c r="M50" s="317">
        <v>197</v>
      </c>
      <c r="N50" s="317">
        <v>144</v>
      </c>
      <c r="O50" s="317">
        <v>132</v>
      </c>
      <c r="P50" s="399">
        <v>1488</v>
      </c>
    </row>
    <row r="51" spans="2:16" ht="12.75" customHeight="1" x14ac:dyDescent="0.2">
      <c r="B51" s="400"/>
      <c r="C51" s="401" t="s">
        <v>21</v>
      </c>
      <c r="D51" s="402">
        <v>205</v>
      </c>
      <c r="E51" s="402">
        <v>181</v>
      </c>
      <c r="F51" s="402">
        <v>157</v>
      </c>
      <c r="G51" s="402">
        <v>90</v>
      </c>
      <c r="H51" s="402">
        <v>228</v>
      </c>
      <c r="I51" s="402">
        <v>109</v>
      </c>
      <c r="J51" s="402">
        <v>167</v>
      </c>
      <c r="K51" s="402">
        <v>202</v>
      </c>
      <c r="L51" s="402">
        <v>174</v>
      </c>
      <c r="M51" s="402">
        <v>283</v>
      </c>
      <c r="N51" s="402">
        <v>210</v>
      </c>
      <c r="O51" s="402">
        <v>199</v>
      </c>
      <c r="P51" s="402">
        <v>2205</v>
      </c>
    </row>
    <row r="52" spans="2:16" ht="12.75" customHeight="1" x14ac:dyDescent="0.2">
      <c r="B52" s="403"/>
      <c r="C52" s="404" t="s">
        <v>213</v>
      </c>
      <c r="D52" s="183">
        <v>143</v>
      </c>
      <c r="E52" s="183">
        <v>140</v>
      </c>
      <c r="F52" s="183">
        <v>154</v>
      </c>
      <c r="G52" s="183">
        <v>162</v>
      </c>
      <c r="H52" s="183">
        <v>125</v>
      </c>
      <c r="I52" s="183">
        <v>147</v>
      </c>
      <c r="J52" s="183">
        <v>165</v>
      </c>
      <c r="K52" s="183">
        <v>162</v>
      </c>
      <c r="L52" s="183">
        <v>128</v>
      </c>
      <c r="M52" s="183">
        <v>150</v>
      </c>
      <c r="N52" s="183">
        <v>112</v>
      </c>
      <c r="O52" s="183">
        <v>155</v>
      </c>
      <c r="P52" s="399">
        <v>1743</v>
      </c>
    </row>
    <row r="53" spans="2:16" ht="14.25" customHeight="1" x14ac:dyDescent="0.2">
      <c r="B53" s="403" t="s">
        <v>156</v>
      </c>
      <c r="C53" s="398" t="s">
        <v>214</v>
      </c>
      <c r="D53" s="183">
        <v>121</v>
      </c>
      <c r="E53" s="183">
        <v>67</v>
      </c>
      <c r="F53" s="183">
        <v>92</v>
      </c>
      <c r="G53" s="183">
        <v>105</v>
      </c>
      <c r="H53" s="183">
        <v>118</v>
      </c>
      <c r="I53" s="183">
        <v>125</v>
      </c>
      <c r="J53" s="183">
        <v>133</v>
      </c>
      <c r="K53" s="183">
        <v>134</v>
      </c>
      <c r="L53" s="183">
        <v>118</v>
      </c>
      <c r="M53" s="183">
        <v>124</v>
      </c>
      <c r="N53" s="183">
        <v>100</v>
      </c>
      <c r="O53" s="183">
        <v>139</v>
      </c>
      <c r="P53" s="399">
        <v>1376</v>
      </c>
    </row>
    <row r="54" spans="2:16" ht="12.75" customHeight="1" x14ac:dyDescent="0.2">
      <c r="B54" s="405"/>
      <c r="C54" s="406" t="s">
        <v>21</v>
      </c>
      <c r="D54" s="399">
        <v>264</v>
      </c>
      <c r="E54" s="399">
        <v>207</v>
      </c>
      <c r="F54" s="399">
        <v>246</v>
      </c>
      <c r="G54" s="399">
        <v>267</v>
      </c>
      <c r="H54" s="399">
        <v>243</v>
      </c>
      <c r="I54" s="399">
        <v>272</v>
      </c>
      <c r="J54" s="399">
        <v>298</v>
      </c>
      <c r="K54" s="399">
        <v>296</v>
      </c>
      <c r="L54" s="399">
        <v>246</v>
      </c>
      <c r="M54" s="399">
        <v>274</v>
      </c>
      <c r="N54" s="399">
        <v>212</v>
      </c>
      <c r="O54" s="399">
        <v>294</v>
      </c>
      <c r="P54" s="399">
        <v>3119</v>
      </c>
    </row>
    <row r="55" spans="2:16" ht="12.75" customHeight="1" x14ac:dyDescent="0.2">
      <c r="B55" s="407"/>
      <c r="C55" s="394" t="s">
        <v>213</v>
      </c>
      <c r="D55" s="395">
        <v>26</v>
      </c>
      <c r="E55" s="395">
        <v>11</v>
      </c>
      <c r="F55" s="395">
        <v>20</v>
      </c>
      <c r="G55" s="395">
        <v>24</v>
      </c>
      <c r="H55" s="395">
        <v>20</v>
      </c>
      <c r="I55" s="395">
        <v>27</v>
      </c>
      <c r="J55" s="395">
        <v>18</v>
      </c>
      <c r="K55" s="395">
        <v>36</v>
      </c>
      <c r="L55" s="395">
        <v>18</v>
      </c>
      <c r="M55" s="395">
        <v>13</v>
      </c>
      <c r="N55" s="395">
        <v>19</v>
      </c>
      <c r="O55" s="395">
        <v>29</v>
      </c>
      <c r="P55" s="396">
        <v>261</v>
      </c>
    </row>
    <row r="56" spans="2:16" ht="14.25" customHeight="1" x14ac:dyDescent="0.2">
      <c r="B56" s="403" t="s">
        <v>157</v>
      </c>
      <c r="C56" s="398" t="s">
        <v>214</v>
      </c>
      <c r="D56" s="183">
        <v>43</v>
      </c>
      <c r="E56" s="183">
        <v>13</v>
      </c>
      <c r="F56" s="183">
        <v>28</v>
      </c>
      <c r="G56" s="183">
        <v>25</v>
      </c>
      <c r="H56" s="183">
        <v>27</v>
      </c>
      <c r="I56" s="183">
        <v>14</v>
      </c>
      <c r="J56" s="183">
        <v>27</v>
      </c>
      <c r="K56" s="183">
        <v>67</v>
      </c>
      <c r="L56" s="183">
        <v>15</v>
      </c>
      <c r="M56" s="183">
        <v>13</v>
      </c>
      <c r="N56" s="183">
        <v>12</v>
      </c>
      <c r="O56" s="183">
        <v>28</v>
      </c>
      <c r="P56" s="399">
        <v>312</v>
      </c>
    </row>
    <row r="57" spans="2:16" ht="12.75" customHeight="1" x14ac:dyDescent="0.2">
      <c r="B57" s="408"/>
      <c r="C57" s="401" t="s">
        <v>21</v>
      </c>
      <c r="D57" s="402">
        <v>69</v>
      </c>
      <c r="E57" s="402">
        <v>24</v>
      </c>
      <c r="F57" s="402">
        <v>48</v>
      </c>
      <c r="G57" s="402">
        <v>49</v>
      </c>
      <c r="H57" s="402">
        <v>47</v>
      </c>
      <c r="I57" s="402">
        <v>41</v>
      </c>
      <c r="J57" s="402">
        <v>45</v>
      </c>
      <c r="K57" s="402">
        <v>103</v>
      </c>
      <c r="L57" s="402">
        <v>33</v>
      </c>
      <c r="M57" s="402">
        <v>26</v>
      </c>
      <c r="N57" s="402">
        <v>31</v>
      </c>
      <c r="O57" s="402">
        <v>57</v>
      </c>
      <c r="P57" s="402">
        <v>573</v>
      </c>
    </row>
    <row r="58" spans="2:16" ht="12.75" customHeight="1" x14ac:dyDescent="0.2">
      <c r="B58" s="405"/>
      <c r="C58" s="404" t="s">
        <v>213</v>
      </c>
      <c r="D58" s="399">
        <v>232</v>
      </c>
      <c r="E58" s="399">
        <v>209</v>
      </c>
      <c r="F58" s="399">
        <v>240</v>
      </c>
      <c r="G58" s="399">
        <v>220</v>
      </c>
      <c r="H58" s="399">
        <v>218</v>
      </c>
      <c r="I58" s="399">
        <v>207</v>
      </c>
      <c r="J58" s="399">
        <v>234</v>
      </c>
      <c r="K58" s="399">
        <v>264</v>
      </c>
      <c r="L58" s="399">
        <v>200</v>
      </c>
      <c r="M58" s="399">
        <v>249</v>
      </c>
      <c r="N58" s="399">
        <v>197</v>
      </c>
      <c r="O58" s="399">
        <v>251</v>
      </c>
      <c r="P58" s="399">
        <v>2721</v>
      </c>
    </row>
    <row r="59" spans="2:16" ht="12.75" customHeight="1" x14ac:dyDescent="0.2">
      <c r="B59" s="409" t="s">
        <v>248</v>
      </c>
      <c r="C59" s="398" t="s">
        <v>214</v>
      </c>
      <c r="D59" s="399">
        <v>306</v>
      </c>
      <c r="E59" s="399">
        <v>203</v>
      </c>
      <c r="F59" s="399">
        <v>211</v>
      </c>
      <c r="G59" s="399">
        <v>186</v>
      </c>
      <c r="H59" s="399">
        <v>300</v>
      </c>
      <c r="I59" s="399">
        <v>215</v>
      </c>
      <c r="J59" s="399">
        <v>276</v>
      </c>
      <c r="K59" s="399">
        <v>337</v>
      </c>
      <c r="L59" s="399">
        <v>253</v>
      </c>
      <c r="M59" s="399">
        <v>334</v>
      </c>
      <c r="N59" s="399">
        <v>256</v>
      </c>
      <c r="O59" s="399">
        <v>299</v>
      </c>
      <c r="P59" s="399">
        <v>3176</v>
      </c>
    </row>
    <row r="60" spans="2:16" ht="12.75" customHeight="1" x14ac:dyDescent="0.2">
      <c r="B60" s="1222"/>
      <c r="C60" s="401" t="s">
        <v>21</v>
      </c>
      <c r="D60" s="402">
        <v>538</v>
      </c>
      <c r="E60" s="402">
        <v>412</v>
      </c>
      <c r="F60" s="402">
        <v>451</v>
      </c>
      <c r="G60" s="402">
        <v>406</v>
      </c>
      <c r="H60" s="402">
        <v>518</v>
      </c>
      <c r="I60" s="402">
        <v>422</v>
      </c>
      <c r="J60" s="402">
        <v>510</v>
      </c>
      <c r="K60" s="402">
        <v>601</v>
      </c>
      <c r="L60" s="402">
        <v>453</v>
      </c>
      <c r="M60" s="402">
        <v>583</v>
      </c>
      <c r="N60" s="402">
        <v>453</v>
      </c>
      <c r="O60" s="402">
        <v>550</v>
      </c>
      <c r="P60" s="402">
        <v>5897</v>
      </c>
    </row>
    <row r="61" spans="2:16" ht="25.15" customHeight="1" x14ac:dyDescent="0.2">
      <c r="B61" s="1261" t="s">
        <v>58</v>
      </c>
      <c r="C61" s="1261"/>
      <c r="D61" s="1261"/>
      <c r="E61" s="1261"/>
      <c r="F61" s="1261"/>
      <c r="G61" s="1261"/>
      <c r="H61" s="1261"/>
      <c r="I61" s="1261"/>
      <c r="J61" s="1261"/>
      <c r="K61" s="1261"/>
      <c r="L61" s="1261"/>
      <c r="M61" s="1261"/>
      <c r="N61" s="1261"/>
      <c r="O61" s="1261"/>
      <c r="P61" s="1261"/>
    </row>
    <row r="62" spans="2:16" ht="16.5" customHeight="1" x14ac:dyDescent="0.2">
      <c r="B62" s="76" t="s">
        <v>59</v>
      </c>
      <c r="C62" s="77"/>
      <c r="D62" s="77"/>
      <c r="E62" s="77"/>
      <c r="F62" s="78"/>
      <c r="G62" s="78"/>
      <c r="H62" s="78"/>
      <c r="I62" s="78"/>
      <c r="J62" s="78"/>
      <c r="K62" s="78"/>
      <c r="L62" s="78"/>
      <c r="M62" s="411"/>
      <c r="N62" s="251"/>
      <c r="O62" s="252"/>
      <c r="P62" s="412"/>
    </row>
    <row r="63" spans="2:16" ht="27.75" customHeight="1" x14ac:dyDescent="0.2">
      <c r="B63" s="1262" t="s">
        <v>60</v>
      </c>
      <c r="C63" s="1262"/>
      <c r="D63" s="1262"/>
      <c r="E63" s="1262"/>
      <c r="F63" s="1262"/>
      <c r="G63" s="1262"/>
      <c r="H63" s="1262"/>
      <c r="I63" s="1262"/>
      <c r="J63" s="1262"/>
      <c r="K63" s="1262"/>
      <c r="L63" s="1262"/>
      <c r="M63" s="1262"/>
      <c r="N63" s="1262"/>
      <c r="O63" s="1262"/>
      <c r="P63" s="1262"/>
    </row>
    <row r="64" spans="2:16" x14ac:dyDescent="0.2">
      <c r="B64" s="80"/>
    </row>
  </sheetData>
  <mergeCells count="22">
    <mergeCell ref="B1:P1"/>
    <mergeCell ref="B2:O2"/>
    <mergeCell ref="B4:P4"/>
    <mergeCell ref="C5:C6"/>
    <mergeCell ref="D5:D6"/>
    <mergeCell ref="E5:E6"/>
    <mergeCell ref="F5:F6"/>
    <mergeCell ref="G5:G6"/>
    <mergeCell ref="H5:H6"/>
    <mergeCell ref="I5:I6"/>
    <mergeCell ref="B63:P63"/>
    <mergeCell ref="J5:J6"/>
    <mergeCell ref="K5:K6"/>
    <mergeCell ref="L5:L6"/>
    <mergeCell ref="M5:M6"/>
    <mergeCell ref="N5:N6"/>
    <mergeCell ref="O5:O6"/>
    <mergeCell ref="P5:P6"/>
    <mergeCell ref="B19:P19"/>
    <mergeCell ref="B33:P33"/>
    <mergeCell ref="B47:P47"/>
    <mergeCell ref="B61:P61"/>
  </mergeCells>
  <hyperlinks>
    <hyperlink ref="Q3" location="Índice!A1" display="Volver" xr:uid="{00000000-0004-0000-0B00-000000000000}"/>
  </hyperlinks>
  <printOptions horizontalCentered="1" verticalCentered="1"/>
  <pageMargins left="0" right="0" top="0" bottom="0" header="0.31496062992125984" footer="0.31496062992125984"/>
  <pageSetup scale="77"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79998168889431442"/>
  </sheetPr>
  <dimension ref="A1:BB85"/>
  <sheetViews>
    <sheetView showGridLines="0" zoomScale="90" zoomScaleNormal="90" workbookViewId="0"/>
  </sheetViews>
  <sheetFormatPr baseColWidth="10" defaultRowHeight="12.75" x14ac:dyDescent="0.2"/>
  <cols>
    <col min="1" max="1" width="2.7109375" style="254" customWidth="1"/>
    <col min="2" max="2" width="51.5703125" style="336" bestFit="1" customWidth="1"/>
    <col min="3" max="16384" width="11.42578125" style="254"/>
  </cols>
  <sheetData>
    <row r="1" spans="1:54" ht="15.75" x14ac:dyDescent="0.25">
      <c r="A1"/>
      <c r="B1" s="32" t="s">
        <v>238</v>
      </c>
      <c r="C1" s="33"/>
      <c r="D1" s="34"/>
      <c r="E1" s="34"/>
      <c r="F1" s="34"/>
      <c r="G1" s="34"/>
      <c r="H1" s="34"/>
      <c r="I1" s="34"/>
      <c r="J1" s="35"/>
      <c r="K1" s="35"/>
      <c r="L1" s="1191" t="s">
        <v>1070</v>
      </c>
      <c r="M1" s="3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row>
    <row r="2" spans="1:54" ht="15.75" x14ac:dyDescent="0.25">
      <c r="A2"/>
      <c r="B2" s="37" t="s">
        <v>2</v>
      </c>
      <c r="C2" s="1210"/>
      <c r="D2" s="383"/>
      <c r="E2" s="383"/>
      <c r="F2" s="383"/>
      <c r="G2" s="383"/>
      <c r="H2" s="383"/>
      <c r="I2" s="383"/>
      <c r="J2" s="35"/>
      <c r="K2" s="35"/>
      <c r="L2" s="35"/>
      <c r="M2" s="3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row>
    <row r="3" spans="1:54" ht="15" x14ac:dyDescent="0.25">
      <c r="A3"/>
      <c r="B3" s="40"/>
      <c r="C3" s="40"/>
      <c r="D3" s="41"/>
      <c r="E3" s="42"/>
      <c r="F3" s="42"/>
      <c r="G3" s="43"/>
      <c r="H3" s="43"/>
      <c r="I3" s="43"/>
      <c r="J3" s="43"/>
      <c r="K3" s="43"/>
      <c r="L3" s="43"/>
      <c r="M3" s="43"/>
      <c r="N3" s="44"/>
      <c r="O3" s="44"/>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c r="AQ3" s="45"/>
      <c r="AR3" s="45"/>
      <c r="AS3" s="46"/>
      <c r="AT3" s="46"/>
      <c r="AU3" s="46"/>
      <c r="AV3" s="46"/>
      <c r="AW3" s="46"/>
      <c r="AX3" s="46"/>
      <c r="AY3" s="46"/>
      <c r="AZ3" s="46"/>
      <c r="BA3" s="46"/>
      <c r="BB3" s="46"/>
    </row>
    <row r="4" spans="1:54" ht="15" x14ac:dyDescent="0.25">
      <c r="A4"/>
      <c r="B4" s="1240" t="s">
        <v>100</v>
      </c>
      <c r="C4" s="1237" t="s">
        <v>5</v>
      </c>
      <c r="D4" s="1238"/>
      <c r="E4" s="1238"/>
      <c r="F4" s="1239"/>
      <c r="G4" s="1237" t="s">
        <v>6</v>
      </c>
      <c r="H4" s="1238"/>
      <c r="I4" s="1238"/>
      <c r="J4" s="1239"/>
      <c r="K4" s="1237" t="s">
        <v>7</v>
      </c>
      <c r="L4" s="1238"/>
      <c r="M4" s="1238"/>
      <c r="N4" s="1239"/>
      <c r="O4" s="1237" t="s">
        <v>8</v>
      </c>
      <c r="P4" s="1238"/>
      <c r="Q4" s="1238"/>
      <c r="R4" s="1239"/>
      <c r="S4" s="1237" t="s">
        <v>9</v>
      </c>
      <c r="T4" s="1238"/>
      <c r="U4" s="1238"/>
      <c r="V4" s="1239"/>
      <c r="W4" s="1237" t="s">
        <v>10</v>
      </c>
      <c r="X4" s="1238"/>
      <c r="Y4" s="1238"/>
      <c r="Z4" s="1239"/>
      <c r="AA4" s="1237" t="s">
        <v>11</v>
      </c>
      <c r="AB4" s="1238"/>
      <c r="AC4" s="1238"/>
      <c r="AD4" s="1239"/>
      <c r="AE4" s="1237" t="s">
        <v>12</v>
      </c>
      <c r="AF4" s="1238"/>
      <c r="AG4" s="1238"/>
      <c r="AH4" s="1239"/>
      <c r="AI4" s="1237" t="s">
        <v>13</v>
      </c>
      <c r="AJ4" s="1238"/>
      <c r="AK4" s="1238"/>
      <c r="AL4" s="1239"/>
      <c r="AM4" s="1237" t="s">
        <v>14</v>
      </c>
      <c r="AN4" s="1238"/>
      <c r="AO4" s="1238"/>
      <c r="AP4" s="1239"/>
      <c r="AQ4" s="1237" t="s">
        <v>15</v>
      </c>
      <c r="AR4" s="1238"/>
      <c r="AS4" s="1238"/>
      <c r="AT4" s="1239"/>
      <c r="AU4" s="1237" t="s">
        <v>16</v>
      </c>
      <c r="AV4" s="1238"/>
      <c r="AW4" s="1238"/>
      <c r="AX4" s="1239"/>
      <c r="AY4" s="1237" t="s">
        <v>145</v>
      </c>
      <c r="AZ4" s="1238"/>
      <c r="BA4" s="1238"/>
      <c r="BB4" s="1239"/>
    </row>
    <row r="5" spans="1:54" ht="17.25" customHeight="1" x14ac:dyDescent="0.25">
      <c r="A5"/>
      <c r="B5" s="1245"/>
      <c r="C5" s="384" t="s">
        <v>102</v>
      </c>
      <c r="D5" s="385" t="s">
        <v>103</v>
      </c>
      <c r="E5" s="386" t="s">
        <v>23</v>
      </c>
      <c r="F5" s="387" t="s">
        <v>17</v>
      </c>
      <c r="G5" s="384" t="s">
        <v>102</v>
      </c>
      <c r="H5" s="385" t="s">
        <v>103</v>
      </c>
      <c r="I5" s="386" t="s">
        <v>23</v>
      </c>
      <c r="J5" s="387" t="s">
        <v>17</v>
      </c>
      <c r="K5" s="384" t="s">
        <v>102</v>
      </c>
      <c r="L5" s="385" t="s">
        <v>103</v>
      </c>
      <c r="M5" s="386" t="s">
        <v>23</v>
      </c>
      <c r="N5" s="387" t="s">
        <v>17</v>
      </c>
      <c r="O5" s="384" t="s">
        <v>102</v>
      </c>
      <c r="P5" s="385" t="s">
        <v>103</v>
      </c>
      <c r="Q5" s="386" t="s">
        <v>23</v>
      </c>
      <c r="R5" s="387" t="s">
        <v>17</v>
      </c>
      <c r="S5" s="384" t="s">
        <v>102</v>
      </c>
      <c r="T5" s="385" t="s">
        <v>103</v>
      </c>
      <c r="U5" s="386" t="s">
        <v>23</v>
      </c>
      <c r="V5" s="387" t="s">
        <v>17</v>
      </c>
      <c r="W5" s="384" t="s">
        <v>102</v>
      </c>
      <c r="X5" s="385" t="s">
        <v>103</v>
      </c>
      <c r="Y5" s="386" t="s">
        <v>23</v>
      </c>
      <c r="Z5" s="387" t="s">
        <v>17</v>
      </c>
      <c r="AA5" s="384" t="s">
        <v>102</v>
      </c>
      <c r="AB5" s="385" t="s">
        <v>103</v>
      </c>
      <c r="AC5" s="386" t="s">
        <v>23</v>
      </c>
      <c r="AD5" s="387" t="s">
        <v>17</v>
      </c>
      <c r="AE5" s="384" t="s">
        <v>102</v>
      </c>
      <c r="AF5" s="385" t="s">
        <v>103</v>
      </c>
      <c r="AG5" s="386" t="s">
        <v>23</v>
      </c>
      <c r="AH5" s="387" t="s">
        <v>17</v>
      </c>
      <c r="AI5" s="384" t="s">
        <v>102</v>
      </c>
      <c r="AJ5" s="385" t="s">
        <v>103</v>
      </c>
      <c r="AK5" s="386" t="s">
        <v>23</v>
      </c>
      <c r="AL5" s="387" t="s">
        <v>17</v>
      </c>
      <c r="AM5" s="384" t="s">
        <v>102</v>
      </c>
      <c r="AN5" s="385" t="s">
        <v>103</v>
      </c>
      <c r="AO5" s="386" t="s">
        <v>23</v>
      </c>
      <c r="AP5" s="387" t="s">
        <v>17</v>
      </c>
      <c r="AQ5" s="384" t="s">
        <v>102</v>
      </c>
      <c r="AR5" s="385" t="s">
        <v>103</v>
      </c>
      <c r="AS5" s="386" t="s">
        <v>23</v>
      </c>
      <c r="AT5" s="387" t="s">
        <v>17</v>
      </c>
      <c r="AU5" s="384" t="s">
        <v>102</v>
      </c>
      <c r="AV5" s="385" t="s">
        <v>103</v>
      </c>
      <c r="AW5" s="386" t="s">
        <v>23</v>
      </c>
      <c r="AX5" s="387" t="s">
        <v>17</v>
      </c>
      <c r="AY5" s="384" t="s">
        <v>102</v>
      </c>
      <c r="AZ5" s="385" t="s">
        <v>103</v>
      </c>
      <c r="BA5" s="386" t="s">
        <v>23</v>
      </c>
      <c r="BB5" s="387" t="s">
        <v>17</v>
      </c>
    </row>
    <row r="6" spans="1:54" ht="15.75" x14ac:dyDescent="0.25">
      <c r="A6"/>
      <c r="B6" s="50" t="s">
        <v>233</v>
      </c>
      <c r="C6" s="51"/>
      <c r="D6" s="52"/>
      <c r="E6" s="371"/>
      <c r="F6" s="53"/>
      <c r="G6" s="51"/>
      <c r="H6" s="52"/>
      <c r="I6" s="371"/>
      <c r="J6" s="53"/>
      <c r="K6" s="51"/>
      <c r="L6" s="52"/>
      <c r="M6" s="371"/>
      <c r="N6" s="53"/>
      <c r="O6" s="51"/>
      <c r="P6" s="52"/>
      <c r="Q6" s="371"/>
      <c r="R6" s="53"/>
      <c r="S6" s="51"/>
      <c r="T6" s="52"/>
      <c r="U6" s="371"/>
      <c r="V6" s="53"/>
      <c r="W6" s="51"/>
      <c r="X6" s="52"/>
      <c r="Y6" s="371"/>
      <c r="Z6" s="53"/>
      <c r="AA6" s="51"/>
      <c r="AB6" s="52"/>
      <c r="AC6" s="371"/>
      <c r="AD6" s="53"/>
      <c r="AE6" s="51"/>
      <c r="AF6" s="52"/>
      <c r="AG6" s="371"/>
      <c r="AH6" s="53"/>
      <c r="AI6" s="51"/>
      <c r="AJ6" s="52"/>
      <c r="AK6" s="371"/>
      <c r="AL6" s="53"/>
      <c r="AM6" s="51"/>
      <c r="AN6" s="52"/>
      <c r="AO6" s="371"/>
      <c r="AP6" s="53"/>
      <c r="AQ6" s="51"/>
      <c r="AR6" s="52"/>
      <c r="AS6" s="371"/>
      <c r="AT6" s="53"/>
      <c r="AU6" s="51"/>
      <c r="AV6" s="52"/>
      <c r="AW6" s="371"/>
      <c r="AX6" s="53"/>
      <c r="AY6" s="51"/>
      <c r="AZ6" s="52"/>
      <c r="BA6" s="371"/>
      <c r="BB6" s="53"/>
    </row>
    <row r="7" spans="1:54" ht="15" x14ac:dyDescent="0.25">
      <c r="A7"/>
      <c r="B7" s="132" t="s">
        <v>104</v>
      </c>
      <c r="C7" s="55">
        <v>740</v>
      </c>
      <c r="D7" s="56">
        <v>571</v>
      </c>
      <c r="E7" s="56">
        <v>193</v>
      </c>
      <c r="F7" s="57">
        <v>1504</v>
      </c>
      <c r="G7" s="55">
        <v>731</v>
      </c>
      <c r="H7" s="56">
        <v>590</v>
      </c>
      <c r="I7" s="56">
        <v>167</v>
      </c>
      <c r="J7" s="57">
        <v>1488</v>
      </c>
      <c r="K7" s="55">
        <v>593</v>
      </c>
      <c r="L7" s="56">
        <v>510</v>
      </c>
      <c r="M7" s="56">
        <v>167</v>
      </c>
      <c r="N7" s="57">
        <v>1270</v>
      </c>
      <c r="O7" s="55">
        <v>499</v>
      </c>
      <c r="P7" s="56">
        <v>430</v>
      </c>
      <c r="Q7" s="56">
        <v>126</v>
      </c>
      <c r="R7" s="57">
        <v>1055</v>
      </c>
      <c r="S7" s="55">
        <v>402</v>
      </c>
      <c r="T7" s="56">
        <v>381</v>
      </c>
      <c r="U7" s="56">
        <v>118</v>
      </c>
      <c r="V7" s="57">
        <v>901</v>
      </c>
      <c r="W7" s="55">
        <v>377</v>
      </c>
      <c r="X7" s="56">
        <v>346</v>
      </c>
      <c r="Y7" s="56">
        <v>122</v>
      </c>
      <c r="Z7" s="57">
        <v>845</v>
      </c>
      <c r="AA7" s="55">
        <v>552</v>
      </c>
      <c r="AB7" s="56">
        <v>461</v>
      </c>
      <c r="AC7" s="56">
        <v>108</v>
      </c>
      <c r="AD7" s="57">
        <v>1121</v>
      </c>
      <c r="AE7" s="55">
        <v>511</v>
      </c>
      <c r="AF7" s="56">
        <v>443</v>
      </c>
      <c r="AG7" s="56">
        <v>143</v>
      </c>
      <c r="AH7" s="57">
        <v>1097</v>
      </c>
      <c r="AI7" s="55">
        <v>374</v>
      </c>
      <c r="AJ7" s="56">
        <v>300</v>
      </c>
      <c r="AK7" s="56">
        <v>103</v>
      </c>
      <c r="AL7" s="57">
        <v>777</v>
      </c>
      <c r="AM7" s="55">
        <v>459</v>
      </c>
      <c r="AN7" s="56">
        <v>427</v>
      </c>
      <c r="AO7" s="56">
        <v>133</v>
      </c>
      <c r="AP7" s="57">
        <v>1019</v>
      </c>
      <c r="AQ7" s="55">
        <v>613</v>
      </c>
      <c r="AR7" s="56">
        <v>573</v>
      </c>
      <c r="AS7" s="56">
        <v>152</v>
      </c>
      <c r="AT7" s="57">
        <v>1338</v>
      </c>
      <c r="AU7" s="55">
        <v>791</v>
      </c>
      <c r="AV7" s="56">
        <v>744</v>
      </c>
      <c r="AW7" s="56">
        <v>162</v>
      </c>
      <c r="AX7" s="57">
        <v>1697</v>
      </c>
      <c r="AY7" s="55">
        <v>6642</v>
      </c>
      <c r="AZ7" s="56">
        <v>5776</v>
      </c>
      <c r="BA7" s="56">
        <v>1694</v>
      </c>
      <c r="BB7" s="57">
        <v>14112</v>
      </c>
    </row>
    <row r="8" spans="1:54" ht="15" x14ac:dyDescent="0.25">
      <c r="A8"/>
      <c r="B8" s="136" t="s">
        <v>105</v>
      </c>
      <c r="C8" s="59">
        <v>81</v>
      </c>
      <c r="D8" s="60">
        <v>44</v>
      </c>
      <c r="E8" s="60">
        <v>11</v>
      </c>
      <c r="F8" s="57">
        <v>136</v>
      </c>
      <c r="G8" s="59">
        <v>93</v>
      </c>
      <c r="H8" s="60">
        <v>47</v>
      </c>
      <c r="I8" s="60">
        <v>7</v>
      </c>
      <c r="J8" s="57">
        <v>147</v>
      </c>
      <c r="K8" s="59">
        <v>84</v>
      </c>
      <c r="L8" s="60">
        <v>39</v>
      </c>
      <c r="M8" s="60">
        <v>23</v>
      </c>
      <c r="N8" s="57">
        <v>146</v>
      </c>
      <c r="O8" s="59">
        <v>83</v>
      </c>
      <c r="P8" s="60">
        <v>49</v>
      </c>
      <c r="Q8" s="60">
        <v>9</v>
      </c>
      <c r="R8" s="57">
        <v>141</v>
      </c>
      <c r="S8" s="59">
        <v>78</v>
      </c>
      <c r="T8" s="60">
        <v>54</v>
      </c>
      <c r="U8" s="60">
        <v>18</v>
      </c>
      <c r="V8" s="57">
        <v>150</v>
      </c>
      <c r="W8" s="59">
        <v>77</v>
      </c>
      <c r="X8" s="60">
        <v>43</v>
      </c>
      <c r="Y8" s="60">
        <v>13</v>
      </c>
      <c r="Z8" s="57">
        <v>133</v>
      </c>
      <c r="AA8" s="59">
        <v>122</v>
      </c>
      <c r="AB8" s="60">
        <v>49</v>
      </c>
      <c r="AC8" s="60">
        <v>21</v>
      </c>
      <c r="AD8" s="57">
        <v>192</v>
      </c>
      <c r="AE8" s="59">
        <v>76</v>
      </c>
      <c r="AF8" s="60">
        <v>39</v>
      </c>
      <c r="AG8" s="60">
        <v>8</v>
      </c>
      <c r="AH8" s="57">
        <v>123</v>
      </c>
      <c r="AI8" s="59">
        <v>84</v>
      </c>
      <c r="AJ8" s="60">
        <v>28</v>
      </c>
      <c r="AK8" s="60">
        <v>4</v>
      </c>
      <c r="AL8" s="57">
        <v>116</v>
      </c>
      <c r="AM8" s="59">
        <v>95</v>
      </c>
      <c r="AN8" s="60">
        <v>45</v>
      </c>
      <c r="AO8" s="60">
        <v>6</v>
      </c>
      <c r="AP8" s="57">
        <v>146</v>
      </c>
      <c r="AQ8" s="59">
        <v>107</v>
      </c>
      <c r="AR8" s="60">
        <v>44</v>
      </c>
      <c r="AS8" s="60">
        <v>7</v>
      </c>
      <c r="AT8" s="57">
        <v>158</v>
      </c>
      <c r="AU8" s="59">
        <v>126</v>
      </c>
      <c r="AV8" s="60">
        <v>48</v>
      </c>
      <c r="AW8" s="60">
        <v>6</v>
      </c>
      <c r="AX8" s="57">
        <v>180</v>
      </c>
      <c r="AY8" s="55">
        <v>1106</v>
      </c>
      <c r="AZ8" s="56">
        <v>529</v>
      </c>
      <c r="BA8" s="56">
        <v>133</v>
      </c>
      <c r="BB8" s="61">
        <v>1768</v>
      </c>
    </row>
    <row r="9" spans="1:54" ht="15" x14ac:dyDescent="0.25">
      <c r="A9"/>
      <c r="B9" s="136" t="s">
        <v>106</v>
      </c>
      <c r="C9" s="59">
        <v>26</v>
      </c>
      <c r="D9" s="60">
        <v>18</v>
      </c>
      <c r="E9" s="60">
        <v>2</v>
      </c>
      <c r="F9" s="57">
        <v>46</v>
      </c>
      <c r="G9" s="59">
        <v>21</v>
      </c>
      <c r="H9" s="60">
        <v>22</v>
      </c>
      <c r="I9" s="60">
        <v>21</v>
      </c>
      <c r="J9" s="57">
        <v>64</v>
      </c>
      <c r="K9" s="59">
        <v>32</v>
      </c>
      <c r="L9" s="60">
        <v>21</v>
      </c>
      <c r="M9" s="60">
        <v>5</v>
      </c>
      <c r="N9" s="57">
        <v>58</v>
      </c>
      <c r="O9" s="59">
        <v>25</v>
      </c>
      <c r="P9" s="60">
        <v>30</v>
      </c>
      <c r="Q9" s="60">
        <v>6</v>
      </c>
      <c r="R9" s="57">
        <v>61</v>
      </c>
      <c r="S9" s="59">
        <v>30</v>
      </c>
      <c r="T9" s="60">
        <v>14</v>
      </c>
      <c r="U9" s="60">
        <v>4</v>
      </c>
      <c r="V9" s="57">
        <v>48</v>
      </c>
      <c r="W9" s="59">
        <v>21</v>
      </c>
      <c r="X9" s="60">
        <v>21</v>
      </c>
      <c r="Y9" s="60">
        <v>2</v>
      </c>
      <c r="Z9" s="57">
        <v>44</v>
      </c>
      <c r="AA9" s="59">
        <v>30</v>
      </c>
      <c r="AB9" s="60">
        <v>21</v>
      </c>
      <c r="AC9" s="60">
        <v>5</v>
      </c>
      <c r="AD9" s="57">
        <v>56</v>
      </c>
      <c r="AE9" s="59">
        <v>35</v>
      </c>
      <c r="AF9" s="60">
        <v>33</v>
      </c>
      <c r="AG9" s="60">
        <v>6</v>
      </c>
      <c r="AH9" s="57">
        <v>74</v>
      </c>
      <c r="AI9" s="59">
        <v>25</v>
      </c>
      <c r="AJ9" s="60">
        <v>19</v>
      </c>
      <c r="AK9" s="60">
        <v>3</v>
      </c>
      <c r="AL9" s="57">
        <v>47</v>
      </c>
      <c r="AM9" s="59">
        <v>24</v>
      </c>
      <c r="AN9" s="60">
        <v>26</v>
      </c>
      <c r="AO9" s="60">
        <v>2</v>
      </c>
      <c r="AP9" s="57">
        <v>52</v>
      </c>
      <c r="AQ9" s="59">
        <v>30</v>
      </c>
      <c r="AR9" s="60">
        <v>13</v>
      </c>
      <c r="AS9" s="60">
        <v>7</v>
      </c>
      <c r="AT9" s="57">
        <v>50</v>
      </c>
      <c r="AU9" s="59">
        <v>30</v>
      </c>
      <c r="AV9" s="60">
        <v>31</v>
      </c>
      <c r="AW9" s="60">
        <v>5</v>
      </c>
      <c r="AX9" s="57">
        <v>66</v>
      </c>
      <c r="AY9" s="55">
        <v>329</v>
      </c>
      <c r="AZ9" s="56">
        <v>269</v>
      </c>
      <c r="BA9" s="56">
        <v>68</v>
      </c>
      <c r="BB9" s="61">
        <v>666</v>
      </c>
    </row>
    <row r="10" spans="1:54" ht="15" x14ac:dyDescent="0.25">
      <c r="A10"/>
      <c r="B10" s="136" t="s">
        <v>107</v>
      </c>
      <c r="C10" s="59">
        <v>868</v>
      </c>
      <c r="D10" s="60">
        <v>736</v>
      </c>
      <c r="E10" s="60">
        <v>237</v>
      </c>
      <c r="F10" s="57">
        <v>1841</v>
      </c>
      <c r="G10" s="59">
        <v>742</v>
      </c>
      <c r="H10" s="60">
        <v>724</v>
      </c>
      <c r="I10" s="60">
        <v>194</v>
      </c>
      <c r="J10" s="57">
        <v>1660</v>
      </c>
      <c r="K10" s="59">
        <v>867</v>
      </c>
      <c r="L10" s="60">
        <v>771</v>
      </c>
      <c r="M10" s="60">
        <v>257</v>
      </c>
      <c r="N10" s="57">
        <v>1895</v>
      </c>
      <c r="O10" s="59">
        <v>847</v>
      </c>
      <c r="P10" s="60">
        <v>743</v>
      </c>
      <c r="Q10" s="60">
        <v>225</v>
      </c>
      <c r="R10" s="57">
        <v>1815</v>
      </c>
      <c r="S10" s="59">
        <v>804</v>
      </c>
      <c r="T10" s="60">
        <v>733</v>
      </c>
      <c r="U10" s="60">
        <v>215</v>
      </c>
      <c r="V10" s="57">
        <v>1752</v>
      </c>
      <c r="W10" s="59">
        <v>706</v>
      </c>
      <c r="X10" s="60">
        <v>662</v>
      </c>
      <c r="Y10" s="60">
        <v>217</v>
      </c>
      <c r="Z10" s="57">
        <v>1585</v>
      </c>
      <c r="AA10" s="59">
        <v>831</v>
      </c>
      <c r="AB10" s="60">
        <v>752</v>
      </c>
      <c r="AC10" s="60">
        <v>253</v>
      </c>
      <c r="AD10" s="57">
        <v>1836</v>
      </c>
      <c r="AE10" s="59">
        <v>840</v>
      </c>
      <c r="AF10" s="60">
        <v>683</v>
      </c>
      <c r="AG10" s="60">
        <v>242</v>
      </c>
      <c r="AH10" s="57">
        <v>1765</v>
      </c>
      <c r="AI10" s="59">
        <v>616</v>
      </c>
      <c r="AJ10" s="60">
        <v>510</v>
      </c>
      <c r="AK10" s="60">
        <v>137</v>
      </c>
      <c r="AL10" s="57">
        <v>1263</v>
      </c>
      <c r="AM10" s="59">
        <v>772</v>
      </c>
      <c r="AN10" s="60">
        <v>607</v>
      </c>
      <c r="AO10" s="60">
        <v>184</v>
      </c>
      <c r="AP10" s="57">
        <v>1563</v>
      </c>
      <c r="AQ10" s="59">
        <v>807</v>
      </c>
      <c r="AR10" s="60">
        <v>664</v>
      </c>
      <c r="AS10" s="60">
        <v>209</v>
      </c>
      <c r="AT10" s="57">
        <v>1680</v>
      </c>
      <c r="AU10" s="59">
        <v>801</v>
      </c>
      <c r="AV10" s="60">
        <v>697</v>
      </c>
      <c r="AW10" s="60">
        <v>186</v>
      </c>
      <c r="AX10" s="57">
        <v>1684</v>
      </c>
      <c r="AY10" s="55">
        <v>9501</v>
      </c>
      <c r="AZ10" s="56">
        <v>8282</v>
      </c>
      <c r="BA10" s="56">
        <v>2556</v>
      </c>
      <c r="BB10" s="61">
        <v>20339</v>
      </c>
    </row>
    <row r="11" spans="1:54" ht="15" x14ac:dyDescent="0.25">
      <c r="A11"/>
      <c r="B11" s="136" t="s">
        <v>108</v>
      </c>
      <c r="C11" s="59">
        <v>26</v>
      </c>
      <c r="D11" s="60">
        <v>13</v>
      </c>
      <c r="E11" s="60">
        <v>5</v>
      </c>
      <c r="F11" s="57">
        <v>44</v>
      </c>
      <c r="G11" s="59">
        <v>7</v>
      </c>
      <c r="H11" s="60">
        <v>14</v>
      </c>
      <c r="I11" s="60">
        <v>4</v>
      </c>
      <c r="J11" s="57">
        <v>25</v>
      </c>
      <c r="K11" s="59">
        <v>18</v>
      </c>
      <c r="L11" s="60">
        <v>8</v>
      </c>
      <c r="M11" s="60">
        <v>2</v>
      </c>
      <c r="N11" s="57">
        <v>28</v>
      </c>
      <c r="O11" s="59">
        <v>25</v>
      </c>
      <c r="P11" s="60">
        <v>15</v>
      </c>
      <c r="Q11" s="60">
        <v>3</v>
      </c>
      <c r="R11" s="57">
        <v>43</v>
      </c>
      <c r="S11" s="59">
        <v>28</v>
      </c>
      <c r="T11" s="60">
        <v>17</v>
      </c>
      <c r="U11" s="60">
        <v>4</v>
      </c>
      <c r="V11" s="57">
        <v>49</v>
      </c>
      <c r="W11" s="59">
        <v>21</v>
      </c>
      <c r="X11" s="60">
        <v>20</v>
      </c>
      <c r="Y11" s="60">
        <v>1</v>
      </c>
      <c r="Z11" s="57">
        <v>42</v>
      </c>
      <c r="AA11" s="59">
        <v>21</v>
      </c>
      <c r="AB11" s="60">
        <v>14</v>
      </c>
      <c r="AC11" s="60">
        <v>2</v>
      </c>
      <c r="AD11" s="57">
        <v>37</v>
      </c>
      <c r="AE11" s="59">
        <v>18</v>
      </c>
      <c r="AF11" s="60">
        <v>12</v>
      </c>
      <c r="AG11" s="60">
        <v>4</v>
      </c>
      <c r="AH11" s="57">
        <v>34</v>
      </c>
      <c r="AI11" s="59">
        <v>22</v>
      </c>
      <c r="AJ11" s="60">
        <v>15</v>
      </c>
      <c r="AK11" s="60">
        <v>2</v>
      </c>
      <c r="AL11" s="57">
        <v>39</v>
      </c>
      <c r="AM11" s="59">
        <v>19</v>
      </c>
      <c r="AN11" s="60">
        <v>16</v>
      </c>
      <c r="AO11" s="60">
        <v>1</v>
      </c>
      <c r="AP11" s="57">
        <v>36</v>
      </c>
      <c r="AQ11" s="59">
        <v>26</v>
      </c>
      <c r="AR11" s="60">
        <v>15</v>
      </c>
      <c r="AS11" s="60">
        <v>2</v>
      </c>
      <c r="AT11" s="57">
        <v>43</v>
      </c>
      <c r="AU11" s="59">
        <v>17</v>
      </c>
      <c r="AV11" s="60">
        <v>16</v>
      </c>
      <c r="AW11" s="60">
        <v>3</v>
      </c>
      <c r="AX11" s="57">
        <v>36</v>
      </c>
      <c r="AY11" s="55">
        <v>248</v>
      </c>
      <c r="AZ11" s="56">
        <v>175</v>
      </c>
      <c r="BA11" s="56">
        <v>33</v>
      </c>
      <c r="BB11" s="61">
        <v>456</v>
      </c>
    </row>
    <row r="12" spans="1:54" ht="15" x14ac:dyDescent="0.25">
      <c r="A12"/>
      <c r="B12" s="136" t="s">
        <v>109</v>
      </c>
      <c r="C12" s="59">
        <v>658</v>
      </c>
      <c r="D12" s="60">
        <v>1419</v>
      </c>
      <c r="E12" s="60">
        <v>163</v>
      </c>
      <c r="F12" s="57">
        <v>2240</v>
      </c>
      <c r="G12" s="59">
        <v>551</v>
      </c>
      <c r="H12" s="60">
        <v>1296</v>
      </c>
      <c r="I12" s="60">
        <v>135</v>
      </c>
      <c r="J12" s="57">
        <v>1982</v>
      </c>
      <c r="K12" s="59">
        <v>565</v>
      </c>
      <c r="L12" s="60">
        <v>1348</v>
      </c>
      <c r="M12" s="60">
        <v>198</v>
      </c>
      <c r="N12" s="57">
        <v>2111</v>
      </c>
      <c r="O12" s="59">
        <v>598</v>
      </c>
      <c r="P12" s="60">
        <v>1251</v>
      </c>
      <c r="Q12" s="60">
        <v>202</v>
      </c>
      <c r="R12" s="57">
        <v>2051</v>
      </c>
      <c r="S12" s="59">
        <v>509</v>
      </c>
      <c r="T12" s="60">
        <v>1281</v>
      </c>
      <c r="U12" s="60">
        <v>187</v>
      </c>
      <c r="V12" s="57">
        <v>1977</v>
      </c>
      <c r="W12" s="59">
        <v>500</v>
      </c>
      <c r="X12" s="60">
        <v>1222</v>
      </c>
      <c r="Y12" s="60">
        <v>151</v>
      </c>
      <c r="Z12" s="57">
        <v>1873</v>
      </c>
      <c r="AA12" s="59">
        <v>636</v>
      </c>
      <c r="AB12" s="60">
        <v>1370</v>
      </c>
      <c r="AC12" s="60">
        <v>175</v>
      </c>
      <c r="AD12" s="57">
        <v>2181</v>
      </c>
      <c r="AE12" s="59">
        <v>559</v>
      </c>
      <c r="AF12" s="60">
        <v>1248</v>
      </c>
      <c r="AG12" s="60">
        <v>161</v>
      </c>
      <c r="AH12" s="57">
        <v>1968</v>
      </c>
      <c r="AI12" s="59">
        <v>410</v>
      </c>
      <c r="AJ12" s="60">
        <v>937</v>
      </c>
      <c r="AK12" s="60">
        <v>129</v>
      </c>
      <c r="AL12" s="57">
        <v>1476</v>
      </c>
      <c r="AM12" s="59">
        <v>591</v>
      </c>
      <c r="AN12" s="60">
        <v>1162</v>
      </c>
      <c r="AO12" s="60">
        <v>178</v>
      </c>
      <c r="AP12" s="57">
        <v>1931</v>
      </c>
      <c r="AQ12" s="59">
        <v>575</v>
      </c>
      <c r="AR12" s="60">
        <v>1226</v>
      </c>
      <c r="AS12" s="60">
        <v>189</v>
      </c>
      <c r="AT12" s="57">
        <v>1990</v>
      </c>
      <c r="AU12" s="59">
        <v>598</v>
      </c>
      <c r="AV12" s="60">
        <v>1279</v>
      </c>
      <c r="AW12" s="60">
        <v>209</v>
      </c>
      <c r="AX12" s="57">
        <v>2086</v>
      </c>
      <c r="AY12" s="55">
        <v>6750</v>
      </c>
      <c r="AZ12" s="56">
        <v>15039</v>
      </c>
      <c r="BA12" s="56">
        <v>2077</v>
      </c>
      <c r="BB12" s="61">
        <v>23866</v>
      </c>
    </row>
    <row r="13" spans="1:54" ht="15" x14ac:dyDescent="0.25">
      <c r="A13"/>
      <c r="B13" s="136" t="s">
        <v>110</v>
      </c>
      <c r="C13" s="59">
        <v>885</v>
      </c>
      <c r="D13" s="60">
        <v>1025</v>
      </c>
      <c r="E13" s="60">
        <v>302</v>
      </c>
      <c r="F13" s="57">
        <v>2212</v>
      </c>
      <c r="G13" s="59">
        <v>693</v>
      </c>
      <c r="H13" s="60">
        <v>981</v>
      </c>
      <c r="I13" s="60">
        <v>199</v>
      </c>
      <c r="J13" s="57">
        <v>1873</v>
      </c>
      <c r="K13" s="59">
        <v>798</v>
      </c>
      <c r="L13" s="60">
        <v>1034</v>
      </c>
      <c r="M13" s="60">
        <v>329</v>
      </c>
      <c r="N13" s="57">
        <v>2161</v>
      </c>
      <c r="O13" s="59">
        <v>761</v>
      </c>
      <c r="P13" s="60">
        <v>940</v>
      </c>
      <c r="Q13" s="60">
        <v>314</v>
      </c>
      <c r="R13" s="57">
        <v>2015</v>
      </c>
      <c r="S13" s="59">
        <v>706</v>
      </c>
      <c r="T13" s="60">
        <v>945</v>
      </c>
      <c r="U13" s="60">
        <v>257</v>
      </c>
      <c r="V13" s="57">
        <v>1908</v>
      </c>
      <c r="W13" s="59">
        <v>666</v>
      </c>
      <c r="X13" s="60">
        <v>958</v>
      </c>
      <c r="Y13" s="60">
        <v>251</v>
      </c>
      <c r="Z13" s="57">
        <v>1875</v>
      </c>
      <c r="AA13" s="59">
        <v>766</v>
      </c>
      <c r="AB13" s="60">
        <v>899</v>
      </c>
      <c r="AC13" s="60">
        <v>287</v>
      </c>
      <c r="AD13" s="57">
        <v>1952</v>
      </c>
      <c r="AE13" s="59">
        <v>811</v>
      </c>
      <c r="AF13" s="60">
        <v>940</v>
      </c>
      <c r="AG13" s="60">
        <v>253</v>
      </c>
      <c r="AH13" s="57">
        <v>2004</v>
      </c>
      <c r="AI13" s="59">
        <v>714</v>
      </c>
      <c r="AJ13" s="60">
        <v>734</v>
      </c>
      <c r="AK13" s="60">
        <v>227</v>
      </c>
      <c r="AL13" s="57">
        <v>1675</v>
      </c>
      <c r="AM13" s="59">
        <v>737</v>
      </c>
      <c r="AN13" s="60">
        <v>822</v>
      </c>
      <c r="AO13" s="60">
        <v>238</v>
      </c>
      <c r="AP13" s="57">
        <v>1797</v>
      </c>
      <c r="AQ13" s="59">
        <v>804</v>
      </c>
      <c r="AR13" s="60">
        <v>879</v>
      </c>
      <c r="AS13" s="60">
        <v>261</v>
      </c>
      <c r="AT13" s="57">
        <v>1944</v>
      </c>
      <c r="AU13" s="59">
        <v>817</v>
      </c>
      <c r="AV13" s="60">
        <v>1049</v>
      </c>
      <c r="AW13" s="60">
        <v>284</v>
      </c>
      <c r="AX13" s="57">
        <v>2150</v>
      </c>
      <c r="AY13" s="55">
        <v>9158</v>
      </c>
      <c r="AZ13" s="56">
        <v>11206</v>
      </c>
      <c r="BA13" s="56">
        <v>3202</v>
      </c>
      <c r="BB13" s="61">
        <v>23566</v>
      </c>
    </row>
    <row r="14" spans="1:54" ht="15" x14ac:dyDescent="0.25">
      <c r="A14"/>
      <c r="B14" s="136" t="s">
        <v>111</v>
      </c>
      <c r="C14" s="59">
        <v>393</v>
      </c>
      <c r="D14" s="60">
        <v>374</v>
      </c>
      <c r="E14" s="60">
        <v>134</v>
      </c>
      <c r="F14" s="57">
        <v>901</v>
      </c>
      <c r="G14" s="59">
        <v>351</v>
      </c>
      <c r="H14" s="60">
        <v>345</v>
      </c>
      <c r="I14" s="60">
        <v>68</v>
      </c>
      <c r="J14" s="57">
        <v>764</v>
      </c>
      <c r="K14" s="59">
        <v>370</v>
      </c>
      <c r="L14" s="60">
        <v>460</v>
      </c>
      <c r="M14" s="60">
        <v>130</v>
      </c>
      <c r="N14" s="57">
        <v>960</v>
      </c>
      <c r="O14" s="59">
        <v>381</v>
      </c>
      <c r="P14" s="60">
        <v>392</v>
      </c>
      <c r="Q14" s="60">
        <v>165</v>
      </c>
      <c r="R14" s="57">
        <v>938</v>
      </c>
      <c r="S14" s="59">
        <v>384</v>
      </c>
      <c r="T14" s="60">
        <v>394</v>
      </c>
      <c r="U14" s="60">
        <v>174</v>
      </c>
      <c r="V14" s="57">
        <v>952</v>
      </c>
      <c r="W14" s="59">
        <v>336</v>
      </c>
      <c r="X14" s="60">
        <v>382</v>
      </c>
      <c r="Y14" s="60">
        <v>163</v>
      </c>
      <c r="Z14" s="57">
        <v>881</v>
      </c>
      <c r="AA14" s="59">
        <v>376</v>
      </c>
      <c r="AB14" s="60">
        <v>377</v>
      </c>
      <c r="AC14" s="60">
        <v>157</v>
      </c>
      <c r="AD14" s="57">
        <v>910</v>
      </c>
      <c r="AE14" s="59">
        <v>376</v>
      </c>
      <c r="AF14" s="60">
        <v>389</v>
      </c>
      <c r="AG14" s="60">
        <v>186</v>
      </c>
      <c r="AH14" s="57">
        <v>951</v>
      </c>
      <c r="AI14" s="59">
        <v>316</v>
      </c>
      <c r="AJ14" s="60">
        <v>343</v>
      </c>
      <c r="AK14" s="60">
        <v>148</v>
      </c>
      <c r="AL14" s="57">
        <v>807</v>
      </c>
      <c r="AM14" s="59">
        <v>298</v>
      </c>
      <c r="AN14" s="60">
        <v>346</v>
      </c>
      <c r="AO14" s="60">
        <v>153</v>
      </c>
      <c r="AP14" s="57">
        <v>797</v>
      </c>
      <c r="AQ14" s="59">
        <v>311</v>
      </c>
      <c r="AR14" s="60">
        <v>314</v>
      </c>
      <c r="AS14" s="60">
        <v>154</v>
      </c>
      <c r="AT14" s="57">
        <v>779</v>
      </c>
      <c r="AU14" s="59">
        <v>395</v>
      </c>
      <c r="AV14" s="60">
        <v>383</v>
      </c>
      <c r="AW14" s="60">
        <v>164</v>
      </c>
      <c r="AX14" s="57">
        <v>942</v>
      </c>
      <c r="AY14" s="55">
        <v>4287</v>
      </c>
      <c r="AZ14" s="56">
        <v>4499</v>
      </c>
      <c r="BA14" s="56">
        <v>1796</v>
      </c>
      <c r="BB14" s="61">
        <v>10582</v>
      </c>
    </row>
    <row r="15" spans="1:54" ht="15" x14ac:dyDescent="0.25">
      <c r="A15"/>
      <c r="B15" s="136" t="s">
        <v>112</v>
      </c>
      <c r="C15" s="59">
        <v>485</v>
      </c>
      <c r="D15" s="60">
        <v>640</v>
      </c>
      <c r="E15" s="60">
        <v>233</v>
      </c>
      <c r="F15" s="57">
        <v>1358</v>
      </c>
      <c r="G15" s="59">
        <v>439</v>
      </c>
      <c r="H15" s="60">
        <v>521</v>
      </c>
      <c r="I15" s="60">
        <v>212</v>
      </c>
      <c r="J15" s="57">
        <v>1172</v>
      </c>
      <c r="K15" s="59">
        <v>385</v>
      </c>
      <c r="L15" s="60">
        <v>640</v>
      </c>
      <c r="M15" s="60">
        <v>205</v>
      </c>
      <c r="N15" s="57">
        <v>1230</v>
      </c>
      <c r="O15" s="59">
        <v>404</v>
      </c>
      <c r="P15" s="60">
        <v>599</v>
      </c>
      <c r="Q15" s="60">
        <v>181</v>
      </c>
      <c r="R15" s="57">
        <v>1184</v>
      </c>
      <c r="S15" s="59">
        <v>392</v>
      </c>
      <c r="T15" s="60">
        <v>571</v>
      </c>
      <c r="U15" s="60">
        <v>186</v>
      </c>
      <c r="V15" s="57">
        <v>1149</v>
      </c>
      <c r="W15" s="59">
        <v>389</v>
      </c>
      <c r="X15" s="60">
        <v>534</v>
      </c>
      <c r="Y15" s="60">
        <v>184</v>
      </c>
      <c r="Z15" s="57">
        <v>1107</v>
      </c>
      <c r="AA15" s="59">
        <v>443</v>
      </c>
      <c r="AB15" s="60">
        <v>593</v>
      </c>
      <c r="AC15" s="60">
        <v>238</v>
      </c>
      <c r="AD15" s="57">
        <v>1274</v>
      </c>
      <c r="AE15" s="59">
        <v>433</v>
      </c>
      <c r="AF15" s="60">
        <v>532</v>
      </c>
      <c r="AG15" s="60">
        <v>189</v>
      </c>
      <c r="AH15" s="57">
        <v>1154</v>
      </c>
      <c r="AI15" s="59">
        <v>358</v>
      </c>
      <c r="AJ15" s="60">
        <v>487</v>
      </c>
      <c r="AK15" s="60">
        <v>143</v>
      </c>
      <c r="AL15" s="57">
        <v>988</v>
      </c>
      <c r="AM15" s="59">
        <v>394</v>
      </c>
      <c r="AN15" s="60">
        <v>552</v>
      </c>
      <c r="AO15" s="60">
        <v>151</v>
      </c>
      <c r="AP15" s="57">
        <v>1097</v>
      </c>
      <c r="AQ15" s="59">
        <v>464</v>
      </c>
      <c r="AR15" s="60">
        <v>669</v>
      </c>
      <c r="AS15" s="60">
        <v>189</v>
      </c>
      <c r="AT15" s="57">
        <v>1322</v>
      </c>
      <c r="AU15" s="59">
        <v>484</v>
      </c>
      <c r="AV15" s="60">
        <v>632</v>
      </c>
      <c r="AW15" s="60">
        <v>213</v>
      </c>
      <c r="AX15" s="57">
        <v>1329</v>
      </c>
      <c r="AY15" s="55">
        <v>5070</v>
      </c>
      <c r="AZ15" s="56">
        <v>6970</v>
      </c>
      <c r="BA15" s="56">
        <v>2324</v>
      </c>
      <c r="BB15" s="61">
        <v>14364</v>
      </c>
    </row>
    <row r="16" spans="1:54" ht="15" x14ac:dyDescent="0.25">
      <c r="A16"/>
      <c r="B16" s="136" t="s">
        <v>113</v>
      </c>
      <c r="C16" s="59">
        <v>80</v>
      </c>
      <c r="D16" s="60">
        <v>99</v>
      </c>
      <c r="E16" s="60">
        <v>15</v>
      </c>
      <c r="F16" s="57">
        <v>194</v>
      </c>
      <c r="G16" s="59">
        <v>75</v>
      </c>
      <c r="H16" s="60">
        <v>67</v>
      </c>
      <c r="I16" s="60">
        <v>5</v>
      </c>
      <c r="J16" s="57">
        <v>147</v>
      </c>
      <c r="K16" s="59">
        <v>88</v>
      </c>
      <c r="L16" s="60">
        <v>85</v>
      </c>
      <c r="M16" s="60">
        <v>14</v>
      </c>
      <c r="N16" s="57">
        <v>187</v>
      </c>
      <c r="O16" s="59">
        <v>63</v>
      </c>
      <c r="P16" s="60">
        <v>68</v>
      </c>
      <c r="Q16" s="60">
        <v>10</v>
      </c>
      <c r="R16" s="57">
        <v>141</v>
      </c>
      <c r="S16" s="59">
        <v>47</v>
      </c>
      <c r="T16" s="60">
        <v>87</v>
      </c>
      <c r="U16" s="60">
        <v>6</v>
      </c>
      <c r="V16" s="57">
        <v>140</v>
      </c>
      <c r="W16" s="59">
        <v>43</v>
      </c>
      <c r="X16" s="60">
        <v>73</v>
      </c>
      <c r="Y16" s="60">
        <v>7</v>
      </c>
      <c r="Z16" s="57">
        <v>123</v>
      </c>
      <c r="AA16" s="59">
        <v>60</v>
      </c>
      <c r="AB16" s="60">
        <v>69</v>
      </c>
      <c r="AC16" s="60">
        <v>9</v>
      </c>
      <c r="AD16" s="57">
        <v>138</v>
      </c>
      <c r="AE16" s="59">
        <v>52</v>
      </c>
      <c r="AF16" s="60">
        <v>74</v>
      </c>
      <c r="AG16" s="60">
        <v>13</v>
      </c>
      <c r="AH16" s="57">
        <v>139</v>
      </c>
      <c r="AI16" s="59">
        <v>48</v>
      </c>
      <c r="AJ16" s="60">
        <v>63</v>
      </c>
      <c r="AK16" s="60">
        <v>9</v>
      </c>
      <c r="AL16" s="57">
        <v>120</v>
      </c>
      <c r="AM16" s="59">
        <v>43</v>
      </c>
      <c r="AN16" s="60">
        <v>60</v>
      </c>
      <c r="AO16" s="60">
        <v>11</v>
      </c>
      <c r="AP16" s="57">
        <v>114</v>
      </c>
      <c r="AQ16" s="59">
        <v>58</v>
      </c>
      <c r="AR16" s="60">
        <v>80</v>
      </c>
      <c r="AS16" s="60">
        <v>14</v>
      </c>
      <c r="AT16" s="57">
        <v>152</v>
      </c>
      <c r="AU16" s="59">
        <v>61</v>
      </c>
      <c r="AV16" s="60">
        <v>91</v>
      </c>
      <c r="AW16" s="60">
        <v>7</v>
      </c>
      <c r="AX16" s="57">
        <v>159</v>
      </c>
      <c r="AY16" s="55">
        <v>718</v>
      </c>
      <c r="AZ16" s="56">
        <v>916</v>
      </c>
      <c r="BA16" s="56">
        <v>120</v>
      </c>
      <c r="BB16" s="61">
        <v>1754</v>
      </c>
    </row>
    <row r="17" spans="1:54" ht="15" x14ac:dyDescent="0.25">
      <c r="A17"/>
      <c r="B17" s="136" t="s">
        <v>114</v>
      </c>
      <c r="C17" s="59">
        <v>834</v>
      </c>
      <c r="D17" s="60">
        <v>634</v>
      </c>
      <c r="E17" s="60">
        <v>219</v>
      </c>
      <c r="F17" s="57">
        <v>1687</v>
      </c>
      <c r="G17" s="59">
        <v>684</v>
      </c>
      <c r="H17" s="60">
        <v>528</v>
      </c>
      <c r="I17" s="60">
        <v>200</v>
      </c>
      <c r="J17" s="57">
        <v>1412</v>
      </c>
      <c r="K17" s="59">
        <v>782</v>
      </c>
      <c r="L17" s="60">
        <v>621</v>
      </c>
      <c r="M17" s="60">
        <v>203</v>
      </c>
      <c r="N17" s="57">
        <v>1606</v>
      </c>
      <c r="O17" s="59">
        <v>743</v>
      </c>
      <c r="P17" s="60">
        <v>560</v>
      </c>
      <c r="Q17" s="60">
        <v>158</v>
      </c>
      <c r="R17" s="57">
        <v>1461</v>
      </c>
      <c r="S17" s="59">
        <v>727</v>
      </c>
      <c r="T17" s="60">
        <v>562</v>
      </c>
      <c r="U17" s="60">
        <v>174</v>
      </c>
      <c r="V17" s="57">
        <v>1463</v>
      </c>
      <c r="W17" s="59">
        <v>690</v>
      </c>
      <c r="X17" s="60">
        <v>540</v>
      </c>
      <c r="Y17" s="60">
        <v>147</v>
      </c>
      <c r="Z17" s="57">
        <v>1377</v>
      </c>
      <c r="AA17" s="59">
        <v>785</v>
      </c>
      <c r="AB17" s="60">
        <v>573</v>
      </c>
      <c r="AC17" s="60">
        <v>165</v>
      </c>
      <c r="AD17" s="57">
        <v>1523</v>
      </c>
      <c r="AE17" s="59">
        <v>765</v>
      </c>
      <c r="AF17" s="60">
        <v>588</v>
      </c>
      <c r="AG17" s="60">
        <v>168</v>
      </c>
      <c r="AH17" s="57">
        <v>1521</v>
      </c>
      <c r="AI17" s="59">
        <v>628</v>
      </c>
      <c r="AJ17" s="60">
        <v>436</v>
      </c>
      <c r="AK17" s="60">
        <v>139</v>
      </c>
      <c r="AL17" s="57">
        <v>1203</v>
      </c>
      <c r="AM17" s="59">
        <v>731</v>
      </c>
      <c r="AN17" s="60">
        <v>510</v>
      </c>
      <c r="AO17" s="60">
        <v>144</v>
      </c>
      <c r="AP17" s="57">
        <v>1385</v>
      </c>
      <c r="AQ17" s="59">
        <v>755</v>
      </c>
      <c r="AR17" s="60">
        <v>584</v>
      </c>
      <c r="AS17" s="60">
        <v>154</v>
      </c>
      <c r="AT17" s="57">
        <v>1493</v>
      </c>
      <c r="AU17" s="59">
        <v>871</v>
      </c>
      <c r="AV17" s="60">
        <v>635</v>
      </c>
      <c r="AW17" s="60">
        <v>172</v>
      </c>
      <c r="AX17" s="57">
        <v>1678</v>
      </c>
      <c r="AY17" s="55">
        <v>8995</v>
      </c>
      <c r="AZ17" s="56">
        <v>6771</v>
      </c>
      <c r="BA17" s="56">
        <v>2043</v>
      </c>
      <c r="BB17" s="61">
        <v>17809</v>
      </c>
    </row>
    <row r="18" spans="1:54" ht="15" x14ac:dyDescent="0.25">
      <c r="A18"/>
      <c r="B18" s="136" t="s">
        <v>115</v>
      </c>
      <c r="C18" s="59">
        <v>245</v>
      </c>
      <c r="D18" s="60">
        <v>205</v>
      </c>
      <c r="E18" s="60">
        <v>134</v>
      </c>
      <c r="F18" s="57">
        <v>584</v>
      </c>
      <c r="G18" s="59">
        <v>151</v>
      </c>
      <c r="H18" s="60">
        <v>157</v>
      </c>
      <c r="I18" s="60">
        <v>94</v>
      </c>
      <c r="J18" s="57">
        <v>402</v>
      </c>
      <c r="K18" s="59">
        <v>348</v>
      </c>
      <c r="L18" s="60">
        <v>404</v>
      </c>
      <c r="M18" s="60">
        <v>221</v>
      </c>
      <c r="N18" s="57">
        <v>973</v>
      </c>
      <c r="O18" s="59">
        <v>370</v>
      </c>
      <c r="P18" s="60">
        <v>398</v>
      </c>
      <c r="Q18" s="60">
        <v>230</v>
      </c>
      <c r="R18" s="57">
        <v>998</v>
      </c>
      <c r="S18" s="59">
        <v>354</v>
      </c>
      <c r="T18" s="60">
        <v>332</v>
      </c>
      <c r="U18" s="60">
        <v>190</v>
      </c>
      <c r="V18" s="57">
        <v>876</v>
      </c>
      <c r="W18" s="59">
        <v>282</v>
      </c>
      <c r="X18" s="60">
        <v>301</v>
      </c>
      <c r="Y18" s="60">
        <v>170</v>
      </c>
      <c r="Z18" s="57">
        <v>753</v>
      </c>
      <c r="AA18" s="59">
        <v>267</v>
      </c>
      <c r="AB18" s="60">
        <v>238</v>
      </c>
      <c r="AC18" s="60">
        <v>141</v>
      </c>
      <c r="AD18" s="57">
        <v>646</v>
      </c>
      <c r="AE18" s="59">
        <v>383</v>
      </c>
      <c r="AF18" s="60">
        <v>390</v>
      </c>
      <c r="AG18" s="60">
        <v>204</v>
      </c>
      <c r="AH18" s="57">
        <v>977</v>
      </c>
      <c r="AI18" s="59">
        <v>359</v>
      </c>
      <c r="AJ18" s="60">
        <v>316</v>
      </c>
      <c r="AK18" s="60">
        <v>160</v>
      </c>
      <c r="AL18" s="57">
        <v>835</v>
      </c>
      <c r="AM18" s="59">
        <v>365</v>
      </c>
      <c r="AN18" s="60">
        <v>328</v>
      </c>
      <c r="AO18" s="60">
        <v>203</v>
      </c>
      <c r="AP18" s="57">
        <v>896</v>
      </c>
      <c r="AQ18" s="59">
        <v>351</v>
      </c>
      <c r="AR18" s="60">
        <v>313</v>
      </c>
      <c r="AS18" s="60">
        <v>137</v>
      </c>
      <c r="AT18" s="57">
        <v>801</v>
      </c>
      <c r="AU18" s="59">
        <v>329</v>
      </c>
      <c r="AV18" s="60">
        <v>344</v>
      </c>
      <c r="AW18" s="60">
        <v>174</v>
      </c>
      <c r="AX18" s="57">
        <v>847</v>
      </c>
      <c r="AY18" s="55">
        <v>3804</v>
      </c>
      <c r="AZ18" s="56">
        <v>3726</v>
      </c>
      <c r="BA18" s="56">
        <v>2058</v>
      </c>
      <c r="BB18" s="61">
        <v>9588</v>
      </c>
    </row>
    <row r="19" spans="1:54" ht="15" x14ac:dyDescent="0.25">
      <c r="A19"/>
      <c r="B19" s="136" t="s">
        <v>116</v>
      </c>
      <c r="C19" s="59">
        <v>184</v>
      </c>
      <c r="D19" s="60">
        <v>114</v>
      </c>
      <c r="E19" s="60">
        <v>30</v>
      </c>
      <c r="F19" s="57">
        <v>328</v>
      </c>
      <c r="G19" s="59">
        <v>113</v>
      </c>
      <c r="H19" s="60">
        <v>73</v>
      </c>
      <c r="I19" s="60">
        <v>23</v>
      </c>
      <c r="J19" s="57">
        <v>209</v>
      </c>
      <c r="K19" s="59">
        <v>356</v>
      </c>
      <c r="L19" s="60">
        <v>235</v>
      </c>
      <c r="M19" s="60">
        <v>85</v>
      </c>
      <c r="N19" s="57">
        <v>676</v>
      </c>
      <c r="O19" s="59">
        <v>421</v>
      </c>
      <c r="P19" s="60">
        <v>263</v>
      </c>
      <c r="Q19" s="60">
        <v>116</v>
      </c>
      <c r="R19" s="57">
        <v>800</v>
      </c>
      <c r="S19" s="59">
        <v>374</v>
      </c>
      <c r="T19" s="60">
        <v>279</v>
      </c>
      <c r="U19" s="60">
        <v>99</v>
      </c>
      <c r="V19" s="57">
        <v>752</v>
      </c>
      <c r="W19" s="59">
        <v>343</v>
      </c>
      <c r="X19" s="60">
        <v>238</v>
      </c>
      <c r="Y19" s="60">
        <v>86</v>
      </c>
      <c r="Z19" s="57">
        <v>667</v>
      </c>
      <c r="AA19" s="59">
        <v>296</v>
      </c>
      <c r="AB19" s="60">
        <v>161</v>
      </c>
      <c r="AC19" s="60">
        <v>82</v>
      </c>
      <c r="AD19" s="57">
        <v>539</v>
      </c>
      <c r="AE19" s="59">
        <v>435</v>
      </c>
      <c r="AF19" s="60">
        <v>246</v>
      </c>
      <c r="AG19" s="60">
        <v>99</v>
      </c>
      <c r="AH19" s="57">
        <v>780</v>
      </c>
      <c r="AI19" s="59">
        <v>355</v>
      </c>
      <c r="AJ19" s="60">
        <v>191</v>
      </c>
      <c r="AK19" s="60">
        <v>88</v>
      </c>
      <c r="AL19" s="57">
        <v>634</v>
      </c>
      <c r="AM19" s="59">
        <v>329</v>
      </c>
      <c r="AN19" s="60">
        <v>219</v>
      </c>
      <c r="AO19" s="60">
        <v>90</v>
      </c>
      <c r="AP19" s="57">
        <v>638</v>
      </c>
      <c r="AQ19" s="59">
        <v>279</v>
      </c>
      <c r="AR19" s="60">
        <v>197</v>
      </c>
      <c r="AS19" s="60">
        <v>72</v>
      </c>
      <c r="AT19" s="57">
        <v>548</v>
      </c>
      <c r="AU19" s="59">
        <v>303</v>
      </c>
      <c r="AV19" s="60">
        <v>177</v>
      </c>
      <c r="AW19" s="60">
        <v>77</v>
      </c>
      <c r="AX19" s="57">
        <v>557</v>
      </c>
      <c r="AY19" s="55">
        <v>3788</v>
      </c>
      <c r="AZ19" s="56">
        <v>2393</v>
      </c>
      <c r="BA19" s="56">
        <v>947</v>
      </c>
      <c r="BB19" s="61">
        <v>7128</v>
      </c>
    </row>
    <row r="20" spans="1:54" ht="15" x14ac:dyDescent="0.25">
      <c r="A20"/>
      <c r="B20" s="136" t="s">
        <v>117</v>
      </c>
      <c r="C20" s="59">
        <v>168</v>
      </c>
      <c r="D20" s="60">
        <v>95</v>
      </c>
      <c r="E20" s="60">
        <v>90</v>
      </c>
      <c r="F20" s="57">
        <v>353</v>
      </c>
      <c r="G20" s="59">
        <v>133</v>
      </c>
      <c r="H20" s="60">
        <v>86</v>
      </c>
      <c r="I20" s="60">
        <v>73</v>
      </c>
      <c r="J20" s="57">
        <v>292</v>
      </c>
      <c r="K20" s="59">
        <v>166</v>
      </c>
      <c r="L20" s="60">
        <v>104</v>
      </c>
      <c r="M20" s="60">
        <v>109</v>
      </c>
      <c r="N20" s="57">
        <v>379</v>
      </c>
      <c r="O20" s="59">
        <v>177</v>
      </c>
      <c r="P20" s="60">
        <v>113</v>
      </c>
      <c r="Q20" s="60">
        <v>96</v>
      </c>
      <c r="R20" s="57">
        <v>386</v>
      </c>
      <c r="S20" s="59">
        <v>171</v>
      </c>
      <c r="T20" s="60">
        <v>98</v>
      </c>
      <c r="U20" s="60">
        <v>93</v>
      </c>
      <c r="V20" s="57">
        <v>362</v>
      </c>
      <c r="W20" s="59">
        <v>165</v>
      </c>
      <c r="X20" s="60">
        <v>95</v>
      </c>
      <c r="Y20" s="60">
        <v>94</v>
      </c>
      <c r="Z20" s="57">
        <v>354</v>
      </c>
      <c r="AA20" s="59">
        <v>176</v>
      </c>
      <c r="AB20" s="60">
        <v>119</v>
      </c>
      <c r="AC20" s="60">
        <v>115</v>
      </c>
      <c r="AD20" s="57">
        <v>410</v>
      </c>
      <c r="AE20" s="59">
        <v>209</v>
      </c>
      <c r="AF20" s="60">
        <v>106</v>
      </c>
      <c r="AG20" s="60">
        <v>101</v>
      </c>
      <c r="AH20" s="57">
        <v>416</v>
      </c>
      <c r="AI20" s="59">
        <v>168</v>
      </c>
      <c r="AJ20" s="60">
        <v>113</v>
      </c>
      <c r="AK20" s="60">
        <v>93</v>
      </c>
      <c r="AL20" s="57">
        <v>374</v>
      </c>
      <c r="AM20" s="59">
        <v>186</v>
      </c>
      <c r="AN20" s="60">
        <v>95</v>
      </c>
      <c r="AO20" s="60">
        <v>85</v>
      </c>
      <c r="AP20" s="57">
        <v>366</v>
      </c>
      <c r="AQ20" s="59">
        <v>194</v>
      </c>
      <c r="AR20" s="60">
        <v>96</v>
      </c>
      <c r="AS20" s="60">
        <v>90</v>
      </c>
      <c r="AT20" s="57">
        <v>380</v>
      </c>
      <c r="AU20" s="59">
        <v>185</v>
      </c>
      <c r="AV20" s="60">
        <v>129</v>
      </c>
      <c r="AW20" s="60">
        <v>114</v>
      </c>
      <c r="AX20" s="57">
        <v>428</v>
      </c>
      <c r="AY20" s="55">
        <v>2098</v>
      </c>
      <c r="AZ20" s="56">
        <v>1249</v>
      </c>
      <c r="BA20" s="56">
        <v>1153</v>
      </c>
      <c r="BB20" s="61">
        <v>4500</v>
      </c>
    </row>
    <row r="21" spans="1:54" ht="15" x14ac:dyDescent="0.25">
      <c r="A21"/>
      <c r="B21" s="136" t="s">
        <v>118</v>
      </c>
      <c r="C21" s="59">
        <v>327</v>
      </c>
      <c r="D21" s="60">
        <v>151</v>
      </c>
      <c r="E21" s="60">
        <v>86</v>
      </c>
      <c r="F21" s="57">
        <v>564</v>
      </c>
      <c r="G21" s="59">
        <v>218</v>
      </c>
      <c r="H21" s="60">
        <v>137</v>
      </c>
      <c r="I21" s="60">
        <v>171</v>
      </c>
      <c r="J21" s="57">
        <v>526</v>
      </c>
      <c r="K21" s="59">
        <v>379</v>
      </c>
      <c r="L21" s="60">
        <v>191</v>
      </c>
      <c r="M21" s="60">
        <v>107</v>
      </c>
      <c r="N21" s="57">
        <v>677</v>
      </c>
      <c r="O21" s="59">
        <v>396</v>
      </c>
      <c r="P21" s="60">
        <v>205</v>
      </c>
      <c r="Q21" s="60">
        <v>91</v>
      </c>
      <c r="R21" s="57">
        <v>692</v>
      </c>
      <c r="S21" s="59">
        <v>359</v>
      </c>
      <c r="T21" s="60">
        <v>187</v>
      </c>
      <c r="U21" s="60">
        <v>83</v>
      </c>
      <c r="V21" s="57">
        <v>629</v>
      </c>
      <c r="W21" s="59">
        <v>324</v>
      </c>
      <c r="X21" s="60">
        <v>201</v>
      </c>
      <c r="Y21" s="60">
        <v>77</v>
      </c>
      <c r="Z21" s="57">
        <v>602</v>
      </c>
      <c r="AA21" s="59">
        <v>333</v>
      </c>
      <c r="AB21" s="60">
        <v>177</v>
      </c>
      <c r="AC21" s="60">
        <v>78</v>
      </c>
      <c r="AD21" s="57">
        <v>588</v>
      </c>
      <c r="AE21" s="59">
        <v>421</v>
      </c>
      <c r="AF21" s="60">
        <v>186</v>
      </c>
      <c r="AG21" s="60">
        <v>97</v>
      </c>
      <c r="AH21" s="57">
        <v>704</v>
      </c>
      <c r="AI21" s="59">
        <v>357</v>
      </c>
      <c r="AJ21" s="60">
        <v>133</v>
      </c>
      <c r="AK21" s="60">
        <v>59</v>
      </c>
      <c r="AL21" s="57">
        <v>549</v>
      </c>
      <c r="AM21" s="59">
        <v>408</v>
      </c>
      <c r="AN21" s="60">
        <v>152</v>
      </c>
      <c r="AO21" s="60">
        <v>69</v>
      </c>
      <c r="AP21" s="57">
        <v>629</v>
      </c>
      <c r="AQ21" s="59">
        <v>340</v>
      </c>
      <c r="AR21" s="60">
        <v>166</v>
      </c>
      <c r="AS21" s="60">
        <v>64</v>
      </c>
      <c r="AT21" s="57">
        <v>570</v>
      </c>
      <c r="AU21" s="59">
        <v>373</v>
      </c>
      <c r="AV21" s="60">
        <v>167</v>
      </c>
      <c r="AW21" s="60">
        <v>69</v>
      </c>
      <c r="AX21" s="57">
        <v>609</v>
      </c>
      <c r="AY21" s="55">
        <v>4235</v>
      </c>
      <c r="AZ21" s="56">
        <v>2053</v>
      </c>
      <c r="BA21" s="56">
        <v>1051</v>
      </c>
      <c r="BB21" s="61">
        <v>7339</v>
      </c>
    </row>
    <row r="22" spans="1:54" ht="15" x14ac:dyDescent="0.25">
      <c r="A22"/>
      <c r="B22" s="136" t="s">
        <v>119</v>
      </c>
      <c r="C22" s="59">
        <v>25</v>
      </c>
      <c r="D22" s="60">
        <v>34</v>
      </c>
      <c r="E22" s="60">
        <v>8</v>
      </c>
      <c r="F22" s="57">
        <v>67</v>
      </c>
      <c r="G22" s="59">
        <v>22</v>
      </c>
      <c r="H22" s="60">
        <v>33</v>
      </c>
      <c r="I22" s="60">
        <v>12</v>
      </c>
      <c r="J22" s="57">
        <v>67</v>
      </c>
      <c r="K22" s="59">
        <v>25</v>
      </c>
      <c r="L22" s="60">
        <v>48</v>
      </c>
      <c r="M22" s="60">
        <v>8</v>
      </c>
      <c r="N22" s="57">
        <v>81</v>
      </c>
      <c r="O22" s="59">
        <v>32</v>
      </c>
      <c r="P22" s="60">
        <v>33</v>
      </c>
      <c r="Q22" s="60">
        <v>7</v>
      </c>
      <c r="R22" s="57">
        <v>72</v>
      </c>
      <c r="S22" s="59">
        <v>27</v>
      </c>
      <c r="T22" s="60">
        <v>44</v>
      </c>
      <c r="U22" s="60">
        <v>5</v>
      </c>
      <c r="V22" s="57">
        <v>76</v>
      </c>
      <c r="W22" s="59">
        <v>25</v>
      </c>
      <c r="X22" s="60">
        <v>32</v>
      </c>
      <c r="Y22" s="60">
        <v>8</v>
      </c>
      <c r="Z22" s="57">
        <v>65</v>
      </c>
      <c r="AA22" s="59">
        <v>25</v>
      </c>
      <c r="AB22" s="60">
        <v>29</v>
      </c>
      <c r="AC22" s="60">
        <v>6</v>
      </c>
      <c r="AD22" s="57">
        <v>60</v>
      </c>
      <c r="AE22" s="59">
        <v>28</v>
      </c>
      <c r="AF22" s="60">
        <v>32</v>
      </c>
      <c r="AG22" s="60">
        <v>7</v>
      </c>
      <c r="AH22" s="57">
        <v>67</v>
      </c>
      <c r="AI22" s="59">
        <v>29</v>
      </c>
      <c r="AJ22" s="60">
        <v>32</v>
      </c>
      <c r="AK22" s="60">
        <v>7</v>
      </c>
      <c r="AL22" s="57">
        <v>68</v>
      </c>
      <c r="AM22" s="59">
        <v>17</v>
      </c>
      <c r="AN22" s="60">
        <v>31</v>
      </c>
      <c r="AO22" s="60">
        <v>3</v>
      </c>
      <c r="AP22" s="57">
        <v>51</v>
      </c>
      <c r="AQ22" s="59">
        <v>20</v>
      </c>
      <c r="AR22" s="60">
        <v>35</v>
      </c>
      <c r="AS22" s="60">
        <v>5</v>
      </c>
      <c r="AT22" s="57">
        <v>60</v>
      </c>
      <c r="AU22" s="59">
        <v>27</v>
      </c>
      <c r="AV22" s="60">
        <v>41</v>
      </c>
      <c r="AW22" s="60">
        <v>7</v>
      </c>
      <c r="AX22" s="57">
        <v>75</v>
      </c>
      <c r="AY22" s="55">
        <v>302</v>
      </c>
      <c r="AZ22" s="56">
        <v>424</v>
      </c>
      <c r="BA22" s="56">
        <v>83</v>
      </c>
      <c r="BB22" s="61">
        <v>809</v>
      </c>
    </row>
    <row r="23" spans="1:54" ht="15" x14ac:dyDescent="0.25">
      <c r="A23"/>
      <c r="B23" s="136" t="s">
        <v>120</v>
      </c>
      <c r="C23" s="59">
        <v>0</v>
      </c>
      <c r="D23" s="60">
        <v>0</v>
      </c>
      <c r="E23" s="60"/>
      <c r="F23" s="57">
        <v>0</v>
      </c>
      <c r="G23" s="59">
        <v>0</v>
      </c>
      <c r="H23" s="60">
        <v>1</v>
      </c>
      <c r="I23" s="60"/>
      <c r="J23" s="57">
        <v>1</v>
      </c>
      <c r="K23" s="59">
        <v>0</v>
      </c>
      <c r="L23" s="60">
        <v>2</v>
      </c>
      <c r="M23" s="60"/>
      <c r="N23" s="61">
        <v>2</v>
      </c>
      <c r="O23" s="59">
        <v>0</v>
      </c>
      <c r="P23" s="60">
        <v>0</v>
      </c>
      <c r="Q23" s="60"/>
      <c r="R23" s="61">
        <v>0</v>
      </c>
      <c r="S23" s="59">
        <v>0</v>
      </c>
      <c r="T23" s="60">
        <v>0</v>
      </c>
      <c r="U23" s="60"/>
      <c r="V23" s="61">
        <v>0</v>
      </c>
      <c r="W23" s="59">
        <v>0</v>
      </c>
      <c r="X23" s="60">
        <v>3</v>
      </c>
      <c r="Y23" s="60"/>
      <c r="Z23" s="61">
        <v>3</v>
      </c>
      <c r="AA23" s="59">
        <v>0</v>
      </c>
      <c r="AB23" s="60">
        <v>0</v>
      </c>
      <c r="AC23" s="60"/>
      <c r="AD23" s="61">
        <v>0</v>
      </c>
      <c r="AE23" s="59">
        <v>0</v>
      </c>
      <c r="AF23" s="60">
        <v>0</v>
      </c>
      <c r="AG23" s="60"/>
      <c r="AH23" s="61">
        <v>0</v>
      </c>
      <c r="AI23" s="59">
        <v>1</v>
      </c>
      <c r="AJ23" s="60">
        <v>1</v>
      </c>
      <c r="AK23" s="60"/>
      <c r="AL23" s="61">
        <v>2</v>
      </c>
      <c r="AM23" s="59">
        <v>0</v>
      </c>
      <c r="AN23" s="60">
        <v>0</v>
      </c>
      <c r="AO23" s="60"/>
      <c r="AP23" s="61">
        <v>0</v>
      </c>
      <c r="AQ23" s="59">
        <v>1</v>
      </c>
      <c r="AR23" s="60">
        <v>0</v>
      </c>
      <c r="AS23" s="60"/>
      <c r="AT23" s="61">
        <v>1</v>
      </c>
      <c r="AU23" s="59">
        <v>0</v>
      </c>
      <c r="AV23" s="60">
        <v>1</v>
      </c>
      <c r="AW23" s="60"/>
      <c r="AX23" s="61">
        <v>1</v>
      </c>
      <c r="AY23" s="55">
        <v>2</v>
      </c>
      <c r="AZ23" s="56">
        <v>8</v>
      </c>
      <c r="BA23" s="56">
        <v>0</v>
      </c>
      <c r="BB23" s="61">
        <v>10</v>
      </c>
    </row>
    <row r="24" spans="1:54" s="335" customFormat="1" ht="15" x14ac:dyDescent="0.25">
      <c r="A24" s="163"/>
      <c r="B24" s="213" t="s">
        <v>234</v>
      </c>
      <c r="C24" s="63">
        <v>6025</v>
      </c>
      <c r="D24" s="64">
        <v>6172</v>
      </c>
      <c r="E24" s="64">
        <v>1862</v>
      </c>
      <c r="F24" s="65">
        <v>14059</v>
      </c>
      <c r="G24" s="63">
        <v>5024</v>
      </c>
      <c r="H24" s="64">
        <v>5622</v>
      </c>
      <c r="I24" s="64">
        <v>1585</v>
      </c>
      <c r="J24" s="65">
        <v>12231</v>
      </c>
      <c r="K24" s="63">
        <v>5856</v>
      </c>
      <c r="L24" s="64">
        <v>6521</v>
      </c>
      <c r="M24" s="64">
        <v>2063</v>
      </c>
      <c r="N24" s="65">
        <v>14440</v>
      </c>
      <c r="O24" s="63">
        <v>5825</v>
      </c>
      <c r="P24" s="64">
        <v>6089</v>
      </c>
      <c r="Q24" s="64">
        <v>1939</v>
      </c>
      <c r="R24" s="65">
        <v>13853</v>
      </c>
      <c r="S24" s="63">
        <v>5392</v>
      </c>
      <c r="T24" s="64">
        <v>5979</v>
      </c>
      <c r="U24" s="64">
        <v>1813</v>
      </c>
      <c r="V24" s="65">
        <v>13184</v>
      </c>
      <c r="W24" s="63">
        <v>4965</v>
      </c>
      <c r="X24" s="64">
        <v>5671</v>
      </c>
      <c r="Y24" s="64">
        <v>1693</v>
      </c>
      <c r="Z24" s="65">
        <v>12329</v>
      </c>
      <c r="AA24" s="63">
        <v>5719</v>
      </c>
      <c r="AB24" s="64">
        <v>5902</v>
      </c>
      <c r="AC24" s="64">
        <v>1842</v>
      </c>
      <c r="AD24" s="65">
        <v>13463</v>
      </c>
      <c r="AE24" s="63">
        <v>5952</v>
      </c>
      <c r="AF24" s="64">
        <v>5941</v>
      </c>
      <c r="AG24" s="64">
        <v>1881</v>
      </c>
      <c r="AH24" s="65">
        <v>13774</v>
      </c>
      <c r="AI24" s="63">
        <v>4864</v>
      </c>
      <c r="AJ24" s="64">
        <v>4658</v>
      </c>
      <c r="AK24" s="64">
        <v>1451</v>
      </c>
      <c r="AL24" s="65">
        <v>10973</v>
      </c>
      <c r="AM24" s="63">
        <v>5468</v>
      </c>
      <c r="AN24" s="64">
        <v>5398</v>
      </c>
      <c r="AO24" s="64">
        <v>1651</v>
      </c>
      <c r="AP24" s="65">
        <v>12517</v>
      </c>
      <c r="AQ24" s="63">
        <v>5735</v>
      </c>
      <c r="AR24" s="64">
        <v>5868</v>
      </c>
      <c r="AS24" s="64">
        <v>1706</v>
      </c>
      <c r="AT24" s="65">
        <v>13309</v>
      </c>
      <c r="AU24" s="63">
        <v>6208</v>
      </c>
      <c r="AV24" s="64">
        <v>6464</v>
      </c>
      <c r="AW24" s="64">
        <v>1852</v>
      </c>
      <c r="AX24" s="65">
        <v>14524</v>
      </c>
      <c r="AY24" s="63">
        <v>67033</v>
      </c>
      <c r="AZ24" s="64">
        <v>70285</v>
      </c>
      <c r="BA24" s="64">
        <v>21338</v>
      </c>
      <c r="BB24" s="65">
        <v>158656</v>
      </c>
    </row>
    <row r="25" spans="1:54" ht="21" customHeight="1" x14ac:dyDescent="0.25">
      <c r="A25"/>
      <c r="B25" s="50" t="s">
        <v>239</v>
      </c>
      <c r="C25" s="66"/>
      <c r="D25" s="67"/>
      <c r="E25" s="372"/>
      <c r="F25" s="68"/>
      <c r="G25" s="66"/>
      <c r="H25" s="67"/>
      <c r="I25" s="372"/>
      <c r="J25" s="68"/>
      <c r="K25" s="66"/>
      <c r="L25" s="67"/>
      <c r="M25" s="372"/>
      <c r="N25" s="68"/>
      <c r="O25" s="66"/>
      <c r="P25" s="67"/>
      <c r="Q25" s="372"/>
      <c r="R25" s="68"/>
      <c r="S25" s="66"/>
      <c r="T25" s="67"/>
      <c r="U25" s="372"/>
      <c r="V25" s="68"/>
      <c r="W25" s="66"/>
      <c r="X25" s="67"/>
      <c r="Y25" s="372"/>
      <c r="Z25" s="68"/>
      <c r="AA25" s="66"/>
      <c r="AB25" s="67"/>
      <c r="AC25" s="372"/>
      <c r="AD25" s="68"/>
      <c r="AE25" s="66"/>
      <c r="AF25" s="67"/>
      <c r="AG25" s="372"/>
      <c r="AH25" s="68"/>
      <c r="AI25" s="66"/>
      <c r="AJ25" s="67"/>
      <c r="AK25" s="372"/>
      <c r="AL25" s="68"/>
      <c r="AM25" s="66"/>
      <c r="AN25" s="67"/>
      <c r="AO25" s="372"/>
      <c r="AP25" s="68"/>
      <c r="AQ25" s="66"/>
      <c r="AR25" s="67"/>
      <c r="AS25" s="372"/>
      <c r="AT25" s="68"/>
      <c r="AU25" s="66"/>
      <c r="AV25" s="67"/>
      <c r="AW25" s="372"/>
      <c r="AX25" s="68"/>
      <c r="AY25" s="66"/>
      <c r="AZ25" s="67"/>
      <c r="BA25" s="372"/>
      <c r="BB25" s="68"/>
    </row>
    <row r="26" spans="1:54" ht="15" x14ac:dyDescent="0.25">
      <c r="A26"/>
      <c r="B26" s="132" t="s">
        <v>104</v>
      </c>
      <c r="C26" s="55">
        <v>75</v>
      </c>
      <c r="D26" s="56">
        <v>78</v>
      </c>
      <c r="E26" s="56">
        <v>13</v>
      </c>
      <c r="F26" s="57">
        <v>166</v>
      </c>
      <c r="G26" s="55">
        <v>80</v>
      </c>
      <c r="H26" s="56">
        <v>65</v>
      </c>
      <c r="I26" s="56">
        <v>40</v>
      </c>
      <c r="J26" s="57">
        <v>185</v>
      </c>
      <c r="K26" s="55">
        <v>77</v>
      </c>
      <c r="L26" s="56">
        <v>51</v>
      </c>
      <c r="M26" s="56">
        <v>11</v>
      </c>
      <c r="N26" s="57">
        <v>139</v>
      </c>
      <c r="O26" s="55">
        <v>75</v>
      </c>
      <c r="P26" s="56">
        <v>42</v>
      </c>
      <c r="Q26" s="56">
        <v>13</v>
      </c>
      <c r="R26" s="57">
        <v>130</v>
      </c>
      <c r="S26" s="55">
        <v>71</v>
      </c>
      <c r="T26" s="56">
        <v>40</v>
      </c>
      <c r="U26" s="56">
        <v>19</v>
      </c>
      <c r="V26" s="57">
        <v>130</v>
      </c>
      <c r="W26" s="55">
        <v>53</v>
      </c>
      <c r="X26" s="56">
        <v>58</v>
      </c>
      <c r="Y26" s="56">
        <v>12</v>
      </c>
      <c r="Z26" s="57">
        <v>123</v>
      </c>
      <c r="AA26" s="55">
        <v>63</v>
      </c>
      <c r="AB26" s="56">
        <v>54</v>
      </c>
      <c r="AC26" s="56">
        <v>10</v>
      </c>
      <c r="AD26" s="57">
        <v>127</v>
      </c>
      <c r="AE26" s="55">
        <v>63</v>
      </c>
      <c r="AF26" s="56">
        <v>43</v>
      </c>
      <c r="AG26" s="56">
        <v>20</v>
      </c>
      <c r="AH26" s="57">
        <v>126</v>
      </c>
      <c r="AI26" s="55">
        <v>47</v>
      </c>
      <c r="AJ26" s="56">
        <v>21</v>
      </c>
      <c r="AK26" s="56">
        <v>16</v>
      </c>
      <c r="AL26" s="57">
        <v>84</v>
      </c>
      <c r="AM26" s="55">
        <v>57</v>
      </c>
      <c r="AN26" s="56">
        <v>37</v>
      </c>
      <c r="AO26" s="56">
        <v>18</v>
      </c>
      <c r="AP26" s="57">
        <v>112</v>
      </c>
      <c r="AQ26" s="55">
        <v>78</v>
      </c>
      <c r="AR26" s="56">
        <v>63</v>
      </c>
      <c r="AS26" s="56">
        <v>20</v>
      </c>
      <c r="AT26" s="57">
        <v>161</v>
      </c>
      <c r="AU26" s="55">
        <v>127</v>
      </c>
      <c r="AV26" s="56">
        <v>93</v>
      </c>
      <c r="AW26" s="56">
        <v>29</v>
      </c>
      <c r="AX26" s="57">
        <v>249</v>
      </c>
      <c r="AY26" s="55">
        <v>866</v>
      </c>
      <c r="AZ26" s="56">
        <v>645</v>
      </c>
      <c r="BA26" s="56">
        <v>221</v>
      </c>
      <c r="BB26" s="57">
        <v>1732</v>
      </c>
    </row>
    <row r="27" spans="1:54" ht="15" x14ac:dyDescent="0.25">
      <c r="A27"/>
      <c r="B27" s="136" t="s">
        <v>105</v>
      </c>
      <c r="C27" s="59">
        <v>16</v>
      </c>
      <c r="D27" s="60">
        <v>8</v>
      </c>
      <c r="E27" s="60">
        <v>1</v>
      </c>
      <c r="F27" s="57">
        <v>25</v>
      </c>
      <c r="G27" s="59">
        <v>8</v>
      </c>
      <c r="H27" s="60">
        <v>8</v>
      </c>
      <c r="I27" s="60"/>
      <c r="J27" s="57">
        <v>16</v>
      </c>
      <c r="K27" s="59">
        <v>11</v>
      </c>
      <c r="L27" s="60">
        <v>4</v>
      </c>
      <c r="M27" s="60">
        <v>3</v>
      </c>
      <c r="N27" s="57">
        <v>18</v>
      </c>
      <c r="O27" s="59">
        <v>22</v>
      </c>
      <c r="P27" s="60">
        <v>2</v>
      </c>
      <c r="Q27" s="60"/>
      <c r="R27" s="57">
        <v>24</v>
      </c>
      <c r="S27" s="59">
        <v>18</v>
      </c>
      <c r="T27" s="60">
        <v>7</v>
      </c>
      <c r="U27" s="60">
        <v>1</v>
      </c>
      <c r="V27" s="57">
        <v>26</v>
      </c>
      <c r="W27" s="59">
        <v>10</v>
      </c>
      <c r="X27" s="60">
        <v>6</v>
      </c>
      <c r="Y27" s="60">
        <v>1</v>
      </c>
      <c r="Z27" s="57">
        <v>17</v>
      </c>
      <c r="AA27" s="59">
        <v>27</v>
      </c>
      <c r="AB27" s="60">
        <v>6</v>
      </c>
      <c r="AC27" s="60"/>
      <c r="AD27" s="57">
        <v>33</v>
      </c>
      <c r="AE27" s="59">
        <v>15</v>
      </c>
      <c r="AF27" s="60">
        <v>5</v>
      </c>
      <c r="AG27" s="60">
        <v>1</v>
      </c>
      <c r="AH27" s="57">
        <v>21</v>
      </c>
      <c r="AI27" s="59">
        <v>11</v>
      </c>
      <c r="AJ27" s="60">
        <v>0</v>
      </c>
      <c r="AK27" s="60"/>
      <c r="AL27" s="57">
        <v>11</v>
      </c>
      <c r="AM27" s="59">
        <v>11</v>
      </c>
      <c r="AN27" s="60">
        <v>6</v>
      </c>
      <c r="AO27" s="60">
        <v>1</v>
      </c>
      <c r="AP27" s="57">
        <v>18</v>
      </c>
      <c r="AQ27" s="59">
        <v>7</v>
      </c>
      <c r="AR27" s="60">
        <v>10</v>
      </c>
      <c r="AS27" s="60"/>
      <c r="AT27" s="57">
        <v>17</v>
      </c>
      <c r="AU27" s="59">
        <v>16</v>
      </c>
      <c r="AV27" s="60">
        <v>10</v>
      </c>
      <c r="AW27" s="60"/>
      <c r="AX27" s="57">
        <v>26</v>
      </c>
      <c r="AY27" s="55">
        <v>172</v>
      </c>
      <c r="AZ27" s="56">
        <v>72</v>
      </c>
      <c r="BA27" s="56">
        <v>8</v>
      </c>
      <c r="BB27" s="61">
        <v>252</v>
      </c>
    </row>
    <row r="28" spans="1:54" ht="15" x14ac:dyDescent="0.25">
      <c r="A28"/>
      <c r="B28" s="136" t="s">
        <v>106</v>
      </c>
      <c r="C28" s="59">
        <v>3</v>
      </c>
      <c r="D28" s="60">
        <v>6</v>
      </c>
      <c r="E28" s="60">
        <v>1</v>
      </c>
      <c r="F28" s="57">
        <v>10</v>
      </c>
      <c r="G28" s="59">
        <v>7</v>
      </c>
      <c r="H28" s="60">
        <v>1</v>
      </c>
      <c r="I28" s="60">
        <v>6</v>
      </c>
      <c r="J28" s="57">
        <v>14</v>
      </c>
      <c r="K28" s="59">
        <v>7</v>
      </c>
      <c r="L28" s="60">
        <v>5</v>
      </c>
      <c r="M28" s="60">
        <v>2</v>
      </c>
      <c r="N28" s="57">
        <v>14</v>
      </c>
      <c r="O28" s="59">
        <v>4</v>
      </c>
      <c r="P28" s="60">
        <v>3</v>
      </c>
      <c r="Q28" s="60">
        <v>1</v>
      </c>
      <c r="R28" s="57">
        <v>8</v>
      </c>
      <c r="S28" s="59">
        <v>4</v>
      </c>
      <c r="T28" s="60">
        <v>4</v>
      </c>
      <c r="U28" s="60">
        <v>1</v>
      </c>
      <c r="V28" s="57">
        <v>9</v>
      </c>
      <c r="W28" s="59">
        <v>4</v>
      </c>
      <c r="X28" s="60">
        <v>7</v>
      </c>
      <c r="Y28" s="60">
        <v>9</v>
      </c>
      <c r="Z28" s="57">
        <v>20</v>
      </c>
      <c r="AA28" s="59">
        <v>9</v>
      </c>
      <c r="AB28" s="60">
        <v>10</v>
      </c>
      <c r="AC28" s="60"/>
      <c r="AD28" s="57">
        <v>19</v>
      </c>
      <c r="AE28" s="59">
        <v>5</v>
      </c>
      <c r="AF28" s="60">
        <v>9</v>
      </c>
      <c r="AG28" s="60"/>
      <c r="AH28" s="57">
        <v>14</v>
      </c>
      <c r="AI28" s="59">
        <v>4</v>
      </c>
      <c r="AJ28" s="60">
        <v>6</v>
      </c>
      <c r="AK28" s="60"/>
      <c r="AL28" s="57">
        <v>10</v>
      </c>
      <c r="AM28" s="59">
        <v>6</v>
      </c>
      <c r="AN28" s="60">
        <v>4</v>
      </c>
      <c r="AO28" s="60"/>
      <c r="AP28" s="57">
        <v>10</v>
      </c>
      <c r="AQ28" s="59">
        <v>14</v>
      </c>
      <c r="AR28" s="60">
        <v>10</v>
      </c>
      <c r="AS28" s="60">
        <v>3</v>
      </c>
      <c r="AT28" s="57">
        <v>27</v>
      </c>
      <c r="AU28" s="59">
        <v>7</v>
      </c>
      <c r="AV28" s="60">
        <v>4</v>
      </c>
      <c r="AW28" s="60"/>
      <c r="AX28" s="57">
        <v>11</v>
      </c>
      <c r="AY28" s="55">
        <v>74</v>
      </c>
      <c r="AZ28" s="56">
        <v>69</v>
      </c>
      <c r="BA28" s="56">
        <v>23</v>
      </c>
      <c r="BB28" s="61">
        <v>166</v>
      </c>
    </row>
    <row r="29" spans="1:54" ht="15" x14ac:dyDescent="0.25">
      <c r="A29"/>
      <c r="B29" s="136" t="s">
        <v>107</v>
      </c>
      <c r="C29" s="59">
        <v>182</v>
      </c>
      <c r="D29" s="60">
        <v>167</v>
      </c>
      <c r="E29" s="60">
        <v>56</v>
      </c>
      <c r="F29" s="57">
        <v>405</v>
      </c>
      <c r="G29" s="59">
        <v>185</v>
      </c>
      <c r="H29" s="60">
        <v>153</v>
      </c>
      <c r="I29" s="60">
        <v>44</v>
      </c>
      <c r="J29" s="57">
        <v>382</v>
      </c>
      <c r="K29" s="59">
        <v>229</v>
      </c>
      <c r="L29" s="60">
        <v>161</v>
      </c>
      <c r="M29" s="60">
        <v>76</v>
      </c>
      <c r="N29" s="57">
        <v>466</v>
      </c>
      <c r="O29" s="59">
        <v>191</v>
      </c>
      <c r="P29" s="60">
        <v>168</v>
      </c>
      <c r="Q29" s="60">
        <v>65</v>
      </c>
      <c r="R29" s="57">
        <v>424</v>
      </c>
      <c r="S29" s="59">
        <v>175</v>
      </c>
      <c r="T29" s="60">
        <v>185</v>
      </c>
      <c r="U29" s="60">
        <v>65</v>
      </c>
      <c r="V29" s="57">
        <v>425</v>
      </c>
      <c r="W29" s="59">
        <v>164</v>
      </c>
      <c r="X29" s="60">
        <v>156</v>
      </c>
      <c r="Y29" s="60">
        <v>44</v>
      </c>
      <c r="Z29" s="57">
        <v>364</v>
      </c>
      <c r="AA29" s="59">
        <v>193</v>
      </c>
      <c r="AB29" s="60">
        <v>186</v>
      </c>
      <c r="AC29" s="60">
        <v>57</v>
      </c>
      <c r="AD29" s="57">
        <v>436</v>
      </c>
      <c r="AE29" s="59">
        <v>213</v>
      </c>
      <c r="AF29" s="60">
        <v>148</v>
      </c>
      <c r="AG29" s="60">
        <v>37</v>
      </c>
      <c r="AH29" s="57">
        <v>398</v>
      </c>
      <c r="AI29" s="59">
        <v>181</v>
      </c>
      <c r="AJ29" s="60">
        <v>122</v>
      </c>
      <c r="AK29" s="60">
        <v>57</v>
      </c>
      <c r="AL29" s="57">
        <v>360</v>
      </c>
      <c r="AM29" s="59">
        <v>219</v>
      </c>
      <c r="AN29" s="60">
        <v>161</v>
      </c>
      <c r="AO29" s="60">
        <v>32</v>
      </c>
      <c r="AP29" s="57">
        <v>412</v>
      </c>
      <c r="AQ29" s="59">
        <v>258</v>
      </c>
      <c r="AR29" s="60">
        <v>171</v>
      </c>
      <c r="AS29" s="60">
        <v>66</v>
      </c>
      <c r="AT29" s="57">
        <v>495</v>
      </c>
      <c r="AU29" s="59">
        <v>238</v>
      </c>
      <c r="AV29" s="60">
        <v>213</v>
      </c>
      <c r="AW29" s="60">
        <v>57</v>
      </c>
      <c r="AX29" s="57">
        <v>508</v>
      </c>
      <c r="AY29" s="55">
        <v>2428</v>
      </c>
      <c r="AZ29" s="56">
        <v>1991</v>
      </c>
      <c r="BA29" s="56">
        <v>656</v>
      </c>
      <c r="BB29" s="61">
        <v>5075</v>
      </c>
    </row>
    <row r="30" spans="1:54" ht="15" x14ac:dyDescent="0.25">
      <c r="A30"/>
      <c r="B30" s="136" t="s">
        <v>108</v>
      </c>
      <c r="C30" s="59">
        <v>5</v>
      </c>
      <c r="D30" s="60">
        <v>7</v>
      </c>
      <c r="E30" s="60"/>
      <c r="F30" s="57">
        <v>12</v>
      </c>
      <c r="G30" s="59">
        <v>5</v>
      </c>
      <c r="H30" s="60">
        <v>3</v>
      </c>
      <c r="I30" s="60">
        <v>1</v>
      </c>
      <c r="J30" s="57">
        <v>9</v>
      </c>
      <c r="K30" s="59">
        <v>15</v>
      </c>
      <c r="L30" s="60">
        <v>5</v>
      </c>
      <c r="M30" s="60">
        <v>2</v>
      </c>
      <c r="N30" s="57">
        <v>22</v>
      </c>
      <c r="O30" s="59">
        <v>7</v>
      </c>
      <c r="P30" s="60">
        <v>9</v>
      </c>
      <c r="Q30" s="60">
        <v>3</v>
      </c>
      <c r="R30" s="57">
        <v>19</v>
      </c>
      <c r="S30" s="59">
        <v>5</v>
      </c>
      <c r="T30" s="60">
        <v>5</v>
      </c>
      <c r="U30" s="60">
        <v>1</v>
      </c>
      <c r="V30" s="57">
        <v>11</v>
      </c>
      <c r="W30" s="59">
        <v>9</v>
      </c>
      <c r="X30" s="60">
        <v>7</v>
      </c>
      <c r="Y30" s="60"/>
      <c r="Z30" s="57">
        <v>16</v>
      </c>
      <c r="AA30" s="59">
        <v>2</v>
      </c>
      <c r="AB30" s="60">
        <v>11</v>
      </c>
      <c r="AC30" s="60">
        <v>1</v>
      </c>
      <c r="AD30" s="57">
        <v>14</v>
      </c>
      <c r="AE30" s="59">
        <v>11</v>
      </c>
      <c r="AF30" s="60">
        <v>5</v>
      </c>
      <c r="AG30" s="60">
        <v>3</v>
      </c>
      <c r="AH30" s="57">
        <v>19</v>
      </c>
      <c r="AI30" s="59">
        <v>3</v>
      </c>
      <c r="AJ30" s="60">
        <v>6</v>
      </c>
      <c r="AK30" s="60"/>
      <c r="AL30" s="57">
        <v>9</v>
      </c>
      <c r="AM30" s="59">
        <v>7</v>
      </c>
      <c r="AN30" s="60">
        <v>3</v>
      </c>
      <c r="AO30" s="60"/>
      <c r="AP30" s="57">
        <v>10</v>
      </c>
      <c r="AQ30" s="59">
        <v>10</v>
      </c>
      <c r="AR30" s="60">
        <v>6</v>
      </c>
      <c r="AS30" s="60"/>
      <c r="AT30" s="57">
        <v>16</v>
      </c>
      <c r="AU30" s="59">
        <v>12</v>
      </c>
      <c r="AV30" s="60">
        <v>8</v>
      </c>
      <c r="AW30" s="60">
        <v>2</v>
      </c>
      <c r="AX30" s="57">
        <v>22</v>
      </c>
      <c r="AY30" s="55">
        <v>91</v>
      </c>
      <c r="AZ30" s="56">
        <v>75</v>
      </c>
      <c r="BA30" s="56">
        <v>13</v>
      </c>
      <c r="BB30" s="61">
        <v>179</v>
      </c>
    </row>
    <row r="31" spans="1:54" ht="15" x14ac:dyDescent="0.25">
      <c r="A31"/>
      <c r="B31" s="136" t="s">
        <v>109</v>
      </c>
      <c r="C31" s="59">
        <v>122</v>
      </c>
      <c r="D31" s="60">
        <v>370</v>
      </c>
      <c r="E31" s="60">
        <v>61</v>
      </c>
      <c r="F31" s="57">
        <v>553</v>
      </c>
      <c r="G31" s="59">
        <v>85</v>
      </c>
      <c r="H31" s="60">
        <v>317</v>
      </c>
      <c r="I31" s="60">
        <v>27</v>
      </c>
      <c r="J31" s="57">
        <v>429</v>
      </c>
      <c r="K31" s="59">
        <v>136</v>
      </c>
      <c r="L31" s="60">
        <v>409</v>
      </c>
      <c r="M31" s="60">
        <v>55</v>
      </c>
      <c r="N31" s="57">
        <v>600</v>
      </c>
      <c r="O31" s="59">
        <v>146</v>
      </c>
      <c r="P31" s="60">
        <v>404</v>
      </c>
      <c r="Q31" s="60">
        <v>56</v>
      </c>
      <c r="R31" s="57">
        <v>606</v>
      </c>
      <c r="S31" s="59">
        <v>103</v>
      </c>
      <c r="T31" s="60">
        <v>417</v>
      </c>
      <c r="U31" s="60">
        <v>64</v>
      </c>
      <c r="V31" s="57">
        <v>584</v>
      </c>
      <c r="W31" s="59">
        <v>99</v>
      </c>
      <c r="X31" s="60">
        <v>428</v>
      </c>
      <c r="Y31" s="60">
        <v>75</v>
      </c>
      <c r="Z31" s="57">
        <v>602</v>
      </c>
      <c r="AA31" s="59">
        <v>122</v>
      </c>
      <c r="AB31" s="60">
        <v>484</v>
      </c>
      <c r="AC31" s="60">
        <v>51</v>
      </c>
      <c r="AD31" s="57">
        <v>657</v>
      </c>
      <c r="AE31" s="59">
        <v>126</v>
      </c>
      <c r="AF31" s="60">
        <v>408</v>
      </c>
      <c r="AG31" s="60">
        <v>44</v>
      </c>
      <c r="AH31" s="57">
        <v>578</v>
      </c>
      <c r="AI31" s="59">
        <v>103</v>
      </c>
      <c r="AJ31" s="60">
        <v>294</v>
      </c>
      <c r="AK31" s="60">
        <v>36</v>
      </c>
      <c r="AL31" s="57">
        <v>433</v>
      </c>
      <c r="AM31" s="59">
        <v>156</v>
      </c>
      <c r="AN31" s="60">
        <v>449</v>
      </c>
      <c r="AO31" s="60">
        <v>58</v>
      </c>
      <c r="AP31" s="57">
        <v>663</v>
      </c>
      <c r="AQ31" s="59">
        <v>179</v>
      </c>
      <c r="AR31" s="60">
        <v>567</v>
      </c>
      <c r="AS31" s="60">
        <v>89</v>
      </c>
      <c r="AT31" s="57">
        <v>835</v>
      </c>
      <c r="AU31" s="59">
        <v>169</v>
      </c>
      <c r="AV31" s="60">
        <v>424</v>
      </c>
      <c r="AW31" s="60">
        <v>55</v>
      </c>
      <c r="AX31" s="57">
        <v>648</v>
      </c>
      <c r="AY31" s="55">
        <v>1546</v>
      </c>
      <c r="AZ31" s="56">
        <v>4971</v>
      </c>
      <c r="BA31" s="56">
        <v>671</v>
      </c>
      <c r="BB31" s="61">
        <v>7188</v>
      </c>
    </row>
    <row r="32" spans="1:54" ht="15" x14ac:dyDescent="0.25">
      <c r="A32"/>
      <c r="B32" s="136" t="s">
        <v>110</v>
      </c>
      <c r="C32" s="59">
        <v>323</v>
      </c>
      <c r="D32" s="60">
        <v>416</v>
      </c>
      <c r="E32" s="60">
        <v>82</v>
      </c>
      <c r="F32" s="57">
        <v>821</v>
      </c>
      <c r="G32" s="59">
        <v>261</v>
      </c>
      <c r="H32" s="60">
        <v>335</v>
      </c>
      <c r="I32" s="60">
        <v>55</v>
      </c>
      <c r="J32" s="57">
        <v>651</v>
      </c>
      <c r="K32" s="59">
        <v>325</v>
      </c>
      <c r="L32" s="60">
        <v>409</v>
      </c>
      <c r="M32" s="60">
        <v>75</v>
      </c>
      <c r="N32" s="57">
        <v>809</v>
      </c>
      <c r="O32" s="59">
        <v>292</v>
      </c>
      <c r="P32" s="60">
        <v>347</v>
      </c>
      <c r="Q32" s="60">
        <v>58</v>
      </c>
      <c r="R32" s="57">
        <v>697</v>
      </c>
      <c r="S32" s="59">
        <v>319</v>
      </c>
      <c r="T32" s="60">
        <v>408</v>
      </c>
      <c r="U32" s="60">
        <v>64</v>
      </c>
      <c r="V32" s="57">
        <v>791</v>
      </c>
      <c r="W32" s="59">
        <v>221</v>
      </c>
      <c r="X32" s="60">
        <v>352</v>
      </c>
      <c r="Y32" s="60">
        <v>57</v>
      </c>
      <c r="Z32" s="57">
        <v>630</v>
      </c>
      <c r="AA32" s="59">
        <v>245</v>
      </c>
      <c r="AB32" s="60">
        <v>356</v>
      </c>
      <c r="AC32" s="60">
        <v>68</v>
      </c>
      <c r="AD32" s="57">
        <v>669</v>
      </c>
      <c r="AE32" s="59">
        <v>307</v>
      </c>
      <c r="AF32" s="60">
        <v>383</v>
      </c>
      <c r="AG32" s="60">
        <v>66</v>
      </c>
      <c r="AH32" s="57">
        <v>756</v>
      </c>
      <c r="AI32" s="59">
        <v>235</v>
      </c>
      <c r="AJ32" s="60">
        <v>290</v>
      </c>
      <c r="AK32" s="60">
        <v>53</v>
      </c>
      <c r="AL32" s="57">
        <v>578</v>
      </c>
      <c r="AM32" s="59">
        <v>305</v>
      </c>
      <c r="AN32" s="60">
        <v>333</v>
      </c>
      <c r="AO32" s="60">
        <v>76</v>
      </c>
      <c r="AP32" s="57">
        <v>714</v>
      </c>
      <c r="AQ32" s="59">
        <v>420</v>
      </c>
      <c r="AR32" s="60">
        <v>429</v>
      </c>
      <c r="AS32" s="60">
        <v>87</v>
      </c>
      <c r="AT32" s="57">
        <v>936</v>
      </c>
      <c r="AU32" s="59">
        <v>402</v>
      </c>
      <c r="AV32" s="60">
        <v>433</v>
      </c>
      <c r="AW32" s="60">
        <v>78</v>
      </c>
      <c r="AX32" s="57">
        <v>913</v>
      </c>
      <c r="AY32" s="55">
        <v>3655</v>
      </c>
      <c r="AZ32" s="56">
        <v>4491</v>
      </c>
      <c r="BA32" s="56">
        <v>819</v>
      </c>
      <c r="BB32" s="61">
        <v>8965</v>
      </c>
    </row>
    <row r="33" spans="1:54" ht="15" x14ac:dyDescent="0.25">
      <c r="A33"/>
      <c r="B33" s="136" t="s">
        <v>111</v>
      </c>
      <c r="C33" s="59">
        <v>92</v>
      </c>
      <c r="D33" s="60">
        <v>80</v>
      </c>
      <c r="E33" s="60">
        <v>33</v>
      </c>
      <c r="F33" s="57">
        <v>205</v>
      </c>
      <c r="G33" s="59">
        <v>110</v>
      </c>
      <c r="H33" s="60">
        <v>98</v>
      </c>
      <c r="I33" s="60">
        <v>30</v>
      </c>
      <c r="J33" s="57">
        <v>238</v>
      </c>
      <c r="K33" s="59">
        <v>118</v>
      </c>
      <c r="L33" s="60">
        <v>145</v>
      </c>
      <c r="M33" s="60">
        <v>40</v>
      </c>
      <c r="N33" s="57">
        <v>303</v>
      </c>
      <c r="O33" s="59">
        <v>110</v>
      </c>
      <c r="P33" s="60">
        <v>108</v>
      </c>
      <c r="Q33" s="60">
        <v>64</v>
      </c>
      <c r="R33" s="57">
        <v>282</v>
      </c>
      <c r="S33" s="59">
        <v>124</v>
      </c>
      <c r="T33" s="60">
        <v>111</v>
      </c>
      <c r="U33" s="60">
        <v>41</v>
      </c>
      <c r="V33" s="57">
        <v>276</v>
      </c>
      <c r="W33" s="59">
        <v>107</v>
      </c>
      <c r="X33" s="60">
        <v>83</v>
      </c>
      <c r="Y33" s="60">
        <v>49</v>
      </c>
      <c r="Z33" s="57">
        <v>239</v>
      </c>
      <c r="AA33" s="59">
        <v>105</v>
      </c>
      <c r="AB33" s="60">
        <v>116</v>
      </c>
      <c r="AC33" s="60">
        <v>37</v>
      </c>
      <c r="AD33" s="57">
        <v>258</v>
      </c>
      <c r="AE33" s="59">
        <v>111</v>
      </c>
      <c r="AF33" s="60">
        <v>89</v>
      </c>
      <c r="AG33" s="60">
        <v>55</v>
      </c>
      <c r="AH33" s="57">
        <v>255</v>
      </c>
      <c r="AI33" s="59">
        <v>89</v>
      </c>
      <c r="AJ33" s="60">
        <v>101</v>
      </c>
      <c r="AK33" s="60">
        <v>45</v>
      </c>
      <c r="AL33" s="57">
        <v>235</v>
      </c>
      <c r="AM33" s="59">
        <v>108</v>
      </c>
      <c r="AN33" s="60">
        <v>120</v>
      </c>
      <c r="AO33" s="60">
        <v>65</v>
      </c>
      <c r="AP33" s="57">
        <v>293</v>
      </c>
      <c r="AQ33" s="59">
        <v>158</v>
      </c>
      <c r="AR33" s="60">
        <v>129</v>
      </c>
      <c r="AS33" s="60">
        <v>74</v>
      </c>
      <c r="AT33" s="57">
        <v>361</v>
      </c>
      <c r="AU33" s="59">
        <v>135</v>
      </c>
      <c r="AV33" s="60">
        <v>142</v>
      </c>
      <c r="AW33" s="60">
        <v>59</v>
      </c>
      <c r="AX33" s="57">
        <v>336</v>
      </c>
      <c r="AY33" s="55">
        <v>1367</v>
      </c>
      <c r="AZ33" s="56">
        <v>1322</v>
      </c>
      <c r="BA33" s="56">
        <v>592</v>
      </c>
      <c r="BB33" s="61">
        <v>3281</v>
      </c>
    </row>
    <row r="34" spans="1:54" ht="15" x14ac:dyDescent="0.25">
      <c r="A34"/>
      <c r="B34" s="136" t="s">
        <v>112</v>
      </c>
      <c r="C34" s="59">
        <v>130</v>
      </c>
      <c r="D34" s="60">
        <v>155</v>
      </c>
      <c r="E34" s="60">
        <v>45</v>
      </c>
      <c r="F34" s="57">
        <v>330</v>
      </c>
      <c r="G34" s="59">
        <v>120</v>
      </c>
      <c r="H34" s="60">
        <v>114</v>
      </c>
      <c r="I34" s="60">
        <v>41</v>
      </c>
      <c r="J34" s="57">
        <v>275</v>
      </c>
      <c r="K34" s="59">
        <v>148</v>
      </c>
      <c r="L34" s="60">
        <v>143</v>
      </c>
      <c r="M34" s="60">
        <v>64</v>
      </c>
      <c r="N34" s="57">
        <v>355</v>
      </c>
      <c r="O34" s="59">
        <v>140</v>
      </c>
      <c r="P34" s="60">
        <v>149</v>
      </c>
      <c r="Q34" s="60">
        <v>53</v>
      </c>
      <c r="R34" s="57">
        <v>342</v>
      </c>
      <c r="S34" s="59">
        <v>125</v>
      </c>
      <c r="T34" s="60">
        <v>146</v>
      </c>
      <c r="U34" s="60">
        <v>53</v>
      </c>
      <c r="V34" s="57">
        <v>324</v>
      </c>
      <c r="W34" s="59">
        <v>121</v>
      </c>
      <c r="X34" s="60">
        <v>152</v>
      </c>
      <c r="Y34" s="60">
        <v>56</v>
      </c>
      <c r="Z34" s="57">
        <v>329</v>
      </c>
      <c r="AA34" s="59">
        <v>138</v>
      </c>
      <c r="AB34" s="60">
        <v>127</v>
      </c>
      <c r="AC34" s="60">
        <v>37</v>
      </c>
      <c r="AD34" s="57">
        <v>302</v>
      </c>
      <c r="AE34" s="59">
        <v>125</v>
      </c>
      <c r="AF34" s="60">
        <v>146</v>
      </c>
      <c r="AG34" s="60">
        <v>53</v>
      </c>
      <c r="AH34" s="57">
        <v>324</v>
      </c>
      <c r="AI34" s="59">
        <v>127</v>
      </c>
      <c r="AJ34" s="60">
        <v>102</v>
      </c>
      <c r="AK34" s="60">
        <v>27</v>
      </c>
      <c r="AL34" s="57">
        <v>256</v>
      </c>
      <c r="AM34" s="59">
        <v>120</v>
      </c>
      <c r="AN34" s="60">
        <v>166</v>
      </c>
      <c r="AO34" s="60">
        <v>46</v>
      </c>
      <c r="AP34" s="57">
        <v>332</v>
      </c>
      <c r="AQ34" s="59">
        <v>172</v>
      </c>
      <c r="AR34" s="60">
        <v>205</v>
      </c>
      <c r="AS34" s="60">
        <v>50</v>
      </c>
      <c r="AT34" s="57">
        <v>427</v>
      </c>
      <c r="AU34" s="59">
        <v>184</v>
      </c>
      <c r="AV34" s="60">
        <v>200</v>
      </c>
      <c r="AW34" s="60">
        <v>65</v>
      </c>
      <c r="AX34" s="57">
        <v>449</v>
      </c>
      <c r="AY34" s="55">
        <v>1650</v>
      </c>
      <c r="AZ34" s="56">
        <v>1805</v>
      </c>
      <c r="BA34" s="56">
        <v>590</v>
      </c>
      <c r="BB34" s="61">
        <v>4045</v>
      </c>
    </row>
    <row r="35" spans="1:54" ht="15" x14ac:dyDescent="0.25">
      <c r="A35"/>
      <c r="B35" s="136" t="s">
        <v>113</v>
      </c>
      <c r="C35" s="59">
        <v>65</v>
      </c>
      <c r="D35" s="60">
        <v>116</v>
      </c>
      <c r="E35" s="60">
        <v>17</v>
      </c>
      <c r="F35" s="57">
        <v>198</v>
      </c>
      <c r="G35" s="59">
        <v>53</v>
      </c>
      <c r="H35" s="60">
        <v>89</v>
      </c>
      <c r="I35" s="60">
        <v>2</v>
      </c>
      <c r="J35" s="57">
        <v>144</v>
      </c>
      <c r="K35" s="59">
        <v>63</v>
      </c>
      <c r="L35" s="60">
        <v>107</v>
      </c>
      <c r="M35" s="60">
        <v>12</v>
      </c>
      <c r="N35" s="57">
        <v>182</v>
      </c>
      <c r="O35" s="59">
        <v>64</v>
      </c>
      <c r="P35" s="60">
        <v>119</v>
      </c>
      <c r="Q35" s="60">
        <v>12</v>
      </c>
      <c r="R35" s="57">
        <v>195</v>
      </c>
      <c r="S35" s="59">
        <v>51</v>
      </c>
      <c r="T35" s="60">
        <v>107</v>
      </c>
      <c r="U35" s="60">
        <v>9</v>
      </c>
      <c r="V35" s="57">
        <v>167</v>
      </c>
      <c r="W35" s="59">
        <v>63</v>
      </c>
      <c r="X35" s="60">
        <v>115</v>
      </c>
      <c r="Y35" s="60">
        <v>7</v>
      </c>
      <c r="Z35" s="57">
        <v>185</v>
      </c>
      <c r="AA35" s="59">
        <v>57</v>
      </c>
      <c r="AB35" s="60">
        <v>115</v>
      </c>
      <c r="AC35" s="60">
        <v>13</v>
      </c>
      <c r="AD35" s="57">
        <v>185</v>
      </c>
      <c r="AE35" s="59">
        <v>57</v>
      </c>
      <c r="AF35" s="60">
        <v>88</v>
      </c>
      <c r="AG35" s="60">
        <v>6</v>
      </c>
      <c r="AH35" s="57">
        <v>151</v>
      </c>
      <c r="AI35" s="59">
        <v>51</v>
      </c>
      <c r="AJ35" s="60">
        <v>95</v>
      </c>
      <c r="AK35" s="60">
        <v>7</v>
      </c>
      <c r="AL35" s="57">
        <v>153</v>
      </c>
      <c r="AM35" s="59">
        <v>58</v>
      </c>
      <c r="AN35" s="60">
        <v>126</v>
      </c>
      <c r="AO35" s="60">
        <v>8</v>
      </c>
      <c r="AP35" s="57">
        <v>192</v>
      </c>
      <c r="AQ35" s="59">
        <v>81</v>
      </c>
      <c r="AR35" s="60">
        <v>137</v>
      </c>
      <c r="AS35" s="60">
        <v>18</v>
      </c>
      <c r="AT35" s="57">
        <v>236</v>
      </c>
      <c r="AU35" s="59">
        <v>74</v>
      </c>
      <c r="AV35" s="60">
        <v>143</v>
      </c>
      <c r="AW35" s="60">
        <v>11</v>
      </c>
      <c r="AX35" s="57">
        <v>228</v>
      </c>
      <c r="AY35" s="55">
        <v>737</v>
      </c>
      <c r="AZ35" s="56">
        <v>1357</v>
      </c>
      <c r="BA35" s="56">
        <v>122</v>
      </c>
      <c r="BB35" s="61">
        <v>2216</v>
      </c>
    </row>
    <row r="36" spans="1:54" ht="15" x14ac:dyDescent="0.25">
      <c r="A36"/>
      <c r="B36" s="136" t="s">
        <v>114</v>
      </c>
      <c r="C36" s="59">
        <v>483</v>
      </c>
      <c r="D36" s="60">
        <v>356</v>
      </c>
      <c r="E36" s="60">
        <v>93</v>
      </c>
      <c r="F36" s="57">
        <v>932</v>
      </c>
      <c r="G36" s="59">
        <v>375</v>
      </c>
      <c r="H36" s="60">
        <v>355</v>
      </c>
      <c r="I36" s="60">
        <v>76</v>
      </c>
      <c r="J36" s="57">
        <v>806</v>
      </c>
      <c r="K36" s="59">
        <v>502</v>
      </c>
      <c r="L36" s="60">
        <v>397</v>
      </c>
      <c r="M36" s="60">
        <v>89</v>
      </c>
      <c r="N36" s="57">
        <v>988</v>
      </c>
      <c r="O36" s="59">
        <v>443</v>
      </c>
      <c r="P36" s="60">
        <v>364</v>
      </c>
      <c r="Q36" s="60">
        <v>93</v>
      </c>
      <c r="R36" s="57">
        <v>900</v>
      </c>
      <c r="S36" s="59">
        <v>377</v>
      </c>
      <c r="T36" s="60">
        <v>368</v>
      </c>
      <c r="U36" s="60">
        <v>72</v>
      </c>
      <c r="V36" s="57">
        <v>817</v>
      </c>
      <c r="W36" s="59">
        <v>350</v>
      </c>
      <c r="X36" s="60">
        <v>355</v>
      </c>
      <c r="Y36" s="60">
        <v>73</v>
      </c>
      <c r="Z36" s="57">
        <v>778</v>
      </c>
      <c r="AA36" s="59">
        <v>398</v>
      </c>
      <c r="AB36" s="60">
        <v>345</v>
      </c>
      <c r="AC36" s="60">
        <v>61</v>
      </c>
      <c r="AD36" s="57">
        <v>804</v>
      </c>
      <c r="AE36" s="59">
        <v>401</v>
      </c>
      <c r="AF36" s="60">
        <v>345</v>
      </c>
      <c r="AG36" s="60">
        <v>55</v>
      </c>
      <c r="AH36" s="57">
        <v>801</v>
      </c>
      <c r="AI36" s="59">
        <v>394</v>
      </c>
      <c r="AJ36" s="60">
        <v>271</v>
      </c>
      <c r="AK36" s="60">
        <v>59</v>
      </c>
      <c r="AL36" s="57">
        <v>724</v>
      </c>
      <c r="AM36" s="59">
        <v>451</v>
      </c>
      <c r="AN36" s="60">
        <v>425</v>
      </c>
      <c r="AO36" s="60">
        <v>69</v>
      </c>
      <c r="AP36" s="57">
        <v>945</v>
      </c>
      <c r="AQ36" s="59">
        <v>570</v>
      </c>
      <c r="AR36" s="60">
        <v>500</v>
      </c>
      <c r="AS36" s="60">
        <v>108</v>
      </c>
      <c r="AT36" s="57">
        <v>1178</v>
      </c>
      <c r="AU36" s="59">
        <v>549</v>
      </c>
      <c r="AV36" s="60">
        <v>466</v>
      </c>
      <c r="AW36" s="60">
        <v>103</v>
      </c>
      <c r="AX36" s="57">
        <v>1118</v>
      </c>
      <c r="AY36" s="55">
        <v>5293</v>
      </c>
      <c r="AZ36" s="56">
        <v>4547</v>
      </c>
      <c r="BA36" s="56">
        <v>951</v>
      </c>
      <c r="BB36" s="61">
        <v>10791</v>
      </c>
    </row>
    <row r="37" spans="1:54" ht="15" x14ac:dyDescent="0.25">
      <c r="A37"/>
      <c r="B37" s="136" t="s">
        <v>115</v>
      </c>
      <c r="C37" s="59">
        <v>114</v>
      </c>
      <c r="D37" s="60">
        <v>96</v>
      </c>
      <c r="E37" s="60">
        <v>43</v>
      </c>
      <c r="F37" s="57">
        <v>253</v>
      </c>
      <c r="G37" s="59">
        <v>75</v>
      </c>
      <c r="H37" s="60">
        <v>72</v>
      </c>
      <c r="I37" s="60">
        <v>28</v>
      </c>
      <c r="J37" s="57">
        <v>175</v>
      </c>
      <c r="K37" s="59">
        <v>161</v>
      </c>
      <c r="L37" s="60">
        <v>173</v>
      </c>
      <c r="M37" s="60">
        <v>80</v>
      </c>
      <c r="N37" s="57">
        <v>414</v>
      </c>
      <c r="O37" s="59">
        <v>167</v>
      </c>
      <c r="P37" s="60">
        <v>178</v>
      </c>
      <c r="Q37" s="60">
        <v>83</v>
      </c>
      <c r="R37" s="57">
        <v>428</v>
      </c>
      <c r="S37" s="59">
        <v>158</v>
      </c>
      <c r="T37" s="60">
        <v>159</v>
      </c>
      <c r="U37" s="60">
        <v>80</v>
      </c>
      <c r="V37" s="57">
        <v>397</v>
      </c>
      <c r="W37" s="59">
        <v>109</v>
      </c>
      <c r="X37" s="60">
        <v>149</v>
      </c>
      <c r="Y37" s="60">
        <v>77</v>
      </c>
      <c r="Z37" s="57">
        <v>335</v>
      </c>
      <c r="AA37" s="59">
        <v>125</v>
      </c>
      <c r="AB37" s="60">
        <v>130</v>
      </c>
      <c r="AC37" s="60">
        <v>63</v>
      </c>
      <c r="AD37" s="57">
        <v>318</v>
      </c>
      <c r="AE37" s="59">
        <v>155</v>
      </c>
      <c r="AF37" s="60">
        <v>151</v>
      </c>
      <c r="AG37" s="60">
        <v>73</v>
      </c>
      <c r="AH37" s="57">
        <v>379</v>
      </c>
      <c r="AI37" s="59">
        <v>133</v>
      </c>
      <c r="AJ37" s="60">
        <v>137</v>
      </c>
      <c r="AK37" s="60">
        <v>72</v>
      </c>
      <c r="AL37" s="57">
        <v>342</v>
      </c>
      <c r="AM37" s="59">
        <v>169</v>
      </c>
      <c r="AN37" s="60">
        <v>153</v>
      </c>
      <c r="AO37" s="60">
        <v>68</v>
      </c>
      <c r="AP37" s="57">
        <v>390</v>
      </c>
      <c r="AQ37" s="59">
        <v>195</v>
      </c>
      <c r="AR37" s="60">
        <v>193</v>
      </c>
      <c r="AS37" s="60">
        <v>88</v>
      </c>
      <c r="AT37" s="57">
        <v>476</v>
      </c>
      <c r="AU37" s="59">
        <v>161</v>
      </c>
      <c r="AV37" s="60">
        <v>166</v>
      </c>
      <c r="AW37" s="60">
        <v>81</v>
      </c>
      <c r="AX37" s="57">
        <v>408</v>
      </c>
      <c r="AY37" s="55">
        <v>1722</v>
      </c>
      <c r="AZ37" s="56">
        <v>1757</v>
      </c>
      <c r="BA37" s="56">
        <v>836</v>
      </c>
      <c r="BB37" s="61">
        <v>4315</v>
      </c>
    </row>
    <row r="38" spans="1:54" ht="15" x14ac:dyDescent="0.25">
      <c r="A38"/>
      <c r="B38" s="136" t="s">
        <v>116</v>
      </c>
      <c r="C38" s="59">
        <v>90</v>
      </c>
      <c r="D38" s="60">
        <v>51</v>
      </c>
      <c r="E38" s="60">
        <v>14</v>
      </c>
      <c r="F38" s="57">
        <v>155</v>
      </c>
      <c r="G38" s="59">
        <v>55</v>
      </c>
      <c r="H38" s="60">
        <v>30</v>
      </c>
      <c r="I38" s="60">
        <v>11</v>
      </c>
      <c r="J38" s="57">
        <v>96</v>
      </c>
      <c r="K38" s="59">
        <v>232</v>
      </c>
      <c r="L38" s="60">
        <v>126</v>
      </c>
      <c r="M38" s="60">
        <v>52</v>
      </c>
      <c r="N38" s="57">
        <v>410</v>
      </c>
      <c r="O38" s="59">
        <v>167</v>
      </c>
      <c r="P38" s="60">
        <v>126</v>
      </c>
      <c r="Q38" s="60">
        <v>52</v>
      </c>
      <c r="R38" s="57">
        <v>345</v>
      </c>
      <c r="S38" s="59">
        <v>204</v>
      </c>
      <c r="T38" s="60">
        <v>138</v>
      </c>
      <c r="U38" s="60">
        <v>45</v>
      </c>
      <c r="V38" s="57">
        <v>387</v>
      </c>
      <c r="W38" s="59">
        <v>166</v>
      </c>
      <c r="X38" s="60">
        <v>125</v>
      </c>
      <c r="Y38" s="60">
        <v>49</v>
      </c>
      <c r="Z38" s="57">
        <v>340</v>
      </c>
      <c r="AA38" s="59">
        <v>113</v>
      </c>
      <c r="AB38" s="60">
        <v>79</v>
      </c>
      <c r="AC38" s="60">
        <v>42</v>
      </c>
      <c r="AD38" s="57">
        <v>234</v>
      </c>
      <c r="AE38" s="59">
        <v>196</v>
      </c>
      <c r="AF38" s="60">
        <v>137</v>
      </c>
      <c r="AG38" s="60">
        <v>43</v>
      </c>
      <c r="AH38" s="57">
        <v>376</v>
      </c>
      <c r="AI38" s="59">
        <v>182</v>
      </c>
      <c r="AJ38" s="60">
        <v>107</v>
      </c>
      <c r="AK38" s="60">
        <v>25</v>
      </c>
      <c r="AL38" s="57">
        <v>314</v>
      </c>
      <c r="AM38" s="59">
        <v>191</v>
      </c>
      <c r="AN38" s="60">
        <v>116</v>
      </c>
      <c r="AO38" s="60">
        <v>43</v>
      </c>
      <c r="AP38" s="57">
        <v>350</v>
      </c>
      <c r="AQ38" s="59">
        <v>200</v>
      </c>
      <c r="AR38" s="60">
        <v>151</v>
      </c>
      <c r="AS38" s="60">
        <v>50</v>
      </c>
      <c r="AT38" s="57">
        <v>401</v>
      </c>
      <c r="AU38" s="59">
        <v>212</v>
      </c>
      <c r="AV38" s="60">
        <v>100</v>
      </c>
      <c r="AW38" s="60">
        <v>37</v>
      </c>
      <c r="AX38" s="57">
        <v>349</v>
      </c>
      <c r="AY38" s="55">
        <v>2008</v>
      </c>
      <c r="AZ38" s="56">
        <v>1286</v>
      </c>
      <c r="BA38" s="56">
        <v>463</v>
      </c>
      <c r="BB38" s="61">
        <v>3757</v>
      </c>
    </row>
    <row r="39" spans="1:54" ht="15" x14ac:dyDescent="0.25">
      <c r="A39"/>
      <c r="B39" s="136" t="s">
        <v>117</v>
      </c>
      <c r="C39" s="59">
        <v>114</v>
      </c>
      <c r="D39" s="60">
        <v>95</v>
      </c>
      <c r="E39" s="60">
        <v>46</v>
      </c>
      <c r="F39" s="57">
        <v>255</v>
      </c>
      <c r="G39" s="59">
        <v>98</v>
      </c>
      <c r="H39" s="60">
        <v>74</v>
      </c>
      <c r="I39" s="60">
        <v>43</v>
      </c>
      <c r="J39" s="57">
        <v>215</v>
      </c>
      <c r="K39" s="59">
        <v>138</v>
      </c>
      <c r="L39" s="60">
        <v>94</v>
      </c>
      <c r="M39" s="60">
        <v>46</v>
      </c>
      <c r="N39" s="57">
        <v>278</v>
      </c>
      <c r="O39" s="59">
        <v>140</v>
      </c>
      <c r="P39" s="60">
        <v>105</v>
      </c>
      <c r="Q39" s="60">
        <v>66</v>
      </c>
      <c r="R39" s="57">
        <v>311</v>
      </c>
      <c r="S39" s="59">
        <v>124</v>
      </c>
      <c r="T39" s="60">
        <v>90</v>
      </c>
      <c r="U39" s="60">
        <v>47</v>
      </c>
      <c r="V39" s="57">
        <v>261</v>
      </c>
      <c r="W39" s="59">
        <v>123</v>
      </c>
      <c r="X39" s="60">
        <v>74</v>
      </c>
      <c r="Y39" s="60">
        <v>65</v>
      </c>
      <c r="Z39" s="57">
        <v>262</v>
      </c>
      <c r="AA39" s="59">
        <v>104</v>
      </c>
      <c r="AB39" s="60">
        <v>103</v>
      </c>
      <c r="AC39" s="60">
        <v>58</v>
      </c>
      <c r="AD39" s="57">
        <v>265</v>
      </c>
      <c r="AE39" s="59">
        <v>121</v>
      </c>
      <c r="AF39" s="60">
        <v>121</v>
      </c>
      <c r="AG39" s="60">
        <v>55</v>
      </c>
      <c r="AH39" s="57">
        <v>297</v>
      </c>
      <c r="AI39" s="59">
        <v>107</v>
      </c>
      <c r="AJ39" s="60">
        <v>81</v>
      </c>
      <c r="AK39" s="60">
        <v>42</v>
      </c>
      <c r="AL39" s="57">
        <v>230</v>
      </c>
      <c r="AM39" s="59">
        <v>133</v>
      </c>
      <c r="AN39" s="60">
        <v>122</v>
      </c>
      <c r="AO39" s="60">
        <v>60</v>
      </c>
      <c r="AP39" s="57">
        <v>315</v>
      </c>
      <c r="AQ39" s="59">
        <v>180</v>
      </c>
      <c r="AR39" s="60">
        <v>133</v>
      </c>
      <c r="AS39" s="60">
        <v>64</v>
      </c>
      <c r="AT39" s="57">
        <v>377</v>
      </c>
      <c r="AU39" s="59">
        <v>156</v>
      </c>
      <c r="AV39" s="60">
        <v>111</v>
      </c>
      <c r="AW39" s="60">
        <v>75</v>
      </c>
      <c r="AX39" s="57">
        <v>342</v>
      </c>
      <c r="AY39" s="55">
        <v>1538</v>
      </c>
      <c r="AZ39" s="56">
        <v>1203</v>
      </c>
      <c r="BA39" s="56">
        <v>667</v>
      </c>
      <c r="BB39" s="61">
        <v>3408</v>
      </c>
    </row>
    <row r="40" spans="1:54" ht="15" x14ac:dyDescent="0.25">
      <c r="A40"/>
      <c r="B40" s="136" t="s">
        <v>118</v>
      </c>
      <c r="C40" s="59">
        <v>129</v>
      </c>
      <c r="D40" s="60">
        <v>70</v>
      </c>
      <c r="E40" s="60">
        <v>33</v>
      </c>
      <c r="F40" s="57">
        <v>232</v>
      </c>
      <c r="G40" s="59">
        <v>85</v>
      </c>
      <c r="H40" s="60">
        <v>74</v>
      </c>
      <c r="I40" s="60">
        <v>56</v>
      </c>
      <c r="J40" s="57">
        <v>215</v>
      </c>
      <c r="K40" s="59">
        <v>176</v>
      </c>
      <c r="L40" s="60">
        <v>99</v>
      </c>
      <c r="M40" s="60">
        <v>27</v>
      </c>
      <c r="N40" s="57">
        <v>302</v>
      </c>
      <c r="O40" s="59">
        <v>146</v>
      </c>
      <c r="P40" s="60">
        <v>86</v>
      </c>
      <c r="Q40" s="60">
        <v>39</v>
      </c>
      <c r="R40" s="57">
        <v>271</v>
      </c>
      <c r="S40" s="59">
        <v>175</v>
      </c>
      <c r="T40" s="60">
        <v>96</v>
      </c>
      <c r="U40" s="60">
        <v>35</v>
      </c>
      <c r="V40" s="57">
        <v>306</v>
      </c>
      <c r="W40" s="59">
        <v>120</v>
      </c>
      <c r="X40" s="60">
        <v>91</v>
      </c>
      <c r="Y40" s="60">
        <v>18</v>
      </c>
      <c r="Z40" s="57">
        <v>229</v>
      </c>
      <c r="AA40" s="59">
        <v>132</v>
      </c>
      <c r="AB40" s="60">
        <v>68</v>
      </c>
      <c r="AC40" s="60">
        <v>28</v>
      </c>
      <c r="AD40" s="57">
        <v>228</v>
      </c>
      <c r="AE40" s="59">
        <v>153</v>
      </c>
      <c r="AF40" s="60">
        <v>95</v>
      </c>
      <c r="AG40" s="60">
        <v>16</v>
      </c>
      <c r="AH40" s="57">
        <v>264</v>
      </c>
      <c r="AI40" s="59">
        <v>123</v>
      </c>
      <c r="AJ40" s="60">
        <v>75</v>
      </c>
      <c r="AK40" s="60">
        <v>27</v>
      </c>
      <c r="AL40" s="57">
        <v>225</v>
      </c>
      <c r="AM40" s="59">
        <v>158</v>
      </c>
      <c r="AN40" s="60">
        <v>84</v>
      </c>
      <c r="AO40" s="60">
        <v>25</v>
      </c>
      <c r="AP40" s="57">
        <v>267</v>
      </c>
      <c r="AQ40" s="59">
        <v>190</v>
      </c>
      <c r="AR40" s="60">
        <v>122</v>
      </c>
      <c r="AS40" s="60">
        <v>37</v>
      </c>
      <c r="AT40" s="57">
        <v>349</v>
      </c>
      <c r="AU40" s="59">
        <v>189</v>
      </c>
      <c r="AV40" s="60">
        <v>108</v>
      </c>
      <c r="AW40" s="60">
        <v>33</v>
      </c>
      <c r="AX40" s="57">
        <v>330</v>
      </c>
      <c r="AY40" s="55">
        <v>1776</v>
      </c>
      <c r="AZ40" s="56">
        <v>1068</v>
      </c>
      <c r="BA40" s="56">
        <v>374</v>
      </c>
      <c r="BB40" s="61">
        <v>3218</v>
      </c>
    </row>
    <row r="41" spans="1:54" ht="15" x14ac:dyDescent="0.25">
      <c r="A41"/>
      <c r="B41" s="136" t="s">
        <v>119</v>
      </c>
      <c r="C41" s="59">
        <v>12</v>
      </c>
      <c r="D41" s="60">
        <v>24</v>
      </c>
      <c r="E41" s="60">
        <v>8</v>
      </c>
      <c r="F41" s="57">
        <v>44</v>
      </c>
      <c r="G41" s="59">
        <v>14</v>
      </c>
      <c r="H41" s="60">
        <v>20</v>
      </c>
      <c r="I41" s="60">
        <v>2</v>
      </c>
      <c r="J41" s="57">
        <v>36</v>
      </c>
      <c r="K41" s="59">
        <v>21</v>
      </c>
      <c r="L41" s="60">
        <v>25</v>
      </c>
      <c r="M41" s="60">
        <v>7</v>
      </c>
      <c r="N41" s="57">
        <v>53</v>
      </c>
      <c r="O41" s="59">
        <v>16</v>
      </c>
      <c r="P41" s="60">
        <v>19</v>
      </c>
      <c r="Q41" s="60">
        <v>4</v>
      </c>
      <c r="R41" s="57">
        <v>39</v>
      </c>
      <c r="S41" s="59">
        <v>11</v>
      </c>
      <c r="T41" s="60">
        <v>30</v>
      </c>
      <c r="U41" s="60">
        <v>4</v>
      </c>
      <c r="V41" s="57">
        <v>45</v>
      </c>
      <c r="W41" s="59">
        <v>9</v>
      </c>
      <c r="X41" s="60">
        <v>26</v>
      </c>
      <c r="Y41" s="60">
        <v>4</v>
      </c>
      <c r="Z41" s="57">
        <v>39</v>
      </c>
      <c r="AA41" s="59">
        <v>15</v>
      </c>
      <c r="AB41" s="60">
        <v>18</v>
      </c>
      <c r="AC41" s="60">
        <v>2</v>
      </c>
      <c r="AD41" s="57">
        <v>35</v>
      </c>
      <c r="AE41" s="59">
        <v>16</v>
      </c>
      <c r="AF41" s="60">
        <v>26</v>
      </c>
      <c r="AG41" s="60">
        <v>1</v>
      </c>
      <c r="AH41" s="57">
        <v>43</v>
      </c>
      <c r="AI41" s="59">
        <v>11</v>
      </c>
      <c r="AJ41" s="60">
        <v>24</v>
      </c>
      <c r="AK41" s="60">
        <v>1</v>
      </c>
      <c r="AL41" s="57">
        <v>36</v>
      </c>
      <c r="AM41" s="59">
        <v>19</v>
      </c>
      <c r="AN41" s="60">
        <v>28</v>
      </c>
      <c r="AO41" s="60">
        <v>4</v>
      </c>
      <c r="AP41" s="57">
        <v>51</v>
      </c>
      <c r="AQ41" s="59">
        <v>26</v>
      </c>
      <c r="AR41" s="60">
        <v>42</v>
      </c>
      <c r="AS41" s="60">
        <v>12</v>
      </c>
      <c r="AT41" s="57">
        <v>80</v>
      </c>
      <c r="AU41" s="59">
        <v>18</v>
      </c>
      <c r="AV41" s="60">
        <v>29</v>
      </c>
      <c r="AW41" s="60">
        <v>5</v>
      </c>
      <c r="AX41" s="57">
        <v>52</v>
      </c>
      <c r="AY41" s="55">
        <v>188</v>
      </c>
      <c r="AZ41" s="56">
        <v>311</v>
      </c>
      <c r="BA41" s="56">
        <v>54</v>
      </c>
      <c r="BB41" s="61">
        <v>553</v>
      </c>
    </row>
    <row r="42" spans="1:54" ht="15" x14ac:dyDescent="0.25">
      <c r="A42"/>
      <c r="B42" s="136" t="s">
        <v>120</v>
      </c>
      <c r="C42" s="59">
        <v>0</v>
      </c>
      <c r="D42" s="60">
        <v>2</v>
      </c>
      <c r="E42" s="60">
        <v>1</v>
      </c>
      <c r="F42" s="57">
        <v>3</v>
      </c>
      <c r="G42" s="59">
        <v>0</v>
      </c>
      <c r="H42" s="60">
        <v>0</v>
      </c>
      <c r="I42" s="60"/>
      <c r="J42" s="57">
        <v>0</v>
      </c>
      <c r="K42" s="59">
        <v>0</v>
      </c>
      <c r="L42" s="60">
        <v>3</v>
      </c>
      <c r="M42" s="60"/>
      <c r="N42" s="57">
        <v>3</v>
      </c>
      <c r="O42" s="59">
        <v>1</v>
      </c>
      <c r="P42" s="60">
        <v>0</v>
      </c>
      <c r="Q42" s="60"/>
      <c r="R42" s="57">
        <v>1</v>
      </c>
      <c r="S42" s="59">
        <v>0</v>
      </c>
      <c r="T42" s="60">
        <v>2</v>
      </c>
      <c r="U42" s="60"/>
      <c r="V42" s="57">
        <v>2</v>
      </c>
      <c r="W42" s="59">
        <v>0</v>
      </c>
      <c r="X42" s="60">
        <v>1</v>
      </c>
      <c r="Y42" s="60"/>
      <c r="Z42" s="57">
        <v>1</v>
      </c>
      <c r="AA42" s="59">
        <v>0</v>
      </c>
      <c r="AB42" s="60">
        <v>1</v>
      </c>
      <c r="AC42" s="60"/>
      <c r="AD42" s="57">
        <v>1</v>
      </c>
      <c r="AE42" s="59">
        <v>0</v>
      </c>
      <c r="AF42" s="60">
        <v>0</v>
      </c>
      <c r="AG42" s="60"/>
      <c r="AH42" s="57">
        <v>0</v>
      </c>
      <c r="AI42" s="59">
        <v>0</v>
      </c>
      <c r="AJ42" s="60">
        <v>0</v>
      </c>
      <c r="AK42" s="60"/>
      <c r="AL42" s="57">
        <v>0</v>
      </c>
      <c r="AM42" s="59">
        <v>0</v>
      </c>
      <c r="AN42" s="60">
        <v>2</v>
      </c>
      <c r="AO42" s="60"/>
      <c r="AP42" s="57">
        <v>2</v>
      </c>
      <c r="AQ42" s="59">
        <v>0</v>
      </c>
      <c r="AR42" s="60">
        <v>1</v>
      </c>
      <c r="AS42" s="60"/>
      <c r="AT42" s="57">
        <v>1</v>
      </c>
      <c r="AU42" s="59">
        <v>0</v>
      </c>
      <c r="AV42" s="60">
        <v>0</v>
      </c>
      <c r="AW42" s="60"/>
      <c r="AX42" s="57">
        <v>0</v>
      </c>
      <c r="AY42" s="55">
        <v>1</v>
      </c>
      <c r="AZ42" s="56">
        <v>12</v>
      </c>
      <c r="BA42" s="56">
        <v>1</v>
      </c>
      <c r="BB42" s="61">
        <v>14</v>
      </c>
    </row>
    <row r="43" spans="1:54" ht="15" x14ac:dyDescent="0.25">
      <c r="A43"/>
      <c r="B43" s="213" t="s">
        <v>52</v>
      </c>
      <c r="C43" s="63">
        <v>1955</v>
      </c>
      <c r="D43" s="64">
        <v>2097</v>
      </c>
      <c r="E43" s="64">
        <v>547</v>
      </c>
      <c r="F43" s="57">
        <v>4599</v>
      </c>
      <c r="G43" s="63">
        <v>1616</v>
      </c>
      <c r="H43" s="64">
        <v>1808</v>
      </c>
      <c r="I43" s="64">
        <v>462</v>
      </c>
      <c r="J43" s="57">
        <v>3886</v>
      </c>
      <c r="K43" s="63">
        <v>2359</v>
      </c>
      <c r="L43" s="64">
        <v>2356</v>
      </c>
      <c r="M43" s="64">
        <v>641</v>
      </c>
      <c r="N43" s="57">
        <v>5356</v>
      </c>
      <c r="O43" s="63">
        <v>2131</v>
      </c>
      <c r="P43" s="64">
        <v>2229</v>
      </c>
      <c r="Q43" s="64">
        <v>662</v>
      </c>
      <c r="R43" s="65">
        <v>5022</v>
      </c>
      <c r="S43" s="63">
        <v>2044</v>
      </c>
      <c r="T43" s="64">
        <v>2313</v>
      </c>
      <c r="U43" s="64">
        <v>601</v>
      </c>
      <c r="V43" s="65">
        <v>4958</v>
      </c>
      <c r="W43" s="63">
        <v>1728</v>
      </c>
      <c r="X43" s="64">
        <v>2185</v>
      </c>
      <c r="Y43" s="64">
        <v>596</v>
      </c>
      <c r="Z43" s="65">
        <v>4509</v>
      </c>
      <c r="AA43" s="63">
        <v>1848</v>
      </c>
      <c r="AB43" s="64">
        <v>2209</v>
      </c>
      <c r="AC43" s="64">
        <v>528</v>
      </c>
      <c r="AD43" s="65">
        <v>4585</v>
      </c>
      <c r="AE43" s="63">
        <v>2075</v>
      </c>
      <c r="AF43" s="64">
        <v>2199</v>
      </c>
      <c r="AG43" s="64">
        <v>528</v>
      </c>
      <c r="AH43" s="65">
        <v>4802</v>
      </c>
      <c r="AI43" s="63">
        <v>1801</v>
      </c>
      <c r="AJ43" s="64">
        <v>1732</v>
      </c>
      <c r="AK43" s="64">
        <v>467</v>
      </c>
      <c r="AL43" s="65">
        <v>4000</v>
      </c>
      <c r="AM43" s="63">
        <v>2168</v>
      </c>
      <c r="AN43" s="64">
        <v>2335</v>
      </c>
      <c r="AO43" s="64">
        <v>573</v>
      </c>
      <c r="AP43" s="65">
        <v>5076</v>
      </c>
      <c r="AQ43" s="63">
        <v>2738</v>
      </c>
      <c r="AR43" s="64">
        <v>2869</v>
      </c>
      <c r="AS43" s="64">
        <v>766</v>
      </c>
      <c r="AT43" s="65">
        <v>6373</v>
      </c>
      <c r="AU43" s="63">
        <v>2649</v>
      </c>
      <c r="AV43" s="64">
        <v>2650</v>
      </c>
      <c r="AW43" s="64">
        <v>690</v>
      </c>
      <c r="AX43" s="65">
        <v>5989</v>
      </c>
      <c r="AY43" s="63">
        <v>25112</v>
      </c>
      <c r="AZ43" s="64">
        <v>26982</v>
      </c>
      <c r="BA43" s="64">
        <v>7061</v>
      </c>
      <c r="BB43" s="65">
        <v>59155</v>
      </c>
    </row>
    <row r="44" spans="1:54" ht="21.75" customHeight="1" x14ac:dyDescent="0.25">
      <c r="A44"/>
      <c r="B44" s="50" t="s">
        <v>229</v>
      </c>
      <c r="C44" s="66"/>
      <c r="D44" s="67"/>
      <c r="E44" s="372"/>
      <c r="F44" s="68"/>
      <c r="G44" s="66"/>
      <c r="H44" s="67"/>
      <c r="I44" s="372"/>
      <c r="J44" s="68"/>
      <c r="K44" s="66"/>
      <c r="L44" s="67"/>
      <c r="M44" s="372"/>
      <c r="N44" s="68"/>
      <c r="O44" s="66"/>
      <c r="P44" s="67"/>
      <c r="Q44" s="372"/>
      <c r="R44" s="68"/>
      <c r="S44" s="66"/>
      <c r="T44" s="67"/>
      <c r="U44" s="372"/>
      <c r="V44" s="68"/>
      <c r="W44" s="66"/>
      <c r="X44" s="67"/>
      <c r="Y44" s="372"/>
      <c r="Z44" s="68"/>
      <c r="AA44" s="66"/>
      <c r="AB44" s="67"/>
      <c r="AC44" s="372"/>
      <c r="AD44" s="68"/>
      <c r="AE44" s="66"/>
      <c r="AF44" s="67"/>
      <c r="AG44" s="372"/>
      <c r="AH44" s="68"/>
      <c r="AI44" s="66"/>
      <c r="AJ44" s="67"/>
      <c r="AK44" s="372"/>
      <c r="AL44" s="68"/>
      <c r="AM44" s="66"/>
      <c r="AN44" s="67"/>
      <c r="AO44" s="372"/>
      <c r="AP44" s="68"/>
      <c r="AQ44" s="66"/>
      <c r="AR44" s="67"/>
      <c r="AS44" s="372"/>
      <c r="AT44" s="68"/>
      <c r="AU44" s="66"/>
      <c r="AV44" s="67"/>
      <c r="AW44" s="372"/>
      <c r="AX44" s="68"/>
      <c r="AY44" s="66"/>
      <c r="AZ44" s="67"/>
      <c r="BA44" s="372"/>
      <c r="BB44" s="68"/>
    </row>
    <row r="45" spans="1:54" ht="21" customHeight="1" x14ac:dyDescent="0.25">
      <c r="A45"/>
      <c r="B45" s="132" t="s">
        <v>104</v>
      </c>
      <c r="C45" s="55">
        <v>815</v>
      </c>
      <c r="D45" s="56">
        <v>649</v>
      </c>
      <c r="E45" s="56">
        <v>206</v>
      </c>
      <c r="F45" s="57">
        <v>1670</v>
      </c>
      <c r="G45" s="55">
        <v>811</v>
      </c>
      <c r="H45" s="56">
        <v>655</v>
      </c>
      <c r="I45" s="56">
        <v>207</v>
      </c>
      <c r="J45" s="57">
        <v>1673</v>
      </c>
      <c r="K45" s="55">
        <v>670</v>
      </c>
      <c r="L45" s="56">
        <v>561</v>
      </c>
      <c r="M45" s="56">
        <v>178</v>
      </c>
      <c r="N45" s="57">
        <v>1409</v>
      </c>
      <c r="O45" s="55">
        <v>574</v>
      </c>
      <c r="P45" s="56">
        <v>472</v>
      </c>
      <c r="Q45" s="56">
        <v>139</v>
      </c>
      <c r="R45" s="57">
        <v>1185</v>
      </c>
      <c r="S45" s="55">
        <v>473</v>
      </c>
      <c r="T45" s="56">
        <v>421</v>
      </c>
      <c r="U45" s="56">
        <v>137</v>
      </c>
      <c r="V45" s="57">
        <v>1031</v>
      </c>
      <c r="W45" s="55">
        <v>430</v>
      </c>
      <c r="X45" s="56">
        <v>404</v>
      </c>
      <c r="Y45" s="56">
        <v>134</v>
      </c>
      <c r="Z45" s="57">
        <v>968</v>
      </c>
      <c r="AA45" s="55">
        <v>615</v>
      </c>
      <c r="AB45" s="56">
        <v>515</v>
      </c>
      <c r="AC45" s="56">
        <v>118</v>
      </c>
      <c r="AD45" s="57">
        <v>1248</v>
      </c>
      <c r="AE45" s="55">
        <v>574</v>
      </c>
      <c r="AF45" s="56">
        <v>486</v>
      </c>
      <c r="AG45" s="56">
        <v>163</v>
      </c>
      <c r="AH45" s="57">
        <v>1223</v>
      </c>
      <c r="AI45" s="55">
        <v>421</v>
      </c>
      <c r="AJ45" s="56">
        <v>321</v>
      </c>
      <c r="AK45" s="56">
        <v>119</v>
      </c>
      <c r="AL45" s="57">
        <v>861</v>
      </c>
      <c r="AM45" s="55">
        <v>516</v>
      </c>
      <c r="AN45" s="56">
        <v>464</v>
      </c>
      <c r="AO45" s="56">
        <v>151</v>
      </c>
      <c r="AP45" s="57">
        <v>1131</v>
      </c>
      <c r="AQ45" s="55">
        <v>691</v>
      </c>
      <c r="AR45" s="56">
        <v>636</v>
      </c>
      <c r="AS45" s="56">
        <v>172</v>
      </c>
      <c r="AT45" s="57">
        <v>1499</v>
      </c>
      <c r="AU45" s="55">
        <v>918</v>
      </c>
      <c r="AV45" s="56">
        <v>837</v>
      </c>
      <c r="AW45" s="56">
        <v>191</v>
      </c>
      <c r="AX45" s="57">
        <v>1946</v>
      </c>
      <c r="AY45" s="55">
        <v>7508</v>
      </c>
      <c r="AZ45" s="56">
        <v>6421</v>
      </c>
      <c r="BA45" s="56">
        <v>1915</v>
      </c>
      <c r="BB45" s="57">
        <v>15844</v>
      </c>
    </row>
    <row r="46" spans="1:54" ht="15" x14ac:dyDescent="0.25">
      <c r="A46"/>
      <c r="B46" s="136" t="s">
        <v>105</v>
      </c>
      <c r="C46" s="55">
        <v>97</v>
      </c>
      <c r="D46" s="56">
        <v>52</v>
      </c>
      <c r="E46" s="56">
        <v>12</v>
      </c>
      <c r="F46" s="57">
        <v>161</v>
      </c>
      <c r="G46" s="55">
        <v>101</v>
      </c>
      <c r="H46" s="56">
        <v>55</v>
      </c>
      <c r="I46" s="56">
        <v>7</v>
      </c>
      <c r="J46" s="57">
        <v>163</v>
      </c>
      <c r="K46" s="55">
        <v>95</v>
      </c>
      <c r="L46" s="56">
        <v>43</v>
      </c>
      <c r="M46" s="56">
        <v>26</v>
      </c>
      <c r="N46" s="61">
        <v>164</v>
      </c>
      <c r="O46" s="55">
        <v>105</v>
      </c>
      <c r="P46" s="56">
        <v>51</v>
      </c>
      <c r="Q46" s="56">
        <v>9</v>
      </c>
      <c r="R46" s="61">
        <v>165</v>
      </c>
      <c r="S46" s="55">
        <v>96</v>
      </c>
      <c r="T46" s="56">
        <v>61</v>
      </c>
      <c r="U46" s="56">
        <v>19</v>
      </c>
      <c r="V46" s="61">
        <v>176</v>
      </c>
      <c r="W46" s="55">
        <v>87</v>
      </c>
      <c r="X46" s="56">
        <v>49</v>
      </c>
      <c r="Y46" s="56">
        <v>14</v>
      </c>
      <c r="Z46" s="61">
        <v>150</v>
      </c>
      <c r="AA46" s="55">
        <v>149</v>
      </c>
      <c r="AB46" s="56">
        <v>55</v>
      </c>
      <c r="AC46" s="56">
        <v>21</v>
      </c>
      <c r="AD46" s="61">
        <v>225</v>
      </c>
      <c r="AE46" s="55">
        <v>91</v>
      </c>
      <c r="AF46" s="56">
        <v>44</v>
      </c>
      <c r="AG46" s="56">
        <v>9</v>
      </c>
      <c r="AH46" s="61">
        <v>144</v>
      </c>
      <c r="AI46" s="55">
        <v>95</v>
      </c>
      <c r="AJ46" s="56">
        <v>28</v>
      </c>
      <c r="AK46" s="56">
        <v>4</v>
      </c>
      <c r="AL46" s="61">
        <v>127</v>
      </c>
      <c r="AM46" s="55">
        <v>106</v>
      </c>
      <c r="AN46" s="56">
        <v>51</v>
      </c>
      <c r="AO46" s="56">
        <v>7</v>
      </c>
      <c r="AP46" s="61">
        <v>164</v>
      </c>
      <c r="AQ46" s="55">
        <v>114</v>
      </c>
      <c r="AR46" s="56">
        <v>54</v>
      </c>
      <c r="AS46" s="56">
        <v>7</v>
      </c>
      <c r="AT46" s="61">
        <v>175</v>
      </c>
      <c r="AU46" s="55">
        <v>142</v>
      </c>
      <c r="AV46" s="56">
        <v>58</v>
      </c>
      <c r="AW46" s="56">
        <v>6</v>
      </c>
      <c r="AX46" s="61">
        <v>206</v>
      </c>
      <c r="AY46" s="55">
        <v>1278</v>
      </c>
      <c r="AZ46" s="56">
        <v>601</v>
      </c>
      <c r="BA46" s="56">
        <v>141</v>
      </c>
      <c r="BB46" s="61">
        <v>2020</v>
      </c>
    </row>
    <row r="47" spans="1:54" ht="15" x14ac:dyDescent="0.25">
      <c r="A47"/>
      <c r="B47" s="136" t="s">
        <v>106</v>
      </c>
      <c r="C47" s="55">
        <v>29</v>
      </c>
      <c r="D47" s="56">
        <v>24</v>
      </c>
      <c r="E47" s="56">
        <v>3</v>
      </c>
      <c r="F47" s="57">
        <v>56</v>
      </c>
      <c r="G47" s="55">
        <v>28</v>
      </c>
      <c r="H47" s="56">
        <v>23</v>
      </c>
      <c r="I47" s="56">
        <v>27</v>
      </c>
      <c r="J47" s="57">
        <v>78</v>
      </c>
      <c r="K47" s="55">
        <v>39</v>
      </c>
      <c r="L47" s="56">
        <v>26</v>
      </c>
      <c r="M47" s="56">
        <v>7</v>
      </c>
      <c r="N47" s="61">
        <v>72</v>
      </c>
      <c r="O47" s="55">
        <v>29</v>
      </c>
      <c r="P47" s="56">
        <v>33</v>
      </c>
      <c r="Q47" s="56">
        <v>7</v>
      </c>
      <c r="R47" s="61">
        <v>69</v>
      </c>
      <c r="S47" s="55">
        <v>34</v>
      </c>
      <c r="T47" s="56">
        <v>18</v>
      </c>
      <c r="U47" s="56">
        <v>5</v>
      </c>
      <c r="V47" s="61">
        <v>57</v>
      </c>
      <c r="W47" s="55">
        <v>25</v>
      </c>
      <c r="X47" s="56">
        <v>28</v>
      </c>
      <c r="Y47" s="56">
        <v>11</v>
      </c>
      <c r="Z47" s="61">
        <v>64</v>
      </c>
      <c r="AA47" s="55">
        <v>39</v>
      </c>
      <c r="AB47" s="56">
        <v>31</v>
      </c>
      <c r="AC47" s="56">
        <v>5</v>
      </c>
      <c r="AD47" s="61">
        <v>75</v>
      </c>
      <c r="AE47" s="55">
        <v>40</v>
      </c>
      <c r="AF47" s="56">
        <v>42</v>
      </c>
      <c r="AG47" s="56">
        <v>6</v>
      </c>
      <c r="AH47" s="61">
        <v>88</v>
      </c>
      <c r="AI47" s="55">
        <v>29</v>
      </c>
      <c r="AJ47" s="56">
        <v>25</v>
      </c>
      <c r="AK47" s="56">
        <v>3</v>
      </c>
      <c r="AL47" s="61">
        <v>57</v>
      </c>
      <c r="AM47" s="55">
        <v>30</v>
      </c>
      <c r="AN47" s="56">
        <v>30</v>
      </c>
      <c r="AO47" s="56">
        <v>2</v>
      </c>
      <c r="AP47" s="61">
        <v>62</v>
      </c>
      <c r="AQ47" s="55">
        <v>44</v>
      </c>
      <c r="AR47" s="56">
        <v>23</v>
      </c>
      <c r="AS47" s="56">
        <v>10</v>
      </c>
      <c r="AT47" s="61">
        <v>77</v>
      </c>
      <c r="AU47" s="55">
        <v>37</v>
      </c>
      <c r="AV47" s="56">
        <v>35</v>
      </c>
      <c r="AW47" s="56">
        <v>5</v>
      </c>
      <c r="AX47" s="61">
        <v>77</v>
      </c>
      <c r="AY47" s="55">
        <v>403</v>
      </c>
      <c r="AZ47" s="56">
        <v>338</v>
      </c>
      <c r="BA47" s="56">
        <v>91</v>
      </c>
      <c r="BB47" s="61">
        <v>832</v>
      </c>
    </row>
    <row r="48" spans="1:54" ht="15" x14ac:dyDescent="0.25">
      <c r="A48"/>
      <c r="B48" s="136" t="s">
        <v>107</v>
      </c>
      <c r="C48" s="55">
        <v>1050</v>
      </c>
      <c r="D48" s="56">
        <v>903</v>
      </c>
      <c r="E48" s="56">
        <v>293</v>
      </c>
      <c r="F48" s="57">
        <v>2246</v>
      </c>
      <c r="G48" s="55">
        <v>927</v>
      </c>
      <c r="H48" s="56">
        <v>877</v>
      </c>
      <c r="I48" s="56">
        <v>238</v>
      </c>
      <c r="J48" s="57">
        <v>2042</v>
      </c>
      <c r="K48" s="55">
        <v>1096</v>
      </c>
      <c r="L48" s="56">
        <v>932</v>
      </c>
      <c r="M48" s="56">
        <v>333</v>
      </c>
      <c r="N48" s="61">
        <v>2361</v>
      </c>
      <c r="O48" s="55">
        <v>1038</v>
      </c>
      <c r="P48" s="56">
        <v>911</v>
      </c>
      <c r="Q48" s="56">
        <v>290</v>
      </c>
      <c r="R48" s="61">
        <v>2239</v>
      </c>
      <c r="S48" s="55">
        <v>979</v>
      </c>
      <c r="T48" s="56">
        <v>918</v>
      </c>
      <c r="U48" s="56">
        <v>280</v>
      </c>
      <c r="V48" s="61">
        <v>2177</v>
      </c>
      <c r="W48" s="55">
        <v>870</v>
      </c>
      <c r="X48" s="56">
        <v>818</v>
      </c>
      <c r="Y48" s="56">
        <v>261</v>
      </c>
      <c r="Z48" s="61">
        <v>1949</v>
      </c>
      <c r="AA48" s="55">
        <v>1024</v>
      </c>
      <c r="AB48" s="56">
        <v>938</v>
      </c>
      <c r="AC48" s="56">
        <v>310</v>
      </c>
      <c r="AD48" s="61">
        <v>2272</v>
      </c>
      <c r="AE48" s="55">
        <v>1053</v>
      </c>
      <c r="AF48" s="56">
        <v>831</v>
      </c>
      <c r="AG48" s="56">
        <v>279</v>
      </c>
      <c r="AH48" s="61">
        <v>2163</v>
      </c>
      <c r="AI48" s="55">
        <v>797</v>
      </c>
      <c r="AJ48" s="56">
        <v>632</v>
      </c>
      <c r="AK48" s="56">
        <v>194</v>
      </c>
      <c r="AL48" s="61">
        <v>1623</v>
      </c>
      <c r="AM48" s="55">
        <v>991</v>
      </c>
      <c r="AN48" s="56">
        <v>768</v>
      </c>
      <c r="AO48" s="56">
        <v>216</v>
      </c>
      <c r="AP48" s="61">
        <v>1975</v>
      </c>
      <c r="AQ48" s="55">
        <v>1065</v>
      </c>
      <c r="AR48" s="56">
        <v>835</v>
      </c>
      <c r="AS48" s="56">
        <v>275</v>
      </c>
      <c r="AT48" s="61">
        <v>2175</v>
      </c>
      <c r="AU48" s="55">
        <v>1039</v>
      </c>
      <c r="AV48" s="56">
        <v>910</v>
      </c>
      <c r="AW48" s="56">
        <v>243</v>
      </c>
      <c r="AX48" s="61">
        <v>2192</v>
      </c>
      <c r="AY48" s="55">
        <v>11929</v>
      </c>
      <c r="AZ48" s="56">
        <v>10273</v>
      </c>
      <c r="BA48" s="56">
        <v>3212</v>
      </c>
      <c r="BB48" s="61">
        <v>25414</v>
      </c>
    </row>
    <row r="49" spans="1:54" ht="15" x14ac:dyDescent="0.25">
      <c r="A49"/>
      <c r="B49" s="136" t="s">
        <v>108</v>
      </c>
      <c r="C49" s="55">
        <v>31</v>
      </c>
      <c r="D49" s="56">
        <v>20</v>
      </c>
      <c r="E49" s="56">
        <v>5</v>
      </c>
      <c r="F49" s="57">
        <v>56</v>
      </c>
      <c r="G49" s="55">
        <v>12</v>
      </c>
      <c r="H49" s="56">
        <v>17</v>
      </c>
      <c r="I49" s="56">
        <v>5</v>
      </c>
      <c r="J49" s="57">
        <v>34</v>
      </c>
      <c r="K49" s="55">
        <v>33</v>
      </c>
      <c r="L49" s="56">
        <v>13</v>
      </c>
      <c r="M49" s="56">
        <v>4</v>
      </c>
      <c r="N49" s="61">
        <v>50</v>
      </c>
      <c r="O49" s="55">
        <v>32</v>
      </c>
      <c r="P49" s="56">
        <v>24</v>
      </c>
      <c r="Q49" s="56">
        <v>6</v>
      </c>
      <c r="R49" s="61">
        <v>62</v>
      </c>
      <c r="S49" s="55">
        <v>33</v>
      </c>
      <c r="T49" s="56">
        <v>22</v>
      </c>
      <c r="U49" s="56">
        <v>5</v>
      </c>
      <c r="V49" s="61">
        <v>60</v>
      </c>
      <c r="W49" s="55">
        <v>30</v>
      </c>
      <c r="X49" s="56">
        <v>27</v>
      </c>
      <c r="Y49" s="56">
        <v>1</v>
      </c>
      <c r="Z49" s="61">
        <v>58</v>
      </c>
      <c r="AA49" s="55">
        <v>23</v>
      </c>
      <c r="AB49" s="56">
        <v>25</v>
      </c>
      <c r="AC49" s="56">
        <v>3</v>
      </c>
      <c r="AD49" s="61">
        <v>51</v>
      </c>
      <c r="AE49" s="55">
        <v>29</v>
      </c>
      <c r="AF49" s="56">
        <v>17</v>
      </c>
      <c r="AG49" s="56">
        <v>7</v>
      </c>
      <c r="AH49" s="61">
        <v>53</v>
      </c>
      <c r="AI49" s="55">
        <v>25</v>
      </c>
      <c r="AJ49" s="56">
        <v>21</v>
      </c>
      <c r="AK49" s="56">
        <v>2</v>
      </c>
      <c r="AL49" s="61">
        <v>48</v>
      </c>
      <c r="AM49" s="55">
        <v>26</v>
      </c>
      <c r="AN49" s="56">
        <v>19</v>
      </c>
      <c r="AO49" s="56">
        <v>1</v>
      </c>
      <c r="AP49" s="61">
        <v>46</v>
      </c>
      <c r="AQ49" s="55">
        <v>36</v>
      </c>
      <c r="AR49" s="56">
        <v>21</v>
      </c>
      <c r="AS49" s="56">
        <v>2</v>
      </c>
      <c r="AT49" s="61">
        <v>59</v>
      </c>
      <c r="AU49" s="55">
        <v>29</v>
      </c>
      <c r="AV49" s="56">
        <v>24</v>
      </c>
      <c r="AW49" s="56">
        <v>5</v>
      </c>
      <c r="AX49" s="61">
        <v>58</v>
      </c>
      <c r="AY49" s="55">
        <v>339</v>
      </c>
      <c r="AZ49" s="56">
        <v>250</v>
      </c>
      <c r="BA49" s="56">
        <v>46</v>
      </c>
      <c r="BB49" s="61">
        <v>635</v>
      </c>
    </row>
    <row r="50" spans="1:54" ht="15" x14ac:dyDescent="0.25">
      <c r="A50"/>
      <c r="B50" s="136" t="s">
        <v>109</v>
      </c>
      <c r="C50" s="55">
        <v>780</v>
      </c>
      <c r="D50" s="56">
        <v>1789</v>
      </c>
      <c r="E50" s="56">
        <v>224</v>
      </c>
      <c r="F50" s="57">
        <v>2793</v>
      </c>
      <c r="G50" s="55">
        <v>636</v>
      </c>
      <c r="H50" s="56">
        <v>1613</v>
      </c>
      <c r="I50" s="56">
        <v>162</v>
      </c>
      <c r="J50" s="57">
        <v>2411</v>
      </c>
      <c r="K50" s="55">
        <v>701</v>
      </c>
      <c r="L50" s="56">
        <v>1757</v>
      </c>
      <c r="M50" s="56">
        <v>253</v>
      </c>
      <c r="N50" s="61">
        <v>2711</v>
      </c>
      <c r="O50" s="55">
        <v>744</v>
      </c>
      <c r="P50" s="56">
        <v>1655</v>
      </c>
      <c r="Q50" s="56">
        <v>258</v>
      </c>
      <c r="R50" s="61">
        <v>2657</v>
      </c>
      <c r="S50" s="55">
        <v>612</v>
      </c>
      <c r="T50" s="56">
        <v>1698</v>
      </c>
      <c r="U50" s="56">
        <v>251</v>
      </c>
      <c r="V50" s="61">
        <v>2561</v>
      </c>
      <c r="W50" s="55">
        <v>599</v>
      </c>
      <c r="X50" s="56">
        <v>1650</v>
      </c>
      <c r="Y50" s="56">
        <v>226</v>
      </c>
      <c r="Z50" s="61">
        <v>2475</v>
      </c>
      <c r="AA50" s="55">
        <v>758</v>
      </c>
      <c r="AB50" s="56">
        <v>1854</v>
      </c>
      <c r="AC50" s="56">
        <v>226</v>
      </c>
      <c r="AD50" s="61">
        <v>2838</v>
      </c>
      <c r="AE50" s="55">
        <v>685</v>
      </c>
      <c r="AF50" s="56">
        <v>1656</v>
      </c>
      <c r="AG50" s="56">
        <v>205</v>
      </c>
      <c r="AH50" s="61">
        <v>2546</v>
      </c>
      <c r="AI50" s="55">
        <v>513</v>
      </c>
      <c r="AJ50" s="56">
        <v>1231</v>
      </c>
      <c r="AK50" s="56">
        <v>165</v>
      </c>
      <c r="AL50" s="61">
        <v>1909</v>
      </c>
      <c r="AM50" s="55">
        <v>747</v>
      </c>
      <c r="AN50" s="56">
        <v>1611</v>
      </c>
      <c r="AO50" s="56">
        <v>236</v>
      </c>
      <c r="AP50" s="61">
        <v>2594</v>
      </c>
      <c r="AQ50" s="55">
        <v>754</v>
      </c>
      <c r="AR50" s="56">
        <v>1793</v>
      </c>
      <c r="AS50" s="56">
        <v>278</v>
      </c>
      <c r="AT50" s="61">
        <v>2825</v>
      </c>
      <c r="AU50" s="55">
        <v>767</v>
      </c>
      <c r="AV50" s="56">
        <v>1703</v>
      </c>
      <c r="AW50" s="56">
        <v>264</v>
      </c>
      <c r="AX50" s="61">
        <v>2734</v>
      </c>
      <c r="AY50" s="55">
        <v>8296</v>
      </c>
      <c r="AZ50" s="56">
        <v>20010</v>
      </c>
      <c r="BA50" s="56">
        <v>2748</v>
      </c>
      <c r="BB50" s="61">
        <v>31054</v>
      </c>
    </row>
    <row r="51" spans="1:54" ht="15" x14ac:dyDescent="0.25">
      <c r="A51"/>
      <c r="B51" s="136" t="s">
        <v>110</v>
      </c>
      <c r="C51" s="55">
        <v>1208</v>
      </c>
      <c r="D51" s="56">
        <v>1441</v>
      </c>
      <c r="E51" s="56">
        <v>384</v>
      </c>
      <c r="F51" s="57">
        <v>3033</v>
      </c>
      <c r="G51" s="55">
        <v>954</v>
      </c>
      <c r="H51" s="56">
        <v>1316</v>
      </c>
      <c r="I51" s="56">
        <v>254</v>
      </c>
      <c r="J51" s="57">
        <v>2524</v>
      </c>
      <c r="K51" s="55">
        <v>1123</v>
      </c>
      <c r="L51" s="56">
        <v>1443</v>
      </c>
      <c r="M51" s="56">
        <v>404</v>
      </c>
      <c r="N51" s="61">
        <v>2970</v>
      </c>
      <c r="O51" s="55">
        <v>1053</v>
      </c>
      <c r="P51" s="56">
        <v>1287</v>
      </c>
      <c r="Q51" s="56">
        <v>372</v>
      </c>
      <c r="R51" s="61">
        <v>2712</v>
      </c>
      <c r="S51" s="55">
        <v>1025</v>
      </c>
      <c r="T51" s="56">
        <v>1353</v>
      </c>
      <c r="U51" s="56">
        <v>321</v>
      </c>
      <c r="V51" s="61">
        <v>2699</v>
      </c>
      <c r="W51" s="55">
        <v>887</v>
      </c>
      <c r="X51" s="56">
        <v>1310</v>
      </c>
      <c r="Y51" s="56">
        <v>308</v>
      </c>
      <c r="Z51" s="61">
        <v>2505</v>
      </c>
      <c r="AA51" s="55">
        <v>1011</v>
      </c>
      <c r="AB51" s="56">
        <v>1255</v>
      </c>
      <c r="AC51" s="56">
        <v>355</v>
      </c>
      <c r="AD51" s="61">
        <v>2621</v>
      </c>
      <c r="AE51" s="55">
        <v>1118</v>
      </c>
      <c r="AF51" s="56">
        <v>1323</v>
      </c>
      <c r="AG51" s="56">
        <v>319</v>
      </c>
      <c r="AH51" s="61">
        <v>2760</v>
      </c>
      <c r="AI51" s="55">
        <v>949</v>
      </c>
      <c r="AJ51" s="56">
        <v>1024</v>
      </c>
      <c r="AK51" s="56">
        <v>280</v>
      </c>
      <c r="AL51" s="61">
        <v>2253</v>
      </c>
      <c r="AM51" s="55">
        <v>1042</v>
      </c>
      <c r="AN51" s="56">
        <v>1155</v>
      </c>
      <c r="AO51" s="56">
        <v>314</v>
      </c>
      <c r="AP51" s="61">
        <v>2511</v>
      </c>
      <c r="AQ51" s="55">
        <v>1224</v>
      </c>
      <c r="AR51" s="56">
        <v>1308</v>
      </c>
      <c r="AS51" s="56">
        <v>348</v>
      </c>
      <c r="AT51" s="61">
        <v>2880</v>
      </c>
      <c r="AU51" s="55">
        <v>1219</v>
      </c>
      <c r="AV51" s="56">
        <v>1482</v>
      </c>
      <c r="AW51" s="56">
        <v>362</v>
      </c>
      <c r="AX51" s="61">
        <v>3063</v>
      </c>
      <c r="AY51" s="55">
        <v>12813</v>
      </c>
      <c r="AZ51" s="56">
        <v>15697</v>
      </c>
      <c r="BA51" s="56">
        <v>4021</v>
      </c>
      <c r="BB51" s="61">
        <v>32531</v>
      </c>
    </row>
    <row r="52" spans="1:54" ht="15" x14ac:dyDescent="0.25">
      <c r="A52"/>
      <c r="B52" s="136" t="s">
        <v>111</v>
      </c>
      <c r="C52" s="55">
        <v>485</v>
      </c>
      <c r="D52" s="56">
        <v>454</v>
      </c>
      <c r="E52" s="56">
        <v>167</v>
      </c>
      <c r="F52" s="57">
        <v>1106</v>
      </c>
      <c r="G52" s="55">
        <v>461</v>
      </c>
      <c r="H52" s="56">
        <v>443</v>
      </c>
      <c r="I52" s="56">
        <v>98</v>
      </c>
      <c r="J52" s="57">
        <v>1002</v>
      </c>
      <c r="K52" s="55">
        <v>488</v>
      </c>
      <c r="L52" s="56">
        <v>605</v>
      </c>
      <c r="M52" s="56">
        <v>170</v>
      </c>
      <c r="N52" s="61">
        <v>1263</v>
      </c>
      <c r="O52" s="55">
        <v>491</v>
      </c>
      <c r="P52" s="56">
        <v>500</v>
      </c>
      <c r="Q52" s="56">
        <v>229</v>
      </c>
      <c r="R52" s="61">
        <v>1220</v>
      </c>
      <c r="S52" s="55">
        <v>508</v>
      </c>
      <c r="T52" s="56">
        <v>505</v>
      </c>
      <c r="U52" s="56">
        <v>215</v>
      </c>
      <c r="V52" s="61">
        <v>1228</v>
      </c>
      <c r="W52" s="55">
        <v>443</v>
      </c>
      <c r="X52" s="56">
        <v>465</v>
      </c>
      <c r="Y52" s="56">
        <v>212</v>
      </c>
      <c r="Z52" s="61">
        <v>1120</v>
      </c>
      <c r="AA52" s="55">
        <v>481</v>
      </c>
      <c r="AB52" s="56">
        <v>493</v>
      </c>
      <c r="AC52" s="56">
        <v>194</v>
      </c>
      <c r="AD52" s="61">
        <v>1168</v>
      </c>
      <c r="AE52" s="55">
        <v>487</v>
      </c>
      <c r="AF52" s="56">
        <v>478</v>
      </c>
      <c r="AG52" s="56">
        <v>241</v>
      </c>
      <c r="AH52" s="61">
        <v>1206</v>
      </c>
      <c r="AI52" s="55">
        <v>405</v>
      </c>
      <c r="AJ52" s="56">
        <v>444</v>
      </c>
      <c r="AK52" s="56">
        <v>193</v>
      </c>
      <c r="AL52" s="61">
        <v>1042</v>
      </c>
      <c r="AM52" s="55">
        <v>406</v>
      </c>
      <c r="AN52" s="56">
        <v>466</v>
      </c>
      <c r="AO52" s="56">
        <v>218</v>
      </c>
      <c r="AP52" s="61">
        <v>1090</v>
      </c>
      <c r="AQ52" s="55">
        <v>469</v>
      </c>
      <c r="AR52" s="56">
        <v>443</v>
      </c>
      <c r="AS52" s="56">
        <v>228</v>
      </c>
      <c r="AT52" s="61">
        <v>1140</v>
      </c>
      <c r="AU52" s="55">
        <v>530</v>
      </c>
      <c r="AV52" s="56">
        <v>525</v>
      </c>
      <c r="AW52" s="56">
        <v>223</v>
      </c>
      <c r="AX52" s="61">
        <v>1278</v>
      </c>
      <c r="AY52" s="55">
        <v>5654</v>
      </c>
      <c r="AZ52" s="56">
        <v>5821</v>
      </c>
      <c r="BA52" s="56">
        <v>2388</v>
      </c>
      <c r="BB52" s="61">
        <v>13863</v>
      </c>
    </row>
    <row r="53" spans="1:54" ht="15" x14ac:dyDescent="0.25">
      <c r="A53"/>
      <c r="B53" s="136" t="s">
        <v>112</v>
      </c>
      <c r="C53" s="55">
        <v>615</v>
      </c>
      <c r="D53" s="56">
        <v>795</v>
      </c>
      <c r="E53" s="56">
        <v>278</v>
      </c>
      <c r="F53" s="57">
        <v>1688</v>
      </c>
      <c r="G53" s="55">
        <v>559</v>
      </c>
      <c r="H53" s="56">
        <v>635</v>
      </c>
      <c r="I53" s="56">
        <v>253</v>
      </c>
      <c r="J53" s="57">
        <v>1447</v>
      </c>
      <c r="K53" s="55">
        <v>533</v>
      </c>
      <c r="L53" s="56">
        <v>783</v>
      </c>
      <c r="M53" s="56">
        <v>269</v>
      </c>
      <c r="N53" s="61">
        <v>1585</v>
      </c>
      <c r="O53" s="55">
        <v>544</v>
      </c>
      <c r="P53" s="56">
        <v>748</v>
      </c>
      <c r="Q53" s="56">
        <v>234</v>
      </c>
      <c r="R53" s="61">
        <v>1526</v>
      </c>
      <c r="S53" s="55">
        <v>517</v>
      </c>
      <c r="T53" s="56">
        <v>717</v>
      </c>
      <c r="U53" s="56">
        <v>239</v>
      </c>
      <c r="V53" s="61">
        <v>1473</v>
      </c>
      <c r="W53" s="55">
        <v>510</v>
      </c>
      <c r="X53" s="56">
        <v>686</v>
      </c>
      <c r="Y53" s="56">
        <v>240</v>
      </c>
      <c r="Z53" s="61">
        <v>1436</v>
      </c>
      <c r="AA53" s="55">
        <v>581</v>
      </c>
      <c r="AB53" s="56">
        <v>720</v>
      </c>
      <c r="AC53" s="56">
        <v>275</v>
      </c>
      <c r="AD53" s="61">
        <v>1576</v>
      </c>
      <c r="AE53" s="55">
        <v>558</v>
      </c>
      <c r="AF53" s="56">
        <v>678</v>
      </c>
      <c r="AG53" s="56">
        <v>242</v>
      </c>
      <c r="AH53" s="61">
        <v>1478</v>
      </c>
      <c r="AI53" s="55">
        <v>485</v>
      </c>
      <c r="AJ53" s="56">
        <v>589</v>
      </c>
      <c r="AK53" s="56">
        <v>170</v>
      </c>
      <c r="AL53" s="61">
        <v>1244</v>
      </c>
      <c r="AM53" s="55">
        <v>514</v>
      </c>
      <c r="AN53" s="56">
        <v>718</v>
      </c>
      <c r="AO53" s="56">
        <v>197</v>
      </c>
      <c r="AP53" s="61">
        <v>1429</v>
      </c>
      <c r="AQ53" s="55">
        <v>636</v>
      </c>
      <c r="AR53" s="56">
        <v>874</v>
      </c>
      <c r="AS53" s="56">
        <v>239</v>
      </c>
      <c r="AT53" s="61">
        <v>1749</v>
      </c>
      <c r="AU53" s="55">
        <v>668</v>
      </c>
      <c r="AV53" s="56">
        <v>832</v>
      </c>
      <c r="AW53" s="56">
        <v>278</v>
      </c>
      <c r="AX53" s="61">
        <v>1778</v>
      </c>
      <c r="AY53" s="55">
        <v>6720</v>
      </c>
      <c r="AZ53" s="56">
        <v>8775</v>
      </c>
      <c r="BA53" s="56">
        <v>2914</v>
      </c>
      <c r="BB53" s="61">
        <v>18409</v>
      </c>
    </row>
    <row r="54" spans="1:54" ht="15" x14ac:dyDescent="0.25">
      <c r="A54"/>
      <c r="B54" s="136" t="s">
        <v>113</v>
      </c>
      <c r="C54" s="55">
        <v>145</v>
      </c>
      <c r="D54" s="56">
        <v>215</v>
      </c>
      <c r="E54" s="56">
        <v>32</v>
      </c>
      <c r="F54" s="57">
        <v>392</v>
      </c>
      <c r="G54" s="55">
        <v>128</v>
      </c>
      <c r="H54" s="56">
        <v>156</v>
      </c>
      <c r="I54" s="56">
        <v>7</v>
      </c>
      <c r="J54" s="57">
        <v>291</v>
      </c>
      <c r="K54" s="55">
        <v>151</v>
      </c>
      <c r="L54" s="56">
        <v>192</v>
      </c>
      <c r="M54" s="56">
        <v>26</v>
      </c>
      <c r="N54" s="61">
        <v>369</v>
      </c>
      <c r="O54" s="55">
        <v>127</v>
      </c>
      <c r="P54" s="56">
        <v>187</v>
      </c>
      <c r="Q54" s="56">
        <v>22</v>
      </c>
      <c r="R54" s="61">
        <v>336</v>
      </c>
      <c r="S54" s="55">
        <v>98</v>
      </c>
      <c r="T54" s="56">
        <v>194</v>
      </c>
      <c r="U54" s="56">
        <v>15</v>
      </c>
      <c r="V54" s="61">
        <v>307</v>
      </c>
      <c r="W54" s="55">
        <v>106</v>
      </c>
      <c r="X54" s="56">
        <v>188</v>
      </c>
      <c r="Y54" s="56">
        <v>14</v>
      </c>
      <c r="Z54" s="61">
        <v>308</v>
      </c>
      <c r="AA54" s="55">
        <v>117</v>
      </c>
      <c r="AB54" s="56">
        <v>184</v>
      </c>
      <c r="AC54" s="56">
        <v>22</v>
      </c>
      <c r="AD54" s="61">
        <v>323</v>
      </c>
      <c r="AE54" s="55">
        <v>109</v>
      </c>
      <c r="AF54" s="56">
        <v>162</v>
      </c>
      <c r="AG54" s="56">
        <v>19</v>
      </c>
      <c r="AH54" s="61">
        <v>290</v>
      </c>
      <c r="AI54" s="55">
        <v>99</v>
      </c>
      <c r="AJ54" s="56">
        <v>158</v>
      </c>
      <c r="AK54" s="56">
        <v>16</v>
      </c>
      <c r="AL54" s="61">
        <v>273</v>
      </c>
      <c r="AM54" s="55">
        <v>101</v>
      </c>
      <c r="AN54" s="56">
        <v>186</v>
      </c>
      <c r="AO54" s="56">
        <v>19</v>
      </c>
      <c r="AP54" s="61">
        <v>306</v>
      </c>
      <c r="AQ54" s="55">
        <v>139</v>
      </c>
      <c r="AR54" s="56">
        <v>217</v>
      </c>
      <c r="AS54" s="56">
        <v>32</v>
      </c>
      <c r="AT54" s="61">
        <v>388</v>
      </c>
      <c r="AU54" s="55">
        <v>135</v>
      </c>
      <c r="AV54" s="56">
        <v>234</v>
      </c>
      <c r="AW54" s="56">
        <v>18</v>
      </c>
      <c r="AX54" s="61">
        <v>387</v>
      </c>
      <c r="AY54" s="55">
        <v>1455</v>
      </c>
      <c r="AZ54" s="56">
        <v>2273</v>
      </c>
      <c r="BA54" s="56">
        <v>242</v>
      </c>
      <c r="BB54" s="61">
        <v>3970</v>
      </c>
    </row>
    <row r="55" spans="1:54" ht="15" x14ac:dyDescent="0.25">
      <c r="A55"/>
      <c r="B55" s="136" t="s">
        <v>114</v>
      </c>
      <c r="C55" s="55">
        <v>1317</v>
      </c>
      <c r="D55" s="56">
        <v>990</v>
      </c>
      <c r="E55" s="56">
        <v>312</v>
      </c>
      <c r="F55" s="57">
        <v>2619</v>
      </c>
      <c r="G55" s="55">
        <v>1059</v>
      </c>
      <c r="H55" s="56">
        <v>883</v>
      </c>
      <c r="I55" s="56">
        <v>276</v>
      </c>
      <c r="J55" s="57">
        <v>2218</v>
      </c>
      <c r="K55" s="55">
        <v>1284</v>
      </c>
      <c r="L55" s="56">
        <v>1018</v>
      </c>
      <c r="M55" s="56">
        <v>292</v>
      </c>
      <c r="N55" s="61">
        <v>2594</v>
      </c>
      <c r="O55" s="55">
        <v>1186</v>
      </c>
      <c r="P55" s="56">
        <v>924</v>
      </c>
      <c r="Q55" s="56">
        <v>251</v>
      </c>
      <c r="R55" s="61">
        <v>2361</v>
      </c>
      <c r="S55" s="55">
        <v>1104</v>
      </c>
      <c r="T55" s="56">
        <v>930</v>
      </c>
      <c r="U55" s="56">
        <v>246</v>
      </c>
      <c r="V55" s="61">
        <v>2280</v>
      </c>
      <c r="W55" s="55">
        <v>1040</v>
      </c>
      <c r="X55" s="56">
        <v>895</v>
      </c>
      <c r="Y55" s="56">
        <v>220</v>
      </c>
      <c r="Z55" s="61">
        <v>2155</v>
      </c>
      <c r="AA55" s="55">
        <v>1183</v>
      </c>
      <c r="AB55" s="56">
        <v>918</v>
      </c>
      <c r="AC55" s="56">
        <v>226</v>
      </c>
      <c r="AD55" s="61">
        <v>2327</v>
      </c>
      <c r="AE55" s="55">
        <v>1166</v>
      </c>
      <c r="AF55" s="56">
        <v>933</v>
      </c>
      <c r="AG55" s="56">
        <v>223</v>
      </c>
      <c r="AH55" s="61">
        <v>2322</v>
      </c>
      <c r="AI55" s="55">
        <v>1022</v>
      </c>
      <c r="AJ55" s="56">
        <v>707</v>
      </c>
      <c r="AK55" s="56">
        <v>198</v>
      </c>
      <c r="AL55" s="61">
        <v>1927</v>
      </c>
      <c r="AM55" s="55">
        <v>1182</v>
      </c>
      <c r="AN55" s="56">
        <v>935</v>
      </c>
      <c r="AO55" s="56">
        <v>213</v>
      </c>
      <c r="AP55" s="61">
        <v>2330</v>
      </c>
      <c r="AQ55" s="55">
        <v>1325</v>
      </c>
      <c r="AR55" s="56">
        <v>1084</v>
      </c>
      <c r="AS55" s="56">
        <v>262</v>
      </c>
      <c r="AT55" s="61">
        <v>2671</v>
      </c>
      <c r="AU55" s="55">
        <v>1420</v>
      </c>
      <c r="AV55" s="56">
        <v>1101</v>
      </c>
      <c r="AW55" s="56">
        <v>275</v>
      </c>
      <c r="AX55" s="61">
        <v>2796</v>
      </c>
      <c r="AY55" s="55">
        <v>14288</v>
      </c>
      <c r="AZ55" s="56">
        <v>11318</v>
      </c>
      <c r="BA55" s="56">
        <v>2994</v>
      </c>
      <c r="BB55" s="61">
        <v>28600</v>
      </c>
    </row>
    <row r="56" spans="1:54" ht="15" x14ac:dyDescent="0.25">
      <c r="A56"/>
      <c r="B56" s="136" t="s">
        <v>115</v>
      </c>
      <c r="C56" s="55">
        <v>359</v>
      </c>
      <c r="D56" s="56">
        <v>301</v>
      </c>
      <c r="E56" s="56">
        <v>177</v>
      </c>
      <c r="F56" s="57">
        <v>837</v>
      </c>
      <c r="G56" s="55">
        <v>226</v>
      </c>
      <c r="H56" s="56">
        <v>229</v>
      </c>
      <c r="I56" s="56">
        <v>122</v>
      </c>
      <c r="J56" s="57">
        <v>577</v>
      </c>
      <c r="K56" s="55">
        <v>509</v>
      </c>
      <c r="L56" s="56">
        <v>577</v>
      </c>
      <c r="M56" s="56">
        <v>301</v>
      </c>
      <c r="N56" s="61">
        <v>1387</v>
      </c>
      <c r="O56" s="55">
        <v>537</v>
      </c>
      <c r="P56" s="56">
        <v>576</v>
      </c>
      <c r="Q56" s="56">
        <v>313</v>
      </c>
      <c r="R56" s="61">
        <v>1426</v>
      </c>
      <c r="S56" s="55">
        <v>512</v>
      </c>
      <c r="T56" s="56">
        <v>491</v>
      </c>
      <c r="U56" s="56">
        <v>270</v>
      </c>
      <c r="V56" s="61">
        <v>1273</v>
      </c>
      <c r="W56" s="55">
        <v>391</v>
      </c>
      <c r="X56" s="56">
        <v>450</v>
      </c>
      <c r="Y56" s="56">
        <v>247</v>
      </c>
      <c r="Z56" s="61">
        <v>1088</v>
      </c>
      <c r="AA56" s="55">
        <v>392</v>
      </c>
      <c r="AB56" s="56">
        <v>368</v>
      </c>
      <c r="AC56" s="56">
        <v>204</v>
      </c>
      <c r="AD56" s="61">
        <v>964</v>
      </c>
      <c r="AE56" s="55">
        <v>538</v>
      </c>
      <c r="AF56" s="56">
        <v>541</v>
      </c>
      <c r="AG56" s="56">
        <v>277</v>
      </c>
      <c r="AH56" s="61">
        <v>1356</v>
      </c>
      <c r="AI56" s="55">
        <v>492</v>
      </c>
      <c r="AJ56" s="56">
        <v>453</v>
      </c>
      <c r="AK56" s="56">
        <v>232</v>
      </c>
      <c r="AL56" s="61">
        <v>1177</v>
      </c>
      <c r="AM56" s="55">
        <v>534</v>
      </c>
      <c r="AN56" s="56">
        <v>481</v>
      </c>
      <c r="AO56" s="56">
        <v>271</v>
      </c>
      <c r="AP56" s="61">
        <v>1286</v>
      </c>
      <c r="AQ56" s="55">
        <v>546</v>
      </c>
      <c r="AR56" s="56">
        <v>506</v>
      </c>
      <c r="AS56" s="56">
        <v>225</v>
      </c>
      <c r="AT56" s="61">
        <v>1277</v>
      </c>
      <c r="AU56" s="55">
        <v>490</v>
      </c>
      <c r="AV56" s="56">
        <v>510</v>
      </c>
      <c r="AW56" s="56">
        <v>255</v>
      </c>
      <c r="AX56" s="61">
        <v>1255</v>
      </c>
      <c r="AY56" s="55">
        <v>5526</v>
      </c>
      <c r="AZ56" s="56">
        <v>5483</v>
      </c>
      <c r="BA56" s="56">
        <v>2894</v>
      </c>
      <c r="BB56" s="61">
        <v>13903</v>
      </c>
    </row>
    <row r="57" spans="1:54" ht="15" x14ac:dyDescent="0.25">
      <c r="A57"/>
      <c r="B57" s="136" t="s">
        <v>116</v>
      </c>
      <c r="C57" s="55">
        <v>274</v>
      </c>
      <c r="D57" s="56">
        <v>165</v>
      </c>
      <c r="E57" s="56">
        <v>44</v>
      </c>
      <c r="F57" s="57">
        <v>483</v>
      </c>
      <c r="G57" s="55">
        <v>168</v>
      </c>
      <c r="H57" s="56">
        <v>103</v>
      </c>
      <c r="I57" s="56">
        <v>34</v>
      </c>
      <c r="J57" s="57">
        <v>305</v>
      </c>
      <c r="K57" s="55">
        <v>588</v>
      </c>
      <c r="L57" s="56">
        <v>361</v>
      </c>
      <c r="M57" s="56">
        <v>137</v>
      </c>
      <c r="N57" s="61">
        <v>1086</v>
      </c>
      <c r="O57" s="55">
        <v>588</v>
      </c>
      <c r="P57" s="56">
        <v>389</v>
      </c>
      <c r="Q57" s="56">
        <v>168</v>
      </c>
      <c r="R57" s="61">
        <v>1145</v>
      </c>
      <c r="S57" s="55">
        <v>578</v>
      </c>
      <c r="T57" s="56">
        <v>417</v>
      </c>
      <c r="U57" s="56">
        <v>144</v>
      </c>
      <c r="V57" s="61">
        <v>1139</v>
      </c>
      <c r="W57" s="55">
        <v>509</v>
      </c>
      <c r="X57" s="56">
        <v>363</v>
      </c>
      <c r="Y57" s="56">
        <v>135</v>
      </c>
      <c r="Z57" s="61">
        <v>1007</v>
      </c>
      <c r="AA57" s="55">
        <v>409</v>
      </c>
      <c r="AB57" s="56">
        <v>240</v>
      </c>
      <c r="AC57" s="56">
        <v>124</v>
      </c>
      <c r="AD57" s="61">
        <v>773</v>
      </c>
      <c r="AE57" s="55">
        <v>631</v>
      </c>
      <c r="AF57" s="56">
        <v>383</v>
      </c>
      <c r="AG57" s="56">
        <v>142</v>
      </c>
      <c r="AH57" s="61">
        <v>1156</v>
      </c>
      <c r="AI57" s="55">
        <v>537</v>
      </c>
      <c r="AJ57" s="56">
        <v>298</v>
      </c>
      <c r="AK57" s="56">
        <v>113</v>
      </c>
      <c r="AL57" s="61">
        <v>948</v>
      </c>
      <c r="AM57" s="55">
        <v>520</v>
      </c>
      <c r="AN57" s="56">
        <v>335</v>
      </c>
      <c r="AO57" s="56">
        <v>133</v>
      </c>
      <c r="AP57" s="61">
        <v>988</v>
      </c>
      <c r="AQ57" s="55">
        <v>479</v>
      </c>
      <c r="AR57" s="56">
        <v>348</v>
      </c>
      <c r="AS57" s="56">
        <v>122</v>
      </c>
      <c r="AT57" s="61">
        <v>949</v>
      </c>
      <c r="AU57" s="55">
        <v>515</v>
      </c>
      <c r="AV57" s="56">
        <v>277</v>
      </c>
      <c r="AW57" s="56">
        <v>114</v>
      </c>
      <c r="AX57" s="61">
        <v>906</v>
      </c>
      <c r="AY57" s="55">
        <v>5796</v>
      </c>
      <c r="AZ57" s="56">
        <v>3679</v>
      </c>
      <c r="BA57" s="56">
        <v>1410</v>
      </c>
      <c r="BB57" s="61">
        <v>10885</v>
      </c>
    </row>
    <row r="58" spans="1:54" ht="15" x14ac:dyDescent="0.25">
      <c r="A58"/>
      <c r="B58" s="136" t="s">
        <v>117</v>
      </c>
      <c r="C58" s="55">
        <v>282</v>
      </c>
      <c r="D58" s="56">
        <v>190</v>
      </c>
      <c r="E58" s="56">
        <v>136</v>
      </c>
      <c r="F58" s="57">
        <v>608</v>
      </c>
      <c r="G58" s="55">
        <v>231</v>
      </c>
      <c r="H58" s="56">
        <v>160</v>
      </c>
      <c r="I58" s="56">
        <v>116</v>
      </c>
      <c r="J58" s="57">
        <v>507</v>
      </c>
      <c r="K58" s="55">
        <v>304</v>
      </c>
      <c r="L58" s="56">
        <v>198</v>
      </c>
      <c r="M58" s="56">
        <v>155</v>
      </c>
      <c r="N58" s="61">
        <v>657</v>
      </c>
      <c r="O58" s="55">
        <v>317</v>
      </c>
      <c r="P58" s="56">
        <v>218</v>
      </c>
      <c r="Q58" s="56">
        <v>162</v>
      </c>
      <c r="R58" s="61">
        <v>697</v>
      </c>
      <c r="S58" s="55">
        <v>295</v>
      </c>
      <c r="T58" s="56">
        <v>188</v>
      </c>
      <c r="U58" s="56">
        <v>140</v>
      </c>
      <c r="V58" s="61">
        <v>623</v>
      </c>
      <c r="W58" s="55">
        <v>288</v>
      </c>
      <c r="X58" s="56">
        <v>169</v>
      </c>
      <c r="Y58" s="56">
        <v>159</v>
      </c>
      <c r="Z58" s="61">
        <v>616</v>
      </c>
      <c r="AA58" s="55">
        <v>280</v>
      </c>
      <c r="AB58" s="56">
        <v>222</v>
      </c>
      <c r="AC58" s="56">
        <v>173</v>
      </c>
      <c r="AD58" s="61">
        <v>675</v>
      </c>
      <c r="AE58" s="55">
        <v>330</v>
      </c>
      <c r="AF58" s="56">
        <v>227</v>
      </c>
      <c r="AG58" s="56">
        <v>156</v>
      </c>
      <c r="AH58" s="61">
        <v>713</v>
      </c>
      <c r="AI58" s="55">
        <v>275</v>
      </c>
      <c r="AJ58" s="56">
        <v>194</v>
      </c>
      <c r="AK58" s="56">
        <v>135</v>
      </c>
      <c r="AL58" s="61">
        <v>604</v>
      </c>
      <c r="AM58" s="55">
        <v>319</v>
      </c>
      <c r="AN58" s="56">
        <v>217</v>
      </c>
      <c r="AO58" s="56">
        <v>145</v>
      </c>
      <c r="AP58" s="61">
        <v>681</v>
      </c>
      <c r="AQ58" s="55">
        <v>374</v>
      </c>
      <c r="AR58" s="56">
        <v>229</v>
      </c>
      <c r="AS58" s="56">
        <v>154</v>
      </c>
      <c r="AT58" s="61">
        <v>757</v>
      </c>
      <c r="AU58" s="55">
        <v>341</v>
      </c>
      <c r="AV58" s="56">
        <v>240</v>
      </c>
      <c r="AW58" s="56">
        <v>189</v>
      </c>
      <c r="AX58" s="61">
        <v>770</v>
      </c>
      <c r="AY58" s="55">
        <v>3636</v>
      </c>
      <c r="AZ58" s="56">
        <v>2452</v>
      </c>
      <c r="BA58" s="56">
        <v>1820</v>
      </c>
      <c r="BB58" s="61">
        <v>7908</v>
      </c>
    </row>
    <row r="59" spans="1:54" ht="15" x14ac:dyDescent="0.25">
      <c r="A59"/>
      <c r="B59" s="136" t="s">
        <v>118</v>
      </c>
      <c r="C59" s="55">
        <v>456</v>
      </c>
      <c r="D59" s="56">
        <v>221</v>
      </c>
      <c r="E59" s="56">
        <v>119</v>
      </c>
      <c r="F59" s="57">
        <v>796</v>
      </c>
      <c r="G59" s="55">
        <v>303</v>
      </c>
      <c r="H59" s="56">
        <v>211</v>
      </c>
      <c r="I59" s="56">
        <v>227</v>
      </c>
      <c r="J59" s="57">
        <v>741</v>
      </c>
      <c r="K59" s="55">
        <v>555</v>
      </c>
      <c r="L59" s="56">
        <v>290</v>
      </c>
      <c r="M59" s="56">
        <v>134</v>
      </c>
      <c r="N59" s="61">
        <v>979</v>
      </c>
      <c r="O59" s="55">
        <v>542</v>
      </c>
      <c r="P59" s="56">
        <v>291</v>
      </c>
      <c r="Q59" s="56">
        <v>130</v>
      </c>
      <c r="R59" s="61">
        <v>963</v>
      </c>
      <c r="S59" s="55">
        <v>534</v>
      </c>
      <c r="T59" s="56">
        <v>283</v>
      </c>
      <c r="U59" s="56">
        <v>118</v>
      </c>
      <c r="V59" s="61">
        <v>935</v>
      </c>
      <c r="W59" s="55">
        <v>444</v>
      </c>
      <c r="X59" s="56">
        <v>292</v>
      </c>
      <c r="Y59" s="56">
        <v>95</v>
      </c>
      <c r="Z59" s="61">
        <v>831</v>
      </c>
      <c r="AA59" s="55">
        <v>465</v>
      </c>
      <c r="AB59" s="56">
        <v>245</v>
      </c>
      <c r="AC59" s="56">
        <v>106</v>
      </c>
      <c r="AD59" s="61">
        <v>816</v>
      </c>
      <c r="AE59" s="55">
        <v>574</v>
      </c>
      <c r="AF59" s="56">
        <v>281</v>
      </c>
      <c r="AG59" s="56">
        <v>113</v>
      </c>
      <c r="AH59" s="61">
        <v>968</v>
      </c>
      <c r="AI59" s="55">
        <v>480</v>
      </c>
      <c r="AJ59" s="56">
        <v>208</v>
      </c>
      <c r="AK59" s="56">
        <v>86</v>
      </c>
      <c r="AL59" s="61">
        <v>774</v>
      </c>
      <c r="AM59" s="55">
        <v>566</v>
      </c>
      <c r="AN59" s="56">
        <v>236</v>
      </c>
      <c r="AO59" s="56">
        <v>94</v>
      </c>
      <c r="AP59" s="61">
        <v>896</v>
      </c>
      <c r="AQ59" s="55">
        <v>530</v>
      </c>
      <c r="AR59" s="56">
        <v>288</v>
      </c>
      <c r="AS59" s="56">
        <v>101</v>
      </c>
      <c r="AT59" s="61">
        <v>919</v>
      </c>
      <c r="AU59" s="55">
        <v>562</v>
      </c>
      <c r="AV59" s="56">
        <v>275</v>
      </c>
      <c r="AW59" s="56">
        <v>102</v>
      </c>
      <c r="AX59" s="61">
        <v>939</v>
      </c>
      <c r="AY59" s="55">
        <v>6011</v>
      </c>
      <c r="AZ59" s="56">
        <v>3121</v>
      </c>
      <c r="BA59" s="56">
        <v>1425</v>
      </c>
      <c r="BB59" s="61">
        <v>10557</v>
      </c>
    </row>
    <row r="60" spans="1:54" ht="15" x14ac:dyDescent="0.25">
      <c r="A60"/>
      <c r="B60" s="136" t="s">
        <v>119</v>
      </c>
      <c r="C60" s="55">
        <v>37</v>
      </c>
      <c r="D60" s="56">
        <v>58</v>
      </c>
      <c r="E60" s="56">
        <v>16</v>
      </c>
      <c r="F60" s="57">
        <v>111</v>
      </c>
      <c r="G60" s="55">
        <v>36</v>
      </c>
      <c r="H60" s="56">
        <v>53</v>
      </c>
      <c r="I60" s="56">
        <v>14</v>
      </c>
      <c r="J60" s="57">
        <v>103</v>
      </c>
      <c r="K60" s="55">
        <v>46</v>
      </c>
      <c r="L60" s="56">
        <v>73</v>
      </c>
      <c r="M60" s="56">
        <v>15</v>
      </c>
      <c r="N60" s="61">
        <v>134</v>
      </c>
      <c r="O60" s="55">
        <v>48</v>
      </c>
      <c r="P60" s="56">
        <v>52</v>
      </c>
      <c r="Q60" s="56">
        <v>11</v>
      </c>
      <c r="R60" s="61">
        <v>111</v>
      </c>
      <c r="S60" s="55">
        <v>38</v>
      </c>
      <c r="T60" s="56">
        <v>74</v>
      </c>
      <c r="U60" s="56">
        <v>9</v>
      </c>
      <c r="V60" s="61">
        <v>121</v>
      </c>
      <c r="W60" s="55">
        <v>34</v>
      </c>
      <c r="X60" s="56">
        <v>58</v>
      </c>
      <c r="Y60" s="56">
        <v>12</v>
      </c>
      <c r="Z60" s="61">
        <v>104</v>
      </c>
      <c r="AA60" s="55">
        <v>40</v>
      </c>
      <c r="AB60" s="56">
        <v>47</v>
      </c>
      <c r="AC60" s="56">
        <v>8</v>
      </c>
      <c r="AD60" s="61">
        <v>95</v>
      </c>
      <c r="AE60" s="55">
        <v>44</v>
      </c>
      <c r="AF60" s="56">
        <v>58</v>
      </c>
      <c r="AG60" s="56">
        <v>8</v>
      </c>
      <c r="AH60" s="61">
        <v>110</v>
      </c>
      <c r="AI60" s="55">
        <v>40</v>
      </c>
      <c r="AJ60" s="56">
        <v>56</v>
      </c>
      <c r="AK60" s="56">
        <v>8</v>
      </c>
      <c r="AL60" s="61">
        <v>104</v>
      </c>
      <c r="AM60" s="55">
        <v>36</v>
      </c>
      <c r="AN60" s="56">
        <v>59</v>
      </c>
      <c r="AO60" s="56">
        <v>7</v>
      </c>
      <c r="AP60" s="61">
        <v>102</v>
      </c>
      <c r="AQ60" s="55">
        <v>46</v>
      </c>
      <c r="AR60" s="56">
        <v>77</v>
      </c>
      <c r="AS60" s="56">
        <v>17</v>
      </c>
      <c r="AT60" s="61">
        <v>140</v>
      </c>
      <c r="AU60" s="55">
        <v>45</v>
      </c>
      <c r="AV60" s="56">
        <v>70</v>
      </c>
      <c r="AW60" s="56">
        <v>12</v>
      </c>
      <c r="AX60" s="61">
        <v>127</v>
      </c>
      <c r="AY60" s="55">
        <v>490</v>
      </c>
      <c r="AZ60" s="56">
        <v>735</v>
      </c>
      <c r="BA60" s="56">
        <v>137</v>
      </c>
      <c r="BB60" s="61">
        <v>1362</v>
      </c>
    </row>
    <row r="61" spans="1:54" ht="15" x14ac:dyDescent="0.25">
      <c r="A61"/>
      <c r="B61" s="136" t="s">
        <v>120</v>
      </c>
      <c r="C61" s="55">
        <v>0</v>
      </c>
      <c r="D61" s="56">
        <v>2</v>
      </c>
      <c r="E61" s="56">
        <v>1</v>
      </c>
      <c r="F61" s="57">
        <v>3</v>
      </c>
      <c r="G61" s="55">
        <v>0</v>
      </c>
      <c r="H61" s="56">
        <v>1</v>
      </c>
      <c r="I61" s="56">
        <v>0</v>
      </c>
      <c r="J61" s="57">
        <v>1</v>
      </c>
      <c r="K61" s="55">
        <v>0</v>
      </c>
      <c r="L61" s="56">
        <v>5</v>
      </c>
      <c r="M61" s="56">
        <v>0</v>
      </c>
      <c r="N61" s="61">
        <v>5</v>
      </c>
      <c r="O61" s="55">
        <v>1</v>
      </c>
      <c r="P61" s="56">
        <v>0</v>
      </c>
      <c r="Q61" s="56">
        <v>0</v>
      </c>
      <c r="R61" s="61">
        <v>1</v>
      </c>
      <c r="S61" s="55">
        <v>0</v>
      </c>
      <c r="T61" s="56">
        <v>2</v>
      </c>
      <c r="U61" s="56">
        <v>0</v>
      </c>
      <c r="V61" s="61">
        <v>2</v>
      </c>
      <c r="W61" s="55">
        <v>0</v>
      </c>
      <c r="X61" s="56">
        <v>4</v>
      </c>
      <c r="Y61" s="56">
        <v>0</v>
      </c>
      <c r="Z61" s="61">
        <v>4</v>
      </c>
      <c r="AA61" s="55">
        <v>0</v>
      </c>
      <c r="AB61" s="56">
        <v>1</v>
      </c>
      <c r="AC61" s="56">
        <v>0</v>
      </c>
      <c r="AD61" s="61">
        <v>1</v>
      </c>
      <c r="AE61" s="55">
        <v>0</v>
      </c>
      <c r="AF61" s="56">
        <v>0</v>
      </c>
      <c r="AG61" s="56">
        <v>0</v>
      </c>
      <c r="AH61" s="61">
        <v>0</v>
      </c>
      <c r="AI61" s="55">
        <v>1</v>
      </c>
      <c r="AJ61" s="56">
        <v>1</v>
      </c>
      <c r="AK61" s="56">
        <v>0</v>
      </c>
      <c r="AL61" s="61">
        <v>2</v>
      </c>
      <c r="AM61" s="55">
        <v>0</v>
      </c>
      <c r="AN61" s="56">
        <v>2</v>
      </c>
      <c r="AO61" s="56">
        <v>0</v>
      </c>
      <c r="AP61" s="61">
        <v>2</v>
      </c>
      <c r="AQ61" s="55">
        <v>1</v>
      </c>
      <c r="AR61" s="56">
        <v>1</v>
      </c>
      <c r="AS61" s="56">
        <v>0</v>
      </c>
      <c r="AT61" s="61">
        <v>2</v>
      </c>
      <c r="AU61" s="55">
        <v>0</v>
      </c>
      <c r="AV61" s="56">
        <v>1</v>
      </c>
      <c r="AW61" s="56">
        <v>0</v>
      </c>
      <c r="AX61" s="61">
        <v>1</v>
      </c>
      <c r="AY61" s="55">
        <v>3</v>
      </c>
      <c r="AZ61" s="56">
        <v>20</v>
      </c>
      <c r="BA61" s="56">
        <v>1</v>
      </c>
      <c r="BB61" s="61">
        <v>24</v>
      </c>
    </row>
    <row r="62" spans="1:54" ht="15" x14ac:dyDescent="0.25">
      <c r="A62"/>
      <c r="B62" s="213" t="s">
        <v>160</v>
      </c>
      <c r="C62" s="63">
        <v>7980</v>
      </c>
      <c r="D62" s="64">
        <v>8269</v>
      </c>
      <c r="E62" s="64">
        <v>2409</v>
      </c>
      <c r="F62" s="57">
        <v>18658</v>
      </c>
      <c r="G62" s="63">
        <v>6640</v>
      </c>
      <c r="H62" s="64">
        <v>7430</v>
      </c>
      <c r="I62" s="64">
        <v>2047</v>
      </c>
      <c r="J62" s="57">
        <v>16117</v>
      </c>
      <c r="K62" s="63">
        <v>8215</v>
      </c>
      <c r="L62" s="64">
        <v>8877</v>
      </c>
      <c r="M62" s="64">
        <v>2704</v>
      </c>
      <c r="N62" s="57">
        <v>19796</v>
      </c>
      <c r="O62" s="63">
        <v>7956</v>
      </c>
      <c r="P62" s="64">
        <v>8318</v>
      </c>
      <c r="Q62" s="64">
        <v>2601</v>
      </c>
      <c r="R62" s="65">
        <v>18875</v>
      </c>
      <c r="S62" s="63">
        <v>7436</v>
      </c>
      <c r="T62" s="64">
        <v>8292</v>
      </c>
      <c r="U62" s="64">
        <v>2414</v>
      </c>
      <c r="V62" s="65">
        <v>18142</v>
      </c>
      <c r="W62" s="63">
        <v>6693</v>
      </c>
      <c r="X62" s="64">
        <v>7856</v>
      </c>
      <c r="Y62" s="64">
        <v>2289</v>
      </c>
      <c r="Z62" s="65">
        <v>16838</v>
      </c>
      <c r="AA62" s="63">
        <v>7567</v>
      </c>
      <c r="AB62" s="64">
        <v>8111</v>
      </c>
      <c r="AC62" s="64">
        <v>2370</v>
      </c>
      <c r="AD62" s="65">
        <v>18048</v>
      </c>
      <c r="AE62" s="63">
        <v>8027</v>
      </c>
      <c r="AF62" s="64">
        <v>8140</v>
      </c>
      <c r="AG62" s="64">
        <v>2409</v>
      </c>
      <c r="AH62" s="65">
        <v>18576</v>
      </c>
      <c r="AI62" s="63">
        <v>6665</v>
      </c>
      <c r="AJ62" s="64">
        <v>6390</v>
      </c>
      <c r="AK62" s="64">
        <v>1918</v>
      </c>
      <c r="AL62" s="65">
        <v>14973</v>
      </c>
      <c r="AM62" s="63">
        <v>7636</v>
      </c>
      <c r="AN62" s="64">
        <v>7733</v>
      </c>
      <c r="AO62" s="64">
        <v>2224</v>
      </c>
      <c r="AP62" s="65">
        <v>17593</v>
      </c>
      <c r="AQ62" s="63">
        <v>8473</v>
      </c>
      <c r="AR62" s="64">
        <v>8737</v>
      </c>
      <c r="AS62" s="64">
        <v>2472</v>
      </c>
      <c r="AT62" s="65">
        <v>19682</v>
      </c>
      <c r="AU62" s="63">
        <v>8857</v>
      </c>
      <c r="AV62" s="64">
        <v>9114</v>
      </c>
      <c r="AW62" s="64">
        <v>2542</v>
      </c>
      <c r="AX62" s="65">
        <v>20513</v>
      </c>
      <c r="AY62" s="63">
        <v>92145</v>
      </c>
      <c r="AZ62" s="64">
        <v>97267</v>
      </c>
      <c r="BA62" s="64">
        <v>28399</v>
      </c>
      <c r="BB62" s="65">
        <v>217811</v>
      </c>
    </row>
    <row r="63" spans="1:54" ht="27" customHeight="1" x14ac:dyDescent="0.25">
      <c r="A63"/>
      <c r="B63" s="50" t="s">
        <v>237</v>
      </c>
      <c r="C63" s="66"/>
      <c r="D63" s="67"/>
      <c r="E63" s="372"/>
      <c r="F63" s="68"/>
      <c r="G63" s="66"/>
      <c r="H63" s="67"/>
      <c r="I63" s="372"/>
      <c r="J63" s="68"/>
      <c r="K63" s="66"/>
      <c r="L63" s="67"/>
      <c r="M63" s="372"/>
      <c r="N63" s="68"/>
      <c r="O63" s="66"/>
      <c r="P63" s="67"/>
      <c r="Q63" s="372"/>
      <c r="R63" s="68"/>
      <c r="S63" s="66"/>
      <c r="T63" s="67"/>
      <c r="U63" s="372"/>
      <c r="V63" s="68"/>
      <c r="W63" s="66"/>
      <c r="X63" s="67"/>
      <c r="Y63" s="372"/>
      <c r="Z63" s="68"/>
      <c r="AA63" s="66"/>
      <c r="AB63" s="67"/>
      <c r="AC63" s="372"/>
      <c r="AD63" s="68"/>
      <c r="AE63" s="66"/>
      <c r="AF63" s="67"/>
      <c r="AG63" s="372"/>
      <c r="AH63" s="68"/>
      <c r="AI63" s="66"/>
      <c r="AJ63" s="67"/>
      <c r="AK63" s="372"/>
      <c r="AL63" s="68"/>
      <c r="AM63" s="66"/>
      <c r="AN63" s="67"/>
      <c r="AO63" s="372"/>
      <c r="AP63" s="68"/>
      <c r="AQ63" s="66"/>
      <c r="AR63" s="67"/>
      <c r="AS63" s="372"/>
      <c r="AT63" s="68"/>
      <c r="AU63" s="66"/>
      <c r="AV63" s="67"/>
      <c r="AW63" s="372"/>
      <c r="AX63" s="68"/>
      <c r="AY63" s="66"/>
      <c r="AZ63" s="67"/>
      <c r="BA63" s="372"/>
      <c r="BB63" s="68"/>
    </row>
    <row r="64" spans="1:54" ht="18" customHeight="1" x14ac:dyDescent="0.25">
      <c r="A64"/>
      <c r="B64" s="132" t="s">
        <v>104</v>
      </c>
      <c r="C64" s="55">
        <v>4</v>
      </c>
      <c r="D64" s="56">
        <v>7</v>
      </c>
      <c r="E64" s="56"/>
      <c r="F64" s="57">
        <v>11</v>
      </c>
      <c r="G64" s="55">
        <v>1</v>
      </c>
      <c r="H64" s="56">
        <v>6</v>
      </c>
      <c r="I64" s="56">
        <v>1</v>
      </c>
      <c r="J64" s="57">
        <v>8</v>
      </c>
      <c r="K64" s="55">
        <v>3</v>
      </c>
      <c r="L64" s="56">
        <v>10</v>
      </c>
      <c r="M64" s="56"/>
      <c r="N64" s="57">
        <v>13</v>
      </c>
      <c r="O64" s="55">
        <v>1</v>
      </c>
      <c r="P64" s="56">
        <v>10</v>
      </c>
      <c r="Q64" s="56"/>
      <c r="R64" s="57">
        <v>11</v>
      </c>
      <c r="S64" s="55">
        <v>3</v>
      </c>
      <c r="T64" s="56">
        <v>3</v>
      </c>
      <c r="U64" s="56"/>
      <c r="V64" s="57">
        <v>6</v>
      </c>
      <c r="W64" s="55">
        <v>2</v>
      </c>
      <c r="X64" s="56">
        <v>10</v>
      </c>
      <c r="Y64" s="56"/>
      <c r="Z64" s="57">
        <v>12</v>
      </c>
      <c r="AA64" s="55">
        <v>2</v>
      </c>
      <c r="AB64" s="56">
        <v>7</v>
      </c>
      <c r="AC64" s="56"/>
      <c r="AD64" s="57">
        <v>9</v>
      </c>
      <c r="AE64" s="55">
        <v>2</v>
      </c>
      <c r="AF64" s="56">
        <v>14</v>
      </c>
      <c r="AG64" s="56">
        <v>3</v>
      </c>
      <c r="AH64" s="57">
        <v>19</v>
      </c>
      <c r="AI64" s="55">
        <v>2</v>
      </c>
      <c r="AJ64" s="56">
        <v>4</v>
      </c>
      <c r="AK64" s="56">
        <v>1</v>
      </c>
      <c r="AL64" s="57">
        <v>7</v>
      </c>
      <c r="AM64" s="55">
        <v>9</v>
      </c>
      <c r="AN64" s="56">
        <v>13</v>
      </c>
      <c r="AO64" s="56"/>
      <c r="AP64" s="57">
        <v>22</v>
      </c>
      <c r="AQ64" s="55">
        <v>4</v>
      </c>
      <c r="AR64" s="56">
        <v>6</v>
      </c>
      <c r="AS64" s="56">
        <v>1</v>
      </c>
      <c r="AT64" s="57">
        <v>11</v>
      </c>
      <c r="AU64" s="55">
        <v>5</v>
      </c>
      <c r="AV64" s="56">
        <v>6</v>
      </c>
      <c r="AW64" s="56">
        <v>1</v>
      </c>
      <c r="AX64" s="57">
        <v>12</v>
      </c>
      <c r="AY64" s="55">
        <v>38</v>
      </c>
      <c r="AZ64" s="56">
        <v>96</v>
      </c>
      <c r="BA64" s="56">
        <v>7</v>
      </c>
      <c r="BB64" s="57">
        <v>141</v>
      </c>
    </row>
    <row r="65" spans="1:54" ht="15" x14ac:dyDescent="0.25">
      <c r="A65"/>
      <c r="B65" s="136" t="s">
        <v>105</v>
      </c>
      <c r="C65" s="59">
        <v>1</v>
      </c>
      <c r="D65" s="60">
        <v>4</v>
      </c>
      <c r="E65" s="60">
        <v>2</v>
      </c>
      <c r="F65" s="57">
        <v>7</v>
      </c>
      <c r="G65" s="59">
        <v>0</v>
      </c>
      <c r="H65" s="60">
        <v>2</v>
      </c>
      <c r="I65" s="60"/>
      <c r="J65" s="57">
        <v>2</v>
      </c>
      <c r="K65" s="59">
        <v>0</v>
      </c>
      <c r="L65" s="60">
        <v>3</v>
      </c>
      <c r="M65" s="60"/>
      <c r="N65" s="57">
        <v>3</v>
      </c>
      <c r="O65" s="59">
        <v>0</v>
      </c>
      <c r="P65" s="60">
        <v>3</v>
      </c>
      <c r="Q65" s="60"/>
      <c r="R65" s="57">
        <v>3</v>
      </c>
      <c r="S65" s="59">
        <v>1</v>
      </c>
      <c r="T65" s="60">
        <v>3</v>
      </c>
      <c r="U65" s="60"/>
      <c r="V65" s="57">
        <v>4</v>
      </c>
      <c r="W65" s="59">
        <v>1</v>
      </c>
      <c r="X65" s="60">
        <v>4</v>
      </c>
      <c r="Y65" s="60">
        <v>1</v>
      </c>
      <c r="Z65" s="57">
        <v>6</v>
      </c>
      <c r="AA65" s="59">
        <v>0</v>
      </c>
      <c r="AB65" s="60">
        <v>4</v>
      </c>
      <c r="AC65" s="60">
        <v>1</v>
      </c>
      <c r="AD65" s="57">
        <v>5</v>
      </c>
      <c r="AE65" s="59">
        <v>2</v>
      </c>
      <c r="AF65" s="60">
        <v>4</v>
      </c>
      <c r="AG65" s="60">
        <v>1</v>
      </c>
      <c r="AH65" s="57">
        <v>7</v>
      </c>
      <c r="AI65" s="59">
        <v>3</v>
      </c>
      <c r="AJ65" s="60">
        <v>4</v>
      </c>
      <c r="AK65" s="60">
        <v>1</v>
      </c>
      <c r="AL65" s="57">
        <v>8</v>
      </c>
      <c r="AM65" s="59">
        <v>3</v>
      </c>
      <c r="AN65" s="60">
        <v>0</v>
      </c>
      <c r="AO65" s="60"/>
      <c r="AP65" s="57">
        <v>3</v>
      </c>
      <c r="AQ65" s="59">
        <v>1</v>
      </c>
      <c r="AR65" s="60">
        <v>0</v>
      </c>
      <c r="AS65" s="60">
        <v>1</v>
      </c>
      <c r="AT65" s="57">
        <v>2</v>
      </c>
      <c r="AU65" s="59">
        <v>1</v>
      </c>
      <c r="AV65" s="60">
        <v>3</v>
      </c>
      <c r="AW65" s="60"/>
      <c r="AX65" s="57">
        <v>4</v>
      </c>
      <c r="AY65" s="55">
        <v>13</v>
      </c>
      <c r="AZ65" s="56">
        <v>34</v>
      </c>
      <c r="BA65" s="56">
        <v>7</v>
      </c>
      <c r="BB65" s="61">
        <v>54</v>
      </c>
    </row>
    <row r="66" spans="1:54" ht="15" x14ac:dyDescent="0.25">
      <c r="A66"/>
      <c r="B66" s="136" t="s">
        <v>106</v>
      </c>
      <c r="C66" s="59">
        <v>1</v>
      </c>
      <c r="D66" s="60">
        <v>1</v>
      </c>
      <c r="E66" s="60">
        <v>1</v>
      </c>
      <c r="F66" s="57">
        <v>3</v>
      </c>
      <c r="G66" s="59">
        <v>2</v>
      </c>
      <c r="H66" s="60">
        <v>9</v>
      </c>
      <c r="I66" s="60">
        <v>2</v>
      </c>
      <c r="J66" s="57">
        <v>13</v>
      </c>
      <c r="K66" s="59">
        <v>0</v>
      </c>
      <c r="L66" s="60">
        <v>7</v>
      </c>
      <c r="M66" s="60">
        <v>2</v>
      </c>
      <c r="N66" s="57">
        <v>9</v>
      </c>
      <c r="O66" s="59">
        <v>2</v>
      </c>
      <c r="P66" s="60">
        <v>6</v>
      </c>
      <c r="Q66" s="60"/>
      <c r="R66" s="57">
        <v>8</v>
      </c>
      <c r="S66" s="59">
        <v>2</v>
      </c>
      <c r="T66" s="60">
        <v>3</v>
      </c>
      <c r="U66" s="60">
        <v>2</v>
      </c>
      <c r="V66" s="57">
        <v>7</v>
      </c>
      <c r="W66" s="59">
        <v>0</v>
      </c>
      <c r="X66" s="60">
        <v>5</v>
      </c>
      <c r="Y66" s="60"/>
      <c r="Z66" s="57">
        <v>5</v>
      </c>
      <c r="AA66" s="59">
        <v>0</v>
      </c>
      <c r="AB66" s="60">
        <v>3</v>
      </c>
      <c r="AC66" s="60"/>
      <c r="AD66" s="57">
        <v>3</v>
      </c>
      <c r="AE66" s="59">
        <v>3</v>
      </c>
      <c r="AF66" s="60">
        <v>8</v>
      </c>
      <c r="AG66" s="60"/>
      <c r="AH66" s="57">
        <v>11</v>
      </c>
      <c r="AI66" s="59">
        <v>0</v>
      </c>
      <c r="AJ66" s="60">
        <v>3</v>
      </c>
      <c r="AK66" s="60"/>
      <c r="AL66" s="57">
        <v>3</v>
      </c>
      <c r="AM66" s="59">
        <v>2</v>
      </c>
      <c r="AN66" s="60">
        <v>2</v>
      </c>
      <c r="AO66" s="60">
        <v>1</v>
      </c>
      <c r="AP66" s="57">
        <v>5</v>
      </c>
      <c r="AQ66" s="59">
        <v>3</v>
      </c>
      <c r="AR66" s="60">
        <v>4</v>
      </c>
      <c r="AS66" s="60">
        <v>1</v>
      </c>
      <c r="AT66" s="57">
        <v>8</v>
      </c>
      <c r="AU66" s="59">
        <v>1</v>
      </c>
      <c r="AV66" s="60">
        <v>9</v>
      </c>
      <c r="AW66" s="60">
        <v>1</v>
      </c>
      <c r="AX66" s="57">
        <v>11</v>
      </c>
      <c r="AY66" s="55">
        <v>16</v>
      </c>
      <c r="AZ66" s="56">
        <v>60</v>
      </c>
      <c r="BA66" s="56">
        <v>10</v>
      </c>
      <c r="BB66" s="61">
        <v>86</v>
      </c>
    </row>
    <row r="67" spans="1:54" ht="15" x14ac:dyDescent="0.25">
      <c r="A67"/>
      <c r="B67" s="136" t="s">
        <v>107</v>
      </c>
      <c r="C67" s="59">
        <v>19</v>
      </c>
      <c r="D67" s="60">
        <v>28</v>
      </c>
      <c r="E67" s="60">
        <v>5</v>
      </c>
      <c r="F67" s="57">
        <v>52</v>
      </c>
      <c r="G67" s="59">
        <v>19</v>
      </c>
      <c r="H67" s="60">
        <v>26</v>
      </c>
      <c r="I67" s="60">
        <v>5</v>
      </c>
      <c r="J67" s="57">
        <v>50</v>
      </c>
      <c r="K67" s="59">
        <v>16</v>
      </c>
      <c r="L67" s="60">
        <v>34</v>
      </c>
      <c r="M67" s="60">
        <v>8</v>
      </c>
      <c r="N67" s="57">
        <v>58</v>
      </c>
      <c r="O67" s="59">
        <v>8</v>
      </c>
      <c r="P67" s="60">
        <v>39</v>
      </c>
      <c r="Q67" s="60">
        <v>7</v>
      </c>
      <c r="R67" s="57">
        <v>54</v>
      </c>
      <c r="S67" s="59">
        <v>14</v>
      </c>
      <c r="T67" s="60">
        <v>24</v>
      </c>
      <c r="U67" s="60">
        <v>7</v>
      </c>
      <c r="V67" s="57">
        <v>45</v>
      </c>
      <c r="W67" s="59">
        <v>9</v>
      </c>
      <c r="X67" s="60">
        <v>31</v>
      </c>
      <c r="Y67" s="60">
        <v>8</v>
      </c>
      <c r="Z67" s="57">
        <v>48</v>
      </c>
      <c r="AA67" s="59">
        <v>7</v>
      </c>
      <c r="AB67" s="60">
        <v>40</v>
      </c>
      <c r="AC67" s="60">
        <v>10</v>
      </c>
      <c r="AD67" s="57">
        <v>57</v>
      </c>
      <c r="AE67" s="59">
        <v>5</v>
      </c>
      <c r="AF67" s="60">
        <v>38</v>
      </c>
      <c r="AG67" s="60">
        <v>5</v>
      </c>
      <c r="AH67" s="57">
        <v>48</v>
      </c>
      <c r="AI67" s="59">
        <v>13</v>
      </c>
      <c r="AJ67" s="60">
        <v>22</v>
      </c>
      <c r="AK67" s="60">
        <v>6</v>
      </c>
      <c r="AL67" s="57">
        <v>41</v>
      </c>
      <c r="AM67" s="59">
        <v>11</v>
      </c>
      <c r="AN67" s="60">
        <v>30</v>
      </c>
      <c r="AO67" s="60">
        <v>3</v>
      </c>
      <c r="AP67" s="57">
        <v>44</v>
      </c>
      <c r="AQ67" s="59">
        <v>12</v>
      </c>
      <c r="AR67" s="60">
        <v>18</v>
      </c>
      <c r="AS67" s="60">
        <v>2</v>
      </c>
      <c r="AT67" s="57">
        <v>32</v>
      </c>
      <c r="AU67" s="59">
        <v>11</v>
      </c>
      <c r="AV67" s="60">
        <v>38</v>
      </c>
      <c r="AW67" s="60">
        <v>9</v>
      </c>
      <c r="AX67" s="57">
        <v>58</v>
      </c>
      <c r="AY67" s="55">
        <v>144</v>
      </c>
      <c r="AZ67" s="56">
        <v>368</v>
      </c>
      <c r="BA67" s="56">
        <v>75</v>
      </c>
      <c r="BB67" s="61">
        <v>587</v>
      </c>
    </row>
    <row r="68" spans="1:54" ht="15" x14ac:dyDescent="0.25">
      <c r="A68"/>
      <c r="B68" s="136" t="s">
        <v>108</v>
      </c>
      <c r="C68" s="59">
        <v>1</v>
      </c>
      <c r="D68" s="60">
        <v>1</v>
      </c>
      <c r="E68" s="60">
        <v>1</v>
      </c>
      <c r="F68" s="57">
        <v>3</v>
      </c>
      <c r="G68" s="59">
        <v>0</v>
      </c>
      <c r="H68" s="60">
        <v>0</v>
      </c>
      <c r="I68" s="60"/>
      <c r="J68" s="57">
        <v>0</v>
      </c>
      <c r="K68" s="59">
        <v>2</v>
      </c>
      <c r="L68" s="60">
        <v>0</v>
      </c>
      <c r="M68" s="60"/>
      <c r="N68" s="57">
        <v>2</v>
      </c>
      <c r="O68" s="59">
        <v>0</v>
      </c>
      <c r="P68" s="60">
        <v>0</v>
      </c>
      <c r="Q68" s="60"/>
      <c r="R68" s="57">
        <v>0</v>
      </c>
      <c r="S68" s="59">
        <v>1</v>
      </c>
      <c r="T68" s="60">
        <v>0</v>
      </c>
      <c r="U68" s="60">
        <v>2</v>
      </c>
      <c r="V68" s="57">
        <v>3</v>
      </c>
      <c r="W68" s="59">
        <v>1</v>
      </c>
      <c r="X68" s="60">
        <v>2</v>
      </c>
      <c r="Y68" s="60"/>
      <c r="Z68" s="57">
        <v>3</v>
      </c>
      <c r="AA68" s="59">
        <v>0</v>
      </c>
      <c r="AB68" s="60">
        <v>0</v>
      </c>
      <c r="AC68" s="60"/>
      <c r="AD68" s="57">
        <v>0</v>
      </c>
      <c r="AE68" s="59">
        <v>2</v>
      </c>
      <c r="AF68" s="60">
        <v>0</v>
      </c>
      <c r="AG68" s="60"/>
      <c r="AH68" s="57">
        <v>2</v>
      </c>
      <c r="AI68" s="59">
        <v>0</v>
      </c>
      <c r="AJ68" s="60">
        <v>1</v>
      </c>
      <c r="AK68" s="60"/>
      <c r="AL68" s="57">
        <v>1</v>
      </c>
      <c r="AM68" s="59">
        <v>1</v>
      </c>
      <c r="AN68" s="60">
        <v>1</v>
      </c>
      <c r="AO68" s="60"/>
      <c r="AP68" s="57">
        <v>2</v>
      </c>
      <c r="AQ68" s="59">
        <v>1</v>
      </c>
      <c r="AR68" s="60">
        <v>1</v>
      </c>
      <c r="AS68" s="60"/>
      <c r="AT68" s="57">
        <v>2</v>
      </c>
      <c r="AU68" s="59">
        <v>0</v>
      </c>
      <c r="AV68" s="60">
        <v>3</v>
      </c>
      <c r="AW68" s="60"/>
      <c r="AX68" s="57">
        <v>3</v>
      </c>
      <c r="AY68" s="55">
        <v>9</v>
      </c>
      <c r="AZ68" s="56">
        <v>9</v>
      </c>
      <c r="BA68" s="56">
        <v>3</v>
      </c>
      <c r="BB68" s="61">
        <v>21</v>
      </c>
    </row>
    <row r="69" spans="1:54" ht="15" x14ac:dyDescent="0.25">
      <c r="A69"/>
      <c r="B69" s="136" t="s">
        <v>109</v>
      </c>
      <c r="C69" s="59">
        <v>3</v>
      </c>
      <c r="D69" s="60">
        <v>31</v>
      </c>
      <c r="E69" s="60">
        <v>1</v>
      </c>
      <c r="F69" s="57">
        <v>35</v>
      </c>
      <c r="G69" s="59">
        <v>1</v>
      </c>
      <c r="H69" s="60">
        <v>37</v>
      </c>
      <c r="I69" s="60"/>
      <c r="J69" s="57">
        <v>38</v>
      </c>
      <c r="K69" s="59">
        <v>4</v>
      </c>
      <c r="L69" s="60">
        <v>46</v>
      </c>
      <c r="M69" s="60">
        <v>1</v>
      </c>
      <c r="N69" s="57">
        <v>51</v>
      </c>
      <c r="O69" s="59">
        <v>3</v>
      </c>
      <c r="P69" s="60">
        <v>38</v>
      </c>
      <c r="Q69" s="60">
        <v>2</v>
      </c>
      <c r="R69" s="57">
        <v>43</v>
      </c>
      <c r="S69" s="59">
        <v>4</v>
      </c>
      <c r="T69" s="60">
        <v>31</v>
      </c>
      <c r="U69" s="60">
        <v>4</v>
      </c>
      <c r="V69" s="57">
        <v>39</v>
      </c>
      <c r="W69" s="59">
        <v>5</v>
      </c>
      <c r="X69" s="60">
        <v>41</v>
      </c>
      <c r="Y69" s="60">
        <v>1</v>
      </c>
      <c r="Z69" s="57">
        <v>47</v>
      </c>
      <c r="AA69" s="59">
        <v>2</v>
      </c>
      <c r="AB69" s="60">
        <v>55</v>
      </c>
      <c r="AC69" s="60">
        <v>2</v>
      </c>
      <c r="AD69" s="57">
        <v>59</v>
      </c>
      <c r="AE69" s="59">
        <v>4</v>
      </c>
      <c r="AF69" s="60">
        <v>45</v>
      </c>
      <c r="AG69" s="60">
        <v>4</v>
      </c>
      <c r="AH69" s="57">
        <v>53</v>
      </c>
      <c r="AI69" s="59">
        <v>4</v>
      </c>
      <c r="AJ69" s="60">
        <v>30</v>
      </c>
      <c r="AK69" s="60">
        <v>2</v>
      </c>
      <c r="AL69" s="57">
        <v>36</v>
      </c>
      <c r="AM69" s="59">
        <v>3</v>
      </c>
      <c r="AN69" s="60">
        <v>42</v>
      </c>
      <c r="AO69" s="60">
        <v>1</v>
      </c>
      <c r="AP69" s="57">
        <v>46</v>
      </c>
      <c r="AQ69" s="59">
        <v>2</v>
      </c>
      <c r="AR69" s="60">
        <v>46</v>
      </c>
      <c r="AS69" s="60"/>
      <c r="AT69" s="57">
        <v>48</v>
      </c>
      <c r="AU69" s="59">
        <v>10</v>
      </c>
      <c r="AV69" s="60">
        <v>46</v>
      </c>
      <c r="AW69" s="60">
        <v>1</v>
      </c>
      <c r="AX69" s="57">
        <v>57</v>
      </c>
      <c r="AY69" s="55">
        <v>45</v>
      </c>
      <c r="AZ69" s="56">
        <v>488</v>
      </c>
      <c r="BA69" s="56">
        <v>19</v>
      </c>
      <c r="BB69" s="61">
        <v>552</v>
      </c>
    </row>
    <row r="70" spans="1:54" ht="15" x14ac:dyDescent="0.25">
      <c r="A70"/>
      <c r="B70" s="136" t="s">
        <v>110</v>
      </c>
      <c r="C70" s="59">
        <v>23</v>
      </c>
      <c r="D70" s="60">
        <v>30</v>
      </c>
      <c r="E70" s="60">
        <v>10</v>
      </c>
      <c r="F70" s="57">
        <v>63</v>
      </c>
      <c r="G70" s="59">
        <v>18</v>
      </c>
      <c r="H70" s="60">
        <v>27</v>
      </c>
      <c r="I70" s="60">
        <v>4</v>
      </c>
      <c r="J70" s="57">
        <v>49</v>
      </c>
      <c r="K70" s="59">
        <v>22</v>
      </c>
      <c r="L70" s="60">
        <v>33</v>
      </c>
      <c r="M70" s="60">
        <v>6</v>
      </c>
      <c r="N70" s="57">
        <v>61</v>
      </c>
      <c r="O70" s="59">
        <v>12</v>
      </c>
      <c r="P70" s="60">
        <v>37</v>
      </c>
      <c r="Q70" s="60">
        <v>6</v>
      </c>
      <c r="R70" s="57">
        <v>55</v>
      </c>
      <c r="S70" s="59">
        <v>23</v>
      </c>
      <c r="T70" s="60">
        <v>30</v>
      </c>
      <c r="U70" s="60">
        <v>4</v>
      </c>
      <c r="V70" s="57">
        <v>57</v>
      </c>
      <c r="W70" s="59">
        <v>8</v>
      </c>
      <c r="X70" s="60">
        <v>27</v>
      </c>
      <c r="Y70" s="60">
        <v>8</v>
      </c>
      <c r="Z70" s="57">
        <v>43</v>
      </c>
      <c r="AA70" s="59">
        <v>13</v>
      </c>
      <c r="AB70" s="60">
        <v>27</v>
      </c>
      <c r="AC70" s="60">
        <v>5</v>
      </c>
      <c r="AD70" s="57">
        <v>45</v>
      </c>
      <c r="AE70" s="59">
        <v>16</v>
      </c>
      <c r="AF70" s="60">
        <v>31</v>
      </c>
      <c r="AG70" s="60">
        <v>14</v>
      </c>
      <c r="AH70" s="57">
        <v>61</v>
      </c>
      <c r="AI70" s="59">
        <v>13</v>
      </c>
      <c r="AJ70" s="60">
        <v>23</v>
      </c>
      <c r="AK70" s="60">
        <v>3</v>
      </c>
      <c r="AL70" s="57">
        <v>39</v>
      </c>
      <c r="AM70" s="59">
        <v>16</v>
      </c>
      <c r="AN70" s="60">
        <v>20</v>
      </c>
      <c r="AO70" s="60"/>
      <c r="AP70" s="57">
        <v>36</v>
      </c>
      <c r="AQ70" s="59">
        <v>12</v>
      </c>
      <c r="AR70" s="60">
        <v>20</v>
      </c>
      <c r="AS70" s="60">
        <v>3</v>
      </c>
      <c r="AT70" s="57">
        <v>35</v>
      </c>
      <c r="AU70" s="59">
        <v>12</v>
      </c>
      <c r="AV70" s="60">
        <v>29</v>
      </c>
      <c r="AW70" s="60">
        <v>3</v>
      </c>
      <c r="AX70" s="57">
        <v>44</v>
      </c>
      <c r="AY70" s="55">
        <v>188</v>
      </c>
      <c r="AZ70" s="56">
        <v>334</v>
      </c>
      <c r="BA70" s="56">
        <v>66</v>
      </c>
      <c r="BB70" s="61">
        <v>588</v>
      </c>
    </row>
    <row r="71" spans="1:54" ht="15" x14ac:dyDescent="0.25">
      <c r="A71"/>
      <c r="B71" s="136" t="s">
        <v>111</v>
      </c>
      <c r="C71" s="59">
        <v>4</v>
      </c>
      <c r="D71" s="60">
        <v>13</v>
      </c>
      <c r="E71" s="60">
        <v>3</v>
      </c>
      <c r="F71" s="57">
        <v>20</v>
      </c>
      <c r="G71" s="59">
        <v>7</v>
      </c>
      <c r="H71" s="60">
        <v>7</v>
      </c>
      <c r="I71" s="60"/>
      <c r="J71" s="57">
        <v>14</v>
      </c>
      <c r="K71" s="59">
        <v>2</v>
      </c>
      <c r="L71" s="60">
        <v>7</v>
      </c>
      <c r="M71" s="60">
        <v>2</v>
      </c>
      <c r="N71" s="57">
        <v>11</v>
      </c>
      <c r="O71" s="59">
        <v>5</v>
      </c>
      <c r="P71" s="60">
        <v>12</v>
      </c>
      <c r="Q71" s="60">
        <v>4</v>
      </c>
      <c r="R71" s="57">
        <v>21</v>
      </c>
      <c r="S71" s="59">
        <v>5</v>
      </c>
      <c r="T71" s="60">
        <v>11</v>
      </c>
      <c r="U71" s="60">
        <v>3</v>
      </c>
      <c r="V71" s="57">
        <v>19</v>
      </c>
      <c r="W71" s="59">
        <v>5</v>
      </c>
      <c r="X71" s="60">
        <v>13</v>
      </c>
      <c r="Y71" s="60">
        <v>3</v>
      </c>
      <c r="Z71" s="57">
        <v>21</v>
      </c>
      <c r="AA71" s="59">
        <v>4</v>
      </c>
      <c r="AB71" s="60">
        <v>11</v>
      </c>
      <c r="AC71" s="60">
        <v>1</v>
      </c>
      <c r="AD71" s="57">
        <v>16</v>
      </c>
      <c r="AE71" s="59">
        <v>13</v>
      </c>
      <c r="AF71" s="60">
        <v>17</v>
      </c>
      <c r="AG71" s="60">
        <v>8</v>
      </c>
      <c r="AH71" s="57">
        <v>38</v>
      </c>
      <c r="AI71" s="59">
        <v>10</v>
      </c>
      <c r="AJ71" s="60">
        <v>10</v>
      </c>
      <c r="AK71" s="60">
        <v>2</v>
      </c>
      <c r="AL71" s="57">
        <v>22</v>
      </c>
      <c r="AM71" s="59">
        <v>10</v>
      </c>
      <c r="AN71" s="60">
        <v>9</v>
      </c>
      <c r="AO71" s="60">
        <v>1</v>
      </c>
      <c r="AP71" s="57">
        <v>20</v>
      </c>
      <c r="AQ71" s="59">
        <v>6</v>
      </c>
      <c r="AR71" s="60">
        <v>5</v>
      </c>
      <c r="AS71" s="60"/>
      <c r="AT71" s="57">
        <v>11</v>
      </c>
      <c r="AU71" s="59">
        <v>9</v>
      </c>
      <c r="AV71" s="60">
        <v>14</v>
      </c>
      <c r="AW71" s="60">
        <v>2</v>
      </c>
      <c r="AX71" s="57">
        <v>25</v>
      </c>
      <c r="AY71" s="55">
        <v>80</v>
      </c>
      <c r="AZ71" s="56">
        <v>129</v>
      </c>
      <c r="BA71" s="56">
        <v>29</v>
      </c>
      <c r="BB71" s="61">
        <v>238</v>
      </c>
    </row>
    <row r="72" spans="1:54" ht="15" x14ac:dyDescent="0.25">
      <c r="A72"/>
      <c r="B72" s="136" t="s">
        <v>112</v>
      </c>
      <c r="C72" s="59">
        <v>7</v>
      </c>
      <c r="D72" s="60">
        <v>16</v>
      </c>
      <c r="E72" s="60">
        <v>6</v>
      </c>
      <c r="F72" s="57">
        <v>29</v>
      </c>
      <c r="G72" s="59">
        <v>12</v>
      </c>
      <c r="H72" s="60">
        <v>15</v>
      </c>
      <c r="I72" s="60"/>
      <c r="J72" s="57">
        <v>27</v>
      </c>
      <c r="K72" s="59">
        <v>11</v>
      </c>
      <c r="L72" s="60">
        <v>16</v>
      </c>
      <c r="M72" s="60">
        <v>5</v>
      </c>
      <c r="N72" s="57">
        <v>32</v>
      </c>
      <c r="O72" s="59">
        <v>2</v>
      </c>
      <c r="P72" s="60">
        <v>11</v>
      </c>
      <c r="Q72" s="60">
        <v>5</v>
      </c>
      <c r="R72" s="57">
        <v>18</v>
      </c>
      <c r="S72" s="59">
        <v>8</v>
      </c>
      <c r="T72" s="60">
        <v>18</v>
      </c>
      <c r="U72" s="60">
        <v>2</v>
      </c>
      <c r="V72" s="57">
        <v>28</v>
      </c>
      <c r="W72" s="59">
        <v>5</v>
      </c>
      <c r="X72" s="60">
        <v>13</v>
      </c>
      <c r="Y72" s="60">
        <v>5</v>
      </c>
      <c r="Z72" s="57">
        <v>23</v>
      </c>
      <c r="AA72" s="59">
        <v>7</v>
      </c>
      <c r="AB72" s="60">
        <v>20</v>
      </c>
      <c r="AC72" s="60">
        <v>2</v>
      </c>
      <c r="AD72" s="57">
        <v>29</v>
      </c>
      <c r="AE72" s="59">
        <v>7</v>
      </c>
      <c r="AF72" s="60">
        <v>23</v>
      </c>
      <c r="AG72" s="60">
        <v>13</v>
      </c>
      <c r="AH72" s="57">
        <v>43</v>
      </c>
      <c r="AI72" s="59">
        <v>6</v>
      </c>
      <c r="AJ72" s="60">
        <v>20</v>
      </c>
      <c r="AK72" s="60">
        <v>2</v>
      </c>
      <c r="AL72" s="57">
        <v>28</v>
      </c>
      <c r="AM72" s="59">
        <v>9</v>
      </c>
      <c r="AN72" s="60">
        <v>18</v>
      </c>
      <c r="AO72" s="60">
        <v>3</v>
      </c>
      <c r="AP72" s="57">
        <v>30</v>
      </c>
      <c r="AQ72" s="59">
        <v>9</v>
      </c>
      <c r="AR72" s="60">
        <v>12</v>
      </c>
      <c r="AS72" s="60">
        <v>7</v>
      </c>
      <c r="AT72" s="57">
        <v>28</v>
      </c>
      <c r="AU72" s="59">
        <v>6</v>
      </c>
      <c r="AV72" s="60">
        <v>19</v>
      </c>
      <c r="AW72" s="60">
        <v>9</v>
      </c>
      <c r="AX72" s="57">
        <v>34</v>
      </c>
      <c r="AY72" s="55">
        <v>89</v>
      </c>
      <c r="AZ72" s="56">
        <v>201</v>
      </c>
      <c r="BA72" s="56">
        <v>59</v>
      </c>
      <c r="BB72" s="61">
        <v>349</v>
      </c>
    </row>
    <row r="73" spans="1:54" ht="15" x14ac:dyDescent="0.25">
      <c r="A73"/>
      <c r="B73" s="136" t="s">
        <v>113</v>
      </c>
      <c r="C73" s="59">
        <v>7</v>
      </c>
      <c r="D73" s="60">
        <v>12</v>
      </c>
      <c r="E73" s="60">
        <v>2</v>
      </c>
      <c r="F73" s="57">
        <v>21</v>
      </c>
      <c r="G73" s="59">
        <v>6</v>
      </c>
      <c r="H73" s="60">
        <v>13</v>
      </c>
      <c r="I73" s="60">
        <v>1</v>
      </c>
      <c r="J73" s="57">
        <v>20</v>
      </c>
      <c r="K73" s="59">
        <v>4</v>
      </c>
      <c r="L73" s="60">
        <v>9</v>
      </c>
      <c r="M73" s="60"/>
      <c r="N73" s="57">
        <v>13</v>
      </c>
      <c r="O73" s="59">
        <v>1</v>
      </c>
      <c r="P73" s="60">
        <v>12</v>
      </c>
      <c r="Q73" s="60">
        <v>1</v>
      </c>
      <c r="R73" s="57">
        <v>14</v>
      </c>
      <c r="S73" s="59">
        <v>10</v>
      </c>
      <c r="T73" s="60">
        <v>9</v>
      </c>
      <c r="U73" s="60">
        <v>1</v>
      </c>
      <c r="V73" s="57">
        <v>20</v>
      </c>
      <c r="W73" s="59">
        <v>0</v>
      </c>
      <c r="X73" s="60">
        <v>14</v>
      </c>
      <c r="Y73" s="60">
        <v>2</v>
      </c>
      <c r="Z73" s="57">
        <v>16</v>
      </c>
      <c r="AA73" s="59">
        <v>1</v>
      </c>
      <c r="AB73" s="60">
        <v>15</v>
      </c>
      <c r="AC73" s="60">
        <v>2</v>
      </c>
      <c r="AD73" s="57">
        <v>18</v>
      </c>
      <c r="AE73" s="59">
        <v>5</v>
      </c>
      <c r="AF73" s="60">
        <v>7</v>
      </c>
      <c r="AG73" s="60">
        <v>1</v>
      </c>
      <c r="AH73" s="57">
        <v>13</v>
      </c>
      <c r="AI73" s="59">
        <v>0</v>
      </c>
      <c r="AJ73" s="60">
        <v>9</v>
      </c>
      <c r="AK73" s="60"/>
      <c r="AL73" s="57">
        <v>9</v>
      </c>
      <c r="AM73" s="59">
        <v>3</v>
      </c>
      <c r="AN73" s="60">
        <v>9</v>
      </c>
      <c r="AO73" s="60">
        <v>1</v>
      </c>
      <c r="AP73" s="57">
        <v>13</v>
      </c>
      <c r="AQ73" s="59">
        <v>1</v>
      </c>
      <c r="AR73" s="60">
        <v>7</v>
      </c>
      <c r="AS73" s="60"/>
      <c r="AT73" s="57">
        <v>8</v>
      </c>
      <c r="AU73" s="59">
        <v>2</v>
      </c>
      <c r="AV73" s="60">
        <v>12</v>
      </c>
      <c r="AW73" s="60">
        <v>2</v>
      </c>
      <c r="AX73" s="57">
        <v>16</v>
      </c>
      <c r="AY73" s="55">
        <v>40</v>
      </c>
      <c r="AZ73" s="56">
        <v>128</v>
      </c>
      <c r="BA73" s="56">
        <v>13</v>
      </c>
      <c r="BB73" s="61">
        <v>181</v>
      </c>
    </row>
    <row r="74" spans="1:54" ht="15" x14ac:dyDescent="0.25">
      <c r="A74"/>
      <c r="B74" s="136" t="s">
        <v>114</v>
      </c>
      <c r="C74" s="59">
        <v>22</v>
      </c>
      <c r="D74" s="60">
        <v>26</v>
      </c>
      <c r="E74" s="60">
        <v>2</v>
      </c>
      <c r="F74" s="57">
        <v>50</v>
      </c>
      <c r="G74" s="59">
        <v>19</v>
      </c>
      <c r="H74" s="60">
        <v>22</v>
      </c>
      <c r="I74" s="60">
        <v>1</v>
      </c>
      <c r="J74" s="57">
        <v>42</v>
      </c>
      <c r="K74" s="59">
        <v>15</v>
      </c>
      <c r="L74" s="60">
        <v>30</v>
      </c>
      <c r="M74" s="60">
        <v>6</v>
      </c>
      <c r="N74" s="57">
        <v>51</v>
      </c>
      <c r="O74" s="59">
        <v>16</v>
      </c>
      <c r="P74" s="60">
        <v>30</v>
      </c>
      <c r="Q74" s="60">
        <v>2</v>
      </c>
      <c r="R74" s="57">
        <v>48</v>
      </c>
      <c r="S74" s="59">
        <v>20</v>
      </c>
      <c r="T74" s="60">
        <v>16</v>
      </c>
      <c r="U74" s="60">
        <v>5</v>
      </c>
      <c r="V74" s="57">
        <v>41</v>
      </c>
      <c r="W74" s="59">
        <v>12</v>
      </c>
      <c r="X74" s="60">
        <v>25</v>
      </c>
      <c r="Y74" s="60">
        <v>3</v>
      </c>
      <c r="Z74" s="57">
        <v>40</v>
      </c>
      <c r="AA74" s="59">
        <v>14</v>
      </c>
      <c r="AB74" s="60">
        <v>22</v>
      </c>
      <c r="AC74" s="60">
        <v>5</v>
      </c>
      <c r="AD74" s="57">
        <v>41</v>
      </c>
      <c r="AE74" s="59">
        <v>9</v>
      </c>
      <c r="AF74" s="60">
        <v>19</v>
      </c>
      <c r="AG74" s="60">
        <v>12</v>
      </c>
      <c r="AH74" s="57">
        <v>40</v>
      </c>
      <c r="AI74" s="59">
        <v>8</v>
      </c>
      <c r="AJ74" s="60">
        <v>23</v>
      </c>
      <c r="AK74" s="60">
        <v>2</v>
      </c>
      <c r="AL74" s="57">
        <v>33</v>
      </c>
      <c r="AM74" s="59">
        <v>18</v>
      </c>
      <c r="AN74" s="60">
        <v>14</v>
      </c>
      <c r="AO74" s="60">
        <v>2</v>
      </c>
      <c r="AP74" s="57">
        <v>34</v>
      </c>
      <c r="AQ74" s="59">
        <v>16</v>
      </c>
      <c r="AR74" s="60">
        <v>16</v>
      </c>
      <c r="AS74" s="60">
        <v>2</v>
      </c>
      <c r="AT74" s="57">
        <v>34</v>
      </c>
      <c r="AU74" s="59">
        <v>14</v>
      </c>
      <c r="AV74" s="60">
        <v>18</v>
      </c>
      <c r="AW74" s="60">
        <v>3</v>
      </c>
      <c r="AX74" s="57">
        <v>35</v>
      </c>
      <c r="AY74" s="55">
        <v>183</v>
      </c>
      <c r="AZ74" s="56">
        <v>261</v>
      </c>
      <c r="BA74" s="56">
        <v>45</v>
      </c>
      <c r="BB74" s="61">
        <v>489</v>
      </c>
    </row>
    <row r="75" spans="1:54" ht="15" x14ac:dyDescent="0.25">
      <c r="A75"/>
      <c r="B75" s="136" t="s">
        <v>115</v>
      </c>
      <c r="C75" s="59">
        <v>43</v>
      </c>
      <c r="D75" s="60">
        <v>49</v>
      </c>
      <c r="E75" s="60">
        <v>17</v>
      </c>
      <c r="F75" s="57">
        <v>109</v>
      </c>
      <c r="G75" s="59">
        <v>47</v>
      </c>
      <c r="H75" s="60">
        <v>25</v>
      </c>
      <c r="I75" s="60">
        <v>5</v>
      </c>
      <c r="J75" s="57">
        <v>77</v>
      </c>
      <c r="K75" s="59">
        <v>30</v>
      </c>
      <c r="L75" s="60">
        <v>26</v>
      </c>
      <c r="M75" s="60">
        <v>8</v>
      </c>
      <c r="N75" s="57">
        <v>64</v>
      </c>
      <c r="O75" s="59">
        <v>17</v>
      </c>
      <c r="P75" s="60">
        <v>30</v>
      </c>
      <c r="Q75" s="60">
        <v>11</v>
      </c>
      <c r="R75" s="57">
        <v>58</v>
      </c>
      <c r="S75" s="59">
        <v>47</v>
      </c>
      <c r="T75" s="60">
        <v>45</v>
      </c>
      <c r="U75" s="60">
        <v>11</v>
      </c>
      <c r="V75" s="57">
        <v>103</v>
      </c>
      <c r="W75" s="59">
        <v>20</v>
      </c>
      <c r="X75" s="60">
        <v>45</v>
      </c>
      <c r="Y75" s="60">
        <v>4</v>
      </c>
      <c r="Z75" s="57">
        <v>69</v>
      </c>
      <c r="AA75" s="59">
        <v>37</v>
      </c>
      <c r="AB75" s="60">
        <v>37</v>
      </c>
      <c r="AC75" s="60">
        <v>8</v>
      </c>
      <c r="AD75" s="57">
        <v>82</v>
      </c>
      <c r="AE75" s="59">
        <v>54</v>
      </c>
      <c r="AF75" s="60">
        <v>46</v>
      </c>
      <c r="AG75" s="60">
        <v>20</v>
      </c>
      <c r="AH75" s="57">
        <v>120</v>
      </c>
      <c r="AI75" s="59">
        <v>44</v>
      </c>
      <c r="AJ75" s="60">
        <v>50</v>
      </c>
      <c r="AK75" s="60">
        <v>4</v>
      </c>
      <c r="AL75" s="57">
        <v>98</v>
      </c>
      <c r="AM75" s="59">
        <v>92</v>
      </c>
      <c r="AN75" s="60">
        <v>46</v>
      </c>
      <c r="AO75" s="60">
        <v>3</v>
      </c>
      <c r="AP75" s="57">
        <v>141</v>
      </c>
      <c r="AQ75" s="59">
        <v>58</v>
      </c>
      <c r="AR75" s="60">
        <v>37</v>
      </c>
      <c r="AS75" s="60">
        <v>6</v>
      </c>
      <c r="AT75" s="57">
        <v>101</v>
      </c>
      <c r="AU75" s="59">
        <v>49</v>
      </c>
      <c r="AV75" s="60">
        <v>41</v>
      </c>
      <c r="AW75" s="60">
        <v>10</v>
      </c>
      <c r="AX75" s="57">
        <v>100</v>
      </c>
      <c r="AY75" s="55">
        <v>538</v>
      </c>
      <c r="AZ75" s="56">
        <v>477</v>
      </c>
      <c r="BA75" s="56">
        <v>107</v>
      </c>
      <c r="BB75" s="61">
        <v>1122</v>
      </c>
    </row>
    <row r="76" spans="1:54" ht="15" x14ac:dyDescent="0.25">
      <c r="A76"/>
      <c r="B76" s="136" t="s">
        <v>116</v>
      </c>
      <c r="C76" s="59">
        <v>26</v>
      </c>
      <c r="D76" s="60">
        <v>20</v>
      </c>
      <c r="E76" s="60">
        <v>5</v>
      </c>
      <c r="F76" s="57">
        <v>51</v>
      </c>
      <c r="G76" s="59">
        <v>17</v>
      </c>
      <c r="H76" s="60">
        <v>6</v>
      </c>
      <c r="I76" s="60">
        <v>2</v>
      </c>
      <c r="J76" s="57">
        <v>25</v>
      </c>
      <c r="K76" s="59">
        <v>10</v>
      </c>
      <c r="L76" s="60">
        <v>9</v>
      </c>
      <c r="M76" s="60">
        <v>3</v>
      </c>
      <c r="N76" s="57">
        <v>22</v>
      </c>
      <c r="O76" s="59">
        <v>9</v>
      </c>
      <c r="P76" s="60">
        <v>14</v>
      </c>
      <c r="Q76" s="60">
        <v>4</v>
      </c>
      <c r="R76" s="57">
        <v>27</v>
      </c>
      <c r="S76" s="59">
        <v>41</v>
      </c>
      <c r="T76" s="60">
        <v>23</v>
      </c>
      <c r="U76" s="60">
        <v>2</v>
      </c>
      <c r="V76" s="57">
        <v>66</v>
      </c>
      <c r="W76" s="59">
        <v>17</v>
      </c>
      <c r="X76" s="60">
        <v>17</v>
      </c>
      <c r="Y76" s="60">
        <v>2</v>
      </c>
      <c r="Z76" s="57">
        <v>36</v>
      </c>
      <c r="AA76" s="59">
        <v>34</v>
      </c>
      <c r="AB76" s="60">
        <v>19</v>
      </c>
      <c r="AC76" s="60">
        <v>5</v>
      </c>
      <c r="AD76" s="57">
        <v>58</v>
      </c>
      <c r="AE76" s="59">
        <v>30</v>
      </c>
      <c r="AF76" s="60">
        <v>15</v>
      </c>
      <c r="AG76" s="60">
        <v>6</v>
      </c>
      <c r="AH76" s="57">
        <v>51</v>
      </c>
      <c r="AI76" s="59">
        <v>30</v>
      </c>
      <c r="AJ76" s="60">
        <v>19</v>
      </c>
      <c r="AK76" s="60">
        <v>4</v>
      </c>
      <c r="AL76" s="57">
        <v>53</v>
      </c>
      <c r="AM76" s="59">
        <v>61</v>
      </c>
      <c r="AN76" s="60">
        <v>33</v>
      </c>
      <c r="AO76" s="60">
        <v>7</v>
      </c>
      <c r="AP76" s="57">
        <v>101</v>
      </c>
      <c r="AQ76" s="59">
        <v>37</v>
      </c>
      <c r="AR76" s="60">
        <v>12</v>
      </c>
      <c r="AS76" s="60">
        <v>5</v>
      </c>
      <c r="AT76" s="57">
        <v>54</v>
      </c>
      <c r="AU76" s="59">
        <v>32</v>
      </c>
      <c r="AV76" s="60">
        <v>18</v>
      </c>
      <c r="AW76" s="60">
        <v>8</v>
      </c>
      <c r="AX76" s="57">
        <v>58</v>
      </c>
      <c r="AY76" s="55">
        <v>344</v>
      </c>
      <c r="AZ76" s="56">
        <v>205</v>
      </c>
      <c r="BA76" s="56">
        <v>53</v>
      </c>
      <c r="BB76" s="61">
        <v>602</v>
      </c>
    </row>
    <row r="77" spans="1:54" ht="15" x14ac:dyDescent="0.25">
      <c r="A77"/>
      <c r="B77" s="136" t="s">
        <v>117</v>
      </c>
      <c r="C77" s="59">
        <v>26</v>
      </c>
      <c r="D77" s="60">
        <v>13</v>
      </c>
      <c r="E77" s="60">
        <v>10</v>
      </c>
      <c r="F77" s="57">
        <v>49</v>
      </c>
      <c r="G77" s="59">
        <v>22</v>
      </c>
      <c r="H77" s="60">
        <v>8</v>
      </c>
      <c r="I77" s="60">
        <v>2</v>
      </c>
      <c r="J77" s="57">
        <v>32</v>
      </c>
      <c r="K77" s="59">
        <v>15</v>
      </c>
      <c r="L77" s="60">
        <v>12</v>
      </c>
      <c r="M77" s="60">
        <v>7</v>
      </c>
      <c r="N77" s="57">
        <v>34</v>
      </c>
      <c r="O77" s="59">
        <v>8</v>
      </c>
      <c r="P77" s="60">
        <v>15</v>
      </c>
      <c r="Q77" s="60">
        <v>7</v>
      </c>
      <c r="R77" s="57">
        <v>30</v>
      </c>
      <c r="S77" s="59">
        <v>21</v>
      </c>
      <c r="T77" s="60">
        <v>14</v>
      </c>
      <c r="U77" s="60">
        <v>4</v>
      </c>
      <c r="V77" s="57">
        <v>39</v>
      </c>
      <c r="W77" s="59">
        <v>13</v>
      </c>
      <c r="X77" s="60">
        <v>12</v>
      </c>
      <c r="Y77" s="60">
        <v>4</v>
      </c>
      <c r="Z77" s="57">
        <v>29</v>
      </c>
      <c r="AA77" s="59">
        <v>26</v>
      </c>
      <c r="AB77" s="60">
        <v>25</v>
      </c>
      <c r="AC77" s="60">
        <v>2</v>
      </c>
      <c r="AD77" s="57">
        <v>53</v>
      </c>
      <c r="AE77" s="59">
        <v>24</v>
      </c>
      <c r="AF77" s="60">
        <v>14</v>
      </c>
      <c r="AG77" s="60">
        <v>10</v>
      </c>
      <c r="AH77" s="57">
        <v>48</v>
      </c>
      <c r="AI77" s="59">
        <v>23</v>
      </c>
      <c r="AJ77" s="60">
        <v>18</v>
      </c>
      <c r="AK77" s="60">
        <v>5</v>
      </c>
      <c r="AL77" s="57">
        <v>46</v>
      </c>
      <c r="AM77" s="59">
        <v>14</v>
      </c>
      <c r="AN77" s="60">
        <v>18</v>
      </c>
      <c r="AO77" s="60">
        <v>2</v>
      </c>
      <c r="AP77" s="57">
        <v>34</v>
      </c>
      <c r="AQ77" s="59">
        <v>22</v>
      </c>
      <c r="AR77" s="60">
        <v>21</v>
      </c>
      <c r="AS77" s="60">
        <v>3</v>
      </c>
      <c r="AT77" s="57">
        <v>46</v>
      </c>
      <c r="AU77" s="59">
        <v>23</v>
      </c>
      <c r="AV77" s="60">
        <v>29</v>
      </c>
      <c r="AW77" s="60">
        <v>4</v>
      </c>
      <c r="AX77" s="57">
        <v>56</v>
      </c>
      <c r="AY77" s="55">
        <v>237</v>
      </c>
      <c r="AZ77" s="56">
        <v>199</v>
      </c>
      <c r="BA77" s="56">
        <v>60</v>
      </c>
      <c r="BB77" s="61">
        <v>496</v>
      </c>
    </row>
    <row r="78" spans="1:54" ht="15" x14ac:dyDescent="0.25">
      <c r="A78"/>
      <c r="B78" s="136" t="s">
        <v>118</v>
      </c>
      <c r="C78" s="59">
        <v>17</v>
      </c>
      <c r="D78" s="60">
        <v>12</v>
      </c>
      <c r="E78" s="60">
        <v>4</v>
      </c>
      <c r="F78" s="57">
        <v>33</v>
      </c>
      <c r="G78" s="59">
        <v>7</v>
      </c>
      <c r="H78" s="60">
        <v>3</v>
      </c>
      <c r="I78" s="60">
        <v>1</v>
      </c>
      <c r="J78" s="57">
        <v>11</v>
      </c>
      <c r="K78" s="59">
        <v>23</v>
      </c>
      <c r="L78" s="60">
        <v>2</v>
      </c>
      <c r="M78" s="60"/>
      <c r="N78" s="57">
        <v>25</v>
      </c>
      <c r="O78" s="59">
        <v>5</v>
      </c>
      <c r="P78" s="60">
        <v>10</v>
      </c>
      <c r="Q78" s="60"/>
      <c r="R78" s="57">
        <v>15</v>
      </c>
      <c r="S78" s="59">
        <v>28</v>
      </c>
      <c r="T78" s="60">
        <v>12</v>
      </c>
      <c r="U78" s="60"/>
      <c r="V78" s="57">
        <v>40</v>
      </c>
      <c r="W78" s="59">
        <v>11</v>
      </c>
      <c r="X78" s="60">
        <v>13</v>
      </c>
      <c r="Y78" s="60"/>
      <c r="Z78" s="57">
        <v>24</v>
      </c>
      <c r="AA78" s="59">
        <v>20</v>
      </c>
      <c r="AB78" s="60">
        <v>11</v>
      </c>
      <c r="AC78" s="60">
        <v>2</v>
      </c>
      <c r="AD78" s="57">
        <v>33</v>
      </c>
      <c r="AE78" s="59">
        <v>25</v>
      </c>
      <c r="AF78" s="60">
        <v>12</v>
      </c>
      <c r="AG78" s="60">
        <v>5</v>
      </c>
      <c r="AH78" s="57">
        <v>42</v>
      </c>
      <c r="AI78" s="59">
        <v>18</v>
      </c>
      <c r="AJ78" s="60">
        <v>9</v>
      </c>
      <c r="AK78" s="60">
        <v>1</v>
      </c>
      <c r="AL78" s="57">
        <v>28</v>
      </c>
      <c r="AM78" s="59">
        <v>31</v>
      </c>
      <c r="AN78" s="60">
        <v>17</v>
      </c>
      <c r="AO78" s="60">
        <v>2</v>
      </c>
      <c r="AP78" s="57">
        <v>50</v>
      </c>
      <c r="AQ78" s="59">
        <v>26</v>
      </c>
      <c r="AR78" s="60">
        <v>6</v>
      </c>
      <c r="AS78" s="60"/>
      <c r="AT78" s="57">
        <v>32</v>
      </c>
      <c r="AU78" s="59">
        <v>23</v>
      </c>
      <c r="AV78" s="60">
        <v>7</v>
      </c>
      <c r="AW78" s="60">
        <v>4</v>
      </c>
      <c r="AX78" s="57">
        <v>34</v>
      </c>
      <c r="AY78" s="55">
        <v>234</v>
      </c>
      <c r="AZ78" s="56">
        <v>114</v>
      </c>
      <c r="BA78" s="56">
        <v>19</v>
      </c>
      <c r="BB78" s="61">
        <v>367</v>
      </c>
    </row>
    <row r="79" spans="1:54" ht="15" x14ac:dyDescent="0.25">
      <c r="A79"/>
      <c r="B79" s="136" t="s">
        <v>119</v>
      </c>
      <c r="C79" s="59">
        <v>1</v>
      </c>
      <c r="D79" s="60">
        <v>1</v>
      </c>
      <c r="E79" s="60"/>
      <c r="F79" s="57">
        <v>2</v>
      </c>
      <c r="G79" s="59">
        <v>3</v>
      </c>
      <c r="H79" s="60">
        <v>1</v>
      </c>
      <c r="I79" s="60"/>
      <c r="J79" s="57">
        <v>4</v>
      </c>
      <c r="K79" s="59">
        <v>0</v>
      </c>
      <c r="L79" s="60">
        <v>2</v>
      </c>
      <c r="M79" s="60"/>
      <c r="N79" s="57">
        <v>2</v>
      </c>
      <c r="O79" s="59">
        <v>1</v>
      </c>
      <c r="P79" s="60">
        <v>0</v>
      </c>
      <c r="Q79" s="60"/>
      <c r="R79" s="57">
        <v>1</v>
      </c>
      <c r="S79" s="59">
        <v>0</v>
      </c>
      <c r="T79" s="60">
        <v>1</v>
      </c>
      <c r="U79" s="60"/>
      <c r="V79" s="57">
        <v>1</v>
      </c>
      <c r="W79" s="59">
        <v>0</v>
      </c>
      <c r="X79" s="60">
        <v>0</v>
      </c>
      <c r="Y79" s="60"/>
      <c r="Z79" s="57">
        <v>0</v>
      </c>
      <c r="AA79" s="59">
        <v>0</v>
      </c>
      <c r="AB79" s="60">
        <v>2</v>
      </c>
      <c r="AC79" s="60"/>
      <c r="AD79" s="57">
        <v>2</v>
      </c>
      <c r="AE79" s="59">
        <v>1</v>
      </c>
      <c r="AF79" s="60">
        <v>3</v>
      </c>
      <c r="AG79" s="60">
        <v>1</v>
      </c>
      <c r="AH79" s="57">
        <v>5</v>
      </c>
      <c r="AI79" s="59">
        <v>0</v>
      </c>
      <c r="AJ79" s="60">
        <v>1</v>
      </c>
      <c r="AK79" s="60"/>
      <c r="AL79" s="57">
        <v>1</v>
      </c>
      <c r="AM79" s="59">
        <v>0</v>
      </c>
      <c r="AN79" s="60">
        <v>2</v>
      </c>
      <c r="AO79" s="60"/>
      <c r="AP79" s="57">
        <v>2</v>
      </c>
      <c r="AQ79" s="59">
        <v>0</v>
      </c>
      <c r="AR79" s="60">
        <v>1</v>
      </c>
      <c r="AS79" s="60"/>
      <c r="AT79" s="57">
        <v>1</v>
      </c>
      <c r="AU79" s="59">
        <v>1</v>
      </c>
      <c r="AV79" s="60">
        <v>2</v>
      </c>
      <c r="AW79" s="60"/>
      <c r="AX79" s="57">
        <v>3</v>
      </c>
      <c r="AY79" s="55">
        <v>7</v>
      </c>
      <c r="AZ79" s="56">
        <v>16</v>
      </c>
      <c r="BA79" s="56">
        <v>1</v>
      </c>
      <c r="BB79" s="61">
        <v>24</v>
      </c>
    </row>
    <row r="80" spans="1:54" ht="15" x14ac:dyDescent="0.25">
      <c r="A80"/>
      <c r="B80" s="136" t="s">
        <v>120</v>
      </c>
      <c r="C80" s="59">
        <v>0</v>
      </c>
      <c r="D80" s="60">
        <v>0</v>
      </c>
      <c r="E80" s="60"/>
      <c r="F80" s="57">
        <v>0</v>
      </c>
      <c r="G80" s="59">
        <v>0</v>
      </c>
      <c r="H80" s="60">
        <v>0</v>
      </c>
      <c r="I80" s="60"/>
      <c r="J80" s="57">
        <v>0</v>
      </c>
      <c r="K80" s="59">
        <v>0</v>
      </c>
      <c r="L80" s="60">
        <v>0</v>
      </c>
      <c r="M80" s="60"/>
      <c r="N80" s="57">
        <v>0</v>
      </c>
      <c r="O80" s="59">
        <v>0</v>
      </c>
      <c r="P80" s="60">
        <v>0</v>
      </c>
      <c r="Q80" s="60"/>
      <c r="R80" s="57">
        <v>0</v>
      </c>
      <c r="S80" s="59">
        <v>0</v>
      </c>
      <c r="T80" s="60">
        <v>0</v>
      </c>
      <c r="U80" s="60"/>
      <c r="V80" s="57">
        <v>0</v>
      </c>
      <c r="W80" s="59">
        <v>0</v>
      </c>
      <c r="X80" s="60">
        <v>0</v>
      </c>
      <c r="Y80" s="60"/>
      <c r="Z80" s="57">
        <v>0</v>
      </c>
      <c r="AA80" s="59">
        <v>0</v>
      </c>
      <c r="AB80" s="60">
        <v>0</v>
      </c>
      <c r="AC80" s="60"/>
      <c r="AD80" s="57">
        <v>0</v>
      </c>
      <c r="AE80" s="59">
        <v>0</v>
      </c>
      <c r="AF80" s="60">
        <v>0</v>
      </c>
      <c r="AG80" s="60"/>
      <c r="AH80" s="57">
        <v>0</v>
      </c>
      <c r="AI80" s="59">
        <v>0</v>
      </c>
      <c r="AJ80" s="60">
        <v>0</v>
      </c>
      <c r="AK80" s="60"/>
      <c r="AL80" s="57">
        <v>0</v>
      </c>
      <c r="AM80" s="59">
        <v>0</v>
      </c>
      <c r="AN80" s="60">
        <v>0</v>
      </c>
      <c r="AO80" s="60"/>
      <c r="AP80" s="57">
        <v>0</v>
      </c>
      <c r="AQ80" s="59">
        <v>0</v>
      </c>
      <c r="AR80" s="60">
        <v>0</v>
      </c>
      <c r="AS80" s="60"/>
      <c r="AT80" s="57">
        <v>0</v>
      </c>
      <c r="AU80" s="59">
        <v>0</v>
      </c>
      <c r="AV80" s="60">
        <v>0</v>
      </c>
      <c r="AW80" s="60"/>
      <c r="AX80" s="57">
        <v>0</v>
      </c>
      <c r="AY80" s="55">
        <v>0</v>
      </c>
      <c r="AZ80" s="56">
        <v>0</v>
      </c>
      <c r="BA80" s="56">
        <v>0</v>
      </c>
      <c r="BB80" s="61">
        <v>0</v>
      </c>
    </row>
    <row r="81" spans="1:54" ht="15" x14ac:dyDescent="0.25">
      <c r="A81"/>
      <c r="B81" s="213" t="s">
        <v>231</v>
      </c>
      <c r="C81" s="63">
        <v>205</v>
      </c>
      <c r="D81" s="64">
        <v>264</v>
      </c>
      <c r="E81" s="64">
        <v>69</v>
      </c>
      <c r="F81" s="57">
        <v>538</v>
      </c>
      <c r="G81" s="63">
        <v>181</v>
      </c>
      <c r="H81" s="64">
        <v>207</v>
      </c>
      <c r="I81" s="64">
        <v>24</v>
      </c>
      <c r="J81" s="57">
        <v>412</v>
      </c>
      <c r="K81" s="63">
        <v>157</v>
      </c>
      <c r="L81" s="64">
        <v>246</v>
      </c>
      <c r="M81" s="64">
        <v>48</v>
      </c>
      <c r="N81" s="57">
        <v>451</v>
      </c>
      <c r="O81" s="63">
        <v>90</v>
      </c>
      <c r="P81" s="64">
        <v>267</v>
      </c>
      <c r="Q81" s="64">
        <v>49</v>
      </c>
      <c r="R81" s="65">
        <v>406</v>
      </c>
      <c r="S81" s="63">
        <v>228</v>
      </c>
      <c r="T81" s="64">
        <v>243</v>
      </c>
      <c r="U81" s="64">
        <v>47</v>
      </c>
      <c r="V81" s="65">
        <v>518</v>
      </c>
      <c r="W81" s="63">
        <v>109</v>
      </c>
      <c r="X81" s="64">
        <v>272</v>
      </c>
      <c r="Y81" s="64">
        <v>41</v>
      </c>
      <c r="Z81" s="65">
        <v>422</v>
      </c>
      <c r="AA81" s="63">
        <v>167</v>
      </c>
      <c r="AB81" s="64">
        <v>298</v>
      </c>
      <c r="AC81" s="64">
        <v>45</v>
      </c>
      <c r="AD81" s="65">
        <v>510</v>
      </c>
      <c r="AE81" s="63">
        <v>202</v>
      </c>
      <c r="AF81" s="64">
        <v>296</v>
      </c>
      <c r="AG81" s="64">
        <v>103</v>
      </c>
      <c r="AH81" s="65">
        <v>601</v>
      </c>
      <c r="AI81" s="63">
        <v>174</v>
      </c>
      <c r="AJ81" s="64">
        <v>246</v>
      </c>
      <c r="AK81" s="64">
        <v>33</v>
      </c>
      <c r="AL81" s="65">
        <v>453</v>
      </c>
      <c r="AM81" s="63">
        <v>283</v>
      </c>
      <c r="AN81" s="64">
        <v>274</v>
      </c>
      <c r="AO81" s="64">
        <v>26</v>
      </c>
      <c r="AP81" s="65">
        <v>583</v>
      </c>
      <c r="AQ81" s="63">
        <v>210</v>
      </c>
      <c r="AR81" s="64">
        <v>212</v>
      </c>
      <c r="AS81" s="64">
        <v>31</v>
      </c>
      <c r="AT81" s="65">
        <v>453</v>
      </c>
      <c r="AU81" s="63">
        <v>199</v>
      </c>
      <c r="AV81" s="64">
        <v>294</v>
      </c>
      <c r="AW81" s="64">
        <v>57</v>
      </c>
      <c r="AX81" s="65">
        <v>550</v>
      </c>
      <c r="AY81" s="63">
        <v>2205</v>
      </c>
      <c r="AZ81" s="64">
        <v>3119</v>
      </c>
      <c r="BA81" s="64">
        <v>573</v>
      </c>
      <c r="BB81" s="65">
        <v>5897</v>
      </c>
    </row>
    <row r="82" spans="1:54" ht="30" customHeight="1" x14ac:dyDescent="0.2">
      <c r="B82" s="1262" t="s">
        <v>58</v>
      </c>
      <c r="C82" s="1269"/>
      <c r="D82" s="1269"/>
      <c r="E82" s="1269"/>
      <c r="F82" s="1269"/>
      <c r="G82" s="1269"/>
      <c r="H82" s="1269"/>
      <c r="I82" s="1269"/>
      <c r="J82" s="1269"/>
      <c r="K82" s="1269"/>
      <c r="L82" s="1269"/>
    </row>
    <row r="83" spans="1:54" ht="17.25" customHeight="1" x14ac:dyDescent="0.2">
      <c r="B83" s="76" t="s">
        <v>59</v>
      </c>
      <c r="C83" s="77"/>
      <c r="D83" s="77"/>
      <c r="E83" s="77"/>
      <c r="F83" s="78"/>
      <c r="G83" s="78"/>
      <c r="H83" s="78"/>
      <c r="I83" s="78"/>
      <c r="J83" s="78"/>
      <c r="K83" s="78"/>
      <c r="L83" s="78"/>
    </row>
    <row r="84" spans="1:54" ht="30" customHeight="1" x14ac:dyDescent="0.2">
      <c r="B84" s="1262" t="s">
        <v>60</v>
      </c>
      <c r="C84" s="1262"/>
      <c r="D84" s="1262"/>
      <c r="E84" s="1262"/>
      <c r="F84" s="1262"/>
      <c r="G84" s="1262"/>
      <c r="H84" s="1262"/>
      <c r="I84" s="1262"/>
      <c r="J84" s="1262"/>
      <c r="K84" s="1262"/>
      <c r="L84" s="1262"/>
      <c r="M84" s="281"/>
      <c r="N84" s="281"/>
      <c r="O84" s="281"/>
    </row>
    <row r="85" spans="1:54" x14ac:dyDescent="0.2">
      <c r="B85" s="80"/>
    </row>
  </sheetData>
  <mergeCells count="16">
    <mergeCell ref="AU4:AX4"/>
    <mergeCell ref="AY4:BB4"/>
    <mergeCell ref="B82:L82"/>
    <mergeCell ref="B84:L84"/>
    <mergeCell ref="W4:Z4"/>
    <mergeCell ref="AA4:AD4"/>
    <mergeCell ref="AE4:AH4"/>
    <mergeCell ref="AI4:AL4"/>
    <mergeCell ref="AM4:AP4"/>
    <mergeCell ref="AQ4:AT4"/>
    <mergeCell ref="B4:B5"/>
    <mergeCell ref="C4:F4"/>
    <mergeCell ref="G4:J4"/>
    <mergeCell ref="K4:N4"/>
    <mergeCell ref="O4:R4"/>
    <mergeCell ref="S4:V4"/>
  </mergeCells>
  <hyperlinks>
    <hyperlink ref="L1" location="Índice!A1" display="Volver" xr:uid="{3FC4B25D-5177-4D4F-81BB-1F86E2C359D9}"/>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tint="0.79998168889431442"/>
    <pageSetUpPr fitToPage="1"/>
  </sheetPr>
  <dimension ref="B1:AO92"/>
  <sheetViews>
    <sheetView showGridLines="0" zoomScale="90" zoomScaleNormal="90" workbookViewId="0"/>
  </sheetViews>
  <sheetFormatPr baseColWidth="10" defaultColWidth="10.85546875" defaultRowHeight="12.75" x14ac:dyDescent="0.2"/>
  <cols>
    <col min="1" max="1" width="2.28515625" style="2" customWidth="1"/>
    <col min="2" max="2" width="50.42578125" style="2" customWidth="1"/>
    <col min="3" max="3" width="13.42578125" style="2" bestFit="1" customWidth="1"/>
    <col min="4" max="4" width="10.28515625" style="81" customWidth="1"/>
    <col min="5" max="10" width="11.140625" style="81" customWidth="1"/>
    <col min="11" max="11" width="12.42578125" style="2" bestFit="1" customWidth="1"/>
    <col min="12" max="12" width="11" style="2" bestFit="1" customWidth="1"/>
    <col min="13" max="22" width="10.85546875" style="2"/>
    <col min="23" max="23" width="11" style="2" bestFit="1" customWidth="1"/>
    <col min="24" max="31" width="10.85546875" style="2"/>
    <col min="32" max="32" width="12" style="2" bestFit="1" customWidth="1"/>
    <col min="33" max="16384" width="10.85546875" style="2"/>
  </cols>
  <sheetData>
    <row r="1" spans="2:41" s="5" customFormat="1" ht="15.75" x14ac:dyDescent="0.2">
      <c r="B1" s="36" t="s">
        <v>235</v>
      </c>
      <c r="C1" s="33"/>
      <c r="D1" s="34"/>
      <c r="E1" s="34"/>
      <c r="F1" s="34"/>
      <c r="G1" s="34"/>
      <c r="H1" s="35"/>
      <c r="I1" s="35"/>
      <c r="J1" s="35"/>
      <c r="K1" s="1191" t="s">
        <v>1070</v>
      </c>
    </row>
    <row r="2" spans="2:41" s="5" customFormat="1" ht="15.75" x14ac:dyDescent="0.2">
      <c r="B2" s="36" t="s">
        <v>28</v>
      </c>
      <c r="C2" s="33"/>
      <c r="D2" s="34"/>
      <c r="E2" s="34"/>
      <c r="F2" s="34"/>
      <c r="G2" s="34"/>
      <c r="H2" s="35"/>
      <c r="I2" s="35"/>
      <c r="J2" s="35"/>
    </row>
    <row r="3" spans="2:41" s="5" customFormat="1" ht="15.75" x14ac:dyDescent="0.25">
      <c r="B3" s="37" t="s">
        <v>2</v>
      </c>
      <c r="C3" s="38"/>
      <c r="D3" s="39"/>
      <c r="E3" s="39"/>
      <c r="F3" s="39"/>
      <c r="G3" s="39"/>
      <c r="H3" s="35"/>
      <c r="I3" s="35"/>
      <c r="J3" s="35"/>
    </row>
    <row r="4" spans="2:41" s="46" customFormat="1" ht="23.25" x14ac:dyDescent="0.35">
      <c r="B4" s="40"/>
      <c r="C4" s="376"/>
      <c r="D4" s="41"/>
      <c r="E4" s="42"/>
      <c r="F4" s="43"/>
      <c r="G4" s="43"/>
      <c r="H4" s="43"/>
      <c r="I4" s="43"/>
      <c r="J4" s="43"/>
      <c r="K4" s="44"/>
      <c r="L4" s="44"/>
      <c r="M4" s="45"/>
      <c r="N4" s="45"/>
      <c r="O4" s="45"/>
      <c r="P4" s="45"/>
      <c r="Q4" s="45"/>
      <c r="R4" s="45"/>
      <c r="S4" s="45"/>
      <c r="T4" s="45"/>
      <c r="U4" s="45"/>
      <c r="V4" s="45"/>
      <c r="W4" s="45"/>
      <c r="X4" s="45"/>
      <c r="Y4" s="45"/>
      <c r="Z4" s="45"/>
      <c r="AA4" s="45"/>
      <c r="AB4" s="45"/>
      <c r="AC4" s="45"/>
      <c r="AD4" s="45"/>
      <c r="AE4" s="45"/>
      <c r="AF4" s="45"/>
      <c r="AG4" s="45"/>
      <c r="AH4" s="45"/>
    </row>
    <row r="5" spans="2:41" s="5" customFormat="1" x14ac:dyDescent="0.2">
      <c r="B5" s="1240" t="s">
        <v>100</v>
      </c>
      <c r="C5" s="1237" t="s">
        <v>5</v>
      </c>
      <c r="D5" s="1238"/>
      <c r="E5" s="1239"/>
      <c r="F5" s="1237" t="s">
        <v>6</v>
      </c>
      <c r="G5" s="1238"/>
      <c r="H5" s="1239"/>
      <c r="I5" s="1237" t="s">
        <v>7</v>
      </c>
      <c r="J5" s="1238"/>
      <c r="K5" s="1239"/>
      <c r="L5" s="1237" t="s">
        <v>8</v>
      </c>
      <c r="M5" s="1238"/>
      <c r="N5" s="1239"/>
      <c r="O5" s="1237" t="s">
        <v>9</v>
      </c>
      <c r="P5" s="1238"/>
      <c r="Q5" s="1239"/>
      <c r="R5" s="1237" t="s">
        <v>10</v>
      </c>
      <c r="S5" s="1238"/>
      <c r="T5" s="1239"/>
      <c r="U5" s="1237" t="s">
        <v>11</v>
      </c>
      <c r="V5" s="1238"/>
      <c r="W5" s="1239"/>
      <c r="X5" s="1237" t="s">
        <v>12</v>
      </c>
      <c r="Y5" s="1238"/>
      <c r="Z5" s="1239"/>
      <c r="AA5" s="1237" t="s">
        <v>13</v>
      </c>
      <c r="AB5" s="1238"/>
      <c r="AC5" s="1239"/>
      <c r="AD5" s="1237" t="s">
        <v>14</v>
      </c>
      <c r="AE5" s="1238"/>
      <c r="AF5" s="1239"/>
      <c r="AG5" s="1237" t="s">
        <v>15</v>
      </c>
      <c r="AH5" s="1238"/>
      <c r="AI5" s="1239"/>
      <c r="AJ5" s="1237" t="s">
        <v>16</v>
      </c>
      <c r="AK5" s="1238"/>
      <c r="AL5" s="1239"/>
      <c r="AM5" s="1237" t="s">
        <v>17</v>
      </c>
      <c r="AN5" s="1238"/>
      <c r="AO5" s="1239"/>
    </row>
    <row r="6" spans="2:41" ht="14.25" customHeight="1" x14ac:dyDescent="0.2">
      <c r="B6" s="1245"/>
      <c r="C6" s="47" t="s">
        <v>31</v>
      </c>
      <c r="D6" s="48" t="s">
        <v>32</v>
      </c>
      <c r="E6" s="49" t="s">
        <v>17</v>
      </c>
      <c r="F6" s="47" t="s">
        <v>31</v>
      </c>
      <c r="G6" s="48" t="s">
        <v>32</v>
      </c>
      <c r="H6" s="49" t="s">
        <v>17</v>
      </c>
      <c r="I6" s="47" t="s">
        <v>31</v>
      </c>
      <c r="J6" s="48" t="s">
        <v>32</v>
      </c>
      <c r="K6" s="49" t="s">
        <v>17</v>
      </c>
      <c r="L6" s="47" t="s">
        <v>31</v>
      </c>
      <c r="M6" s="48" t="s">
        <v>32</v>
      </c>
      <c r="N6" s="49" t="s">
        <v>17</v>
      </c>
      <c r="O6" s="47" t="s">
        <v>31</v>
      </c>
      <c r="P6" s="48" t="s">
        <v>32</v>
      </c>
      <c r="Q6" s="49" t="s">
        <v>17</v>
      </c>
      <c r="R6" s="47" t="s">
        <v>31</v>
      </c>
      <c r="S6" s="48" t="s">
        <v>32</v>
      </c>
      <c r="T6" s="49" t="s">
        <v>17</v>
      </c>
      <c r="U6" s="47" t="s">
        <v>31</v>
      </c>
      <c r="V6" s="48" t="s">
        <v>32</v>
      </c>
      <c r="W6" s="49" t="s">
        <v>17</v>
      </c>
      <c r="X6" s="47" t="s">
        <v>31</v>
      </c>
      <c r="Y6" s="48" t="s">
        <v>32</v>
      </c>
      <c r="Z6" s="49" t="s">
        <v>17</v>
      </c>
      <c r="AA6" s="47" t="s">
        <v>31</v>
      </c>
      <c r="AB6" s="48" t="s">
        <v>32</v>
      </c>
      <c r="AC6" s="49" t="s">
        <v>17</v>
      </c>
      <c r="AD6" s="47" t="s">
        <v>31</v>
      </c>
      <c r="AE6" s="48" t="s">
        <v>32</v>
      </c>
      <c r="AF6" s="49" t="s">
        <v>17</v>
      </c>
      <c r="AG6" s="47" t="s">
        <v>31</v>
      </c>
      <c r="AH6" s="48" t="s">
        <v>32</v>
      </c>
      <c r="AI6" s="49" t="s">
        <v>17</v>
      </c>
      <c r="AJ6" s="47" t="s">
        <v>31</v>
      </c>
      <c r="AK6" s="48" t="s">
        <v>32</v>
      </c>
      <c r="AL6" s="49" t="s">
        <v>17</v>
      </c>
      <c r="AM6" s="47" t="s">
        <v>31</v>
      </c>
      <c r="AN6" s="48" t="s">
        <v>32</v>
      </c>
      <c r="AO6" s="49" t="s">
        <v>17</v>
      </c>
    </row>
    <row r="7" spans="2:41" ht="20.25" customHeight="1" x14ac:dyDescent="0.2">
      <c r="B7" s="50" t="s">
        <v>233</v>
      </c>
      <c r="C7" s="51"/>
      <c r="D7" s="52"/>
      <c r="E7" s="53"/>
      <c r="F7" s="51"/>
      <c r="G7" s="52"/>
      <c r="H7" s="53"/>
      <c r="I7" s="51"/>
      <c r="J7" s="52"/>
      <c r="K7" s="53"/>
      <c r="L7" s="51"/>
      <c r="M7" s="52"/>
      <c r="N7" s="53"/>
      <c r="O7" s="51"/>
      <c r="P7" s="52"/>
      <c r="Q7" s="53"/>
      <c r="R7" s="51"/>
      <c r="S7" s="52"/>
      <c r="T7" s="53"/>
      <c r="U7" s="51"/>
      <c r="V7" s="52"/>
      <c r="W7" s="53"/>
      <c r="X7" s="51"/>
      <c r="Y7" s="52"/>
      <c r="Z7" s="53"/>
      <c r="AA7" s="51"/>
      <c r="AB7" s="52"/>
      <c r="AC7" s="53"/>
      <c r="AD7" s="51"/>
      <c r="AE7" s="52"/>
      <c r="AF7" s="53"/>
      <c r="AG7" s="51"/>
      <c r="AH7" s="52"/>
      <c r="AI7" s="53"/>
      <c r="AJ7" s="51"/>
      <c r="AK7" s="52"/>
      <c r="AL7" s="53"/>
      <c r="AM7" s="51"/>
      <c r="AN7" s="52"/>
      <c r="AO7" s="53"/>
    </row>
    <row r="8" spans="2:41" x14ac:dyDescent="0.2">
      <c r="B8" s="54" t="s">
        <v>104</v>
      </c>
      <c r="C8" s="55">
        <v>978</v>
      </c>
      <c r="D8" s="56">
        <v>526</v>
      </c>
      <c r="E8" s="57">
        <v>1504</v>
      </c>
      <c r="F8" s="55">
        <v>1010</v>
      </c>
      <c r="G8" s="56">
        <v>478</v>
      </c>
      <c r="H8" s="57">
        <v>1488</v>
      </c>
      <c r="I8" s="55">
        <v>905</v>
      </c>
      <c r="J8" s="56">
        <v>365</v>
      </c>
      <c r="K8" s="57">
        <v>1270</v>
      </c>
      <c r="L8" s="55">
        <v>778</v>
      </c>
      <c r="M8" s="56">
        <v>277</v>
      </c>
      <c r="N8" s="57">
        <v>1055</v>
      </c>
      <c r="O8" s="55">
        <v>673</v>
      </c>
      <c r="P8" s="56">
        <v>228</v>
      </c>
      <c r="Q8" s="57">
        <v>901</v>
      </c>
      <c r="R8" s="55">
        <v>668</v>
      </c>
      <c r="S8" s="56">
        <v>177</v>
      </c>
      <c r="T8" s="57">
        <v>845</v>
      </c>
      <c r="U8" s="55">
        <v>878</v>
      </c>
      <c r="V8" s="56">
        <v>243</v>
      </c>
      <c r="W8" s="57">
        <v>1121</v>
      </c>
      <c r="X8" s="55">
        <v>833</v>
      </c>
      <c r="Y8" s="56">
        <v>264</v>
      </c>
      <c r="Z8" s="57">
        <v>1097</v>
      </c>
      <c r="AA8" s="55">
        <v>612</v>
      </c>
      <c r="AB8" s="56">
        <v>165</v>
      </c>
      <c r="AC8" s="57">
        <v>777</v>
      </c>
      <c r="AD8" s="55">
        <v>783</v>
      </c>
      <c r="AE8" s="56">
        <v>236</v>
      </c>
      <c r="AF8" s="57">
        <v>1019</v>
      </c>
      <c r="AG8" s="55">
        <v>931</v>
      </c>
      <c r="AH8" s="56">
        <v>407</v>
      </c>
      <c r="AI8" s="57">
        <v>1338</v>
      </c>
      <c r="AJ8" s="55">
        <v>1053</v>
      </c>
      <c r="AK8" s="56">
        <v>644</v>
      </c>
      <c r="AL8" s="57">
        <v>1697</v>
      </c>
      <c r="AM8" s="55">
        <v>10102</v>
      </c>
      <c r="AN8" s="56">
        <v>4010</v>
      </c>
      <c r="AO8" s="57">
        <v>14112</v>
      </c>
    </row>
    <row r="9" spans="2:41" x14ac:dyDescent="0.2">
      <c r="B9" s="58" t="s">
        <v>105</v>
      </c>
      <c r="C9" s="59">
        <v>106</v>
      </c>
      <c r="D9" s="60">
        <v>30</v>
      </c>
      <c r="E9" s="57">
        <v>136</v>
      </c>
      <c r="F9" s="59">
        <v>118</v>
      </c>
      <c r="G9" s="60">
        <v>29</v>
      </c>
      <c r="H9" s="57">
        <v>147</v>
      </c>
      <c r="I9" s="59">
        <v>112</v>
      </c>
      <c r="J9" s="60">
        <v>34</v>
      </c>
      <c r="K9" s="57">
        <v>146</v>
      </c>
      <c r="L9" s="59">
        <v>114</v>
      </c>
      <c r="M9" s="60">
        <v>27</v>
      </c>
      <c r="N9" s="57">
        <v>141</v>
      </c>
      <c r="O9" s="59">
        <v>117</v>
      </c>
      <c r="P9" s="60">
        <v>33</v>
      </c>
      <c r="Q9" s="57">
        <v>150</v>
      </c>
      <c r="R9" s="59">
        <v>104</v>
      </c>
      <c r="S9" s="60">
        <v>29</v>
      </c>
      <c r="T9" s="57">
        <v>133</v>
      </c>
      <c r="U9" s="59">
        <v>161</v>
      </c>
      <c r="V9" s="60">
        <v>31</v>
      </c>
      <c r="W9" s="57">
        <v>192</v>
      </c>
      <c r="X9" s="59">
        <v>105</v>
      </c>
      <c r="Y9" s="60">
        <v>18</v>
      </c>
      <c r="Z9" s="57">
        <v>123</v>
      </c>
      <c r="AA9" s="59">
        <v>93</v>
      </c>
      <c r="AB9" s="60">
        <v>23</v>
      </c>
      <c r="AC9" s="57">
        <v>116</v>
      </c>
      <c r="AD9" s="59">
        <v>123</v>
      </c>
      <c r="AE9" s="60">
        <v>23</v>
      </c>
      <c r="AF9" s="57">
        <v>146</v>
      </c>
      <c r="AG9" s="59">
        <v>126</v>
      </c>
      <c r="AH9" s="60">
        <v>32</v>
      </c>
      <c r="AI9" s="57">
        <v>158</v>
      </c>
      <c r="AJ9" s="59">
        <v>143</v>
      </c>
      <c r="AK9" s="60">
        <v>37</v>
      </c>
      <c r="AL9" s="57">
        <v>180</v>
      </c>
      <c r="AM9" s="55">
        <v>1422</v>
      </c>
      <c r="AN9" s="56">
        <v>346</v>
      </c>
      <c r="AO9" s="57">
        <v>1768</v>
      </c>
    </row>
    <row r="10" spans="2:41" x14ac:dyDescent="0.2">
      <c r="B10" s="58" t="s">
        <v>106</v>
      </c>
      <c r="C10" s="59">
        <v>45</v>
      </c>
      <c r="D10" s="60">
        <v>1</v>
      </c>
      <c r="E10" s="57">
        <v>46</v>
      </c>
      <c r="F10" s="59">
        <v>55</v>
      </c>
      <c r="G10" s="60">
        <v>9</v>
      </c>
      <c r="H10" s="57">
        <v>64</v>
      </c>
      <c r="I10" s="59">
        <v>58</v>
      </c>
      <c r="J10" s="60">
        <v>0</v>
      </c>
      <c r="K10" s="57">
        <v>58</v>
      </c>
      <c r="L10" s="59">
        <v>60</v>
      </c>
      <c r="M10" s="60">
        <v>1</v>
      </c>
      <c r="N10" s="57">
        <v>61</v>
      </c>
      <c r="O10" s="59">
        <v>47</v>
      </c>
      <c r="P10" s="60">
        <v>1</v>
      </c>
      <c r="Q10" s="57">
        <v>48</v>
      </c>
      <c r="R10" s="59">
        <v>44</v>
      </c>
      <c r="S10" s="60">
        <v>0</v>
      </c>
      <c r="T10" s="57">
        <v>44</v>
      </c>
      <c r="U10" s="59">
        <v>55</v>
      </c>
      <c r="V10" s="60">
        <v>1</v>
      </c>
      <c r="W10" s="57">
        <v>56</v>
      </c>
      <c r="X10" s="59">
        <v>70</v>
      </c>
      <c r="Y10" s="60">
        <v>4</v>
      </c>
      <c r="Z10" s="57">
        <v>74</v>
      </c>
      <c r="AA10" s="59">
        <v>42</v>
      </c>
      <c r="AB10" s="60">
        <v>5</v>
      </c>
      <c r="AC10" s="57">
        <v>47</v>
      </c>
      <c r="AD10" s="59">
        <v>48</v>
      </c>
      <c r="AE10" s="60">
        <v>4</v>
      </c>
      <c r="AF10" s="57">
        <v>52</v>
      </c>
      <c r="AG10" s="59">
        <v>48</v>
      </c>
      <c r="AH10" s="60">
        <v>2</v>
      </c>
      <c r="AI10" s="57">
        <v>50</v>
      </c>
      <c r="AJ10" s="59">
        <v>66</v>
      </c>
      <c r="AK10" s="60">
        <v>0</v>
      </c>
      <c r="AL10" s="57">
        <v>66</v>
      </c>
      <c r="AM10" s="55">
        <v>638</v>
      </c>
      <c r="AN10" s="56">
        <v>28</v>
      </c>
      <c r="AO10" s="57">
        <v>666</v>
      </c>
    </row>
    <row r="11" spans="2:41" x14ac:dyDescent="0.2">
      <c r="B11" s="58" t="s">
        <v>107</v>
      </c>
      <c r="C11" s="59">
        <v>1529</v>
      </c>
      <c r="D11" s="60">
        <v>312</v>
      </c>
      <c r="E11" s="57">
        <v>1841</v>
      </c>
      <c r="F11" s="59">
        <v>1400</v>
      </c>
      <c r="G11" s="60">
        <v>260</v>
      </c>
      <c r="H11" s="57">
        <v>1660</v>
      </c>
      <c r="I11" s="59">
        <v>1588</v>
      </c>
      <c r="J11" s="60">
        <v>307</v>
      </c>
      <c r="K11" s="57">
        <v>1895</v>
      </c>
      <c r="L11" s="59">
        <v>1520</v>
      </c>
      <c r="M11" s="60">
        <v>295</v>
      </c>
      <c r="N11" s="57">
        <v>1815</v>
      </c>
      <c r="O11" s="59">
        <v>1465</v>
      </c>
      <c r="P11" s="60">
        <v>287</v>
      </c>
      <c r="Q11" s="57">
        <v>1752</v>
      </c>
      <c r="R11" s="59">
        <v>1314</v>
      </c>
      <c r="S11" s="60">
        <v>271</v>
      </c>
      <c r="T11" s="57">
        <v>1585</v>
      </c>
      <c r="U11" s="59">
        <v>1558</v>
      </c>
      <c r="V11" s="60">
        <v>278</v>
      </c>
      <c r="W11" s="57">
        <v>1836</v>
      </c>
      <c r="X11" s="59">
        <v>1493</v>
      </c>
      <c r="Y11" s="60">
        <v>272</v>
      </c>
      <c r="Z11" s="57">
        <v>1765</v>
      </c>
      <c r="AA11" s="59">
        <v>1065</v>
      </c>
      <c r="AB11" s="60">
        <v>198</v>
      </c>
      <c r="AC11" s="57">
        <v>1263</v>
      </c>
      <c r="AD11" s="59">
        <v>1318</v>
      </c>
      <c r="AE11" s="60">
        <v>245</v>
      </c>
      <c r="AF11" s="57">
        <v>1563</v>
      </c>
      <c r="AG11" s="59">
        <v>1398</v>
      </c>
      <c r="AH11" s="60">
        <v>282</v>
      </c>
      <c r="AI11" s="57">
        <v>1680</v>
      </c>
      <c r="AJ11" s="59">
        <v>1398</v>
      </c>
      <c r="AK11" s="60">
        <v>286</v>
      </c>
      <c r="AL11" s="57">
        <v>1684</v>
      </c>
      <c r="AM11" s="55">
        <v>17046</v>
      </c>
      <c r="AN11" s="56">
        <v>3293</v>
      </c>
      <c r="AO11" s="57">
        <v>20339</v>
      </c>
    </row>
    <row r="12" spans="2:41" x14ac:dyDescent="0.2">
      <c r="B12" s="58" t="s">
        <v>108</v>
      </c>
      <c r="C12" s="59">
        <v>38</v>
      </c>
      <c r="D12" s="60">
        <v>6</v>
      </c>
      <c r="E12" s="57">
        <v>44</v>
      </c>
      <c r="F12" s="59">
        <v>23</v>
      </c>
      <c r="G12" s="60">
        <v>2</v>
      </c>
      <c r="H12" s="57">
        <v>25</v>
      </c>
      <c r="I12" s="59">
        <v>27</v>
      </c>
      <c r="J12" s="60">
        <v>1</v>
      </c>
      <c r="K12" s="57">
        <v>28</v>
      </c>
      <c r="L12" s="59">
        <v>41</v>
      </c>
      <c r="M12" s="60">
        <v>2</v>
      </c>
      <c r="N12" s="57">
        <v>43</v>
      </c>
      <c r="O12" s="59">
        <v>44</v>
      </c>
      <c r="P12" s="60">
        <v>5</v>
      </c>
      <c r="Q12" s="57">
        <v>49</v>
      </c>
      <c r="R12" s="59">
        <v>38</v>
      </c>
      <c r="S12" s="60">
        <v>4</v>
      </c>
      <c r="T12" s="57">
        <v>42</v>
      </c>
      <c r="U12" s="59">
        <v>35</v>
      </c>
      <c r="V12" s="60">
        <v>2</v>
      </c>
      <c r="W12" s="57">
        <v>37</v>
      </c>
      <c r="X12" s="59">
        <v>29</v>
      </c>
      <c r="Y12" s="60">
        <v>5</v>
      </c>
      <c r="Z12" s="57">
        <v>34</v>
      </c>
      <c r="AA12" s="59">
        <v>36</v>
      </c>
      <c r="AB12" s="60">
        <v>3</v>
      </c>
      <c r="AC12" s="57">
        <v>39</v>
      </c>
      <c r="AD12" s="59">
        <v>31</v>
      </c>
      <c r="AE12" s="60">
        <v>5</v>
      </c>
      <c r="AF12" s="57">
        <v>36</v>
      </c>
      <c r="AG12" s="59">
        <v>40</v>
      </c>
      <c r="AH12" s="60">
        <v>3</v>
      </c>
      <c r="AI12" s="57">
        <v>43</v>
      </c>
      <c r="AJ12" s="59">
        <v>35</v>
      </c>
      <c r="AK12" s="60">
        <v>1</v>
      </c>
      <c r="AL12" s="57">
        <v>36</v>
      </c>
      <c r="AM12" s="55">
        <v>417</v>
      </c>
      <c r="AN12" s="56">
        <v>39</v>
      </c>
      <c r="AO12" s="57">
        <v>456</v>
      </c>
    </row>
    <row r="13" spans="2:41" x14ac:dyDescent="0.2">
      <c r="B13" s="58" t="s">
        <v>109</v>
      </c>
      <c r="C13" s="59">
        <v>2131</v>
      </c>
      <c r="D13" s="60">
        <v>109</v>
      </c>
      <c r="E13" s="57">
        <v>2240</v>
      </c>
      <c r="F13" s="59">
        <v>1877</v>
      </c>
      <c r="G13" s="60">
        <v>105</v>
      </c>
      <c r="H13" s="57">
        <v>1982</v>
      </c>
      <c r="I13" s="59">
        <v>2030</v>
      </c>
      <c r="J13" s="60">
        <v>81</v>
      </c>
      <c r="K13" s="57">
        <v>2111</v>
      </c>
      <c r="L13" s="59">
        <v>1952</v>
      </c>
      <c r="M13" s="60">
        <v>99</v>
      </c>
      <c r="N13" s="57">
        <v>2051</v>
      </c>
      <c r="O13" s="59">
        <v>1893</v>
      </c>
      <c r="P13" s="60">
        <v>84</v>
      </c>
      <c r="Q13" s="57">
        <v>1977</v>
      </c>
      <c r="R13" s="59">
        <v>1781</v>
      </c>
      <c r="S13" s="60">
        <v>92</v>
      </c>
      <c r="T13" s="57">
        <v>1873</v>
      </c>
      <c r="U13" s="59">
        <v>2074</v>
      </c>
      <c r="V13" s="60">
        <v>107</v>
      </c>
      <c r="W13" s="57">
        <v>2181</v>
      </c>
      <c r="X13" s="59">
        <v>1862</v>
      </c>
      <c r="Y13" s="60">
        <v>106</v>
      </c>
      <c r="Z13" s="57">
        <v>1968</v>
      </c>
      <c r="AA13" s="59">
        <v>1406</v>
      </c>
      <c r="AB13" s="60">
        <v>70</v>
      </c>
      <c r="AC13" s="57">
        <v>1476</v>
      </c>
      <c r="AD13" s="59">
        <v>1843</v>
      </c>
      <c r="AE13" s="60">
        <v>88</v>
      </c>
      <c r="AF13" s="57">
        <v>1931</v>
      </c>
      <c r="AG13" s="59">
        <v>1885</v>
      </c>
      <c r="AH13" s="60">
        <v>105</v>
      </c>
      <c r="AI13" s="57">
        <v>1990</v>
      </c>
      <c r="AJ13" s="59">
        <v>1982</v>
      </c>
      <c r="AK13" s="60">
        <v>104</v>
      </c>
      <c r="AL13" s="57">
        <v>2086</v>
      </c>
      <c r="AM13" s="55">
        <v>22716</v>
      </c>
      <c r="AN13" s="56">
        <v>1150</v>
      </c>
      <c r="AO13" s="57">
        <v>23866</v>
      </c>
    </row>
    <row r="14" spans="2:41" x14ac:dyDescent="0.2">
      <c r="B14" s="58" t="s">
        <v>110</v>
      </c>
      <c r="C14" s="59">
        <v>1382</v>
      </c>
      <c r="D14" s="60">
        <v>830</v>
      </c>
      <c r="E14" s="57">
        <v>2212</v>
      </c>
      <c r="F14" s="59">
        <v>1207</v>
      </c>
      <c r="G14" s="60">
        <v>666</v>
      </c>
      <c r="H14" s="57">
        <v>1873</v>
      </c>
      <c r="I14" s="59">
        <v>1360</v>
      </c>
      <c r="J14" s="60">
        <v>801</v>
      </c>
      <c r="K14" s="57">
        <v>2161</v>
      </c>
      <c r="L14" s="59">
        <v>1234</v>
      </c>
      <c r="M14" s="60">
        <v>781</v>
      </c>
      <c r="N14" s="57">
        <v>2015</v>
      </c>
      <c r="O14" s="59">
        <v>1226</v>
      </c>
      <c r="P14" s="60">
        <v>682</v>
      </c>
      <c r="Q14" s="57">
        <v>1908</v>
      </c>
      <c r="R14" s="59">
        <v>1176</v>
      </c>
      <c r="S14" s="60">
        <v>699</v>
      </c>
      <c r="T14" s="57">
        <v>1875</v>
      </c>
      <c r="U14" s="59">
        <v>1263</v>
      </c>
      <c r="V14" s="60">
        <v>689</v>
      </c>
      <c r="W14" s="57">
        <v>1952</v>
      </c>
      <c r="X14" s="59">
        <v>1237</v>
      </c>
      <c r="Y14" s="60">
        <v>767</v>
      </c>
      <c r="Z14" s="57">
        <v>2004</v>
      </c>
      <c r="AA14" s="59">
        <v>1004</v>
      </c>
      <c r="AB14" s="60">
        <v>671</v>
      </c>
      <c r="AC14" s="57">
        <v>1675</v>
      </c>
      <c r="AD14" s="59">
        <v>1148</v>
      </c>
      <c r="AE14" s="60">
        <v>649</v>
      </c>
      <c r="AF14" s="57">
        <v>1797</v>
      </c>
      <c r="AG14" s="59">
        <v>1205</v>
      </c>
      <c r="AH14" s="60">
        <v>739</v>
      </c>
      <c r="AI14" s="57">
        <v>1944</v>
      </c>
      <c r="AJ14" s="59">
        <v>1331</v>
      </c>
      <c r="AK14" s="60">
        <v>819</v>
      </c>
      <c r="AL14" s="57">
        <v>2150</v>
      </c>
      <c r="AM14" s="55">
        <v>14773</v>
      </c>
      <c r="AN14" s="56">
        <v>8793</v>
      </c>
      <c r="AO14" s="57">
        <v>23566</v>
      </c>
    </row>
    <row r="15" spans="2:41" x14ac:dyDescent="0.2">
      <c r="B15" s="58" t="s">
        <v>111</v>
      </c>
      <c r="C15" s="59">
        <v>435</v>
      </c>
      <c r="D15" s="60">
        <v>466</v>
      </c>
      <c r="E15" s="57">
        <v>901</v>
      </c>
      <c r="F15" s="59">
        <v>373</v>
      </c>
      <c r="G15" s="60">
        <v>391</v>
      </c>
      <c r="H15" s="57">
        <v>764</v>
      </c>
      <c r="I15" s="59">
        <v>425</v>
      </c>
      <c r="J15" s="60">
        <v>535</v>
      </c>
      <c r="K15" s="57">
        <v>960</v>
      </c>
      <c r="L15" s="59">
        <v>383</v>
      </c>
      <c r="M15" s="60">
        <v>555</v>
      </c>
      <c r="N15" s="57">
        <v>938</v>
      </c>
      <c r="O15" s="59">
        <v>424</v>
      </c>
      <c r="P15" s="60">
        <v>528</v>
      </c>
      <c r="Q15" s="57">
        <v>952</v>
      </c>
      <c r="R15" s="59">
        <v>370</v>
      </c>
      <c r="S15" s="60">
        <v>511</v>
      </c>
      <c r="T15" s="57">
        <v>881</v>
      </c>
      <c r="U15" s="59">
        <v>416</v>
      </c>
      <c r="V15" s="60">
        <v>494</v>
      </c>
      <c r="W15" s="57">
        <v>910</v>
      </c>
      <c r="X15" s="59">
        <v>443</v>
      </c>
      <c r="Y15" s="60">
        <v>508</v>
      </c>
      <c r="Z15" s="57">
        <v>951</v>
      </c>
      <c r="AA15" s="59">
        <v>341</v>
      </c>
      <c r="AB15" s="60">
        <v>466</v>
      </c>
      <c r="AC15" s="57">
        <v>807</v>
      </c>
      <c r="AD15" s="59">
        <v>332</v>
      </c>
      <c r="AE15" s="60">
        <v>465</v>
      </c>
      <c r="AF15" s="57">
        <v>797</v>
      </c>
      <c r="AG15" s="59">
        <v>338</v>
      </c>
      <c r="AH15" s="60">
        <v>441</v>
      </c>
      <c r="AI15" s="57">
        <v>779</v>
      </c>
      <c r="AJ15" s="59">
        <v>419</v>
      </c>
      <c r="AK15" s="60">
        <v>523</v>
      </c>
      <c r="AL15" s="57">
        <v>942</v>
      </c>
      <c r="AM15" s="55">
        <v>4699</v>
      </c>
      <c r="AN15" s="56">
        <v>5883</v>
      </c>
      <c r="AO15" s="57">
        <v>10582</v>
      </c>
    </row>
    <row r="16" spans="2:41" x14ac:dyDescent="0.2">
      <c r="B16" s="58" t="s">
        <v>112</v>
      </c>
      <c r="C16" s="59">
        <v>1240</v>
      </c>
      <c r="D16" s="60">
        <v>118</v>
      </c>
      <c r="E16" s="57">
        <v>1358</v>
      </c>
      <c r="F16" s="59">
        <v>1045</v>
      </c>
      <c r="G16" s="60">
        <v>127</v>
      </c>
      <c r="H16" s="57">
        <v>1172</v>
      </c>
      <c r="I16" s="59">
        <v>1108</v>
      </c>
      <c r="J16" s="60">
        <v>122</v>
      </c>
      <c r="K16" s="57">
        <v>1230</v>
      </c>
      <c r="L16" s="59">
        <v>1062</v>
      </c>
      <c r="M16" s="60">
        <v>122</v>
      </c>
      <c r="N16" s="57">
        <v>1184</v>
      </c>
      <c r="O16" s="59">
        <v>1043</v>
      </c>
      <c r="P16" s="60">
        <v>106</v>
      </c>
      <c r="Q16" s="57">
        <v>1149</v>
      </c>
      <c r="R16" s="59">
        <v>1010</v>
      </c>
      <c r="S16" s="60">
        <v>97</v>
      </c>
      <c r="T16" s="57">
        <v>1107</v>
      </c>
      <c r="U16" s="59">
        <v>1141</v>
      </c>
      <c r="V16" s="60">
        <v>133</v>
      </c>
      <c r="W16" s="57">
        <v>1274</v>
      </c>
      <c r="X16" s="59">
        <v>1041</v>
      </c>
      <c r="Y16" s="60">
        <v>113</v>
      </c>
      <c r="Z16" s="57">
        <v>1154</v>
      </c>
      <c r="AA16" s="59">
        <v>900</v>
      </c>
      <c r="AB16" s="60">
        <v>88</v>
      </c>
      <c r="AC16" s="57">
        <v>988</v>
      </c>
      <c r="AD16" s="59">
        <v>981</v>
      </c>
      <c r="AE16" s="60">
        <v>116</v>
      </c>
      <c r="AF16" s="57">
        <v>1097</v>
      </c>
      <c r="AG16" s="59">
        <v>1197</v>
      </c>
      <c r="AH16" s="60">
        <v>125</v>
      </c>
      <c r="AI16" s="57">
        <v>1322</v>
      </c>
      <c r="AJ16" s="59">
        <v>1198</v>
      </c>
      <c r="AK16" s="60">
        <v>131</v>
      </c>
      <c r="AL16" s="57">
        <v>1329</v>
      </c>
      <c r="AM16" s="55">
        <v>12966</v>
      </c>
      <c r="AN16" s="56">
        <v>1398</v>
      </c>
      <c r="AO16" s="57">
        <v>14364</v>
      </c>
    </row>
    <row r="17" spans="2:41" x14ac:dyDescent="0.2">
      <c r="B17" s="58" t="s">
        <v>113</v>
      </c>
      <c r="C17" s="59">
        <v>77</v>
      </c>
      <c r="D17" s="60">
        <v>117</v>
      </c>
      <c r="E17" s="57">
        <v>194</v>
      </c>
      <c r="F17" s="59">
        <v>57</v>
      </c>
      <c r="G17" s="60">
        <v>90</v>
      </c>
      <c r="H17" s="57">
        <v>147</v>
      </c>
      <c r="I17" s="59">
        <v>75</v>
      </c>
      <c r="J17" s="60">
        <v>112</v>
      </c>
      <c r="K17" s="57">
        <v>187</v>
      </c>
      <c r="L17" s="59">
        <v>51</v>
      </c>
      <c r="M17" s="60">
        <v>90</v>
      </c>
      <c r="N17" s="57">
        <v>141</v>
      </c>
      <c r="O17" s="59">
        <v>53</v>
      </c>
      <c r="P17" s="60">
        <v>87</v>
      </c>
      <c r="Q17" s="57">
        <v>140</v>
      </c>
      <c r="R17" s="59">
        <v>41</v>
      </c>
      <c r="S17" s="60">
        <v>82</v>
      </c>
      <c r="T17" s="57">
        <v>123</v>
      </c>
      <c r="U17" s="59">
        <v>57</v>
      </c>
      <c r="V17" s="60">
        <v>81</v>
      </c>
      <c r="W17" s="57">
        <v>138</v>
      </c>
      <c r="X17" s="59">
        <v>50</v>
      </c>
      <c r="Y17" s="60">
        <v>89</v>
      </c>
      <c r="Z17" s="57">
        <v>139</v>
      </c>
      <c r="AA17" s="59">
        <v>41</v>
      </c>
      <c r="AB17" s="60">
        <v>79</v>
      </c>
      <c r="AC17" s="57">
        <v>120</v>
      </c>
      <c r="AD17" s="59">
        <v>40</v>
      </c>
      <c r="AE17" s="60">
        <v>74</v>
      </c>
      <c r="AF17" s="57">
        <v>114</v>
      </c>
      <c r="AG17" s="59">
        <v>57</v>
      </c>
      <c r="AH17" s="60">
        <v>95</v>
      </c>
      <c r="AI17" s="57">
        <v>152</v>
      </c>
      <c r="AJ17" s="59">
        <v>62</v>
      </c>
      <c r="AK17" s="60">
        <v>97</v>
      </c>
      <c r="AL17" s="57">
        <v>159</v>
      </c>
      <c r="AM17" s="55">
        <v>661</v>
      </c>
      <c r="AN17" s="56">
        <v>1093</v>
      </c>
      <c r="AO17" s="57">
        <v>1754</v>
      </c>
    </row>
    <row r="18" spans="2:41" x14ac:dyDescent="0.2">
      <c r="B18" s="58" t="s">
        <v>114</v>
      </c>
      <c r="C18" s="59">
        <v>1014</v>
      </c>
      <c r="D18" s="60">
        <v>673</v>
      </c>
      <c r="E18" s="57">
        <v>1687</v>
      </c>
      <c r="F18" s="59">
        <v>878</v>
      </c>
      <c r="G18" s="60">
        <v>534</v>
      </c>
      <c r="H18" s="57">
        <v>1412</v>
      </c>
      <c r="I18" s="59">
        <v>994</v>
      </c>
      <c r="J18" s="60">
        <v>612</v>
      </c>
      <c r="K18" s="57">
        <v>1606</v>
      </c>
      <c r="L18" s="59">
        <v>867</v>
      </c>
      <c r="M18" s="60">
        <v>594</v>
      </c>
      <c r="N18" s="57">
        <v>1461</v>
      </c>
      <c r="O18" s="59">
        <v>943</v>
      </c>
      <c r="P18" s="60">
        <v>520</v>
      </c>
      <c r="Q18" s="57">
        <v>1463</v>
      </c>
      <c r="R18" s="59">
        <v>844</v>
      </c>
      <c r="S18" s="60">
        <v>533</v>
      </c>
      <c r="T18" s="57">
        <v>1377</v>
      </c>
      <c r="U18" s="59">
        <v>958</v>
      </c>
      <c r="V18" s="60">
        <v>565</v>
      </c>
      <c r="W18" s="57">
        <v>1523</v>
      </c>
      <c r="X18" s="59">
        <v>959</v>
      </c>
      <c r="Y18" s="60">
        <v>562</v>
      </c>
      <c r="Z18" s="57">
        <v>1521</v>
      </c>
      <c r="AA18" s="59">
        <v>745</v>
      </c>
      <c r="AB18" s="60">
        <v>458</v>
      </c>
      <c r="AC18" s="57">
        <v>1203</v>
      </c>
      <c r="AD18" s="59">
        <v>884</v>
      </c>
      <c r="AE18" s="60">
        <v>501</v>
      </c>
      <c r="AF18" s="57">
        <v>1385</v>
      </c>
      <c r="AG18" s="59">
        <v>924</v>
      </c>
      <c r="AH18" s="60">
        <v>569</v>
      </c>
      <c r="AI18" s="57">
        <v>1493</v>
      </c>
      <c r="AJ18" s="59">
        <v>1030</v>
      </c>
      <c r="AK18" s="60">
        <v>648</v>
      </c>
      <c r="AL18" s="57">
        <v>1678</v>
      </c>
      <c r="AM18" s="55">
        <v>11040</v>
      </c>
      <c r="AN18" s="56">
        <v>6769</v>
      </c>
      <c r="AO18" s="57">
        <v>17809</v>
      </c>
    </row>
    <row r="19" spans="2:41" x14ac:dyDescent="0.2">
      <c r="B19" s="58" t="s">
        <v>115</v>
      </c>
      <c r="C19" s="59">
        <v>285</v>
      </c>
      <c r="D19" s="60">
        <v>299</v>
      </c>
      <c r="E19" s="57">
        <v>584</v>
      </c>
      <c r="F19" s="59">
        <v>212</v>
      </c>
      <c r="G19" s="60">
        <v>190</v>
      </c>
      <c r="H19" s="57">
        <v>402</v>
      </c>
      <c r="I19" s="59">
        <v>326</v>
      </c>
      <c r="J19" s="60">
        <v>647</v>
      </c>
      <c r="K19" s="57">
        <v>973</v>
      </c>
      <c r="L19" s="59">
        <v>339</v>
      </c>
      <c r="M19" s="60">
        <v>659</v>
      </c>
      <c r="N19" s="57">
        <v>998</v>
      </c>
      <c r="O19" s="59">
        <v>283</v>
      </c>
      <c r="P19" s="60">
        <v>593</v>
      </c>
      <c r="Q19" s="57">
        <v>876</v>
      </c>
      <c r="R19" s="59">
        <v>288</v>
      </c>
      <c r="S19" s="60">
        <v>465</v>
      </c>
      <c r="T19" s="57">
        <v>753</v>
      </c>
      <c r="U19" s="59">
        <v>274</v>
      </c>
      <c r="V19" s="60">
        <v>372</v>
      </c>
      <c r="W19" s="57">
        <v>646</v>
      </c>
      <c r="X19" s="59">
        <v>331</v>
      </c>
      <c r="Y19" s="60">
        <v>646</v>
      </c>
      <c r="Z19" s="57">
        <v>977</v>
      </c>
      <c r="AA19" s="59">
        <v>271</v>
      </c>
      <c r="AB19" s="60">
        <v>564</v>
      </c>
      <c r="AC19" s="57">
        <v>835</v>
      </c>
      <c r="AD19" s="59">
        <v>319</v>
      </c>
      <c r="AE19" s="60">
        <v>577</v>
      </c>
      <c r="AF19" s="57">
        <v>896</v>
      </c>
      <c r="AG19" s="59">
        <v>288</v>
      </c>
      <c r="AH19" s="60">
        <v>513</v>
      </c>
      <c r="AI19" s="57">
        <v>801</v>
      </c>
      <c r="AJ19" s="59">
        <v>295</v>
      </c>
      <c r="AK19" s="60">
        <v>552</v>
      </c>
      <c r="AL19" s="57">
        <v>847</v>
      </c>
      <c r="AM19" s="55">
        <v>3511</v>
      </c>
      <c r="AN19" s="56">
        <v>6077</v>
      </c>
      <c r="AO19" s="57">
        <v>9588</v>
      </c>
    </row>
    <row r="20" spans="2:41" x14ac:dyDescent="0.2">
      <c r="B20" s="58" t="s">
        <v>116</v>
      </c>
      <c r="C20" s="59">
        <v>92</v>
      </c>
      <c r="D20" s="60">
        <v>236</v>
      </c>
      <c r="E20" s="57">
        <v>328</v>
      </c>
      <c r="F20" s="59">
        <v>81</v>
      </c>
      <c r="G20" s="60">
        <v>128</v>
      </c>
      <c r="H20" s="57">
        <v>209</v>
      </c>
      <c r="I20" s="59">
        <v>160</v>
      </c>
      <c r="J20" s="60">
        <v>516</v>
      </c>
      <c r="K20" s="57">
        <v>676</v>
      </c>
      <c r="L20" s="59">
        <v>184</v>
      </c>
      <c r="M20" s="60">
        <v>616</v>
      </c>
      <c r="N20" s="57">
        <v>800</v>
      </c>
      <c r="O20" s="59">
        <v>174</v>
      </c>
      <c r="P20" s="60">
        <v>578</v>
      </c>
      <c r="Q20" s="57">
        <v>752</v>
      </c>
      <c r="R20" s="59">
        <v>173</v>
      </c>
      <c r="S20" s="60">
        <v>494</v>
      </c>
      <c r="T20" s="57">
        <v>667</v>
      </c>
      <c r="U20" s="59">
        <v>139</v>
      </c>
      <c r="V20" s="60">
        <v>400</v>
      </c>
      <c r="W20" s="57">
        <v>539</v>
      </c>
      <c r="X20" s="59">
        <v>186</v>
      </c>
      <c r="Y20" s="60">
        <v>594</v>
      </c>
      <c r="Z20" s="57">
        <v>780</v>
      </c>
      <c r="AA20" s="59">
        <v>164</v>
      </c>
      <c r="AB20" s="60">
        <v>470</v>
      </c>
      <c r="AC20" s="57">
        <v>634</v>
      </c>
      <c r="AD20" s="59">
        <v>157</v>
      </c>
      <c r="AE20" s="60">
        <v>481</v>
      </c>
      <c r="AF20" s="57">
        <v>638</v>
      </c>
      <c r="AG20" s="59">
        <v>134</v>
      </c>
      <c r="AH20" s="60">
        <v>414</v>
      </c>
      <c r="AI20" s="57">
        <v>548</v>
      </c>
      <c r="AJ20" s="59">
        <v>135</v>
      </c>
      <c r="AK20" s="60">
        <v>422</v>
      </c>
      <c r="AL20" s="57">
        <v>557</v>
      </c>
      <c r="AM20" s="55">
        <v>1779</v>
      </c>
      <c r="AN20" s="56">
        <v>5349</v>
      </c>
      <c r="AO20" s="57">
        <v>7128</v>
      </c>
    </row>
    <row r="21" spans="2:41" x14ac:dyDescent="0.2">
      <c r="B21" s="58" t="s">
        <v>117</v>
      </c>
      <c r="C21" s="59">
        <v>80</v>
      </c>
      <c r="D21" s="60">
        <v>273</v>
      </c>
      <c r="E21" s="57">
        <v>353</v>
      </c>
      <c r="F21" s="59">
        <v>90</v>
      </c>
      <c r="G21" s="60">
        <v>202</v>
      </c>
      <c r="H21" s="57">
        <v>292</v>
      </c>
      <c r="I21" s="59">
        <v>78</v>
      </c>
      <c r="J21" s="60">
        <v>301</v>
      </c>
      <c r="K21" s="57">
        <v>379</v>
      </c>
      <c r="L21" s="59">
        <v>116</v>
      </c>
      <c r="M21" s="60">
        <v>270</v>
      </c>
      <c r="N21" s="57">
        <v>386</v>
      </c>
      <c r="O21" s="59">
        <v>93</v>
      </c>
      <c r="P21" s="60">
        <v>269</v>
      </c>
      <c r="Q21" s="57">
        <v>362</v>
      </c>
      <c r="R21" s="59">
        <v>97</v>
      </c>
      <c r="S21" s="60">
        <v>257</v>
      </c>
      <c r="T21" s="57">
        <v>354</v>
      </c>
      <c r="U21" s="59">
        <v>115</v>
      </c>
      <c r="V21" s="60">
        <v>295</v>
      </c>
      <c r="W21" s="57">
        <v>410</v>
      </c>
      <c r="X21" s="59">
        <v>107</v>
      </c>
      <c r="Y21" s="60">
        <v>309</v>
      </c>
      <c r="Z21" s="57">
        <v>416</v>
      </c>
      <c r="AA21" s="59">
        <v>99</v>
      </c>
      <c r="AB21" s="60">
        <v>275</v>
      </c>
      <c r="AC21" s="57">
        <v>374</v>
      </c>
      <c r="AD21" s="59">
        <v>86</v>
      </c>
      <c r="AE21" s="60">
        <v>280</v>
      </c>
      <c r="AF21" s="57">
        <v>366</v>
      </c>
      <c r="AG21" s="59">
        <v>103</v>
      </c>
      <c r="AH21" s="60">
        <v>277</v>
      </c>
      <c r="AI21" s="57">
        <v>380</v>
      </c>
      <c r="AJ21" s="59">
        <v>95</v>
      </c>
      <c r="AK21" s="60">
        <v>333</v>
      </c>
      <c r="AL21" s="57">
        <v>428</v>
      </c>
      <c r="AM21" s="55">
        <v>1159</v>
      </c>
      <c r="AN21" s="56">
        <v>3341</v>
      </c>
      <c r="AO21" s="57">
        <v>4500</v>
      </c>
    </row>
    <row r="22" spans="2:41" x14ac:dyDescent="0.2">
      <c r="B22" s="58" t="s">
        <v>118</v>
      </c>
      <c r="C22" s="59">
        <v>320</v>
      </c>
      <c r="D22" s="60">
        <v>244</v>
      </c>
      <c r="E22" s="57">
        <v>564</v>
      </c>
      <c r="F22" s="59">
        <v>281</v>
      </c>
      <c r="G22" s="60">
        <v>245</v>
      </c>
      <c r="H22" s="57">
        <v>526</v>
      </c>
      <c r="I22" s="59">
        <v>344</v>
      </c>
      <c r="J22" s="60">
        <v>333</v>
      </c>
      <c r="K22" s="57">
        <v>677</v>
      </c>
      <c r="L22" s="59">
        <v>341</v>
      </c>
      <c r="M22" s="60">
        <v>351</v>
      </c>
      <c r="N22" s="57">
        <v>692</v>
      </c>
      <c r="O22" s="59">
        <v>333</v>
      </c>
      <c r="P22" s="60">
        <v>296</v>
      </c>
      <c r="Q22" s="57">
        <v>629</v>
      </c>
      <c r="R22" s="59">
        <v>318</v>
      </c>
      <c r="S22" s="60">
        <v>284</v>
      </c>
      <c r="T22" s="57">
        <v>602</v>
      </c>
      <c r="U22" s="59">
        <v>328</v>
      </c>
      <c r="V22" s="60">
        <v>260</v>
      </c>
      <c r="W22" s="57">
        <v>588</v>
      </c>
      <c r="X22" s="59">
        <v>373</v>
      </c>
      <c r="Y22" s="60">
        <v>331</v>
      </c>
      <c r="Z22" s="57">
        <v>704</v>
      </c>
      <c r="AA22" s="59">
        <v>263</v>
      </c>
      <c r="AB22" s="60">
        <v>286</v>
      </c>
      <c r="AC22" s="57">
        <v>549</v>
      </c>
      <c r="AD22" s="59">
        <v>308</v>
      </c>
      <c r="AE22" s="60">
        <v>321</v>
      </c>
      <c r="AF22" s="57">
        <v>629</v>
      </c>
      <c r="AG22" s="59">
        <v>300</v>
      </c>
      <c r="AH22" s="60">
        <v>270</v>
      </c>
      <c r="AI22" s="57">
        <v>570</v>
      </c>
      <c r="AJ22" s="59">
        <v>324</v>
      </c>
      <c r="AK22" s="60">
        <v>285</v>
      </c>
      <c r="AL22" s="57">
        <v>609</v>
      </c>
      <c r="AM22" s="55">
        <v>3833</v>
      </c>
      <c r="AN22" s="56">
        <v>3506</v>
      </c>
      <c r="AO22" s="57">
        <v>7339</v>
      </c>
    </row>
    <row r="23" spans="2:41" x14ac:dyDescent="0.2">
      <c r="B23" s="58" t="s">
        <v>119</v>
      </c>
      <c r="C23" s="59">
        <v>33</v>
      </c>
      <c r="D23" s="60">
        <v>34</v>
      </c>
      <c r="E23" s="57">
        <v>67</v>
      </c>
      <c r="F23" s="59">
        <v>37</v>
      </c>
      <c r="G23" s="60">
        <v>30</v>
      </c>
      <c r="H23" s="57">
        <v>67</v>
      </c>
      <c r="I23" s="59">
        <v>49</v>
      </c>
      <c r="J23" s="60">
        <v>32</v>
      </c>
      <c r="K23" s="57">
        <v>81</v>
      </c>
      <c r="L23" s="59">
        <v>34</v>
      </c>
      <c r="M23" s="60">
        <v>38</v>
      </c>
      <c r="N23" s="57">
        <v>72</v>
      </c>
      <c r="O23" s="59">
        <v>42</v>
      </c>
      <c r="P23" s="60">
        <v>34</v>
      </c>
      <c r="Q23" s="57">
        <v>76</v>
      </c>
      <c r="R23" s="59">
        <v>38</v>
      </c>
      <c r="S23" s="60">
        <v>27</v>
      </c>
      <c r="T23" s="57">
        <v>65</v>
      </c>
      <c r="U23" s="59">
        <v>32</v>
      </c>
      <c r="V23" s="60">
        <v>28</v>
      </c>
      <c r="W23" s="57">
        <v>60</v>
      </c>
      <c r="X23" s="59">
        <v>36</v>
      </c>
      <c r="Y23" s="60">
        <v>31</v>
      </c>
      <c r="Z23" s="57">
        <v>67</v>
      </c>
      <c r="AA23" s="59">
        <v>33</v>
      </c>
      <c r="AB23" s="60">
        <v>35</v>
      </c>
      <c r="AC23" s="57">
        <v>68</v>
      </c>
      <c r="AD23" s="59">
        <v>30</v>
      </c>
      <c r="AE23" s="60">
        <v>21</v>
      </c>
      <c r="AF23" s="57">
        <v>51</v>
      </c>
      <c r="AG23" s="59">
        <v>44</v>
      </c>
      <c r="AH23" s="60">
        <v>16</v>
      </c>
      <c r="AI23" s="57">
        <v>60</v>
      </c>
      <c r="AJ23" s="59">
        <v>42</v>
      </c>
      <c r="AK23" s="60">
        <v>33</v>
      </c>
      <c r="AL23" s="57">
        <v>75</v>
      </c>
      <c r="AM23" s="55">
        <v>450</v>
      </c>
      <c r="AN23" s="56">
        <v>359</v>
      </c>
      <c r="AO23" s="57">
        <v>809</v>
      </c>
    </row>
    <row r="24" spans="2:41" x14ac:dyDescent="0.2">
      <c r="B24" s="58" t="s">
        <v>120</v>
      </c>
      <c r="C24" s="59">
        <v>0</v>
      </c>
      <c r="D24" s="60">
        <v>0</v>
      </c>
      <c r="E24" s="57">
        <v>0</v>
      </c>
      <c r="F24" s="59">
        <v>1</v>
      </c>
      <c r="G24" s="60">
        <v>0</v>
      </c>
      <c r="H24" s="57">
        <v>1</v>
      </c>
      <c r="I24" s="59">
        <v>1</v>
      </c>
      <c r="J24" s="60">
        <v>1</v>
      </c>
      <c r="K24" s="57">
        <v>2</v>
      </c>
      <c r="L24" s="59">
        <v>0</v>
      </c>
      <c r="M24" s="60">
        <v>0</v>
      </c>
      <c r="N24" s="57">
        <v>0</v>
      </c>
      <c r="O24" s="59">
        <v>0</v>
      </c>
      <c r="P24" s="60">
        <v>0</v>
      </c>
      <c r="Q24" s="57">
        <v>0</v>
      </c>
      <c r="R24" s="59">
        <v>2</v>
      </c>
      <c r="S24" s="60">
        <v>1</v>
      </c>
      <c r="T24" s="57">
        <v>3</v>
      </c>
      <c r="U24" s="59">
        <v>0</v>
      </c>
      <c r="V24" s="60">
        <v>0</v>
      </c>
      <c r="W24" s="57">
        <v>0</v>
      </c>
      <c r="X24" s="59">
        <v>0</v>
      </c>
      <c r="Y24" s="60">
        <v>0</v>
      </c>
      <c r="Z24" s="57">
        <v>0</v>
      </c>
      <c r="AA24" s="59">
        <v>1</v>
      </c>
      <c r="AB24" s="60">
        <v>1</v>
      </c>
      <c r="AC24" s="57">
        <v>2</v>
      </c>
      <c r="AD24" s="59">
        <v>0</v>
      </c>
      <c r="AE24" s="60">
        <v>0</v>
      </c>
      <c r="AF24" s="57">
        <v>0</v>
      </c>
      <c r="AG24" s="59">
        <v>1</v>
      </c>
      <c r="AH24" s="60">
        <v>0</v>
      </c>
      <c r="AI24" s="57">
        <v>1</v>
      </c>
      <c r="AJ24" s="59">
        <v>0</v>
      </c>
      <c r="AK24" s="60">
        <v>1</v>
      </c>
      <c r="AL24" s="57">
        <v>1</v>
      </c>
      <c r="AM24" s="55">
        <v>6</v>
      </c>
      <c r="AN24" s="56">
        <v>4</v>
      </c>
      <c r="AO24" s="57">
        <v>10</v>
      </c>
    </row>
    <row r="25" spans="2:41" ht="15" x14ac:dyDescent="0.25">
      <c r="B25" s="213" t="s">
        <v>234</v>
      </c>
      <c r="C25" s="63">
        <v>9785</v>
      </c>
      <c r="D25" s="64">
        <v>4274</v>
      </c>
      <c r="E25" s="65">
        <v>14059</v>
      </c>
      <c r="F25" s="63">
        <v>8745</v>
      </c>
      <c r="G25" s="64">
        <v>3486</v>
      </c>
      <c r="H25" s="65">
        <v>12231</v>
      </c>
      <c r="I25" s="63">
        <v>9640</v>
      </c>
      <c r="J25" s="64">
        <v>4800</v>
      </c>
      <c r="K25" s="65">
        <v>14440</v>
      </c>
      <c r="L25" s="63">
        <v>9076</v>
      </c>
      <c r="M25" s="64">
        <v>4777</v>
      </c>
      <c r="N25" s="65">
        <v>13853</v>
      </c>
      <c r="O25" s="63">
        <v>8853</v>
      </c>
      <c r="P25" s="64">
        <v>4331</v>
      </c>
      <c r="Q25" s="65">
        <v>13184</v>
      </c>
      <c r="R25" s="63">
        <v>8306</v>
      </c>
      <c r="S25" s="64">
        <v>4023</v>
      </c>
      <c r="T25" s="65">
        <v>12329</v>
      </c>
      <c r="U25" s="63">
        <v>9484</v>
      </c>
      <c r="V25" s="64">
        <v>3979</v>
      </c>
      <c r="W25" s="65">
        <v>13463</v>
      </c>
      <c r="X25" s="63">
        <v>9155</v>
      </c>
      <c r="Y25" s="64">
        <v>4619</v>
      </c>
      <c r="Z25" s="65">
        <v>13774</v>
      </c>
      <c r="AA25" s="63">
        <v>7116</v>
      </c>
      <c r="AB25" s="64">
        <v>3857</v>
      </c>
      <c r="AC25" s="65">
        <v>10973</v>
      </c>
      <c r="AD25" s="63">
        <v>8431</v>
      </c>
      <c r="AE25" s="64">
        <v>4086</v>
      </c>
      <c r="AF25" s="65">
        <v>12517</v>
      </c>
      <c r="AG25" s="63">
        <v>9019</v>
      </c>
      <c r="AH25" s="64">
        <v>4290</v>
      </c>
      <c r="AI25" s="65">
        <v>13309</v>
      </c>
      <c r="AJ25" s="63">
        <v>9608</v>
      </c>
      <c r="AK25" s="64">
        <v>4916</v>
      </c>
      <c r="AL25" s="65">
        <v>14524</v>
      </c>
      <c r="AM25" s="63">
        <v>107218</v>
      </c>
      <c r="AN25" s="64">
        <v>51438</v>
      </c>
      <c r="AO25" s="65">
        <v>158656</v>
      </c>
    </row>
    <row r="26" spans="2:41" ht="22.5" customHeight="1" x14ac:dyDescent="0.2">
      <c r="B26" s="50" t="s">
        <v>236</v>
      </c>
      <c r="C26" s="66"/>
      <c r="D26" s="67"/>
      <c r="E26" s="68"/>
      <c r="F26" s="66"/>
      <c r="G26" s="67"/>
      <c r="H26" s="68"/>
      <c r="I26" s="66"/>
      <c r="J26" s="67"/>
      <c r="K26" s="68"/>
      <c r="L26" s="66"/>
      <c r="M26" s="67"/>
      <c r="N26" s="68"/>
      <c r="O26" s="66"/>
      <c r="P26" s="67"/>
      <c r="Q26" s="68"/>
      <c r="R26" s="66"/>
      <c r="S26" s="67"/>
      <c r="T26" s="68"/>
      <c r="U26" s="66"/>
      <c r="V26" s="67"/>
      <c r="W26" s="68"/>
      <c r="X26" s="66"/>
      <c r="Y26" s="67"/>
      <c r="Z26" s="68"/>
      <c r="AA26" s="66"/>
      <c r="AB26" s="67"/>
      <c r="AC26" s="68"/>
      <c r="AD26" s="66"/>
      <c r="AE26" s="67"/>
      <c r="AF26" s="68"/>
      <c r="AG26" s="66"/>
      <c r="AH26" s="67"/>
      <c r="AI26" s="68"/>
      <c r="AJ26" s="66"/>
      <c r="AK26" s="67"/>
      <c r="AL26" s="68"/>
      <c r="AM26" s="66"/>
      <c r="AN26" s="67"/>
      <c r="AO26" s="68"/>
    </row>
    <row r="27" spans="2:41" ht="20.25" customHeight="1" x14ac:dyDescent="0.2">
      <c r="B27" s="54" t="s">
        <v>104</v>
      </c>
      <c r="C27" s="55">
        <v>95</v>
      </c>
      <c r="D27" s="56">
        <v>71</v>
      </c>
      <c r="E27" s="57">
        <v>166</v>
      </c>
      <c r="F27" s="55">
        <v>122</v>
      </c>
      <c r="G27" s="56">
        <v>63</v>
      </c>
      <c r="H27" s="57">
        <v>185</v>
      </c>
      <c r="I27" s="55">
        <v>92</v>
      </c>
      <c r="J27" s="56">
        <v>47</v>
      </c>
      <c r="K27" s="57">
        <v>139</v>
      </c>
      <c r="L27" s="55">
        <v>76</v>
      </c>
      <c r="M27" s="56">
        <v>54</v>
      </c>
      <c r="N27" s="57">
        <v>130</v>
      </c>
      <c r="O27" s="55">
        <v>71</v>
      </c>
      <c r="P27" s="56">
        <v>59</v>
      </c>
      <c r="Q27" s="57">
        <v>130</v>
      </c>
      <c r="R27" s="55">
        <v>81</v>
      </c>
      <c r="S27" s="56">
        <v>42</v>
      </c>
      <c r="T27" s="57">
        <v>123</v>
      </c>
      <c r="U27" s="55">
        <v>76</v>
      </c>
      <c r="V27" s="56">
        <v>51</v>
      </c>
      <c r="W27" s="57">
        <v>127</v>
      </c>
      <c r="X27" s="55">
        <v>83</v>
      </c>
      <c r="Y27" s="56">
        <v>43</v>
      </c>
      <c r="Z27" s="57">
        <v>126</v>
      </c>
      <c r="AA27" s="55">
        <v>52</v>
      </c>
      <c r="AB27" s="56">
        <v>32</v>
      </c>
      <c r="AC27" s="57">
        <v>84</v>
      </c>
      <c r="AD27" s="55">
        <v>78</v>
      </c>
      <c r="AE27" s="56">
        <v>34</v>
      </c>
      <c r="AF27" s="57">
        <v>112</v>
      </c>
      <c r="AG27" s="55">
        <v>96</v>
      </c>
      <c r="AH27" s="56">
        <v>65</v>
      </c>
      <c r="AI27" s="57">
        <v>161</v>
      </c>
      <c r="AJ27" s="55">
        <v>145</v>
      </c>
      <c r="AK27" s="56">
        <v>104</v>
      </c>
      <c r="AL27" s="57">
        <v>249</v>
      </c>
      <c r="AM27" s="55">
        <v>1067</v>
      </c>
      <c r="AN27" s="56">
        <v>665</v>
      </c>
      <c r="AO27" s="57">
        <v>1732</v>
      </c>
    </row>
    <row r="28" spans="2:41" x14ac:dyDescent="0.2">
      <c r="B28" s="58" t="s">
        <v>105</v>
      </c>
      <c r="C28" s="59">
        <v>11</v>
      </c>
      <c r="D28" s="60">
        <v>14</v>
      </c>
      <c r="E28" s="57">
        <v>25</v>
      </c>
      <c r="F28" s="59">
        <v>4</v>
      </c>
      <c r="G28" s="60">
        <v>12</v>
      </c>
      <c r="H28" s="57">
        <v>16</v>
      </c>
      <c r="I28" s="59">
        <v>8</v>
      </c>
      <c r="J28" s="60">
        <v>10</v>
      </c>
      <c r="K28" s="57">
        <v>18</v>
      </c>
      <c r="L28" s="59">
        <v>14</v>
      </c>
      <c r="M28" s="60">
        <v>10</v>
      </c>
      <c r="N28" s="57">
        <v>24</v>
      </c>
      <c r="O28" s="59">
        <v>12</v>
      </c>
      <c r="P28" s="60">
        <v>14</v>
      </c>
      <c r="Q28" s="57">
        <v>26</v>
      </c>
      <c r="R28" s="59">
        <v>9</v>
      </c>
      <c r="S28" s="60">
        <v>8</v>
      </c>
      <c r="T28" s="57">
        <v>17</v>
      </c>
      <c r="U28" s="59">
        <v>21</v>
      </c>
      <c r="V28" s="60">
        <v>12</v>
      </c>
      <c r="W28" s="57">
        <v>33</v>
      </c>
      <c r="X28" s="59">
        <v>11</v>
      </c>
      <c r="Y28" s="60">
        <v>10</v>
      </c>
      <c r="Z28" s="57">
        <v>21</v>
      </c>
      <c r="AA28" s="59">
        <v>7</v>
      </c>
      <c r="AB28" s="60">
        <v>4</v>
      </c>
      <c r="AC28" s="57">
        <v>11</v>
      </c>
      <c r="AD28" s="59">
        <v>8</v>
      </c>
      <c r="AE28" s="60">
        <v>10</v>
      </c>
      <c r="AF28" s="57">
        <v>18</v>
      </c>
      <c r="AG28" s="59">
        <v>8</v>
      </c>
      <c r="AH28" s="60">
        <v>9</v>
      </c>
      <c r="AI28" s="57">
        <v>17</v>
      </c>
      <c r="AJ28" s="59">
        <v>15</v>
      </c>
      <c r="AK28" s="60">
        <v>11</v>
      </c>
      <c r="AL28" s="57">
        <v>26</v>
      </c>
      <c r="AM28" s="55">
        <v>128</v>
      </c>
      <c r="AN28" s="56">
        <v>124</v>
      </c>
      <c r="AO28" s="57">
        <v>252</v>
      </c>
    </row>
    <row r="29" spans="2:41" x14ac:dyDescent="0.2">
      <c r="B29" s="58" t="s">
        <v>106</v>
      </c>
      <c r="C29" s="59">
        <v>7</v>
      </c>
      <c r="D29" s="60">
        <v>3</v>
      </c>
      <c r="E29" s="57">
        <v>10</v>
      </c>
      <c r="F29" s="59">
        <v>5</v>
      </c>
      <c r="G29" s="60">
        <v>9</v>
      </c>
      <c r="H29" s="57">
        <v>14</v>
      </c>
      <c r="I29" s="59">
        <v>8</v>
      </c>
      <c r="J29" s="60">
        <v>6</v>
      </c>
      <c r="K29" s="57">
        <v>14</v>
      </c>
      <c r="L29" s="59">
        <v>7</v>
      </c>
      <c r="M29" s="60">
        <v>1</v>
      </c>
      <c r="N29" s="57">
        <v>8</v>
      </c>
      <c r="O29" s="59">
        <v>9</v>
      </c>
      <c r="P29" s="60">
        <v>0</v>
      </c>
      <c r="Q29" s="57">
        <v>9</v>
      </c>
      <c r="R29" s="59">
        <v>15</v>
      </c>
      <c r="S29" s="60">
        <v>5</v>
      </c>
      <c r="T29" s="57">
        <v>20</v>
      </c>
      <c r="U29" s="59">
        <v>13</v>
      </c>
      <c r="V29" s="60">
        <v>6</v>
      </c>
      <c r="W29" s="57">
        <v>19</v>
      </c>
      <c r="X29" s="59">
        <v>11</v>
      </c>
      <c r="Y29" s="60">
        <v>3</v>
      </c>
      <c r="Z29" s="57">
        <v>14</v>
      </c>
      <c r="AA29" s="59">
        <v>9</v>
      </c>
      <c r="AB29" s="60">
        <v>1</v>
      </c>
      <c r="AC29" s="57">
        <v>10</v>
      </c>
      <c r="AD29" s="59">
        <v>7</v>
      </c>
      <c r="AE29" s="60">
        <v>3</v>
      </c>
      <c r="AF29" s="57">
        <v>10</v>
      </c>
      <c r="AG29" s="59">
        <v>25</v>
      </c>
      <c r="AH29" s="60">
        <v>2</v>
      </c>
      <c r="AI29" s="57">
        <v>27</v>
      </c>
      <c r="AJ29" s="59">
        <v>7</v>
      </c>
      <c r="AK29" s="60">
        <v>4</v>
      </c>
      <c r="AL29" s="57">
        <v>11</v>
      </c>
      <c r="AM29" s="55">
        <v>123</v>
      </c>
      <c r="AN29" s="56">
        <v>43</v>
      </c>
      <c r="AO29" s="57">
        <v>166</v>
      </c>
    </row>
    <row r="30" spans="2:41" x14ac:dyDescent="0.2">
      <c r="B30" s="58" t="s">
        <v>107</v>
      </c>
      <c r="C30" s="59">
        <v>238</v>
      </c>
      <c r="D30" s="60">
        <v>167</v>
      </c>
      <c r="E30" s="57">
        <v>405</v>
      </c>
      <c r="F30" s="59">
        <v>258</v>
      </c>
      <c r="G30" s="60">
        <v>124</v>
      </c>
      <c r="H30" s="57">
        <v>382</v>
      </c>
      <c r="I30" s="59">
        <v>319</v>
      </c>
      <c r="J30" s="60">
        <v>147</v>
      </c>
      <c r="K30" s="57">
        <v>466</v>
      </c>
      <c r="L30" s="59">
        <v>274</v>
      </c>
      <c r="M30" s="60">
        <v>150</v>
      </c>
      <c r="N30" s="57">
        <v>424</v>
      </c>
      <c r="O30" s="59">
        <v>274</v>
      </c>
      <c r="P30" s="60">
        <v>151</v>
      </c>
      <c r="Q30" s="57">
        <v>425</v>
      </c>
      <c r="R30" s="59">
        <v>228</v>
      </c>
      <c r="S30" s="60">
        <v>136</v>
      </c>
      <c r="T30" s="57">
        <v>364</v>
      </c>
      <c r="U30" s="59">
        <v>292</v>
      </c>
      <c r="V30" s="60">
        <v>144</v>
      </c>
      <c r="W30" s="57">
        <v>436</v>
      </c>
      <c r="X30" s="59">
        <v>253</v>
      </c>
      <c r="Y30" s="60">
        <v>145</v>
      </c>
      <c r="Z30" s="57">
        <v>398</v>
      </c>
      <c r="AA30" s="59">
        <v>231</v>
      </c>
      <c r="AB30" s="60">
        <v>129</v>
      </c>
      <c r="AC30" s="57">
        <v>360</v>
      </c>
      <c r="AD30" s="59">
        <v>286</v>
      </c>
      <c r="AE30" s="60">
        <v>126</v>
      </c>
      <c r="AF30" s="57">
        <v>412</v>
      </c>
      <c r="AG30" s="59">
        <v>346</v>
      </c>
      <c r="AH30" s="60">
        <v>149</v>
      </c>
      <c r="AI30" s="57">
        <v>495</v>
      </c>
      <c r="AJ30" s="59">
        <v>330</v>
      </c>
      <c r="AK30" s="60">
        <v>178</v>
      </c>
      <c r="AL30" s="57">
        <v>508</v>
      </c>
      <c r="AM30" s="55">
        <v>3329</v>
      </c>
      <c r="AN30" s="56">
        <v>1746</v>
      </c>
      <c r="AO30" s="57">
        <v>5075</v>
      </c>
    </row>
    <row r="31" spans="2:41" x14ac:dyDescent="0.2">
      <c r="B31" s="58" t="s">
        <v>108</v>
      </c>
      <c r="C31" s="59">
        <v>7</v>
      </c>
      <c r="D31" s="60">
        <v>5</v>
      </c>
      <c r="E31" s="57">
        <v>12</v>
      </c>
      <c r="F31" s="59">
        <v>7</v>
      </c>
      <c r="G31" s="60">
        <v>2</v>
      </c>
      <c r="H31" s="57">
        <v>9</v>
      </c>
      <c r="I31" s="59">
        <v>18</v>
      </c>
      <c r="J31" s="60">
        <v>4</v>
      </c>
      <c r="K31" s="57">
        <v>22</v>
      </c>
      <c r="L31" s="59">
        <v>13</v>
      </c>
      <c r="M31" s="60">
        <v>6</v>
      </c>
      <c r="N31" s="57">
        <v>19</v>
      </c>
      <c r="O31" s="59">
        <v>8</v>
      </c>
      <c r="P31" s="60">
        <v>3</v>
      </c>
      <c r="Q31" s="57">
        <v>11</v>
      </c>
      <c r="R31" s="59">
        <v>10</v>
      </c>
      <c r="S31" s="60">
        <v>6</v>
      </c>
      <c r="T31" s="57">
        <v>16</v>
      </c>
      <c r="U31" s="59">
        <v>11</v>
      </c>
      <c r="V31" s="60">
        <v>3</v>
      </c>
      <c r="W31" s="57">
        <v>14</v>
      </c>
      <c r="X31" s="59">
        <v>12</v>
      </c>
      <c r="Y31" s="60">
        <v>7</v>
      </c>
      <c r="Z31" s="57">
        <v>19</v>
      </c>
      <c r="AA31" s="59">
        <v>7</v>
      </c>
      <c r="AB31" s="60">
        <v>2</v>
      </c>
      <c r="AC31" s="57">
        <v>9</v>
      </c>
      <c r="AD31" s="59">
        <v>6</v>
      </c>
      <c r="AE31" s="60">
        <v>4</v>
      </c>
      <c r="AF31" s="57">
        <v>10</v>
      </c>
      <c r="AG31" s="59">
        <v>9</v>
      </c>
      <c r="AH31" s="60">
        <v>7</v>
      </c>
      <c r="AI31" s="57">
        <v>16</v>
      </c>
      <c r="AJ31" s="59">
        <v>18</v>
      </c>
      <c r="AK31" s="60">
        <v>4</v>
      </c>
      <c r="AL31" s="57">
        <v>22</v>
      </c>
      <c r="AM31" s="55">
        <v>126</v>
      </c>
      <c r="AN31" s="56">
        <v>53</v>
      </c>
      <c r="AO31" s="57">
        <v>179</v>
      </c>
    </row>
    <row r="32" spans="2:41" x14ac:dyDescent="0.2">
      <c r="B32" s="58" t="s">
        <v>109</v>
      </c>
      <c r="C32" s="59">
        <v>478</v>
      </c>
      <c r="D32" s="60">
        <v>75</v>
      </c>
      <c r="E32" s="57">
        <v>553</v>
      </c>
      <c r="F32" s="59">
        <v>355</v>
      </c>
      <c r="G32" s="60">
        <v>74</v>
      </c>
      <c r="H32" s="57">
        <v>429</v>
      </c>
      <c r="I32" s="59">
        <v>519</v>
      </c>
      <c r="J32" s="60">
        <v>81</v>
      </c>
      <c r="K32" s="57">
        <v>600</v>
      </c>
      <c r="L32" s="59">
        <v>522</v>
      </c>
      <c r="M32" s="60">
        <v>84</v>
      </c>
      <c r="N32" s="57">
        <v>606</v>
      </c>
      <c r="O32" s="59">
        <v>515</v>
      </c>
      <c r="P32" s="60">
        <v>69</v>
      </c>
      <c r="Q32" s="57">
        <v>584</v>
      </c>
      <c r="R32" s="59">
        <v>522</v>
      </c>
      <c r="S32" s="60">
        <v>80</v>
      </c>
      <c r="T32" s="57">
        <v>602</v>
      </c>
      <c r="U32" s="59">
        <v>564</v>
      </c>
      <c r="V32" s="60">
        <v>93</v>
      </c>
      <c r="W32" s="57">
        <v>657</v>
      </c>
      <c r="X32" s="59">
        <v>513</v>
      </c>
      <c r="Y32" s="60">
        <v>65</v>
      </c>
      <c r="Z32" s="57">
        <v>578</v>
      </c>
      <c r="AA32" s="59">
        <v>365</v>
      </c>
      <c r="AB32" s="60">
        <v>68</v>
      </c>
      <c r="AC32" s="57">
        <v>433</v>
      </c>
      <c r="AD32" s="59">
        <v>566</v>
      </c>
      <c r="AE32" s="60">
        <v>97</v>
      </c>
      <c r="AF32" s="57">
        <v>663</v>
      </c>
      <c r="AG32" s="59">
        <v>719</v>
      </c>
      <c r="AH32" s="60">
        <v>116</v>
      </c>
      <c r="AI32" s="57">
        <v>835</v>
      </c>
      <c r="AJ32" s="59">
        <v>548</v>
      </c>
      <c r="AK32" s="60">
        <v>100</v>
      </c>
      <c r="AL32" s="57">
        <v>648</v>
      </c>
      <c r="AM32" s="55">
        <v>6186</v>
      </c>
      <c r="AN32" s="56">
        <v>1002</v>
      </c>
      <c r="AO32" s="57">
        <v>7188</v>
      </c>
    </row>
    <row r="33" spans="2:41" x14ac:dyDescent="0.2">
      <c r="B33" s="58" t="s">
        <v>110</v>
      </c>
      <c r="C33" s="59">
        <v>366</v>
      </c>
      <c r="D33" s="60">
        <v>455</v>
      </c>
      <c r="E33" s="57">
        <v>821</v>
      </c>
      <c r="F33" s="59">
        <v>301</v>
      </c>
      <c r="G33" s="60">
        <v>350</v>
      </c>
      <c r="H33" s="57">
        <v>651</v>
      </c>
      <c r="I33" s="59">
        <v>383</v>
      </c>
      <c r="J33" s="60">
        <v>426</v>
      </c>
      <c r="K33" s="57">
        <v>809</v>
      </c>
      <c r="L33" s="59">
        <v>334</v>
      </c>
      <c r="M33" s="60">
        <v>363</v>
      </c>
      <c r="N33" s="57">
        <v>697</v>
      </c>
      <c r="O33" s="59">
        <v>356</v>
      </c>
      <c r="P33" s="60">
        <v>435</v>
      </c>
      <c r="Q33" s="57">
        <v>791</v>
      </c>
      <c r="R33" s="59">
        <v>271</v>
      </c>
      <c r="S33" s="60">
        <v>359</v>
      </c>
      <c r="T33" s="57">
        <v>630</v>
      </c>
      <c r="U33" s="59">
        <v>307</v>
      </c>
      <c r="V33" s="60">
        <v>362</v>
      </c>
      <c r="W33" s="57">
        <v>669</v>
      </c>
      <c r="X33" s="59">
        <v>329</v>
      </c>
      <c r="Y33" s="60">
        <v>427</v>
      </c>
      <c r="Z33" s="57">
        <v>756</v>
      </c>
      <c r="AA33" s="59">
        <v>288</v>
      </c>
      <c r="AB33" s="60">
        <v>290</v>
      </c>
      <c r="AC33" s="57">
        <v>578</v>
      </c>
      <c r="AD33" s="59">
        <v>351</v>
      </c>
      <c r="AE33" s="60">
        <v>363</v>
      </c>
      <c r="AF33" s="57">
        <v>714</v>
      </c>
      <c r="AG33" s="59">
        <v>463</v>
      </c>
      <c r="AH33" s="60">
        <v>473</v>
      </c>
      <c r="AI33" s="57">
        <v>936</v>
      </c>
      <c r="AJ33" s="59">
        <v>439</v>
      </c>
      <c r="AK33" s="60">
        <v>474</v>
      </c>
      <c r="AL33" s="57">
        <v>913</v>
      </c>
      <c r="AM33" s="55">
        <v>4188</v>
      </c>
      <c r="AN33" s="56">
        <v>4777</v>
      </c>
      <c r="AO33" s="57">
        <v>8965</v>
      </c>
    </row>
    <row r="34" spans="2:41" x14ac:dyDescent="0.2">
      <c r="B34" s="58" t="s">
        <v>111</v>
      </c>
      <c r="C34" s="59">
        <v>93</v>
      </c>
      <c r="D34" s="60">
        <v>112</v>
      </c>
      <c r="E34" s="57">
        <v>205</v>
      </c>
      <c r="F34" s="59">
        <v>98</v>
      </c>
      <c r="G34" s="60">
        <v>140</v>
      </c>
      <c r="H34" s="57">
        <v>238</v>
      </c>
      <c r="I34" s="59">
        <v>127</v>
      </c>
      <c r="J34" s="60">
        <v>176</v>
      </c>
      <c r="K34" s="57">
        <v>303</v>
      </c>
      <c r="L34" s="59">
        <v>116</v>
      </c>
      <c r="M34" s="60">
        <v>166</v>
      </c>
      <c r="N34" s="57">
        <v>282</v>
      </c>
      <c r="O34" s="59">
        <v>110</v>
      </c>
      <c r="P34" s="60">
        <v>166</v>
      </c>
      <c r="Q34" s="57">
        <v>276</v>
      </c>
      <c r="R34" s="59">
        <v>98</v>
      </c>
      <c r="S34" s="60">
        <v>141</v>
      </c>
      <c r="T34" s="57">
        <v>239</v>
      </c>
      <c r="U34" s="59">
        <v>96</v>
      </c>
      <c r="V34" s="60">
        <v>162</v>
      </c>
      <c r="W34" s="57">
        <v>258</v>
      </c>
      <c r="X34" s="59">
        <v>116</v>
      </c>
      <c r="Y34" s="60">
        <v>139</v>
      </c>
      <c r="Z34" s="57">
        <v>255</v>
      </c>
      <c r="AA34" s="59">
        <v>95</v>
      </c>
      <c r="AB34" s="60">
        <v>140</v>
      </c>
      <c r="AC34" s="57">
        <v>235</v>
      </c>
      <c r="AD34" s="59">
        <v>122</v>
      </c>
      <c r="AE34" s="60">
        <v>171</v>
      </c>
      <c r="AF34" s="57">
        <v>293</v>
      </c>
      <c r="AG34" s="59">
        <v>158</v>
      </c>
      <c r="AH34" s="60">
        <v>203</v>
      </c>
      <c r="AI34" s="57">
        <v>361</v>
      </c>
      <c r="AJ34" s="59">
        <v>148</v>
      </c>
      <c r="AK34" s="60">
        <v>188</v>
      </c>
      <c r="AL34" s="57">
        <v>336</v>
      </c>
      <c r="AM34" s="55">
        <v>1377</v>
      </c>
      <c r="AN34" s="56">
        <v>1904</v>
      </c>
      <c r="AO34" s="57">
        <v>3281</v>
      </c>
    </row>
    <row r="35" spans="2:41" x14ac:dyDescent="0.2">
      <c r="B35" s="58" t="s">
        <v>112</v>
      </c>
      <c r="C35" s="59">
        <v>227</v>
      </c>
      <c r="D35" s="60">
        <v>103</v>
      </c>
      <c r="E35" s="57">
        <v>330</v>
      </c>
      <c r="F35" s="59">
        <v>198</v>
      </c>
      <c r="G35" s="60">
        <v>77</v>
      </c>
      <c r="H35" s="57">
        <v>275</v>
      </c>
      <c r="I35" s="59">
        <v>261</v>
      </c>
      <c r="J35" s="60">
        <v>94</v>
      </c>
      <c r="K35" s="57">
        <v>355</v>
      </c>
      <c r="L35" s="59">
        <v>260</v>
      </c>
      <c r="M35" s="60">
        <v>82</v>
      </c>
      <c r="N35" s="57">
        <v>342</v>
      </c>
      <c r="O35" s="59">
        <v>241</v>
      </c>
      <c r="P35" s="60">
        <v>83</v>
      </c>
      <c r="Q35" s="57">
        <v>324</v>
      </c>
      <c r="R35" s="59">
        <v>248</v>
      </c>
      <c r="S35" s="60">
        <v>81</v>
      </c>
      <c r="T35" s="57">
        <v>329</v>
      </c>
      <c r="U35" s="59">
        <v>222</v>
      </c>
      <c r="V35" s="60">
        <v>80</v>
      </c>
      <c r="W35" s="57">
        <v>302</v>
      </c>
      <c r="X35" s="59">
        <v>243</v>
      </c>
      <c r="Y35" s="60">
        <v>81</v>
      </c>
      <c r="Z35" s="57">
        <v>324</v>
      </c>
      <c r="AA35" s="59">
        <v>178</v>
      </c>
      <c r="AB35" s="60">
        <v>78</v>
      </c>
      <c r="AC35" s="57">
        <v>256</v>
      </c>
      <c r="AD35" s="59">
        <v>229</v>
      </c>
      <c r="AE35" s="60">
        <v>103</v>
      </c>
      <c r="AF35" s="57">
        <v>332</v>
      </c>
      <c r="AG35" s="59">
        <v>315</v>
      </c>
      <c r="AH35" s="60">
        <v>112</v>
      </c>
      <c r="AI35" s="57">
        <v>427</v>
      </c>
      <c r="AJ35" s="59">
        <v>315</v>
      </c>
      <c r="AK35" s="60">
        <v>134</v>
      </c>
      <c r="AL35" s="57">
        <v>449</v>
      </c>
      <c r="AM35" s="55">
        <v>2937</v>
      </c>
      <c r="AN35" s="56">
        <v>1108</v>
      </c>
      <c r="AO35" s="57">
        <v>4045</v>
      </c>
    </row>
    <row r="36" spans="2:41" x14ac:dyDescent="0.2">
      <c r="B36" s="58" t="s">
        <v>113</v>
      </c>
      <c r="C36" s="59">
        <v>74</v>
      </c>
      <c r="D36" s="60">
        <v>124</v>
      </c>
      <c r="E36" s="57">
        <v>198</v>
      </c>
      <c r="F36" s="59">
        <v>41</v>
      </c>
      <c r="G36" s="60">
        <v>103</v>
      </c>
      <c r="H36" s="57">
        <v>144</v>
      </c>
      <c r="I36" s="59">
        <v>62</v>
      </c>
      <c r="J36" s="60">
        <v>120</v>
      </c>
      <c r="K36" s="57">
        <v>182</v>
      </c>
      <c r="L36" s="59">
        <v>51</v>
      </c>
      <c r="M36" s="60">
        <v>144</v>
      </c>
      <c r="N36" s="57">
        <v>195</v>
      </c>
      <c r="O36" s="59">
        <v>61</v>
      </c>
      <c r="P36" s="60">
        <v>106</v>
      </c>
      <c r="Q36" s="57">
        <v>167</v>
      </c>
      <c r="R36" s="59">
        <v>59</v>
      </c>
      <c r="S36" s="60">
        <v>126</v>
      </c>
      <c r="T36" s="57">
        <v>185</v>
      </c>
      <c r="U36" s="59">
        <v>64</v>
      </c>
      <c r="V36" s="60">
        <v>121</v>
      </c>
      <c r="W36" s="57">
        <v>185</v>
      </c>
      <c r="X36" s="59">
        <v>50</v>
      </c>
      <c r="Y36" s="60">
        <v>101</v>
      </c>
      <c r="Z36" s="57">
        <v>151</v>
      </c>
      <c r="AA36" s="59">
        <v>51</v>
      </c>
      <c r="AB36" s="60">
        <v>102</v>
      </c>
      <c r="AC36" s="57">
        <v>153</v>
      </c>
      <c r="AD36" s="59">
        <v>67</v>
      </c>
      <c r="AE36" s="60">
        <v>125</v>
      </c>
      <c r="AF36" s="57">
        <v>192</v>
      </c>
      <c r="AG36" s="59">
        <v>78</v>
      </c>
      <c r="AH36" s="60">
        <v>158</v>
      </c>
      <c r="AI36" s="57">
        <v>236</v>
      </c>
      <c r="AJ36" s="59">
        <v>70</v>
      </c>
      <c r="AK36" s="60">
        <v>158</v>
      </c>
      <c r="AL36" s="57">
        <v>228</v>
      </c>
      <c r="AM36" s="55">
        <v>728</v>
      </c>
      <c r="AN36" s="56">
        <v>1488</v>
      </c>
      <c r="AO36" s="57">
        <v>2216</v>
      </c>
    </row>
    <row r="37" spans="2:41" x14ac:dyDescent="0.2">
      <c r="B37" s="58" t="s">
        <v>114</v>
      </c>
      <c r="C37" s="59">
        <v>448</v>
      </c>
      <c r="D37" s="60">
        <v>484</v>
      </c>
      <c r="E37" s="57">
        <v>932</v>
      </c>
      <c r="F37" s="59">
        <v>413</v>
      </c>
      <c r="G37" s="60">
        <v>393</v>
      </c>
      <c r="H37" s="57">
        <v>806</v>
      </c>
      <c r="I37" s="59">
        <v>482</v>
      </c>
      <c r="J37" s="60">
        <v>506</v>
      </c>
      <c r="K37" s="57">
        <v>988</v>
      </c>
      <c r="L37" s="59">
        <v>459</v>
      </c>
      <c r="M37" s="60">
        <v>441</v>
      </c>
      <c r="N37" s="57">
        <v>900</v>
      </c>
      <c r="O37" s="59">
        <v>395</v>
      </c>
      <c r="P37" s="60">
        <v>422</v>
      </c>
      <c r="Q37" s="57">
        <v>817</v>
      </c>
      <c r="R37" s="59">
        <v>380</v>
      </c>
      <c r="S37" s="60">
        <v>398</v>
      </c>
      <c r="T37" s="57">
        <v>778</v>
      </c>
      <c r="U37" s="59">
        <v>405</v>
      </c>
      <c r="V37" s="60">
        <v>399</v>
      </c>
      <c r="W37" s="57">
        <v>804</v>
      </c>
      <c r="X37" s="59">
        <v>393</v>
      </c>
      <c r="Y37" s="60">
        <v>408</v>
      </c>
      <c r="Z37" s="57">
        <v>801</v>
      </c>
      <c r="AA37" s="59">
        <v>346</v>
      </c>
      <c r="AB37" s="60">
        <v>378</v>
      </c>
      <c r="AC37" s="57">
        <v>724</v>
      </c>
      <c r="AD37" s="59">
        <v>486</v>
      </c>
      <c r="AE37" s="60">
        <v>459</v>
      </c>
      <c r="AF37" s="57">
        <v>945</v>
      </c>
      <c r="AG37" s="59">
        <v>576</v>
      </c>
      <c r="AH37" s="60">
        <v>602</v>
      </c>
      <c r="AI37" s="57">
        <v>1178</v>
      </c>
      <c r="AJ37" s="59">
        <v>559</v>
      </c>
      <c r="AK37" s="60">
        <v>559</v>
      </c>
      <c r="AL37" s="57">
        <v>1118</v>
      </c>
      <c r="AM37" s="55">
        <v>5342</v>
      </c>
      <c r="AN37" s="56">
        <v>5449</v>
      </c>
      <c r="AO37" s="57">
        <v>10791</v>
      </c>
    </row>
    <row r="38" spans="2:41" x14ac:dyDescent="0.2">
      <c r="B38" s="58" t="s">
        <v>115</v>
      </c>
      <c r="C38" s="59">
        <v>80</v>
      </c>
      <c r="D38" s="60">
        <v>173</v>
      </c>
      <c r="E38" s="57">
        <v>253</v>
      </c>
      <c r="F38" s="59">
        <v>58</v>
      </c>
      <c r="G38" s="60">
        <v>117</v>
      </c>
      <c r="H38" s="57">
        <v>175</v>
      </c>
      <c r="I38" s="59">
        <v>88</v>
      </c>
      <c r="J38" s="60">
        <v>326</v>
      </c>
      <c r="K38" s="57">
        <v>414</v>
      </c>
      <c r="L38" s="59">
        <v>127</v>
      </c>
      <c r="M38" s="60">
        <v>301</v>
      </c>
      <c r="N38" s="57">
        <v>428</v>
      </c>
      <c r="O38" s="59">
        <v>104</v>
      </c>
      <c r="P38" s="60">
        <v>293</v>
      </c>
      <c r="Q38" s="57">
        <v>397</v>
      </c>
      <c r="R38" s="59">
        <v>108</v>
      </c>
      <c r="S38" s="60">
        <v>227</v>
      </c>
      <c r="T38" s="57">
        <v>335</v>
      </c>
      <c r="U38" s="59">
        <v>105</v>
      </c>
      <c r="V38" s="60">
        <v>213</v>
      </c>
      <c r="W38" s="57">
        <v>318</v>
      </c>
      <c r="X38" s="59">
        <v>87</v>
      </c>
      <c r="Y38" s="60">
        <v>292</v>
      </c>
      <c r="Z38" s="57">
        <v>379</v>
      </c>
      <c r="AA38" s="59">
        <v>84</v>
      </c>
      <c r="AB38" s="60">
        <v>258</v>
      </c>
      <c r="AC38" s="57">
        <v>342</v>
      </c>
      <c r="AD38" s="59">
        <v>110</v>
      </c>
      <c r="AE38" s="60">
        <v>280</v>
      </c>
      <c r="AF38" s="57">
        <v>390</v>
      </c>
      <c r="AG38" s="59">
        <v>140</v>
      </c>
      <c r="AH38" s="60">
        <v>336</v>
      </c>
      <c r="AI38" s="57">
        <v>476</v>
      </c>
      <c r="AJ38" s="59">
        <v>112</v>
      </c>
      <c r="AK38" s="60">
        <v>296</v>
      </c>
      <c r="AL38" s="57">
        <v>408</v>
      </c>
      <c r="AM38" s="55">
        <v>1203</v>
      </c>
      <c r="AN38" s="56">
        <v>3112</v>
      </c>
      <c r="AO38" s="57">
        <v>4315</v>
      </c>
    </row>
    <row r="39" spans="2:41" x14ac:dyDescent="0.2">
      <c r="B39" s="58" t="s">
        <v>116</v>
      </c>
      <c r="C39" s="59">
        <v>25</v>
      </c>
      <c r="D39" s="60">
        <v>130</v>
      </c>
      <c r="E39" s="57">
        <v>155</v>
      </c>
      <c r="F39" s="59">
        <v>17</v>
      </c>
      <c r="G39" s="60">
        <v>79</v>
      </c>
      <c r="H39" s="57">
        <v>96</v>
      </c>
      <c r="I39" s="59">
        <v>76</v>
      </c>
      <c r="J39" s="60">
        <v>334</v>
      </c>
      <c r="K39" s="57">
        <v>410</v>
      </c>
      <c r="L39" s="59">
        <v>69</v>
      </c>
      <c r="M39" s="60">
        <v>276</v>
      </c>
      <c r="N39" s="57">
        <v>345</v>
      </c>
      <c r="O39" s="59">
        <v>65</v>
      </c>
      <c r="P39" s="60">
        <v>322</v>
      </c>
      <c r="Q39" s="57">
        <v>387</v>
      </c>
      <c r="R39" s="59">
        <v>72</v>
      </c>
      <c r="S39" s="60">
        <v>268</v>
      </c>
      <c r="T39" s="57">
        <v>340</v>
      </c>
      <c r="U39" s="59">
        <v>49</v>
      </c>
      <c r="V39" s="60">
        <v>185</v>
      </c>
      <c r="W39" s="57">
        <v>234</v>
      </c>
      <c r="X39" s="59">
        <v>71</v>
      </c>
      <c r="Y39" s="60">
        <v>305</v>
      </c>
      <c r="Z39" s="57">
        <v>376</v>
      </c>
      <c r="AA39" s="59">
        <v>72</v>
      </c>
      <c r="AB39" s="60">
        <v>242</v>
      </c>
      <c r="AC39" s="57">
        <v>314</v>
      </c>
      <c r="AD39" s="59">
        <v>62</v>
      </c>
      <c r="AE39" s="60">
        <v>288</v>
      </c>
      <c r="AF39" s="57">
        <v>350</v>
      </c>
      <c r="AG39" s="59">
        <v>79</v>
      </c>
      <c r="AH39" s="60">
        <v>322</v>
      </c>
      <c r="AI39" s="57">
        <v>401</v>
      </c>
      <c r="AJ39" s="59">
        <v>65</v>
      </c>
      <c r="AK39" s="60">
        <v>284</v>
      </c>
      <c r="AL39" s="57">
        <v>349</v>
      </c>
      <c r="AM39" s="55">
        <v>722</v>
      </c>
      <c r="AN39" s="56">
        <v>3035</v>
      </c>
      <c r="AO39" s="57">
        <v>3757</v>
      </c>
    </row>
    <row r="40" spans="2:41" x14ac:dyDescent="0.2">
      <c r="B40" s="58" t="s">
        <v>117</v>
      </c>
      <c r="C40" s="59">
        <v>51</v>
      </c>
      <c r="D40" s="60">
        <v>204</v>
      </c>
      <c r="E40" s="57">
        <v>255</v>
      </c>
      <c r="F40" s="59">
        <v>41</v>
      </c>
      <c r="G40" s="60">
        <v>174</v>
      </c>
      <c r="H40" s="57">
        <v>215</v>
      </c>
      <c r="I40" s="59">
        <v>48</v>
      </c>
      <c r="J40" s="60">
        <v>230</v>
      </c>
      <c r="K40" s="57">
        <v>278</v>
      </c>
      <c r="L40" s="59">
        <v>52</v>
      </c>
      <c r="M40" s="60">
        <v>259</v>
      </c>
      <c r="N40" s="57">
        <v>311</v>
      </c>
      <c r="O40" s="59">
        <v>51</v>
      </c>
      <c r="P40" s="60">
        <v>210</v>
      </c>
      <c r="Q40" s="57">
        <v>261</v>
      </c>
      <c r="R40" s="59">
        <v>58</v>
      </c>
      <c r="S40" s="60">
        <v>204</v>
      </c>
      <c r="T40" s="57">
        <v>262</v>
      </c>
      <c r="U40" s="59">
        <v>57</v>
      </c>
      <c r="V40" s="60">
        <v>208</v>
      </c>
      <c r="W40" s="57">
        <v>265</v>
      </c>
      <c r="X40" s="59">
        <v>59</v>
      </c>
      <c r="Y40" s="60">
        <v>238</v>
      </c>
      <c r="Z40" s="57">
        <v>297</v>
      </c>
      <c r="AA40" s="59">
        <v>51</v>
      </c>
      <c r="AB40" s="60">
        <v>179</v>
      </c>
      <c r="AC40" s="57">
        <v>230</v>
      </c>
      <c r="AD40" s="59">
        <v>65</v>
      </c>
      <c r="AE40" s="60">
        <v>250</v>
      </c>
      <c r="AF40" s="57">
        <v>315</v>
      </c>
      <c r="AG40" s="59">
        <v>76</v>
      </c>
      <c r="AH40" s="60">
        <v>301</v>
      </c>
      <c r="AI40" s="57">
        <v>377</v>
      </c>
      <c r="AJ40" s="59">
        <v>69</v>
      </c>
      <c r="AK40" s="60">
        <v>273</v>
      </c>
      <c r="AL40" s="57">
        <v>342</v>
      </c>
      <c r="AM40" s="55">
        <v>678</v>
      </c>
      <c r="AN40" s="56">
        <v>2730</v>
      </c>
      <c r="AO40" s="57">
        <v>3408</v>
      </c>
    </row>
    <row r="41" spans="2:41" x14ac:dyDescent="0.2">
      <c r="B41" s="58" t="s">
        <v>118</v>
      </c>
      <c r="C41" s="59">
        <v>90</v>
      </c>
      <c r="D41" s="60">
        <v>142</v>
      </c>
      <c r="E41" s="57">
        <v>232</v>
      </c>
      <c r="F41" s="59">
        <v>96</v>
      </c>
      <c r="G41" s="60">
        <v>119</v>
      </c>
      <c r="H41" s="57">
        <v>215</v>
      </c>
      <c r="I41" s="59">
        <v>112</v>
      </c>
      <c r="J41" s="60">
        <v>190</v>
      </c>
      <c r="K41" s="57">
        <v>302</v>
      </c>
      <c r="L41" s="59">
        <v>105</v>
      </c>
      <c r="M41" s="60">
        <v>166</v>
      </c>
      <c r="N41" s="57">
        <v>271</v>
      </c>
      <c r="O41" s="59">
        <v>117</v>
      </c>
      <c r="P41" s="60">
        <v>189</v>
      </c>
      <c r="Q41" s="57">
        <v>306</v>
      </c>
      <c r="R41" s="59">
        <v>91</v>
      </c>
      <c r="S41" s="60">
        <v>138</v>
      </c>
      <c r="T41" s="57">
        <v>229</v>
      </c>
      <c r="U41" s="59">
        <v>92</v>
      </c>
      <c r="V41" s="60">
        <v>136</v>
      </c>
      <c r="W41" s="57">
        <v>228</v>
      </c>
      <c r="X41" s="59">
        <v>92</v>
      </c>
      <c r="Y41" s="60">
        <v>172</v>
      </c>
      <c r="Z41" s="57">
        <v>264</v>
      </c>
      <c r="AA41" s="59">
        <v>98</v>
      </c>
      <c r="AB41" s="60">
        <v>127</v>
      </c>
      <c r="AC41" s="57">
        <v>225</v>
      </c>
      <c r="AD41" s="59">
        <v>98</v>
      </c>
      <c r="AE41" s="60">
        <v>169</v>
      </c>
      <c r="AF41" s="57">
        <v>267</v>
      </c>
      <c r="AG41" s="59">
        <v>141</v>
      </c>
      <c r="AH41" s="60">
        <v>208</v>
      </c>
      <c r="AI41" s="57">
        <v>349</v>
      </c>
      <c r="AJ41" s="59">
        <v>119</v>
      </c>
      <c r="AK41" s="60">
        <v>211</v>
      </c>
      <c r="AL41" s="57">
        <v>330</v>
      </c>
      <c r="AM41" s="55">
        <v>1251</v>
      </c>
      <c r="AN41" s="56">
        <v>1967</v>
      </c>
      <c r="AO41" s="57">
        <v>3218</v>
      </c>
    </row>
    <row r="42" spans="2:41" x14ac:dyDescent="0.2">
      <c r="B42" s="58" t="s">
        <v>119</v>
      </c>
      <c r="C42" s="59">
        <v>20</v>
      </c>
      <c r="D42" s="60">
        <v>24</v>
      </c>
      <c r="E42" s="57">
        <v>44</v>
      </c>
      <c r="F42" s="59">
        <v>18</v>
      </c>
      <c r="G42" s="60">
        <v>18</v>
      </c>
      <c r="H42" s="57">
        <v>36</v>
      </c>
      <c r="I42" s="59">
        <v>36</v>
      </c>
      <c r="J42" s="60">
        <v>17</v>
      </c>
      <c r="K42" s="57">
        <v>53</v>
      </c>
      <c r="L42" s="59">
        <v>24</v>
      </c>
      <c r="M42" s="60">
        <v>15</v>
      </c>
      <c r="N42" s="57">
        <v>39</v>
      </c>
      <c r="O42" s="59">
        <v>33</v>
      </c>
      <c r="P42" s="60">
        <v>12</v>
      </c>
      <c r="Q42" s="57">
        <v>45</v>
      </c>
      <c r="R42" s="59">
        <v>30</v>
      </c>
      <c r="S42" s="60">
        <v>9</v>
      </c>
      <c r="T42" s="57">
        <v>39</v>
      </c>
      <c r="U42" s="59">
        <v>22</v>
      </c>
      <c r="V42" s="60">
        <v>13</v>
      </c>
      <c r="W42" s="57">
        <v>35</v>
      </c>
      <c r="X42" s="59">
        <v>28</v>
      </c>
      <c r="Y42" s="60">
        <v>15</v>
      </c>
      <c r="Z42" s="57">
        <v>43</v>
      </c>
      <c r="AA42" s="59">
        <v>25</v>
      </c>
      <c r="AB42" s="60">
        <v>11</v>
      </c>
      <c r="AC42" s="57">
        <v>36</v>
      </c>
      <c r="AD42" s="59">
        <v>34</v>
      </c>
      <c r="AE42" s="60">
        <v>17</v>
      </c>
      <c r="AF42" s="57">
        <v>51</v>
      </c>
      <c r="AG42" s="59">
        <v>48</v>
      </c>
      <c r="AH42" s="60">
        <v>32</v>
      </c>
      <c r="AI42" s="57">
        <v>80</v>
      </c>
      <c r="AJ42" s="59">
        <v>34</v>
      </c>
      <c r="AK42" s="60">
        <v>18</v>
      </c>
      <c r="AL42" s="57">
        <v>52</v>
      </c>
      <c r="AM42" s="55">
        <v>352</v>
      </c>
      <c r="AN42" s="56">
        <v>201</v>
      </c>
      <c r="AO42" s="57">
        <v>553</v>
      </c>
    </row>
    <row r="43" spans="2:41" x14ac:dyDescent="0.2">
      <c r="B43" s="58" t="s">
        <v>120</v>
      </c>
      <c r="C43" s="59">
        <v>1</v>
      </c>
      <c r="D43" s="60">
        <v>2</v>
      </c>
      <c r="E43" s="57">
        <v>3</v>
      </c>
      <c r="F43" s="59">
        <v>0</v>
      </c>
      <c r="G43" s="60">
        <v>0</v>
      </c>
      <c r="H43" s="57">
        <v>0</v>
      </c>
      <c r="I43" s="59">
        <v>1</v>
      </c>
      <c r="J43" s="60">
        <v>2</v>
      </c>
      <c r="K43" s="57">
        <v>3</v>
      </c>
      <c r="L43" s="59">
        <v>0</v>
      </c>
      <c r="M43" s="60">
        <v>1</v>
      </c>
      <c r="N43" s="57">
        <v>1</v>
      </c>
      <c r="O43" s="59">
        <v>1</v>
      </c>
      <c r="P43" s="60">
        <v>1</v>
      </c>
      <c r="Q43" s="57">
        <v>2</v>
      </c>
      <c r="R43" s="59">
        <v>0</v>
      </c>
      <c r="S43" s="60">
        <v>1</v>
      </c>
      <c r="T43" s="57">
        <v>1</v>
      </c>
      <c r="U43" s="59">
        <v>0</v>
      </c>
      <c r="V43" s="60">
        <v>1</v>
      </c>
      <c r="W43" s="57">
        <v>1</v>
      </c>
      <c r="X43" s="59">
        <v>0</v>
      </c>
      <c r="Y43" s="60">
        <v>0</v>
      </c>
      <c r="Z43" s="57">
        <v>0</v>
      </c>
      <c r="AA43" s="59">
        <v>0</v>
      </c>
      <c r="AB43" s="60">
        <v>0</v>
      </c>
      <c r="AC43" s="57">
        <v>0</v>
      </c>
      <c r="AD43" s="59">
        <v>0</v>
      </c>
      <c r="AE43" s="60">
        <v>2</v>
      </c>
      <c r="AF43" s="57">
        <v>2</v>
      </c>
      <c r="AG43" s="59">
        <v>0</v>
      </c>
      <c r="AH43" s="60">
        <v>1</v>
      </c>
      <c r="AI43" s="57">
        <v>1</v>
      </c>
      <c r="AJ43" s="59">
        <v>0</v>
      </c>
      <c r="AK43" s="60">
        <v>0</v>
      </c>
      <c r="AL43" s="57">
        <v>0</v>
      </c>
      <c r="AM43" s="55">
        <v>3</v>
      </c>
      <c r="AN43" s="56">
        <v>11</v>
      </c>
      <c r="AO43" s="57">
        <v>14</v>
      </c>
    </row>
    <row r="44" spans="2:41" ht="15" x14ac:dyDescent="0.25">
      <c r="B44" s="213" t="s">
        <v>52</v>
      </c>
      <c r="C44" s="63">
        <v>2311</v>
      </c>
      <c r="D44" s="64">
        <v>2288</v>
      </c>
      <c r="E44" s="65">
        <v>4599</v>
      </c>
      <c r="F44" s="63">
        <v>2032</v>
      </c>
      <c r="G44" s="64">
        <v>1854</v>
      </c>
      <c r="H44" s="65">
        <v>3886</v>
      </c>
      <c r="I44" s="63">
        <v>2640</v>
      </c>
      <c r="J44" s="64">
        <v>2716</v>
      </c>
      <c r="K44" s="65">
        <v>5356</v>
      </c>
      <c r="L44" s="63">
        <v>2503</v>
      </c>
      <c r="M44" s="64">
        <v>2519</v>
      </c>
      <c r="N44" s="65">
        <v>5022</v>
      </c>
      <c r="O44" s="63">
        <v>2423</v>
      </c>
      <c r="P44" s="64">
        <v>2535</v>
      </c>
      <c r="Q44" s="65">
        <v>4958</v>
      </c>
      <c r="R44" s="63">
        <v>2280</v>
      </c>
      <c r="S44" s="64">
        <v>2229</v>
      </c>
      <c r="T44" s="65">
        <v>4509</v>
      </c>
      <c r="U44" s="63">
        <v>2396</v>
      </c>
      <c r="V44" s="64">
        <v>2189</v>
      </c>
      <c r="W44" s="65">
        <v>4585</v>
      </c>
      <c r="X44" s="63">
        <v>2351</v>
      </c>
      <c r="Y44" s="64">
        <v>2451</v>
      </c>
      <c r="Z44" s="65">
        <v>4802</v>
      </c>
      <c r="AA44" s="63">
        <v>1959</v>
      </c>
      <c r="AB44" s="64">
        <v>2041</v>
      </c>
      <c r="AC44" s="65">
        <v>4000</v>
      </c>
      <c r="AD44" s="63">
        <v>2575</v>
      </c>
      <c r="AE44" s="64">
        <v>2501</v>
      </c>
      <c r="AF44" s="65">
        <v>5076</v>
      </c>
      <c r="AG44" s="63">
        <v>3277</v>
      </c>
      <c r="AH44" s="64">
        <v>3096</v>
      </c>
      <c r="AI44" s="65">
        <v>6373</v>
      </c>
      <c r="AJ44" s="63">
        <v>2993</v>
      </c>
      <c r="AK44" s="64">
        <v>2996</v>
      </c>
      <c r="AL44" s="65">
        <v>5989</v>
      </c>
      <c r="AM44" s="63">
        <v>29740</v>
      </c>
      <c r="AN44" s="64">
        <v>29415</v>
      </c>
      <c r="AO44" s="65">
        <v>59155</v>
      </c>
    </row>
    <row r="45" spans="2:41" ht="22.5" customHeight="1" x14ac:dyDescent="0.2">
      <c r="B45" s="50" t="s">
        <v>229</v>
      </c>
      <c r="C45" s="66"/>
      <c r="D45" s="67"/>
      <c r="E45" s="68"/>
      <c r="F45" s="66"/>
      <c r="G45" s="67"/>
      <c r="H45" s="68"/>
      <c r="I45" s="66"/>
      <c r="J45" s="67"/>
      <c r="K45" s="68"/>
      <c r="L45" s="66"/>
      <c r="M45" s="67"/>
      <c r="N45" s="68"/>
      <c r="O45" s="66"/>
      <c r="P45" s="67"/>
      <c r="Q45" s="68"/>
      <c r="R45" s="66"/>
      <c r="S45" s="67"/>
      <c r="T45" s="68"/>
      <c r="U45" s="66"/>
      <c r="V45" s="67"/>
      <c r="W45" s="68"/>
      <c r="X45" s="66"/>
      <c r="Y45" s="67"/>
      <c r="Z45" s="68"/>
      <c r="AA45" s="66"/>
      <c r="AB45" s="67"/>
      <c r="AC45" s="68"/>
      <c r="AD45" s="66"/>
      <c r="AE45" s="67"/>
      <c r="AF45" s="68"/>
      <c r="AG45" s="66"/>
      <c r="AH45" s="67"/>
      <c r="AI45" s="68"/>
      <c r="AJ45" s="66"/>
      <c r="AK45" s="67"/>
      <c r="AL45" s="68"/>
      <c r="AM45" s="66"/>
      <c r="AN45" s="67"/>
      <c r="AO45" s="68"/>
    </row>
    <row r="46" spans="2:41" ht="20.25" customHeight="1" x14ac:dyDescent="0.2">
      <c r="B46" s="54" t="s">
        <v>104</v>
      </c>
      <c r="C46" s="55">
        <v>1073</v>
      </c>
      <c r="D46" s="56">
        <v>597</v>
      </c>
      <c r="E46" s="57">
        <v>1670</v>
      </c>
      <c r="F46" s="55">
        <v>1132</v>
      </c>
      <c r="G46" s="56">
        <v>541</v>
      </c>
      <c r="H46" s="57">
        <v>1673</v>
      </c>
      <c r="I46" s="55">
        <v>997</v>
      </c>
      <c r="J46" s="56">
        <v>412</v>
      </c>
      <c r="K46" s="57">
        <v>1409</v>
      </c>
      <c r="L46" s="55">
        <v>854</v>
      </c>
      <c r="M46" s="56">
        <v>331</v>
      </c>
      <c r="N46" s="57">
        <v>1185</v>
      </c>
      <c r="O46" s="55">
        <v>744</v>
      </c>
      <c r="P46" s="56">
        <v>287</v>
      </c>
      <c r="Q46" s="57">
        <v>1031</v>
      </c>
      <c r="R46" s="55">
        <v>749</v>
      </c>
      <c r="S46" s="56">
        <v>219</v>
      </c>
      <c r="T46" s="57">
        <v>968</v>
      </c>
      <c r="U46" s="55">
        <v>954</v>
      </c>
      <c r="V46" s="56">
        <v>294</v>
      </c>
      <c r="W46" s="57">
        <v>1248</v>
      </c>
      <c r="X46" s="55">
        <v>916</v>
      </c>
      <c r="Y46" s="56">
        <v>307</v>
      </c>
      <c r="Z46" s="57">
        <v>1223</v>
      </c>
      <c r="AA46" s="55">
        <v>664</v>
      </c>
      <c r="AB46" s="56">
        <v>197</v>
      </c>
      <c r="AC46" s="57">
        <v>861</v>
      </c>
      <c r="AD46" s="55">
        <v>861</v>
      </c>
      <c r="AE46" s="56">
        <v>270</v>
      </c>
      <c r="AF46" s="57">
        <v>1131</v>
      </c>
      <c r="AG46" s="55">
        <v>1027</v>
      </c>
      <c r="AH46" s="56">
        <v>472</v>
      </c>
      <c r="AI46" s="57">
        <v>1499</v>
      </c>
      <c r="AJ46" s="55">
        <v>1198</v>
      </c>
      <c r="AK46" s="56">
        <v>748</v>
      </c>
      <c r="AL46" s="57">
        <v>1946</v>
      </c>
      <c r="AM46" s="55">
        <v>11169</v>
      </c>
      <c r="AN46" s="56">
        <v>4675</v>
      </c>
      <c r="AO46" s="57">
        <v>15844</v>
      </c>
    </row>
    <row r="47" spans="2:41" x14ac:dyDescent="0.2">
      <c r="B47" s="58" t="s">
        <v>105</v>
      </c>
      <c r="C47" s="55">
        <v>117</v>
      </c>
      <c r="D47" s="56">
        <v>44</v>
      </c>
      <c r="E47" s="57">
        <v>161</v>
      </c>
      <c r="F47" s="55">
        <v>122</v>
      </c>
      <c r="G47" s="56">
        <v>41</v>
      </c>
      <c r="H47" s="57">
        <v>163</v>
      </c>
      <c r="I47" s="55">
        <v>120</v>
      </c>
      <c r="J47" s="56">
        <v>44</v>
      </c>
      <c r="K47" s="57">
        <v>164</v>
      </c>
      <c r="L47" s="55">
        <v>128</v>
      </c>
      <c r="M47" s="56">
        <v>37</v>
      </c>
      <c r="N47" s="57">
        <v>165</v>
      </c>
      <c r="O47" s="55">
        <v>129</v>
      </c>
      <c r="P47" s="56">
        <v>47</v>
      </c>
      <c r="Q47" s="57">
        <v>176</v>
      </c>
      <c r="R47" s="55">
        <v>113</v>
      </c>
      <c r="S47" s="56">
        <v>37</v>
      </c>
      <c r="T47" s="57">
        <v>150</v>
      </c>
      <c r="U47" s="55">
        <v>182</v>
      </c>
      <c r="V47" s="56">
        <v>43</v>
      </c>
      <c r="W47" s="57">
        <v>225</v>
      </c>
      <c r="X47" s="55">
        <v>116</v>
      </c>
      <c r="Y47" s="56">
        <v>28</v>
      </c>
      <c r="Z47" s="57">
        <v>144</v>
      </c>
      <c r="AA47" s="55">
        <v>100</v>
      </c>
      <c r="AB47" s="56">
        <v>27</v>
      </c>
      <c r="AC47" s="57">
        <v>127</v>
      </c>
      <c r="AD47" s="55">
        <v>131</v>
      </c>
      <c r="AE47" s="56">
        <v>33</v>
      </c>
      <c r="AF47" s="57">
        <v>164</v>
      </c>
      <c r="AG47" s="55">
        <v>134</v>
      </c>
      <c r="AH47" s="56">
        <v>41</v>
      </c>
      <c r="AI47" s="57">
        <v>175</v>
      </c>
      <c r="AJ47" s="55">
        <v>158</v>
      </c>
      <c r="AK47" s="56">
        <v>48</v>
      </c>
      <c r="AL47" s="57">
        <v>206</v>
      </c>
      <c r="AM47" s="55">
        <v>1550</v>
      </c>
      <c r="AN47" s="56">
        <v>470</v>
      </c>
      <c r="AO47" s="57">
        <v>2020</v>
      </c>
    </row>
    <row r="48" spans="2:41" x14ac:dyDescent="0.2">
      <c r="B48" s="58" t="s">
        <v>106</v>
      </c>
      <c r="C48" s="55">
        <v>52</v>
      </c>
      <c r="D48" s="56">
        <v>4</v>
      </c>
      <c r="E48" s="57">
        <v>56</v>
      </c>
      <c r="F48" s="55">
        <v>60</v>
      </c>
      <c r="G48" s="56">
        <v>18</v>
      </c>
      <c r="H48" s="57">
        <v>78</v>
      </c>
      <c r="I48" s="55">
        <v>66</v>
      </c>
      <c r="J48" s="56">
        <v>6</v>
      </c>
      <c r="K48" s="57">
        <v>72</v>
      </c>
      <c r="L48" s="55">
        <v>67</v>
      </c>
      <c r="M48" s="56">
        <v>2</v>
      </c>
      <c r="N48" s="57">
        <v>69</v>
      </c>
      <c r="O48" s="55">
        <v>56</v>
      </c>
      <c r="P48" s="56">
        <v>1</v>
      </c>
      <c r="Q48" s="57">
        <v>57</v>
      </c>
      <c r="R48" s="55">
        <v>59</v>
      </c>
      <c r="S48" s="56">
        <v>5</v>
      </c>
      <c r="T48" s="57">
        <v>64</v>
      </c>
      <c r="U48" s="55">
        <v>68</v>
      </c>
      <c r="V48" s="56">
        <v>7</v>
      </c>
      <c r="W48" s="57">
        <v>75</v>
      </c>
      <c r="X48" s="55">
        <v>81</v>
      </c>
      <c r="Y48" s="56">
        <v>7</v>
      </c>
      <c r="Z48" s="57">
        <v>88</v>
      </c>
      <c r="AA48" s="55">
        <v>51</v>
      </c>
      <c r="AB48" s="56">
        <v>6</v>
      </c>
      <c r="AC48" s="57">
        <v>57</v>
      </c>
      <c r="AD48" s="55">
        <v>55</v>
      </c>
      <c r="AE48" s="56">
        <v>7</v>
      </c>
      <c r="AF48" s="57">
        <v>62</v>
      </c>
      <c r="AG48" s="55">
        <v>73</v>
      </c>
      <c r="AH48" s="56">
        <v>4</v>
      </c>
      <c r="AI48" s="57">
        <v>77</v>
      </c>
      <c r="AJ48" s="55">
        <v>73</v>
      </c>
      <c r="AK48" s="56">
        <v>4</v>
      </c>
      <c r="AL48" s="57">
        <v>77</v>
      </c>
      <c r="AM48" s="55">
        <v>761</v>
      </c>
      <c r="AN48" s="56">
        <v>71</v>
      </c>
      <c r="AO48" s="57">
        <v>832</v>
      </c>
    </row>
    <row r="49" spans="2:41" x14ac:dyDescent="0.2">
      <c r="B49" s="58" t="s">
        <v>107</v>
      </c>
      <c r="C49" s="55">
        <v>1767</v>
      </c>
      <c r="D49" s="56">
        <v>479</v>
      </c>
      <c r="E49" s="57">
        <v>2246</v>
      </c>
      <c r="F49" s="55">
        <v>1658</v>
      </c>
      <c r="G49" s="56">
        <v>384</v>
      </c>
      <c r="H49" s="57">
        <v>2042</v>
      </c>
      <c r="I49" s="55">
        <v>1907</v>
      </c>
      <c r="J49" s="56">
        <v>454</v>
      </c>
      <c r="K49" s="57">
        <v>2361</v>
      </c>
      <c r="L49" s="55">
        <v>1794</v>
      </c>
      <c r="M49" s="56">
        <v>445</v>
      </c>
      <c r="N49" s="57">
        <v>2239</v>
      </c>
      <c r="O49" s="55">
        <v>1739</v>
      </c>
      <c r="P49" s="56">
        <v>438</v>
      </c>
      <c r="Q49" s="57">
        <v>2177</v>
      </c>
      <c r="R49" s="55">
        <v>1542</v>
      </c>
      <c r="S49" s="56">
        <v>407</v>
      </c>
      <c r="T49" s="57">
        <v>1949</v>
      </c>
      <c r="U49" s="55">
        <v>1850</v>
      </c>
      <c r="V49" s="56">
        <v>422</v>
      </c>
      <c r="W49" s="57">
        <v>2272</v>
      </c>
      <c r="X49" s="55">
        <v>1746</v>
      </c>
      <c r="Y49" s="56">
        <v>417</v>
      </c>
      <c r="Z49" s="57">
        <v>2163</v>
      </c>
      <c r="AA49" s="55">
        <v>1296</v>
      </c>
      <c r="AB49" s="56">
        <v>327</v>
      </c>
      <c r="AC49" s="57">
        <v>1623</v>
      </c>
      <c r="AD49" s="55">
        <v>1604</v>
      </c>
      <c r="AE49" s="56">
        <v>371</v>
      </c>
      <c r="AF49" s="57">
        <v>1975</v>
      </c>
      <c r="AG49" s="55">
        <v>1744</v>
      </c>
      <c r="AH49" s="56">
        <v>431</v>
      </c>
      <c r="AI49" s="57">
        <v>2175</v>
      </c>
      <c r="AJ49" s="55">
        <v>1728</v>
      </c>
      <c r="AK49" s="56">
        <v>464</v>
      </c>
      <c r="AL49" s="57">
        <v>2192</v>
      </c>
      <c r="AM49" s="55">
        <v>20375</v>
      </c>
      <c r="AN49" s="56">
        <v>5039</v>
      </c>
      <c r="AO49" s="57">
        <v>25414</v>
      </c>
    </row>
    <row r="50" spans="2:41" x14ac:dyDescent="0.2">
      <c r="B50" s="58" t="s">
        <v>108</v>
      </c>
      <c r="C50" s="55">
        <v>45</v>
      </c>
      <c r="D50" s="56">
        <v>11</v>
      </c>
      <c r="E50" s="57">
        <v>56</v>
      </c>
      <c r="F50" s="55">
        <v>30</v>
      </c>
      <c r="G50" s="56">
        <v>4</v>
      </c>
      <c r="H50" s="57">
        <v>34</v>
      </c>
      <c r="I50" s="55">
        <v>45</v>
      </c>
      <c r="J50" s="56">
        <v>5</v>
      </c>
      <c r="K50" s="57">
        <v>50</v>
      </c>
      <c r="L50" s="55">
        <v>54</v>
      </c>
      <c r="M50" s="56">
        <v>8</v>
      </c>
      <c r="N50" s="57">
        <v>62</v>
      </c>
      <c r="O50" s="55">
        <v>52</v>
      </c>
      <c r="P50" s="56">
        <v>8</v>
      </c>
      <c r="Q50" s="57">
        <v>60</v>
      </c>
      <c r="R50" s="55">
        <v>48</v>
      </c>
      <c r="S50" s="56">
        <v>10</v>
      </c>
      <c r="T50" s="57">
        <v>58</v>
      </c>
      <c r="U50" s="55">
        <v>46</v>
      </c>
      <c r="V50" s="56">
        <v>5</v>
      </c>
      <c r="W50" s="57">
        <v>51</v>
      </c>
      <c r="X50" s="55">
        <v>41</v>
      </c>
      <c r="Y50" s="56">
        <v>12</v>
      </c>
      <c r="Z50" s="57">
        <v>53</v>
      </c>
      <c r="AA50" s="55">
        <v>43</v>
      </c>
      <c r="AB50" s="56">
        <v>5</v>
      </c>
      <c r="AC50" s="57">
        <v>48</v>
      </c>
      <c r="AD50" s="55">
        <v>37</v>
      </c>
      <c r="AE50" s="56">
        <v>9</v>
      </c>
      <c r="AF50" s="57">
        <v>46</v>
      </c>
      <c r="AG50" s="55">
        <v>49</v>
      </c>
      <c r="AH50" s="56">
        <v>10</v>
      </c>
      <c r="AI50" s="57">
        <v>59</v>
      </c>
      <c r="AJ50" s="55">
        <v>53</v>
      </c>
      <c r="AK50" s="56">
        <v>5</v>
      </c>
      <c r="AL50" s="57">
        <v>58</v>
      </c>
      <c r="AM50" s="55">
        <v>543</v>
      </c>
      <c r="AN50" s="56">
        <v>92</v>
      </c>
      <c r="AO50" s="57">
        <v>635</v>
      </c>
    </row>
    <row r="51" spans="2:41" x14ac:dyDescent="0.2">
      <c r="B51" s="58" t="s">
        <v>109</v>
      </c>
      <c r="C51" s="55">
        <v>2609</v>
      </c>
      <c r="D51" s="56">
        <v>184</v>
      </c>
      <c r="E51" s="57">
        <v>2793</v>
      </c>
      <c r="F51" s="55">
        <v>2232</v>
      </c>
      <c r="G51" s="56">
        <v>179</v>
      </c>
      <c r="H51" s="57">
        <v>2411</v>
      </c>
      <c r="I51" s="55">
        <v>2549</v>
      </c>
      <c r="J51" s="56">
        <v>162</v>
      </c>
      <c r="K51" s="57">
        <v>2711</v>
      </c>
      <c r="L51" s="55">
        <v>2474</v>
      </c>
      <c r="M51" s="56">
        <v>183</v>
      </c>
      <c r="N51" s="57">
        <v>2657</v>
      </c>
      <c r="O51" s="55">
        <v>2408</v>
      </c>
      <c r="P51" s="56">
        <v>153</v>
      </c>
      <c r="Q51" s="57">
        <v>2561</v>
      </c>
      <c r="R51" s="55">
        <v>2303</v>
      </c>
      <c r="S51" s="56">
        <v>172</v>
      </c>
      <c r="T51" s="57">
        <v>2475</v>
      </c>
      <c r="U51" s="55">
        <v>2638</v>
      </c>
      <c r="V51" s="56">
        <v>200</v>
      </c>
      <c r="W51" s="57">
        <v>2838</v>
      </c>
      <c r="X51" s="55">
        <v>2375</v>
      </c>
      <c r="Y51" s="56">
        <v>171</v>
      </c>
      <c r="Z51" s="57">
        <v>2546</v>
      </c>
      <c r="AA51" s="55">
        <v>1771</v>
      </c>
      <c r="AB51" s="56">
        <v>138</v>
      </c>
      <c r="AC51" s="57">
        <v>1909</v>
      </c>
      <c r="AD51" s="55">
        <v>2409</v>
      </c>
      <c r="AE51" s="56">
        <v>185</v>
      </c>
      <c r="AF51" s="57">
        <v>2594</v>
      </c>
      <c r="AG51" s="55">
        <v>2604</v>
      </c>
      <c r="AH51" s="56">
        <v>221</v>
      </c>
      <c r="AI51" s="57">
        <v>2825</v>
      </c>
      <c r="AJ51" s="55">
        <v>2530</v>
      </c>
      <c r="AK51" s="56">
        <v>204</v>
      </c>
      <c r="AL51" s="57">
        <v>2734</v>
      </c>
      <c r="AM51" s="55">
        <v>28902</v>
      </c>
      <c r="AN51" s="56">
        <v>2152</v>
      </c>
      <c r="AO51" s="57">
        <v>31054</v>
      </c>
    </row>
    <row r="52" spans="2:41" x14ac:dyDescent="0.2">
      <c r="B52" s="58" t="s">
        <v>110</v>
      </c>
      <c r="C52" s="55">
        <v>1748</v>
      </c>
      <c r="D52" s="56">
        <v>1285</v>
      </c>
      <c r="E52" s="57">
        <v>3033</v>
      </c>
      <c r="F52" s="55">
        <v>1508</v>
      </c>
      <c r="G52" s="56">
        <v>1016</v>
      </c>
      <c r="H52" s="57">
        <v>2524</v>
      </c>
      <c r="I52" s="55">
        <v>1743</v>
      </c>
      <c r="J52" s="56">
        <v>1227</v>
      </c>
      <c r="K52" s="57">
        <v>2970</v>
      </c>
      <c r="L52" s="55">
        <v>1568</v>
      </c>
      <c r="M52" s="56">
        <v>1144</v>
      </c>
      <c r="N52" s="57">
        <v>2712</v>
      </c>
      <c r="O52" s="55">
        <v>1582</v>
      </c>
      <c r="P52" s="56">
        <v>1117</v>
      </c>
      <c r="Q52" s="57">
        <v>2699</v>
      </c>
      <c r="R52" s="55">
        <v>1447</v>
      </c>
      <c r="S52" s="56">
        <v>1058</v>
      </c>
      <c r="T52" s="57">
        <v>2505</v>
      </c>
      <c r="U52" s="55">
        <v>1570</v>
      </c>
      <c r="V52" s="56">
        <v>1051</v>
      </c>
      <c r="W52" s="57">
        <v>2621</v>
      </c>
      <c r="X52" s="55">
        <v>1566</v>
      </c>
      <c r="Y52" s="56">
        <v>1194</v>
      </c>
      <c r="Z52" s="57">
        <v>2760</v>
      </c>
      <c r="AA52" s="55">
        <v>1292</v>
      </c>
      <c r="AB52" s="56">
        <v>961</v>
      </c>
      <c r="AC52" s="57">
        <v>2253</v>
      </c>
      <c r="AD52" s="55">
        <v>1499</v>
      </c>
      <c r="AE52" s="56">
        <v>1012</v>
      </c>
      <c r="AF52" s="57">
        <v>2511</v>
      </c>
      <c r="AG52" s="55">
        <v>1668</v>
      </c>
      <c r="AH52" s="56">
        <v>1212</v>
      </c>
      <c r="AI52" s="57">
        <v>2880</v>
      </c>
      <c r="AJ52" s="55">
        <v>1770</v>
      </c>
      <c r="AK52" s="56">
        <v>1293</v>
      </c>
      <c r="AL52" s="57">
        <v>3063</v>
      </c>
      <c r="AM52" s="55">
        <v>18961</v>
      </c>
      <c r="AN52" s="56">
        <v>13570</v>
      </c>
      <c r="AO52" s="57">
        <v>32531</v>
      </c>
    </row>
    <row r="53" spans="2:41" x14ac:dyDescent="0.2">
      <c r="B53" s="58" t="s">
        <v>111</v>
      </c>
      <c r="C53" s="55">
        <v>528</v>
      </c>
      <c r="D53" s="56">
        <v>578</v>
      </c>
      <c r="E53" s="57">
        <v>1106</v>
      </c>
      <c r="F53" s="55">
        <v>471</v>
      </c>
      <c r="G53" s="56">
        <v>531</v>
      </c>
      <c r="H53" s="57">
        <v>1002</v>
      </c>
      <c r="I53" s="55">
        <v>552</v>
      </c>
      <c r="J53" s="56">
        <v>711</v>
      </c>
      <c r="K53" s="57">
        <v>1263</v>
      </c>
      <c r="L53" s="55">
        <v>499</v>
      </c>
      <c r="M53" s="56">
        <v>721</v>
      </c>
      <c r="N53" s="57">
        <v>1220</v>
      </c>
      <c r="O53" s="55">
        <v>534</v>
      </c>
      <c r="P53" s="56">
        <v>694</v>
      </c>
      <c r="Q53" s="57">
        <v>1228</v>
      </c>
      <c r="R53" s="55">
        <v>468</v>
      </c>
      <c r="S53" s="56">
        <v>652</v>
      </c>
      <c r="T53" s="57">
        <v>1120</v>
      </c>
      <c r="U53" s="55">
        <v>512</v>
      </c>
      <c r="V53" s="56">
        <v>656</v>
      </c>
      <c r="W53" s="57">
        <v>1168</v>
      </c>
      <c r="X53" s="55">
        <v>559</v>
      </c>
      <c r="Y53" s="56">
        <v>647</v>
      </c>
      <c r="Z53" s="57">
        <v>1206</v>
      </c>
      <c r="AA53" s="55">
        <v>436</v>
      </c>
      <c r="AB53" s="56">
        <v>606</v>
      </c>
      <c r="AC53" s="57">
        <v>1042</v>
      </c>
      <c r="AD53" s="55">
        <v>454</v>
      </c>
      <c r="AE53" s="56">
        <v>636</v>
      </c>
      <c r="AF53" s="57">
        <v>1090</v>
      </c>
      <c r="AG53" s="55">
        <v>496</v>
      </c>
      <c r="AH53" s="56">
        <v>644</v>
      </c>
      <c r="AI53" s="57">
        <v>1140</v>
      </c>
      <c r="AJ53" s="55">
        <v>567</v>
      </c>
      <c r="AK53" s="56">
        <v>711</v>
      </c>
      <c r="AL53" s="57">
        <v>1278</v>
      </c>
      <c r="AM53" s="55">
        <v>6076</v>
      </c>
      <c r="AN53" s="56">
        <v>7787</v>
      </c>
      <c r="AO53" s="57">
        <v>13863</v>
      </c>
    </row>
    <row r="54" spans="2:41" x14ac:dyDescent="0.2">
      <c r="B54" s="58" t="s">
        <v>112</v>
      </c>
      <c r="C54" s="55">
        <v>1467</v>
      </c>
      <c r="D54" s="56">
        <v>221</v>
      </c>
      <c r="E54" s="57">
        <v>1688</v>
      </c>
      <c r="F54" s="55">
        <v>1243</v>
      </c>
      <c r="G54" s="56">
        <v>204</v>
      </c>
      <c r="H54" s="57">
        <v>1447</v>
      </c>
      <c r="I54" s="55">
        <v>1369</v>
      </c>
      <c r="J54" s="56">
        <v>216</v>
      </c>
      <c r="K54" s="57">
        <v>1585</v>
      </c>
      <c r="L54" s="55">
        <v>1322</v>
      </c>
      <c r="M54" s="56">
        <v>204</v>
      </c>
      <c r="N54" s="57">
        <v>1526</v>
      </c>
      <c r="O54" s="55">
        <v>1284</v>
      </c>
      <c r="P54" s="56">
        <v>189</v>
      </c>
      <c r="Q54" s="57">
        <v>1473</v>
      </c>
      <c r="R54" s="55">
        <v>1258</v>
      </c>
      <c r="S54" s="56">
        <v>178</v>
      </c>
      <c r="T54" s="57">
        <v>1436</v>
      </c>
      <c r="U54" s="55">
        <v>1363</v>
      </c>
      <c r="V54" s="56">
        <v>213</v>
      </c>
      <c r="W54" s="57">
        <v>1576</v>
      </c>
      <c r="X54" s="55">
        <v>1284</v>
      </c>
      <c r="Y54" s="56">
        <v>194</v>
      </c>
      <c r="Z54" s="57">
        <v>1478</v>
      </c>
      <c r="AA54" s="55">
        <v>1078</v>
      </c>
      <c r="AB54" s="56">
        <v>166</v>
      </c>
      <c r="AC54" s="57">
        <v>1244</v>
      </c>
      <c r="AD54" s="55">
        <v>1210</v>
      </c>
      <c r="AE54" s="56">
        <v>219</v>
      </c>
      <c r="AF54" s="57">
        <v>1429</v>
      </c>
      <c r="AG54" s="55">
        <v>1512</v>
      </c>
      <c r="AH54" s="56">
        <v>237</v>
      </c>
      <c r="AI54" s="57">
        <v>1749</v>
      </c>
      <c r="AJ54" s="55">
        <v>1513</v>
      </c>
      <c r="AK54" s="56">
        <v>265</v>
      </c>
      <c r="AL54" s="57">
        <v>1778</v>
      </c>
      <c r="AM54" s="55">
        <v>15903</v>
      </c>
      <c r="AN54" s="56">
        <v>2506</v>
      </c>
      <c r="AO54" s="57">
        <v>18409</v>
      </c>
    </row>
    <row r="55" spans="2:41" x14ac:dyDescent="0.2">
      <c r="B55" s="58" t="s">
        <v>113</v>
      </c>
      <c r="C55" s="55">
        <v>151</v>
      </c>
      <c r="D55" s="56">
        <v>241</v>
      </c>
      <c r="E55" s="57">
        <v>392</v>
      </c>
      <c r="F55" s="55">
        <v>98</v>
      </c>
      <c r="G55" s="56">
        <v>193</v>
      </c>
      <c r="H55" s="57">
        <v>291</v>
      </c>
      <c r="I55" s="55">
        <v>137</v>
      </c>
      <c r="J55" s="56">
        <v>232</v>
      </c>
      <c r="K55" s="57">
        <v>369</v>
      </c>
      <c r="L55" s="55">
        <v>102</v>
      </c>
      <c r="M55" s="56">
        <v>234</v>
      </c>
      <c r="N55" s="57">
        <v>336</v>
      </c>
      <c r="O55" s="55">
        <v>114</v>
      </c>
      <c r="P55" s="56">
        <v>193</v>
      </c>
      <c r="Q55" s="57">
        <v>307</v>
      </c>
      <c r="R55" s="55">
        <v>100</v>
      </c>
      <c r="S55" s="56">
        <v>208</v>
      </c>
      <c r="T55" s="57">
        <v>308</v>
      </c>
      <c r="U55" s="55">
        <v>121</v>
      </c>
      <c r="V55" s="56">
        <v>202</v>
      </c>
      <c r="W55" s="57">
        <v>323</v>
      </c>
      <c r="X55" s="55">
        <v>100</v>
      </c>
      <c r="Y55" s="56">
        <v>190</v>
      </c>
      <c r="Z55" s="57">
        <v>290</v>
      </c>
      <c r="AA55" s="55">
        <v>92</v>
      </c>
      <c r="AB55" s="56">
        <v>181</v>
      </c>
      <c r="AC55" s="57">
        <v>273</v>
      </c>
      <c r="AD55" s="55">
        <v>107</v>
      </c>
      <c r="AE55" s="56">
        <v>199</v>
      </c>
      <c r="AF55" s="57">
        <v>306</v>
      </c>
      <c r="AG55" s="55">
        <v>135</v>
      </c>
      <c r="AH55" s="56">
        <v>253</v>
      </c>
      <c r="AI55" s="57">
        <v>388</v>
      </c>
      <c r="AJ55" s="55">
        <v>132</v>
      </c>
      <c r="AK55" s="56">
        <v>255</v>
      </c>
      <c r="AL55" s="57">
        <v>387</v>
      </c>
      <c r="AM55" s="55">
        <v>1389</v>
      </c>
      <c r="AN55" s="56">
        <v>2581</v>
      </c>
      <c r="AO55" s="57">
        <v>3970</v>
      </c>
    </row>
    <row r="56" spans="2:41" x14ac:dyDescent="0.2">
      <c r="B56" s="58" t="s">
        <v>114</v>
      </c>
      <c r="C56" s="55">
        <v>1462</v>
      </c>
      <c r="D56" s="56">
        <v>1157</v>
      </c>
      <c r="E56" s="57">
        <v>2619</v>
      </c>
      <c r="F56" s="55">
        <v>1291</v>
      </c>
      <c r="G56" s="56">
        <v>927</v>
      </c>
      <c r="H56" s="57">
        <v>2218</v>
      </c>
      <c r="I56" s="55">
        <v>1476</v>
      </c>
      <c r="J56" s="56">
        <v>1118</v>
      </c>
      <c r="K56" s="57">
        <v>2594</v>
      </c>
      <c r="L56" s="55">
        <v>1326</v>
      </c>
      <c r="M56" s="56">
        <v>1035</v>
      </c>
      <c r="N56" s="57">
        <v>2361</v>
      </c>
      <c r="O56" s="55">
        <v>1338</v>
      </c>
      <c r="P56" s="56">
        <v>942</v>
      </c>
      <c r="Q56" s="57">
        <v>2280</v>
      </c>
      <c r="R56" s="55">
        <v>1224</v>
      </c>
      <c r="S56" s="56">
        <v>931</v>
      </c>
      <c r="T56" s="57">
        <v>2155</v>
      </c>
      <c r="U56" s="55">
        <v>1363</v>
      </c>
      <c r="V56" s="56">
        <v>964</v>
      </c>
      <c r="W56" s="57">
        <v>2327</v>
      </c>
      <c r="X56" s="55">
        <v>1352</v>
      </c>
      <c r="Y56" s="56">
        <v>970</v>
      </c>
      <c r="Z56" s="57">
        <v>2322</v>
      </c>
      <c r="AA56" s="55">
        <v>1091</v>
      </c>
      <c r="AB56" s="56">
        <v>836</v>
      </c>
      <c r="AC56" s="57">
        <v>1927</v>
      </c>
      <c r="AD56" s="55">
        <v>1370</v>
      </c>
      <c r="AE56" s="56">
        <v>960</v>
      </c>
      <c r="AF56" s="57">
        <v>2330</v>
      </c>
      <c r="AG56" s="55">
        <v>1500</v>
      </c>
      <c r="AH56" s="56">
        <v>1171</v>
      </c>
      <c r="AI56" s="57">
        <v>2671</v>
      </c>
      <c r="AJ56" s="55">
        <v>1589</v>
      </c>
      <c r="AK56" s="56">
        <v>1207</v>
      </c>
      <c r="AL56" s="57">
        <v>2796</v>
      </c>
      <c r="AM56" s="55">
        <v>16382</v>
      </c>
      <c r="AN56" s="56">
        <v>12218</v>
      </c>
      <c r="AO56" s="57">
        <v>28600</v>
      </c>
    </row>
    <row r="57" spans="2:41" x14ac:dyDescent="0.2">
      <c r="B57" s="58" t="s">
        <v>115</v>
      </c>
      <c r="C57" s="55">
        <v>365</v>
      </c>
      <c r="D57" s="56">
        <v>472</v>
      </c>
      <c r="E57" s="57">
        <v>837</v>
      </c>
      <c r="F57" s="55">
        <v>270</v>
      </c>
      <c r="G57" s="56">
        <v>307</v>
      </c>
      <c r="H57" s="57">
        <v>577</v>
      </c>
      <c r="I57" s="55">
        <v>414</v>
      </c>
      <c r="J57" s="56">
        <v>973</v>
      </c>
      <c r="K57" s="57">
        <v>1387</v>
      </c>
      <c r="L57" s="55">
        <v>466</v>
      </c>
      <c r="M57" s="56">
        <v>960</v>
      </c>
      <c r="N57" s="57">
        <v>1426</v>
      </c>
      <c r="O57" s="55">
        <v>387</v>
      </c>
      <c r="P57" s="56">
        <v>886</v>
      </c>
      <c r="Q57" s="57">
        <v>1273</v>
      </c>
      <c r="R57" s="55">
        <v>396</v>
      </c>
      <c r="S57" s="56">
        <v>692</v>
      </c>
      <c r="T57" s="57">
        <v>1088</v>
      </c>
      <c r="U57" s="55">
        <v>379</v>
      </c>
      <c r="V57" s="56">
        <v>585</v>
      </c>
      <c r="W57" s="57">
        <v>964</v>
      </c>
      <c r="X57" s="55">
        <v>418</v>
      </c>
      <c r="Y57" s="56">
        <v>938</v>
      </c>
      <c r="Z57" s="57">
        <v>1356</v>
      </c>
      <c r="AA57" s="55">
        <v>355</v>
      </c>
      <c r="AB57" s="56">
        <v>822</v>
      </c>
      <c r="AC57" s="57">
        <v>1177</v>
      </c>
      <c r="AD57" s="55">
        <v>429</v>
      </c>
      <c r="AE57" s="56">
        <v>857</v>
      </c>
      <c r="AF57" s="57">
        <v>1286</v>
      </c>
      <c r="AG57" s="55">
        <v>428</v>
      </c>
      <c r="AH57" s="56">
        <v>849</v>
      </c>
      <c r="AI57" s="57">
        <v>1277</v>
      </c>
      <c r="AJ57" s="55">
        <v>407</v>
      </c>
      <c r="AK57" s="56">
        <v>848</v>
      </c>
      <c r="AL57" s="57">
        <v>1255</v>
      </c>
      <c r="AM57" s="55">
        <v>4714</v>
      </c>
      <c r="AN57" s="56">
        <v>9189</v>
      </c>
      <c r="AO57" s="57">
        <v>13903</v>
      </c>
    </row>
    <row r="58" spans="2:41" x14ac:dyDescent="0.2">
      <c r="B58" s="58" t="s">
        <v>116</v>
      </c>
      <c r="C58" s="55">
        <v>117</v>
      </c>
      <c r="D58" s="56">
        <v>366</v>
      </c>
      <c r="E58" s="57">
        <v>483</v>
      </c>
      <c r="F58" s="55">
        <v>98</v>
      </c>
      <c r="G58" s="56">
        <v>207</v>
      </c>
      <c r="H58" s="57">
        <v>305</v>
      </c>
      <c r="I58" s="55">
        <v>236</v>
      </c>
      <c r="J58" s="56">
        <v>850</v>
      </c>
      <c r="K58" s="57">
        <v>1086</v>
      </c>
      <c r="L58" s="55">
        <v>253</v>
      </c>
      <c r="M58" s="56">
        <v>892</v>
      </c>
      <c r="N58" s="57">
        <v>1145</v>
      </c>
      <c r="O58" s="55">
        <v>239</v>
      </c>
      <c r="P58" s="56">
        <v>900</v>
      </c>
      <c r="Q58" s="57">
        <v>1139</v>
      </c>
      <c r="R58" s="55">
        <v>245</v>
      </c>
      <c r="S58" s="56">
        <v>762</v>
      </c>
      <c r="T58" s="57">
        <v>1007</v>
      </c>
      <c r="U58" s="55">
        <v>188</v>
      </c>
      <c r="V58" s="56">
        <v>585</v>
      </c>
      <c r="W58" s="57">
        <v>773</v>
      </c>
      <c r="X58" s="55">
        <v>257</v>
      </c>
      <c r="Y58" s="56">
        <v>899</v>
      </c>
      <c r="Z58" s="57">
        <v>1156</v>
      </c>
      <c r="AA58" s="55">
        <v>236</v>
      </c>
      <c r="AB58" s="56">
        <v>712</v>
      </c>
      <c r="AC58" s="57">
        <v>948</v>
      </c>
      <c r="AD58" s="55">
        <v>219</v>
      </c>
      <c r="AE58" s="56">
        <v>769</v>
      </c>
      <c r="AF58" s="57">
        <v>988</v>
      </c>
      <c r="AG58" s="55">
        <v>213</v>
      </c>
      <c r="AH58" s="56">
        <v>736</v>
      </c>
      <c r="AI58" s="57">
        <v>949</v>
      </c>
      <c r="AJ58" s="55">
        <v>200</v>
      </c>
      <c r="AK58" s="56">
        <v>706</v>
      </c>
      <c r="AL58" s="57">
        <v>906</v>
      </c>
      <c r="AM58" s="55">
        <v>2501</v>
      </c>
      <c r="AN58" s="56">
        <v>8384</v>
      </c>
      <c r="AO58" s="57">
        <v>10885</v>
      </c>
    </row>
    <row r="59" spans="2:41" x14ac:dyDescent="0.2">
      <c r="B59" s="58" t="s">
        <v>117</v>
      </c>
      <c r="C59" s="55">
        <v>131</v>
      </c>
      <c r="D59" s="56">
        <v>477</v>
      </c>
      <c r="E59" s="57">
        <v>608</v>
      </c>
      <c r="F59" s="55">
        <v>131</v>
      </c>
      <c r="G59" s="56">
        <v>376</v>
      </c>
      <c r="H59" s="57">
        <v>507</v>
      </c>
      <c r="I59" s="55">
        <v>126</v>
      </c>
      <c r="J59" s="56">
        <v>531</v>
      </c>
      <c r="K59" s="57">
        <v>657</v>
      </c>
      <c r="L59" s="55">
        <v>168</v>
      </c>
      <c r="M59" s="56">
        <v>529</v>
      </c>
      <c r="N59" s="57">
        <v>697</v>
      </c>
      <c r="O59" s="55">
        <v>144</v>
      </c>
      <c r="P59" s="56">
        <v>479</v>
      </c>
      <c r="Q59" s="57">
        <v>623</v>
      </c>
      <c r="R59" s="55">
        <v>155</v>
      </c>
      <c r="S59" s="56">
        <v>461</v>
      </c>
      <c r="T59" s="57">
        <v>616</v>
      </c>
      <c r="U59" s="55">
        <v>172</v>
      </c>
      <c r="V59" s="56">
        <v>503</v>
      </c>
      <c r="W59" s="57">
        <v>675</v>
      </c>
      <c r="X59" s="55">
        <v>166</v>
      </c>
      <c r="Y59" s="56">
        <v>547</v>
      </c>
      <c r="Z59" s="57">
        <v>713</v>
      </c>
      <c r="AA59" s="55">
        <v>150</v>
      </c>
      <c r="AB59" s="56">
        <v>454</v>
      </c>
      <c r="AC59" s="57">
        <v>604</v>
      </c>
      <c r="AD59" s="55">
        <v>151</v>
      </c>
      <c r="AE59" s="56">
        <v>530</v>
      </c>
      <c r="AF59" s="57">
        <v>681</v>
      </c>
      <c r="AG59" s="55">
        <v>179</v>
      </c>
      <c r="AH59" s="56">
        <v>578</v>
      </c>
      <c r="AI59" s="57">
        <v>757</v>
      </c>
      <c r="AJ59" s="55">
        <v>164</v>
      </c>
      <c r="AK59" s="56">
        <v>606</v>
      </c>
      <c r="AL59" s="57">
        <v>770</v>
      </c>
      <c r="AM59" s="55">
        <v>1837</v>
      </c>
      <c r="AN59" s="56">
        <v>6071</v>
      </c>
      <c r="AO59" s="57">
        <v>7908</v>
      </c>
    </row>
    <row r="60" spans="2:41" x14ac:dyDescent="0.2">
      <c r="B60" s="58" t="s">
        <v>118</v>
      </c>
      <c r="C60" s="55">
        <v>410</v>
      </c>
      <c r="D60" s="56">
        <v>386</v>
      </c>
      <c r="E60" s="57">
        <v>796</v>
      </c>
      <c r="F60" s="55">
        <v>377</v>
      </c>
      <c r="G60" s="56">
        <v>364</v>
      </c>
      <c r="H60" s="57">
        <v>741</v>
      </c>
      <c r="I60" s="55">
        <v>456</v>
      </c>
      <c r="J60" s="56">
        <v>523</v>
      </c>
      <c r="K60" s="57">
        <v>979</v>
      </c>
      <c r="L60" s="55">
        <v>446</v>
      </c>
      <c r="M60" s="56">
        <v>517</v>
      </c>
      <c r="N60" s="57">
        <v>963</v>
      </c>
      <c r="O60" s="55">
        <v>450</v>
      </c>
      <c r="P60" s="56">
        <v>485</v>
      </c>
      <c r="Q60" s="57">
        <v>935</v>
      </c>
      <c r="R60" s="55">
        <v>409</v>
      </c>
      <c r="S60" s="56">
        <v>422</v>
      </c>
      <c r="T60" s="57">
        <v>831</v>
      </c>
      <c r="U60" s="55">
        <v>420</v>
      </c>
      <c r="V60" s="56">
        <v>396</v>
      </c>
      <c r="W60" s="57">
        <v>816</v>
      </c>
      <c r="X60" s="55">
        <v>465</v>
      </c>
      <c r="Y60" s="56">
        <v>503</v>
      </c>
      <c r="Z60" s="57">
        <v>968</v>
      </c>
      <c r="AA60" s="55">
        <v>361</v>
      </c>
      <c r="AB60" s="56">
        <v>413</v>
      </c>
      <c r="AC60" s="57">
        <v>774</v>
      </c>
      <c r="AD60" s="55">
        <v>406</v>
      </c>
      <c r="AE60" s="56">
        <v>490</v>
      </c>
      <c r="AF60" s="57">
        <v>896</v>
      </c>
      <c r="AG60" s="55">
        <v>441</v>
      </c>
      <c r="AH60" s="56">
        <v>478</v>
      </c>
      <c r="AI60" s="57">
        <v>919</v>
      </c>
      <c r="AJ60" s="55">
        <v>443</v>
      </c>
      <c r="AK60" s="56">
        <v>496</v>
      </c>
      <c r="AL60" s="57">
        <v>939</v>
      </c>
      <c r="AM60" s="55">
        <v>5084</v>
      </c>
      <c r="AN60" s="56">
        <v>5473</v>
      </c>
      <c r="AO60" s="57">
        <v>10557</v>
      </c>
    </row>
    <row r="61" spans="2:41" x14ac:dyDescent="0.2">
      <c r="B61" s="58" t="s">
        <v>119</v>
      </c>
      <c r="C61" s="55">
        <v>53</v>
      </c>
      <c r="D61" s="56">
        <v>58</v>
      </c>
      <c r="E61" s="57">
        <v>111</v>
      </c>
      <c r="F61" s="55">
        <v>55</v>
      </c>
      <c r="G61" s="56">
        <v>48</v>
      </c>
      <c r="H61" s="57">
        <v>103</v>
      </c>
      <c r="I61" s="55">
        <v>85</v>
      </c>
      <c r="J61" s="56">
        <v>49</v>
      </c>
      <c r="K61" s="57">
        <v>134</v>
      </c>
      <c r="L61" s="55">
        <v>58</v>
      </c>
      <c r="M61" s="56">
        <v>53</v>
      </c>
      <c r="N61" s="57">
        <v>111</v>
      </c>
      <c r="O61" s="55">
        <v>75</v>
      </c>
      <c r="P61" s="56">
        <v>46</v>
      </c>
      <c r="Q61" s="57">
        <v>121</v>
      </c>
      <c r="R61" s="55">
        <v>68</v>
      </c>
      <c r="S61" s="56">
        <v>36</v>
      </c>
      <c r="T61" s="57">
        <v>104</v>
      </c>
      <c r="U61" s="55">
        <v>54</v>
      </c>
      <c r="V61" s="56">
        <v>41</v>
      </c>
      <c r="W61" s="57">
        <v>95</v>
      </c>
      <c r="X61" s="55">
        <v>64</v>
      </c>
      <c r="Y61" s="56">
        <v>46</v>
      </c>
      <c r="Z61" s="57">
        <v>110</v>
      </c>
      <c r="AA61" s="55">
        <v>58</v>
      </c>
      <c r="AB61" s="56">
        <v>46</v>
      </c>
      <c r="AC61" s="57">
        <v>104</v>
      </c>
      <c r="AD61" s="55">
        <v>64</v>
      </c>
      <c r="AE61" s="56">
        <v>38</v>
      </c>
      <c r="AF61" s="57">
        <v>102</v>
      </c>
      <c r="AG61" s="55">
        <v>92</v>
      </c>
      <c r="AH61" s="56">
        <v>48</v>
      </c>
      <c r="AI61" s="57">
        <v>140</v>
      </c>
      <c r="AJ61" s="55">
        <v>76</v>
      </c>
      <c r="AK61" s="56">
        <v>51</v>
      </c>
      <c r="AL61" s="57">
        <v>127</v>
      </c>
      <c r="AM61" s="55">
        <v>802</v>
      </c>
      <c r="AN61" s="56">
        <v>560</v>
      </c>
      <c r="AO61" s="57">
        <v>1362</v>
      </c>
    </row>
    <row r="62" spans="2:41" x14ac:dyDescent="0.2">
      <c r="B62" s="58" t="s">
        <v>120</v>
      </c>
      <c r="C62" s="55">
        <v>1</v>
      </c>
      <c r="D62" s="56">
        <v>2</v>
      </c>
      <c r="E62" s="57">
        <v>3</v>
      </c>
      <c r="F62" s="55">
        <v>1</v>
      </c>
      <c r="G62" s="56">
        <v>0</v>
      </c>
      <c r="H62" s="57">
        <v>1</v>
      </c>
      <c r="I62" s="55">
        <v>2</v>
      </c>
      <c r="J62" s="56">
        <v>3</v>
      </c>
      <c r="K62" s="57">
        <v>5</v>
      </c>
      <c r="L62" s="55">
        <v>0</v>
      </c>
      <c r="M62" s="56">
        <v>1</v>
      </c>
      <c r="N62" s="57">
        <v>1</v>
      </c>
      <c r="O62" s="55">
        <v>1</v>
      </c>
      <c r="P62" s="56">
        <v>1</v>
      </c>
      <c r="Q62" s="57">
        <v>2</v>
      </c>
      <c r="R62" s="55">
        <v>2</v>
      </c>
      <c r="S62" s="56">
        <v>2</v>
      </c>
      <c r="T62" s="57">
        <v>4</v>
      </c>
      <c r="U62" s="55">
        <v>0</v>
      </c>
      <c r="V62" s="56">
        <v>1</v>
      </c>
      <c r="W62" s="57">
        <v>1</v>
      </c>
      <c r="X62" s="55">
        <v>0</v>
      </c>
      <c r="Y62" s="56">
        <v>0</v>
      </c>
      <c r="Z62" s="57">
        <v>0</v>
      </c>
      <c r="AA62" s="55">
        <v>1</v>
      </c>
      <c r="AB62" s="56">
        <v>1</v>
      </c>
      <c r="AC62" s="57">
        <v>2</v>
      </c>
      <c r="AD62" s="55">
        <v>0</v>
      </c>
      <c r="AE62" s="56">
        <v>2</v>
      </c>
      <c r="AF62" s="57">
        <v>2</v>
      </c>
      <c r="AG62" s="55">
        <v>1</v>
      </c>
      <c r="AH62" s="56">
        <v>1</v>
      </c>
      <c r="AI62" s="57">
        <v>2</v>
      </c>
      <c r="AJ62" s="55">
        <v>0</v>
      </c>
      <c r="AK62" s="56">
        <v>1</v>
      </c>
      <c r="AL62" s="57">
        <v>1</v>
      </c>
      <c r="AM62" s="55">
        <v>9</v>
      </c>
      <c r="AN62" s="56">
        <v>15</v>
      </c>
      <c r="AO62" s="57">
        <v>24</v>
      </c>
    </row>
    <row r="63" spans="2:41" ht="16.5" customHeight="1" x14ac:dyDescent="0.25">
      <c r="B63" s="213" t="s">
        <v>229</v>
      </c>
      <c r="C63" s="63">
        <v>12096</v>
      </c>
      <c r="D63" s="64">
        <v>6562</v>
      </c>
      <c r="E63" s="65">
        <v>18658</v>
      </c>
      <c r="F63" s="63">
        <v>10777</v>
      </c>
      <c r="G63" s="64">
        <v>5340</v>
      </c>
      <c r="H63" s="65">
        <v>16117</v>
      </c>
      <c r="I63" s="63">
        <v>12280</v>
      </c>
      <c r="J63" s="64">
        <v>7516</v>
      </c>
      <c r="K63" s="65">
        <v>19796</v>
      </c>
      <c r="L63" s="63">
        <v>11579</v>
      </c>
      <c r="M63" s="64">
        <v>7296</v>
      </c>
      <c r="N63" s="65">
        <v>18875</v>
      </c>
      <c r="O63" s="63">
        <v>11276</v>
      </c>
      <c r="P63" s="64">
        <v>6866</v>
      </c>
      <c r="Q63" s="65">
        <v>18142</v>
      </c>
      <c r="R63" s="63">
        <v>10586</v>
      </c>
      <c r="S63" s="64">
        <v>6252</v>
      </c>
      <c r="T63" s="65">
        <v>16838</v>
      </c>
      <c r="U63" s="63">
        <v>11880</v>
      </c>
      <c r="V63" s="64">
        <v>6168</v>
      </c>
      <c r="W63" s="65">
        <v>18048</v>
      </c>
      <c r="X63" s="63">
        <v>11506</v>
      </c>
      <c r="Y63" s="64">
        <v>7070</v>
      </c>
      <c r="Z63" s="65">
        <v>18576</v>
      </c>
      <c r="AA63" s="63">
        <v>9075</v>
      </c>
      <c r="AB63" s="64">
        <v>5898</v>
      </c>
      <c r="AC63" s="65">
        <v>14973</v>
      </c>
      <c r="AD63" s="63">
        <v>11006</v>
      </c>
      <c r="AE63" s="64">
        <v>6587</v>
      </c>
      <c r="AF63" s="65">
        <v>17593</v>
      </c>
      <c r="AG63" s="63">
        <v>12296</v>
      </c>
      <c r="AH63" s="64">
        <v>7386</v>
      </c>
      <c r="AI63" s="65">
        <v>19682</v>
      </c>
      <c r="AJ63" s="63">
        <v>12601</v>
      </c>
      <c r="AK63" s="64">
        <v>7912</v>
      </c>
      <c r="AL63" s="65">
        <v>20513</v>
      </c>
      <c r="AM63" s="63">
        <v>136958</v>
      </c>
      <c r="AN63" s="64">
        <v>80853</v>
      </c>
      <c r="AO63" s="65">
        <v>217811</v>
      </c>
    </row>
    <row r="64" spans="2:41" ht="23.25" customHeight="1" x14ac:dyDescent="0.2">
      <c r="B64" s="50" t="s">
        <v>237</v>
      </c>
      <c r="C64" s="66"/>
      <c r="D64" s="67"/>
      <c r="E64" s="68"/>
      <c r="F64" s="66"/>
      <c r="G64" s="67"/>
      <c r="H64" s="68"/>
      <c r="I64" s="66"/>
      <c r="J64" s="67"/>
      <c r="K64" s="68"/>
      <c r="L64" s="66"/>
      <c r="M64" s="67"/>
      <c r="N64" s="68"/>
      <c r="O64" s="66"/>
      <c r="P64" s="67"/>
      <c r="Q64" s="68"/>
      <c r="R64" s="66"/>
      <c r="S64" s="67"/>
      <c r="T64" s="68"/>
      <c r="U64" s="66"/>
      <c r="V64" s="67"/>
      <c r="W64" s="68"/>
      <c r="X64" s="66"/>
      <c r="Y64" s="67"/>
      <c r="Z64" s="68"/>
      <c r="AA64" s="66"/>
      <c r="AB64" s="67"/>
      <c r="AC64" s="68"/>
      <c r="AD64" s="66"/>
      <c r="AE64" s="67"/>
      <c r="AF64" s="68"/>
      <c r="AG64" s="66"/>
      <c r="AH64" s="67"/>
      <c r="AI64" s="68"/>
      <c r="AJ64" s="66"/>
      <c r="AK64" s="67"/>
      <c r="AL64" s="68"/>
      <c r="AM64" s="66"/>
      <c r="AN64" s="67"/>
      <c r="AO64" s="68"/>
    </row>
    <row r="65" spans="2:41" ht="20.25" customHeight="1" x14ac:dyDescent="0.2">
      <c r="B65" s="54" t="s">
        <v>104</v>
      </c>
      <c r="C65" s="55">
        <v>8</v>
      </c>
      <c r="D65" s="56">
        <v>3</v>
      </c>
      <c r="E65" s="57">
        <v>11</v>
      </c>
      <c r="F65" s="55">
        <v>6</v>
      </c>
      <c r="G65" s="56">
        <v>2</v>
      </c>
      <c r="H65" s="57">
        <v>8</v>
      </c>
      <c r="I65" s="55">
        <v>12</v>
      </c>
      <c r="J65" s="56">
        <v>1</v>
      </c>
      <c r="K65" s="57">
        <v>13</v>
      </c>
      <c r="L65" s="55">
        <v>6</v>
      </c>
      <c r="M65" s="56">
        <v>5</v>
      </c>
      <c r="N65" s="57">
        <v>11</v>
      </c>
      <c r="O65" s="55">
        <v>4</v>
      </c>
      <c r="P65" s="56">
        <v>2</v>
      </c>
      <c r="Q65" s="57">
        <v>6</v>
      </c>
      <c r="R65" s="55">
        <v>7</v>
      </c>
      <c r="S65" s="56">
        <v>5</v>
      </c>
      <c r="T65" s="57">
        <v>12</v>
      </c>
      <c r="U65" s="55">
        <v>4</v>
      </c>
      <c r="V65" s="56">
        <v>5</v>
      </c>
      <c r="W65" s="57">
        <v>9</v>
      </c>
      <c r="X65" s="55">
        <v>9</v>
      </c>
      <c r="Y65" s="56">
        <v>10</v>
      </c>
      <c r="Z65" s="57">
        <v>19</v>
      </c>
      <c r="AA65" s="55">
        <v>7</v>
      </c>
      <c r="AB65" s="56">
        <v>0</v>
      </c>
      <c r="AC65" s="57">
        <v>7</v>
      </c>
      <c r="AD65" s="55">
        <v>12</v>
      </c>
      <c r="AE65" s="56">
        <v>10</v>
      </c>
      <c r="AF65" s="57">
        <v>22</v>
      </c>
      <c r="AG65" s="55">
        <v>9</v>
      </c>
      <c r="AH65" s="56">
        <v>2</v>
      </c>
      <c r="AI65" s="57">
        <v>11</v>
      </c>
      <c r="AJ65" s="55">
        <v>8</v>
      </c>
      <c r="AK65" s="56">
        <v>4</v>
      </c>
      <c r="AL65" s="57">
        <v>12</v>
      </c>
      <c r="AM65" s="55">
        <v>92</v>
      </c>
      <c r="AN65" s="56">
        <v>49</v>
      </c>
      <c r="AO65" s="57">
        <v>141</v>
      </c>
    </row>
    <row r="66" spans="2:41" x14ac:dyDescent="0.2">
      <c r="B66" s="58" t="s">
        <v>105</v>
      </c>
      <c r="C66" s="59">
        <v>6</v>
      </c>
      <c r="D66" s="60">
        <v>1</v>
      </c>
      <c r="E66" s="57">
        <v>7</v>
      </c>
      <c r="F66" s="59">
        <v>2</v>
      </c>
      <c r="G66" s="60">
        <v>0</v>
      </c>
      <c r="H66" s="57">
        <v>2</v>
      </c>
      <c r="I66" s="59">
        <v>3</v>
      </c>
      <c r="J66" s="60">
        <v>0</v>
      </c>
      <c r="K66" s="57">
        <v>3</v>
      </c>
      <c r="L66" s="59">
        <v>2</v>
      </c>
      <c r="M66" s="60">
        <v>1</v>
      </c>
      <c r="N66" s="57">
        <v>3</v>
      </c>
      <c r="O66" s="59">
        <v>4</v>
      </c>
      <c r="P66" s="60">
        <v>0</v>
      </c>
      <c r="Q66" s="57">
        <v>4</v>
      </c>
      <c r="R66" s="59">
        <v>5</v>
      </c>
      <c r="S66" s="60">
        <v>1</v>
      </c>
      <c r="T66" s="57">
        <v>6</v>
      </c>
      <c r="U66" s="59">
        <v>5</v>
      </c>
      <c r="V66" s="60">
        <v>0</v>
      </c>
      <c r="W66" s="57">
        <v>5</v>
      </c>
      <c r="X66" s="59">
        <v>5</v>
      </c>
      <c r="Y66" s="60">
        <v>2</v>
      </c>
      <c r="Z66" s="57">
        <v>7</v>
      </c>
      <c r="AA66" s="59">
        <v>5</v>
      </c>
      <c r="AB66" s="60">
        <v>3</v>
      </c>
      <c r="AC66" s="57">
        <v>8</v>
      </c>
      <c r="AD66" s="59">
        <v>3</v>
      </c>
      <c r="AE66" s="60">
        <v>0</v>
      </c>
      <c r="AF66" s="57">
        <v>3</v>
      </c>
      <c r="AG66" s="59">
        <v>1</v>
      </c>
      <c r="AH66" s="60">
        <v>1</v>
      </c>
      <c r="AI66" s="57">
        <v>2</v>
      </c>
      <c r="AJ66" s="59">
        <v>2</v>
      </c>
      <c r="AK66" s="60">
        <v>2</v>
      </c>
      <c r="AL66" s="57">
        <v>4</v>
      </c>
      <c r="AM66" s="55">
        <v>43</v>
      </c>
      <c r="AN66" s="56">
        <v>11</v>
      </c>
      <c r="AO66" s="57">
        <v>54</v>
      </c>
    </row>
    <row r="67" spans="2:41" x14ac:dyDescent="0.2">
      <c r="B67" s="58" t="s">
        <v>106</v>
      </c>
      <c r="C67" s="59">
        <v>3</v>
      </c>
      <c r="D67" s="60">
        <v>0</v>
      </c>
      <c r="E67" s="57">
        <v>3</v>
      </c>
      <c r="F67" s="59">
        <v>11</v>
      </c>
      <c r="G67" s="60">
        <v>2</v>
      </c>
      <c r="H67" s="57">
        <v>13</v>
      </c>
      <c r="I67" s="59">
        <v>9</v>
      </c>
      <c r="J67" s="60">
        <v>0</v>
      </c>
      <c r="K67" s="57">
        <v>9</v>
      </c>
      <c r="L67" s="59">
        <v>8</v>
      </c>
      <c r="M67" s="60">
        <v>0</v>
      </c>
      <c r="N67" s="57">
        <v>8</v>
      </c>
      <c r="O67" s="59">
        <v>7</v>
      </c>
      <c r="P67" s="60">
        <v>0</v>
      </c>
      <c r="Q67" s="57">
        <v>7</v>
      </c>
      <c r="R67" s="59">
        <v>5</v>
      </c>
      <c r="S67" s="60">
        <v>0</v>
      </c>
      <c r="T67" s="57">
        <v>5</v>
      </c>
      <c r="U67" s="59">
        <v>3</v>
      </c>
      <c r="V67" s="60">
        <v>0</v>
      </c>
      <c r="W67" s="57">
        <v>3</v>
      </c>
      <c r="X67" s="59">
        <v>11</v>
      </c>
      <c r="Y67" s="60">
        <v>0</v>
      </c>
      <c r="Z67" s="57">
        <v>11</v>
      </c>
      <c r="AA67" s="59">
        <v>3</v>
      </c>
      <c r="AB67" s="60">
        <v>0</v>
      </c>
      <c r="AC67" s="57">
        <v>3</v>
      </c>
      <c r="AD67" s="59">
        <v>5</v>
      </c>
      <c r="AE67" s="60">
        <v>0</v>
      </c>
      <c r="AF67" s="57">
        <v>5</v>
      </c>
      <c r="AG67" s="59">
        <v>8</v>
      </c>
      <c r="AH67" s="60">
        <v>0</v>
      </c>
      <c r="AI67" s="57">
        <v>8</v>
      </c>
      <c r="AJ67" s="59">
        <v>8</v>
      </c>
      <c r="AK67" s="60">
        <v>3</v>
      </c>
      <c r="AL67" s="57">
        <v>11</v>
      </c>
      <c r="AM67" s="55">
        <v>81</v>
      </c>
      <c r="AN67" s="56">
        <v>5</v>
      </c>
      <c r="AO67" s="57">
        <v>86</v>
      </c>
    </row>
    <row r="68" spans="2:41" x14ac:dyDescent="0.2">
      <c r="B68" s="58" t="s">
        <v>107</v>
      </c>
      <c r="C68" s="59">
        <v>37</v>
      </c>
      <c r="D68" s="60">
        <v>15</v>
      </c>
      <c r="E68" s="57">
        <v>52</v>
      </c>
      <c r="F68" s="59">
        <v>37</v>
      </c>
      <c r="G68" s="60">
        <v>13</v>
      </c>
      <c r="H68" s="57">
        <v>50</v>
      </c>
      <c r="I68" s="59">
        <v>41</v>
      </c>
      <c r="J68" s="60">
        <v>17</v>
      </c>
      <c r="K68" s="57">
        <v>58</v>
      </c>
      <c r="L68" s="59">
        <v>45</v>
      </c>
      <c r="M68" s="60">
        <v>9</v>
      </c>
      <c r="N68" s="57">
        <v>54</v>
      </c>
      <c r="O68" s="59">
        <v>34</v>
      </c>
      <c r="P68" s="60">
        <v>11</v>
      </c>
      <c r="Q68" s="57">
        <v>45</v>
      </c>
      <c r="R68" s="59">
        <v>34</v>
      </c>
      <c r="S68" s="60">
        <v>14</v>
      </c>
      <c r="T68" s="57">
        <v>48</v>
      </c>
      <c r="U68" s="59">
        <v>46</v>
      </c>
      <c r="V68" s="60">
        <v>11</v>
      </c>
      <c r="W68" s="57">
        <v>57</v>
      </c>
      <c r="X68" s="59">
        <v>34</v>
      </c>
      <c r="Y68" s="60">
        <v>14</v>
      </c>
      <c r="Z68" s="57">
        <v>48</v>
      </c>
      <c r="AA68" s="59">
        <v>35</v>
      </c>
      <c r="AB68" s="60">
        <v>6</v>
      </c>
      <c r="AC68" s="57">
        <v>41</v>
      </c>
      <c r="AD68" s="59">
        <v>34</v>
      </c>
      <c r="AE68" s="60">
        <v>10</v>
      </c>
      <c r="AF68" s="57">
        <v>44</v>
      </c>
      <c r="AG68" s="59">
        <v>22</v>
      </c>
      <c r="AH68" s="60">
        <v>10</v>
      </c>
      <c r="AI68" s="57">
        <v>32</v>
      </c>
      <c r="AJ68" s="59">
        <v>43</v>
      </c>
      <c r="AK68" s="60">
        <v>15</v>
      </c>
      <c r="AL68" s="57">
        <v>58</v>
      </c>
      <c r="AM68" s="55">
        <v>442</v>
      </c>
      <c r="AN68" s="56">
        <v>145</v>
      </c>
      <c r="AO68" s="57">
        <v>587</v>
      </c>
    </row>
    <row r="69" spans="2:41" x14ac:dyDescent="0.2">
      <c r="B69" s="58" t="s">
        <v>108</v>
      </c>
      <c r="C69" s="59">
        <v>1</v>
      </c>
      <c r="D69" s="60">
        <v>2</v>
      </c>
      <c r="E69" s="57">
        <v>3</v>
      </c>
      <c r="F69" s="59">
        <v>0</v>
      </c>
      <c r="G69" s="60">
        <v>0</v>
      </c>
      <c r="H69" s="57">
        <v>0</v>
      </c>
      <c r="I69" s="59">
        <v>2</v>
      </c>
      <c r="J69" s="60">
        <v>0</v>
      </c>
      <c r="K69" s="57">
        <v>2</v>
      </c>
      <c r="L69" s="59">
        <v>0</v>
      </c>
      <c r="M69" s="60">
        <v>0</v>
      </c>
      <c r="N69" s="57">
        <v>0</v>
      </c>
      <c r="O69" s="59">
        <v>3</v>
      </c>
      <c r="P69" s="60">
        <v>0</v>
      </c>
      <c r="Q69" s="57">
        <v>3</v>
      </c>
      <c r="R69" s="59">
        <v>3</v>
      </c>
      <c r="S69" s="60">
        <v>0</v>
      </c>
      <c r="T69" s="57">
        <v>3</v>
      </c>
      <c r="U69" s="59">
        <v>0</v>
      </c>
      <c r="V69" s="60">
        <v>0</v>
      </c>
      <c r="W69" s="57">
        <v>0</v>
      </c>
      <c r="X69" s="59">
        <v>2</v>
      </c>
      <c r="Y69" s="60">
        <v>0</v>
      </c>
      <c r="Z69" s="57">
        <v>2</v>
      </c>
      <c r="AA69" s="59">
        <v>1</v>
      </c>
      <c r="AB69" s="60">
        <v>0</v>
      </c>
      <c r="AC69" s="57">
        <v>1</v>
      </c>
      <c r="AD69" s="59">
        <v>1</v>
      </c>
      <c r="AE69" s="60">
        <v>1</v>
      </c>
      <c r="AF69" s="57">
        <v>2</v>
      </c>
      <c r="AG69" s="59">
        <v>0</v>
      </c>
      <c r="AH69" s="60">
        <v>2</v>
      </c>
      <c r="AI69" s="57">
        <v>2</v>
      </c>
      <c r="AJ69" s="59">
        <v>3</v>
      </c>
      <c r="AK69" s="60">
        <v>0</v>
      </c>
      <c r="AL69" s="57">
        <v>3</v>
      </c>
      <c r="AM69" s="55">
        <v>16</v>
      </c>
      <c r="AN69" s="56">
        <v>5</v>
      </c>
      <c r="AO69" s="57">
        <v>21</v>
      </c>
    </row>
    <row r="70" spans="2:41" x14ac:dyDescent="0.2">
      <c r="B70" s="58" t="s">
        <v>109</v>
      </c>
      <c r="C70" s="59">
        <v>31</v>
      </c>
      <c r="D70" s="60">
        <v>4</v>
      </c>
      <c r="E70" s="57">
        <v>35</v>
      </c>
      <c r="F70" s="59">
        <v>36</v>
      </c>
      <c r="G70" s="60">
        <v>2</v>
      </c>
      <c r="H70" s="57">
        <v>38</v>
      </c>
      <c r="I70" s="59">
        <v>47</v>
      </c>
      <c r="J70" s="60">
        <v>4</v>
      </c>
      <c r="K70" s="57">
        <v>51</v>
      </c>
      <c r="L70" s="59">
        <v>41</v>
      </c>
      <c r="M70" s="60">
        <v>2</v>
      </c>
      <c r="N70" s="57">
        <v>43</v>
      </c>
      <c r="O70" s="59">
        <v>35</v>
      </c>
      <c r="P70" s="60">
        <v>4</v>
      </c>
      <c r="Q70" s="57">
        <v>39</v>
      </c>
      <c r="R70" s="59">
        <v>42</v>
      </c>
      <c r="S70" s="60">
        <v>5</v>
      </c>
      <c r="T70" s="57">
        <v>47</v>
      </c>
      <c r="U70" s="59">
        <v>53</v>
      </c>
      <c r="V70" s="60">
        <v>6</v>
      </c>
      <c r="W70" s="57">
        <v>59</v>
      </c>
      <c r="X70" s="59">
        <v>46</v>
      </c>
      <c r="Y70" s="60">
        <v>7</v>
      </c>
      <c r="Z70" s="57">
        <v>53</v>
      </c>
      <c r="AA70" s="59">
        <v>32</v>
      </c>
      <c r="AB70" s="60">
        <v>4</v>
      </c>
      <c r="AC70" s="57">
        <v>36</v>
      </c>
      <c r="AD70" s="59">
        <v>45</v>
      </c>
      <c r="AE70" s="60">
        <v>1</v>
      </c>
      <c r="AF70" s="57">
        <v>46</v>
      </c>
      <c r="AG70" s="59">
        <v>43</v>
      </c>
      <c r="AH70" s="60">
        <v>5</v>
      </c>
      <c r="AI70" s="57">
        <v>48</v>
      </c>
      <c r="AJ70" s="59">
        <v>51</v>
      </c>
      <c r="AK70" s="60">
        <v>6</v>
      </c>
      <c r="AL70" s="57">
        <v>57</v>
      </c>
      <c r="AM70" s="55">
        <v>502</v>
      </c>
      <c r="AN70" s="56">
        <v>50</v>
      </c>
      <c r="AO70" s="57">
        <v>552</v>
      </c>
    </row>
    <row r="71" spans="2:41" x14ac:dyDescent="0.2">
      <c r="B71" s="58" t="s">
        <v>110</v>
      </c>
      <c r="C71" s="59">
        <v>24</v>
      </c>
      <c r="D71" s="60">
        <v>39</v>
      </c>
      <c r="E71" s="57">
        <v>63</v>
      </c>
      <c r="F71" s="59">
        <v>26</v>
      </c>
      <c r="G71" s="60">
        <v>23</v>
      </c>
      <c r="H71" s="57">
        <v>49</v>
      </c>
      <c r="I71" s="59">
        <v>34</v>
      </c>
      <c r="J71" s="60">
        <v>27</v>
      </c>
      <c r="K71" s="57">
        <v>61</v>
      </c>
      <c r="L71" s="59">
        <v>24</v>
      </c>
      <c r="M71" s="60">
        <v>31</v>
      </c>
      <c r="N71" s="57">
        <v>55</v>
      </c>
      <c r="O71" s="59">
        <v>26</v>
      </c>
      <c r="P71" s="60">
        <v>31</v>
      </c>
      <c r="Q71" s="57">
        <v>57</v>
      </c>
      <c r="R71" s="59">
        <v>18</v>
      </c>
      <c r="S71" s="60">
        <v>25</v>
      </c>
      <c r="T71" s="57">
        <v>43</v>
      </c>
      <c r="U71" s="59">
        <v>19</v>
      </c>
      <c r="V71" s="60">
        <v>26</v>
      </c>
      <c r="W71" s="57">
        <v>45</v>
      </c>
      <c r="X71" s="59">
        <v>25</v>
      </c>
      <c r="Y71" s="60">
        <v>36</v>
      </c>
      <c r="Z71" s="57">
        <v>61</v>
      </c>
      <c r="AA71" s="59">
        <v>20</v>
      </c>
      <c r="AB71" s="60">
        <v>19</v>
      </c>
      <c r="AC71" s="57">
        <v>39</v>
      </c>
      <c r="AD71" s="59">
        <v>19</v>
      </c>
      <c r="AE71" s="60">
        <v>17</v>
      </c>
      <c r="AF71" s="57">
        <v>36</v>
      </c>
      <c r="AG71" s="59">
        <v>18</v>
      </c>
      <c r="AH71" s="60">
        <v>17</v>
      </c>
      <c r="AI71" s="57">
        <v>35</v>
      </c>
      <c r="AJ71" s="59">
        <v>23</v>
      </c>
      <c r="AK71" s="60">
        <v>21</v>
      </c>
      <c r="AL71" s="57">
        <v>44</v>
      </c>
      <c r="AM71" s="55">
        <v>276</v>
      </c>
      <c r="AN71" s="56">
        <v>312</v>
      </c>
      <c r="AO71" s="57">
        <v>588</v>
      </c>
    </row>
    <row r="72" spans="2:41" x14ac:dyDescent="0.2">
      <c r="B72" s="58" t="s">
        <v>111</v>
      </c>
      <c r="C72" s="59">
        <v>9</v>
      </c>
      <c r="D72" s="60">
        <v>11</v>
      </c>
      <c r="E72" s="57">
        <v>20</v>
      </c>
      <c r="F72" s="59">
        <v>4</v>
      </c>
      <c r="G72" s="60">
        <v>10</v>
      </c>
      <c r="H72" s="57">
        <v>14</v>
      </c>
      <c r="I72" s="59">
        <v>4</v>
      </c>
      <c r="J72" s="60">
        <v>7</v>
      </c>
      <c r="K72" s="57">
        <v>11</v>
      </c>
      <c r="L72" s="59">
        <v>8</v>
      </c>
      <c r="M72" s="60">
        <v>13</v>
      </c>
      <c r="N72" s="57">
        <v>21</v>
      </c>
      <c r="O72" s="59">
        <v>4</v>
      </c>
      <c r="P72" s="60">
        <v>15</v>
      </c>
      <c r="Q72" s="57">
        <v>19</v>
      </c>
      <c r="R72" s="59">
        <v>12</v>
      </c>
      <c r="S72" s="60">
        <v>9</v>
      </c>
      <c r="T72" s="57">
        <v>21</v>
      </c>
      <c r="U72" s="59">
        <v>6</v>
      </c>
      <c r="V72" s="60">
        <v>10</v>
      </c>
      <c r="W72" s="57">
        <v>16</v>
      </c>
      <c r="X72" s="59">
        <v>17</v>
      </c>
      <c r="Y72" s="60">
        <v>21</v>
      </c>
      <c r="Z72" s="57">
        <v>38</v>
      </c>
      <c r="AA72" s="59">
        <v>7</v>
      </c>
      <c r="AB72" s="60">
        <v>15</v>
      </c>
      <c r="AC72" s="57">
        <v>22</v>
      </c>
      <c r="AD72" s="59">
        <v>5</v>
      </c>
      <c r="AE72" s="60">
        <v>15</v>
      </c>
      <c r="AF72" s="57">
        <v>20</v>
      </c>
      <c r="AG72" s="59">
        <v>2</v>
      </c>
      <c r="AH72" s="60">
        <v>9</v>
      </c>
      <c r="AI72" s="57">
        <v>11</v>
      </c>
      <c r="AJ72" s="59">
        <v>10</v>
      </c>
      <c r="AK72" s="60">
        <v>15</v>
      </c>
      <c r="AL72" s="57">
        <v>25</v>
      </c>
      <c r="AM72" s="55">
        <v>88</v>
      </c>
      <c r="AN72" s="56">
        <v>150</v>
      </c>
      <c r="AO72" s="57">
        <v>238</v>
      </c>
    </row>
    <row r="73" spans="2:41" x14ac:dyDescent="0.2">
      <c r="B73" s="58" t="s">
        <v>112</v>
      </c>
      <c r="C73" s="59">
        <v>21</v>
      </c>
      <c r="D73" s="60">
        <v>8</v>
      </c>
      <c r="E73" s="57">
        <v>29</v>
      </c>
      <c r="F73" s="59">
        <v>19</v>
      </c>
      <c r="G73" s="60">
        <v>8</v>
      </c>
      <c r="H73" s="57">
        <v>27</v>
      </c>
      <c r="I73" s="59">
        <v>25</v>
      </c>
      <c r="J73" s="60">
        <v>7</v>
      </c>
      <c r="K73" s="57">
        <v>32</v>
      </c>
      <c r="L73" s="59">
        <v>16</v>
      </c>
      <c r="M73" s="60">
        <v>2</v>
      </c>
      <c r="N73" s="57">
        <v>18</v>
      </c>
      <c r="O73" s="59">
        <v>25</v>
      </c>
      <c r="P73" s="60">
        <v>3</v>
      </c>
      <c r="Q73" s="57">
        <v>28</v>
      </c>
      <c r="R73" s="59">
        <v>19</v>
      </c>
      <c r="S73" s="60">
        <v>4</v>
      </c>
      <c r="T73" s="57">
        <v>23</v>
      </c>
      <c r="U73" s="59">
        <v>24</v>
      </c>
      <c r="V73" s="60">
        <v>5</v>
      </c>
      <c r="W73" s="57">
        <v>29</v>
      </c>
      <c r="X73" s="59">
        <v>36</v>
      </c>
      <c r="Y73" s="60">
        <v>7</v>
      </c>
      <c r="Z73" s="57">
        <v>43</v>
      </c>
      <c r="AA73" s="59">
        <v>23</v>
      </c>
      <c r="AB73" s="60">
        <v>5</v>
      </c>
      <c r="AC73" s="57">
        <v>28</v>
      </c>
      <c r="AD73" s="59">
        <v>26</v>
      </c>
      <c r="AE73" s="60">
        <v>4</v>
      </c>
      <c r="AF73" s="57">
        <v>30</v>
      </c>
      <c r="AG73" s="59">
        <v>21</v>
      </c>
      <c r="AH73" s="60">
        <v>7</v>
      </c>
      <c r="AI73" s="57">
        <v>28</v>
      </c>
      <c r="AJ73" s="59">
        <v>23</v>
      </c>
      <c r="AK73" s="60">
        <v>11</v>
      </c>
      <c r="AL73" s="57">
        <v>34</v>
      </c>
      <c r="AM73" s="55">
        <v>278</v>
      </c>
      <c r="AN73" s="56">
        <v>71</v>
      </c>
      <c r="AO73" s="57">
        <v>349</v>
      </c>
    </row>
    <row r="74" spans="2:41" x14ac:dyDescent="0.2">
      <c r="B74" s="58" t="s">
        <v>113</v>
      </c>
      <c r="C74" s="59">
        <v>6</v>
      </c>
      <c r="D74" s="60">
        <v>15</v>
      </c>
      <c r="E74" s="57">
        <v>21</v>
      </c>
      <c r="F74" s="59">
        <v>10</v>
      </c>
      <c r="G74" s="60">
        <v>10</v>
      </c>
      <c r="H74" s="57">
        <v>20</v>
      </c>
      <c r="I74" s="59">
        <v>5</v>
      </c>
      <c r="J74" s="60">
        <v>8</v>
      </c>
      <c r="K74" s="57">
        <v>13</v>
      </c>
      <c r="L74" s="59">
        <v>4</v>
      </c>
      <c r="M74" s="60">
        <v>10</v>
      </c>
      <c r="N74" s="57">
        <v>14</v>
      </c>
      <c r="O74" s="59">
        <v>5</v>
      </c>
      <c r="P74" s="60">
        <v>15</v>
      </c>
      <c r="Q74" s="57">
        <v>20</v>
      </c>
      <c r="R74" s="59">
        <v>8</v>
      </c>
      <c r="S74" s="60">
        <v>8</v>
      </c>
      <c r="T74" s="57">
        <v>16</v>
      </c>
      <c r="U74" s="59">
        <v>3</v>
      </c>
      <c r="V74" s="60">
        <v>15</v>
      </c>
      <c r="W74" s="57">
        <v>18</v>
      </c>
      <c r="X74" s="59">
        <v>1</v>
      </c>
      <c r="Y74" s="60">
        <v>12</v>
      </c>
      <c r="Z74" s="57">
        <v>13</v>
      </c>
      <c r="AA74" s="59">
        <v>2</v>
      </c>
      <c r="AB74" s="60">
        <v>7</v>
      </c>
      <c r="AC74" s="57">
        <v>9</v>
      </c>
      <c r="AD74" s="59">
        <v>3</v>
      </c>
      <c r="AE74" s="60">
        <v>10</v>
      </c>
      <c r="AF74" s="57">
        <v>13</v>
      </c>
      <c r="AG74" s="59">
        <v>2</v>
      </c>
      <c r="AH74" s="60">
        <v>6</v>
      </c>
      <c r="AI74" s="57">
        <v>8</v>
      </c>
      <c r="AJ74" s="59">
        <v>5</v>
      </c>
      <c r="AK74" s="60">
        <v>11</v>
      </c>
      <c r="AL74" s="57">
        <v>16</v>
      </c>
      <c r="AM74" s="55">
        <v>54</v>
      </c>
      <c r="AN74" s="56">
        <v>127</v>
      </c>
      <c r="AO74" s="57">
        <v>181</v>
      </c>
    </row>
    <row r="75" spans="2:41" x14ac:dyDescent="0.2">
      <c r="B75" s="58" t="s">
        <v>114</v>
      </c>
      <c r="C75" s="59">
        <v>24</v>
      </c>
      <c r="D75" s="60">
        <v>26</v>
      </c>
      <c r="E75" s="57">
        <v>50</v>
      </c>
      <c r="F75" s="59">
        <v>18</v>
      </c>
      <c r="G75" s="60">
        <v>24</v>
      </c>
      <c r="H75" s="57">
        <v>42</v>
      </c>
      <c r="I75" s="59">
        <v>22</v>
      </c>
      <c r="J75" s="60">
        <v>29</v>
      </c>
      <c r="K75" s="57">
        <v>51</v>
      </c>
      <c r="L75" s="59">
        <v>21</v>
      </c>
      <c r="M75" s="60">
        <v>27</v>
      </c>
      <c r="N75" s="57">
        <v>48</v>
      </c>
      <c r="O75" s="59">
        <v>19</v>
      </c>
      <c r="P75" s="60">
        <v>22</v>
      </c>
      <c r="Q75" s="57">
        <v>41</v>
      </c>
      <c r="R75" s="59">
        <v>20</v>
      </c>
      <c r="S75" s="60">
        <v>20</v>
      </c>
      <c r="T75" s="57">
        <v>40</v>
      </c>
      <c r="U75" s="59">
        <v>25</v>
      </c>
      <c r="V75" s="60">
        <v>16</v>
      </c>
      <c r="W75" s="57">
        <v>41</v>
      </c>
      <c r="X75" s="59">
        <v>24</v>
      </c>
      <c r="Y75" s="60">
        <v>16</v>
      </c>
      <c r="Z75" s="57">
        <v>40</v>
      </c>
      <c r="AA75" s="59">
        <v>19</v>
      </c>
      <c r="AB75" s="60">
        <v>14</v>
      </c>
      <c r="AC75" s="57">
        <v>33</v>
      </c>
      <c r="AD75" s="59">
        <v>17</v>
      </c>
      <c r="AE75" s="60">
        <v>17</v>
      </c>
      <c r="AF75" s="57">
        <v>34</v>
      </c>
      <c r="AG75" s="59">
        <v>14</v>
      </c>
      <c r="AH75" s="60">
        <v>20</v>
      </c>
      <c r="AI75" s="57">
        <v>34</v>
      </c>
      <c r="AJ75" s="59">
        <v>20</v>
      </c>
      <c r="AK75" s="60">
        <v>15</v>
      </c>
      <c r="AL75" s="57">
        <v>35</v>
      </c>
      <c r="AM75" s="55">
        <v>243</v>
      </c>
      <c r="AN75" s="56">
        <v>246</v>
      </c>
      <c r="AO75" s="57">
        <v>489</v>
      </c>
    </row>
    <row r="76" spans="2:41" x14ac:dyDescent="0.2">
      <c r="B76" s="58" t="s">
        <v>115</v>
      </c>
      <c r="C76" s="59">
        <v>40</v>
      </c>
      <c r="D76" s="60">
        <v>69</v>
      </c>
      <c r="E76" s="57">
        <v>109</v>
      </c>
      <c r="F76" s="59">
        <v>25</v>
      </c>
      <c r="G76" s="60">
        <v>52</v>
      </c>
      <c r="H76" s="57">
        <v>77</v>
      </c>
      <c r="I76" s="59">
        <v>21</v>
      </c>
      <c r="J76" s="60">
        <v>43</v>
      </c>
      <c r="K76" s="57">
        <v>64</v>
      </c>
      <c r="L76" s="59">
        <v>26</v>
      </c>
      <c r="M76" s="60">
        <v>32</v>
      </c>
      <c r="N76" s="57">
        <v>58</v>
      </c>
      <c r="O76" s="59">
        <v>25</v>
      </c>
      <c r="P76" s="60">
        <v>78</v>
      </c>
      <c r="Q76" s="57">
        <v>103</v>
      </c>
      <c r="R76" s="59">
        <v>21</v>
      </c>
      <c r="S76" s="60">
        <v>48</v>
      </c>
      <c r="T76" s="57">
        <v>69</v>
      </c>
      <c r="U76" s="59">
        <v>18</v>
      </c>
      <c r="V76" s="60">
        <v>64</v>
      </c>
      <c r="W76" s="57">
        <v>82</v>
      </c>
      <c r="X76" s="59">
        <v>22</v>
      </c>
      <c r="Y76" s="60">
        <v>98</v>
      </c>
      <c r="Z76" s="57">
        <v>120</v>
      </c>
      <c r="AA76" s="59">
        <v>17</v>
      </c>
      <c r="AB76" s="60">
        <v>81</v>
      </c>
      <c r="AC76" s="57">
        <v>98</v>
      </c>
      <c r="AD76" s="59">
        <v>40</v>
      </c>
      <c r="AE76" s="60">
        <v>101</v>
      </c>
      <c r="AF76" s="57">
        <v>141</v>
      </c>
      <c r="AG76" s="59">
        <v>31</v>
      </c>
      <c r="AH76" s="60">
        <v>70</v>
      </c>
      <c r="AI76" s="57">
        <v>101</v>
      </c>
      <c r="AJ76" s="59">
        <v>25</v>
      </c>
      <c r="AK76" s="60">
        <v>75</v>
      </c>
      <c r="AL76" s="57">
        <v>100</v>
      </c>
      <c r="AM76" s="55">
        <v>311</v>
      </c>
      <c r="AN76" s="56">
        <v>811</v>
      </c>
      <c r="AO76" s="57">
        <v>1122</v>
      </c>
    </row>
    <row r="77" spans="2:41" x14ac:dyDescent="0.2">
      <c r="B77" s="58" t="s">
        <v>116</v>
      </c>
      <c r="C77" s="59">
        <v>7</v>
      </c>
      <c r="D77" s="60">
        <v>44</v>
      </c>
      <c r="E77" s="57">
        <v>51</v>
      </c>
      <c r="F77" s="59">
        <v>7</v>
      </c>
      <c r="G77" s="60">
        <v>18</v>
      </c>
      <c r="H77" s="57">
        <v>25</v>
      </c>
      <c r="I77" s="59">
        <v>1</v>
      </c>
      <c r="J77" s="60">
        <v>21</v>
      </c>
      <c r="K77" s="57">
        <v>22</v>
      </c>
      <c r="L77" s="59">
        <v>4</v>
      </c>
      <c r="M77" s="60">
        <v>23</v>
      </c>
      <c r="N77" s="57">
        <v>27</v>
      </c>
      <c r="O77" s="59">
        <v>6</v>
      </c>
      <c r="P77" s="60">
        <v>60</v>
      </c>
      <c r="Q77" s="57">
        <v>66</v>
      </c>
      <c r="R77" s="59">
        <v>3</v>
      </c>
      <c r="S77" s="60">
        <v>33</v>
      </c>
      <c r="T77" s="57">
        <v>36</v>
      </c>
      <c r="U77" s="59">
        <v>8</v>
      </c>
      <c r="V77" s="60">
        <v>50</v>
      </c>
      <c r="W77" s="57">
        <v>58</v>
      </c>
      <c r="X77" s="59">
        <v>9</v>
      </c>
      <c r="Y77" s="60">
        <v>42</v>
      </c>
      <c r="Z77" s="57">
        <v>51</v>
      </c>
      <c r="AA77" s="59">
        <v>9</v>
      </c>
      <c r="AB77" s="60">
        <v>44</v>
      </c>
      <c r="AC77" s="57">
        <v>53</v>
      </c>
      <c r="AD77" s="59">
        <v>20</v>
      </c>
      <c r="AE77" s="60">
        <v>81</v>
      </c>
      <c r="AF77" s="57">
        <v>101</v>
      </c>
      <c r="AG77" s="59">
        <v>11</v>
      </c>
      <c r="AH77" s="60">
        <v>43</v>
      </c>
      <c r="AI77" s="57">
        <v>54</v>
      </c>
      <c r="AJ77" s="59">
        <v>10</v>
      </c>
      <c r="AK77" s="60">
        <v>48</v>
      </c>
      <c r="AL77" s="57">
        <v>58</v>
      </c>
      <c r="AM77" s="55">
        <v>95</v>
      </c>
      <c r="AN77" s="56">
        <v>507</v>
      </c>
      <c r="AO77" s="57">
        <v>602</v>
      </c>
    </row>
    <row r="78" spans="2:41" x14ac:dyDescent="0.2">
      <c r="B78" s="58" t="s">
        <v>117</v>
      </c>
      <c r="C78" s="59">
        <v>7</v>
      </c>
      <c r="D78" s="60">
        <v>42</v>
      </c>
      <c r="E78" s="57">
        <v>49</v>
      </c>
      <c r="F78" s="59">
        <v>5</v>
      </c>
      <c r="G78" s="60">
        <v>27</v>
      </c>
      <c r="H78" s="57">
        <v>32</v>
      </c>
      <c r="I78" s="59">
        <v>7</v>
      </c>
      <c r="J78" s="60">
        <v>27</v>
      </c>
      <c r="K78" s="57">
        <v>34</v>
      </c>
      <c r="L78" s="59">
        <v>9</v>
      </c>
      <c r="M78" s="60">
        <v>21</v>
      </c>
      <c r="N78" s="57">
        <v>30</v>
      </c>
      <c r="O78" s="59">
        <v>10</v>
      </c>
      <c r="P78" s="60">
        <v>29</v>
      </c>
      <c r="Q78" s="57">
        <v>39</v>
      </c>
      <c r="R78" s="59">
        <v>5</v>
      </c>
      <c r="S78" s="60">
        <v>24</v>
      </c>
      <c r="T78" s="57">
        <v>29</v>
      </c>
      <c r="U78" s="59">
        <v>6</v>
      </c>
      <c r="V78" s="60">
        <v>47</v>
      </c>
      <c r="W78" s="57">
        <v>53</v>
      </c>
      <c r="X78" s="59">
        <v>9</v>
      </c>
      <c r="Y78" s="60">
        <v>39</v>
      </c>
      <c r="Z78" s="57">
        <v>48</v>
      </c>
      <c r="AA78" s="59">
        <v>10</v>
      </c>
      <c r="AB78" s="60">
        <v>36</v>
      </c>
      <c r="AC78" s="57">
        <v>46</v>
      </c>
      <c r="AD78" s="59">
        <v>6</v>
      </c>
      <c r="AE78" s="60">
        <v>28</v>
      </c>
      <c r="AF78" s="57">
        <v>34</v>
      </c>
      <c r="AG78" s="59">
        <v>10</v>
      </c>
      <c r="AH78" s="60">
        <v>36</v>
      </c>
      <c r="AI78" s="57">
        <v>46</v>
      </c>
      <c r="AJ78" s="59">
        <v>10</v>
      </c>
      <c r="AK78" s="60">
        <v>46</v>
      </c>
      <c r="AL78" s="57">
        <v>56</v>
      </c>
      <c r="AM78" s="55">
        <v>94</v>
      </c>
      <c r="AN78" s="56">
        <v>402</v>
      </c>
      <c r="AO78" s="57">
        <v>496</v>
      </c>
    </row>
    <row r="79" spans="2:41" x14ac:dyDescent="0.2">
      <c r="B79" s="58" t="s">
        <v>118</v>
      </c>
      <c r="C79" s="59">
        <v>8</v>
      </c>
      <c r="D79" s="60">
        <v>25</v>
      </c>
      <c r="E79" s="57">
        <v>33</v>
      </c>
      <c r="F79" s="59">
        <v>1</v>
      </c>
      <c r="G79" s="60">
        <v>10</v>
      </c>
      <c r="H79" s="57">
        <v>11</v>
      </c>
      <c r="I79" s="59">
        <v>7</v>
      </c>
      <c r="J79" s="60">
        <v>18</v>
      </c>
      <c r="K79" s="57">
        <v>25</v>
      </c>
      <c r="L79" s="59">
        <v>6</v>
      </c>
      <c r="M79" s="60">
        <v>9</v>
      </c>
      <c r="N79" s="57">
        <v>15</v>
      </c>
      <c r="O79" s="59">
        <v>11</v>
      </c>
      <c r="P79" s="60">
        <v>29</v>
      </c>
      <c r="Q79" s="57">
        <v>40</v>
      </c>
      <c r="R79" s="59">
        <v>5</v>
      </c>
      <c r="S79" s="60">
        <v>19</v>
      </c>
      <c r="T79" s="57">
        <v>24</v>
      </c>
      <c r="U79" s="59">
        <v>13</v>
      </c>
      <c r="V79" s="60">
        <v>20</v>
      </c>
      <c r="W79" s="57">
        <v>33</v>
      </c>
      <c r="X79" s="59">
        <v>12</v>
      </c>
      <c r="Y79" s="60">
        <v>30</v>
      </c>
      <c r="Z79" s="57">
        <v>42</v>
      </c>
      <c r="AA79" s="59">
        <v>9</v>
      </c>
      <c r="AB79" s="60">
        <v>19</v>
      </c>
      <c r="AC79" s="57">
        <v>28</v>
      </c>
      <c r="AD79" s="59">
        <v>12</v>
      </c>
      <c r="AE79" s="60">
        <v>38</v>
      </c>
      <c r="AF79" s="57">
        <v>50</v>
      </c>
      <c r="AG79" s="59">
        <v>5</v>
      </c>
      <c r="AH79" s="60">
        <v>27</v>
      </c>
      <c r="AI79" s="57">
        <v>32</v>
      </c>
      <c r="AJ79" s="59">
        <v>9</v>
      </c>
      <c r="AK79" s="60">
        <v>25</v>
      </c>
      <c r="AL79" s="57">
        <v>34</v>
      </c>
      <c r="AM79" s="55">
        <v>98</v>
      </c>
      <c r="AN79" s="56">
        <v>269</v>
      </c>
      <c r="AO79" s="57">
        <v>367</v>
      </c>
    </row>
    <row r="80" spans="2:41" x14ac:dyDescent="0.2">
      <c r="B80" s="58" t="s">
        <v>119</v>
      </c>
      <c r="C80" s="59">
        <v>0</v>
      </c>
      <c r="D80" s="60">
        <v>2</v>
      </c>
      <c r="E80" s="57">
        <v>2</v>
      </c>
      <c r="F80" s="59">
        <v>2</v>
      </c>
      <c r="G80" s="60">
        <v>2</v>
      </c>
      <c r="H80" s="57">
        <v>4</v>
      </c>
      <c r="I80" s="59">
        <v>0</v>
      </c>
      <c r="J80" s="60">
        <v>2</v>
      </c>
      <c r="K80" s="57">
        <v>2</v>
      </c>
      <c r="L80" s="59">
        <v>0</v>
      </c>
      <c r="M80" s="60">
        <v>1</v>
      </c>
      <c r="N80" s="57">
        <v>1</v>
      </c>
      <c r="O80" s="59">
        <v>0</v>
      </c>
      <c r="P80" s="60">
        <v>1</v>
      </c>
      <c r="Q80" s="57">
        <v>1</v>
      </c>
      <c r="R80" s="59">
        <v>0</v>
      </c>
      <c r="S80" s="60">
        <v>0</v>
      </c>
      <c r="T80" s="57">
        <v>0</v>
      </c>
      <c r="U80" s="59">
        <v>1</v>
      </c>
      <c r="V80" s="60">
        <v>1</v>
      </c>
      <c r="W80" s="57">
        <v>2</v>
      </c>
      <c r="X80" s="59">
        <v>2</v>
      </c>
      <c r="Y80" s="60">
        <v>3</v>
      </c>
      <c r="Z80" s="57">
        <v>5</v>
      </c>
      <c r="AA80" s="59">
        <v>1</v>
      </c>
      <c r="AB80" s="60">
        <v>0</v>
      </c>
      <c r="AC80" s="57">
        <v>1</v>
      </c>
      <c r="AD80" s="59">
        <v>1</v>
      </c>
      <c r="AE80" s="60">
        <v>1</v>
      </c>
      <c r="AF80" s="57">
        <v>2</v>
      </c>
      <c r="AG80" s="59">
        <v>0</v>
      </c>
      <c r="AH80" s="60">
        <v>1</v>
      </c>
      <c r="AI80" s="57">
        <v>1</v>
      </c>
      <c r="AJ80" s="59">
        <v>1</v>
      </c>
      <c r="AK80" s="60">
        <v>2</v>
      </c>
      <c r="AL80" s="57">
        <v>3</v>
      </c>
      <c r="AM80" s="55">
        <v>8</v>
      </c>
      <c r="AN80" s="56">
        <v>16</v>
      </c>
      <c r="AO80" s="57">
        <v>24</v>
      </c>
    </row>
    <row r="81" spans="2:41" x14ac:dyDescent="0.2">
      <c r="B81" s="58" t="s">
        <v>120</v>
      </c>
      <c r="C81" s="59">
        <v>0</v>
      </c>
      <c r="D81" s="60">
        <v>0</v>
      </c>
      <c r="E81" s="57">
        <v>0</v>
      </c>
      <c r="F81" s="59">
        <v>0</v>
      </c>
      <c r="G81" s="60">
        <v>0</v>
      </c>
      <c r="H81" s="57">
        <v>0</v>
      </c>
      <c r="I81" s="59">
        <v>0</v>
      </c>
      <c r="J81" s="60">
        <v>0</v>
      </c>
      <c r="K81" s="57">
        <v>0</v>
      </c>
      <c r="L81" s="59">
        <v>0</v>
      </c>
      <c r="M81" s="60">
        <v>0</v>
      </c>
      <c r="N81" s="57">
        <v>0</v>
      </c>
      <c r="O81" s="59">
        <v>0</v>
      </c>
      <c r="P81" s="60">
        <v>0</v>
      </c>
      <c r="Q81" s="57">
        <v>0</v>
      </c>
      <c r="R81" s="59">
        <v>0</v>
      </c>
      <c r="S81" s="60">
        <v>0</v>
      </c>
      <c r="T81" s="57">
        <v>0</v>
      </c>
      <c r="U81" s="59">
        <v>0</v>
      </c>
      <c r="V81" s="60">
        <v>0</v>
      </c>
      <c r="W81" s="57">
        <v>0</v>
      </c>
      <c r="X81" s="59">
        <v>0</v>
      </c>
      <c r="Y81" s="60">
        <v>0</v>
      </c>
      <c r="Z81" s="57">
        <v>0</v>
      </c>
      <c r="AA81" s="59">
        <v>0</v>
      </c>
      <c r="AB81" s="60">
        <v>0</v>
      </c>
      <c r="AC81" s="57">
        <v>0</v>
      </c>
      <c r="AD81" s="59">
        <v>0</v>
      </c>
      <c r="AE81" s="60">
        <v>0</v>
      </c>
      <c r="AF81" s="57">
        <v>0</v>
      </c>
      <c r="AG81" s="59">
        <v>0</v>
      </c>
      <c r="AH81" s="60">
        <v>0</v>
      </c>
      <c r="AI81" s="57">
        <v>0</v>
      </c>
      <c r="AJ81" s="59">
        <v>0</v>
      </c>
      <c r="AK81" s="60">
        <v>0</v>
      </c>
      <c r="AL81" s="57">
        <v>0</v>
      </c>
      <c r="AM81" s="55">
        <v>0</v>
      </c>
      <c r="AN81" s="56">
        <v>0</v>
      </c>
      <c r="AO81" s="57">
        <v>0</v>
      </c>
    </row>
    <row r="82" spans="2:41" ht="15" x14ac:dyDescent="0.25">
      <c r="B82" s="213" t="s">
        <v>231</v>
      </c>
      <c r="C82" s="63">
        <v>232</v>
      </c>
      <c r="D82" s="64">
        <v>306</v>
      </c>
      <c r="E82" s="65">
        <v>538</v>
      </c>
      <c r="F82" s="63">
        <v>209</v>
      </c>
      <c r="G82" s="64">
        <v>203</v>
      </c>
      <c r="H82" s="65">
        <v>412</v>
      </c>
      <c r="I82" s="63">
        <v>240</v>
      </c>
      <c r="J82" s="64">
        <v>211</v>
      </c>
      <c r="K82" s="65">
        <v>451</v>
      </c>
      <c r="L82" s="63">
        <v>220</v>
      </c>
      <c r="M82" s="64">
        <v>186</v>
      </c>
      <c r="N82" s="65">
        <v>406</v>
      </c>
      <c r="O82" s="63">
        <v>218</v>
      </c>
      <c r="P82" s="64">
        <v>300</v>
      </c>
      <c r="Q82" s="65">
        <v>518</v>
      </c>
      <c r="R82" s="63">
        <v>207</v>
      </c>
      <c r="S82" s="64">
        <v>215</v>
      </c>
      <c r="T82" s="65">
        <v>422</v>
      </c>
      <c r="U82" s="63">
        <v>234</v>
      </c>
      <c r="V82" s="64">
        <v>276</v>
      </c>
      <c r="W82" s="65">
        <v>510</v>
      </c>
      <c r="X82" s="63">
        <v>264</v>
      </c>
      <c r="Y82" s="64">
        <v>337</v>
      </c>
      <c r="Z82" s="65">
        <v>601</v>
      </c>
      <c r="AA82" s="63">
        <v>200</v>
      </c>
      <c r="AB82" s="64">
        <v>253</v>
      </c>
      <c r="AC82" s="65">
        <v>453</v>
      </c>
      <c r="AD82" s="63">
        <v>249</v>
      </c>
      <c r="AE82" s="64">
        <v>334</v>
      </c>
      <c r="AF82" s="65">
        <v>583</v>
      </c>
      <c r="AG82" s="63">
        <v>197</v>
      </c>
      <c r="AH82" s="64">
        <v>256</v>
      </c>
      <c r="AI82" s="65">
        <v>453</v>
      </c>
      <c r="AJ82" s="63">
        <v>251</v>
      </c>
      <c r="AK82" s="64">
        <v>299</v>
      </c>
      <c r="AL82" s="65">
        <v>550</v>
      </c>
      <c r="AM82" s="63">
        <v>2721</v>
      </c>
      <c r="AN82" s="64">
        <v>3176</v>
      </c>
      <c r="AO82" s="65">
        <v>5897</v>
      </c>
    </row>
    <row r="83" spans="2:41" ht="27" customHeight="1" x14ac:dyDescent="0.2">
      <c r="B83" s="1261" t="s">
        <v>58</v>
      </c>
      <c r="C83" s="1261"/>
      <c r="D83" s="1261"/>
      <c r="E83" s="1261"/>
      <c r="F83" s="1261"/>
      <c r="G83" s="1261"/>
      <c r="H83" s="1261"/>
      <c r="I83" s="1261"/>
      <c r="J83" s="1261"/>
      <c r="K83" s="1261"/>
      <c r="L83" s="1261"/>
      <c r="M83" s="367"/>
      <c r="N83" s="367"/>
    </row>
    <row r="84" spans="2:41" x14ac:dyDescent="0.2">
      <c r="B84" s="76" t="s">
        <v>59</v>
      </c>
      <c r="C84" s="377"/>
      <c r="D84" s="377"/>
      <c r="E84" s="377"/>
      <c r="F84" s="378"/>
      <c r="G84" s="377"/>
      <c r="H84" s="377"/>
      <c r="I84" s="377"/>
      <c r="J84" s="379"/>
      <c r="K84" s="377"/>
      <c r="L84" s="377"/>
      <c r="M84" s="5"/>
      <c r="N84" s="5"/>
    </row>
    <row r="85" spans="2:41" ht="26.25" customHeight="1" x14ac:dyDescent="0.2">
      <c r="B85" s="1262" t="s">
        <v>60</v>
      </c>
      <c r="C85" s="1262"/>
      <c r="D85" s="1262"/>
      <c r="E85" s="1262"/>
      <c r="F85" s="1262"/>
      <c r="G85" s="1262"/>
      <c r="H85" s="1262"/>
      <c r="I85" s="1262"/>
      <c r="J85" s="1262"/>
      <c r="K85" s="1262"/>
      <c r="L85" s="1262"/>
      <c r="M85" s="380"/>
      <c r="N85" s="380"/>
      <c r="O85" s="380"/>
    </row>
    <row r="86" spans="2:41" x14ac:dyDescent="0.2">
      <c r="B86" s="80"/>
      <c r="C86" s="381"/>
      <c r="D86" s="381"/>
      <c r="E86" s="381"/>
      <c r="F86" s="381"/>
      <c r="G86" s="381"/>
      <c r="H86" s="381"/>
      <c r="I86" s="381"/>
      <c r="J86" s="381"/>
      <c r="K86" s="381"/>
      <c r="L86" s="381"/>
      <c r="M86" s="254"/>
      <c r="N86" s="254"/>
    </row>
    <row r="87" spans="2:41" x14ac:dyDescent="0.2">
      <c r="C87" s="289"/>
      <c r="D87" s="289"/>
      <c r="E87" s="289"/>
      <c r="F87" s="289"/>
      <c r="G87" s="289"/>
      <c r="H87" s="289"/>
      <c r="I87" s="289"/>
      <c r="J87" s="289"/>
      <c r="K87" s="289"/>
      <c r="L87" s="289"/>
      <c r="M87" s="289"/>
      <c r="N87" s="289"/>
      <c r="O87" s="289"/>
      <c r="P87" s="289"/>
      <c r="Q87" s="289"/>
      <c r="R87" s="289"/>
      <c r="S87" s="289"/>
      <c r="T87" s="289"/>
      <c r="U87" s="289"/>
      <c r="V87" s="289"/>
      <c r="W87" s="289"/>
      <c r="X87" s="289"/>
      <c r="Y87" s="289"/>
      <c r="Z87" s="289"/>
      <c r="AA87" s="289"/>
      <c r="AB87" s="289"/>
      <c r="AC87" s="289"/>
      <c r="AD87" s="289"/>
      <c r="AE87" s="289"/>
      <c r="AF87" s="289"/>
      <c r="AG87" s="289"/>
      <c r="AH87" s="289"/>
      <c r="AI87" s="289"/>
      <c r="AJ87" s="289"/>
      <c r="AK87" s="289"/>
      <c r="AL87" s="289"/>
    </row>
    <row r="88" spans="2:41" x14ac:dyDescent="0.2">
      <c r="D88" s="382"/>
      <c r="E88" s="382"/>
      <c r="F88" s="382"/>
      <c r="G88" s="382"/>
      <c r="H88" s="382"/>
      <c r="I88" s="382"/>
      <c r="J88" s="382"/>
    </row>
    <row r="89" spans="2:41" x14ac:dyDescent="0.2">
      <c r="D89" s="382"/>
      <c r="E89" s="382"/>
      <c r="F89" s="382"/>
      <c r="G89" s="382"/>
      <c r="H89" s="382"/>
      <c r="I89" s="382"/>
      <c r="J89" s="382"/>
    </row>
    <row r="90" spans="2:41" x14ac:dyDescent="0.2">
      <c r="D90" s="382"/>
      <c r="E90" s="382"/>
      <c r="F90" s="382"/>
      <c r="G90" s="382"/>
      <c r="H90" s="382"/>
      <c r="I90" s="382"/>
      <c r="J90" s="382"/>
    </row>
    <row r="91" spans="2:41" x14ac:dyDescent="0.2">
      <c r="D91" s="382"/>
      <c r="E91" s="382"/>
      <c r="F91" s="382"/>
      <c r="G91" s="382"/>
      <c r="H91" s="382"/>
      <c r="I91" s="382"/>
      <c r="J91" s="382"/>
    </row>
    <row r="92" spans="2:41" x14ac:dyDescent="0.2">
      <c r="D92" s="382"/>
      <c r="E92" s="382"/>
      <c r="F92" s="382"/>
      <c r="G92" s="382"/>
      <c r="H92" s="382"/>
      <c r="I92" s="382"/>
      <c r="J92" s="382"/>
    </row>
  </sheetData>
  <mergeCells count="16">
    <mergeCell ref="AJ5:AL5"/>
    <mergeCell ref="AM5:AO5"/>
    <mergeCell ref="B83:L83"/>
    <mergeCell ref="B85:L85"/>
    <mergeCell ref="R5:T5"/>
    <mergeCell ref="U5:W5"/>
    <mergeCell ref="X5:Z5"/>
    <mergeCell ref="AA5:AC5"/>
    <mergeCell ref="AD5:AF5"/>
    <mergeCell ref="AG5:AI5"/>
    <mergeCell ref="B5:B6"/>
    <mergeCell ref="C5:E5"/>
    <mergeCell ref="F5:H5"/>
    <mergeCell ref="I5:K5"/>
    <mergeCell ref="L5:N5"/>
    <mergeCell ref="O5:Q5"/>
  </mergeCells>
  <hyperlinks>
    <hyperlink ref="K1" location="Índice!A1" display="Volver" xr:uid="{9EFE341A-114E-4562-8B0A-41CAC3A974CD}"/>
  </hyperlinks>
  <printOptions horizontalCentered="1"/>
  <pageMargins left="0" right="0" top="0.78740157480314965" bottom="0.98425196850393704" header="0" footer="0"/>
  <pageSetup scale="63" fitToWidth="2"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79998168889431442"/>
  </sheetPr>
  <dimension ref="A1:BB81"/>
  <sheetViews>
    <sheetView showGridLines="0" zoomScale="90" zoomScaleNormal="90" workbookViewId="0"/>
  </sheetViews>
  <sheetFormatPr baseColWidth="10" defaultRowHeight="12.75" x14ac:dyDescent="0.2"/>
  <cols>
    <col min="1" max="1" width="2.7109375" style="254" customWidth="1"/>
    <col min="2" max="2" width="51.5703125" style="336" bestFit="1" customWidth="1"/>
    <col min="3" max="16384" width="11.42578125" style="254"/>
  </cols>
  <sheetData>
    <row r="1" spans="1:54" ht="15.75" x14ac:dyDescent="0.25">
      <c r="A1"/>
      <c r="B1" s="36" t="s">
        <v>232</v>
      </c>
      <c r="C1" s="33"/>
      <c r="D1" s="34"/>
      <c r="E1" s="34"/>
      <c r="F1" s="34"/>
      <c r="G1" s="34"/>
      <c r="H1" s="34"/>
      <c r="I1" s="34"/>
      <c r="J1" s="35"/>
      <c r="K1" s="1191" t="s">
        <v>1070</v>
      </c>
      <c r="L1" s="35"/>
      <c r="M1" s="3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row>
    <row r="2" spans="1:54" ht="15.75" x14ac:dyDescent="0.25">
      <c r="A2"/>
      <c r="B2" s="37" t="s">
        <v>2</v>
      </c>
      <c r="C2" s="38"/>
      <c r="D2" s="39"/>
      <c r="E2" s="39"/>
      <c r="F2" s="39"/>
      <c r="G2" s="39"/>
      <c r="H2" s="39"/>
      <c r="I2" s="39"/>
      <c r="J2" s="35"/>
      <c r="K2" s="35"/>
      <c r="L2" s="35"/>
      <c r="M2" s="3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row>
    <row r="3" spans="1:54" ht="15" x14ac:dyDescent="0.25">
      <c r="A3"/>
      <c r="B3" s="40"/>
      <c r="C3" s="40"/>
      <c r="D3" s="41"/>
      <c r="E3" s="42"/>
      <c r="F3" s="42"/>
      <c r="G3" s="43"/>
      <c r="H3" s="43"/>
      <c r="I3" s="43"/>
      <c r="J3" s="43"/>
      <c r="K3" s="43"/>
      <c r="L3" s="43"/>
      <c r="M3" s="43"/>
      <c r="N3" s="44"/>
      <c r="O3" s="44"/>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c r="AQ3" s="45"/>
      <c r="AR3" s="45"/>
      <c r="AS3" s="46"/>
      <c r="AT3" s="46"/>
      <c r="AU3" s="46"/>
      <c r="AV3" s="46"/>
      <c r="AW3" s="46"/>
      <c r="AX3" s="46"/>
      <c r="AY3" s="46"/>
      <c r="AZ3" s="46"/>
      <c r="BA3" s="46"/>
      <c r="BB3" s="46"/>
    </row>
    <row r="4" spans="1:54" s="336" customFormat="1" x14ac:dyDescent="0.2">
      <c r="A4" s="212"/>
      <c r="B4" s="1240" t="s">
        <v>29</v>
      </c>
      <c r="C4" s="1237" t="s">
        <v>5</v>
      </c>
      <c r="D4" s="1238"/>
      <c r="E4" s="1238"/>
      <c r="F4" s="1239"/>
      <c r="G4" s="1237" t="s">
        <v>6</v>
      </c>
      <c r="H4" s="1238"/>
      <c r="I4" s="1238"/>
      <c r="J4" s="1239"/>
      <c r="K4" s="1237" t="s">
        <v>7</v>
      </c>
      <c r="L4" s="1238"/>
      <c r="M4" s="1238"/>
      <c r="N4" s="1239"/>
      <c r="O4" s="1237" t="s">
        <v>8</v>
      </c>
      <c r="P4" s="1238"/>
      <c r="Q4" s="1238"/>
      <c r="R4" s="1239"/>
      <c r="S4" s="1237" t="s">
        <v>9</v>
      </c>
      <c r="T4" s="1238"/>
      <c r="U4" s="1238"/>
      <c r="V4" s="1239"/>
      <c r="W4" s="1237" t="s">
        <v>10</v>
      </c>
      <c r="X4" s="1238"/>
      <c r="Y4" s="1238"/>
      <c r="Z4" s="1239"/>
      <c r="AA4" s="1237" t="s">
        <v>11</v>
      </c>
      <c r="AB4" s="1238"/>
      <c r="AC4" s="1238"/>
      <c r="AD4" s="1239"/>
      <c r="AE4" s="1237" t="s">
        <v>12</v>
      </c>
      <c r="AF4" s="1238"/>
      <c r="AG4" s="1238"/>
      <c r="AH4" s="1239"/>
      <c r="AI4" s="1237" t="s">
        <v>13</v>
      </c>
      <c r="AJ4" s="1238"/>
      <c r="AK4" s="1238"/>
      <c r="AL4" s="1239"/>
      <c r="AM4" s="1237" t="s">
        <v>14</v>
      </c>
      <c r="AN4" s="1238"/>
      <c r="AO4" s="1238"/>
      <c r="AP4" s="1239"/>
      <c r="AQ4" s="1237" t="s">
        <v>15</v>
      </c>
      <c r="AR4" s="1238"/>
      <c r="AS4" s="1238"/>
      <c r="AT4" s="1239"/>
      <c r="AU4" s="1237" t="s">
        <v>16</v>
      </c>
      <c r="AV4" s="1238"/>
      <c r="AW4" s="1238"/>
      <c r="AX4" s="1239"/>
      <c r="AY4" s="1237" t="s">
        <v>145</v>
      </c>
      <c r="AZ4" s="1238"/>
      <c r="BA4" s="1238"/>
      <c r="BB4" s="1239"/>
    </row>
    <row r="5" spans="1:54" s="336" customFormat="1" x14ac:dyDescent="0.2">
      <c r="A5" s="212"/>
      <c r="B5" s="1245"/>
      <c r="C5" s="370" t="s">
        <v>102</v>
      </c>
      <c r="D5" s="370" t="s">
        <v>103</v>
      </c>
      <c r="E5" s="370" t="s">
        <v>23</v>
      </c>
      <c r="F5" s="49" t="s">
        <v>17</v>
      </c>
      <c r="G5" s="370" t="s">
        <v>102</v>
      </c>
      <c r="H5" s="370" t="s">
        <v>103</v>
      </c>
      <c r="I5" s="370" t="s">
        <v>23</v>
      </c>
      <c r="J5" s="49" t="s">
        <v>17</v>
      </c>
      <c r="K5" s="370" t="s">
        <v>102</v>
      </c>
      <c r="L5" s="370" t="s">
        <v>103</v>
      </c>
      <c r="M5" s="370" t="s">
        <v>23</v>
      </c>
      <c r="N5" s="49" t="s">
        <v>17</v>
      </c>
      <c r="O5" s="370" t="s">
        <v>102</v>
      </c>
      <c r="P5" s="370" t="s">
        <v>103</v>
      </c>
      <c r="Q5" s="370" t="s">
        <v>23</v>
      </c>
      <c r="R5" s="49" t="s">
        <v>17</v>
      </c>
      <c r="S5" s="370" t="s">
        <v>102</v>
      </c>
      <c r="T5" s="370" t="s">
        <v>103</v>
      </c>
      <c r="U5" s="370" t="s">
        <v>23</v>
      </c>
      <c r="V5" s="49" t="s">
        <v>17</v>
      </c>
      <c r="W5" s="370" t="s">
        <v>102</v>
      </c>
      <c r="X5" s="370" t="s">
        <v>103</v>
      </c>
      <c r="Y5" s="370" t="s">
        <v>23</v>
      </c>
      <c r="Z5" s="49" t="s">
        <v>17</v>
      </c>
      <c r="AA5" s="370" t="s">
        <v>102</v>
      </c>
      <c r="AB5" s="370" t="s">
        <v>103</v>
      </c>
      <c r="AC5" s="370" t="s">
        <v>23</v>
      </c>
      <c r="AD5" s="49" t="s">
        <v>17</v>
      </c>
      <c r="AE5" s="370" t="s">
        <v>102</v>
      </c>
      <c r="AF5" s="370" t="s">
        <v>103</v>
      </c>
      <c r="AG5" s="370" t="s">
        <v>23</v>
      </c>
      <c r="AH5" s="49" t="s">
        <v>17</v>
      </c>
      <c r="AI5" s="370" t="s">
        <v>102</v>
      </c>
      <c r="AJ5" s="370" t="s">
        <v>103</v>
      </c>
      <c r="AK5" s="370" t="s">
        <v>23</v>
      </c>
      <c r="AL5" s="49" t="s">
        <v>17</v>
      </c>
      <c r="AM5" s="370" t="s">
        <v>102</v>
      </c>
      <c r="AN5" s="370" t="s">
        <v>103</v>
      </c>
      <c r="AO5" s="370" t="s">
        <v>23</v>
      </c>
      <c r="AP5" s="49" t="s">
        <v>17</v>
      </c>
      <c r="AQ5" s="370" t="s">
        <v>102</v>
      </c>
      <c r="AR5" s="370" t="s">
        <v>103</v>
      </c>
      <c r="AS5" s="370" t="s">
        <v>23</v>
      </c>
      <c r="AT5" s="49" t="s">
        <v>17</v>
      </c>
      <c r="AU5" s="370" t="s">
        <v>102</v>
      </c>
      <c r="AV5" s="370" t="s">
        <v>103</v>
      </c>
      <c r="AW5" s="370" t="s">
        <v>23</v>
      </c>
      <c r="AX5" s="49" t="s">
        <v>17</v>
      </c>
      <c r="AY5" s="370" t="s">
        <v>102</v>
      </c>
      <c r="AZ5" s="370" t="s">
        <v>103</v>
      </c>
      <c r="BA5" s="370" t="s">
        <v>23</v>
      </c>
      <c r="BB5" s="49" t="s">
        <v>17</v>
      </c>
    </row>
    <row r="6" spans="1:54" s="336" customFormat="1" ht="21.75" customHeight="1" x14ac:dyDescent="0.2">
      <c r="A6" s="212"/>
      <c r="B6" s="50" t="s">
        <v>233</v>
      </c>
      <c r="C6" s="51"/>
      <c r="D6" s="52"/>
      <c r="E6" s="371"/>
      <c r="F6" s="53"/>
      <c r="G6" s="51"/>
      <c r="H6" s="52"/>
      <c r="I6" s="371"/>
      <c r="J6" s="53"/>
      <c r="K6" s="51"/>
      <c r="L6" s="52"/>
      <c r="M6" s="371"/>
      <c r="N6" s="53"/>
      <c r="O6" s="51"/>
      <c r="P6" s="52"/>
      <c r="Q6" s="371"/>
      <c r="R6" s="53"/>
      <c r="S6" s="51"/>
      <c r="T6" s="52"/>
      <c r="U6" s="371"/>
      <c r="V6" s="53"/>
      <c r="W6" s="51"/>
      <c r="X6" s="52"/>
      <c r="Y6" s="371"/>
      <c r="Z6" s="53"/>
      <c r="AA6" s="51"/>
      <c r="AB6" s="52"/>
      <c r="AC6" s="371"/>
      <c r="AD6" s="53"/>
      <c r="AE6" s="51"/>
      <c r="AF6" s="52"/>
      <c r="AG6" s="371"/>
      <c r="AH6" s="53"/>
      <c r="AI6" s="51"/>
      <c r="AJ6" s="52"/>
      <c r="AK6" s="371"/>
      <c r="AL6" s="53"/>
      <c r="AM6" s="51"/>
      <c r="AN6" s="52"/>
      <c r="AO6" s="371"/>
      <c r="AP6" s="53"/>
      <c r="AQ6" s="51"/>
      <c r="AR6" s="52"/>
      <c r="AS6" s="371"/>
      <c r="AT6" s="53"/>
      <c r="AU6" s="51"/>
      <c r="AV6" s="52"/>
      <c r="AW6" s="371"/>
      <c r="AX6" s="53"/>
      <c r="AY6" s="51"/>
      <c r="AZ6" s="52"/>
      <c r="BA6" s="371"/>
      <c r="BB6" s="53"/>
    </row>
    <row r="7" spans="1:54" ht="16.5" customHeight="1" x14ac:dyDescent="0.25">
      <c r="A7"/>
      <c r="B7" s="54" t="s">
        <v>34</v>
      </c>
      <c r="C7" s="55">
        <v>42</v>
      </c>
      <c r="D7" s="56">
        <v>31</v>
      </c>
      <c r="E7" s="56">
        <v>18</v>
      </c>
      <c r="F7" s="57">
        <v>91</v>
      </c>
      <c r="G7" s="55">
        <v>54</v>
      </c>
      <c r="H7" s="56">
        <v>35</v>
      </c>
      <c r="I7" s="56">
        <v>12</v>
      </c>
      <c r="J7" s="57">
        <v>101</v>
      </c>
      <c r="K7" s="55">
        <v>53</v>
      </c>
      <c r="L7" s="56">
        <v>29</v>
      </c>
      <c r="M7" s="56">
        <v>13</v>
      </c>
      <c r="N7" s="57">
        <v>95</v>
      </c>
      <c r="O7" s="55">
        <v>64</v>
      </c>
      <c r="P7" s="56">
        <v>29</v>
      </c>
      <c r="Q7" s="56">
        <v>9</v>
      </c>
      <c r="R7" s="57">
        <v>102</v>
      </c>
      <c r="S7" s="55">
        <v>46</v>
      </c>
      <c r="T7" s="56">
        <v>38</v>
      </c>
      <c r="U7" s="56">
        <v>7</v>
      </c>
      <c r="V7" s="57">
        <v>91</v>
      </c>
      <c r="W7" s="55">
        <v>48</v>
      </c>
      <c r="X7" s="56">
        <v>42</v>
      </c>
      <c r="Y7" s="56">
        <v>6</v>
      </c>
      <c r="Z7" s="57">
        <v>96</v>
      </c>
      <c r="AA7" s="55">
        <v>60</v>
      </c>
      <c r="AB7" s="56">
        <v>35</v>
      </c>
      <c r="AC7" s="56">
        <v>7</v>
      </c>
      <c r="AD7" s="57">
        <v>102</v>
      </c>
      <c r="AE7" s="55">
        <v>60</v>
      </c>
      <c r="AF7" s="56">
        <v>23</v>
      </c>
      <c r="AG7" s="56">
        <v>11</v>
      </c>
      <c r="AH7" s="57">
        <v>94</v>
      </c>
      <c r="AI7" s="55">
        <v>56</v>
      </c>
      <c r="AJ7" s="56">
        <v>25</v>
      </c>
      <c r="AK7" s="56">
        <v>3</v>
      </c>
      <c r="AL7" s="57">
        <v>84</v>
      </c>
      <c r="AM7" s="55">
        <v>56</v>
      </c>
      <c r="AN7" s="56">
        <v>29</v>
      </c>
      <c r="AO7" s="56">
        <v>1</v>
      </c>
      <c r="AP7" s="57">
        <v>86</v>
      </c>
      <c r="AQ7" s="55">
        <v>50</v>
      </c>
      <c r="AR7" s="56">
        <v>32</v>
      </c>
      <c r="AS7" s="56">
        <v>4</v>
      </c>
      <c r="AT7" s="57">
        <v>86</v>
      </c>
      <c r="AU7" s="55">
        <v>48</v>
      </c>
      <c r="AV7" s="56">
        <v>27</v>
      </c>
      <c r="AW7" s="56">
        <v>2</v>
      </c>
      <c r="AX7" s="57">
        <v>77</v>
      </c>
      <c r="AY7" s="55">
        <v>637</v>
      </c>
      <c r="AZ7" s="56">
        <v>375</v>
      </c>
      <c r="BA7" s="56">
        <v>93</v>
      </c>
      <c r="BB7" s="57">
        <v>1105</v>
      </c>
    </row>
    <row r="8" spans="1:54" ht="15" x14ac:dyDescent="0.25">
      <c r="A8"/>
      <c r="B8" s="58" t="s">
        <v>35</v>
      </c>
      <c r="C8" s="59">
        <v>57</v>
      </c>
      <c r="D8" s="60">
        <v>55</v>
      </c>
      <c r="E8" s="60">
        <v>6</v>
      </c>
      <c r="F8" s="57">
        <v>118</v>
      </c>
      <c r="G8" s="59">
        <v>53</v>
      </c>
      <c r="H8" s="60">
        <v>65</v>
      </c>
      <c r="I8" s="60">
        <v>5</v>
      </c>
      <c r="J8" s="57">
        <v>123</v>
      </c>
      <c r="K8" s="59">
        <v>75</v>
      </c>
      <c r="L8" s="60">
        <v>71</v>
      </c>
      <c r="M8" s="60">
        <v>7</v>
      </c>
      <c r="N8" s="57">
        <v>153</v>
      </c>
      <c r="O8" s="59">
        <v>95</v>
      </c>
      <c r="P8" s="60">
        <v>55</v>
      </c>
      <c r="Q8" s="60">
        <v>7</v>
      </c>
      <c r="R8" s="57">
        <v>157</v>
      </c>
      <c r="S8" s="59">
        <v>79</v>
      </c>
      <c r="T8" s="60">
        <v>71</v>
      </c>
      <c r="U8" s="60">
        <v>10</v>
      </c>
      <c r="V8" s="57">
        <v>160</v>
      </c>
      <c r="W8" s="59">
        <v>85</v>
      </c>
      <c r="X8" s="60">
        <v>53</v>
      </c>
      <c r="Y8" s="60">
        <v>9</v>
      </c>
      <c r="Z8" s="57">
        <v>147</v>
      </c>
      <c r="AA8" s="59">
        <v>101</v>
      </c>
      <c r="AB8" s="60">
        <v>71</v>
      </c>
      <c r="AC8" s="60">
        <v>7</v>
      </c>
      <c r="AD8" s="57">
        <v>179</v>
      </c>
      <c r="AE8" s="59">
        <v>97</v>
      </c>
      <c r="AF8" s="60">
        <v>57</v>
      </c>
      <c r="AG8" s="60">
        <v>12</v>
      </c>
      <c r="AH8" s="57">
        <v>166</v>
      </c>
      <c r="AI8" s="59">
        <v>71</v>
      </c>
      <c r="AJ8" s="60">
        <v>47</v>
      </c>
      <c r="AK8" s="60">
        <v>8</v>
      </c>
      <c r="AL8" s="57">
        <v>126</v>
      </c>
      <c r="AM8" s="59">
        <v>87</v>
      </c>
      <c r="AN8" s="60">
        <v>58</v>
      </c>
      <c r="AO8" s="60">
        <v>3</v>
      </c>
      <c r="AP8" s="57">
        <v>148</v>
      </c>
      <c r="AQ8" s="59">
        <v>81</v>
      </c>
      <c r="AR8" s="60">
        <v>46</v>
      </c>
      <c r="AS8" s="60">
        <v>8</v>
      </c>
      <c r="AT8" s="57">
        <v>135</v>
      </c>
      <c r="AU8" s="59">
        <v>86</v>
      </c>
      <c r="AV8" s="60">
        <v>63</v>
      </c>
      <c r="AW8" s="60">
        <v>3</v>
      </c>
      <c r="AX8" s="57">
        <v>152</v>
      </c>
      <c r="AY8" s="55">
        <v>967</v>
      </c>
      <c r="AZ8" s="56">
        <v>712</v>
      </c>
      <c r="BA8" s="56">
        <v>85</v>
      </c>
      <c r="BB8" s="61">
        <v>1764</v>
      </c>
    </row>
    <row r="9" spans="1:54" ht="15" x14ac:dyDescent="0.25">
      <c r="A9"/>
      <c r="B9" s="58" t="s">
        <v>36</v>
      </c>
      <c r="C9" s="59">
        <v>161</v>
      </c>
      <c r="D9" s="60">
        <v>75</v>
      </c>
      <c r="E9" s="60">
        <v>12</v>
      </c>
      <c r="F9" s="57">
        <v>248</v>
      </c>
      <c r="G9" s="59">
        <v>113</v>
      </c>
      <c r="H9" s="60">
        <v>70</v>
      </c>
      <c r="I9" s="60">
        <v>28</v>
      </c>
      <c r="J9" s="57">
        <v>211</v>
      </c>
      <c r="K9" s="59">
        <v>156</v>
      </c>
      <c r="L9" s="60">
        <v>116</v>
      </c>
      <c r="M9" s="60">
        <v>17</v>
      </c>
      <c r="N9" s="57">
        <v>289</v>
      </c>
      <c r="O9" s="59">
        <v>154</v>
      </c>
      <c r="P9" s="60">
        <v>119</v>
      </c>
      <c r="Q9" s="60">
        <v>20</v>
      </c>
      <c r="R9" s="57">
        <v>293</v>
      </c>
      <c r="S9" s="59">
        <v>155</v>
      </c>
      <c r="T9" s="60">
        <v>122</v>
      </c>
      <c r="U9" s="60">
        <v>12</v>
      </c>
      <c r="V9" s="57">
        <v>289</v>
      </c>
      <c r="W9" s="59">
        <v>130</v>
      </c>
      <c r="X9" s="60">
        <v>76</v>
      </c>
      <c r="Y9" s="60">
        <v>18</v>
      </c>
      <c r="Z9" s="57">
        <v>224</v>
      </c>
      <c r="AA9" s="59">
        <v>162</v>
      </c>
      <c r="AB9" s="60">
        <v>80</v>
      </c>
      <c r="AC9" s="60">
        <v>10</v>
      </c>
      <c r="AD9" s="57">
        <v>252</v>
      </c>
      <c r="AE9" s="59">
        <v>139</v>
      </c>
      <c r="AF9" s="60">
        <v>114</v>
      </c>
      <c r="AG9" s="60">
        <v>15</v>
      </c>
      <c r="AH9" s="57">
        <v>268</v>
      </c>
      <c r="AI9" s="59">
        <v>122</v>
      </c>
      <c r="AJ9" s="60">
        <v>79</v>
      </c>
      <c r="AK9" s="60">
        <v>8</v>
      </c>
      <c r="AL9" s="57">
        <v>209</v>
      </c>
      <c r="AM9" s="59">
        <v>129</v>
      </c>
      <c r="AN9" s="60">
        <v>87</v>
      </c>
      <c r="AO9" s="60">
        <v>15</v>
      </c>
      <c r="AP9" s="57">
        <v>231</v>
      </c>
      <c r="AQ9" s="59">
        <v>131</v>
      </c>
      <c r="AR9" s="60">
        <v>64</v>
      </c>
      <c r="AS9" s="60">
        <v>10</v>
      </c>
      <c r="AT9" s="57">
        <v>205</v>
      </c>
      <c r="AU9" s="59">
        <v>139</v>
      </c>
      <c r="AV9" s="60">
        <v>81</v>
      </c>
      <c r="AW9" s="60">
        <v>17</v>
      </c>
      <c r="AX9" s="57">
        <v>237</v>
      </c>
      <c r="AY9" s="55">
        <v>1691</v>
      </c>
      <c r="AZ9" s="56">
        <v>1083</v>
      </c>
      <c r="BA9" s="56">
        <v>182</v>
      </c>
      <c r="BB9" s="61">
        <v>2956</v>
      </c>
    </row>
    <row r="10" spans="1:54" ht="15" x14ac:dyDescent="0.25">
      <c r="A10"/>
      <c r="B10" s="58" t="s">
        <v>37</v>
      </c>
      <c r="C10" s="59">
        <v>94</v>
      </c>
      <c r="D10" s="60">
        <v>35</v>
      </c>
      <c r="E10" s="60">
        <v>3</v>
      </c>
      <c r="F10" s="57">
        <v>132</v>
      </c>
      <c r="G10" s="59">
        <v>74</v>
      </c>
      <c r="H10" s="60">
        <v>23</v>
      </c>
      <c r="I10" s="60"/>
      <c r="J10" s="57">
        <v>97</v>
      </c>
      <c r="K10" s="59">
        <v>83</v>
      </c>
      <c r="L10" s="60">
        <v>44</v>
      </c>
      <c r="M10" s="60">
        <v>1</v>
      </c>
      <c r="N10" s="57">
        <v>128</v>
      </c>
      <c r="O10" s="59">
        <v>71</v>
      </c>
      <c r="P10" s="60">
        <v>34</v>
      </c>
      <c r="Q10" s="60">
        <v>2</v>
      </c>
      <c r="R10" s="57">
        <v>107</v>
      </c>
      <c r="S10" s="59">
        <v>71</v>
      </c>
      <c r="T10" s="60">
        <v>23</v>
      </c>
      <c r="U10" s="60">
        <v>3</v>
      </c>
      <c r="V10" s="57">
        <v>97</v>
      </c>
      <c r="W10" s="59">
        <v>65</v>
      </c>
      <c r="X10" s="60">
        <v>36</v>
      </c>
      <c r="Y10" s="60">
        <v>1</v>
      </c>
      <c r="Z10" s="57">
        <v>102</v>
      </c>
      <c r="AA10" s="59">
        <v>78</v>
      </c>
      <c r="AB10" s="60">
        <v>19</v>
      </c>
      <c r="AC10" s="60">
        <v>4</v>
      </c>
      <c r="AD10" s="57">
        <v>101</v>
      </c>
      <c r="AE10" s="59">
        <v>71</v>
      </c>
      <c r="AF10" s="60">
        <v>37</v>
      </c>
      <c r="AG10" s="60">
        <v>2</v>
      </c>
      <c r="AH10" s="57">
        <v>110</v>
      </c>
      <c r="AI10" s="59">
        <v>87</v>
      </c>
      <c r="AJ10" s="60">
        <v>20</v>
      </c>
      <c r="AK10" s="60">
        <v>4</v>
      </c>
      <c r="AL10" s="57">
        <v>111</v>
      </c>
      <c r="AM10" s="59">
        <v>81</v>
      </c>
      <c r="AN10" s="60">
        <v>31</v>
      </c>
      <c r="AO10" s="60">
        <v>2</v>
      </c>
      <c r="AP10" s="57">
        <v>114</v>
      </c>
      <c r="AQ10" s="59">
        <v>84</v>
      </c>
      <c r="AR10" s="60">
        <v>38</v>
      </c>
      <c r="AS10" s="60">
        <v>1</v>
      </c>
      <c r="AT10" s="57">
        <v>123</v>
      </c>
      <c r="AU10" s="59">
        <v>102</v>
      </c>
      <c r="AV10" s="60">
        <v>28</v>
      </c>
      <c r="AW10" s="60"/>
      <c r="AX10" s="57">
        <v>130</v>
      </c>
      <c r="AY10" s="55">
        <v>961</v>
      </c>
      <c r="AZ10" s="56">
        <v>368</v>
      </c>
      <c r="BA10" s="56">
        <v>23</v>
      </c>
      <c r="BB10" s="61">
        <v>1352</v>
      </c>
    </row>
    <row r="11" spans="1:54" ht="15" x14ac:dyDescent="0.25">
      <c r="A11"/>
      <c r="B11" s="58" t="s">
        <v>38</v>
      </c>
      <c r="C11" s="59">
        <v>169</v>
      </c>
      <c r="D11" s="60">
        <v>107</v>
      </c>
      <c r="E11" s="60">
        <v>3</v>
      </c>
      <c r="F11" s="57">
        <v>279</v>
      </c>
      <c r="G11" s="59">
        <v>151</v>
      </c>
      <c r="H11" s="60">
        <v>105</v>
      </c>
      <c r="I11" s="60">
        <v>9</v>
      </c>
      <c r="J11" s="57">
        <v>265</v>
      </c>
      <c r="K11" s="59">
        <v>210</v>
      </c>
      <c r="L11" s="60">
        <v>111</v>
      </c>
      <c r="M11" s="60">
        <v>3</v>
      </c>
      <c r="N11" s="57">
        <v>324</v>
      </c>
      <c r="O11" s="59">
        <v>208</v>
      </c>
      <c r="P11" s="60">
        <v>109</v>
      </c>
      <c r="Q11" s="60">
        <v>10</v>
      </c>
      <c r="R11" s="57">
        <v>327</v>
      </c>
      <c r="S11" s="59">
        <v>177</v>
      </c>
      <c r="T11" s="60">
        <v>105</v>
      </c>
      <c r="U11" s="60">
        <v>5</v>
      </c>
      <c r="V11" s="57">
        <v>287</v>
      </c>
      <c r="W11" s="59">
        <v>179</v>
      </c>
      <c r="X11" s="60">
        <v>133</v>
      </c>
      <c r="Y11" s="60">
        <v>3</v>
      </c>
      <c r="Z11" s="57">
        <v>315</v>
      </c>
      <c r="AA11" s="59">
        <v>189</v>
      </c>
      <c r="AB11" s="60">
        <v>126</v>
      </c>
      <c r="AC11" s="60">
        <v>1</v>
      </c>
      <c r="AD11" s="57">
        <v>316</v>
      </c>
      <c r="AE11" s="59">
        <v>210</v>
      </c>
      <c r="AF11" s="60">
        <v>114</v>
      </c>
      <c r="AG11" s="60">
        <v>2</v>
      </c>
      <c r="AH11" s="57">
        <v>326</v>
      </c>
      <c r="AI11" s="59">
        <v>167</v>
      </c>
      <c r="AJ11" s="60">
        <v>93</v>
      </c>
      <c r="AK11" s="60">
        <v>6</v>
      </c>
      <c r="AL11" s="57">
        <v>266</v>
      </c>
      <c r="AM11" s="59">
        <v>182</v>
      </c>
      <c r="AN11" s="60">
        <v>122</v>
      </c>
      <c r="AO11" s="60">
        <v>1</v>
      </c>
      <c r="AP11" s="57">
        <v>305</v>
      </c>
      <c r="AQ11" s="59">
        <v>190</v>
      </c>
      <c r="AR11" s="60">
        <v>102</v>
      </c>
      <c r="AS11" s="60">
        <v>4</v>
      </c>
      <c r="AT11" s="57">
        <v>296</v>
      </c>
      <c r="AU11" s="59">
        <v>185</v>
      </c>
      <c r="AV11" s="60">
        <v>116</v>
      </c>
      <c r="AW11" s="60"/>
      <c r="AX11" s="57">
        <v>301</v>
      </c>
      <c r="AY11" s="55">
        <v>2217</v>
      </c>
      <c r="AZ11" s="56">
        <v>1343</v>
      </c>
      <c r="BA11" s="56">
        <v>47</v>
      </c>
      <c r="BB11" s="61">
        <v>3607</v>
      </c>
    </row>
    <row r="12" spans="1:54" ht="15" x14ac:dyDescent="0.25">
      <c r="A12"/>
      <c r="B12" s="58" t="s">
        <v>39</v>
      </c>
      <c r="C12" s="59">
        <v>393</v>
      </c>
      <c r="D12" s="60">
        <v>272</v>
      </c>
      <c r="E12" s="60">
        <v>793</v>
      </c>
      <c r="F12" s="57">
        <v>1458</v>
      </c>
      <c r="G12" s="59">
        <v>339</v>
      </c>
      <c r="H12" s="60">
        <v>224</v>
      </c>
      <c r="I12" s="60">
        <v>794</v>
      </c>
      <c r="J12" s="57">
        <v>1357</v>
      </c>
      <c r="K12" s="59">
        <v>317</v>
      </c>
      <c r="L12" s="60">
        <v>222</v>
      </c>
      <c r="M12" s="60">
        <v>889</v>
      </c>
      <c r="N12" s="57">
        <v>1428</v>
      </c>
      <c r="O12" s="59">
        <v>303</v>
      </c>
      <c r="P12" s="60">
        <v>221</v>
      </c>
      <c r="Q12" s="60">
        <v>806</v>
      </c>
      <c r="R12" s="57">
        <v>1330</v>
      </c>
      <c r="S12" s="59">
        <v>298</v>
      </c>
      <c r="T12" s="60">
        <v>214</v>
      </c>
      <c r="U12" s="60">
        <v>720</v>
      </c>
      <c r="V12" s="57">
        <v>1232</v>
      </c>
      <c r="W12" s="59">
        <v>287</v>
      </c>
      <c r="X12" s="60">
        <v>231</v>
      </c>
      <c r="Y12" s="60">
        <v>673</v>
      </c>
      <c r="Z12" s="57">
        <v>1191</v>
      </c>
      <c r="AA12" s="59">
        <v>303</v>
      </c>
      <c r="AB12" s="60">
        <v>235</v>
      </c>
      <c r="AC12" s="60">
        <v>713</v>
      </c>
      <c r="AD12" s="57">
        <v>1251</v>
      </c>
      <c r="AE12" s="59">
        <v>330</v>
      </c>
      <c r="AF12" s="60">
        <v>241</v>
      </c>
      <c r="AG12" s="60">
        <v>788</v>
      </c>
      <c r="AH12" s="57">
        <v>1359</v>
      </c>
      <c r="AI12" s="59">
        <v>255</v>
      </c>
      <c r="AJ12" s="60">
        <v>221</v>
      </c>
      <c r="AK12" s="60">
        <v>599</v>
      </c>
      <c r="AL12" s="57">
        <v>1075</v>
      </c>
      <c r="AM12" s="59">
        <v>236</v>
      </c>
      <c r="AN12" s="60">
        <v>225</v>
      </c>
      <c r="AO12" s="60">
        <v>679</v>
      </c>
      <c r="AP12" s="57">
        <v>1140</v>
      </c>
      <c r="AQ12" s="59">
        <v>327</v>
      </c>
      <c r="AR12" s="60">
        <v>251</v>
      </c>
      <c r="AS12" s="60">
        <v>656</v>
      </c>
      <c r="AT12" s="57">
        <v>1234</v>
      </c>
      <c r="AU12" s="59">
        <v>312</v>
      </c>
      <c r="AV12" s="60">
        <v>261</v>
      </c>
      <c r="AW12" s="60">
        <v>746</v>
      </c>
      <c r="AX12" s="57">
        <v>1319</v>
      </c>
      <c r="AY12" s="55">
        <v>3700</v>
      </c>
      <c r="AZ12" s="56">
        <v>2818</v>
      </c>
      <c r="BA12" s="56">
        <v>8856</v>
      </c>
      <c r="BB12" s="61">
        <v>15374</v>
      </c>
    </row>
    <row r="13" spans="1:54" ht="15" x14ac:dyDescent="0.25">
      <c r="A13"/>
      <c r="B13" s="58" t="s">
        <v>40</v>
      </c>
      <c r="C13" s="59">
        <v>304</v>
      </c>
      <c r="D13" s="60">
        <v>333</v>
      </c>
      <c r="E13" s="60">
        <v>29</v>
      </c>
      <c r="F13" s="57">
        <v>666</v>
      </c>
      <c r="G13" s="59">
        <v>284</v>
      </c>
      <c r="H13" s="60">
        <v>333</v>
      </c>
      <c r="I13" s="60">
        <v>34</v>
      </c>
      <c r="J13" s="57">
        <v>651</v>
      </c>
      <c r="K13" s="59">
        <v>336</v>
      </c>
      <c r="L13" s="60">
        <v>302</v>
      </c>
      <c r="M13" s="60">
        <v>39</v>
      </c>
      <c r="N13" s="57">
        <v>677</v>
      </c>
      <c r="O13" s="59">
        <v>297</v>
      </c>
      <c r="P13" s="60">
        <v>297</v>
      </c>
      <c r="Q13" s="60">
        <v>20</v>
      </c>
      <c r="R13" s="57">
        <v>614</v>
      </c>
      <c r="S13" s="59">
        <v>240</v>
      </c>
      <c r="T13" s="60">
        <v>284</v>
      </c>
      <c r="U13" s="60">
        <v>43</v>
      </c>
      <c r="V13" s="57">
        <v>567</v>
      </c>
      <c r="W13" s="59">
        <v>213</v>
      </c>
      <c r="X13" s="60">
        <v>240</v>
      </c>
      <c r="Y13" s="60">
        <v>32</v>
      </c>
      <c r="Z13" s="57">
        <v>485</v>
      </c>
      <c r="AA13" s="59">
        <v>260</v>
      </c>
      <c r="AB13" s="60">
        <v>302</v>
      </c>
      <c r="AC13" s="60">
        <v>51</v>
      </c>
      <c r="AD13" s="57">
        <v>613</v>
      </c>
      <c r="AE13" s="59">
        <v>278</v>
      </c>
      <c r="AF13" s="60">
        <v>276</v>
      </c>
      <c r="AG13" s="60">
        <v>45</v>
      </c>
      <c r="AH13" s="57">
        <v>599</v>
      </c>
      <c r="AI13" s="59">
        <v>206</v>
      </c>
      <c r="AJ13" s="60">
        <v>196</v>
      </c>
      <c r="AK13" s="60">
        <v>36</v>
      </c>
      <c r="AL13" s="57">
        <v>438</v>
      </c>
      <c r="AM13" s="59">
        <v>237</v>
      </c>
      <c r="AN13" s="60">
        <v>274</v>
      </c>
      <c r="AO13" s="60">
        <v>48</v>
      </c>
      <c r="AP13" s="57">
        <v>559</v>
      </c>
      <c r="AQ13" s="59">
        <v>280</v>
      </c>
      <c r="AR13" s="60">
        <v>380</v>
      </c>
      <c r="AS13" s="60">
        <v>58</v>
      </c>
      <c r="AT13" s="57">
        <v>718</v>
      </c>
      <c r="AU13" s="59">
        <v>375</v>
      </c>
      <c r="AV13" s="60">
        <v>416</v>
      </c>
      <c r="AW13" s="60">
        <v>44</v>
      </c>
      <c r="AX13" s="57">
        <v>835</v>
      </c>
      <c r="AY13" s="55">
        <v>3310</v>
      </c>
      <c r="AZ13" s="56">
        <v>3633</v>
      </c>
      <c r="BA13" s="56">
        <v>479</v>
      </c>
      <c r="BB13" s="61">
        <v>7422</v>
      </c>
    </row>
    <row r="14" spans="1:54" ht="15" x14ac:dyDescent="0.25">
      <c r="A14"/>
      <c r="B14" s="58" t="s">
        <v>41</v>
      </c>
      <c r="C14" s="59">
        <v>340</v>
      </c>
      <c r="D14" s="60">
        <v>248</v>
      </c>
      <c r="E14" s="60">
        <v>43</v>
      </c>
      <c r="F14" s="57">
        <v>631</v>
      </c>
      <c r="G14" s="59">
        <v>297</v>
      </c>
      <c r="H14" s="60">
        <v>282</v>
      </c>
      <c r="I14" s="60">
        <v>34</v>
      </c>
      <c r="J14" s="57">
        <v>613</v>
      </c>
      <c r="K14" s="59">
        <v>326</v>
      </c>
      <c r="L14" s="60">
        <v>272</v>
      </c>
      <c r="M14" s="60">
        <v>48</v>
      </c>
      <c r="N14" s="57">
        <v>646</v>
      </c>
      <c r="O14" s="59">
        <v>290</v>
      </c>
      <c r="P14" s="60">
        <v>299</v>
      </c>
      <c r="Q14" s="60">
        <v>38</v>
      </c>
      <c r="R14" s="57">
        <v>627</v>
      </c>
      <c r="S14" s="59">
        <v>293</v>
      </c>
      <c r="T14" s="60">
        <v>243</v>
      </c>
      <c r="U14" s="60">
        <v>50</v>
      </c>
      <c r="V14" s="57">
        <v>586</v>
      </c>
      <c r="W14" s="59">
        <v>239</v>
      </c>
      <c r="X14" s="60">
        <v>246</v>
      </c>
      <c r="Y14" s="60">
        <v>41</v>
      </c>
      <c r="Z14" s="57">
        <v>526</v>
      </c>
      <c r="AA14" s="59">
        <v>300</v>
      </c>
      <c r="AB14" s="60">
        <v>264</v>
      </c>
      <c r="AC14" s="60">
        <v>52</v>
      </c>
      <c r="AD14" s="57">
        <v>616</v>
      </c>
      <c r="AE14" s="59">
        <v>289</v>
      </c>
      <c r="AF14" s="60">
        <v>263</v>
      </c>
      <c r="AG14" s="60">
        <v>43</v>
      </c>
      <c r="AH14" s="57">
        <v>595</v>
      </c>
      <c r="AI14" s="59">
        <v>234</v>
      </c>
      <c r="AJ14" s="60">
        <v>231</v>
      </c>
      <c r="AK14" s="60">
        <v>36</v>
      </c>
      <c r="AL14" s="57">
        <v>501</v>
      </c>
      <c r="AM14" s="59">
        <v>308</v>
      </c>
      <c r="AN14" s="60">
        <v>273</v>
      </c>
      <c r="AO14" s="60">
        <v>45</v>
      </c>
      <c r="AP14" s="57">
        <v>626</v>
      </c>
      <c r="AQ14" s="59">
        <v>368</v>
      </c>
      <c r="AR14" s="60">
        <v>303</v>
      </c>
      <c r="AS14" s="60">
        <v>69</v>
      </c>
      <c r="AT14" s="57">
        <v>740</v>
      </c>
      <c r="AU14" s="59">
        <v>450</v>
      </c>
      <c r="AV14" s="60">
        <v>371</v>
      </c>
      <c r="AW14" s="60">
        <v>67</v>
      </c>
      <c r="AX14" s="57">
        <v>888</v>
      </c>
      <c r="AY14" s="55">
        <v>3734</v>
      </c>
      <c r="AZ14" s="56">
        <v>3295</v>
      </c>
      <c r="BA14" s="56">
        <v>566</v>
      </c>
      <c r="BB14" s="61">
        <v>7595</v>
      </c>
    </row>
    <row r="15" spans="1:54" ht="15" x14ac:dyDescent="0.25">
      <c r="A15"/>
      <c r="B15" s="58" t="s">
        <v>42</v>
      </c>
      <c r="C15" s="59">
        <v>98</v>
      </c>
      <c r="D15" s="60">
        <v>76</v>
      </c>
      <c r="E15" s="60">
        <v>6</v>
      </c>
      <c r="F15" s="57">
        <v>180</v>
      </c>
      <c r="G15" s="59">
        <v>92</v>
      </c>
      <c r="H15" s="60">
        <v>68</v>
      </c>
      <c r="I15" s="60">
        <v>9</v>
      </c>
      <c r="J15" s="57">
        <v>169</v>
      </c>
      <c r="K15" s="59">
        <v>117</v>
      </c>
      <c r="L15" s="60">
        <v>81</v>
      </c>
      <c r="M15" s="60">
        <v>12</v>
      </c>
      <c r="N15" s="57">
        <v>210</v>
      </c>
      <c r="O15" s="59">
        <v>108</v>
      </c>
      <c r="P15" s="60">
        <v>72</v>
      </c>
      <c r="Q15" s="60">
        <v>6</v>
      </c>
      <c r="R15" s="57">
        <v>186</v>
      </c>
      <c r="S15" s="59">
        <v>107</v>
      </c>
      <c r="T15" s="60">
        <v>67</v>
      </c>
      <c r="U15" s="60">
        <v>10</v>
      </c>
      <c r="V15" s="57">
        <v>184</v>
      </c>
      <c r="W15" s="59">
        <v>92</v>
      </c>
      <c r="X15" s="60">
        <v>69</v>
      </c>
      <c r="Y15" s="60">
        <v>5</v>
      </c>
      <c r="Z15" s="57">
        <v>166</v>
      </c>
      <c r="AA15" s="59">
        <v>117</v>
      </c>
      <c r="AB15" s="60">
        <v>75</v>
      </c>
      <c r="AC15" s="60">
        <v>8</v>
      </c>
      <c r="AD15" s="57">
        <v>200</v>
      </c>
      <c r="AE15" s="59">
        <v>137</v>
      </c>
      <c r="AF15" s="60">
        <v>57</v>
      </c>
      <c r="AG15" s="60">
        <v>6</v>
      </c>
      <c r="AH15" s="57">
        <v>200</v>
      </c>
      <c r="AI15" s="59">
        <v>112</v>
      </c>
      <c r="AJ15" s="60">
        <v>52</v>
      </c>
      <c r="AK15" s="60">
        <v>5</v>
      </c>
      <c r="AL15" s="57">
        <v>169</v>
      </c>
      <c r="AM15" s="59">
        <v>120</v>
      </c>
      <c r="AN15" s="60">
        <v>74</v>
      </c>
      <c r="AO15" s="60">
        <v>3</v>
      </c>
      <c r="AP15" s="57">
        <v>197</v>
      </c>
      <c r="AQ15" s="59">
        <v>125</v>
      </c>
      <c r="AR15" s="60">
        <v>74</v>
      </c>
      <c r="AS15" s="60">
        <v>9</v>
      </c>
      <c r="AT15" s="57">
        <v>208</v>
      </c>
      <c r="AU15" s="59">
        <v>138</v>
      </c>
      <c r="AV15" s="60">
        <v>103</v>
      </c>
      <c r="AW15" s="60">
        <v>7</v>
      </c>
      <c r="AX15" s="57">
        <v>248</v>
      </c>
      <c r="AY15" s="55">
        <v>1363</v>
      </c>
      <c r="AZ15" s="56">
        <v>868</v>
      </c>
      <c r="BA15" s="56">
        <v>86</v>
      </c>
      <c r="BB15" s="61">
        <v>2317</v>
      </c>
    </row>
    <row r="16" spans="1:54" ht="15" x14ac:dyDescent="0.25">
      <c r="A16"/>
      <c r="B16" s="58" t="s">
        <v>43</v>
      </c>
      <c r="C16" s="59">
        <v>398</v>
      </c>
      <c r="D16" s="60">
        <v>250</v>
      </c>
      <c r="E16" s="60">
        <v>107</v>
      </c>
      <c r="F16" s="57">
        <v>755</v>
      </c>
      <c r="G16" s="59">
        <v>335</v>
      </c>
      <c r="H16" s="60">
        <v>263</v>
      </c>
      <c r="I16" s="60">
        <v>97</v>
      </c>
      <c r="J16" s="57">
        <v>695</v>
      </c>
      <c r="K16" s="59">
        <v>387</v>
      </c>
      <c r="L16" s="60">
        <v>306</v>
      </c>
      <c r="M16" s="60">
        <v>107</v>
      </c>
      <c r="N16" s="57">
        <v>800</v>
      </c>
      <c r="O16" s="59">
        <v>448</v>
      </c>
      <c r="P16" s="60">
        <v>274</v>
      </c>
      <c r="Q16" s="60">
        <v>104</v>
      </c>
      <c r="R16" s="57">
        <v>826</v>
      </c>
      <c r="S16" s="59">
        <v>443</v>
      </c>
      <c r="T16" s="60">
        <v>250</v>
      </c>
      <c r="U16" s="60">
        <v>111</v>
      </c>
      <c r="V16" s="57">
        <v>804</v>
      </c>
      <c r="W16" s="59">
        <v>394</v>
      </c>
      <c r="X16" s="60">
        <v>252</v>
      </c>
      <c r="Y16" s="60">
        <v>113</v>
      </c>
      <c r="Z16" s="57">
        <v>759</v>
      </c>
      <c r="AA16" s="59">
        <v>431</v>
      </c>
      <c r="AB16" s="60">
        <v>288</v>
      </c>
      <c r="AC16" s="60">
        <v>122</v>
      </c>
      <c r="AD16" s="57">
        <v>841</v>
      </c>
      <c r="AE16" s="59">
        <v>430</v>
      </c>
      <c r="AF16" s="60">
        <v>247</v>
      </c>
      <c r="AG16" s="60">
        <v>144</v>
      </c>
      <c r="AH16" s="57">
        <v>821</v>
      </c>
      <c r="AI16" s="59">
        <v>418</v>
      </c>
      <c r="AJ16" s="60">
        <v>227</v>
      </c>
      <c r="AK16" s="60">
        <v>77</v>
      </c>
      <c r="AL16" s="57">
        <v>722</v>
      </c>
      <c r="AM16" s="59">
        <v>457</v>
      </c>
      <c r="AN16" s="60">
        <v>239</v>
      </c>
      <c r="AO16" s="60">
        <v>88</v>
      </c>
      <c r="AP16" s="57">
        <v>784</v>
      </c>
      <c r="AQ16" s="59">
        <v>420</v>
      </c>
      <c r="AR16" s="60">
        <v>239</v>
      </c>
      <c r="AS16" s="60">
        <v>90</v>
      </c>
      <c r="AT16" s="57">
        <v>749</v>
      </c>
      <c r="AU16" s="59">
        <v>489</v>
      </c>
      <c r="AV16" s="60">
        <v>272</v>
      </c>
      <c r="AW16" s="60">
        <v>94</v>
      </c>
      <c r="AX16" s="57">
        <v>855</v>
      </c>
      <c r="AY16" s="55">
        <v>5050</v>
      </c>
      <c r="AZ16" s="56">
        <v>3107</v>
      </c>
      <c r="BA16" s="56">
        <v>1254</v>
      </c>
      <c r="BB16" s="61">
        <v>9411</v>
      </c>
    </row>
    <row r="17" spans="1:54" ht="15" x14ac:dyDescent="0.25">
      <c r="A17"/>
      <c r="B17" s="58" t="s">
        <v>44</v>
      </c>
      <c r="C17" s="59">
        <v>236</v>
      </c>
      <c r="D17" s="60">
        <v>319</v>
      </c>
      <c r="E17" s="60">
        <v>2</v>
      </c>
      <c r="F17" s="57">
        <v>557</v>
      </c>
      <c r="G17" s="59">
        <v>211</v>
      </c>
      <c r="H17" s="60">
        <v>337</v>
      </c>
      <c r="I17" s="60">
        <v>1</v>
      </c>
      <c r="J17" s="57">
        <v>549</v>
      </c>
      <c r="K17" s="59">
        <v>228</v>
      </c>
      <c r="L17" s="60">
        <v>341</v>
      </c>
      <c r="M17" s="60">
        <v>3</v>
      </c>
      <c r="N17" s="57">
        <v>572</v>
      </c>
      <c r="O17" s="59">
        <v>214</v>
      </c>
      <c r="P17" s="60">
        <v>318</v>
      </c>
      <c r="Q17" s="60">
        <v>10</v>
      </c>
      <c r="R17" s="57">
        <v>542</v>
      </c>
      <c r="S17" s="59">
        <v>211</v>
      </c>
      <c r="T17" s="60">
        <v>295</v>
      </c>
      <c r="U17" s="60">
        <v>4</v>
      </c>
      <c r="V17" s="57">
        <v>510</v>
      </c>
      <c r="W17" s="59">
        <v>161</v>
      </c>
      <c r="X17" s="60">
        <v>283</v>
      </c>
      <c r="Y17" s="60">
        <v>4</v>
      </c>
      <c r="Z17" s="57">
        <v>448</v>
      </c>
      <c r="AA17" s="59">
        <v>191</v>
      </c>
      <c r="AB17" s="60">
        <v>292</v>
      </c>
      <c r="AC17" s="60">
        <v>7</v>
      </c>
      <c r="AD17" s="57">
        <v>490</v>
      </c>
      <c r="AE17" s="59">
        <v>218</v>
      </c>
      <c r="AF17" s="60">
        <v>295</v>
      </c>
      <c r="AG17" s="60">
        <v>4</v>
      </c>
      <c r="AH17" s="57">
        <v>517</v>
      </c>
      <c r="AI17" s="59">
        <v>145</v>
      </c>
      <c r="AJ17" s="60">
        <v>276</v>
      </c>
      <c r="AK17" s="60">
        <v>4</v>
      </c>
      <c r="AL17" s="57">
        <v>425</v>
      </c>
      <c r="AM17" s="59">
        <v>196</v>
      </c>
      <c r="AN17" s="60">
        <v>312</v>
      </c>
      <c r="AO17" s="60">
        <v>2</v>
      </c>
      <c r="AP17" s="57">
        <v>510</v>
      </c>
      <c r="AQ17" s="59">
        <v>201</v>
      </c>
      <c r="AR17" s="60">
        <v>329</v>
      </c>
      <c r="AS17" s="60">
        <v>5</v>
      </c>
      <c r="AT17" s="57">
        <v>535</v>
      </c>
      <c r="AU17" s="59">
        <v>232</v>
      </c>
      <c r="AV17" s="60">
        <v>332</v>
      </c>
      <c r="AW17" s="60">
        <v>2</v>
      </c>
      <c r="AX17" s="57">
        <v>566</v>
      </c>
      <c r="AY17" s="55">
        <v>2444</v>
      </c>
      <c r="AZ17" s="56">
        <v>3729</v>
      </c>
      <c r="BA17" s="56">
        <v>48</v>
      </c>
      <c r="BB17" s="61">
        <v>6221</v>
      </c>
    </row>
    <row r="18" spans="1:54" ht="15" x14ac:dyDescent="0.25">
      <c r="A18"/>
      <c r="B18" s="58" t="s">
        <v>45</v>
      </c>
      <c r="C18" s="59">
        <v>143</v>
      </c>
      <c r="D18" s="60">
        <v>53</v>
      </c>
      <c r="E18" s="60">
        <v>2</v>
      </c>
      <c r="F18" s="57">
        <v>198</v>
      </c>
      <c r="G18" s="59">
        <v>119</v>
      </c>
      <c r="H18" s="60">
        <v>68</v>
      </c>
      <c r="I18" s="60">
        <v>4</v>
      </c>
      <c r="J18" s="57">
        <v>191</v>
      </c>
      <c r="K18" s="59">
        <v>112</v>
      </c>
      <c r="L18" s="60">
        <v>51</v>
      </c>
      <c r="M18" s="60">
        <v>1</v>
      </c>
      <c r="N18" s="57">
        <v>164</v>
      </c>
      <c r="O18" s="59">
        <v>122</v>
      </c>
      <c r="P18" s="60">
        <v>69</v>
      </c>
      <c r="Q18" s="60">
        <v>7</v>
      </c>
      <c r="R18" s="57">
        <v>198</v>
      </c>
      <c r="S18" s="59">
        <v>111</v>
      </c>
      <c r="T18" s="60">
        <v>66</v>
      </c>
      <c r="U18" s="60"/>
      <c r="V18" s="57">
        <v>177</v>
      </c>
      <c r="W18" s="59">
        <v>117</v>
      </c>
      <c r="X18" s="60">
        <v>61</v>
      </c>
      <c r="Y18" s="60">
        <v>2</v>
      </c>
      <c r="Z18" s="57">
        <v>180</v>
      </c>
      <c r="AA18" s="59">
        <v>113</v>
      </c>
      <c r="AB18" s="60">
        <v>60</v>
      </c>
      <c r="AC18" s="60">
        <v>1</v>
      </c>
      <c r="AD18" s="57">
        <v>174</v>
      </c>
      <c r="AE18" s="59">
        <v>141</v>
      </c>
      <c r="AF18" s="60">
        <v>70</v>
      </c>
      <c r="AG18" s="60">
        <v>2</v>
      </c>
      <c r="AH18" s="57">
        <v>213</v>
      </c>
      <c r="AI18" s="59">
        <v>102</v>
      </c>
      <c r="AJ18" s="60">
        <v>46</v>
      </c>
      <c r="AK18" s="60">
        <v>4</v>
      </c>
      <c r="AL18" s="57">
        <v>152</v>
      </c>
      <c r="AM18" s="59">
        <v>115</v>
      </c>
      <c r="AN18" s="60">
        <v>52</v>
      </c>
      <c r="AO18" s="60">
        <v>6</v>
      </c>
      <c r="AP18" s="57">
        <v>173</v>
      </c>
      <c r="AQ18" s="59">
        <v>110</v>
      </c>
      <c r="AR18" s="60">
        <v>57</v>
      </c>
      <c r="AS18" s="60">
        <v>2</v>
      </c>
      <c r="AT18" s="57">
        <v>169</v>
      </c>
      <c r="AU18" s="59">
        <v>125</v>
      </c>
      <c r="AV18" s="60">
        <v>51</v>
      </c>
      <c r="AW18" s="60">
        <v>3</v>
      </c>
      <c r="AX18" s="57">
        <v>179</v>
      </c>
      <c r="AY18" s="55">
        <v>1430</v>
      </c>
      <c r="AZ18" s="56">
        <v>704</v>
      </c>
      <c r="BA18" s="56">
        <v>34</v>
      </c>
      <c r="BB18" s="61">
        <v>2168</v>
      </c>
    </row>
    <row r="19" spans="1:54" ht="15" x14ac:dyDescent="0.25">
      <c r="A19"/>
      <c r="B19" s="58" t="s">
        <v>46</v>
      </c>
      <c r="C19" s="59">
        <v>283</v>
      </c>
      <c r="D19" s="60">
        <v>230</v>
      </c>
      <c r="E19" s="60">
        <v>107</v>
      </c>
      <c r="F19" s="57">
        <v>620</v>
      </c>
      <c r="G19" s="59">
        <v>266</v>
      </c>
      <c r="H19" s="60">
        <v>281</v>
      </c>
      <c r="I19" s="60">
        <v>90</v>
      </c>
      <c r="J19" s="57">
        <v>637</v>
      </c>
      <c r="K19" s="59">
        <v>265</v>
      </c>
      <c r="L19" s="60">
        <v>281</v>
      </c>
      <c r="M19" s="60">
        <v>111</v>
      </c>
      <c r="N19" s="57">
        <v>657</v>
      </c>
      <c r="O19" s="59">
        <v>312</v>
      </c>
      <c r="P19" s="60">
        <v>274</v>
      </c>
      <c r="Q19" s="60">
        <v>117</v>
      </c>
      <c r="R19" s="57">
        <v>703</v>
      </c>
      <c r="S19" s="59">
        <v>283</v>
      </c>
      <c r="T19" s="60">
        <v>279</v>
      </c>
      <c r="U19" s="60">
        <v>121</v>
      </c>
      <c r="V19" s="57">
        <v>683</v>
      </c>
      <c r="W19" s="59">
        <v>240</v>
      </c>
      <c r="X19" s="60">
        <v>261</v>
      </c>
      <c r="Y19" s="60">
        <v>91</v>
      </c>
      <c r="Z19" s="57">
        <v>592</v>
      </c>
      <c r="AA19" s="59">
        <v>310</v>
      </c>
      <c r="AB19" s="60">
        <v>245</v>
      </c>
      <c r="AC19" s="60">
        <v>117</v>
      </c>
      <c r="AD19" s="57">
        <v>672</v>
      </c>
      <c r="AE19" s="59">
        <v>343</v>
      </c>
      <c r="AF19" s="60">
        <v>246</v>
      </c>
      <c r="AG19" s="60">
        <v>98</v>
      </c>
      <c r="AH19" s="57">
        <v>687</v>
      </c>
      <c r="AI19" s="59">
        <v>276</v>
      </c>
      <c r="AJ19" s="60">
        <v>200</v>
      </c>
      <c r="AK19" s="60">
        <v>88</v>
      </c>
      <c r="AL19" s="57">
        <v>564</v>
      </c>
      <c r="AM19" s="59">
        <v>300</v>
      </c>
      <c r="AN19" s="60">
        <v>266</v>
      </c>
      <c r="AO19" s="60">
        <v>111</v>
      </c>
      <c r="AP19" s="57">
        <v>677</v>
      </c>
      <c r="AQ19" s="59">
        <v>311</v>
      </c>
      <c r="AR19" s="60">
        <v>274</v>
      </c>
      <c r="AS19" s="60">
        <v>73</v>
      </c>
      <c r="AT19" s="57">
        <v>658</v>
      </c>
      <c r="AU19" s="59">
        <v>331</v>
      </c>
      <c r="AV19" s="60">
        <v>266</v>
      </c>
      <c r="AW19" s="60">
        <v>86</v>
      </c>
      <c r="AX19" s="57">
        <v>683</v>
      </c>
      <c r="AY19" s="55">
        <v>3520</v>
      </c>
      <c r="AZ19" s="56">
        <v>3103</v>
      </c>
      <c r="BA19" s="56">
        <v>1210</v>
      </c>
      <c r="BB19" s="61">
        <v>7833</v>
      </c>
    </row>
    <row r="20" spans="1:54" ht="15" x14ac:dyDescent="0.25">
      <c r="A20"/>
      <c r="B20" s="58" t="s">
        <v>47</v>
      </c>
      <c r="C20" s="59">
        <v>31</v>
      </c>
      <c r="D20" s="60">
        <v>19</v>
      </c>
      <c r="E20" s="60">
        <v>2</v>
      </c>
      <c r="F20" s="57">
        <v>52</v>
      </c>
      <c r="G20" s="59">
        <v>31</v>
      </c>
      <c r="H20" s="60">
        <v>15</v>
      </c>
      <c r="I20" s="60"/>
      <c r="J20" s="57">
        <v>46</v>
      </c>
      <c r="K20" s="59">
        <v>20</v>
      </c>
      <c r="L20" s="60">
        <v>33</v>
      </c>
      <c r="M20" s="60">
        <v>1</v>
      </c>
      <c r="N20" s="57">
        <v>54</v>
      </c>
      <c r="O20" s="59">
        <v>32</v>
      </c>
      <c r="P20" s="60">
        <v>32</v>
      </c>
      <c r="Q20" s="60">
        <v>1</v>
      </c>
      <c r="R20" s="57">
        <v>65</v>
      </c>
      <c r="S20" s="59">
        <v>31</v>
      </c>
      <c r="T20" s="60">
        <v>32</v>
      </c>
      <c r="U20" s="60">
        <v>2</v>
      </c>
      <c r="V20" s="57">
        <v>65</v>
      </c>
      <c r="W20" s="59">
        <v>37</v>
      </c>
      <c r="X20" s="60">
        <v>19</v>
      </c>
      <c r="Y20" s="60">
        <v>1</v>
      </c>
      <c r="Z20" s="57">
        <v>57</v>
      </c>
      <c r="AA20" s="59">
        <v>47</v>
      </c>
      <c r="AB20" s="60">
        <v>28</v>
      </c>
      <c r="AC20" s="60">
        <v>1</v>
      </c>
      <c r="AD20" s="57">
        <v>76</v>
      </c>
      <c r="AE20" s="59">
        <v>37</v>
      </c>
      <c r="AF20" s="60">
        <v>26</v>
      </c>
      <c r="AG20" s="60"/>
      <c r="AH20" s="57">
        <v>63</v>
      </c>
      <c r="AI20" s="59">
        <v>35</v>
      </c>
      <c r="AJ20" s="60">
        <v>31</v>
      </c>
      <c r="AK20" s="60"/>
      <c r="AL20" s="57">
        <v>66</v>
      </c>
      <c r="AM20" s="59">
        <v>52</v>
      </c>
      <c r="AN20" s="60">
        <v>36</v>
      </c>
      <c r="AO20" s="60">
        <v>1</v>
      </c>
      <c r="AP20" s="57">
        <v>89</v>
      </c>
      <c r="AQ20" s="59">
        <v>51</v>
      </c>
      <c r="AR20" s="60">
        <v>26</v>
      </c>
      <c r="AS20" s="60">
        <v>2</v>
      </c>
      <c r="AT20" s="57">
        <v>79</v>
      </c>
      <c r="AU20" s="59">
        <v>34</v>
      </c>
      <c r="AV20" s="60">
        <v>29</v>
      </c>
      <c r="AW20" s="60">
        <v>3</v>
      </c>
      <c r="AX20" s="57">
        <v>66</v>
      </c>
      <c r="AY20" s="55">
        <v>438</v>
      </c>
      <c r="AZ20" s="56">
        <v>326</v>
      </c>
      <c r="BA20" s="56">
        <v>14</v>
      </c>
      <c r="BB20" s="61">
        <v>778</v>
      </c>
    </row>
    <row r="21" spans="1:54" ht="15" x14ac:dyDescent="0.25">
      <c r="A21"/>
      <c r="B21" s="58" t="s">
        <v>48</v>
      </c>
      <c r="C21" s="59">
        <v>45</v>
      </c>
      <c r="D21" s="60">
        <v>42</v>
      </c>
      <c r="E21" s="60">
        <v>64</v>
      </c>
      <c r="F21" s="57">
        <v>151</v>
      </c>
      <c r="G21" s="59">
        <v>51</v>
      </c>
      <c r="H21" s="60">
        <v>35</v>
      </c>
      <c r="I21" s="60">
        <v>60</v>
      </c>
      <c r="J21" s="57">
        <v>146</v>
      </c>
      <c r="K21" s="59">
        <v>43</v>
      </c>
      <c r="L21" s="60">
        <v>42</v>
      </c>
      <c r="M21" s="60">
        <v>76</v>
      </c>
      <c r="N21" s="57">
        <v>161</v>
      </c>
      <c r="O21" s="59">
        <v>56</v>
      </c>
      <c r="P21" s="60">
        <v>38</v>
      </c>
      <c r="Q21" s="60">
        <v>65</v>
      </c>
      <c r="R21" s="57">
        <v>159</v>
      </c>
      <c r="S21" s="59">
        <v>41</v>
      </c>
      <c r="T21" s="60">
        <v>48</v>
      </c>
      <c r="U21" s="60">
        <v>66</v>
      </c>
      <c r="V21" s="57">
        <v>155</v>
      </c>
      <c r="W21" s="59">
        <v>34</v>
      </c>
      <c r="X21" s="60">
        <v>43</v>
      </c>
      <c r="Y21" s="60">
        <v>72</v>
      </c>
      <c r="Z21" s="57">
        <v>149</v>
      </c>
      <c r="AA21" s="59">
        <v>31</v>
      </c>
      <c r="AB21" s="60">
        <v>58</v>
      </c>
      <c r="AC21" s="60">
        <v>77</v>
      </c>
      <c r="AD21" s="57">
        <v>166</v>
      </c>
      <c r="AE21" s="59">
        <v>44</v>
      </c>
      <c r="AF21" s="60">
        <v>48</v>
      </c>
      <c r="AG21" s="60">
        <v>58</v>
      </c>
      <c r="AH21" s="57">
        <v>150</v>
      </c>
      <c r="AI21" s="59">
        <v>42</v>
      </c>
      <c r="AJ21" s="60">
        <v>50</v>
      </c>
      <c r="AK21" s="60">
        <v>46</v>
      </c>
      <c r="AL21" s="57">
        <v>138</v>
      </c>
      <c r="AM21" s="59">
        <v>46</v>
      </c>
      <c r="AN21" s="60">
        <v>37</v>
      </c>
      <c r="AO21" s="60">
        <v>68</v>
      </c>
      <c r="AP21" s="57">
        <v>151</v>
      </c>
      <c r="AQ21" s="59">
        <v>51</v>
      </c>
      <c r="AR21" s="60">
        <v>54</v>
      </c>
      <c r="AS21" s="60">
        <v>68</v>
      </c>
      <c r="AT21" s="57">
        <v>173</v>
      </c>
      <c r="AU21" s="59">
        <v>41</v>
      </c>
      <c r="AV21" s="60">
        <v>62</v>
      </c>
      <c r="AW21" s="60">
        <v>77</v>
      </c>
      <c r="AX21" s="57">
        <v>180</v>
      </c>
      <c r="AY21" s="55">
        <v>525</v>
      </c>
      <c r="AZ21" s="56">
        <v>557</v>
      </c>
      <c r="BA21" s="56">
        <v>797</v>
      </c>
      <c r="BB21" s="61">
        <v>1879</v>
      </c>
    </row>
    <row r="22" spans="1:54" ht="15" x14ac:dyDescent="0.25">
      <c r="A22"/>
      <c r="B22" s="58" t="s">
        <v>49</v>
      </c>
      <c r="C22" s="59">
        <v>3231</v>
      </c>
      <c r="D22" s="60">
        <v>4027</v>
      </c>
      <c r="E22" s="60">
        <v>665</v>
      </c>
      <c r="F22" s="57">
        <v>7923</v>
      </c>
      <c r="G22" s="59">
        <v>2554</v>
      </c>
      <c r="H22" s="60">
        <v>3418</v>
      </c>
      <c r="I22" s="60">
        <v>408</v>
      </c>
      <c r="J22" s="57">
        <v>6380</v>
      </c>
      <c r="K22" s="59">
        <v>3128</v>
      </c>
      <c r="L22" s="60">
        <v>4219</v>
      </c>
      <c r="M22" s="60">
        <v>735</v>
      </c>
      <c r="N22" s="57">
        <v>8082</v>
      </c>
      <c r="O22" s="59">
        <v>3051</v>
      </c>
      <c r="P22" s="60">
        <v>3849</v>
      </c>
      <c r="Q22" s="60">
        <v>717</v>
      </c>
      <c r="R22" s="57">
        <v>7617</v>
      </c>
      <c r="S22" s="59">
        <v>2806</v>
      </c>
      <c r="T22" s="60">
        <v>3842</v>
      </c>
      <c r="U22" s="60">
        <v>649</v>
      </c>
      <c r="V22" s="57">
        <v>7297</v>
      </c>
      <c r="W22" s="59">
        <v>2644</v>
      </c>
      <c r="X22" s="60">
        <v>3626</v>
      </c>
      <c r="Y22" s="60">
        <v>622</v>
      </c>
      <c r="Z22" s="57">
        <v>6892</v>
      </c>
      <c r="AA22" s="59">
        <v>3026</v>
      </c>
      <c r="AB22" s="60">
        <v>3724</v>
      </c>
      <c r="AC22" s="60">
        <v>664</v>
      </c>
      <c r="AD22" s="57">
        <v>7414</v>
      </c>
      <c r="AE22" s="59">
        <v>3128</v>
      </c>
      <c r="AF22" s="60">
        <v>3827</v>
      </c>
      <c r="AG22" s="60">
        <v>651</v>
      </c>
      <c r="AH22" s="57">
        <v>7606</v>
      </c>
      <c r="AI22" s="59">
        <v>2536</v>
      </c>
      <c r="AJ22" s="60">
        <v>2864</v>
      </c>
      <c r="AK22" s="60">
        <v>527</v>
      </c>
      <c r="AL22" s="57">
        <v>5927</v>
      </c>
      <c r="AM22" s="59">
        <v>2866</v>
      </c>
      <c r="AN22" s="60">
        <v>3283</v>
      </c>
      <c r="AO22" s="60">
        <v>578</v>
      </c>
      <c r="AP22" s="57">
        <v>6727</v>
      </c>
      <c r="AQ22" s="59">
        <v>2955</v>
      </c>
      <c r="AR22" s="60">
        <v>3599</v>
      </c>
      <c r="AS22" s="60">
        <v>647</v>
      </c>
      <c r="AT22" s="57">
        <v>7201</v>
      </c>
      <c r="AU22" s="59">
        <v>3121</v>
      </c>
      <c r="AV22" s="60">
        <v>3986</v>
      </c>
      <c r="AW22" s="60">
        <v>701</v>
      </c>
      <c r="AX22" s="57">
        <v>7808</v>
      </c>
      <c r="AY22" s="55">
        <v>35046</v>
      </c>
      <c r="AZ22" s="56">
        <v>44264</v>
      </c>
      <c r="BA22" s="56">
        <v>7564</v>
      </c>
      <c r="BB22" s="61">
        <v>86874</v>
      </c>
    </row>
    <row r="23" spans="1:54" ht="15" x14ac:dyDescent="0.25">
      <c r="A23"/>
      <c r="B23" s="62" t="s">
        <v>234</v>
      </c>
      <c r="C23" s="63">
        <v>6025</v>
      </c>
      <c r="D23" s="64">
        <v>6172</v>
      </c>
      <c r="E23" s="64">
        <v>1862</v>
      </c>
      <c r="F23" s="65">
        <v>14059</v>
      </c>
      <c r="G23" s="63">
        <v>5024</v>
      </c>
      <c r="H23" s="64">
        <v>5622</v>
      </c>
      <c r="I23" s="64">
        <v>1585</v>
      </c>
      <c r="J23" s="65">
        <v>12231</v>
      </c>
      <c r="K23" s="63">
        <v>5856</v>
      </c>
      <c r="L23" s="64">
        <v>6521</v>
      </c>
      <c r="M23" s="64">
        <v>2063</v>
      </c>
      <c r="N23" s="65">
        <v>14440</v>
      </c>
      <c r="O23" s="63">
        <v>5825</v>
      </c>
      <c r="P23" s="64">
        <v>6089</v>
      </c>
      <c r="Q23" s="64">
        <v>1939</v>
      </c>
      <c r="R23" s="65">
        <v>13853</v>
      </c>
      <c r="S23" s="63">
        <v>5392</v>
      </c>
      <c r="T23" s="64">
        <v>5979</v>
      </c>
      <c r="U23" s="64">
        <v>1813</v>
      </c>
      <c r="V23" s="65">
        <v>13184</v>
      </c>
      <c r="W23" s="63">
        <v>4965</v>
      </c>
      <c r="X23" s="64">
        <v>5671</v>
      </c>
      <c r="Y23" s="64">
        <v>1693</v>
      </c>
      <c r="Z23" s="65">
        <v>12329</v>
      </c>
      <c r="AA23" s="63">
        <v>5719</v>
      </c>
      <c r="AB23" s="64">
        <v>5902</v>
      </c>
      <c r="AC23" s="64">
        <v>1842</v>
      </c>
      <c r="AD23" s="65">
        <v>13463</v>
      </c>
      <c r="AE23" s="63">
        <v>5952</v>
      </c>
      <c r="AF23" s="64">
        <v>5941</v>
      </c>
      <c r="AG23" s="64">
        <v>1881</v>
      </c>
      <c r="AH23" s="65">
        <v>13774</v>
      </c>
      <c r="AI23" s="63">
        <v>4864</v>
      </c>
      <c r="AJ23" s="64">
        <v>4658</v>
      </c>
      <c r="AK23" s="64">
        <v>1451</v>
      </c>
      <c r="AL23" s="65">
        <v>10973</v>
      </c>
      <c r="AM23" s="63">
        <v>5468</v>
      </c>
      <c r="AN23" s="64">
        <v>5398</v>
      </c>
      <c r="AO23" s="64">
        <v>1651</v>
      </c>
      <c r="AP23" s="65">
        <v>12517</v>
      </c>
      <c r="AQ23" s="63">
        <v>5735</v>
      </c>
      <c r="AR23" s="64">
        <v>5868</v>
      </c>
      <c r="AS23" s="64">
        <v>1706</v>
      </c>
      <c r="AT23" s="65">
        <v>13309</v>
      </c>
      <c r="AU23" s="63">
        <v>6208</v>
      </c>
      <c r="AV23" s="64">
        <v>6464</v>
      </c>
      <c r="AW23" s="64">
        <v>1852</v>
      </c>
      <c r="AX23" s="65">
        <v>14524</v>
      </c>
      <c r="AY23" s="63">
        <v>67033</v>
      </c>
      <c r="AZ23" s="64">
        <v>70285</v>
      </c>
      <c r="BA23" s="64">
        <v>21338</v>
      </c>
      <c r="BB23" s="65">
        <v>158656</v>
      </c>
    </row>
    <row r="24" spans="1:54" ht="21" customHeight="1" x14ac:dyDescent="0.25">
      <c r="A24"/>
      <c r="B24" s="50" t="s">
        <v>228</v>
      </c>
      <c r="C24" s="66"/>
      <c r="D24" s="67"/>
      <c r="E24" s="372"/>
      <c r="F24" s="68"/>
      <c r="G24" s="66"/>
      <c r="H24" s="67"/>
      <c r="I24" s="372"/>
      <c r="J24" s="68"/>
      <c r="K24" s="66"/>
      <c r="L24" s="67"/>
      <c r="M24" s="372"/>
      <c r="N24" s="68"/>
      <c r="O24" s="66"/>
      <c r="P24" s="67"/>
      <c r="Q24" s="372"/>
      <c r="R24" s="68"/>
      <c r="S24" s="66"/>
      <c r="T24" s="67"/>
      <c r="U24" s="372"/>
      <c r="V24" s="68"/>
      <c r="W24" s="66"/>
      <c r="X24" s="67"/>
      <c r="Y24" s="372"/>
      <c r="Z24" s="68"/>
      <c r="AA24" s="66"/>
      <c r="AB24" s="67"/>
      <c r="AC24" s="372"/>
      <c r="AD24" s="68"/>
      <c r="AE24" s="66"/>
      <c r="AF24" s="67"/>
      <c r="AG24" s="372"/>
      <c r="AH24" s="68"/>
      <c r="AI24" s="66"/>
      <c r="AJ24" s="67"/>
      <c r="AK24" s="372"/>
      <c r="AL24" s="68"/>
      <c r="AM24" s="66"/>
      <c r="AN24" s="67"/>
      <c r="AO24" s="372"/>
      <c r="AP24" s="68"/>
      <c r="AQ24" s="66"/>
      <c r="AR24" s="67"/>
      <c r="AS24" s="372"/>
      <c r="AT24" s="68"/>
      <c r="AU24" s="66"/>
      <c r="AV24" s="67"/>
      <c r="AW24" s="372"/>
      <c r="AX24" s="68"/>
      <c r="AY24" s="66"/>
      <c r="AZ24" s="67"/>
      <c r="BA24" s="372"/>
      <c r="BB24" s="68"/>
    </row>
    <row r="25" spans="1:54" ht="15" x14ac:dyDescent="0.25">
      <c r="A25"/>
      <c r="B25" s="54" t="s">
        <v>34</v>
      </c>
      <c r="C25" s="55">
        <v>12</v>
      </c>
      <c r="D25" s="56">
        <v>17</v>
      </c>
      <c r="E25" s="56">
        <v>6</v>
      </c>
      <c r="F25" s="57">
        <v>35</v>
      </c>
      <c r="G25" s="55">
        <v>10</v>
      </c>
      <c r="H25" s="56">
        <v>5</v>
      </c>
      <c r="I25" s="56">
        <v>4</v>
      </c>
      <c r="J25" s="57">
        <v>19</v>
      </c>
      <c r="K25" s="55">
        <v>16</v>
      </c>
      <c r="L25" s="56">
        <v>6</v>
      </c>
      <c r="M25" s="56">
        <v>4</v>
      </c>
      <c r="N25" s="57">
        <v>26</v>
      </c>
      <c r="O25" s="55">
        <v>18</v>
      </c>
      <c r="P25" s="56">
        <v>6</v>
      </c>
      <c r="Q25" s="56">
        <v>3</v>
      </c>
      <c r="R25" s="57">
        <v>27</v>
      </c>
      <c r="S25" s="55">
        <v>13</v>
      </c>
      <c r="T25" s="56">
        <v>5</v>
      </c>
      <c r="U25" s="56">
        <v>3</v>
      </c>
      <c r="V25" s="57">
        <v>21</v>
      </c>
      <c r="W25" s="55">
        <v>5</v>
      </c>
      <c r="X25" s="56">
        <v>6</v>
      </c>
      <c r="Y25" s="56">
        <v>4</v>
      </c>
      <c r="Z25" s="57">
        <v>15</v>
      </c>
      <c r="AA25" s="55">
        <v>12</v>
      </c>
      <c r="AB25" s="56">
        <v>9</v>
      </c>
      <c r="AC25" s="56">
        <v>4</v>
      </c>
      <c r="AD25" s="57">
        <v>25</v>
      </c>
      <c r="AE25" s="55">
        <v>18</v>
      </c>
      <c r="AF25" s="56">
        <v>8</v>
      </c>
      <c r="AG25" s="56">
        <v>4</v>
      </c>
      <c r="AH25" s="57">
        <v>30</v>
      </c>
      <c r="AI25" s="55">
        <v>15</v>
      </c>
      <c r="AJ25" s="56">
        <v>2</v>
      </c>
      <c r="AK25" s="56">
        <v>3</v>
      </c>
      <c r="AL25" s="57">
        <v>20</v>
      </c>
      <c r="AM25" s="55">
        <v>17</v>
      </c>
      <c r="AN25" s="56">
        <v>9</v>
      </c>
      <c r="AO25" s="56">
        <v>6</v>
      </c>
      <c r="AP25" s="57">
        <v>32</v>
      </c>
      <c r="AQ25" s="55">
        <v>16</v>
      </c>
      <c r="AR25" s="56">
        <v>9</v>
      </c>
      <c r="AS25" s="56">
        <v>3</v>
      </c>
      <c r="AT25" s="57">
        <v>28</v>
      </c>
      <c r="AU25" s="55">
        <v>17</v>
      </c>
      <c r="AV25" s="56">
        <v>2</v>
      </c>
      <c r="AW25" s="56">
        <v>4</v>
      </c>
      <c r="AX25" s="57">
        <v>23</v>
      </c>
      <c r="AY25" s="55">
        <v>169</v>
      </c>
      <c r="AZ25" s="56">
        <v>84</v>
      </c>
      <c r="BA25" s="56">
        <v>48</v>
      </c>
      <c r="BB25" s="57">
        <v>301</v>
      </c>
    </row>
    <row r="26" spans="1:54" ht="15" x14ac:dyDescent="0.25">
      <c r="A26"/>
      <c r="B26" s="58" t="s">
        <v>35</v>
      </c>
      <c r="C26" s="59">
        <v>16</v>
      </c>
      <c r="D26" s="60">
        <v>12</v>
      </c>
      <c r="E26" s="60">
        <v>2</v>
      </c>
      <c r="F26" s="57">
        <v>30</v>
      </c>
      <c r="G26" s="59">
        <v>11</v>
      </c>
      <c r="H26" s="60">
        <v>10</v>
      </c>
      <c r="I26" s="60">
        <v>2</v>
      </c>
      <c r="J26" s="57">
        <v>23</v>
      </c>
      <c r="K26" s="59">
        <v>31</v>
      </c>
      <c r="L26" s="60">
        <v>23</v>
      </c>
      <c r="M26" s="60">
        <v>4</v>
      </c>
      <c r="N26" s="57">
        <v>58</v>
      </c>
      <c r="O26" s="59">
        <v>28</v>
      </c>
      <c r="P26" s="60">
        <v>17</v>
      </c>
      <c r="Q26" s="60">
        <v>1</v>
      </c>
      <c r="R26" s="57">
        <v>46</v>
      </c>
      <c r="S26" s="59">
        <v>22</v>
      </c>
      <c r="T26" s="60">
        <v>19</v>
      </c>
      <c r="U26" s="60"/>
      <c r="V26" s="57">
        <v>41</v>
      </c>
      <c r="W26" s="59">
        <v>21</v>
      </c>
      <c r="X26" s="60">
        <v>13</v>
      </c>
      <c r="Y26" s="60">
        <v>4</v>
      </c>
      <c r="Z26" s="57">
        <v>38</v>
      </c>
      <c r="AA26" s="59">
        <v>19</v>
      </c>
      <c r="AB26" s="60">
        <v>12</v>
      </c>
      <c r="AC26" s="60">
        <v>2</v>
      </c>
      <c r="AD26" s="57">
        <v>33</v>
      </c>
      <c r="AE26" s="59">
        <v>34</v>
      </c>
      <c r="AF26" s="60">
        <v>17</v>
      </c>
      <c r="AG26" s="60">
        <v>1</v>
      </c>
      <c r="AH26" s="57">
        <v>52</v>
      </c>
      <c r="AI26" s="59">
        <v>25</v>
      </c>
      <c r="AJ26" s="60">
        <v>14</v>
      </c>
      <c r="AK26" s="60">
        <v>4</v>
      </c>
      <c r="AL26" s="57">
        <v>43</v>
      </c>
      <c r="AM26" s="59">
        <v>39</v>
      </c>
      <c r="AN26" s="60">
        <v>15</v>
      </c>
      <c r="AO26" s="60">
        <v>1</v>
      </c>
      <c r="AP26" s="57">
        <v>55</v>
      </c>
      <c r="AQ26" s="59">
        <v>42</v>
      </c>
      <c r="AR26" s="60">
        <v>20</v>
      </c>
      <c r="AS26" s="60">
        <v>2</v>
      </c>
      <c r="AT26" s="57">
        <v>64</v>
      </c>
      <c r="AU26" s="59">
        <v>26</v>
      </c>
      <c r="AV26" s="60">
        <v>11</v>
      </c>
      <c r="AW26" s="60">
        <v>1</v>
      </c>
      <c r="AX26" s="57">
        <v>38</v>
      </c>
      <c r="AY26" s="55">
        <v>314</v>
      </c>
      <c r="AZ26" s="56">
        <v>183</v>
      </c>
      <c r="BA26" s="56">
        <v>24</v>
      </c>
      <c r="BB26" s="61">
        <v>521</v>
      </c>
    </row>
    <row r="27" spans="1:54" ht="15" x14ac:dyDescent="0.25">
      <c r="A27"/>
      <c r="B27" s="58" t="s">
        <v>36</v>
      </c>
      <c r="C27" s="59">
        <v>40</v>
      </c>
      <c r="D27" s="60">
        <v>25</v>
      </c>
      <c r="E27" s="60">
        <v>3</v>
      </c>
      <c r="F27" s="57">
        <v>68</v>
      </c>
      <c r="G27" s="59">
        <v>35</v>
      </c>
      <c r="H27" s="60">
        <v>29</v>
      </c>
      <c r="I27" s="60">
        <v>6</v>
      </c>
      <c r="J27" s="57">
        <v>70</v>
      </c>
      <c r="K27" s="59">
        <v>54</v>
      </c>
      <c r="L27" s="60">
        <v>28</v>
      </c>
      <c r="M27" s="60">
        <v>5</v>
      </c>
      <c r="N27" s="57">
        <v>87</v>
      </c>
      <c r="O27" s="59">
        <v>49</v>
      </c>
      <c r="P27" s="60">
        <v>45</v>
      </c>
      <c r="Q27" s="60">
        <v>3</v>
      </c>
      <c r="R27" s="57">
        <v>97</v>
      </c>
      <c r="S27" s="59">
        <v>49</v>
      </c>
      <c r="T27" s="60">
        <v>40</v>
      </c>
      <c r="U27" s="60">
        <v>8</v>
      </c>
      <c r="V27" s="57">
        <v>97</v>
      </c>
      <c r="W27" s="59">
        <v>38</v>
      </c>
      <c r="X27" s="60">
        <v>42</v>
      </c>
      <c r="Y27" s="60">
        <v>10</v>
      </c>
      <c r="Z27" s="57">
        <v>90</v>
      </c>
      <c r="AA27" s="59">
        <v>60</v>
      </c>
      <c r="AB27" s="60">
        <v>25</v>
      </c>
      <c r="AC27" s="60">
        <v>2</v>
      </c>
      <c r="AD27" s="57">
        <v>87</v>
      </c>
      <c r="AE27" s="59">
        <v>53</v>
      </c>
      <c r="AF27" s="60">
        <v>42</v>
      </c>
      <c r="AG27" s="60">
        <v>6</v>
      </c>
      <c r="AH27" s="57">
        <v>101</v>
      </c>
      <c r="AI27" s="59">
        <v>41</v>
      </c>
      <c r="AJ27" s="60">
        <v>31</v>
      </c>
      <c r="AK27" s="60">
        <v>4</v>
      </c>
      <c r="AL27" s="57">
        <v>76</v>
      </c>
      <c r="AM27" s="59">
        <v>44</v>
      </c>
      <c r="AN27" s="60">
        <v>18</v>
      </c>
      <c r="AO27" s="60">
        <v>7</v>
      </c>
      <c r="AP27" s="57">
        <v>69</v>
      </c>
      <c r="AQ27" s="59">
        <v>64</v>
      </c>
      <c r="AR27" s="60">
        <v>36</v>
      </c>
      <c r="AS27" s="60">
        <v>4</v>
      </c>
      <c r="AT27" s="57">
        <v>104</v>
      </c>
      <c r="AU27" s="59">
        <v>48</v>
      </c>
      <c r="AV27" s="60">
        <v>31</v>
      </c>
      <c r="AW27" s="60">
        <v>3</v>
      </c>
      <c r="AX27" s="57">
        <v>82</v>
      </c>
      <c r="AY27" s="55">
        <v>575</v>
      </c>
      <c r="AZ27" s="56">
        <v>392</v>
      </c>
      <c r="BA27" s="56">
        <v>61</v>
      </c>
      <c r="BB27" s="61">
        <v>1028</v>
      </c>
    </row>
    <row r="28" spans="1:54" ht="15" x14ac:dyDescent="0.25">
      <c r="A28"/>
      <c r="B28" s="58" t="s">
        <v>37</v>
      </c>
      <c r="C28" s="59">
        <v>17</v>
      </c>
      <c r="D28" s="60">
        <v>9</v>
      </c>
      <c r="E28" s="60"/>
      <c r="F28" s="57">
        <v>26</v>
      </c>
      <c r="G28" s="59">
        <v>7</v>
      </c>
      <c r="H28" s="60">
        <v>3</v>
      </c>
      <c r="I28" s="60">
        <v>1</v>
      </c>
      <c r="J28" s="57">
        <v>11</v>
      </c>
      <c r="K28" s="59">
        <v>13</v>
      </c>
      <c r="L28" s="60">
        <v>13</v>
      </c>
      <c r="M28" s="60">
        <v>1</v>
      </c>
      <c r="N28" s="57">
        <v>27</v>
      </c>
      <c r="O28" s="59">
        <v>21</v>
      </c>
      <c r="P28" s="60">
        <v>9</v>
      </c>
      <c r="Q28" s="60"/>
      <c r="R28" s="57">
        <v>30</v>
      </c>
      <c r="S28" s="59">
        <v>14</v>
      </c>
      <c r="T28" s="60">
        <v>5</v>
      </c>
      <c r="U28" s="60">
        <v>1</v>
      </c>
      <c r="V28" s="57">
        <v>20</v>
      </c>
      <c r="W28" s="59">
        <v>16</v>
      </c>
      <c r="X28" s="60">
        <v>9</v>
      </c>
      <c r="Y28" s="60"/>
      <c r="Z28" s="57">
        <v>25</v>
      </c>
      <c r="AA28" s="59">
        <v>9</v>
      </c>
      <c r="AB28" s="60">
        <v>5</v>
      </c>
      <c r="AC28" s="60"/>
      <c r="AD28" s="57">
        <v>14</v>
      </c>
      <c r="AE28" s="59">
        <v>16</v>
      </c>
      <c r="AF28" s="60">
        <v>5</v>
      </c>
      <c r="AG28" s="60"/>
      <c r="AH28" s="57">
        <v>21</v>
      </c>
      <c r="AI28" s="59">
        <v>24</v>
      </c>
      <c r="AJ28" s="60">
        <v>7</v>
      </c>
      <c r="AK28" s="60">
        <v>3</v>
      </c>
      <c r="AL28" s="57">
        <v>34</v>
      </c>
      <c r="AM28" s="59">
        <v>17</v>
      </c>
      <c r="AN28" s="60">
        <v>8</v>
      </c>
      <c r="AO28" s="60"/>
      <c r="AP28" s="57">
        <v>25</v>
      </c>
      <c r="AQ28" s="59">
        <v>23</v>
      </c>
      <c r="AR28" s="60">
        <v>6</v>
      </c>
      <c r="AS28" s="60">
        <v>1</v>
      </c>
      <c r="AT28" s="57">
        <v>30</v>
      </c>
      <c r="AU28" s="59">
        <v>18</v>
      </c>
      <c r="AV28" s="60">
        <v>6</v>
      </c>
      <c r="AW28" s="60"/>
      <c r="AX28" s="57">
        <v>24</v>
      </c>
      <c r="AY28" s="55">
        <v>195</v>
      </c>
      <c r="AZ28" s="56">
        <v>85</v>
      </c>
      <c r="BA28" s="56">
        <v>7</v>
      </c>
      <c r="BB28" s="61">
        <v>287</v>
      </c>
    </row>
    <row r="29" spans="1:54" ht="15" x14ac:dyDescent="0.25">
      <c r="A29"/>
      <c r="B29" s="58" t="s">
        <v>38</v>
      </c>
      <c r="C29" s="59">
        <v>41</v>
      </c>
      <c r="D29" s="60">
        <v>24</v>
      </c>
      <c r="E29" s="60">
        <v>2</v>
      </c>
      <c r="F29" s="57">
        <v>67</v>
      </c>
      <c r="G29" s="59">
        <v>39</v>
      </c>
      <c r="H29" s="60">
        <v>27</v>
      </c>
      <c r="I29" s="60"/>
      <c r="J29" s="57">
        <v>66</v>
      </c>
      <c r="K29" s="59">
        <v>72</v>
      </c>
      <c r="L29" s="60">
        <v>31</v>
      </c>
      <c r="M29" s="60">
        <v>1</v>
      </c>
      <c r="N29" s="57">
        <v>104</v>
      </c>
      <c r="O29" s="59">
        <v>42</v>
      </c>
      <c r="P29" s="60">
        <v>30</v>
      </c>
      <c r="Q29" s="60"/>
      <c r="R29" s="57">
        <v>72</v>
      </c>
      <c r="S29" s="59">
        <v>46</v>
      </c>
      <c r="T29" s="60">
        <v>33</v>
      </c>
      <c r="U29" s="60"/>
      <c r="V29" s="57">
        <v>79</v>
      </c>
      <c r="W29" s="59">
        <v>49</v>
      </c>
      <c r="X29" s="60">
        <v>40</v>
      </c>
      <c r="Y29" s="60">
        <v>3</v>
      </c>
      <c r="Z29" s="57">
        <v>92</v>
      </c>
      <c r="AA29" s="59">
        <v>44</v>
      </c>
      <c r="AB29" s="60">
        <v>31</v>
      </c>
      <c r="AC29" s="60">
        <v>1</v>
      </c>
      <c r="AD29" s="57">
        <v>76</v>
      </c>
      <c r="AE29" s="59">
        <v>59</v>
      </c>
      <c r="AF29" s="60">
        <v>18</v>
      </c>
      <c r="AG29" s="60">
        <v>3</v>
      </c>
      <c r="AH29" s="57">
        <v>80</v>
      </c>
      <c r="AI29" s="59">
        <v>41</v>
      </c>
      <c r="AJ29" s="60">
        <v>17</v>
      </c>
      <c r="AK29" s="60"/>
      <c r="AL29" s="57">
        <v>58</v>
      </c>
      <c r="AM29" s="59">
        <v>49</v>
      </c>
      <c r="AN29" s="60">
        <v>25</v>
      </c>
      <c r="AO29" s="60">
        <v>1</v>
      </c>
      <c r="AP29" s="57">
        <v>75</v>
      </c>
      <c r="AQ29" s="59">
        <v>49</v>
      </c>
      <c r="AR29" s="60">
        <v>27</v>
      </c>
      <c r="AS29" s="60"/>
      <c r="AT29" s="57">
        <v>76</v>
      </c>
      <c r="AU29" s="59">
        <v>66</v>
      </c>
      <c r="AV29" s="60">
        <v>31</v>
      </c>
      <c r="AW29" s="60"/>
      <c r="AX29" s="57">
        <v>97</v>
      </c>
      <c r="AY29" s="55">
        <v>597</v>
      </c>
      <c r="AZ29" s="56">
        <v>334</v>
      </c>
      <c r="BA29" s="56">
        <v>11</v>
      </c>
      <c r="BB29" s="61">
        <v>942</v>
      </c>
    </row>
    <row r="30" spans="1:54" ht="15" x14ac:dyDescent="0.25">
      <c r="A30"/>
      <c r="B30" s="58" t="s">
        <v>39</v>
      </c>
      <c r="C30" s="59">
        <v>101</v>
      </c>
      <c r="D30" s="60">
        <v>61</v>
      </c>
      <c r="E30" s="60">
        <v>193</v>
      </c>
      <c r="F30" s="57">
        <v>355</v>
      </c>
      <c r="G30" s="59">
        <v>129</v>
      </c>
      <c r="H30" s="60">
        <v>56</v>
      </c>
      <c r="I30" s="60">
        <v>244</v>
      </c>
      <c r="J30" s="57">
        <v>429</v>
      </c>
      <c r="K30" s="59">
        <v>116</v>
      </c>
      <c r="L30" s="60">
        <v>78</v>
      </c>
      <c r="M30" s="60">
        <v>273</v>
      </c>
      <c r="N30" s="57">
        <v>467</v>
      </c>
      <c r="O30" s="59">
        <v>92</v>
      </c>
      <c r="P30" s="60">
        <v>68</v>
      </c>
      <c r="Q30" s="60">
        <v>276</v>
      </c>
      <c r="R30" s="57">
        <v>436</v>
      </c>
      <c r="S30" s="59">
        <v>107</v>
      </c>
      <c r="T30" s="60">
        <v>86</v>
      </c>
      <c r="U30" s="60">
        <v>211</v>
      </c>
      <c r="V30" s="57">
        <v>404</v>
      </c>
      <c r="W30" s="59">
        <v>79</v>
      </c>
      <c r="X30" s="60">
        <v>73</v>
      </c>
      <c r="Y30" s="60">
        <v>223</v>
      </c>
      <c r="Z30" s="57">
        <v>375</v>
      </c>
      <c r="AA30" s="59">
        <v>100</v>
      </c>
      <c r="AB30" s="60">
        <v>85</v>
      </c>
      <c r="AC30" s="60">
        <v>213</v>
      </c>
      <c r="AD30" s="57">
        <v>398</v>
      </c>
      <c r="AE30" s="59">
        <v>96</v>
      </c>
      <c r="AF30" s="60">
        <v>64</v>
      </c>
      <c r="AG30" s="60">
        <v>180</v>
      </c>
      <c r="AH30" s="57">
        <v>340</v>
      </c>
      <c r="AI30" s="59">
        <v>73</v>
      </c>
      <c r="AJ30" s="60">
        <v>67</v>
      </c>
      <c r="AK30" s="60">
        <v>167</v>
      </c>
      <c r="AL30" s="57">
        <v>307</v>
      </c>
      <c r="AM30" s="59">
        <v>95</v>
      </c>
      <c r="AN30" s="60">
        <v>74</v>
      </c>
      <c r="AO30" s="60">
        <v>221</v>
      </c>
      <c r="AP30" s="57">
        <v>390</v>
      </c>
      <c r="AQ30" s="59">
        <v>114</v>
      </c>
      <c r="AR30" s="60">
        <v>87</v>
      </c>
      <c r="AS30" s="60">
        <v>290</v>
      </c>
      <c r="AT30" s="57">
        <v>491</v>
      </c>
      <c r="AU30" s="59">
        <v>94</v>
      </c>
      <c r="AV30" s="60">
        <v>62</v>
      </c>
      <c r="AW30" s="60">
        <v>250</v>
      </c>
      <c r="AX30" s="57">
        <v>406</v>
      </c>
      <c r="AY30" s="55">
        <v>1196</v>
      </c>
      <c r="AZ30" s="56">
        <v>861</v>
      </c>
      <c r="BA30" s="56">
        <v>2741</v>
      </c>
      <c r="BB30" s="61">
        <v>4798</v>
      </c>
    </row>
    <row r="31" spans="1:54" ht="15" x14ac:dyDescent="0.25">
      <c r="A31"/>
      <c r="B31" s="58" t="s">
        <v>40</v>
      </c>
      <c r="C31" s="59">
        <v>75</v>
      </c>
      <c r="D31" s="60">
        <v>71</v>
      </c>
      <c r="E31" s="60">
        <v>20</v>
      </c>
      <c r="F31" s="57">
        <v>166</v>
      </c>
      <c r="G31" s="59">
        <v>56</v>
      </c>
      <c r="H31" s="60">
        <v>58</v>
      </c>
      <c r="I31" s="60">
        <v>10</v>
      </c>
      <c r="J31" s="57">
        <v>124</v>
      </c>
      <c r="K31" s="59">
        <v>69</v>
      </c>
      <c r="L31" s="60">
        <v>61</v>
      </c>
      <c r="M31" s="60">
        <v>12</v>
      </c>
      <c r="N31" s="57">
        <v>142</v>
      </c>
      <c r="O31" s="59">
        <v>79</v>
      </c>
      <c r="P31" s="60">
        <v>62</v>
      </c>
      <c r="Q31" s="60">
        <v>18</v>
      </c>
      <c r="R31" s="57">
        <v>159</v>
      </c>
      <c r="S31" s="59">
        <v>58</v>
      </c>
      <c r="T31" s="60">
        <v>63</v>
      </c>
      <c r="U31" s="60">
        <v>10</v>
      </c>
      <c r="V31" s="57">
        <v>131</v>
      </c>
      <c r="W31" s="59">
        <v>61</v>
      </c>
      <c r="X31" s="60">
        <v>55</v>
      </c>
      <c r="Y31" s="60">
        <v>20</v>
      </c>
      <c r="Z31" s="57">
        <v>136</v>
      </c>
      <c r="AA31" s="59">
        <v>64</v>
      </c>
      <c r="AB31" s="60">
        <v>54</v>
      </c>
      <c r="AC31" s="60">
        <v>16</v>
      </c>
      <c r="AD31" s="57">
        <v>134</v>
      </c>
      <c r="AE31" s="59">
        <v>66</v>
      </c>
      <c r="AF31" s="60">
        <v>46</v>
      </c>
      <c r="AG31" s="60">
        <v>16</v>
      </c>
      <c r="AH31" s="57">
        <v>128</v>
      </c>
      <c r="AI31" s="59">
        <v>50</v>
      </c>
      <c r="AJ31" s="60">
        <v>34</v>
      </c>
      <c r="AK31" s="60">
        <v>18</v>
      </c>
      <c r="AL31" s="57">
        <v>102</v>
      </c>
      <c r="AM31" s="59">
        <v>70</v>
      </c>
      <c r="AN31" s="60">
        <v>45</v>
      </c>
      <c r="AO31" s="60">
        <v>22</v>
      </c>
      <c r="AP31" s="57">
        <v>137</v>
      </c>
      <c r="AQ31" s="59">
        <v>96</v>
      </c>
      <c r="AR31" s="60">
        <v>70</v>
      </c>
      <c r="AS31" s="60">
        <v>27</v>
      </c>
      <c r="AT31" s="57">
        <v>193</v>
      </c>
      <c r="AU31" s="59">
        <v>83</v>
      </c>
      <c r="AV31" s="60">
        <v>91</v>
      </c>
      <c r="AW31" s="60">
        <v>25</v>
      </c>
      <c r="AX31" s="57">
        <v>199</v>
      </c>
      <c r="AY31" s="55">
        <v>827</v>
      </c>
      <c r="AZ31" s="56">
        <v>710</v>
      </c>
      <c r="BA31" s="56">
        <v>214</v>
      </c>
      <c r="BB31" s="61">
        <v>1751</v>
      </c>
    </row>
    <row r="32" spans="1:54" ht="15" x14ac:dyDescent="0.25">
      <c r="A32"/>
      <c r="B32" s="58" t="s">
        <v>41</v>
      </c>
      <c r="C32" s="59">
        <v>67</v>
      </c>
      <c r="D32" s="60">
        <v>53</v>
      </c>
      <c r="E32" s="60">
        <v>11</v>
      </c>
      <c r="F32" s="57">
        <v>131</v>
      </c>
      <c r="G32" s="59">
        <v>64</v>
      </c>
      <c r="H32" s="60">
        <v>48</v>
      </c>
      <c r="I32" s="60">
        <v>3</v>
      </c>
      <c r="J32" s="57">
        <v>115</v>
      </c>
      <c r="K32" s="59">
        <v>94</v>
      </c>
      <c r="L32" s="60">
        <v>68</v>
      </c>
      <c r="M32" s="60">
        <v>14</v>
      </c>
      <c r="N32" s="57">
        <v>176</v>
      </c>
      <c r="O32" s="59">
        <v>87</v>
      </c>
      <c r="P32" s="60">
        <v>81</v>
      </c>
      <c r="Q32" s="60">
        <v>6</v>
      </c>
      <c r="R32" s="57">
        <v>174</v>
      </c>
      <c r="S32" s="59">
        <v>85</v>
      </c>
      <c r="T32" s="60">
        <v>63</v>
      </c>
      <c r="U32" s="60">
        <v>21</v>
      </c>
      <c r="V32" s="57">
        <v>169</v>
      </c>
      <c r="W32" s="59">
        <v>59</v>
      </c>
      <c r="X32" s="60">
        <v>60</v>
      </c>
      <c r="Y32" s="60">
        <v>12</v>
      </c>
      <c r="Z32" s="57">
        <v>131</v>
      </c>
      <c r="AA32" s="59">
        <v>66</v>
      </c>
      <c r="AB32" s="60">
        <v>60</v>
      </c>
      <c r="AC32" s="60">
        <v>7</v>
      </c>
      <c r="AD32" s="57">
        <v>133</v>
      </c>
      <c r="AE32" s="59">
        <v>71</v>
      </c>
      <c r="AF32" s="60">
        <v>63</v>
      </c>
      <c r="AG32" s="60">
        <v>6</v>
      </c>
      <c r="AH32" s="57">
        <v>140</v>
      </c>
      <c r="AI32" s="59">
        <v>76</v>
      </c>
      <c r="AJ32" s="60">
        <v>47</v>
      </c>
      <c r="AK32" s="60">
        <v>11</v>
      </c>
      <c r="AL32" s="57">
        <v>134</v>
      </c>
      <c r="AM32" s="59">
        <v>64</v>
      </c>
      <c r="AN32" s="60">
        <v>65</v>
      </c>
      <c r="AO32" s="60">
        <v>4</v>
      </c>
      <c r="AP32" s="57">
        <v>133</v>
      </c>
      <c r="AQ32" s="59">
        <v>85</v>
      </c>
      <c r="AR32" s="60">
        <v>76</v>
      </c>
      <c r="AS32" s="60">
        <v>7</v>
      </c>
      <c r="AT32" s="57">
        <v>168</v>
      </c>
      <c r="AU32" s="59">
        <v>122</v>
      </c>
      <c r="AV32" s="60">
        <v>90</v>
      </c>
      <c r="AW32" s="60">
        <v>6</v>
      </c>
      <c r="AX32" s="57">
        <v>218</v>
      </c>
      <c r="AY32" s="55">
        <v>940</v>
      </c>
      <c r="AZ32" s="56">
        <v>774</v>
      </c>
      <c r="BA32" s="56">
        <v>108</v>
      </c>
      <c r="BB32" s="61">
        <v>1822</v>
      </c>
    </row>
    <row r="33" spans="1:54" ht="15" x14ac:dyDescent="0.25">
      <c r="A33"/>
      <c r="B33" s="58" t="s">
        <v>42</v>
      </c>
      <c r="C33" s="59">
        <v>16</v>
      </c>
      <c r="D33" s="60">
        <v>16</v>
      </c>
      <c r="E33" s="60">
        <v>2</v>
      </c>
      <c r="F33" s="57">
        <v>34</v>
      </c>
      <c r="G33" s="59">
        <v>19</v>
      </c>
      <c r="H33" s="60">
        <v>9</v>
      </c>
      <c r="I33" s="60">
        <v>1</v>
      </c>
      <c r="J33" s="57">
        <v>29</v>
      </c>
      <c r="K33" s="59">
        <v>39</v>
      </c>
      <c r="L33" s="60">
        <v>13</v>
      </c>
      <c r="M33" s="60"/>
      <c r="N33" s="57">
        <v>52</v>
      </c>
      <c r="O33" s="59">
        <v>27</v>
      </c>
      <c r="P33" s="60">
        <v>7</v>
      </c>
      <c r="Q33" s="60"/>
      <c r="R33" s="57">
        <v>34</v>
      </c>
      <c r="S33" s="59">
        <v>31</v>
      </c>
      <c r="T33" s="60">
        <v>20</v>
      </c>
      <c r="U33" s="60">
        <v>1</v>
      </c>
      <c r="V33" s="57">
        <v>52</v>
      </c>
      <c r="W33" s="59">
        <v>21</v>
      </c>
      <c r="X33" s="60">
        <v>18</v>
      </c>
      <c r="Y33" s="60">
        <v>3</v>
      </c>
      <c r="Z33" s="57">
        <v>42</v>
      </c>
      <c r="AA33" s="59">
        <v>29</v>
      </c>
      <c r="AB33" s="60">
        <v>11</v>
      </c>
      <c r="AC33" s="60">
        <v>1</v>
      </c>
      <c r="AD33" s="57">
        <v>41</v>
      </c>
      <c r="AE33" s="59">
        <v>36</v>
      </c>
      <c r="AF33" s="60">
        <v>17</v>
      </c>
      <c r="AG33" s="60">
        <v>1</v>
      </c>
      <c r="AH33" s="57">
        <v>54</v>
      </c>
      <c r="AI33" s="59">
        <v>28</v>
      </c>
      <c r="AJ33" s="60">
        <v>13</v>
      </c>
      <c r="AK33" s="60">
        <v>1</v>
      </c>
      <c r="AL33" s="57">
        <v>42</v>
      </c>
      <c r="AM33" s="59">
        <v>29</v>
      </c>
      <c r="AN33" s="60">
        <v>11</v>
      </c>
      <c r="AO33" s="60">
        <v>2</v>
      </c>
      <c r="AP33" s="57">
        <v>42</v>
      </c>
      <c r="AQ33" s="59">
        <v>32</v>
      </c>
      <c r="AR33" s="60">
        <v>20</v>
      </c>
      <c r="AS33" s="60">
        <v>1</v>
      </c>
      <c r="AT33" s="57">
        <v>53</v>
      </c>
      <c r="AU33" s="59">
        <v>35</v>
      </c>
      <c r="AV33" s="60">
        <v>18</v>
      </c>
      <c r="AW33" s="60">
        <v>1</v>
      </c>
      <c r="AX33" s="57">
        <v>54</v>
      </c>
      <c r="AY33" s="55">
        <v>342</v>
      </c>
      <c r="AZ33" s="56">
        <v>173</v>
      </c>
      <c r="BA33" s="56">
        <v>14</v>
      </c>
      <c r="BB33" s="61">
        <v>529</v>
      </c>
    </row>
    <row r="34" spans="1:54" ht="15" x14ac:dyDescent="0.25">
      <c r="A34"/>
      <c r="B34" s="58" t="s">
        <v>43</v>
      </c>
      <c r="C34" s="59">
        <v>101</v>
      </c>
      <c r="D34" s="60">
        <v>52</v>
      </c>
      <c r="E34" s="60">
        <v>20</v>
      </c>
      <c r="F34" s="57">
        <v>173</v>
      </c>
      <c r="G34" s="59">
        <v>85</v>
      </c>
      <c r="H34" s="60">
        <v>48</v>
      </c>
      <c r="I34" s="60">
        <v>19</v>
      </c>
      <c r="J34" s="57">
        <v>152</v>
      </c>
      <c r="K34" s="59">
        <v>159</v>
      </c>
      <c r="L34" s="60">
        <v>69</v>
      </c>
      <c r="M34" s="60">
        <v>39</v>
      </c>
      <c r="N34" s="57">
        <v>267</v>
      </c>
      <c r="O34" s="59">
        <v>149</v>
      </c>
      <c r="P34" s="60">
        <v>87</v>
      </c>
      <c r="Q34" s="60">
        <v>19</v>
      </c>
      <c r="R34" s="57">
        <v>255</v>
      </c>
      <c r="S34" s="59">
        <v>162</v>
      </c>
      <c r="T34" s="60">
        <v>74</v>
      </c>
      <c r="U34" s="60">
        <v>30</v>
      </c>
      <c r="V34" s="57">
        <v>266</v>
      </c>
      <c r="W34" s="59">
        <v>102</v>
      </c>
      <c r="X34" s="60">
        <v>83</v>
      </c>
      <c r="Y34" s="60">
        <v>26</v>
      </c>
      <c r="Z34" s="57">
        <v>211</v>
      </c>
      <c r="AA34" s="59">
        <v>108</v>
      </c>
      <c r="AB34" s="60">
        <v>64</v>
      </c>
      <c r="AC34" s="60">
        <v>37</v>
      </c>
      <c r="AD34" s="57">
        <v>209</v>
      </c>
      <c r="AE34" s="59">
        <v>147</v>
      </c>
      <c r="AF34" s="60">
        <v>68</v>
      </c>
      <c r="AG34" s="60">
        <v>37</v>
      </c>
      <c r="AH34" s="57">
        <v>252</v>
      </c>
      <c r="AI34" s="59">
        <v>117</v>
      </c>
      <c r="AJ34" s="60">
        <v>43</v>
      </c>
      <c r="AK34" s="60">
        <v>17</v>
      </c>
      <c r="AL34" s="57">
        <v>177</v>
      </c>
      <c r="AM34" s="59">
        <v>130</v>
      </c>
      <c r="AN34" s="60">
        <v>79</v>
      </c>
      <c r="AO34" s="60">
        <v>29</v>
      </c>
      <c r="AP34" s="57">
        <v>238</v>
      </c>
      <c r="AQ34" s="59">
        <v>135</v>
      </c>
      <c r="AR34" s="60">
        <v>70</v>
      </c>
      <c r="AS34" s="60">
        <v>40</v>
      </c>
      <c r="AT34" s="57">
        <v>245</v>
      </c>
      <c r="AU34" s="59">
        <v>131</v>
      </c>
      <c r="AV34" s="60">
        <v>73</v>
      </c>
      <c r="AW34" s="60">
        <v>29</v>
      </c>
      <c r="AX34" s="57">
        <v>233</v>
      </c>
      <c r="AY34" s="55">
        <v>1526</v>
      </c>
      <c r="AZ34" s="56">
        <v>810</v>
      </c>
      <c r="BA34" s="56">
        <v>342</v>
      </c>
      <c r="BB34" s="61">
        <v>2678</v>
      </c>
    </row>
    <row r="35" spans="1:54" ht="15" x14ac:dyDescent="0.25">
      <c r="A35"/>
      <c r="B35" s="58" t="s">
        <v>44</v>
      </c>
      <c r="C35" s="59">
        <v>47</v>
      </c>
      <c r="D35" s="60">
        <v>52</v>
      </c>
      <c r="E35" s="60">
        <v>1</v>
      </c>
      <c r="F35" s="57">
        <v>100</v>
      </c>
      <c r="G35" s="59">
        <v>33</v>
      </c>
      <c r="H35" s="60">
        <v>50</v>
      </c>
      <c r="I35" s="60">
        <v>3</v>
      </c>
      <c r="J35" s="57">
        <v>86</v>
      </c>
      <c r="K35" s="59">
        <v>55</v>
      </c>
      <c r="L35" s="60">
        <v>88</v>
      </c>
      <c r="M35" s="60"/>
      <c r="N35" s="57">
        <v>143</v>
      </c>
      <c r="O35" s="59">
        <v>48</v>
      </c>
      <c r="P35" s="60">
        <v>86</v>
      </c>
      <c r="Q35" s="60">
        <v>1</v>
      </c>
      <c r="R35" s="57">
        <v>135</v>
      </c>
      <c r="S35" s="59">
        <v>68</v>
      </c>
      <c r="T35" s="60">
        <v>86</v>
      </c>
      <c r="U35" s="60">
        <v>1</v>
      </c>
      <c r="V35" s="57">
        <v>155</v>
      </c>
      <c r="W35" s="59">
        <v>35</v>
      </c>
      <c r="X35" s="60">
        <v>90</v>
      </c>
      <c r="Y35" s="60">
        <v>1</v>
      </c>
      <c r="Z35" s="57">
        <v>126</v>
      </c>
      <c r="AA35" s="59">
        <v>53</v>
      </c>
      <c r="AB35" s="60">
        <v>95</v>
      </c>
      <c r="AC35" s="60"/>
      <c r="AD35" s="57">
        <v>148</v>
      </c>
      <c r="AE35" s="59">
        <v>48</v>
      </c>
      <c r="AF35" s="60">
        <v>71</v>
      </c>
      <c r="AG35" s="60"/>
      <c r="AH35" s="57">
        <v>119</v>
      </c>
      <c r="AI35" s="59">
        <v>40</v>
      </c>
      <c r="AJ35" s="60">
        <v>58</v>
      </c>
      <c r="AK35" s="60"/>
      <c r="AL35" s="57">
        <v>98</v>
      </c>
      <c r="AM35" s="59">
        <v>30</v>
      </c>
      <c r="AN35" s="60">
        <v>83</v>
      </c>
      <c r="AO35" s="60"/>
      <c r="AP35" s="57">
        <v>113</v>
      </c>
      <c r="AQ35" s="59">
        <v>51</v>
      </c>
      <c r="AR35" s="60">
        <v>96</v>
      </c>
      <c r="AS35" s="60">
        <v>1</v>
      </c>
      <c r="AT35" s="57">
        <v>148</v>
      </c>
      <c r="AU35" s="59">
        <v>48</v>
      </c>
      <c r="AV35" s="60">
        <v>88</v>
      </c>
      <c r="AW35" s="60"/>
      <c r="AX35" s="57">
        <v>136</v>
      </c>
      <c r="AY35" s="55">
        <v>556</v>
      </c>
      <c r="AZ35" s="56">
        <v>943</v>
      </c>
      <c r="BA35" s="56">
        <v>8</v>
      </c>
      <c r="BB35" s="61">
        <v>1507</v>
      </c>
    </row>
    <row r="36" spans="1:54" ht="15" x14ac:dyDescent="0.25">
      <c r="A36"/>
      <c r="B36" s="58" t="s">
        <v>45</v>
      </c>
      <c r="C36" s="59">
        <v>22</v>
      </c>
      <c r="D36" s="60">
        <v>9</v>
      </c>
      <c r="E36" s="60"/>
      <c r="F36" s="57">
        <v>31</v>
      </c>
      <c r="G36" s="59">
        <v>21</v>
      </c>
      <c r="H36" s="60">
        <v>8</v>
      </c>
      <c r="I36" s="60">
        <v>2</v>
      </c>
      <c r="J36" s="57">
        <v>31</v>
      </c>
      <c r="K36" s="59">
        <v>23</v>
      </c>
      <c r="L36" s="60">
        <v>15</v>
      </c>
      <c r="M36" s="60"/>
      <c r="N36" s="57">
        <v>38</v>
      </c>
      <c r="O36" s="59">
        <v>23</v>
      </c>
      <c r="P36" s="60">
        <v>7</v>
      </c>
      <c r="Q36" s="60">
        <v>1</v>
      </c>
      <c r="R36" s="57">
        <v>31</v>
      </c>
      <c r="S36" s="59">
        <v>27</v>
      </c>
      <c r="T36" s="60">
        <v>8</v>
      </c>
      <c r="U36" s="60">
        <v>3</v>
      </c>
      <c r="V36" s="57">
        <v>38</v>
      </c>
      <c r="W36" s="59">
        <v>18</v>
      </c>
      <c r="X36" s="60">
        <v>7</v>
      </c>
      <c r="Y36" s="60">
        <v>2</v>
      </c>
      <c r="Z36" s="57">
        <v>27</v>
      </c>
      <c r="AA36" s="59">
        <v>28</v>
      </c>
      <c r="AB36" s="60">
        <v>10</v>
      </c>
      <c r="AC36" s="60"/>
      <c r="AD36" s="57">
        <v>38</v>
      </c>
      <c r="AE36" s="59">
        <v>30</v>
      </c>
      <c r="AF36" s="60">
        <v>2</v>
      </c>
      <c r="AG36" s="60">
        <v>1</v>
      </c>
      <c r="AH36" s="57">
        <v>33</v>
      </c>
      <c r="AI36" s="59">
        <v>22</v>
      </c>
      <c r="AJ36" s="60">
        <v>12</v>
      </c>
      <c r="AK36" s="60">
        <v>2</v>
      </c>
      <c r="AL36" s="57">
        <v>36</v>
      </c>
      <c r="AM36" s="59">
        <v>19</v>
      </c>
      <c r="AN36" s="60">
        <v>6</v>
      </c>
      <c r="AO36" s="60"/>
      <c r="AP36" s="57">
        <v>25</v>
      </c>
      <c r="AQ36" s="59">
        <v>23</v>
      </c>
      <c r="AR36" s="60">
        <v>8</v>
      </c>
      <c r="AS36" s="60"/>
      <c r="AT36" s="57">
        <v>31</v>
      </c>
      <c r="AU36" s="59">
        <v>26</v>
      </c>
      <c r="AV36" s="60">
        <v>5</v>
      </c>
      <c r="AW36" s="60"/>
      <c r="AX36" s="57">
        <v>31</v>
      </c>
      <c r="AY36" s="55">
        <v>282</v>
      </c>
      <c r="AZ36" s="56">
        <v>97</v>
      </c>
      <c r="BA36" s="56">
        <v>11</v>
      </c>
      <c r="BB36" s="61">
        <v>390</v>
      </c>
    </row>
    <row r="37" spans="1:54" ht="15" x14ac:dyDescent="0.25">
      <c r="A37"/>
      <c r="B37" s="58" t="s">
        <v>46</v>
      </c>
      <c r="C37" s="59">
        <v>41</v>
      </c>
      <c r="D37" s="60">
        <v>27</v>
      </c>
      <c r="E37" s="60">
        <v>17</v>
      </c>
      <c r="F37" s="57">
        <v>85</v>
      </c>
      <c r="G37" s="59">
        <v>32</v>
      </c>
      <c r="H37" s="60">
        <v>37</v>
      </c>
      <c r="I37" s="60">
        <v>13</v>
      </c>
      <c r="J37" s="57">
        <v>82</v>
      </c>
      <c r="K37" s="59">
        <v>45</v>
      </c>
      <c r="L37" s="60">
        <v>51</v>
      </c>
      <c r="M37" s="60">
        <v>20</v>
      </c>
      <c r="N37" s="57">
        <v>116</v>
      </c>
      <c r="O37" s="59">
        <v>57</v>
      </c>
      <c r="P37" s="60">
        <v>46</v>
      </c>
      <c r="Q37" s="60">
        <v>24</v>
      </c>
      <c r="R37" s="57">
        <v>127</v>
      </c>
      <c r="S37" s="59">
        <v>47</v>
      </c>
      <c r="T37" s="60">
        <v>55</v>
      </c>
      <c r="U37" s="60">
        <v>35</v>
      </c>
      <c r="V37" s="57">
        <v>137</v>
      </c>
      <c r="W37" s="59">
        <v>64</v>
      </c>
      <c r="X37" s="60">
        <v>56</v>
      </c>
      <c r="Y37" s="60">
        <v>22</v>
      </c>
      <c r="Z37" s="57">
        <v>142</v>
      </c>
      <c r="AA37" s="59">
        <v>66</v>
      </c>
      <c r="AB37" s="60">
        <v>49</v>
      </c>
      <c r="AC37" s="60">
        <v>17</v>
      </c>
      <c r="AD37" s="57">
        <v>132</v>
      </c>
      <c r="AE37" s="59">
        <v>55</v>
      </c>
      <c r="AF37" s="60">
        <v>38</v>
      </c>
      <c r="AG37" s="60">
        <v>18</v>
      </c>
      <c r="AH37" s="57">
        <v>111</v>
      </c>
      <c r="AI37" s="59">
        <v>43</v>
      </c>
      <c r="AJ37" s="60">
        <v>27</v>
      </c>
      <c r="AK37" s="60">
        <v>19</v>
      </c>
      <c r="AL37" s="57">
        <v>89</v>
      </c>
      <c r="AM37" s="59">
        <v>53</v>
      </c>
      <c r="AN37" s="60">
        <v>45</v>
      </c>
      <c r="AO37" s="60">
        <v>22</v>
      </c>
      <c r="AP37" s="57">
        <v>120</v>
      </c>
      <c r="AQ37" s="59">
        <v>67</v>
      </c>
      <c r="AR37" s="60">
        <v>43</v>
      </c>
      <c r="AS37" s="60">
        <v>20</v>
      </c>
      <c r="AT37" s="57">
        <v>130</v>
      </c>
      <c r="AU37" s="59">
        <v>51</v>
      </c>
      <c r="AV37" s="60">
        <v>51</v>
      </c>
      <c r="AW37" s="60">
        <v>26</v>
      </c>
      <c r="AX37" s="57">
        <v>128</v>
      </c>
      <c r="AY37" s="55">
        <v>621</v>
      </c>
      <c r="AZ37" s="56">
        <v>525</v>
      </c>
      <c r="BA37" s="56">
        <v>253</v>
      </c>
      <c r="BB37" s="61">
        <v>1399</v>
      </c>
    </row>
    <row r="38" spans="1:54" ht="15" x14ac:dyDescent="0.25">
      <c r="A38"/>
      <c r="B38" s="58" t="s">
        <v>47</v>
      </c>
      <c r="C38" s="59">
        <v>5</v>
      </c>
      <c r="D38" s="60">
        <v>5</v>
      </c>
      <c r="E38" s="60"/>
      <c r="F38" s="57">
        <v>10</v>
      </c>
      <c r="G38" s="59">
        <v>4</v>
      </c>
      <c r="H38" s="60">
        <v>3</v>
      </c>
      <c r="I38" s="60"/>
      <c r="J38" s="57">
        <v>7</v>
      </c>
      <c r="K38" s="59">
        <v>1</v>
      </c>
      <c r="L38" s="60">
        <v>5</v>
      </c>
      <c r="M38" s="60"/>
      <c r="N38" s="57">
        <v>6</v>
      </c>
      <c r="O38" s="59">
        <v>7</v>
      </c>
      <c r="P38" s="60">
        <v>8</v>
      </c>
      <c r="Q38" s="60"/>
      <c r="R38" s="57">
        <v>15</v>
      </c>
      <c r="S38" s="59">
        <v>2</v>
      </c>
      <c r="T38" s="60">
        <v>5</v>
      </c>
      <c r="U38" s="60"/>
      <c r="V38" s="57">
        <v>7</v>
      </c>
      <c r="W38" s="59">
        <v>5</v>
      </c>
      <c r="X38" s="60">
        <v>5</v>
      </c>
      <c r="Y38" s="60"/>
      <c r="Z38" s="57">
        <v>10</v>
      </c>
      <c r="AA38" s="59">
        <v>12</v>
      </c>
      <c r="AB38" s="60">
        <v>3</v>
      </c>
      <c r="AC38" s="60"/>
      <c r="AD38" s="57">
        <v>15</v>
      </c>
      <c r="AE38" s="59">
        <v>12</v>
      </c>
      <c r="AF38" s="60">
        <v>5</v>
      </c>
      <c r="AG38" s="60"/>
      <c r="AH38" s="57">
        <v>17</v>
      </c>
      <c r="AI38" s="59">
        <v>1</v>
      </c>
      <c r="AJ38" s="60">
        <v>4</v>
      </c>
      <c r="AK38" s="60"/>
      <c r="AL38" s="57">
        <v>5</v>
      </c>
      <c r="AM38" s="59">
        <v>3</v>
      </c>
      <c r="AN38" s="60">
        <v>8</v>
      </c>
      <c r="AO38" s="60">
        <v>1</v>
      </c>
      <c r="AP38" s="57">
        <v>12</v>
      </c>
      <c r="AQ38" s="59">
        <v>3</v>
      </c>
      <c r="AR38" s="60">
        <v>4</v>
      </c>
      <c r="AS38" s="60"/>
      <c r="AT38" s="57">
        <v>7</v>
      </c>
      <c r="AU38" s="59">
        <v>7</v>
      </c>
      <c r="AV38" s="60">
        <v>5</v>
      </c>
      <c r="AW38" s="60">
        <v>1</v>
      </c>
      <c r="AX38" s="57">
        <v>13</v>
      </c>
      <c r="AY38" s="55">
        <v>62</v>
      </c>
      <c r="AZ38" s="56">
        <v>60</v>
      </c>
      <c r="BA38" s="56">
        <v>2</v>
      </c>
      <c r="BB38" s="61">
        <v>124</v>
      </c>
    </row>
    <row r="39" spans="1:54" ht="15" x14ac:dyDescent="0.25">
      <c r="A39"/>
      <c r="B39" s="58" t="s">
        <v>48</v>
      </c>
      <c r="C39" s="59">
        <v>10</v>
      </c>
      <c r="D39" s="60">
        <v>2</v>
      </c>
      <c r="E39" s="60">
        <v>8</v>
      </c>
      <c r="F39" s="57">
        <v>20</v>
      </c>
      <c r="G39" s="59">
        <v>5</v>
      </c>
      <c r="H39" s="60">
        <v>5</v>
      </c>
      <c r="I39" s="60">
        <v>13</v>
      </c>
      <c r="J39" s="57">
        <v>23</v>
      </c>
      <c r="K39" s="59">
        <v>8</v>
      </c>
      <c r="L39" s="60">
        <v>2</v>
      </c>
      <c r="M39" s="60">
        <v>5</v>
      </c>
      <c r="N39" s="57">
        <v>15</v>
      </c>
      <c r="O39" s="59">
        <v>14</v>
      </c>
      <c r="P39" s="60">
        <v>7</v>
      </c>
      <c r="Q39" s="60">
        <v>10</v>
      </c>
      <c r="R39" s="57">
        <v>31</v>
      </c>
      <c r="S39" s="59">
        <v>13</v>
      </c>
      <c r="T39" s="60">
        <v>9</v>
      </c>
      <c r="U39" s="60">
        <v>9</v>
      </c>
      <c r="V39" s="57">
        <v>31</v>
      </c>
      <c r="W39" s="59">
        <v>3</v>
      </c>
      <c r="X39" s="60">
        <v>12</v>
      </c>
      <c r="Y39" s="60">
        <v>20</v>
      </c>
      <c r="Z39" s="57">
        <v>35</v>
      </c>
      <c r="AA39" s="59">
        <v>16</v>
      </c>
      <c r="AB39" s="60">
        <v>17</v>
      </c>
      <c r="AC39" s="60">
        <v>18</v>
      </c>
      <c r="AD39" s="57">
        <v>51</v>
      </c>
      <c r="AE39" s="59">
        <v>12</v>
      </c>
      <c r="AF39" s="60">
        <v>19</v>
      </c>
      <c r="AG39" s="60">
        <v>16</v>
      </c>
      <c r="AH39" s="57">
        <v>47</v>
      </c>
      <c r="AI39" s="59">
        <v>9</v>
      </c>
      <c r="AJ39" s="60">
        <v>14</v>
      </c>
      <c r="AK39" s="60">
        <v>11</v>
      </c>
      <c r="AL39" s="57">
        <v>34</v>
      </c>
      <c r="AM39" s="59">
        <v>6</v>
      </c>
      <c r="AN39" s="60">
        <v>14</v>
      </c>
      <c r="AO39" s="60">
        <v>7</v>
      </c>
      <c r="AP39" s="57">
        <v>27</v>
      </c>
      <c r="AQ39" s="59">
        <v>13</v>
      </c>
      <c r="AR39" s="60">
        <v>8</v>
      </c>
      <c r="AS39" s="60">
        <v>13</v>
      </c>
      <c r="AT39" s="57">
        <v>34</v>
      </c>
      <c r="AU39" s="59">
        <v>10</v>
      </c>
      <c r="AV39" s="60">
        <v>12</v>
      </c>
      <c r="AW39" s="60">
        <v>8</v>
      </c>
      <c r="AX39" s="57">
        <v>30</v>
      </c>
      <c r="AY39" s="55">
        <v>119</v>
      </c>
      <c r="AZ39" s="56">
        <v>121</v>
      </c>
      <c r="BA39" s="56">
        <v>138</v>
      </c>
      <c r="BB39" s="61">
        <v>378</v>
      </c>
    </row>
    <row r="40" spans="1:54" ht="15" x14ac:dyDescent="0.25">
      <c r="A40"/>
      <c r="B40" s="58" t="s">
        <v>49</v>
      </c>
      <c r="C40" s="59">
        <v>1344</v>
      </c>
      <c r="D40" s="60">
        <v>1662</v>
      </c>
      <c r="E40" s="60">
        <v>262</v>
      </c>
      <c r="F40" s="57">
        <v>3268</v>
      </c>
      <c r="G40" s="59">
        <v>1066</v>
      </c>
      <c r="H40" s="60">
        <v>1412</v>
      </c>
      <c r="I40" s="60">
        <v>141</v>
      </c>
      <c r="J40" s="57">
        <v>2619</v>
      </c>
      <c r="K40" s="59">
        <v>1564</v>
      </c>
      <c r="L40" s="60">
        <v>1805</v>
      </c>
      <c r="M40" s="60">
        <v>263</v>
      </c>
      <c r="N40" s="57">
        <v>3632</v>
      </c>
      <c r="O40" s="59">
        <v>1390</v>
      </c>
      <c r="P40" s="60">
        <v>1663</v>
      </c>
      <c r="Q40" s="60">
        <v>300</v>
      </c>
      <c r="R40" s="57">
        <v>3353</v>
      </c>
      <c r="S40" s="59">
        <v>1300</v>
      </c>
      <c r="T40" s="60">
        <v>1742</v>
      </c>
      <c r="U40" s="60">
        <v>268</v>
      </c>
      <c r="V40" s="57">
        <v>3310</v>
      </c>
      <c r="W40" s="59">
        <v>1152</v>
      </c>
      <c r="X40" s="60">
        <v>1616</v>
      </c>
      <c r="Y40" s="60">
        <v>246</v>
      </c>
      <c r="Z40" s="57">
        <v>3014</v>
      </c>
      <c r="AA40" s="59">
        <v>1162</v>
      </c>
      <c r="AB40" s="60">
        <v>1679</v>
      </c>
      <c r="AC40" s="60">
        <v>210</v>
      </c>
      <c r="AD40" s="57">
        <v>3051</v>
      </c>
      <c r="AE40" s="59">
        <v>1322</v>
      </c>
      <c r="AF40" s="60">
        <v>1716</v>
      </c>
      <c r="AG40" s="60">
        <v>239</v>
      </c>
      <c r="AH40" s="57">
        <v>3277</v>
      </c>
      <c r="AI40" s="59">
        <v>1196</v>
      </c>
      <c r="AJ40" s="60">
        <v>1342</v>
      </c>
      <c r="AK40" s="60">
        <v>207</v>
      </c>
      <c r="AL40" s="57">
        <v>2745</v>
      </c>
      <c r="AM40" s="59">
        <v>1503</v>
      </c>
      <c r="AN40" s="60">
        <v>1830</v>
      </c>
      <c r="AO40" s="60">
        <v>250</v>
      </c>
      <c r="AP40" s="57">
        <v>3583</v>
      </c>
      <c r="AQ40" s="59">
        <v>1925</v>
      </c>
      <c r="AR40" s="60">
        <v>2289</v>
      </c>
      <c r="AS40" s="60">
        <v>357</v>
      </c>
      <c r="AT40" s="57">
        <v>4571</v>
      </c>
      <c r="AU40" s="59">
        <v>1867</v>
      </c>
      <c r="AV40" s="60">
        <v>2074</v>
      </c>
      <c r="AW40" s="60">
        <v>336</v>
      </c>
      <c r="AX40" s="57">
        <v>4277</v>
      </c>
      <c r="AY40" s="55">
        <v>16791</v>
      </c>
      <c r="AZ40" s="56">
        <v>20830</v>
      </c>
      <c r="BA40" s="56">
        <v>3079</v>
      </c>
      <c r="BB40" s="61">
        <v>40700</v>
      </c>
    </row>
    <row r="41" spans="1:54" ht="15" x14ac:dyDescent="0.25">
      <c r="A41"/>
      <c r="B41" s="62" t="s">
        <v>52</v>
      </c>
      <c r="C41" s="63">
        <v>1955</v>
      </c>
      <c r="D41" s="64">
        <v>2097</v>
      </c>
      <c r="E41" s="64">
        <v>547</v>
      </c>
      <c r="F41" s="65">
        <v>4599</v>
      </c>
      <c r="G41" s="63">
        <v>1616</v>
      </c>
      <c r="H41" s="64">
        <v>1808</v>
      </c>
      <c r="I41" s="64">
        <v>462</v>
      </c>
      <c r="J41" s="65">
        <v>3886</v>
      </c>
      <c r="K41" s="63">
        <v>2359</v>
      </c>
      <c r="L41" s="64">
        <v>2356</v>
      </c>
      <c r="M41" s="64">
        <v>641</v>
      </c>
      <c r="N41" s="65">
        <v>5356</v>
      </c>
      <c r="O41" s="63">
        <v>2131</v>
      </c>
      <c r="P41" s="64">
        <v>2229</v>
      </c>
      <c r="Q41" s="64">
        <v>662</v>
      </c>
      <c r="R41" s="65">
        <v>5022</v>
      </c>
      <c r="S41" s="63">
        <v>2044</v>
      </c>
      <c r="T41" s="64">
        <v>2313</v>
      </c>
      <c r="U41" s="64">
        <v>601</v>
      </c>
      <c r="V41" s="65">
        <v>4958</v>
      </c>
      <c r="W41" s="63">
        <v>1728</v>
      </c>
      <c r="X41" s="64">
        <v>2185</v>
      </c>
      <c r="Y41" s="64">
        <v>596</v>
      </c>
      <c r="Z41" s="65">
        <v>4509</v>
      </c>
      <c r="AA41" s="63">
        <v>1848</v>
      </c>
      <c r="AB41" s="64">
        <v>2209</v>
      </c>
      <c r="AC41" s="64">
        <v>528</v>
      </c>
      <c r="AD41" s="65">
        <v>4585</v>
      </c>
      <c r="AE41" s="63">
        <v>2075</v>
      </c>
      <c r="AF41" s="64">
        <v>2199</v>
      </c>
      <c r="AG41" s="64">
        <v>528</v>
      </c>
      <c r="AH41" s="65">
        <v>4802</v>
      </c>
      <c r="AI41" s="63">
        <v>1801</v>
      </c>
      <c r="AJ41" s="64">
        <v>1732</v>
      </c>
      <c r="AK41" s="64">
        <v>467</v>
      </c>
      <c r="AL41" s="65">
        <v>4000</v>
      </c>
      <c r="AM41" s="63">
        <v>2168</v>
      </c>
      <c r="AN41" s="64">
        <v>2335</v>
      </c>
      <c r="AO41" s="64">
        <v>573</v>
      </c>
      <c r="AP41" s="65">
        <v>5076</v>
      </c>
      <c r="AQ41" s="63">
        <v>2738</v>
      </c>
      <c r="AR41" s="64">
        <v>2869</v>
      </c>
      <c r="AS41" s="64">
        <v>766</v>
      </c>
      <c r="AT41" s="65">
        <v>6373</v>
      </c>
      <c r="AU41" s="63">
        <v>2649</v>
      </c>
      <c r="AV41" s="64">
        <v>2650</v>
      </c>
      <c r="AW41" s="64">
        <v>690</v>
      </c>
      <c r="AX41" s="65">
        <v>5989</v>
      </c>
      <c r="AY41" s="63">
        <v>25112</v>
      </c>
      <c r="AZ41" s="64">
        <v>26982</v>
      </c>
      <c r="BA41" s="64">
        <v>7061</v>
      </c>
      <c r="BB41" s="65">
        <v>59155</v>
      </c>
    </row>
    <row r="42" spans="1:54" ht="23.25" customHeight="1" x14ac:dyDescent="0.25">
      <c r="A42"/>
      <c r="B42" s="50" t="s">
        <v>229</v>
      </c>
      <c r="C42" s="66"/>
      <c r="D42" s="67"/>
      <c r="E42" s="372"/>
      <c r="F42" s="68"/>
      <c r="G42" s="66"/>
      <c r="H42" s="67"/>
      <c r="I42" s="372"/>
      <c r="J42" s="68"/>
      <c r="K42" s="66"/>
      <c r="L42" s="67"/>
      <c r="M42" s="372"/>
      <c r="N42" s="68"/>
      <c r="O42" s="66"/>
      <c r="P42" s="67"/>
      <c r="Q42" s="372"/>
      <c r="R42" s="68"/>
      <c r="S42" s="66"/>
      <c r="T42" s="67"/>
      <c r="U42" s="372"/>
      <c r="V42" s="68"/>
      <c r="W42" s="66"/>
      <c r="X42" s="67"/>
      <c r="Y42" s="372"/>
      <c r="Z42" s="68"/>
      <c r="AA42" s="66"/>
      <c r="AB42" s="67"/>
      <c r="AC42" s="372"/>
      <c r="AD42" s="68"/>
      <c r="AE42" s="66"/>
      <c r="AF42" s="67"/>
      <c r="AG42" s="372"/>
      <c r="AH42" s="68"/>
      <c r="AI42" s="66"/>
      <c r="AJ42" s="67"/>
      <c r="AK42" s="372"/>
      <c r="AL42" s="68"/>
      <c r="AM42" s="66"/>
      <c r="AN42" s="67"/>
      <c r="AO42" s="372"/>
      <c r="AP42" s="68"/>
      <c r="AQ42" s="66"/>
      <c r="AR42" s="67"/>
      <c r="AS42" s="372"/>
      <c r="AT42" s="68"/>
      <c r="AU42" s="66"/>
      <c r="AV42" s="67"/>
      <c r="AW42" s="372"/>
      <c r="AX42" s="68"/>
      <c r="AY42" s="66"/>
      <c r="AZ42" s="67"/>
      <c r="BA42" s="372"/>
      <c r="BB42" s="68"/>
    </row>
    <row r="43" spans="1:54" ht="15" x14ac:dyDescent="0.25">
      <c r="A43"/>
      <c r="B43" s="54" t="s">
        <v>34</v>
      </c>
      <c r="C43" s="55">
        <v>54</v>
      </c>
      <c r="D43" s="56">
        <v>48</v>
      </c>
      <c r="E43" s="56">
        <v>24</v>
      </c>
      <c r="F43" s="57">
        <v>126</v>
      </c>
      <c r="G43" s="55">
        <v>64</v>
      </c>
      <c r="H43" s="56">
        <v>40</v>
      </c>
      <c r="I43" s="56">
        <v>16</v>
      </c>
      <c r="J43" s="57">
        <v>120</v>
      </c>
      <c r="K43" s="55">
        <v>69</v>
      </c>
      <c r="L43" s="56">
        <v>35</v>
      </c>
      <c r="M43" s="56">
        <v>17</v>
      </c>
      <c r="N43" s="57">
        <v>121</v>
      </c>
      <c r="O43" s="55">
        <v>82</v>
      </c>
      <c r="P43" s="56">
        <v>35</v>
      </c>
      <c r="Q43" s="56">
        <v>12</v>
      </c>
      <c r="R43" s="57">
        <v>129</v>
      </c>
      <c r="S43" s="55">
        <v>59</v>
      </c>
      <c r="T43" s="56">
        <v>43</v>
      </c>
      <c r="U43" s="56">
        <v>10</v>
      </c>
      <c r="V43" s="57">
        <v>112</v>
      </c>
      <c r="W43" s="55">
        <v>53</v>
      </c>
      <c r="X43" s="56">
        <v>48</v>
      </c>
      <c r="Y43" s="56">
        <v>10</v>
      </c>
      <c r="Z43" s="57">
        <v>111</v>
      </c>
      <c r="AA43" s="55">
        <v>72</v>
      </c>
      <c r="AB43" s="56">
        <v>44</v>
      </c>
      <c r="AC43" s="56">
        <v>11</v>
      </c>
      <c r="AD43" s="57">
        <v>127</v>
      </c>
      <c r="AE43" s="55">
        <v>78</v>
      </c>
      <c r="AF43" s="56">
        <v>31</v>
      </c>
      <c r="AG43" s="56">
        <v>15</v>
      </c>
      <c r="AH43" s="57">
        <v>124</v>
      </c>
      <c r="AI43" s="55">
        <v>71</v>
      </c>
      <c r="AJ43" s="56">
        <v>27</v>
      </c>
      <c r="AK43" s="56">
        <v>6</v>
      </c>
      <c r="AL43" s="57">
        <v>104</v>
      </c>
      <c r="AM43" s="55">
        <v>73</v>
      </c>
      <c r="AN43" s="56">
        <v>38</v>
      </c>
      <c r="AO43" s="56">
        <v>7</v>
      </c>
      <c r="AP43" s="57">
        <v>118</v>
      </c>
      <c r="AQ43" s="55">
        <v>66</v>
      </c>
      <c r="AR43" s="56">
        <v>41</v>
      </c>
      <c r="AS43" s="56">
        <v>7</v>
      </c>
      <c r="AT43" s="57">
        <v>114</v>
      </c>
      <c r="AU43" s="55">
        <v>65</v>
      </c>
      <c r="AV43" s="56">
        <v>29</v>
      </c>
      <c r="AW43" s="56">
        <v>6</v>
      </c>
      <c r="AX43" s="57">
        <v>100</v>
      </c>
      <c r="AY43" s="55">
        <v>806</v>
      </c>
      <c r="AZ43" s="56">
        <v>459</v>
      </c>
      <c r="BA43" s="56">
        <v>141</v>
      </c>
      <c r="BB43" s="57">
        <v>1406</v>
      </c>
    </row>
    <row r="44" spans="1:54" ht="15" x14ac:dyDescent="0.25">
      <c r="A44"/>
      <c r="B44" s="58" t="s">
        <v>35</v>
      </c>
      <c r="C44" s="59">
        <v>73</v>
      </c>
      <c r="D44" s="60">
        <v>67</v>
      </c>
      <c r="E44" s="60">
        <v>8</v>
      </c>
      <c r="F44" s="57">
        <v>148</v>
      </c>
      <c r="G44" s="59">
        <v>64</v>
      </c>
      <c r="H44" s="60">
        <v>75</v>
      </c>
      <c r="I44" s="60">
        <v>7</v>
      </c>
      <c r="J44" s="57">
        <v>146</v>
      </c>
      <c r="K44" s="59">
        <v>106</v>
      </c>
      <c r="L44" s="60">
        <v>94</v>
      </c>
      <c r="M44" s="60">
        <v>11</v>
      </c>
      <c r="N44" s="61">
        <v>211</v>
      </c>
      <c r="O44" s="59">
        <v>123</v>
      </c>
      <c r="P44" s="60">
        <v>72</v>
      </c>
      <c r="Q44" s="60">
        <v>8</v>
      </c>
      <c r="R44" s="61">
        <v>203</v>
      </c>
      <c r="S44" s="59">
        <v>101</v>
      </c>
      <c r="T44" s="60">
        <v>90</v>
      </c>
      <c r="U44" s="60">
        <v>10</v>
      </c>
      <c r="V44" s="61">
        <v>201</v>
      </c>
      <c r="W44" s="59">
        <v>106</v>
      </c>
      <c r="X44" s="60">
        <v>66</v>
      </c>
      <c r="Y44" s="60">
        <v>13</v>
      </c>
      <c r="Z44" s="61">
        <v>185</v>
      </c>
      <c r="AA44" s="59">
        <v>120</v>
      </c>
      <c r="AB44" s="60">
        <v>83</v>
      </c>
      <c r="AC44" s="60">
        <v>9</v>
      </c>
      <c r="AD44" s="61">
        <v>212</v>
      </c>
      <c r="AE44" s="59">
        <v>131</v>
      </c>
      <c r="AF44" s="60">
        <v>74</v>
      </c>
      <c r="AG44" s="60">
        <v>13</v>
      </c>
      <c r="AH44" s="61">
        <v>218</v>
      </c>
      <c r="AI44" s="59">
        <v>96</v>
      </c>
      <c r="AJ44" s="60">
        <v>61</v>
      </c>
      <c r="AK44" s="60">
        <v>12</v>
      </c>
      <c r="AL44" s="61">
        <v>169</v>
      </c>
      <c r="AM44" s="59">
        <v>126</v>
      </c>
      <c r="AN44" s="60">
        <v>73</v>
      </c>
      <c r="AO44" s="60">
        <v>4</v>
      </c>
      <c r="AP44" s="61">
        <v>203</v>
      </c>
      <c r="AQ44" s="59">
        <v>123</v>
      </c>
      <c r="AR44" s="60">
        <v>66</v>
      </c>
      <c r="AS44" s="60">
        <v>10</v>
      </c>
      <c r="AT44" s="61">
        <v>199</v>
      </c>
      <c r="AU44" s="59">
        <v>112</v>
      </c>
      <c r="AV44" s="60">
        <v>74</v>
      </c>
      <c r="AW44" s="60">
        <v>4</v>
      </c>
      <c r="AX44" s="61">
        <v>190</v>
      </c>
      <c r="AY44" s="55">
        <v>1281</v>
      </c>
      <c r="AZ44" s="56">
        <v>895</v>
      </c>
      <c r="BA44" s="56">
        <v>109</v>
      </c>
      <c r="BB44" s="61">
        <v>2285</v>
      </c>
    </row>
    <row r="45" spans="1:54" ht="15" x14ac:dyDescent="0.25">
      <c r="A45"/>
      <c r="B45" s="58" t="s">
        <v>36</v>
      </c>
      <c r="C45" s="59">
        <v>201</v>
      </c>
      <c r="D45" s="60">
        <v>100</v>
      </c>
      <c r="E45" s="60">
        <v>15</v>
      </c>
      <c r="F45" s="57">
        <v>316</v>
      </c>
      <c r="G45" s="59">
        <v>148</v>
      </c>
      <c r="H45" s="60">
        <v>99</v>
      </c>
      <c r="I45" s="60">
        <v>34</v>
      </c>
      <c r="J45" s="57">
        <v>281</v>
      </c>
      <c r="K45" s="59">
        <v>210</v>
      </c>
      <c r="L45" s="60">
        <v>144</v>
      </c>
      <c r="M45" s="60">
        <v>22</v>
      </c>
      <c r="N45" s="61">
        <v>376</v>
      </c>
      <c r="O45" s="59">
        <v>203</v>
      </c>
      <c r="P45" s="60">
        <v>164</v>
      </c>
      <c r="Q45" s="60">
        <v>23</v>
      </c>
      <c r="R45" s="61">
        <v>390</v>
      </c>
      <c r="S45" s="59">
        <v>204</v>
      </c>
      <c r="T45" s="60">
        <v>162</v>
      </c>
      <c r="U45" s="60">
        <v>20</v>
      </c>
      <c r="V45" s="61">
        <v>386</v>
      </c>
      <c r="W45" s="59">
        <v>168</v>
      </c>
      <c r="X45" s="60">
        <v>118</v>
      </c>
      <c r="Y45" s="60">
        <v>28</v>
      </c>
      <c r="Z45" s="61">
        <v>314</v>
      </c>
      <c r="AA45" s="59">
        <v>222</v>
      </c>
      <c r="AB45" s="60">
        <v>105</v>
      </c>
      <c r="AC45" s="60">
        <v>12</v>
      </c>
      <c r="AD45" s="61">
        <v>339</v>
      </c>
      <c r="AE45" s="59">
        <v>192</v>
      </c>
      <c r="AF45" s="60">
        <v>156</v>
      </c>
      <c r="AG45" s="60">
        <v>21</v>
      </c>
      <c r="AH45" s="61">
        <v>369</v>
      </c>
      <c r="AI45" s="59">
        <v>163</v>
      </c>
      <c r="AJ45" s="60">
        <v>110</v>
      </c>
      <c r="AK45" s="60">
        <v>12</v>
      </c>
      <c r="AL45" s="61">
        <v>285</v>
      </c>
      <c r="AM45" s="59">
        <v>173</v>
      </c>
      <c r="AN45" s="60">
        <v>105</v>
      </c>
      <c r="AO45" s="60">
        <v>22</v>
      </c>
      <c r="AP45" s="61">
        <v>300</v>
      </c>
      <c r="AQ45" s="59">
        <v>195</v>
      </c>
      <c r="AR45" s="60">
        <v>100</v>
      </c>
      <c r="AS45" s="60">
        <v>14</v>
      </c>
      <c r="AT45" s="61">
        <v>309</v>
      </c>
      <c r="AU45" s="59">
        <v>187</v>
      </c>
      <c r="AV45" s="60">
        <v>112</v>
      </c>
      <c r="AW45" s="60">
        <v>20</v>
      </c>
      <c r="AX45" s="61">
        <v>319</v>
      </c>
      <c r="AY45" s="55">
        <v>2266</v>
      </c>
      <c r="AZ45" s="56">
        <v>1475</v>
      </c>
      <c r="BA45" s="56">
        <v>243</v>
      </c>
      <c r="BB45" s="61">
        <v>3984</v>
      </c>
    </row>
    <row r="46" spans="1:54" ht="15" x14ac:dyDescent="0.25">
      <c r="A46"/>
      <c r="B46" s="58" t="s">
        <v>37</v>
      </c>
      <c r="C46" s="59">
        <v>111</v>
      </c>
      <c r="D46" s="60">
        <v>44</v>
      </c>
      <c r="E46" s="60">
        <v>3</v>
      </c>
      <c r="F46" s="57">
        <v>158</v>
      </c>
      <c r="G46" s="59">
        <v>81</v>
      </c>
      <c r="H46" s="60">
        <v>26</v>
      </c>
      <c r="I46" s="60">
        <v>1</v>
      </c>
      <c r="J46" s="57">
        <v>108</v>
      </c>
      <c r="K46" s="59">
        <v>96</v>
      </c>
      <c r="L46" s="60">
        <v>57</v>
      </c>
      <c r="M46" s="60">
        <v>2</v>
      </c>
      <c r="N46" s="61">
        <v>155</v>
      </c>
      <c r="O46" s="59">
        <v>92</v>
      </c>
      <c r="P46" s="60">
        <v>43</v>
      </c>
      <c r="Q46" s="60">
        <v>2</v>
      </c>
      <c r="R46" s="61">
        <v>137</v>
      </c>
      <c r="S46" s="59">
        <v>85</v>
      </c>
      <c r="T46" s="60">
        <v>28</v>
      </c>
      <c r="U46" s="60">
        <v>4</v>
      </c>
      <c r="V46" s="61">
        <v>117</v>
      </c>
      <c r="W46" s="59">
        <v>81</v>
      </c>
      <c r="X46" s="60">
        <v>45</v>
      </c>
      <c r="Y46" s="60">
        <v>1</v>
      </c>
      <c r="Z46" s="61">
        <v>127</v>
      </c>
      <c r="AA46" s="59">
        <v>87</v>
      </c>
      <c r="AB46" s="60">
        <v>24</v>
      </c>
      <c r="AC46" s="60">
        <v>4</v>
      </c>
      <c r="AD46" s="61">
        <v>115</v>
      </c>
      <c r="AE46" s="59">
        <v>87</v>
      </c>
      <c r="AF46" s="60">
        <v>42</v>
      </c>
      <c r="AG46" s="60">
        <v>2</v>
      </c>
      <c r="AH46" s="61">
        <v>131</v>
      </c>
      <c r="AI46" s="59">
        <v>111</v>
      </c>
      <c r="AJ46" s="60">
        <v>27</v>
      </c>
      <c r="AK46" s="60">
        <v>7</v>
      </c>
      <c r="AL46" s="61">
        <v>145</v>
      </c>
      <c r="AM46" s="59">
        <v>98</v>
      </c>
      <c r="AN46" s="60">
        <v>39</v>
      </c>
      <c r="AO46" s="60">
        <v>2</v>
      </c>
      <c r="AP46" s="61">
        <v>139</v>
      </c>
      <c r="AQ46" s="59">
        <v>107</v>
      </c>
      <c r="AR46" s="60">
        <v>44</v>
      </c>
      <c r="AS46" s="60">
        <v>2</v>
      </c>
      <c r="AT46" s="61">
        <v>153</v>
      </c>
      <c r="AU46" s="59">
        <v>120</v>
      </c>
      <c r="AV46" s="60">
        <v>34</v>
      </c>
      <c r="AW46" s="60">
        <v>0</v>
      </c>
      <c r="AX46" s="61">
        <v>154</v>
      </c>
      <c r="AY46" s="55">
        <v>1156</v>
      </c>
      <c r="AZ46" s="56">
        <v>453</v>
      </c>
      <c r="BA46" s="56">
        <v>30</v>
      </c>
      <c r="BB46" s="61">
        <v>1639</v>
      </c>
    </row>
    <row r="47" spans="1:54" ht="15" x14ac:dyDescent="0.25">
      <c r="A47"/>
      <c r="B47" s="58" t="s">
        <v>38</v>
      </c>
      <c r="C47" s="59">
        <v>210</v>
      </c>
      <c r="D47" s="60">
        <v>131</v>
      </c>
      <c r="E47" s="60">
        <v>5</v>
      </c>
      <c r="F47" s="57">
        <v>346</v>
      </c>
      <c r="G47" s="59">
        <v>190</v>
      </c>
      <c r="H47" s="60">
        <v>132</v>
      </c>
      <c r="I47" s="60">
        <v>9</v>
      </c>
      <c r="J47" s="57">
        <v>331</v>
      </c>
      <c r="K47" s="59">
        <v>282</v>
      </c>
      <c r="L47" s="60">
        <v>142</v>
      </c>
      <c r="M47" s="60">
        <v>4</v>
      </c>
      <c r="N47" s="61">
        <v>428</v>
      </c>
      <c r="O47" s="59">
        <v>250</v>
      </c>
      <c r="P47" s="60">
        <v>139</v>
      </c>
      <c r="Q47" s="60">
        <v>10</v>
      </c>
      <c r="R47" s="61">
        <v>399</v>
      </c>
      <c r="S47" s="59">
        <v>223</v>
      </c>
      <c r="T47" s="60">
        <v>138</v>
      </c>
      <c r="U47" s="60">
        <v>5</v>
      </c>
      <c r="V47" s="61">
        <v>366</v>
      </c>
      <c r="W47" s="59">
        <v>228</v>
      </c>
      <c r="X47" s="60">
        <v>173</v>
      </c>
      <c r="Y47" s="60">
        <v>6</v>
      </c>
      <c r="Z47" s="61">
        <v>407</v>
      </c>
      <c r="AA47" s="59">
        <v>233</v>
      </c>
      <c r="AB47" s="60">
        <v>157</v>
      </c>
      <c r="AC47" s="60">
        <v>2</v>
      </c>
      <c r="AD47" s="61">
        <v>392</v>
      </c>
      <c r="AE47" s="59">
        <v>269</v>
      </c>
      <c r="AF47" s="60">
        <v>132</v>
      </c>
      <c r="AG47" s="60">
        <v>5</v>
      </c>
      <c r="AH47" s="61">
        <v>406</v>
      </c>
      <c r="AI47" s="59">
        <v>208</v>
      </c>
      <c r="AJ47" s="60">
        <v>110</v>
      </c>
      <c r="AK47" s="60">
        <v>6</v>
      </c>
      <c r="AL47" s="61">
        <v>324</v>
      </c>
      <c r="AM47" s="59">
        <v>231</v>
      </c>
      <c r="AN47" s="60">
        <v>147</v>
      </c>
      <c r="AO47" s="60">
        <v>2</v>
      </c>
      <c r="AP47" s="61">
        <v>380</v>
      </c>
      <c r="AQ47" s="59">
        <v>239</v>
      </c>
      <c r="AR47" s="60">
        <v>129</v>
      </c>
      <c r="AS47" s="60">
        <v>4</v>
      </c>
      <c r="AT47" s="61">
        <v>372</v>
      </c>
      <c r="AU47" s="59">
        <v>251</v>
      </c>
      <c r="AV47" s="60">
        <v>147</v>
      </c>
      <c r="AW47" s="60">
        <v>0</v>
      </c>
      <c r="AX47" s="61">
        <v>398</v>
      </c>
      <c r="AY47" s="55">
        <v>2814</v>
      </c>
      <c r="AZ47" s="56">
        <v>1677</v>
      </c>
      <c r="BA47" s="56">
        <v>58</v>
      </c>
      <c r="BB47" s="61">
        <v>4549</v>
      </c>
    </row>
    <row r="48" spans="1:54" ht="15" x14ac:dyDescent="0.25">
      <c r="A48"/>
      <c r="B48" s="58" t="s">
        <v>39</v>
      </c>
      <c r="C48" s="59">
        <v>494</v>
      </c>
      <c r="D48" s="60">
        <v>333</v>
      </c>
      <c r="E48" s="60">
        <v>986</v>
      </c>
      <c r="F48" s="57">
        <v>1813</v>
      </c>
      <c r="G48" s="59">
        <v>468</v>
      </c>
      <c r="H48" s="60">
        <v>280</v>
      </c>
      <c r="I48" s="60">
        <v>1038</v>
      </c>
      <c r="J48" s="57">
        <v>1786</v>
      </c>
      <c r="K48" s="59">
        <v>433</v>
      </c>
      <c r="L48" s="60">
        <v>300</v>
      </c>
      <c r="M48" s="60">
        <v>1162</v>
      </c>
      <c r="N48" s="61">
        <v>1895</v>
      </c>
      <c r="O48" s="59">
        <v>395</v>
      </c>
      <c r="P48" s="60">
        <v>289</v>
      </c>
      <c r="Q48" s="60">
        <v>1082</v>
      </c>
      <c r="R48" s="61">
        <v>1766</v>
      </c>
      <c r="S48" s="59">
        <v>405</v>
      </c>
      <c r="T48" s="60">
        <v>300</v>
      </c>
      <c r="U48" s="60">
        <v>931</v>
      </c>
      <c r="V48" s="61">
        <v>1636</v>
      </c>
      <c r="W48" s="59">
        <v>366</v>
      </c>
      <c r="X48" s="60">
        <v>304</v>
      </c>
      <c r="Y48" s="60">
        <v>896</v>
      </c>
      <c r="Z48" s="61">
        <v>1566</v>
      </c>
      <c r="AA48" s="59">
        <v>403</v>
      </c>
      <c r="AB48" s="60">
        <v>320</v>
      </c>
      <c r="AC48" s="60">
        <v>926</v>
      </c>
      <c r="AD48" s="61">
        <v>1649</v>
      </c>
      <c r="AE48" s="59">
        <v>426</v>
      </c>
      <c r="AF48" s="60">
        <v>305</v>
      </c>
      <c r="AG48" s="60">
        <v>968</v>
      </c>
      <c r="AH48" s="61">
        <v>1699</v>
      </c>
      <c r="AI48" s="59">
        <v>328</v>
      </c>
      <c r="AJ48" s="60">
        <v>288</v>
      </c>
      <c r="AK48" s="60">
        <v>766</v>
      </c>
      <c r="AL48" s="61">
        <v>1382</v>
      </c>
      <c r="AM48" s="59">
        <v>331</v>
      </c>
      <c r="AN48" s="60">
        <v>299</v>
      </c>
      <c r="AO48" s="60">
        <v>900</v>
      </c>
      <c r="AP48" s="61">
        <v>1530</v>
      </c>
      <c r="AQ48" s="59">
        <v>441</v>
      </c>
      <c r="AR48" s="60">
        <v>338</v>
      </c>
      <c r="AS48" s="60">
        <v>946</v>
      </c>
      <c r="AT48" s="61">
        <v>1725</v>
      </c>
      <c r="AU48" s="59">
        <v>406</v>
      </c>
      <c r="AV48" s="60">
        <v>323</v>
      </c>
      <c r="AW48" s="60">
        <v>996</v>
      </c>
      <c r="AX48" s="61">
        <v>1725</v>
      </c>
      <c r="AY48" s="55">
        <v>4896</v>
      </c>
      <c r="AZ48" s="56">
        <v>3679</v>
      </c>
      <c r="BA48" s="56">
        <v>11597</v>
      </c>
      <c r="BB48" s="61">
        <v>20172</v>
      </c>
    </row>
    <row r="49" spans="1:54" ht="15" x14ac:dyDescent="0.25">
      <c r="A49"/>
      <c r="B49" s="58" t="s">
        <v>40</v>
      </c>
      <c r="C49" s="59">
        <v>379</v>
      </c>
      <c r="D49" s="60">
        <v>404</v>
      </c>
      <c r="E49" s="60">
        <v>49</v>
      </c>
      <c r="F49" s="57">
        <v>832</v>
      </c>
      <c r="G49" s="59">
        <v>340</v>
      </c>
      <c r="H49" s="60">
        <v>391</v>
      </c>
      <c r="I49" s="60">
        <v>44</v>
      </c>
      <c r="J49" s="57">
        <v>775</v>
      </c>
      <c r="K49" s="59">
        <v>405</v>
      </c>
      <c r="L49" s="60">
        <v>363</v>
      </c>
      <c r="M49" s="60">
        <v>51</v>
      </c>
      <c r="N49" s="61">
        <v>819</v>
      </c>
      <c r="O49" s="59">
        <v>376</v>
      </c>
      <c r="P49" s="60">
        <v>359</v>
      </c>
      <c r="Q49" s="60">
        <v>38</v>
      </c>
      <c r="R49" s="61">
        <v>773</v>
      </c>
      <c r="S49" s="59">
        <v>298</v>
      </c>
      <c r="T49" s="60">
        <v>347</v>
      </c>
      <c r="U49" s="60">
        <v>53</v>
      </c>
      <c r="V49" s="61">
        <v>698</v>
      </c>
      <c r="W49" s="59">
        <v>274</v>
      </c>
      <c r="X49" s="60">
        <v>295</v>
      </c>
      <c r="Y49" s="60">
        <v>52</v>
      </c>
      <c r="Z49" s="61">
        <v>621</v>
      </c>
      <c r="AA49" s="59">
        <v>324</v>
      </c>
      <c r="AB49" s="60">
        <v>356</v>
      </c>
      <c r="AC49" s="60">
        <v>67</v>
      </c>
      <c r="AD49" s="61">
        <v>747</v>
      </c>
      <c r="AE49" s="59">
        <v>344</v>
      </c>
      <c r="AF49" s="60">
        <v>322</v>
      </c>
      <c r="AG49" s="60">
        <v>61</v>
      </c>
      <c r="AH49" s="61">
        <v>727</v>
      </c>
      <c r="AI49" s="59">
        <v>256</v>
      </c>
      <c r="AJ49" s="60">
        <v>230</v>
      </c>
      <c r="AK49" s="60">
        <v>54</v>
      </c>
      <c r="AL49" s="61">
        <v>540</v>
      </c>
      <c r="AM49" s="59">
        <v>307</v>
      </c>
      <c r="AN49" s="60">
        <v>319</v>
      </c>
      <c r="AO49" s="60">
        <v>70</v>
      </c>
      <c r="AP49" s="61">
        <v>696</v>
      </c>
      <c r="AQ49" s="59">
        <v>376</v>
      </c>
      <c r="AR49" s="60">
        <v>450</v>
      </c>
      <c r="AS49" s="60">
        <v>85</v>
      </c>
      <c r="AT49" s="61">
        <v>911</v>
      </c>
      <c r="AU49" s="59">
        <v>458</v>
      </c>
      <c r="AV49" s="60">
        <v>507</v>
      </c>
      <c r="AW49" s="60">
        <v>69</v>
      </c>
      <c r="AX49" s="61">
        <v>1034</v>
      </c>
      <c r="AY49" s="55">
        <v>4137</v>
      </c>
      <c r="AZ49" s="56">
        <v>4343</v>
      </c>
      <c r="BA49" s="56">
        <v>693</v>
      </c>
      <c r="BB49" s="61">
        <v>9173</v>
      </c>
    </row>
    <row r="50" spans="1:54" ht="15" x14ac:dyDescent="0.25">
      <c r="A50"/>
      <c r="B50" s="58" t="s">
        <v>41</v>
      </c>
      <c r="C50" s="59">
        <v>407</v>
      </c>
      <c r="D50" s="60">
        <v>301</v>
      </c>
      <c r="E50" s="60">
        <v>54</v>
      </c>
      <c r="F50" s="57">
        <v>762</v>
      </c>
      <c r="G50" s="59">
        <v>361</v>
      </c>
      <c r="H50" s="60">
        <v>330</v>
      </c>
      <c r="I50" s="60">
        <v>37</v>
      </c>
      <c r="J50" s="57">
        <v>728</v>
      </c>
      <c r="K50" s="59">
        <v>420</v>
      </c>
      <c r="L50" s="60">
        <v>340</v>
      </c>
      <c r="M50" s="60">
        <v>62</v>
      </c>
      <c r="N50" s="61">
        <v>822</v>
      </c>
      <c r="O50" s="59">
        <v>377</v>
      </c>
      <c r="P50" s="60">
        <v>380</v>
      </c>
      <c r="Q50" s="60">
        <v>44</v>
      </c>
      <c r="R50" s="61">
        <v>801</v>
      </c>
      <c r="S50" s="59">
        <v>378</v>
      </c>
      <c r="T50" s="60">
        <v>306</v>
      </c>
      <c r="U50" s="60">
        <v>71</v>
      </c>
      <c r="V50" s="61">
        <v>755</v>
      </c>
      <c r="W50" s="59">
        <v>298</v>
      </c>
      <c r="X50" s="60">
        <v>306</v>
      </c>
      <c r="Y50" s="60">
        <v>53</v>
      </c>
      <c r="Z50" s="61">
        <v>657</v>
      </c>
      <c r="AA50" s="59">
        <v>366</v>
      </c>
      <c r="AB50" s="60">
        <v>324</v>
      </c>
      <c r="AC50" s="60">
        <v>59</v>
      </c>
      <c r="AD50" s="61">
        <v>749</v>
      </c>
      <c r="AE50" s="59">
        <v>360</v>
      </c>
      <c r="AF50" s="60">
        <v>326</v>
      </c>
      <c r="AG50" s="60">
        <v>49</v>
      </c>
      <c r="AH50" s="61">
        <v>735</v>
      </c>
      <c r="AI50" s="59">
        <v>310</v>
      </c>
      <c r="AJ50" s="60">
        <v>278</v>
      </c>
      <c r="AK50" s="60">
        <v>47</v>
      </c>
      <c r="AL50" s="61">
        <v>635</v>
      </c>
      <c r="AM50" s="59">
        <v>372</v>
      </c>
      <c r="AN50" s="60">
        <v>338</v>
      </c>
      <c r="AO50" s="60">
        <v>49</v>
      </c>
      <c r="AP50" s="61">
        <v>759</v>
      </c>
      <c r="AQ50" s="59">
        <v>453</v>
      </c>
      <c r="AR50" s="60">
        <v>379</v>
      </c>
      <c r="AS50" s="60">
        <v>76</v>
      </c>
      <c r="AT50" s="61">
        <v>908</v>
      </c>
      <c r="AU50" s="59">
        <v>572</v>
      </c>
      <c r="AV50" s="60">
        <v>461</v>
      </c>
      <c r="AW50" s="60">
        <v>73</v>
      </c>
      <c r="AX50" s="61">
        <v>1106</v>
      </c>
      <c r="AY50" s="55">
        <v>4674</v>
      </c>
      <c r="AZ50" s="56">
        <v>4069</v>
      </c>
      <c r="BA50" s="56">
        <v>674</v>
      </c>
      <c r="BB50" s="61">
        <v>9417</v>
      </c>
    </row>
    <row r="51" spans="1:54" ht="15" x14ac:dyDescent="0.25">
      <c r="A51"/>
      <c r="B51" s="58" t="s">
        <v>42</v>
      </c>
      <c r="C51" s="59">
        <v>114</v>
      </c>
      <c r="D51" s="60">
        <v>92</v>
      </c>
      <c r="E51" s="60">
        <v>8</v>
      </c>
      <c r="F51" s="57">
        <v>214</v>
      </c>
      <c r="G51" s="59">
        <v>111</v>
      </c>
      <c r="H51" s="60">
        <v>77</v>
      </c>
      <c r="I51" s="60">
        <v>10</v>
      </c>
      <c r="J51" s="57">
        <v>198</v>
      </c>
      <c r="K51" s="59">
        <v>156</v>
      </c>
      <c r="L51" s="60">
        <v>94</v>
      </c>
      <c r="M51" s="60">
        <v>12</v>
      </c>
      <c r="N51" s="61">
        <v>262</v>
      </c>
      <c r="O51" s="59">
        <v>135</v>
      </c>
      <c r="P51" s="60">
        <v>79</v>
      </c>
      <c r="Q51" s="60">
        <v>6</v>
      </c>
      <c r="R51" s="61">
        <v>220</v>
      </c>
      <c r="S51" s="59">
        <v>138</v>
      </c>
      <c r="T51" s="60">
        <v>87</v>
      </c>
      <c r="U51" s="60">
        <v>11</v>
      </c>
      <c r="V51" s="61">
        <v>236</v>
      </c>
      <c r="W51" s="59">
        <v>113</v>
      </c>
      <c r="X51" s="60">
        <v>87</v>
      </c>
      <c r="Y51" s="60">
        <v>8</v>
      </c>
      <c r="Z51" s="61">
        <v>208</v>
      </c>
      <c r="AA51" s="59">
        <v>146</v>
      </c>
      <c r="AB51" s="60">
        <v>86</v>
      </c>
      <c r="AC51" s="60">
        <v>9</v>
      </c>
      <c r="AD51" s="61">
        <v>241</v>
      </c>
      <c r="AE51" s="59">
        <v>173</v>
      </c>
      <c r="AF51" s="60">
        <v>74</v>
      </c>
      <c r="AG51" s="60">
        <v>7</v>
      </c>
      <c r="AH51" s="61">
        <v>254</v>
      </c>
      <c r="AI51" s="59">
        <v>140</v>
      </c>
      <c r="AJ51" s="60">
        <v>65</v>
      </c>
      <c r="AK51" s="60">
        <v>6</v>
      </c>
      <c r="AL51" s="61">
        <v>211</v>
      </c>
      <c r="AM51" s="59">
        <v>149</v>
      </c>
      <c r="AN51" s="60">
        <v>85</v>
      </c>
      <c r="AO51" s="60">
        <v>5</v>
      </c>
      <c r="AP51" s="61">
        <v>239</v>
      </c>
      <c r="AQ51" s="59">
        <v>157</v>
      </c>
      <c r="AR51" s="60">
        <v>94</v>
      </c>
      <c r="AS51" s="60">
        <v>10</v>
      </c>
      <c r="AT51" s="61">
        <v>261</v>
      </c>
      <c r="AU51" s="59">
        <v>173</v>
      </c>
      <c r="AV51" s="60">
        <v>121</v>
      </c>
      <c r="AW51" s="60">
        <v>8</v>
      </c>
      <c r="AX51" s="61">
        <v>302</v>
      </c>
      <c r="AY51" s="55">
        <v>1705</v>
      </c>
      <c r="AZ51" s="56">
        <v>1041</v>
      </c>
      <c r="BA51" s="56">
        <v>100</v>
      </c>
      <c r="BB51" s="61">
        <v>2846</v>
      </c>
    </row>
    <row r="52" spans="1:54" ht="15" x14ac:dyDescent="0.25">
      <c r="A52"/>
      <c r="B52" s="58" t="s">
        <v>43</v>
      </c>
      <c r="C52" s="59">
        <v>499</v>
      </c>
      <c r="D52" s="60">
        <v>302</v>
      </c>
      <c r="E52" s="60">
        <v>127</v>
      </c>
      <c r="F52" s="57">
        <v>928</v>
      </c>
      <c r="G52" s="59">
        <v>420</v>
      </c>
      <c r="H52" s="60">
        <v>311</v>
      </c>
      <c r="I52" s="60">
        <v>116</v>
      </c>
      <c r="J52" s="57">
        <v>847</v>
      </c>
      <c r="K52" s="59">
        <v>546</v>
      </c>
      <c r="L52" s="60">
        <v>375</v>
      </c>
      <c r="M52" s="60">
        <v>146</v>
      </c>
      <c r="N52" s="61">
        <v>1067</v>
      </c>
      <c r="O52" s="59">
        <v>597</v>
      </c>
      <c r="P52" s="60">
        <v>361</v>
      </c>
      <c r="Q52" s="60">
        <v>123</v>
      </c>
      <c r="R52" s="61">
        <v>1081</v>
      </c>
      <c r="S52" s="59">
        <v>605</v>
      </c>
      <c r="T52" s="60">
        <v>324</v>
      </c>
      <c r="U52" s="60">
        <v>141</v>
      </c>
      <c r="V52" s="61">
        <v>1070</v>
      </c>
      <c r="W52" s="59">
        <v>496</v>
      </c>
      <c r="X52" s="60">
        <v>335</v>
      </c>
      <c r="Y52" s="60">
        <v>139</v>
      </c>
      <c r="Z52" s="61">
        <v>970</v>
      </c>
      <c r="AA52" s="59">
        <v>539</v>
      </c>
      <c r="AB52" s="60">
        <v>352</v>
      </c>
      <c r="AC52" s="60">
        <v>159</v>
      </c>
      <c r="AD52" s="61">
        <v>1050</v>
      </c>
      <c r="AE52" s="59">
        <v>577</v>
      </c>
      <c r="AF52" s="60">
        <v>315</v>
      </c>
      <c r="AG52" s="60">
        <v>181</v>
      </c>
      <c r="AH52" s="61">
        <v>1073</v>
      </c>
      <c r="AI52" s="59">
        <v>535</v>
      </c>
      <c r="AJ52" s="60">
        <v>270</v>
      </c>
      <c r="AK52" s="60">
        <v>94</v>
      </c>
      <c r="AL52" s="61">
        <v>899</v>
      </c>
      <c r="AM52" s="59">
        <v>587</v>
      </c>
      <c r="AN52" s="60">
        <v>318</v>
      </c>
      <c r="AO52" s="60">
        <v>117</v>
      </c>
      <c r="AP52" s="61">
        <v>1022</v>
      </c>
      <c r="AQ52" s="59">
        <v>555</v>
      </c>
      <c r="AR52" s="60">
        <v>309</v>
      </c>
      <c r="AS52" s="60">
        <v>130</v>
      </c>
      <c r="AT52" s="61">
        <v>994</v>
      </c>
      <c r="AU52" s="59">
        <v>620</v>
      </c>
      <c r="AV52" s="60">
        <v>345</v>
      </c>
      <c r="AW52" s="60">
        <v>123</v>
      </c>
      <c r="AX52" s="61">
        <v>1088</v>
      </c>
      <c r="AY52" s="55">
        <v>6576</v>
      </c>
      <c r="AZ52" s="56">
        <v>3917</v>
      </c>
      <c r="BA52" s="56">
        <v>1596</v>
      </c>
      <c r="BB52" s="61">
        <v>12089</v>
      </c>
    </row>
    <row r="53" spans="1:54" ht="15" x14ac:dyDescent="0.25">
      <c r="A53"/>
      <c r="B53" s="58" t="s">
        <v>44</v>
      </c>
      <c r="C53" s="59">
        <v>283</v>
      </c>
      <c r="D53" s="60">
        <v>371</v>
      </c>
      <c r="E53" s="60">
        <v>3</v>
      </c>
      <c r="F53" s="57">
        <v>657</v>
      </c>
      <c r="G53" s="59">
        <v>244</v>
      </c>
      <c r="H53" s="60">
        <v>387</v>
      </c>
      <c r="I53" s="60">
        <v>4</v>
      </c>
      <c r="J53" s="57">
        <v>635</v>
      </c>
      <c r="K53" s="59">
        <v>283</v>
      </c>
      <c r="L53" s="60">
        <v>429</v>
      </c>
      <c r="M53" s="60">
        <v>3</v>
      </c>
      <c r="N53" s="61">
        <v>715</v>
      </c>
      <c r="O53" s="59">
        <v>262</v>
      </c>
      <c r="P53" s="60">
        <v>404</v>
      </c>
      <c r="Q53" s="60">
        <v>11</v>
      </c>
      <c r="R53" s="61">
        <v>677</v>
      </c>
      <c r="S53" s="59">
        <v>279</v>
      </c>
      <c r="T53" s="60">
        <v>381</v>
      </c>
      <c r="U53" s="60">
        <v>5</v>
      </c>
      <c r="V53" s="61">
        <v>665</v>
      </c>
      <c r="W53" s="59">
        <v>196</v>
      </c>
      <c r="X53" s="60">
        <v>373</v>
      </c>
      <c r="Y53" s="60">
        <v>5</v>
      </c>
      <c r="Z53" s="61">
        <v>574</v>
      </c>
      <c r="AA53" s="59">
        <v>244</v>
      </c>
      <c r="AB53" s="60">
        <v>387</v>
      </c>
      <c r="AC53" s="60">
        <v>7</v>
      </c>
      <c r="AD53" s="61">
        <v>638</v>
      </c>
      <c r="AE53" s="59">
        <v>266</v>
      </c>
      <c r="AF53" s="60">
        <v>366</v>
      </c>
      <c r="AG53" s="60">
        <v>4</v>
      </c>
      <c r="AH53" s="61">
        <v>636</v>
      </c>
      <c r="AI53" s="59">
        <v>185</v>
      </c>
      <c r="AJ53" s="60">
        <v>334</v>
      </c>
      <c r="AK53" s="60">
        <v>4</v>
      </c>
      <c r="AL53" s="61">
        <v>523</v>
      </c>
      <c r="AM53" s="59">
        <v>226</v>
      </c>
      <c r="AN53" s="60">
        <v>395</v>
      </c>
      <c r="AO53" s="60">
        <v>2</v>
      </c>
      <c r="AP53" s="61">
        <v>623</v>
      </c>
      <c r="AQ53" s="59">
        <v>252</v>
      </c>
      <c r="AR53" s="60">
        <v>425</v>
      </c>
      <c r="AS53" s="60">
        <v>6</v>
      </c>
      <c r="AT53" s="61">
        <v>683</v>
      </c>
      <c r="AU53" s="59">
        <v>280</v>
      </c>
      <c r="AV53" s="60">
        <v>420</v>
      </c>
      <c r="AW53" s="60">
        <v>2</v>
      </c>
      <c r="AX53" s="61">
        <v>702</v>
      </c>
      <c r="AY53" s="55">
        <v>3000</v>
      </c>
      <c r="AZ53" s="56">
        <v>4672</v>
      </c>
      <c r="BA53" s="56">
        <v>56</v>
      </c>
      <c r="BB53" s="61">
        <v>7728</v>
      </c>
    </row>
    <row r="54" spans="1:54" ht="15" x14ac:dyDescent="0.25">
      <c r="A54"/>
      <c r="B54" s="58" t="s">
        <v>45</v>
      </c>
      <c r="C54" s="59">
        <v>165</v>
      </c>
      <c r="D54" s="60">
        <v>62</v>
      </c>
      <c r="E54" s="60">
        <v>2</v>
      </c>
      <c r="F54" s="57">
        <v>229</v>
      </c>
      <c r="G54" s="59">
        <v>140</v>
      </c>
      <c r="H54" s="60">
        <v>76</v>
      </c>
      <c r="I54" s="60">
        <v>6</v>
      </c>
      <c r="J54" s="57">
        <v>222</v>
      </c>
      <c r="K54" s="59">
        <v>135</v>
      </c>
      <c r="L54" s="60">
        <v>66</v>
      </c>
      <c r="M54" s="60">
        <v>1</v>
      </c>
      <c r="N54" s="61">
        <v>202</v>
      </c>
      <c r="O54" s="59">
        <v>145</v>
      </c>
      <c r="P54" s="60">
        <v>76</v>
      </c>
      <c r="Q54" s="60">
        <v>8</v>
      </c>
      <c r="R54" s="61">
        <v>229</v>
      </c>
      <c r="S54" s="59">
        <v>138</v>
      </c>
      <c r="T54" s="60">
        <v>74</v>
      </c>
      <c r="U54" s="60">
        <v>3</v>
      </c>
      <c r="V54" s="61">
        <v>215</v>
      </c>
      <c r="W54" s="59">
        <v>135</v>
      </c>
      <c r="X54" s="60">
        <v>68</v>
      </c>
      <c r="Y54" s="60">
        <v>4</v>
      </c>
      <c r="Z54" s="61">
        <v>207</v>
      </c>
      <c r="AA54" s="59">
        <v>141</v>
      </c>
      <c r="AB54" s="60">
        <v>70</v>
      </c>
      <c r="AC54" s="60">
        <v>1</v>
      </c>
      <c r="AD54" s="61">
        <v>212</v>
      </c>
      <c r="AE54" s="59">
        <v>171</v>
      </c>
      <c r="AF54" s="60">
        <v>72</v>
      </c>
      <c r="AG54" s="60">
        <v>3</v>
      </c>
      <c r="AH54" s="61">
        <v>246</v>
      </c>
      <c r="AI54" s="59">
        <v>124</v>
      </c>
      <c r="AJ54" s="60">
        <v>58</v>
      </c>
      <c r="AK54" s="60">
        <v>6</v>
      </c>
      <c r="AL54" s="61">
        <v>188</v>
      </c>
      <c r="AM54" s="59">
        <v>134</v>
      </c>
      <c r="AN54" s="60">
        <v>58</v>
      </c>
      <c r="AO54" s="60">
        <v>6</v>
      </c>
      <c r="AP54" s="61">
        <v>198</v>
      </c>
      <c r="AQ54" s="59">
        <v>133</v>
      </c>
      <c r="AR54" s="60">
        <v>65</v>
      </c>
      <c r="AS54" s="60">
        <v>2</v>
      </c>
      <c r="AT54" s="61">
        <v>200</v>
      </c>
      <c r="AU54" s="59">
        <v>151</v>
      </c>
      <c r="AV54" s="60">
        <v>56</v>
      </c>
      <c r="AW54" s="60">
        <v>3</v>
      </c>
      <c r="AX54" s="61">
        <v>210</v>
      </c>
      <c r="AY54" s="55">
        <v>1712</v>
      </c>
      <c r="AZ54" s="56">
        <v>801</v>
      </c>
      <c r="BA54" s="56">
        <v>45</v>
      </c>
      <c r="BB54" s="61">
        <v>2558</v>
      </c>
    </row>
    <row r="55" spans="1:54" ht="15" x14ac:dyDescent="0.25">
      <c r="A55"/>
      <c r="B55" s="58" t="s">
        <v>46</v>
      </c>
      <c r="C55" s="59">
        <v>324</v>
      </c>
      <c r="D55" s="60">
        <v>257</v>
      </c>
      <c r="E55" s="60">
        <v>124</v>
      </c>
      <c r="F55" s="57">
        <v>705</v>
      </c>
      <c r="G55" s="59">
        <v>298</v>
      </c>
      <c r="H55" s="60">
        <v>318</v>
      </c>
      <c r="I55" s="60">
        <v>103</v>
      </c>
      <c r="J55" s="57">
        <v>719</v>
      </c>
      <c r="K55" s="59">
        <v>310</v>
      </c>
      <c r="L55" s="60">
        <v>332</v>
      </c>
      <c r="M55" s="60">
        <v>131</v>
      </c>
      <c r="N55" s="61">
        <v>773</v>
      </c>
      <c r="O55" s="59">
        <v>369</v>
      </c>
      <c r="P55" s="60">
        <v>320</v>
      </c>
      <c r="Q55" s="60">
        <v>141</v>
      </c>
      <c r="R55" s="61">
        <v>830</v>
      </c>
      <c r="S55" s="59">
        <v>330</v>
      </c>
      <c r="T55" s="60">
        <v>334</v>
      </c>
      <c r="U55" s="60">
        <v>156</v>
      </c>
      <c r="V55" s="61">
        <v>820</v>
      </c>
      <c r="W55" s="59">
        <v>304</v>
      </c>
      <c r="X55" s="60">
        <v>317</v>
      </c>
      <c r="Y55" s="60">
        <v>113</v>
      </c>
      <c r="Z55" s="61">
        <v>734</v>
      </c>
      <c r="AA55" s="59">
        <v>376</v>
      </c>
      <c r="AB55" s="60">
        <v>294</v>
      </c>
      <c r="AC55" s="60">
        <v>134</v>
      </c>
      <c r="AD55" s="61">
        <v>804</v>
      </c>
      <c r="AE55" s="59">
        <v>398</v>
      </c>
      <c r="AF55" s="60">
        <v>284</v>
      </c>
      <c r="AG55" s="60">
        <v>116</v>
      </c>
      <c r="AH55" s="61">
        <v>798</v>
      </c>
      <c r="AI55" s="59">
        <v>319</v>
      </c>
      <c r="AJ55" s="60">
        <v>227</v>
      </c>
      <c r="AK55" s="60">
        <v>107</v>
      </c>
      <c r="AL55" s="61">
        <v>653</v>
      </c>
      <c r="AM55" s="59">
        <v>353</v>
      </c>
      <c r="AN55" s="60">
        <v>311</v>
      </c>
      <c r="AO55" s="60">
        <v>133</v>
      </c>
      <c r="AP55" s="61">
        <v>797</v>
      </c>
      <c r="AQ55" s="59">
        <v>378</v>
      </c>
      <c r="AR55" s="60">
        <v>317</v>
      </c>
      <c r="AS55" s="60">
        <v>93</v>
      </c>
      <c r="AT55" s="61">
        <v>788</v>
      </c>
      <c r="AU55" s="59">
        <v>382</v>
      </c>
      <c r="AV55" s="60">
        <v>317</v>
      </c>
      <c r="AW55" s="60">
        <v>112</v>
      </c>
      <c r="AX55" s="61">
        <v>811</v>
      </c>
      <c r="AY55" s="55">
        <v>4141</v>
      </c>
      <c r="AZ55" s="56">
        <v>3628</v>
      </c>
      <c r="BA55" s="56">
        <v>1463</v>
      </c>
      <c r="BB55" s="61">
        <v>9232</v>
      </c>
    </row>
    <row r="56" spans="1:54" ht="15" x14ac:dyDescent="0.25">
      <c r="A56"/>
      <c r="B56" s="58" t="s">
        <v>47</v>
      </c>
      <c r="C56" s="59">
        <v>36</v>
      </c>
      <c r="D56" s="60">
        <v>24</v>
      </c>
      <c r="E56" s="60">
        <v>2</v>
      </c>
      <c r="F56" s="57">
        <v>62</v>
      </c>
      <c r="G56" s="59">
        <v>35</v>
      </c>
      <c r="H56" s="60">
        <v>18</v>
      </c>
      <c r="I56" s="60">
        <v>0</v>
      </c>
      <c r="J56" s="57">
        <v>53</v>
      </c>
      <c r="K56" s="59">
        <v>21</v>
      </c>
      <c r="L56" s="60">
        <v>38</v>
      </c>
      <c r="M56" s="60">
        <v>1</v>
      </c>
      <c r="N56" s="61">
        <v>60</v>
      </c>
      <c r="O56" s="59">
        <v>39</v>
      </c>
      <c r="P56" s="60">
        <v>40</v>
      </c>
      <c r="Q56" s="60">
        <v>1</v>
      </c>
      <c r="R56" s="61">
        <v>80</v>
      </c>
      <c r="S56" s="59">
        <v>33</v>
      </c>
      <c r="T56" s="60">
        <v>37</v>
      </c>
      <c r="U56" s="60">
        <v>2</v>
      </c>
      <c r="V56" s="61">
        <v>72</v>
      </c>
      <c r="W56" s="59">
        <v>42</v>
      </c>
      <c r="X56" s="60">
        <v>24</v>
      </c>
      <c r="Y56" s="60">
        <v>1</v>
      </c>
      <c r="Z56" s="61">
        <v>67</v>
      </c>
      <c r="AA56" s="59">
        <v>59</v>
      </c>
      <c r="AB56" s="60">
        <v>31</v>
      </c>
      <c r="AC56" s="60">
        <v>1</v>
      </c>
      <c r="AD56" s="61">
        <v>91</v>
      </c>
      <c r="AE56" s="59">
        <v>49</v>
      </c>
      <c r="AF56" s="60">
        <v>31</v>
      </c>
      <c r="AG56" s="60">
        <v>0</v>
      </c>
      <c r="AH56" s="61">
        <v>80</v>
      </c>
      <c r="AI56" s="59">
        <v>36</v>
      </c>
      <c r="AJ56" s="60">
        <v>35</v>
      </c>
      <c r="AK56" s="60">
        <v>0</v>
      </c>
      <c r="AL56" s="61">
        <v>71</v>
      </c>
      <c r="AM56" s="59">
        <v>55</v>
      </c>
      <c r="AN56" s="60">
        <v>44</v>
      </c>
      <c r="AO56" s="60">
        <v>2</v>
      </c>
      <c r="AP56" s="61">
        <v>101</v>
      </c>
      <c r="AQ56" s="59">
        <v>54</v>
      </c>
      <c r="AR56" s="60">
        <v>30</v>
      </c>
      <c r="AS56" s="60">
        <v>2</v>
      </c>
      <c r="AT56" s="61">
        <v>86</v>
      </c>
      <c r="AU56" s="59">
        <v>41</v>
      </c>
      <c r="AV56" s="60">
        <v>34</v>
      </c>
      <c r="AW56" s="60">
        <v>4</v>
      </c>
      <c r="AX56" s="61">
        <v>79</v>
      </c>
      <c r="AY56" s="55">
        <v>500</v>
      </c>
      <c r="AZ56" s="56">
        <v>386</v>
      </c>
      <c r="BA56" s="56">
        <v>16</v>
      </c>
      <c r="BB56" s="61">
        <v>902</v>
      </c>
    </row>
    <row r="57" spans="1:54" ht="15" x14ac:dyDescent="0.25">
      <c r="A57"/>
      <c r="B57" s="58" t="s">
        <v>48</v>
      </c>
      <c r="C57" s="59">
        <v>55</v>
      </c>
      <c r="D57" s="60">
        <v>44</v>
      </c>
      <c r="E57" s="60">
        <v>72</v>
      </c>
      <c r="F57" s="57">
        <v>171</v>
      </c>
      <c r="G57" s="59">
        <v>56</v>
      </c>
      <c r="H57" s="60">
        <v>40</v>
      </c>
      <c r="I57" s="60">
        <v>73</v>
      </c>
      <c r="J57" s="57">
        <v>169</v>
      </c>
      <c r="K57" s="59">
        <v>51</v>
      </c>
      <c r="L57" s="60">
        <v>44</v>
      </c>
      <c r="M57" s="60">
        <v>81</v>
      </c>
      <c r="N57" s="61">
        <v>176</v>
      </c>
      <c r="O57" s="59">
        <v>70</v>
      </c>
      <c r="P57" s="60">
        <v>45</v>
      </c>
      <c r="Q57" s="60">
        <v>75</v>
      </c>
      <c r="R57" s="61">
        <v>190</v>
      </c>
      <c r="S57" s="59">
        <v>54</v>
      </c>
      <c r="T57" s="60">
        <v>57</v>
      </c>
      <c r="U57" s="60">
        <v>75</v>
      </c>
      <c r="V57" s="61">
        <v>186</v>
      </c>
      <c r="W57" s="59">
        <v>37</v>
      </c>
      <c r="X57" s="60">
        <v>55</v>
      </c>
      <c r="Y57" s="60">
        <v>92</v>
      </c>
      <c r="Z57" s="61">
        <v>184</v>
      </c>
      <c r="AA57" s="59">
        <v>47</v>
      </c>
      <c r="AB57" s="60">
        <v>75</v>
      </c>
      <c r="AC57" s="60">
        <v>95</v>
      </c>
      <c r="AD57" s="61">
        <v>217</v>
      </c>
      <c r="AE57" s="59">
        <v>56</v>
      </c>
      <c r="AF57" s="60">
        <v>67</v>
      </c>
      <c r="AG57" s="60">
        <v>74</v>
      </c>
      <c r="AH57" s="61">
        <v>197</v>
      </c>
      <c r="AI57" s="59">
        <v>51</v>
      </c>
      <c r="AJ57" s="60">
        <v>64</v>
      </c>
      <c r="AK57" s="60">
        <v>57</v>
      </c>
      <c r="AL57" s="61">
        <v>172</v>
      </c>
      <c r="AM57" s="59">
        <v>52</v>
      </c>
      <c r="AN57" s="60">
        <v>51</v>
      </c>
      <c r="AO57" s="60">
        <v>75</v>
      </c>
      <c r="AP57" s="61">
        <v>178</v>
      </c>
      <c r="AQ57" s="59">
        <v>64</v>
      </c>
      <c r="AR57" s="60">
        <v>62</v>
      </c>
      <c r="AS57" s="60">
        <v>81</v>
      </c>
      <c r="AT57" s="61">
        <v>207</v>
      </c>
      <c r="AU57" s="59">
        <v>51</v>
      </c>
      <c r="AV57" s="60">
        <v>74</v>
      </c>
      <c r="AW57" s="60">
        <v>85</v>
      </c>
      <c r="AX57" s="61">
        <v>210</v>
      </c>
      <c r="AY57" s="55">
        <v>644</v>
      </c>
      <c r="AZ57" s="56">
        <v>678</v>
      </c>
      <c r="BA57" s="56">
        <v>935</v>
      </c>
      <c r="BB57" s="61">
        <v>2257</v>
      </c>
    </row>
    <row r="58" spans="1:54" ht="15" x14ac:dyDescent="0.25">
      <c r="A58"/>
      <c r="B58" s="58" t="s">
        <v>49</v>
      </c>
      <c r="C58" s="59">
        <v>4575</v>
      </c>
      <c r="D58" s="60">
        <v>5689</v>
      </c>
      <c r="E58" s="60">
        <v>927</v>
      </c>
      <c r="F58" s="57">
        <v>11191</v>
      </c>
      <c r="G58" s="59">
        <v>3620</v>
      </c>
      <c r="H58" s="60">
        <v>4830</v>
      </c>
      <c r="I58" s="60">
        <v>549</v>
      </c>
      <c r="J58" s="57">
        <v>8999</v>
      </c>
      <c r="K58" s="59">
        <v>4692</v>
      </c>
      <c r="L58" s="60">
        <v>6024</v>
      </c>
      <c r="M58" s="60">
        <v>998</v>
      </c>
      <c r="N58" s="61">
        <v>11714</v>
      </c>
      <c r="O58" s="59">
        <v>4441</v>
      </c>
      <c r="P58" s="60">
        <v>5512</v>
      </c>
      <c r="Q58" s="60">
        <v>1017</v>
      </c>
      <c r="R58" s="61">
        <v>10970</v>
      </c>
      <c r="S58" s="59">
        <v>4106</v>
      </c>
      <c r="T58" s="60">
        <v>5584</v>
      </c>
      <c r="U58" s="60">
        <v>917</v>
      </c>
      <c r="V58" s="61">
        <v>10607</v>
      </c>
      <c r="W58" s="59">
        <v>3796</v>
      </c>
      <c r="X58" s="60">
        <v>5242</v>
      </c>
      <c r="Y58" s="60">
        <v>868</v>
      </c>
      <c r="Z58" s="61">
        <v>9906</v>
      </c>
      <c r="AA58" s="59">
        <v>4188</v>
      </c>
      <c r="AB58" s="60">
        <v>5403</v>
      </c>
      <c r="AC58" s="60">
        <v>874</v>
      </c>
      <c r="AD58" s="61">
        <v>10465</v>
      </c>
      <c r="AE58" s="59">
        <v>4450</v>
      </c>
      <c r="AF58" s="60">
        <v>5543</v>
      </c>
      <c r="AG58" s="60">
        <v>890</v>
      </c>
      <c r="AH58" s="61">
        <v>10883</v>
      </c>
      <c r="AI58" s="59">
        <v>3732</v>
      </c>
      <c r="AJ58" s="60">
        <v>4206</v>
      </c>
      <c r="AK58" s="60">
        <v>734</v>
      </c>
      <c r="AL58" s="61">
        <v>8672</v>
      </c>
      <c r="AM58" s="59">
        <v>4369</v>
      </c>
      <c r="AN58" s="60">
        <v>5113</v>
      </c>
      <c r="AO58" s="60">
        <v>828</v>
      </c>
      <c r="AP58" s="61">
        <v>10310</v>
      </c>
      <c r="AQ58" s="59">
        <v>4880</v>
      </c>
      <c r="AR58" s="60">
        <v>5888</v>
      </c>
      <c r="AS58" s="60">
        <v>1004</v>
      </c>
      <c r="AT58" s="61">
        <v>11772</v>
      </c>
      <c r="AU58" s="59">
        <v>4988</v>
      </c>
      <c r="AV58" s="60">
        <v>6060</v>
      </c>
      <c r="AW58" s="60">
        <v>1037</v>
      </c>
      <c r="AX58" s="61">
        <v>12085</v>
      </c>
      <c r="AY58" s="55">
        <v>51837</v>
      </c>
      <c r="AZ58" s="56">
        <v>65094</v>
      </c>
      <c r="BA58" s="56">
        <v>10643</v>
      </c>
      <c r="BB58" s="61">
        <v>127574</v>
      </c>
    </row>
    <row r="59" spans="1:54" ht="15" x14ac:dyDescent="0.25">
      <c r="A59"/>
      <c r="B59" s="62" t="s">
        <v>229</v>
      </c>
      <c r="C59" s="63">
        <v>7980</v>
      </c>
      <c r="D59" s="64">
        <v>8269</v>
      </c>
      <c r="E59" s="64">
        <v>2409</v>
      </c>
      <c r="F59" s="65">
        <v>18658</v>
      </c>
      <c r="G59" s="63">
        <v>6640</v>
      </c>
      <c r="H59" s="64">
        <v>7430</v>
      </c>
      <c r="I59" s="64">
        <v>2047</v>
      </c>
      <c r="J59" s="65">
        <v>16117</v>
      </c>
      <c r="K59" s="63">
        <v>8215</v>
      </c>
      <c r="L59" s="64">
        <v>8877</v>
      </c>
      <c r="M59" s="64">
        <v>2704</v>
      </c>
      <c r="N59" s="65">
        <v>19796</v>
      </c>
      <c r="O59" s="63">
        <v>7956</v>
      </c>
      <c r="P59" s="64">
        <v>8318</v>
      </c>
      <c r="Q59" s="64">
        <v>2601</v>
      </c>
      <c r="R59" s="65">
        <v>18875</v>
      </c>
      <c r="S59" s="63">
        <v>7436</v>
      </c>
      <c r="T59" s="64">
        <v>8292</v>
      </c>
      <c r="U59" s="64">
        <v>2414</v>
      </c>
      <c r="V59" s="65">
        <v>18142</v>
      </c>
      <c r="W59" s="63">
        <v>6693</v>
      </c>
      <c r="X59" s="64">
        <v>7856</v>
      </c>
      <c r="Y59" s="64">
        <v>2289</v>
      </c>
      <c r="Z59" s="65">
        <v>16838</v>
      </c>
      <c r="AA59" s="63">
        <v>7567</v>
      </c>
      <c r="AB59" s="64">
        <v>8111</v>
      </c>
      <c r="AC59" s="64">
        <v>2370</v>
      </c>
      <c r="AD59" s="65">
        <v>18048</v>
      </c>
      <c r="AE59" s="63">
        <v>8027</v>
      </c>
      <c r="AF59" s="64">
        <v>8140</v>
      </c>
      <c r="AG59" s="64">
        <v>2409</v>
      </c>
      <c r="AH59" s="65">
        <v>18576</v>
      </c>
      <c r="AI59" s="63">
        <v>6665</v>
      </c>
      <c r="AJ59" s="64">
        <v>6390</v>
      </c>
      <c r="AK59" s="64">
        <v>1918</v>
      </c>
      <c r="AL59" s="65">
        <v>14973</v>
      </c>
      <c r="AM59" s="63">
        <v>7636</v>
      </c>
      <c r="AN59" s="64">
        <v>7733</v>
      </c>
      <c r="AO59" s="64">
        <v>2224</v>
      </c>
      <c r="AP59" s="65">
        <v>17593</v>
      </c>
      <c r="AQ59" s="63">
        <v>8473</v>
      </c>
      <c r="AR59" s="64">
        <v>8737</v>
      </c>
      <c r="AS59" s="64">
        <v>2472</v>
      </c>
      <c r="AT59" s="65">
        <v>19682</v>
      </c>
      <c r="AU59" s="63">
        <v>8857</v>
      </c>
      <c r="AV59" s="64">
        <v>9114</v>
      </c>
      <c r="AW59" s="64">
        <v>2542</v>
      </c>
      <c r="AX59" s="65">
        <v>20513</v>
      </c>
      <c r="AY59" s="63">
        <v>92145</v>
      </c>
      <c r="AZ59" s="64">
        <v>97267</v>
      </c>
      <c r="BA59" s="64">
        <v>28399</v>
      </c>
      <c r="BB59" s="65">
        <v>217811</v>
      </c>
    </row>
    <row r="60" spans="1:54" ht="24" customHeight="1" x14ac:dyDescent="0.25">
      <c r="A60"/>
      <c r="B60" s="50" t="s">
        <v>230</v>
      </c>
      <c r="C60" s="66"/>
      <c r="D60" s="67"/>
      <c r="E60" s="372"/>
      <c r="F60" s="68"/>
      <c r="G60" s="66"/>
      <c r="H60" s="67"/>
      <c r="I60" s="372"/>
      <c r="J60" s="68"/>
      <c r="K60" s="66"/>
      <c r="L60" s="67"/>
      <c r="M60" s="372"/>
      <c r="N60" s="68"/>
      <c r="O60" s="66"/>
      <c r="P60" s="67"/>
      <c r="Q60" s="372"/>
      <c r="R60" s="68"/>
      <c r="S60" s="66"/>
      <c r="T60" s="67"/>
      <c r="U60" s="372"/>
      <c r="V60" s="68"/>
      <c r="W60" s="66"/>
      <c r="X60" s="67"/>
      <c r="Y60" s="372"/>
      <c r="Z60" s="68"/>
      <c r="AA60" s="66"/>
      <c r="AB60" s="67"/>
      <c r="AC60" s="372"/>
      <c r="AD60" s="68"/>
      <c r="AE60" s="66"/>
      <c r="AF60" s="67"/>
      <c r="AG60" s="372"/>
      <c r="AH60" s="68"/>
      <c r="AI60" s="66"/>
      <c r="AJ60" s="67"/>
      <c r="AK60" s="372"/>
      <c r="AL60" s="68"/>
      <c r="AM60" s="66"/>
      <c r="AN60" s="67"/>
      <c r="AO60" s="372"/>
      <c r="AP60" s="68"/>
      <c r="AQ60" s="66"/>
      <c r="AR60" s="67"/>
      <c r="AS60" s="372"/>
      <c r="AT60" s="68"/>
      <c r="AU60" s="66"/>
      <c r="AV60" s="67"/>
      <c r="AW60" s="372"/>
      <c r="AX60" s="68"/>
      <c r="AY60" s="66"/>
      <c r="AZ60" s="67"/>
      <c r="BA60" s="372"/>
      <c r="BB60" s="68"/>
    </row>
    <row r="61" spans="1:54" ht="15" x14ac:dyDescent="0.25">
      <c r="A61"/>
      <c r="B61" s="54" t="s">
        <v>34</v>
      </c>
      <c r="C61" s="55">
        <v>1</v>
      </c>
      <c r="D61" s="56">
        <v>0</v>
      </c>
      <c r="E61" s="56">
        <v>2</v>
      </c>
      <c r="F61" s="57">
        <v>3</v>
      </c>
      <c r="G61" s="55">
        <v>2</v>
      </c>
      <c r="H61" s="56">
        <v>2</v>
      </c>
      <c r="I61" s="56"/>
      <c r="J61" s="57">
        <v>4</v>
      </c>
      <c r="K61" s="55">
        <v>2</v>
      </c>
      <c r="L61" s="56">
        <v>0</v>
      </c>
      <c r="M61" s="56">
        <v>3</v>
      </c>
      <c r="N61" s="57">
        <v>5</v>
      </c>
      <c r="O61" s="55">
        <v>1</v>
      </c>
      <c r="P61" s="56">
        <v>1</v>
      </c>
      <c r="Q61" s="56">
        <v>3</v>
      </c>
      <c r="R61" s="57">
        <v>5</v>
      </c>
      <c r="S61" s="55">
        <v>5</v>
      </c>
      <c r="T61" s="56">
        <v>3</v>
      </c>
      <c r="U61" s="56"/>
      <c r="V61" s="57">
        <v>8</v>
      </c>
      <c r="W61" s="55">
        <v>1</v>
      </c>
      <c r="X61" s="56">
        <v>1</v>
      </c>
      <c r="Y61" s="56">
        <v>1</v>
      </c>
      <c r="Z61" s="57">
        <v>3</v>
      </c>
      <c r="AA61" s="55">
        <v>5</v>
      </c>
      <c r="AB61" s="56">
        <v>0</v>
      </c>
      <c r="AC61" s="56">
        <v>2</v>
      </c>
      <c r="AD61" s="57">
        <v>7</v>
      </c>
      <c r="AE61" s="55">
        <v>5</v>
      </c>
      <c r="AF61" s="56">
        <v>1</v>
      </c>
      <c r="AG61" s="56">
        <v>1</v>
      </c>
      <c r="AH61" s="57">
        <v>7</v>
      </c>
      <c r="AI61" s="55">
        <v>2</v>
      </c>
      <c r="AJ61" s="56">
        <v>1</v>
      </c>
      <c r="AK61" s="56">
        <v>1</v>
      </c>
      <c r="AL61" s="57">
        <v>4</v>
      </c>
      <c r="AM61" s="55">
        <v>6</v>
      </c>
      <c r="AN61" s="56">
        <v>2</v>
      </c>
      <c r="AO61" s="56"/>
      <c r="AP61" s="57">
        <v>8</v>
      </c>
      <c r="AQ61" s="55">
        <v>1</v>
      </c>
      <c r="AR61" s="56">
        <v>2</v>
      </c>
      <c r="AS61" s="56"/>
      <c r="AT61" s="57">
        <v>3</v>
      </c>
      <c r="AU61" s="55">
        <v>2</v>
      </c>
      <c r="AV61" s="56">
        <v>1</v>
      </c>
      <c r="AW61" s="56"/>
      <c r="AX61" s="57">
        <v>3</v>
      </c>
      <c r="AY61" s="55">
        <v>33</v>
      </c>
      <c r="AZ61" s="56">
        <v>14</v>
      </c>
      <c r="BA61" s="56">
        <v>13</v>
      </c>
      <c r="BB61" s="57">
        <v>60</v>
      </c>
    </row>
    <row r="62" spans="1:54" ht="15" x14ac:dyDescent="0.25">
      <c r="A62"/>
      <c r="B62" s="58" t="s">
        <v>35</v>
      </c>
      <c r="C62" s="59">
        <v>6</v>
      </c>
      <c r="D62" s="60">
        <v>1</v>
      </c>
      <c r="E62" s="60"/>
      <c r="F62" s="57">
        <v>7</v>
      </c>
      <c r="G62" s="59">
        <v>4</v>
      </c>
      <c r="H62" s="60">
        <v>0</v>
      </c>
      <c r="I62" s="60"/>
      <c r="J62" s="57">
        <v>4</v>
      </c>
      <c r="K62" s="59">
        <v>6</v>
      </c>
      <c r="L62" s="60">
        <v>1</v>
      </c>
      <c r="M62" s="60"/>
      <c r="N62" s="57">
        <v>7</v>
      </c>
      <c r="O62" s="59">
        <v>3</v>
      </c>
      <c r="P62" s="60">
        <v>3</v>
      </c>
      <c r="Q62" s="60"/>
      <c r="R62" s="57">
        <v>6</v>
      </c>
      <c r="S62" s="59">
        <v>6</v>
      </c>
      <c r="T62" s="60">
        <v>3</v>
      </c>
      <c r="U62" s="60"/>
      <c r="V62" s="57">
        <v>9</v>
      </c>
      <c r="W62" s="59">
        <v>3</v>
      </c>
      <c r="X62" s="60">
        <v>1</v>
      </c>
      <c r="Y62" s="60"/>
      <c r="Z62" s="57">
        <v>4</v>
      </c>
      <c r="AA62" s="59">
        <v>3</v>
      </c>
      <c r="AB62" s="60">
        <v>3</v>
      </c>
      <c r="AC62" s="60">
        <v>1</v>
      </c>
      <c r="AD62" s="57">
        <v>7</v>
      </c>
      <c r="AE62" s="59">
        <v>10</v>
      </c>
      <c r="AF62" s="60">
        <v>4</v>
      </c>
      <c r="AG62" s="60"/>
      <c r="AH62" s="57">
        <v>14</v>
      </c>
      <c r="AI62" s="59">
        <v>4</v>
      </c>
      <c r="AJ62" s="60">
        <v>3</v>
      </c>
      <c r="AK62" s="60"/>
      <c r="AL62" s="57">
        <v>7</v>
      </c>
      <c r="AM62" s="59">
        <v>11</v>
      </c>
      <c r="AN62" s="60">
        <v>1</v>
      </c>
      <c r="AO62" s="60">
        <v>1</v>
      </c>
      <c r="AP62" s="57">
        <v>13</v>
      </c>
      <c r="AQ62" s="59">
        <v>10</v>
      </c>
      <c r="AR62" s="60">
        <v>2</v>
      </c>
      <c r="AS62" s="60"/>
      <c r="AT62" s="57">
        <v>12</v>
      </c>
      <c r="AU62" s="59">
        <v>12</v>
      </c>
      <c r="AV62" s="60">
        <v>7</v>
      </c>
      <c r="AW62" s="60">
        <v>1</v>
      </c>
      <c r="AX62" s="57">
        <v>20</v>
      </c>
      <c r="AY62" s="55">
        <v>78</v>
      </c>
      <c r="AZ62" s="56">
        <v>29</v>
      </c>
      <c r="BA62" s="56">
        <v>3</v>
      </c>
      <c r="BB62" s="61">
        <v>110</v>
      </c>
    </row>
    <row r="63" spans="1:54" ht="15" x14ac:dyDescent="0.25">
      <c r="A63"/>
      <c r="B63" s="58" t="s">
        <v>36</v>
      </c>
      <c r="C63" s="59">
        <v>9</v>
      </c>
      <c r="D63" s="60">
        <v>9</v>
      </c>
      <c r="E63" s="60">
        <v>1</v>
      </c>
      <c r="F63" s="57">
        <v>19</v>
      </c>
      <c r="G63" s="59">
        <v>5</v>
      </c>
      <c r="H63" s="60">
        <v>13</v>
      </c>
      <c r="I63" s="60"/>
      <c r="J63" s="57">
        <v>18</v>
      </c>
      <c r="K63" s="59">
        <v>11</v>
      </c>
      <c r="L63" s="60">
        <v>2</v>
      </c>
      <c r="M63" s="60">
        <v>1</v>
      </c>
      <c r="N63" s="57">
        <v>14</v>
      </c>
      <c r="O63" s="59">
        <v>5</v>
      </c>
      <c r="P63" s="60">
        <v>6</v>
      </c>
      <c r="Q63" s="60"/>
      <c r="R63" s="57">
        <v>11</v>
      </c>
      <c r="S63" s="59">
        <v>9</v>
      </c>
      <c r="T63" s="60">
        <v>7</v>
      </c>
      <c r="U63" s="60"/>
      <c r="V63" s="57">
        <v>16</v>
      </c>
      <c r="W63" s="59">
        <v>5</v>
      </c>
      <c r="X63" s="60">
        <v>9</v>
      </c>
      <c r="Y63" s="60"/>
      <c r="Z63" s="57">
        <v>14</v>
      </c>
      <c r="AA63" s="59">
        <v>4</v>
      </c>
      <c r="AB63" s="60">
        <v>9</v>
      </c>
      <c r="AC63" s="60"/>
      <c r="AD63" s="57">
        <v>13</v>
      </c>
      <c r="AE63" s="59">
        <v>7</v>
      </c>
      <c r="AF63" s="60">
        <v>11</v>
      </c>
      <c r="AG63" s="60">
        <v>4</v>
      </c>
      <c r="AH63" s="57">
        <v>22</v>
      </c>
      <c r="AI63" s="59">
        <v>5</v>
      </c>
      <c r="AJ63" s="60">
        <v>9</v>
      </c>
      <c r="AK63" s="60">
        <v>1</v>
      </c>
      <c r="AL63" s="57">
        <v>15</v>
      </c>
      <c r="AM63" s="59">
        <v>7</v>
      </c>
      <c r="AN63" s="60">
        <v>7</v>
      </c>
      <c r="AO63" s="60"/>
      <c r="AP63" s="57">
        <v>14</v>
      </c>
      <c r="AQ63" s="59">
        <v>6</v>
      </c>
      <c r="AR63" s="60">
        <v>6</v>
      </c>
      <c r="AS63" s="60"/>
      <c r="AT63" s="57">
        <v>12</v>
      </c>
      <c r="AU63" s="59">
        <v>8</v>
      </c>
      <c r="AV63" s="60">
        <v>13</v>
      </c>
      <c r="AW63" s="60">
        <v>1</v>
      </c>
      <c r="AX63" s="57">
        <v>22</v>
      </c>
      <c r="AY63" s="55">
        <v>81</v>
      </c>
      <c r="AZ63" s="56">
        <v>101</v>
      </c>
      <c r="BA63" s="56">
        <v>8</v>
      </c>
      <c r="BB63" s="61">
        <v>190</v>
      </c>
    </row>
    <row r="64" spans="1:54" ht="15" x14ac:dyDescent="0.25">
      <c r="A64"/>
      <c r="B64" s="58" t="s">
        <v>37</v>
      </c>
      <c r="C64" s="59">
        <v>2</v>
      </c>
      <c r="D64" s="60">
        <v>0</v>
      </c>
      <c r="E64" s="60"/>
      <c r="F64" s="57">
        <v>2</v>
      </c>
      <c r="G64" s="59">
        <v>1</v>
      </c>
      <c r="H64" s="60">
        <v>1</v>
      </c>
      <c r="I64" s="60"/>
      <c r="J64" s="57">
        <v>2</v>
      </c>
      <c r="K64" s="59">
        <v>1</v>
      </c>
      <c r="L64" s="60">
        <v>3</v>
      </c>
      <c r="M64" s="60"/>
      <c r="N64" s="57">
        <v>4</v>
      </c>
      <c r="O64" s="59">
        <v>2</v>
      </c>
      <c r="P64" s="60">
        <v>1</v>
      </c>
      <c r="Q64" s="60"/>
      <c r="R64" s="57">
        <v>3</v>
      </c>
      <c r="S64" s="59">
        <v>1</v>
      </c>
      <c r="T64" s="60">
        <v>4</v>
      </c>
      <c r="U64" s="60"/>
      <c r="V64" s="57">
        <v>5</v>
      </c>
      <c r="W64" s="59">
        <v>1</v>
      </c>
      <c r="X64" s="60">
        <v>1</v>
      </c>
      <c r="Y64" s="60"/>
      <c r="Z64" s="57">
        <v>2</v>
      </c>
      <c r="AA64" s="59">
        <v>2</v>
      </c>
      <c r="AB64" s="60">
        <v>1</v>
      </c>
      <c r="AC64" s="60"/>
      <c r="AD64" s="57">
        <v>3</v>
      </c>
      <c r="AE64" s="59">
        <v>4</v>
      </c>
      <c r="AF64" s="60">
        <v>3</v>
      </c>
      <c r="AG64" s="60"/>
      <c r="AH64" s="57">
        <v>7</v>
      </c>
      <c r="AI64" s="59">
        <v>3</v>
      </c>
      <c r="AJ64" s="60">
        <v>1</v>
      </c>
      <c r="AK64" s="60"/>
      <c r="AL64" s="57">
        <v>4</v>
      </c>
      <c r="AM64" s="59">
        <v>10</v>
      </c>
      <c r="AN64" s="60">
        <v>1</v>
      </c>
      <c r="AO64" s="60"/>
      <c r="AP64" s="57">
        <v>11</v>
      </c>
      <c r="AQ64" s="59">
        <v>6</v>
      </c>
      <c r="AR64" s="60">
        <v>3</v>
      </c>
      <c r="AS64" s="60"/>
      <c r="AT64" s="57">
        <v>9</v>
      </c>
      <c r="AU64" s="59">
        <v>2</v>
      </c>
      <c r="AV64" s="60">
        <v>2</v>
      </c>
      <c r="AW64" s="60"/>
      <c r="AX64" s="57">
        <v>4</v>
      </c>
      <c r="AY64" s="55">
        <v>35</v>
      </c>
      <c r="AZ64" s="56">
        <v>21</v>
      </c>
      <c r="BA64" s="56">
        <v>0</v>
      </c>
      <c r="BB64" s="61">
        <v>56</v>
      </c>
    </row>
    <row r="65" spans="1:54" ht="15" x14ac:dyDescent="0.25">
      <c r="A65"/>
      <c r="B65" s="58" t="s">
        <v>38</v>
      </c>
      <c r="C65" s="59">
        <v>8</v>
      </c>
      <c r="D65" s="60">
        <v>0</v>
      </c>
      <c r="E65" s="60"/>
      <c r="F65" s="57">
        <v>8</v>
      </c>
      <c r="G65" s="59">
        <v>7</v>
      </c>
      <c r="H65" s="60">
        <v>1</v>
      </c>
      <c r="I65" s="60"/>
      <c r="J65" s="57">
        <v>8</v>
      </c>
      <c r="K65" s="59">
        <v>2</v>
      </c>
      <c r="L65" s="60">
        <v>3</v>
      </c>
      <c r="M65" s="60">
        <v>1</v>
      </c>
      <c r="N65" s="57">
        <v>6</v>
      </c>
      <c r="O65" s="59">
        <v>2</v>
      </c>
      <c r="P65" s="60">
        <v>0</v>
      </c>
      <c r="Q65" s="60"/>
      <c r="R65" s="57">
        <v>2</v>
      </c>
      <c r="S65" s="59">
        <v>12</v>
      </c>
      <c r="T65" s="60">
        <v>0</v>
      </c>
      <c r="U65" s="60"/>
      <c r="V65" s="57">
        <v>12</v>
      </c>
      <c r="W65" s="59">
        <v>0</v>
      </c>
      <c r="X65" s="60">
        <v>2</v>
      </c>
      <c r="Y65" s="60"/>
      <c r="Z65" s="57">
        <v>2</v>
      </c>
      <c r="AA65" s="59">
        <v>5</v>
      </c>
      <c r="AB65" s="60">
        <v>6</v>
      </c>
      <c r="AC65" s="60"/>
      <c r="AD65" s="57">
        <v>11</v>
      </c>
      <c r="AE65" s="59">
        <v>12</v>
      </c>
      <c r="AF65" s="60">
        <v>2</v>
      </c>
      <c r="AG65" s="60"/>
      <c r="AH65" s="57">
        <v>14</v>
      </c>
      <c r="AI65" s="59">
        <v>5</v>
      </c>
      <c r="AJ65" s="60">
        <v>0</v>
      </c>
      <c r="AK65" s="60"/>
      <c r="AL65" s="57">
        <v>5</v>
      </c>
      <c r="AM65" s="59">
        <v>6</v>
      </c>
      <c r="AN65" s="60">
        <v>3</v>
      </c>
      <c r="AO65" s="60"/>
      <c r="AP65" s="57">
        <v>9</v>
      </c>
      <c r="AQ65" s="59">
        <v>14</v>
      </c>
      <c r="AR65" s="60">
        <v>1</v>
      </c>
      <c r="AS65" s="60"/>
      <c r="AT65" s="57">
        <v>15</v>
      </c>
      <c r="AU65" s="59">
        <v>7</v>
      </c>
      <c r="AV65" s="60">
        <v>3</v>
      </c>
      <c r="AW65" s="60">
        <v>1</v>
      </c>
      <c r="AX65" s="57">
        <v>11</v>
      </c>
      <c r="AY65" s="55">
        <v>80</v>
      </c>
      <c r="AZ65" s="56">
        <v>21</v>
      </c>
      <c r="BA65" s="56">
        <v>2</v>
      </c>
      <c r="BB65" s="61">
        <v>103</v>
      </c>
    </row>
    <row r="66" spans="1:54" ht="15" x14ac:dyDescent="0.25">
      <c r="A66"/>
      <c r="B66" s="58" t="s">
        <v>39</v>
      </c>
      <c r="C66" s="59">
        <v>8</v>
      </c>
      <c r="D66" s="60">
        <v>4</v>
      </c>
      <c r="E66" s="60">
        <v>18</v>
      </c>
      <c r="F66" s="57">
        <v>30</v>
      </c>
      <c r="G66" s="59">
        <v>7</v>
      </c>
      <c r="H66" s="60">
        <v>10</v>
      </c>
      <c r="I66" s="60">
        <v>14</v>
      </c>
      <c r="J66" s="57">
        <v>31</v>
      </c>
      <c r="K66" s="59">
        <v>6</v>
      </c>
      <c r="L66" s="60">
        <v>13</v>
      </c>
      <c r="M66" s="60">
        <v>15</v>
      </c>
      <c r="N66" s="57">
        <v>34</v>
      </c>
      <c r="O66" s="59">
        <v>4</v>
      </c>
      <c r="P66" s="60">
        <v>7</v>
      </c>
      <c r="Q66" s="60">
        <v>12</v>
      </c>
      <c r="R66" s="57">
        <v>23</v>
      </c>
      <c r="S66" s="59">
        <v>7</v>
      </c>
      <c r="T66" s="60">
        <v>3</v>
      </c>
      <c r="U66" s="60">
        <v>14</v>
      </c>
      <c r="V66" s="57">
        <v>24</v>
      </c>
      <c r="W66" s="59">
        <v>4</v>
      </c>
      <c r="X66" s="60">
        <v>5</v>
      </c>
      <c r="Y66" s="60">
        <v>9</v>
      </c>
      <c r="Z66" s="57">
        <v>18</v>
      </c>
      <c r="AA66" s="59">
        <v>11</v>
      </c>
      <c r="AB66" s="60">
        <v>7</v>
      </c>
      <c r="AC66" s="60">
        <v>16</v>
      </c>
      <c r="AD66" s="57">
        <v>34</v>
      </c>
      <c r="AE66" s="59">
        <v>14</v>
      </c>
      <c r="AF66" s="60">
        <v>12</v>
      </c>
      <c r="AG66" s="60">
        <v>34</v>
      </c>
      <c r="AH66" s="57">
        <v>60</v>
      </c>
      <c r="AI66" s="59">
        <v>0</v>
      </c>
      <c r="AJ66" s="60">
        <v>6</v>
      </c>
      <c r="AK66" s="60">
        <v>14</v>
      </c>
      <c r="AL66" s="57">
        <v>20</v>
      </c>
      <c r="AM66" s="59">
        <v>5</v>
      </c>
      <c r="AN66" s="60">
        <v>19</v>
      </c>
      <c r="AO66" s="60">
        <v>14</v>
      </c>
      <c r="AP66" s="57">
        <v>38</v>
      </c>
      <c r="AQ66" s="59">
        <v>10</v>
      </c>
      <c r="AR66" s="60">
        <v>5</v>
      </c>
      <c r="AS66" s="60">
        <v>15</v>
      </c>
      <c r="AT66" s="57">
        <v>30</v>
      </c>
      <c r="AU66" s="59">
        <v>5</v>
      </c>
      <c r="AV66" s="60">
        <v>5</v>
      </c>
      <c r="AW66" s="60">
        <v>23</v>
      </c>
      <c r="AX66" s="57">
        <v>33</v>
      </c>
      <c r="AY66" s="55">
        <v>81</v>
      </c>
      <c r="AZ66" s="56">
        <v>96</v>
      </c>
      <c r="BA66" s="56">
        <v>198</v>
      </c>
      <c r="BB66" s="61">
        <v>375</v>
      </c>
    </row>
    <row r="67" spans="1:54" ht="15" x14ac:dyDescent="0.25">
      <c r="A67"/>
      <c r="B67" s="58" t="s">
        <v>40</v>
      </c>
      <c r="C67" s="59">
        <v>7</v>
      </c>
      <c r="D67" s="60">
        <v>7</v>
      </c>
      <c r="E67" s="60"/>
      <c r="F67" s="57">
        <v>14</v>
      </c>
      <c r="G67" s="59">
        <v>6</v>
      </c>
      <c r="H67" s="60">
        <v>6</v>
      </c>
      <c r="I67" s="60">
        <v>1</v>
      </c>
      <c r="J67" s="57">
        <v>13</v>
      </c>
      <c r="K67" s="59">
        <v>4</v>
      </c>
      <c r="L67" s="60">
        <v>6</v>
      </c>
      <c r="M67" s="60">
        <v>2</v>
      </c>
      <c r="N67" s="57">
        <v>12</v>
      </c>
      <c r="O67" s="59">
        <v>0</v>
      </c>
      <c r="P67" s="60">
        <v>5</v>
      </c>
      <c r="Q67" s="60">
        <v>4</v>
      </c>
      <c r="R67" s="57">
        <v>9</v>
      </c>
      <c r="S67" s="59">
        <v>5</v>
      </c>
      <c r="T67" s="60">
        <v>5</v>
      </c>
      <c r="U67" s="60">
        <v>5</v>
      </c>
      <c r="V67" s="57">
        <v>15</v>
      </c>
      <c r="W67" s="59">
        <v>4</v>
      </c>
      <c r="X67" s="60">
        <v>3</v>
      </c>
      <c r="Y67" s="60">
        <v>3</v>
      </c>
      <c r="Z67" s="57">
        <v>10</v>
      </c>
      <c r="AA67" s="59">
        <v>6</v>
      </c>
      <c r="AB67" s="60">
        <v>4</v>
      </c>
      <c r="AC67" s="60"/>
      <c r="AD67" s="57">
        <v>10</v>
      </c>
      <c r="AE67" s="59">
        <v>10</v>
      </c>
      <c r="AF67" s="60">
        <v>9</v>
      </c>
      <c r="AG67" s="60">
        <v>1</v>
      </c>
      <c r="AH67" s="57">
        <v>20</v>
      </c>
      <c r="AI67" s="59">
        <v>6</v>
      </c>
      <c r="AJ67" s="60">
        <v>5</v>
      </c>
      <c r="AK67" s="60"/>
      <c r="AL67" s="57">
        <v>11</v>
      </c>
      <c r="AM67" s="59">
        <v>11</v>
      </c>
      <c r="AN67" s="60">
        <v>6</v>
      </c>
      <c r="AO67" s="60">
        <v>1</v>
      </c>
      <c r="AP67" s="57">
        <v>18</v>
      </c>
      <c r="AQ67" s="59">
        <v>8</v>
      </c>
      <c r="AR67" s="60">
        <v>2</v>
      </c>
      <c r="AS67" s="60">
        <v>2</v>
      </c>
      <c r="AT67" s="57">
        <v>12</v>
      </c>
      <c r="AU67" s="59">
        <v>8</v>
      </c>
      <c r="AV67" s="60">
        <v>11</v>
      </c>
      <c r="AW67" s="60">
        <v>1</v>
      </c>
      <c r="AX67" s="57">
        <v>20</v>
      </c>
      <c r="AY67" s="55">
        <v>75</v>
      </c>
      <c r="AZ67" s="56">
        <v>69</v>
      </c>
      <c r="BA67" s="56">
        <v>20</v>
      </c>
      <c r="BB67" s="61">
        <v>164</v>
      </c>
    </row>
    <row r="68" spans="1:54" ht="15" x14ac:dyDescent="0.25">
      <c r="A68"/>
      <c r="B68" s="58" t="s">
        <v>41</v>
      </c>
      <c r="C68" s="59">
        <v>6</v>
      </c>
      <c r="D68" s="60">
        <v>9</v>
      </c>
      <c r="E68" s="60">
        <v>5</v>
      </c>
      <c r="F68" s="57">
        <v>20</v>
      </c>
      <c r="G68" s="59">
        <v>4</v>
      </c>
      <c r="H68" s="60">
        <v>6</v>
      </c>
      <c r="I68" s="60"/>
      <c r="J68" s="57">
        <v>10</v>
      </c>
      <c r="K68" s="59">
        <v>9</v>
      </c>
      <c r="L68" s="60">
        <v>3</v>
      </c>
      <c r="M68" s="60">
        <v>1</v>
      </c>
      <c r="N68" s="57">
        <v>13</v>
      </c>
      <c r="O68" s="59">
        <v>8</v>
      </c>
      <c r="P68" s="60">
        <v>11</v>
      </c>
      <c r="Q68" s="60">
        <v>3</v>
      </c>
      <c r="R68" s="57">
        <v>22</v>
      </c>
      <c r="S68" s="59">
        <v>9</v>
      </c>
      <c r="T68" s="60">
        <v>11</v>
      </c>
      <c r="U68" s="60"/>
      <c r="V68" s="57">
        <v>20</v>
      </c>
      <c r="W68" s="59">
        <v>5</v>
      </c>
      <c r="X68" s="60">
        <v>11</v>
      </c>
      <c r="Y68" s="60">
        <v>1</v>
      </c>
      <c r="Z68" s="57">
        <v>17</v>
      </c>
      <c r="AA68" s="59">
        <v>9</v>
      </c>
      <c r="AB68" s="60">
        <v>14</v>
      </c>
      <c r="AC68" s="60"/>
      <c r="AD68" s="57">
        <v>23</v>
      </c>
      <c r="AE68" s="59">
        <v>5</v>
      </c>
      <c r="AF68" s="60">
        <v>5</v>
      </c>
      <c r="AG68" s="60"/>
      <c r="AH68" s="57">
        <v>10</v>
      </c>
      <c r="AI68" s="59">
        <v>12</v>
      </c>
      <c r="AJ68" s="60">
        <v>6</v>
      </c>
      <c r="AK68" s="60">
        <v>1</v>
      </c>
      <c r="AL68" s="57">
        <v>19</v>
      </c>
      <c r="AM68" s="59">
        <v>11</v>
      </c>
      <c r="AN68" s="60">
        <v>14</v>
      </c>
      <c r="AO68" s="60"/>
      <c r="AP68" s="57">
        <v>25</v>
      </c>
      <c r="AQ68" s="59">
        <v>9</v>
      </c>
      <c r="AR68" s="60">
        <v>4</v>
      </c>
      <c r="AS68" s="60">
        <v>2</v>
      </c>
      <c r="AT68" s="57">
        <v>15</v>
      </c>
      <c r="AU68" s="59">
        <v>12</v>
      </c>
      <c r="AV68" s="60">
        <v>9</v>
      </c>
      <c r="AW68" s="60">
        <v>1</v>
      </c>
      <c r="AX68" s="57">
        <v>22</v>
      </c>
      <c r="AY68" s="55">
        <v>99</v>
      </c>
      <c r="AZ68" s="56">
        <v>103</v>
      </c>
      <c r="BA68" s="56">
        <v>14</v>
      </c>
      <c r="BB68" s="61">
        <v>216</v>
      </c>
    </row>
    <row r="69" spans="1:54" ht="15" x14ac:dyDescent="0.25">
      <c r="A69"/>
      <c r="B69" s="58" t="s">
        <v>42</v>
      </c>
      <c r="C69" s="59">
        <v>0</v>
      </c>
      <c r="D69" s="60">
        <v>2</v>
      </c>
      <c r="E69" s="60"/>
      <c r="F69" s="57">
        <v>2</v>
      </c>
      <c r="G69" s="59">
        <v>4</v>
      </c>
      <c r="H69" s="60">
        <v>2</v>
      </c>
      <c r="I69" s="60"/>
      <c r="J69" s="57">
        <v>6</v>
      </c>
      <c r="K69" s="59">
        <v>3</v>
      </c>
      <c r="L69" s="60">
        <v>3</v>
      </c>
      <c r="M69" s="60"/>
      <c r="N69" s="57">
        <v>6</v>
      </c>
      <c r="O69" s="59">
        <v>3</v>
      </c>
      <c r="P69" s="60">
        <v>3</v>
      </c>
      <c r="Q69" s="60"/>
      <c r="R69" s="57">
        <v>6</v>
      </c>
      <c r="S69" s="59">
        <v>4</v>
      </c>
      <c r="T69" s="60">
        <v>5</v>
      </c>
      <c r="U69" s="60"/>
      <c r="V69" s="57">
        <v>9</v>
      </c>
      <c r="W69" s="59">
        <v>2</v>
      </c>
      <c r="X69" s="60">
        <v>6</v>
      </c>
      <c r="Y69" s="60"/>
      <c r="Z69" s="57">
        <v>8</v>
      </c>
      <c r="AA69" s="59">
        <v>6</v>
      </c>
      <c r="AB69" s="60">
        <v>5</v>
      </c>
      <c r="AC69" s="60"/>
      <c r="AD69" s="57">
        <v>11</v>
      </c>
      <c r="AE69" s="59">
        <v>5</v>
      </c>
      <c r="AF69" s="60">
        <v>4</v>
      </c>
      <c r="AG69" s="60"/>
      <c r="AH69" s="57">
        <v>9</v>
      </c>
      <c r="AI69" s="59">
        <v>7</v>
      </c>
      <c r="AJ69" s="60">
        <v>1</v>
      </c>
      <c r="AK69" s="60">
        <v>1</v>
      </c>
      <c r="AL69" s="57">
        <v>9</v>
      </c>
      <c r="AM69" s="59">
        <v>9</v>
      </c>
      <c r="AN69" s="60">
        <v>1</v>
      </c>
      <c r="AO69" s="60"/>
      <c r="AP69" s="57">
        <v>10</v>
      </c>
      <c r="AQ69" s="59">
        <v>7</v>
      </c>
      <c r="AR69" s="60">
        <v>1</v>
      </c>
      <c r="AS69" s="60"/>
      <c r="AT69" s="57">
        <v>8</v>
      </c>
      <c r="AU69" s="59">
        <v>7</v>
      </c>
      <c r="AV69" s="60">
        <v>2</v>
      </c>
      <c r="AW69" s="60"/>
      <c r="AX69" s="57">
        <v>9</v>
      </c>
      <c r="AY69" s="55">
        <v>57</v>
      </c>
      <c r="AZ69" s="56">
        <v>35</v>
      </c>
      <c r="BA69" s="56">
        <v>1</v>
      </c>
      <c r="BB69" s="61">
        <v>93</v>
      </c>
    </row>
    <row r="70" spans="1:54" ht="15" x14ac:dyDescent="0.25">
      <c r="A70"/>
      <c r="B70" s="58" t="s">
        <v>43</v>
      </c>
      <c r="C70" s="59">
        <v>14</v>
      </c>
      <c r="D70" s="60">
        <v>7</v>
      </c>
      <c r="E70" s="60">
        <v>1</v>
      </c>
      <c r="F70" s="57">
        <v>22</v>
      </c>
      <c r="G70" s="59">
        <v>13</v>
      </c>
      <c r="H70" s="60">
        <v>6</v>
      </c>
      <c r="I70" s="60">
        <v>1</v>
      </c>
      <c r="J70" s="57">
        <v>20</v>
      </c>
      <c r="K70" s="59">
        <v>12</v>
      </c>
      <c r="L70" s="60">
        <v>6</v>
      </c>
      <c r="M70" s="60"/>
      <c r="N70" s="57">
        <v>18</v>
      </c>
      <c r="O70" s="59">
        <v>10</v>
      </c>
      <c r="P70" s="60">
        <v>12</v>
      </c>
      <c r="Q70" s="60"/>
      <c r="R70" s="57">
        <v>22</v>
      </c>
      <c r="S70" s="59">
        <v>26</v>
      </c>
      <c r="T70" s="60">
        <v>12</v>
      </c>
      <c r="U70" s="60">
        <v>2</v>
      </c>
      <c r="V70" s="57">
        <v>40</v>
      </c>
      <c r="W70" s="59">
        <v>10</v>
      </c>
      <c r="X70" s="60">
        <v>7</v>
      </c>
      <c r="Y70" s="60"/>
      <c r="Z70" s="57">
        <v>17</v>
      </c>
      <c r="AA70" s="59">
        <v>15</v>
      </c>
      <c r="AB70" s="60">
        <v>17</v>
      </c>
      <c r="AC70" s="60"/>
      <c r="AD70" s="57">
        <v>32</v>
      </c>
      <c r="AE70" s="59">
        <v>12</v>
      </c>
      <c r="AF70" s="60">
        <v>9</v>
      </c>
      <c r="AG70" s="60">
        <v>8</v>
      </c>
      <c r="AH70" s="57">
        <v>29</v>
      </c>
      <c r="AI70" s="59">
        <v>15</v>
      </c>
      <c r="AJ70" s="60">
        <v>8</v>
      </c>
      <c r="AK70" s="60">
        <v>1</v>
      </c>
      <c r="AL70" s="57">
        <v>24</v>
      </c>
      <c r="AM70" s="59">
        <v>31</v>
      </c>
      <c r="AN70" s="60">
        <v>10</v>
      </c>
      <c r="AO70" s="60">
        <v>1</v>
      </c>
      <c r="AP70" s="57">
        <v>42</v>
      </c>
      <c r="AQ70" s="59">
        <v>19</v>
      </c>
      <c r="AR70" s="60">
        <v>7</v>
      </c>
      <c r="AS70" s="60">
        <v>1</v>
      </c>
      <c r="AT70" s="57">
        <v>27</v>
      </c>
      <c r="AU70" s="59">
        <v>20</v>
      </c>
      <c r="AV70" s="60">
        <v>7</v>
      </c>
      <c r="AW70" s="60">
        <v>2</v>
      </c>
      <c r="AX70" s="57">
        <v>29</v>
      </c>
      <c r="AY70" s="55">
        <v>197</v>
      </c>
      <c r="AZ70" s="56">
        <v>108</v>
      </c>
      <c r="BA70" s="56">
        <v>17</v>
      </c>
      <c r="BB70" s="61">
        <v>322</v>
      </c>
    </row>
    <row r="71" spans="1:54" ht="15" x14ac:dyDescent="0.25">
      <c r="A71"/>
      <c r="B71" s="58" t="s">
        <v>44</v>
      </c>
      <c r="C71" s="59">
        <v>8</v>
      </c>
      <c r="D71" s="60">
        <v>17</v>
      </c>
      <c r="E71" s="60"/>
      <c r="F71" s="57">
        <v>25</v>
      </c>
      <c r="G71" s="59">
        <v>8</v>
      </c>
      <c r="H71" s="60">
        <v>9</v>
      </c>
      <c r="I71" s="60"/>
      <c r="J71" s="57">
        <v>17</v>
      </c>
      <c r="K71" s="59">
        <v>8</v>
      </c>
      <c r="L71" s="60">
        <v>11</v>
      </c>
      <c r="M71" s="60"/>
      <c r="N71" s="57">
        <v>19</v>
      </c>
      <c r="O71" s="59">
        <v>4</v>
      </c>
      <c r="P71" s="60">
        <v>18</v>
      </c>
      <c r="Q71" s="60"/>
      <c r="R71" s="57">
        <v>22</v>
      </c>
      <c r="S71" s="59">
        <v>8</v>
      </c>
      <c r="T71" s="60">
        <v>9</v>
      </c>
      <c r="U71" s="60"/>
      <c r="V71" s="57">
        <v>17</v>
      </c>
      <c r="W71" s="59">
        <v>2</v>
      </c>
      <c r="X71" s="60">
        <v>13</v>
      </c>
      <c r="Y71" s="60"/>
      <c r="Z71" s="57">
        <v>15</v>
      </c>
      <c r="AA71" s="59">
        <v>6</v>
      </c>
      <c r="AB71" s="60">
        <v>17</v>
      </c>
      <c r="AC71" s="60"/>
      <c r="AD71" s="57">
        <v>23</v>
      </c>
      <c r="AE71" s="59">
        <v>10</v>
      </c>
      <c r="AF71" s="60">
        <v>18</v>
      </c>
      <c r="AG71" s="60"/>
      <c r="AH71" s="57">
        <v>28</v>
      </c>
      <c r="AI71" s="59">
        <v>7</v>
      </c>
      <c r="AJ71" s="60">
        <v>14</v>
      </c>
      <c r="AK71" s="60"/>
      <c r="AL71" s="57">
        <v>21</v>
      </c>
      <c r="AM71" s="59">
        <v>17</v>
      </c>
      <c r="AN71" s="60">
        <v>19</v>
      </c>
      <c r="AO71" s="60"/>
      <c r="AP71" s="57">
        <v>36</v>
      </c>
      <c r="AQ71" s="59">
        <v>9</v>
      </c>
      <c r="AR71" s="60">
        <v>23</v>
      </c>
      <c r="AS71" s="60"/>
      <c r="AT71" s="57">
        <v>32</v>
      </c>
      <c r="AU71" s="59">
        <v>9</v>
      </c>
      <c r="AV71" s="60">
        <v>14</v>
      </c>
      <c r="AW71" s="60"/>
      <c r="AX71" s="57">
        <v>23</v>
      </c>
      <c r="AY71" s="55">
        <v>96</v>
      </c>
      <c r="AZ71" s="56">
        <v>182</v>
      </c>
      <c r="BA71" s="56">
        <v>0</v>
      </c>
      <c r="BB71" s="61">
        <v>278</v>
      </c>
    </row>
    <row r="72" spans="1:54" ht="15" x14ac:dyDescent="0.25">
      <c r="A72"/>
      <c r="B72" s="58" t="s">
        <v>45</v>
      </c>
      <c r="C72" s="59">
        <v>5</v>
      </c>
      <c r="D72" s="60">
        <v>4</v>
      </c>
      <c r="E72" s="60">
        <v>1</v>
      </c>
      <c r="F72" s="57">
        <v>10</v>
      </c>
      <c r="G72" s="59">
        <v>4</v>
      </c>
      <c r="H72" s="60">
        <v>0</v>
      </c>
      <c r="I72" s="60"/>
      <c r="J72" s="57">
        <v>4</v>
      </c>
      <c r="K72" s="59">
        <v>2</v>
      </c>
      <c r="L72" s="60">
        <v>2</v>
      </c>
      <c r="M72" s="60">
        <v>3</v>
      </c>
      <c r="N72" s="57">
        <v>7</v>
      </c>
      <c r="O72" s="59">
        <v>0</v>
      </c>
      <c r="P72" s="60">
        <v>4</v>
      </c>
      <c r="Q72" s="60"/>
      <c r="R72" s="57">
        <v>4</v>
      </c>
      <c r="S72" s="59">
        <v>5</v>
      </c>
      <c r="T72" s="60">
        <v>3</v>
      </c>
      <c r="U72" s="60"/>
      <c r="V72" s="57">
        <v>8</v>
      </c>
      <c r="W72" s="59">
        <v>1</v>
      </c>
      <c r="X72" s="60">
        <v>7</v>
      </c>
      <c r="Y72" s="60"/>
      <c r="Z72" s="57">
        <v>8</v>
      </c>
      <c r="AA72" s="59">
        <v>4</v>
      </c>
      <c r="AB72" s="60">
        <v>1</v>
      </c>
      <c r="AC72" s="60"/>
      <c r="AD72" s="57">
        <v>5</v>
      </c>
      <c r="AE72" s="59">
        <v>7</v>
      </c>
      <c r="AF72" s="60">
        <v>4</v>
      </c>
      <c r="AG72" s="60"/>
      <c r="AH72" s="57">
        <v>11</v>
      </c>
      <c r="AI72" s="59">
        <v>9</v>
      </c>
      <c r="AJ72" s="60">
        <v>4</v>
      </c>
      <c r="AK72" s="60"/>
      <c r="AL72" s="57">
        <v>13</v>
      </c>
      <c r="AM72" s="59">
        <v>14</v>
      </c>
      <c r="AN72" s="60">
        <v>4</v>
      </c>
      <c r="AO72" s="60"/>
      <c r="AP72" s="57">
        <v>18</v>
      </c>
      <c r="AQ72" s="59">
        <v>9</v>
      </c>
      <c r="AR72" s="60">
        <v>4</v>
      </c>
      <c r="AS72" s="60"/>
      <c r="AT72" s="57">
        <v>13</v>
      </c>
      <c r="AU72" s="59">
        <v>7</v>
      </c>
      <c r="AV72" s="60">
        <v>4</v>
      </c>
      <c r="AW72" s="60"/>
      <c r="AX72" s="57">
        <v>11</v>
      </c>
      <c r="AY72" s="55">
        <v>67</v>
      </c>
      <c r="AZ72" s="56">
        <v>41</v>
      </c>
      <c r="BA72" s="56">
        <v>4</v>
      </c>
      <c r="BB72" s="61">
        <v>112</v>
      </c>
    </row>
    <row r="73" spans="1:54" ht="15" x14ac:dyDescent="0.25">
      <c r="A73"/>
      <c r="B73" s="58" t="s">
        <v>46</v>
      </c>
      <c r="C73" s="59">
        <v>15</v>
      </c>
      <c r="D73" s="60">
        <v>17</v>
      </c>
      <c r="E73" s="60">
        <v>19</v>
      </c>
      <c r="F73" s="57">
        <v>51</v>
      </c>
      <c r="G73" s="59">
        <v>12</v>
      </c>
      <c r="H73" s="60">
        <v>13</v>
      </c>
      <c r="I73" s="60">
        <v>1</v>
      </c>
      <c r="J73" s="57">
        <v>26</v>
      </c>
      <c r="K73" s="59">
        <v>10</v>
      </c>
      <c r="L73" s="60">
        <v>21</v>
      </c>
      <c r="M73" s="60">
        <v>1</v>
      </c>
      <c r="N73" s="57">
        <v>32</v>
      </c>
      <c r="O73" s="59">
        <v>4</v>
      </c>
      <c r="P73" s="60">
        <v>20</v>
      </c>
      <c r="Q73" s="60">
        <v>6</v>
      </c>
      <c r="R73" s="57">
        <v>30</v>
      </c>
      <c r="S73" s="59">
        <v>15</v>
      </c>
      <c r="T73" s="60">
        <v>18</v>
      </c>
      <c r="U73" s="60">
        <v>3</v>
      </c>
      <c r="V73" s="57">
        <v>36</v>
      </c>
      <c r="W73" s="59">
        <v>6</v>
      </c>
      <c r="X73" s="60">
        <v>16</v>
      </c>
      <c r="Y73" s="60">
        <v>7</v>
      </c>
      <c r="Z73" s="57">
        <v>29</v>
      </c>
      <c r="AA73" s="59">
        <v>10</v>
      </c>
      <c r="AB73" s="60">
        <v>22</v>
      </c>
      <c r="AC73" s="60">
        <v>7</v>
      </c>
      <c r="AD73" s="57">
        <v>39</v>
      </c>
      <c r="AE73" s="59">
        <v>11</v>
      </c>
      <c r="AF73" s="60">
        <v>24</v>
      </c>
      <c r="AG73" s="60">
        <v>14</v>
      </c>
      <c r="AH73" s="57">
        <v>49</v>
      </c>
      <c r="AI73" s="59">
        <v>11</v>
      </c>
      <c r="AJ73" s="60">
        <v>15</v>
      </c>
      <c r="AK73" s="60">
        <v>2</v>
      </c>
      <c r="AL73" s="57">
        <v>28</v>
      </c>
      <c r="AM73" s="59">
        <v>21</v>
      </c>
      <c r="AN73" s="60">
        <v>12</v>
      </c>
      <c r="AO73" s="60">
        <v>2</v>
      </c>
      <c r="AP73" s="57">
        <v>35</v>
      </c>
      <c r="AQ73" s="59">
        <v>8</v>
      </c>
      <c r="AR73" s="60">
        <v>7</v>
      </c>
      <c r="AS73" s="60">
        <v>2</v>
      </c>
      <c r="AT73" s="57">
        <v>17</v>
      </c>
      <c r="AU73" s="59">
        <v>10</v>
      </c>
      <c r="AV73" s="60">
        <v>21</v>
      </c>
      <c r="AW73" s="60">
        <v>7</v>
      </c>
      <c r="AX73" s="57">
        <v>38</v>
      </c>
      <c r="AY73" s="55">
        <v>133</v>
      </c>
      <c r="AZ73" s="56">
        <v>206</v>
      </c>
      <c r="BA73" s="56">
        <v>71</v>
      </c>
      <c r="BB73" s="61">
        <v>410</v>
      </c>
    </row>
    <row r="74" spans="1:54" ht="15" x14ac:dyDescent="0.25">
      <c r="A74"/>
      <c r="B74" s="58" t="s">
        <v>47</v>
      </c>
      <c r="C74" s="59">
        <v>0</v>
      </c>
      <c r="D74" s="60">
        <v>1</v>
      </c>
      <c r="E74" s="60"/>
      <c r="F74" s="57">
        <v>1</v>
      </c>
      <c r="G74" s="59">
        <v>2</v>
      </c>
      <c r="H74" s="60">
        <v>1</v>
      </c>
      <c r="I74" s="60"/>
      <c r="J74" s="57">
        <v>3</v>
      </c>
      <c r="K74" s="59">
        <v>0</v>
      </c>
      <c r="L74" s="60">
        <v>0</v>
      </c>
      <c r="M74" s="60"/>
      <c r="N74" s="57">
        <v>0</v>
      </c>
      <c r="O74" s="59">
        <v>0</v>
      </c>
      <c r="P74" s="60">
        <v>0</v>
      </c>
      <c r="Q74" s="60"/>
      <c r="R74" s="57">
        <v>0</v>
      </c>
      <c r="S74" s="59">
        <v>0</v>
      </c>
      <c r="T74" s="60">
        <v>1</v>
      </c>
      <c r="U74" s="60"/>
      <c r="V74" s="57">
        <v>1</v>
      </c>
      <c r="W74" s="59">
        <v>2</v>
      </c>
      <c r="X74" s="60">
        <v>2</v>
      </c>
      <c r="Y74" s="60"/>
      <c r="Z74" s="57">
        <v>4</v>
      </c>
      <c r="AA74" s="59">
        <v>0</v>
      </c>
      <c r="AB74" s="60">
        <v>1</v>
      </c>
      <c r="AC74" s="60"/>
      <c r="AD74" s="57">
        <v>1</v>
      </c>
      <c r="AE74" s="59">
        <v>0</v>
      </c>
      <c r="AF74" s="60">
        <v>4</v>
      </c>
      <c r="AG74" s="60"/>
      <c r="AH74" s="57">
        <v>4</v>
      </c>
      <c r="AI74" s="59">
        <v>1</v>
      </c>
      <c r="AJ74" s="60">
        <v>0</v>
      </c>
      <c r="AK74" s="60"/>
      <c r="AL74" s="57">
        <v>1</v>
      </c>
      <c r="AM74" s="59">
        <v>6</v>
      </c>
      <c r="AN74" s="60">
        <v>2</v>
      </c>
      <c r="AO74" s="60"/>
      <c r="AP74" s="57">
        <v>8</v>
      </c>
      <c r="AQ74" s="59">
        <v>2</v>
      </c>
      <c r="AR74" s="60">
        <v>2</v>
      </c>
      <c r="AS74" s="60"/>
      <c r="AT74" s="57">
        <v>4</v>
      </c>
      <c r="AU74" s="59">
        <v>2</v>
      </c>
      <c r="AV74" s="60">
        <v>1</v>
      </c>
      <c r="AW74" s="60"/>
      <c r="AX74" s="57">
        <v>3</v>
      </c>
      <c r="AY74" s="55">
        <v>15</v>
      </c>
      <c r="AZ74" s="56">
        <v>15</v>
      </c>
      <c r="BA74" s="56">
        <v>0</v>
      </c>
      <c r="BB74" s="61">
        <v>30</v>
      </c>
    </row>
    <row r="75" spans="1:54" ht="15" x14ac:dyDescent="0.25">
      <c r="A75"/>
      <c r="B75" s="58" t="s">
        <v>48</v>
      </c>
      <c r="C75" s="59">
        <v>3</v>
      </c>
      <c r="D75" s="60">
        <v>4</v>
      </c>
      <c r="E75" s="60">
        <v>2</v>
      </c>
      <c r="F75" s="57">
        <v>9</v>
      </c>
      <c r="G75" s="59">
        <v>2</v>
      </c>
      <c r="H75" s="60">
        <v>1</v>
      </c>
      <c r="I75" s="60"/>
      <c r="J75" s="57">
        <v>3</v>
      </c>
      <c r="K75" s="59">
        <v>3</v>
      </c>
      <c r="L75" s="60">
        <v>2</v>
      </c>
      <c r="M75" s="60">
        <v>1</v>
      </c>
      <c r="N75" s="57">
        <v>6</v>
      </c>
      <c r="O75" s="59">
        <v>0</v>
      </c>
      <c r="P75" s="60">
        <v>2</v>
      </c>
      <c r="Q75" s="60">
        <v>1</v>
      </c>
      <c r="R75" s="57">
        <v>3</v>
      </c>
      <c r="S75" s="59">
        <v>3</v>
      </c>
      <c r="T75" s="60">
        <v>4</v>
      </c>
      <c r="U75" s="60">
        <v>3</v>
      </c>
      <c r="V75" s="57">
        <v>10</v>
      </c>
      <c r="W75" s="59">
        <v>1</v>
      </c>
      <c r="X75" s="60">
        <v>5</v>
      </c>
      <c r="Y75" s="60"/>
      <c r="Z75" s="57">
        <v>6</v>
      </c>
      <c r="AA75" s="59">
        <v>1</v>
      </c>
      <c r="AB75" s="60">
        <v>5</v>
      </c>
      <c r="AC75" s="60"/>
      <c r="AD75" s="57">
        <v>6</v>
      </c>
      <c r="AE75" s="59">
        <v>1</v>
      </c>
      <c r="AF75" s="60">
        <v>1</v>
      </c>
      <c r="AG75" s="60">
        <v>2</v>
      </c>
      <c r="AH75" s="57">
        <v>4</v>
      </c>
      <c r="AI75" s="59">
        <v>6</v>
      </c>
      <c r="AJ75" s="60">
        <v>1</v>
      </c>
      <c r="AK75" s="60">
        <v>1</v>
      </c>
      <c r="AL75" s="57">
        <v>8</v>
      </c>
      <c r="AM75" s="59">
        <v>2</v>
      </c>
      <c r="AN75" s="60">
        <v>4</v>
      </c>
      <c r="AO75" s="60">
        <v>1</v>
      </c>
      <c r="AP75" s="57">
        <v>7</v>
      </c>
      <c r="AQ75" s="59">
        <v>6</v>
      </c>
      <c r="AR75" s="60">
        <v>3</v>
      </c>
      <c r="AS75" s="60">
        <v>2</v>
      </c>
      <c r="AT75" s="57">
        <v>11</v>
      </c>
      <c r="AU75" s="59">
        <v>3</v>
      </c>
      <c r="AV75" s="60">
        <v>1</v>
      </c>
      <c r="AW75" s="60">
        <v>1</v>
      </c>
      <c r="AX75" s="57">
        <v>5</v>
      </c>
      <c r="AY75" s="55">
        <v>31</v>
      </c>
      <c r="AZ75" s="56">
        <v>33</v>
      </c>
      <c r="BA75" s="56">
        <v>14</v>
      </c>
      <c r="BB75" s="61">
        <v>78</v>
      </c>
    </row>
    <row r="76" spans="1:54" ht="15" x14ac:dyDescent="0.25">
      <c r="A76"/>
      <c r="B76" s="58" t="s">
        <v>49</v>
      </c>
      <c r="C76" s="59">
        <v>113</v>
      </c>
      <c r="D76" s="60">
        <v>182</v>
      </c>
      <c r="E76" s="60">
        <v>20</v>
      </c>
      <c r="F76" s="57">
        <v>315</v>
      </c>
      <c r="G76" s="59">
        <v>100</v>
      </c>
      <c r="H76" s="60">
        <v>136</v>
      </c>
      <c r="I76" s="60">
        <v>7</v>
      </c>
      <c r="J76" s="57">
        <v>243</v>
      </c>
      <c r="K76" s="59">
        <v>78</v>
      </c>
      <c r="L76" s="60">
        <v>170</v>
      </c>
      <c r="M76" s="60">
        <v>20</v>
      </c>
      <c r="N76" s="57">
        <v>268</v>
      </c>
      <c r="O76" s="59">
        <v>44</v>
      </c>
      <c r="P76" s="60">
        <v>174</v>
      </c>
      <c r="Q76" s="60">
        <v>20</v>
      </c>
      <c r="R76" s="57">
        <v>238</v>
      </c>
      <c r="S76" s="59">
        <v>113</v>
      </c>
      <c r="T76" s="60">
        <v>155</v>
      </c>
      <c r="U76" s="60">
        <v>20</v>
      </c>
      <c r="V76" s="57">
        <v>288</v>
      </c>
      <c r="W76" s="59">
        <v>62</v>
      </c>
      <c r="X76" s="60">
        <v>183</v>
      </c>
      <c r="Y76" s="60">
        <v>20</v>
      </c>
      <c r="Z76" s="57">
        <v>265</v>
      </c>
      <c r="AA76" s="59">
        <v>80</v>
      </c>
      <c r="AB76" s="60">
        <v>186</v>
      </c>
      <c r="AC76" s="60">
        <v>19</v>
      </c>
      <c r="AD76" s="57">
        <v>285</v>
      </c>
      <c r="AE76" s="59">
        <v>89</v>
      </c>
      <c r="AF76" s="60">
        <v>185</v>
      </c>
      <c r="AG76" s="60">
        <v>39</v>
      </c>
      <c r="AH76" s="57">
        <v>313</v>
      </c>
      <c r="AI76" s="59">
        <v>81</v>
      </c>
      <c r="AJ76" s="60">
        <v>172</v>
      </c>
      <c r="AK76" s="60">
        <v>11</v>
      </c>
      <c r="AL76" s="57">
        <v>264</v>
      </c>
      <c r="AM76" s="59">
        <v>116</v>
      </c>
      <c r="AN76" s="60">
        <v>169</v>
      </c>
      <c r="AO76" s="60">
        <v>6</v>
      </c>
      <c r="AP76" s="57">
        <v>291</v>
      </c>
      <c r="AQ76" s="59">
        <v>86</v>
      </c>
      <c r="AR76" s="60">
        <v>140</v>
      </c>
      <c r="AS76" s="60">
        <v>7</v>
      </c>
      <c r="AT76" s="57">
        <v>233</v>
      </c>
      <c r="AU76" s="59">
        <v>85</v>
      </c>
      <c r="AV76" s="60">
        <v>193</v>
      </c>
      <c r="AW76" s="60">
        <v>19</v>
      </c>
      <c r="AX76" s="57">
        <v>297</v>
      </c>
      <c r="AY76" s="55">
        <v>1047</v>
      </c>
      <c r="AZ76" s="56">
        <v>2045</v>
      </c>
      <c r="BA76" s="56">
        <v>208</v>
      </c>
      <c r="BB76" s="61">
        <v>3300</v>
      </c>
    </row>
    <row r="77" spans="1:54" ht="17.25" customHeight="1" x14ac:dyDescent="0.25">
      <c r="A77"/>
      <c r="B77" s="213" t="s">
        <v>231</v>
      </c>
      <c r="C77" s="63">
        <v>205</v>
      </c>
      <c r="D77" s="64">
        <v>264</v>
      </c>
      <c r="E77" s="64">
        <v>69</v>
      </c>
      <c r="F77" s="65">
        <v>538</v>
      </c>
      <c r="G77" s="63">
        <v>181</v>
      </c>
      <c r="H77" s="64">
        <v>207</v>
      </c>
      <c r="I77" s="64">
        <v>24</v>
      </c>
      <c r="J77" s="65">
        <v>412</v>
      </c>
      <c r="K77" s="63">
        <v>157</v>
      </c>
      <c r="L77" s="64">
        <v>246</v>
      </c>
      <c r="M77" s="64">
        <v>48</v>
      </c>
      <c r="N77" s="65">
        <v>451</v>
      </c>
      <c r="O77" s="63">
        <v>90</v>
      </c>
      <c r="P77" s="64">
        <v>267</v>
      </c>
      <c r="Q77" s="64">
        <v>49</v>
      </c>
      <c r="R77" s="65">
        <v>406</v>
      </c>
      <c r="S77" s="63">
        <v>228</v>
      </c>
      <c r="T77" s="64">
        <v>243</v>
      </c>
      <c r="U77" s="64">
        <v>47</v>
      </c>
      <c r="V77" s="65">
        <v>518</v>
      </c>
      <c r="W77" s="63">
        <v>109</v>
      </c>
      <c r="X77" s="64">
        <v>272</v>
      </c>
      <c r="Y77" s="64">
        <v>41</v>
      </c>
      <c r="Z77" s="65">
        <v>422</v>
      </c>
      <c r="AA77" s="63">
        <v>167</v>
      </c>
      <c r="AB77" s="64">
        <v>298</v>
      </c>
      <c r="AC77" s="64">
        <v>45</v>
      </c>
      <c r="AD77" s="65">
        <v>510</v>
      </c>
      <c r="AE77" s="63">
        <v>202</v>
      </c>
      <c r="AF77" s="64">
        <v>296</v>
      </c>
      <c r="AG77" s="64">
        <v>103</v>
      </c>
      <c r="AH77" s="65">
        <v>601</v>
      </c>
      <c r="AI77" s="63">
        <v>174</v>
      </c>
      <c r="AJ77" s="64">
        <v>246</v>
      </c>
      <c r="AK77" s="64">
        <v>33</v>
      </c>
      <c r="AL77" s="65">
        <v>453</v>
      </c>
      <c r="AM77" s="63">
        <v>283</v>
      </c>
      <c r="AN77" s="64">
        <v>274</v>
      </c>
      <c r="AO77" s="64">
        <v>26</v>
      </c>
      <c r="AP77" s="65">
        <v>583</v>
      </c>
      <c r="AQ77" s="63">
        <v>210</v>
      </c>
      <c r="AR77" s="64">
        <v>212</v>
      </c>
      <c r="AS77" s="64">
        <v>31</v>
      </c>
      <c r="AT77" s="65">
        <v>453</v>
      </c>
      <c r="AU77" s="63">
        <v>199</v>
      </c>
      <c r="AV77" s="64">
        <v>294</v>
      </c>
      <c r="AW77" s="64">
        <v>57</v>
      </c>
      <c r="AX77" s="65">
        <v>550</v>
      </c>
      <c r="AY77" s="63">
        <v>2205</v>
      </c>
      <c r="AZ77" s="64">
        <v>3119</v>
      </c>
      <c r="BA77" s="64">
        <v>573</v>
      </c>
      <c r="BB77" s="65">
        <v>5897</v>
      </c>
    </row>
    <row r="78" spans="1:54" ht="27" customHeight="1" x14ac:dyDescent="0.2">
      <c r="B78" s="1262" t="s">
        <v>58</v>
      </c>
      <c r="C78" s="1262"/>
      <c r="D78" s="1262"/>
      <c r="E78" s="1262"/>
      <c r="F78" s="1262"/>
      <c r="G78" s="1262"/>
      <c r="H78" s="1262"/>
      <c r="I78" s="1262"/>
      <c r="J78" s="1262"/>
      <c r="K78" s="1262"/>
      <c r="L78" s="1262"/>
    </row>
    <row r="79" spans="1:54" x14ac:dyDescent="0.2">
      <c r="B79" s="76" t="s">
        <v>59</v>
      </c>
      <c r="C79" s="373"/>
      <c r="D79" s="373"/>
      <c r="E79" s="373"/>
      <c r="F79" s="374"/>
      <c r="G79" s="374"/>
      <c r="H79" s="374"/>
      <c r="I79" s="374"/>
      <c r="J79" s="374"/>
      <c r="K79" s="374"/>
      <c r="L79" s="374"/>
    </row>
    <row r="80" spans="1:54" ht="29.25" customHeight="1" x14ac:dyDescent="0.2">
      <c r="B80" s="1262" t="s">
        <v>60</v>
      </c>
      <c r="C80" s="1262"/>
      <c r="D80" s="1262"/>
      <c r="E80" s="1262"/>
      <c r="F80" s="1262"/>
      <c r="G80" s="1262"/>
      <c r="H80" s="1262"/>
      <c r="I80" s="1262"/>
      <c r="J80" s="1262"/>
      <c r="K80" s="1262"/>
      <c r="L80" s="1262"/>
      <c r="M80" s="281"/>
      <c r="N80" s="281"/>
      <c r="O80" s="281"/>
    </row>
    <row r="81" spans="2:14" ht="12.75" customHeight="1" x14ac:dyDescent="0.2">
      <c r="B81" s="80"/>
      <c r="C81" s="375"/>
      <c r="D81" s="375"/>
      <c r="E81" s="375"/>
      <c r="F81" s="375"/>
      <c r="G81" s="375"/>
      <c r="H81" s="375"/>
      <c r="I81" s="375"/>
      <c r="J81" s="375"/>
      <c r="K81" s="375"/>
      <c r="L81" s="375"/>
      <c r="M81" s="375"/>
      <c r="N81" s="375"/>
    </row>
  </sheetData>
  <mergeCells count="16">
    <mergeCell ref="AU4:AX4"/>
    <mergeCell ref="AY4:BB4"/>
    <mergeCell ref="B78:L78"/>
    <mergeCell ref="B80:L80"/>
    <mergeCell ref="W4:Z4"/>
    <mergeCell ref="AA4:AD4"/>
    <mergeCell ref="AE4:AH4"/>
    <mergeCell ref="AI4:AL4"/>
    <mergeCell ref="AM4:AP4"/>
    <mergeCell ref="AQ4:AT4"/>
    <mergeCell ref="B4:B5"/>
    <mergeCell ref="C4:F4"/>
    <mergeCell ref="G4:J4"/>
    <mergeCell ref="K4:N4"/>
    <mergeCell ref="O4:R4"/>
    <mergeCell ref="S4:V4"/>
  </mergeCells>
  <hyperlinks>
    <hyperlink ref="K1" location="Índice!A1" display="Volver" xr:uid="{820313A4-9188-41FF-A920-F463B057C5D7}"/>
  </hyperlinks>
  <pageMargins left="0.7" right="0.7" top="0.75" bottom="0.75" header="0.3" footer="0.3"/>
  <pageSetup paperSize="14"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79998168889431442"/>
    <pageSetUpPr fitToPage="1"/>
  </sheetPr>
  <dimension ref="B1:AS85"/>
  <sheetViews>
    <sheetView showGridLines="0" zoomScale="90" zoomScaleNormal="90" workbookViewId="0"/>
  </sheetViews>
  <sheetFormatPr baseColWidth="10" defaultColWidth="10.85546875" defaultRowHeight="12.75" x14ac:dyDescent="0.2"/>
  <cols>
    <col min="1" max="1" width="2.28515625" style="2" customWidth="1"/>
    <col min="2" max="2" width="50.42578125" style="2" customWidth="1"/>
    <col min="3" max="3" width="13.42578125" style="2" bestFit="1" customWidth="1"/>
    <col min="4" max="4" width="10.28515625" style="81" customWidth="1"/>
    <col min="5" max="10" width="11.140625" style="81" customWidth="1"/>
    <col min="11" max="11" width="12.42578125" style="2" bestFit="1" customWidth="1"/>
    <col min="12" max="12" width="11" style="2" bestFit="1" customWidth="1"/>
    <col min="13" max="22" width="10.85546875" style="2"/>
    <col min="23" max="23" width="11" style="2" bestFit="1" customWidth="1"/>
    <col min="24" max="31" width="10.85546875" style="2"/>
    <col min="32" max="32" width="12" style="2" bestFit="1" customWidth="1"/>
    <col min="33" max="16384" width="10.85546875" style="2"/>
  </cols>
  <sheetData>
    <row r="1" spans="2:41" s="5" customFormat="1" ht="15.75" x14ac:dyDescent="0.2">
      <c r="B1" s="36" t="s">
        <v>226</v>
      </c>
      <c r="C1" s="33"/>
      <c r="D1" s="34"/>
      <c r="E1" s="34"/>
      <c r="F1" s="34"/>
      <c r="G1" s="34"/>
      <c r="H1" s="35"/>
      <c r="I1" s="35"/>
      <c r="J1" s="35"/>
      <c r="K1" s="1191" t="s">
        <v>1070</v>
      </c>
    </row>
    <row r="2" spans="2:41" s="5" customFormat="1" ht="15.75" x14ac:dyDescent="0.2">
      <c r="B2" s="36" t="s">
        <v>28</v>
      </c>
      <c r="C2" s="33"/>
      <c r="D2" s="34"/>
      <c r="E2" s="34"/>
      <c r="F2" s="34"/>
      <c r="G2" s="34"/>
      <c r="H2" s="35"/>
      <c r="I2" s="35"/>
      <c r="J2" s="35"/>
    </row>
    <row r="3" spans="2:41" s="5" customFormat="1" ht="15.75" x14ac:dyDescent="0.25">
      <c r="B3" s="37" t="s">
        <v>2</v>
      </c>
      <c r="C3" s="38"/>
      <c r="D3" s="39"/>
      <c r="E3" s="39"/>
      <c r="F3" s="39"/>
      <c r="G3" s="39"/>
      <c r="H3" s="35"/>
      <c r="I3" s="35"/>
      <c r="J3" s="35"/>
    </row>
    <row r="4" spans="2:41" s="46" customFormat="1" x14ac:dyDescent="0.2">
      <c r="B4" s="40"/>
      <c r="C4" s="40"/>
      <c r="D4" s="41"/>
      <c r="E4" s="42"/>
      <c r="F4" s="43"/>
      <c r="G4" s="43"/>
      <c r="H4" s="43"/>
      <c r="I4" s="43"/>
      <c r="J4" s="43"/>
      <c r="K4" s="44"/>
      <c r="L4" s="44"/>
      <c r="M4" s="45"/>
      <c r="N4" s="45"/>
      <c r="O4" s="45"/>
      <c r="P4" s="45"/>
      <c r="Q4" s="45"/>
      <c r="R4" s="45"/>
      <c r="S4" s="45"/>
      <c r="T4" s="45"/>
      <c r="U4" s="45"/>
      <c r="V4" s="45"/>
      <c r="W4" s="45"/>
      <c r="X4" s="45"/>
      <c r="Y4" s="45"/>
      <c r="Z4" s="45"/>
      <c r="AA4" s="45"/>
      <c r="AB4" s="45"/>
      <c r="AC4" s="45"/>
      <c r="AD4" s="45"/>
      <c r="AE4" s="45"/>
      <c r="AF4" s="45"/>
      <c r="AG4" s="45"/>
      <c r="AH4" s="45"/>
    </row>
    <row r="5" spans="2:41" s="5" customFormat="1" x14ac:dyDescent="0.2">
      <c r="B5" s="1240" t="s">
        <v>29</v>
      </c>
      <c r="C5" s="1237" t="s">
        <v>5</v>
      </c>
      <c r="D5" s="1238"/>
      <c r="E5" s="1239"/>
      <c r="F5" s="1237" t="s">
        <v>6</v>
      </c>
      <c r="G5" s="1238"/>
      <c r="H5" s="1239"/>
      <c r="I5" s="1237" t="s">
        <v>7</v>
      </c>
      <c r="J5" s="1238"/>
      <c r="K5" s="1239"/>
      <c r="L5" s="1237" t="s">
        <v>8</v>
      </c>
      <c r="M5" s="1238"/>
      <c r="N5" s="1239"/>
      <c r="O5" s="1237" t="s">
        <v>9</v>
      </c>
      <c r="P5" s="1238"/>
      <c r="Q5" s="1239"/>
      <c r="R5" s="1237" t="s">
        <v>10</v>
      </c>
      <c r="S5" s="1238"/>
      <c r="T5" s="1239"/>
      <c r="U5" s="1237" t="s">
        <v>11</v>
      </c>
      <c r="V5" s="1238"/>
      <c r="W5" s="1239"/>
      <c r="X5" s="1237" t="s">
        <v>12</v>
      </c>
      <c r="Y5" s="1238"/>
      <c r="Z5" s="1239"/>
      <c r="AA5" s="1237" t="s">
        <v>13</v>
      </c>
      <c r="AB5" s="1238"/>
      <c r="AC5" s="1239"/>
      <c r="AD5" s="1237" t="s">
        <v>14</v>
      </c>
      <c r="AE5" s="1238"/>
      <c r="AF5" s="1239"/>
      <c r="AG5" s="1237" t="s">
        <v>15</v>
      </c>
      <c r="AH5" s="1238"/>
      <c r="AI5" s="1239"/>
      <c r="AJ5" s="1237" t="s">
        <v>16</v>
      </c>
      <c r="AK5" s="1238"/>
      <c r="AL5" s="1239"/>
      <c r="AM5" s="1237" t="s">
        <v>145</v>
      </c>
      <c r="AN5" s="1238"/>
      <c r="AO5" s="1239"/>
    </row>
    <row r="6" spans="2:41" ht="18" customHeight="1" x14ac:dyDescent="0.2">
      <c r="B6" s="1245"/>
      <c r="C6" s="47" t="s">
        <v>31</v>
      </c>
      <c r="D6" s="48" t="s">
        <v>32</v>
      </c>
      <c r="E6" s="49" t="s">
        <v>17</v>
      </c>
      <c r="F6" s="47" t="s">
        <v>31</v>
      </c>
      <c r="G6" s="48" t="s">
        <v>32</v>
      </c>
      <c r="H6" s="49" t="s">
        <v>17</v>
      </c>
      <c r="I6" s="47" t="s">
        <v>31</v>
      </c>
      <c r="J6" s="48" t="s">
        <v>32</v>
      </c>
      <c r="K6" s="49" t="s">
        <v>17</v>
      </c>
      <c r="L6" s="47" t="s">
        <v>31</v>
      </c>
      <c r="M6" s="48" t="s">
        <v>32</v>
      </c>
      <c r="N6" s="49" t="s">
        <v>17</v>
      </c>
      <c r="O6" s="47" t="s">
        <v>31</v>
      </c>
      <c r="P6" s="48" t="s">
        <v>32</v>
      </c>
      <c r="Q6" s="49" t="s">
        <v>17</v>
      </c>
      <c r="R6" s="47" t="s">
        <v>31</v>
      </c>
      <c r="S6" s="48" t="s">
        <v>32</v>
      </c>
      <c r="T6" s="49" t="s">
        <v>17</v>
      </c>
      <c r="U6" s="47" t="s">
        <v>31</v>
      </c>
      <c r="V6" s="48" t="s">
        <v>32</v>
      </c>
      <c r="W6" s="49" t="s">
        <v>17</v>
      </c>
      <c r="X6" s="47" t="s">
        <v>31</v>
      </c>
      <c r="Y6" s="48" t="s">
        <v>32</v>
      </c>
      <c r="Z6" s="49" t="s">
        <v>17</v>
      </c>
      <c r="AA6" s="47" t="s">
        <v>31</v>
      </c>
      <c r="AB6" s="48" t="s">
        <v>32</v>
      </c>
      <c r="AC6" s="49" t="s">
        <v>17</v>
      </c>
      <c r="AD6" s="47" t="s">
        <v>31</v>
      </c>
      <c r="AE6" s="48" t="s">
        <v>32</v>
      </c>
      <c r="AF6" s="49" t="s">
        <v>17</v>
      </c>
      <c r="AG6" s="47" t="s">
        <v>31</v>
      </c>
      <c r="AH6" s="48" t="s">
        <v>32</v>
      </c>
      <c r="AI6" s="49" t="s">
        <v>17</v>
      </c>
      <c r="AJ6" s="47" t="s">
        <v>31</v>
      </c>
      <c r="AK6" s="48" t="s">
        <v>32</v>
      </c>
      <c r="AL6" s="49" t="s">
        <v>17</v>
      </c>
      <c r="AM6" s="47" t="s">
        <v>31</v>
      </c>
      <c r="AN6" s="48" t="s">
        <v>32</v>
      </c>
      <c r="AO6" s="49" t="s">
        <v>17</v>
      </c>
    </row>
    <row r="7" spans="2:41" ht="18.75" customHeight="1" x14ac:dyDescent="0.2">
      <c r="B7" s="50" t="s">
        <v>158</v>
      </c>
      <c r="C7" s="51"/>
      <c r="D7" s="52"/>
      <c r="E7" s="53"/>
      <c r="F7" s="51"/>
      <c r="G7" s="52"/>
      <c r="H7" s="53"/>
      <c r="I7" s="51"/>
      <c r="J7" s="52"/>
      <c r="K7" s="53"/>
      <c r="L7" s="51"/>
      <c r="M7" s="52"/>
      <c r="N7" s="53"/>
      <c r="O7" s="51"/>
      <c r="P7" s="52"/>
      <c r="Q7" s="53"/>
      <c r="R7" s="51"/>
      <c r="S7" s="52"/>
      <c r="T7" s="53"/>
      <c r="U7" s="51"/>
      <c r="V7" s="52"/>
      <c r="W7" s="53"/>
      <c r="X7" s="51"/>
      <c r="Y7" s="52"/>
      <c r="Z7" s="53"/>
      <c r="AA7" s="51"/>
      <c r="AB7" s="52"/>
      <c r="AC7" s="53"/>
      <c r="AD7" s="51"/>
      <c r="AE7" s="52"/>
      <c r="AF7" s="53"/>
      <c r="AG7" s="51"/>
      <c r="AH7" s="52"/>
      <c r="AI7" s="53"/>
      <c r="AJ7" s="51"/>
      <c r="AK7" s="52"/>
      <c r="AL7" s="53"/>
      <c r="AM7" s="51"/>
      <c r="AN7" s="52"/>
      <c r="AO7" s="53"/>
    </row>
    <row r="8" spans="2:41" x14ac:dyDescent="0.2">
      <c r="B8" s="54" t="s">
        <v>34</v>
      </c>
      <c r="C8" s="55">
        <v>64</v>
      </c>
      <c r="D8" s="56">
        <v>27</v>
      </c>
      <c r="E8" s="57">
        <v>91</v>
      </c>
      <c r="F8" s="55">
        <v>61</v>
      </c>
      <c r="G8" s="56">
        <v>40</v>
      </c>
      <c r="H8" s="57">
        <v>101</v>
      </c>
      <c r="I8" s="55">
        <v>60</v>
      </c>
      <c r="J8" s="56">
        <v>35</v>
      </c>
      <c r="K8" s="57">
        <v>95</v>
      </c>
      <c r="L8" s="55">
        <v>57</v>
      </c>
      <c r="M8" s="56">
        <v>45</v>
      </c>
      <c r="N8" s="57">
        <v>102</v>
      </c>
      <c r="O8" s="55">
        <v>54</v>
      </c>
      <c r="P8" s="56">
        <v>37</v>
      </c>
      <c r="Q8" s="57">
        <v>91</v>
      </c>
      <c r="R8" s="55">
        <v>53</v>
      </c>
      <c r="S8" s="56">
        <v>43</v>
      </c>
      <c r="T8" s="57">
        <v>96</v>
      </c>
      <c r="U8" s="55">
        <v>68</v>
      </c>
      <c r="V8" s="56">
        <v>34</v>
      </c>
      <c r="W8" s="57">
        <v>102</v>
      </c>
      <c r="X8" s="55">
        <v>53</v>
      </c>
      <c r="Y8" s="56">
        <v>41</v>
      </c>
      <c r="Z8" s="57">
        <v>94</v>
      </c>
      <c r="AA8" s="55">
        <v>36</v>
      </c>
      <c r="AB8" s="56">
        <v>48</v>
      </c>
      <c r="AC8" s="57">
        <v>84</v>
      </c>
      <c r="AD8" s="55">
        <v>52</v>
      </c>
      <c r="AE8" s="56">
        <v>34</v>
      </c>
      <c r="AF8" s="57">
        <v>86</v>
      </c>
      <c r="AG8" s="55">
        <v>56</v>
      </c>
      <c r="AH8" s="56">
        <v>30</v>
      </c>
      <c r="AI8" s="57">
        <v>86</v>
      </c>
      <c r="AJ8" s="55">
        <v>36</v>
      </c>
      <c r="AK8" s="56">
        <v>41</v>
      </c>
      <c r="AL8" s="57">
        <v>77</v>
      </c>
      <c r="AM8" s="55">
        <v>650</v>
      </c>
      <c r="AN8" s="56">
        <v>455</v>
      </c>
      <c r="AO8" s="57">
        <v>1105</v>
      </c>
    </row>
    <row r="9" spans="2:41" x14ac:dyDescent="0.2">
      <c r="B9" s="58" t="s">
        <v>35</v>
      </c>
      <c r="C9" s="59">
        <v>75</v>
      </c>
      <c r="D9" s="60">
        <v>43</v>
      </c>
      <c r="E9" s="57">
        <v>118</v>
      </c>
      <c r="F9" s="59">
        <v>86</v>
      </c>
      <c r="G9" s="60">
        <v>37</v>
      </c>
      <c r="H9" s="57">
        <v>123</v>
      </c>
      <c r="I9" s="59">
        <v>88</v>
      </c>
      <c r="J9" s="60">
        <v>65</v>
      </c>
      <c r="K9" s="57">
        <v>153</v>
      </c>
      <c r="L9" s="59">
        <v>91</v>
      </c>
      <c r="M9" s="60">
        <v>66</v>
      </c>
      <c r="N9" s="57">
        <v>157</v>
      </c>
      <c r="O9" s="59">
        <v>101</v>
      </c>
      <c r="P9" s="60">
        <v>59</v>
      </c>
      <c r="Q9" s="57">
        <v>160</v>
      </c>
      <c r="R9" s="59">
        <v>83</v>
      </c>
      <c r="S9" s="60">
        <v>64</v>
      </c>
      <c r="T9" s="57">
        <v>147</v>
      </c>
      <c r="U9" s="59">
        <v>125</v>
      </c>
      <c r="V9" s="60">
        <v>54</v>
      </c>
      <c r="W9" s="57">
        <v>179</v>
      </c>
      <c r="X9" s="59">
        <v>100</v>
      </c>
      <c r="Y9" s="60">
        <v>66</v>
      </c>
      <c r="Z9" s="57">
        <v>166</v>
      </c>
      <c r="AA9" s="59">
        <v>75</v>
      </c>
      <c r="AB9" s="60">
        <v>51</v>
      </c>
      <c r="AC9" s="57">
        <v>126</v>
      </c>
      <c r="AD9" s="59">
        <v>81</v>
      </c>
      <c r="AE9" s="60">
        <v>67</v>
      </c>
      <c r="AF9" s="57">
        <v>148</v>
      </c>
      <c r="AG9" s="59">
        <v>81</v>
      </c>
      <c r="AH9" s="60">
        <v>54</v>
      </c>
      <c r="AI9" s="57">
        <v>135</v>
      </c>
      <c r="AJ9" s="59">
        <v>90</v>
      </c>
      <c r="AK9" s="60">
        <v>62</v>
      </c>
      <c r="AL9" s="57">
        <v>152</v>
      </c>
      <c r="AM9" s="55">
        <v>1076</v>
      </c>
      <c r="AN9" s="56">
        <v>688</v>
      </c>
      <c r="AO9" s="57">
        <v>1764</v>
      </c>
    </row>
    <row r="10" spans="2:41" x14ac:dyDescent="0.2">
      <c r="B10" s="58" t="s">
        <v>36</v>
      </c>
      <c r="C10" s="59">
        <v>164</v>
      </c>
      <c r="D10" s="60">
        <v>84</v>
      </c>
      <c r="E10" s="57">
        <v>248</v>
      </c>
      <c r="F10" s="59">
        <v>144</v>
      </c>
      <c r="G10" s="60">
        <v>67</v>
      </c>
      <c r="H10" s="57">
        <v>211</v>
      </c>
      <c r="I10" s="59">
        <v>155</v>
      </c>
      <c r="J10" s="60">
        <v>134</v>
      </c>
      <c r="K10" s="57">
        <v>289</v>
      </c>
      <c r="L10" s="59">
        <v>164</v>
      </c>
      <c r="M10" s="60">
        <v>129</v>
      </c>
      <c r="N10" s="57">
        <v>293</v>
      </c>
      <c r="O10" s="59">
        <v>157</v>
      </c>
      <c r="P10" s="60">
        <v>132</v>
      </c>
      <c r="Q10" s="57">
        <v>289</v>
      </c>
      <c r="R10" s="59">
        <v>123</v>
      </c>
      <c r="S10" s="60">
        <v>101</v>
      </c>
      <c r="T10" s="57">
        <v>224</v>
      </c>
      <c r="U10" s="59">
        <v>164</v>
      </c>
      <c r="V10" s="60">
        <v>88</v>
      </c>
      <c r="W10" s="57">
        <v>252</v>
      </c>
      <c r="X10" s="59">
        <v>143</v>
      </c>
      <c r="Y10" s="60">
        <v>125</v>
      </c>
      <c r="Z10" s="57">
        <v>268</v>
      </c>
      <c r="AA10" s="59">
        <v>111</v>
      </c>
      <c r="AB10" s="60">
        <v>98</v>
      </c>
      <c r="AC10" s="57">
        <v>209</v>
      </c>
      <c r="AD10" s="59">
        <v>148</v>
      </c>
      <c r="AE10" s="60">
        <v>83</v>
      </c>
      <c r="AF10" s="57">
        <v>231</v>
      </c>
      <c r="AG10" s="59">
        <v>128</v>
      </c>
      <c r="AH10" s="60">
        <v>77</v>
      </c>
      <c r="AI10" s="57">
        <v>205</v>
      </c>
      <c r="AJ10" s="59">
        <v>149</v>
      </c>
      <c r="AK10" s="60">
        <v>88</v>
      </c>
      <c r="AL10" s="57">
        <v>237</v>
      </c>
      <c r="AM10" s="55">
        <v>1750</v>
      </c>
      <c r="AN10" s="56">
        <v>1206</v>
      </c>
      <c r="AO10" s="57">
        <v>2956</v>
      </c>
    </row>
    <row r="11" spans="2:41" x14ac:dyDescent="0.2">
      <c r="B11" s="58" t="s">
        <v>37</v>
      </c>
      <c r="C11" s="59">
        <v>86</v>
      </c>
      <c r="D11" s="60">
        <v>46</v>
      </c>
      <c r="E11" s="57">
        <v>132</v>
      </c>
      <c r="F11" s="59">
        <v>65</v>
      </c>
      <c r="G11" s="60">
        <v>32</v>
      </c>
      <c r="H11" s="57">
        <v>97</v>
      </c>
      <c r="I11" s="59">
        <v>77</v>
      </c>
      <c r="J11" s="60">
        <v>51</v>
      </c>
      <c r="K11" s="57">
        <v>128</v>
      </c>
      <c r="L11" s="59">
        <v>50</v>
      </c>
      <c r="M11" s="60">
        <v>57</v>
      </c>
      <c r="N11" s="57">
        <v>107</v>
      </c>
      <c r="O11" s="59">
        <v>50</v>
      </c>
      <c r="P11" s="60">
        <v>47</v>
      </c>
      <c r="Q11" s="57">
        <v>97</v>
      </c>
      <c r="R11" s="59">
        <v>65</v>
      </c>
      <c r="S11" s="60">
        <v>37</v>
      </c>
      <c r="T11" s="57">
        <v>102</v>
      </c>
      <c r="U11" s="59">
        <v>59</v>
      </c>
      <c r="V11" s="60">
        <v>42</v>
      </c>
      <c r="W11" s="57">
        <v>101</v>
      </c>
      <c r="X11" s="59">
        <v>65</v>
      </c>
      <c r="Y11" s="60">
        <v>45</v>
      </c>
      <c r="Z11" s="57">
        <v>110</v>
      </c>
      <c r="AA11" s="59">
        <v>47</v>
      </c>
      <c r="AB11" s="60">
        <v>64</v>
      </c>
      <c r="AC11" s="57">
        <v>111</v>
      </c>
      <c r="AD11" s="59">
        <v>64</v>
      </c>
      <c r="AE11" s="60">
        <v>50</v>
      </c>
      <c r="AF11" s="57">
        <v>114</v>
      </c>
      <c r="AG11" s="59">
        <v>69</v>
      </c>
      <c r="AH11" s="60">
        <v>54</v>
      </c>
      <c r="AI11" s="57">
        <v>123</v>
      </c>
      <c r="AJ11" s="59">
        <v>82</v>
      </c>
      <c r="AK11" s="60">
        <v>48</v>
      </c>
      <c r="AL11" s="57">
        <v>130</v>
      </c>
      <c r="AM11" s="55">
        <v>779</v>
      </c>
      <c r="AN11" s="56">
        <v>573</v>
      </c>
      <c r="AO11" s="57">
        <v>1352</v>
      </c>
    </row>
    <row r="12" spans="2:41" x14ac:dyDescent="0.2">
      <c r="B12" s="58" t="s">
        <v>38</v>
      </c>
      <c r="C12" s="59">
        <v>182</v>
      </c>
      <c r="D12" s="60">
        <v>97</v>
      </c>
      <c r="E12" s="57">
        <v>279</v>
      </c>
      <c r="F12" s="59">
        <v>177</v>
      </c>
      <c r="G12" s="60">
        <v>88</v>
      </c>
      <c r="H12" s="57">
        <v>265</v>
      </c>
      <c r="I12" s="59">
        <v>191</v>
      </c>
      <c r="J12" s="60">
        <v>133</v>
      </c>
      <c r="K12" s="57">
        <v>324</v>
      </c>
      <c r="L12" s="59">
        <v>183</v>
      </c>
      <c r="M12" s="60">
        <v>144</v>
      </c>
      <c r="N12" s="57">
        <v>327</v>
      </c>
      <c r="O12" s="59">
        <v>155</v>
      </c>
      <c r="P12" s="60">
        <v>132</v>
      </c>
      <c r="Q12" s="57">
        <v>287</v>
      </c>
      <c r="R12" s="59">
        <v>181</v>
      </c>
      <c r="S12" s="60">
        <v>134</v>
      </c>
      <c r="T12" s="57">
        <v>315</v>
      </c>
      <c r="U12" s="59">
        <v>212</v>
      </c>
      <c r="V12" s="60">
        <v>104</v>
      </c>
      <c r="W12" s="57">
        <v>316</v>
      </c>
      <c r="X12" s="59">
        <v>186</v>
      </c>
      <c r="Y12" s="60">
        <v>140</v>
      </c>
      <c r="Z12" s="57">
        <v>326</v>
      </c>
      <c r="AA12" s="59">
        <v>146</v>
      </c>
      <c r="AB12" s="60">
        <v>120</v>
      </c>
      <c r="AC12" s="57">
        <v>266</v>
      </c>
      <c r="AD12" s="59">
        <v>186</v>
      </c>
      <c r="AE12" s="60">
        <v>119</v>
      </c>
      <c r="AF12" s="57">
        <v>305</v>
      </c>
      <c r="AG12" s="59">
        <v>186</v>
      </c>
      <c r="AH12" s="60">
        <v>110</v>
      </c>
      <c r="AI12" s="57">
        <v>296</v>
      </c>
      <c r="AJ12" s="59">
        <v>191</v>
      </c>
      <c r="AK12" s="60">
        <v>110</v>
      </c>
      <c r="AL12" s="57">
        <v>301</v>
      </c>
      <c r="AM12" s="55">
        <v>2176</v>
      </c>
      <c r="AN12" s="56">
        <v>1431</v>
      </c>
      <c r="AO12" s="57">
        <v>3607</v>
      </c>
    </row>
    <row r="13" spans="2:41" x14ac:dyDescent="0.2">
      <c r="B13" s="58" t="s">
        <v>39</v>
      </c>
      <c r="C13" s="59">
        <v>976</v>
      </c>
      <c r="D13" s="60">
        <v>482</v>
      </c>
      <c r="E13" s="57">
        <v>1458</v>
      </c>
      <c r="F13" s="59">
        <v>892</v>
      </c>
      <c r="G13" s="60">
        <v>465</v>
      </c>
      <c r="H13" s="57">
        <v>1357</v>
      </c>
      <c r="I13" s="59">
        <v>902</v>
      </c>
      <c r="J13" s="60">
        <v>526</v>
      </c>
      <c r="K13" s="57">
        <v>1428</v>
      </c>
      <c r="L13" s="59">
        <v>843</v>
      </c>
      <c r="M13" s="60">
        <v>487</v>
      </c>
      <c r="N13" s="57">
        <v>1330</v>
      </c>
      <c r="O13" s="59">
        <v>813</v>
      </c>
      <c r="P13" s="60">
        <v>419</v>
      </c>
      <c r="Q13" s="57">
        <v>1232</v>
      </c>
      <c r="R13" s="59">
        <v>782</v>
      </c>
      <c r="S13" s="60">
        <v>409</v>
      </c>
      <c r="T13" s="57">
        <v>1191</v>
      </c>
      <c r="U13" s="59">
        <v>869</v>
      </c>
      <c r="V13" s="60">
        <v>382</v>
      </c>
      <c r="W13" s="57">
        <v>1251</v>
      </c>
      <c r="X13" s="59">
        <v>877</v>
      </c>
      <c r="Y13" s="60">
        <v>482</v>
      </c>
      <c r="Z13" s="57">
        <v>1359</v>
      </c>
      <c r="AA13" s="59">
        <v>685</v>
      </c>
      <c r="AB13" s="60">
        <v>390</v>
      </c>
      <c r="AC13" s="57">
        <v>1075</v>
      </c>
      <c r="AD13" s="59">
        <v>727</v>
      </c>
      <c r="AE13" s="60">
        <v>413</v>
      </c>
      <c r="AF13" s="57">
        <v>1140</v>
      </c>
      <c r="AG13" s="59">
        <v>840</v>
      </c>
      <c r="AH13" s="60">
        <v>394</v>
      </c>
      <c r="AI13" s="57">
        <v>1234</v>
      </c>
      <c r="AJ13" s="59">
        <v>838</v>
      </c>
      <c r="AK13" s="60">
        <v>481</v>
      </c>
      <c r="AL13" s="57">
        <v>1319</v>
      </c>
      <c r="AM13" s="55">
        <v>10044</v>
      </c>
      <c r="AN13" s="56">
        <v>5330</v>
      </c>
      <c r="AO13" s="57">
        <v>15374</v>
      </c>
    </row>
    <row r="14" spans="2:41" x14ac:dyDescent="0.2">
      <c r="B14" s="58" t="s">
        <v>40</v>
      </c>
      <c r="C14" s="59">
        <v>475</v>
      </c>
      <c r="D14" s="60">
        <v>191</v>
      </c>
      <c r="E14" s="57">
        <v>666</v>
      </c>
      <c r="F14" s="59">
        <v>447</v>
      </c>
      <c r="G14" s="60">
        <v>204</v>
      </c>
      <c r="H14" s="57">
        <v>651</v>
      </c>
      <c r="I14" s="59">
        <v>431</v>
      </c>
      <c r="J14" s="60">
        <v>246</v>
      </c>
      <c r="K14" s="57">
        <v>677</v>
      </c>
      <c r="L14" s="59">
        <v>412</v>
      </c>
      <c r="M14" s="60">
        <v>202</v>
      </c>
      <c r="N14" s="57">
        <v>614</v>
      </c>
      <c r="O14" s="59">
        <v>382</v>
      </c>
      <c r="P14" s="60">
        <v>185</v>
      </c>
      <c r="Q14" s="57">
        <v>567</v>
      </c>
      <c r="R14" s="59">
        <v>349</v>
      </c>
      <c r="S14" s="60">
        <v>136</v>
      </c>
      <c r="T14" s="57">
        <v>485</v>
      </c>
      <c r="U14" s="59">
        <v>441</v>
      </c>
      <c r="V14" s="60">
        <v>172</v>
      </c>
      <c r="W14" s="57">
        <v>613</v>
      </c>
      <c r="X14" s="59">
        <v>411</v>
      </c>
      <c r="Y14" s="60">
        <v>188</v>
      </c>
      <c r="Z14" s="57">
        <v>599</v>
      </c>
      <c r="AA14" s="59">
        <v>288</v>
      </c>
      <c r="AB14" s="60">
        <v>150</v>
      </c>
      <c r="AC14" s="57">
        <v>438</v>
      </c>
      <c r="AD14" s="59">
        <v>390</v>
      </c>
      <c r="AE14" s="60">
        <v>169</v>
      </c>
      <c r="AF14" s="57">
        <v>559</v>
      </c>
      <c r="AG14" s="59">
        <v>423</v>
      </c>
      <c r="AH14" s="60">
        <v>295</v>
      </c>
      <c r="AI14" s="57">
        <v>718</v>
      </c>
      <c r="AJ14" s="59">
        <v>481</v>
      </c>
      <c r="AK14" s="60">
        <v>354</v>
      </c>
      <c r="AL14" s="57">
        <v>835</v>
      </c>
      <c r="AM14" s="55">
        <v>4930</v>
      </c>
      <c r="AN14" s="56">
        <v>2492</v>
      </c>
      <c r="AO14" s="57">
        <v>7422</v>
      </c>
    </row>
    <row r="15" spans="2:41" x14ac:dyDescent="0.2">
      <c r="B15" s="58" t="s">
        <v>41</v>
      </c>
      <c r="C15" s="59">
        <v>437</v>
      </c>
      <c r="D15" s="60">
        <v>194</v>
      </c>
      <c r="E15" s="57">
        <v>631</v>
      </c>
      <c r="F15" s="59">
        <v>447</v>
      </c>
      <c r="G15" s="60">
        <v>166</v>
      </c>
      <c r="H15" s="57">
        <v>613</v>
      </c>
      <c r="I15" s="59">
        <v>445</v>
      </c>
      <c r="J15" s="60">
        <v>201</v>
      </c>
      <c r="K15" s="57">
        <v>646</v>
      </c>
      <c r="L15" s="59">
        <v>422</v>
      </c>
      <c r="M15" s="60">
        <v>205</v>
      </c>
      <c r="N15" s="57">
        <v>627</v>
      </c>
      <c r="O15" s="59">
        <v>397</v>
      </c>
      <c r="P15" s="60">
        <v>189</v>
      </c>
      <c r="Q15" s="57">
        <v>586</v>
      </c>
      <c r="R15" s="59">
        <v>353</v>
      </c>
      <c r="S15" s="60">
        <v>173</v>
      </c>
      <c r="T15" s="57">
        <v>526</v>
      </c>
      <c r="U15" s="59">
        <v>439</v>
      </c>
      <c r="V15" s="60">
        <v>177</v>
      </c>
      <c r="W15" s="57">
        <v>616</v>
      </c>
      <c r="X15" s="59">
        <v>401</v>
      </c>
      <c r="Y15" s="60">
        <v>194</v>
      </c>
      <c r="Z15" s="57">
        <v>595</v>
      </c>
      <c r="AA15" s="59">
        <v>334</v>
      </c>
      <c r="AB15" s="60">
        <v>167</v>
      </c>
      <c r="AC15" s="57">
        <v>501</v>
      </c>
      <c r="AD15" s="59">
        <v>434</v>
      </c>
      <c r="AE15" s="60">
        <v>192</v>
      </c>
      <c r="AF15" s="57">
        <v>626</v>
      </c>
      <c r="AG15" s="59">
        <v>476</v>
      </c>
      <c r="AH15" s="60">
        <v>264</v>
      </c>
      <c r="AI15" s="57">
        <v>740</v>
      </c>
      <c r="AJ15" s="59">
        <v>542</v>
      </c>
      <c r="AK15" s="60">
        <v>346</v>
      </c>
      <c r="AL15" s="57">
        <v>888</v>
      </c>
      <c r="AM15" s="55">
        <v>5127</v>
      </c>
      <c r="AN15" s="56">
        <v>2468</v>
      </c>
      <c r="AO15" s="57">
        <v>7595</v>
      </c>
    </row>
    <row r="16" spans="2:41" x14ac:dyDescent="0.2">
      <c r="B16" s="58" t="s">
        <v>42</v>
      </c>
      <c r="C16" s="59">
        <v>131</v>
      </c>
      <c r="D16" s="60">
        <v>49</v>
      </c>
      <c r="E16" s="57">
        <v>180</v>
      </c>
      <c r="F16" s="59">
        <v>127</v>
      </c>
      <c r="G16" s="60">
        <v>42</v>
      </c>
      <c r="H16" s="57">
        <v>169</v>
      </c>
      <c r="I16" s="59">
        <v>141</v>
      </c>
      <c r="J16" s="60">
        <v>69</v>
      </c>
      <c r="K16" s="57">
        <v>210</v>
      </c>
      <c r="L16" s="59">
        <v>128</v>
      </c>
      <c r="M16" s="60">
        <v>58</v>
      </c>
      <c r="N16" s="57">
        <v>186</v>
      </c>
      <c r="O16" s="59">
        <v>132</v>
      </c>
      <c r="P16" s="60">
        <v>52</v>
      </c>
      <c r="Q16" s="57">
        <v>184</v>
      </c>
      <c r="R16" s="59">
        <v>120</v>
      </c>
      <c r="S16" s="60">
        <v>46</v>
      </c>
      <c r="T16" s="57">
        <v>166</v>
      </c>
      <c r="U16" s="59">
        <v>151</v>
      </c>
      <c r="V16" s="60">
        <v>49</v>
      </c>
      <c r="W16" s="57">
        <v>200</v>
      </c>
      <c r="X16" s="59">
        <v>133</v>
      </c>
      <c r="Y16" s="60">
        <v>67</v>
      </c>
      <c r="Z16" s="57">
        <v>200</v>
      </c>
      <c r="AA16" s="59">
        <v>121</v>
      </c>
      <c r="AB16" s="60">
        <v>48</v>
      </c>
      <c r="AC16" s="57">
        <v>169</v>
      </c>
      <c r="AD16" s="59">
        <v>144</v>
      </c>
      <c r="AE16" s="60">
        <v>53</v>
      </c>
      <c r="AF16" s="57">
        <v>197</v>
      </c>
      <c r="AG16" s="59">
        <v>135</v>
      </c>
      <c r="AH16" s="60">
        <v>73</v>
      </c>
      <c r="AI16" s="57">
        <v>208</v>
      </c>
      <c r="AJ16" s="59">
        <v>158</v>
      </c>
      <c r="AK16" s="60">
        <v>90</v>
      </c>
      <c r="AL16" s="57">
        <v>248</v>
      </c>
      <c r="AM16" s="55">
        <v>1621</v>
      </c>
      <c r="AN16" s="56">
        <v>696</v>
      </c>
      <c r="AO16" s="57">
        <v>2317</v>
      </c>
    </row>
    <row r="17" spans="2:41" x14ac:dyDescent="0.2">
      <c r="B17" s="58" t="s">
        <v>43</v>
      </c>
      <c r="C17" s="59">
        <v>553</v>
      </c>
      <c r="D17" s="60">
        <v>202</v>
      </c>
      <c r="E17" s="57">
        <v>755</v>
      </c>
      <c r="F17" s="59">
        <v>547</v>
      </c>
      <c r="G17" s="60">
        <v>148</v>
      </c>
      <c r="H17" s="57">
        <v>695</v>
      </c>
      <c r="I17" s="59">
        <v>575</v>
      </c>
      <c r="J17" s="60">
        <v>225</v>
      </c>
      <c r="K17" s="57">
        <v>800</v>
      </c>
      <c r="L17" s="59">
        <v>560</v>
      </c>
      <c r="M17" s="60">
        <v>266</v>
      </c>
      <c r="N17" s="57">
        <v>826</v>
      </c>
      <c r="O17" s="59">
        <v>522</v>
      </c>
      <c r="P17" s="60">
        <v>282</v>
      </c>
      <c r="Q17" s="57">
        <v>804</v>
      </c>
      <c r="R17" s="59">
        <v>514</v>
      </c>
      <c r="S17" s="60">
        <v>245</v>
      </c>
      <c r="T17" s="57">
        <v>759</v>
      </c>
      <c r="U17" s="59">
        <v>594</v>
      </c>
      <c r="V17" s="60">
        <v>247</v>
      </c>
      <c r="W17" s="57">
        <v>841</v>
      </c>
      <c r="X17" s="59">
        <v>550</v>
      </c>
      <c r="Y17" s="60">
        <v>271</v>
      </c>
      <c r="Z17" s="57">
        <v>821</v>
      </c>
      <c r="AA17" s="59">
        <v>476</v>
      </c>
      <c r="AB17" s="60">
        <v>246</v>
      </c>
      <c r="AC17" s="57">
        <v>722</v>
      </c>
      <c r="AD17" s="59">
        <v>551</v>
      </c>
      <c r="AE17" s="60">
        <v>233</v>
      </c>
      <c r="AF17" s="57">
        <v>784</v>
      </c>
      <c r="AG17" s="59">
        <v>509</v>
      </c>
      <c r="AH17" s="60">
        <v>240</v>
      </c>
      <c r="AI17" s="57">
        <v>749</v>
      </c>
      <c r="AJ17" s="59">
        <v>600</v>
      </c>
      <c r="AK17" s="60">
        <v>255</v>
      </c>
      <c r="AL17" s="57">
        <v>855</v>
      </c>
      <c r="AM17" s="55">
        <v>6551</v>
      </c>
      <c r="AN17" s="56">
        <v>2860</v>
      </c>
      <c r="AO17" s="57">
        <v>9411</v>
      </c>
    </row>
    <row r="18" spans="2:41" x14ac:dyDescent="0.2">
      <c r="B18" s="58" t="s">
        <v>44</v>
      </c>
      <c r="C18" s="59">
        <v>412</v>
      </c>
      <c r="D18" s="60">
        <v>145</v>
      </c>
      <c r="E18" s="57">
        <v>557</v>
      </c>
      <c r="F18" s="59">
        <v>427</v>
      </c>
      <c r="G18" s="60">
        <v>122</v>
      </c>
      <c r="H18" s="57">
        <v>549</v>
      </c>
      <c r="I18" s="59">
        <v>409</v>
      </c>
      <c r="J18" s="60">
        <v>163</v>
      </c>
      <c r="K18" s="57">
        <v>572</v>
      </c>
      <c r="L18" s="59">
        <v>356</v>
      </c>
      <c r="M18" s="60">
        <v>186</v>
      </c>
      <c r="N18" s="57">
        <v>542</v>
      </c>
      <c r="O18" s="59">
        <v>348</v>
      </c>
      <c r="P18" s="60">
        <v>162</v>
      </c>
      <c r="Q18" s="57">
        <v>510</v>
      </c>
      <c r="R18" s="59">
        <v>313</v>
      </c>
      <c r="S18" s="60">
        <v>135</v>
      </c>
      <c r="T18" s="57">
        <v>448</v>
      </c>
      <c r="U18" s="59">
        <v>364</v>
      </c>
      <c r="V18" s="60">
        <v>126</v>
      </c>
      <c r="W18" s="57">
        <v>490</v>
      </c>
      <c r="X18" s="59">
        <v>360</v>
      </c>
      <c r="Y18" s="60">
        <v>157</v>
      </c>
      <c r="Z18" s="57">
        <v>517</v>
      </c>
      <c r="AA18" s="59">
        <v>296</v>
      </c>
      <c r="AB18" s="60">
        <v>129</v>
      </c>
      <c r="AC18" s="57">
        <v>425</v>
      </c>
      <c r="AD18" s="59">
        <v>367</v>
      </c>
      <c r="AE18" s="60">
        <v>143</v>
      </c>
      <c r="AF18" s="57">
        <v>510</v>
      </c>
      <c r="AG18" s="59">
        <v>386</v>
      </c>
      <c r="AH18" s="60">
        <v>149</v>
      </c>
      <c r="AI18" s="57">
        <v>535</v>
      </c>
      <c r="AJ18" s="59">
        <v>405</v>
      </c>
      <c r="AK18" s="60">
        <v>161</v>
      </c>
      <c r="AL18" s="57">
        <v>566</v>
      </c>
      <c r="AM18" s="55">
        <v>4443</v>
      </c>
      <c r="AN18" s="56">
        <v>1778</v>
      </c>
      <c r="AO18" s="57">
        <v>6221</v>
      </c>
    </row>
    <row r="19" spans="2:41" x14ac:dyDescent="0.2">
      <c r="B19" s="58" t="s">
        <v>45</v>
      </c>
      <c r="C19" s="59">
        <v>132</v>
      </c>
      <c r="D19" s="60">
        <v>66</v>
      </c>
      <c r="E19" s="57">
        <v>198</v>
      </c>
      <c r="F19" s="59">
        <v>141</v>
      </c>
      <c r="G19" s="60">
        <v>50</v>
      </c>
      <c r="H19" s="57">
        <v>191</v>
      </c>
      <c r="I19" s="59">
        <v>129</v>
      </c>
      <c r="J19" s="60">
        <v>35</v>
      </c>
      <c r="K19" s="57">
        <v>164</v>
      </c>
      <c r="L19" s="59">
        <v>142</v>
      </c>
      <c r="M19" s="60">
        <v>56</v>
      </c>
      <c r="N19" s="57">
        <v>198</v>
      </c>
      <c r="O19" s="59">
        <v>134</v>
      </c>
      <c r="P19" s="60">
        <v>43</v>
      </c>
      <c r="Q19" s="57">
        <v>177</v>
      </c>
      <c r="R19" s="59">
        <v>114</v>
      </c>
      <c r="S19" s="60">
        <v>66</v>
      </c>
      <c r="T19" s="57">
        <v>180</v>
      </c>
      <c r="U19" s="59">
        <v>135</v>
      </c>
      <c r="V19" s="60">
        <v>39</v>
      </c>
      <c r="W19" s="57">
        <v>174</v>
      </c>
      <c r="X19" s="59">
        <v>145</v>
      </c>
      <c r="Y19" s="60">
        <v>68</v>
      </c>
      <c r="Z19" s="57">
        <v>213</v>
      </c>
      <c r="AA19" s="59">
        <v>107</v>
      </c>
      <c r="AB19" s="60">
        <v>45</v>
      </c>
      <c r="AC19" s="57">
        <v>152</v>
      </c>
      <c r="AD19" s="59">
        <v>118</v>
      </c>
      <c r="AE19" s="60">
        <v>55</v>
      </c>
      <c r="AF19" s="57">
        <v>173</v>
      </c>
      <c r="AG19" s="59">
        <v>129</v>
      </c>
      <c r="AH19" s="60">
        <v>40</v>
      </c>
      <c r="AI19" s="57">
        <v>169</v>
      </c>
      <c r="AJ19" s="59">
        <v>138</v>
      </c>
      <c r="AK19" s="60">
        <v>41</v>
      </c>
      <c r="AL19" s="57">
        <v>179</v>
      </c>
      <c r="AM19" s="55">
        <v>1564</v>
      </c>
      <c r="AN19" s="56">
        <v>604</v>
      </c>
      <c r="AO19" s="57">
        <v>2168</v>
      </c>
    </row>
    <row r="20" spans="2:41" x14ac:dyDescent="0.2">
      <c r="B20" s="58" t="s">
        <v>46</v>
      </c>
      <c r="C20" s="59">
        <v>451</v>
      </c>
      <c r="D20" s="60">
        <v>169</v>
      </c>
      <c r="E20" s="57">
        <v>620</v>
      </c>
      <c r="F20" s="59">
        <v>497</v>
      </c>
      <c r="G20" s="60">
        <v>140</v>
      </c>
      <c r="H20" s="57">
        <v>637</v>
      </c>
      <c r="I20" s="59">
        <v>460</v>
      </c>
      <c r="J20" s="60">
        <v>197</v>
      </c>
      <c r="K20" s="57">
        <v>657</v>
      </c>
      <c r="L20" s="59">
        <v>476</v>
      </c>
      <c r="M20" s="60">
        <v>227</v>
      </c>
      <c r="N20" s="57">
        <v>703</v>
      </c>
      <c r="O20" s="59">
        <v>507</v>
      </c>
      <c r="P20" s="60">
        <v>176</v>
      </c>
      <c r="Q20" s="57">
        <v>683</v>
      </c>
      <c r="R20" s="59">
        <v>455</v>
      </c>
      <c r="S20" s="60">
        <v>137</v>
      </c>
      <c r="T20" s="57">
        <v>592</v>
      </c>
      <c r="U20" s="59">
        <v>501</v>
      </c>
      <c r="V20" s="60">
        <v>171</v>
      </c>
      <c r="W20" s="57">
        <v>672</v>
      </c>
      <c r="X20" s="59">
        <v>489</v>
      </c>
      <c r="Y20" s="60">
        <v>198</v>
      </c>
      <c r="Z20" s="57">
        <v>687</v>
      </c>
      <c r="AA20" s="59">
        <v>396</v>
      </c>
      <c r="AB20" s="60">
        <v>168</v>
      </c>
      <c r="AC20" s="57">
        <v>564</v>
      </c>
      <c r="AD20" s="59">
        <v>472</v>
      </c>
      <c r="AE20" s="60">
        <v>205</v>
      </c>
      <c r="AF20" s="57">
        <v>677</v>
      </c>
      <c r="AG20" s="59">
        <v>486</v>
      </c>
      <c r="AH20" s="60">
        <v>172</v>
      </c>
      <c r="AI20" s="57">
        <v>658</v>
      </c>
      <c r="AJ20" s="59">
        <v>509</v>
      </c>
      <c r="AK20" s="60">
        <v>174</v>
      </c>
      <c r="AL20" s="57">
        <v>683</v>
      </c>
      <c r="AM20" s="55">
        <v>5699</v>
      </c>
      <c r="AN20" s="56">
        <v>2134</v>
      </c>
      <c r="AO20" s="57">
        <v>7833</v>
      </c>
    </row>
    <row r="21" spans="2:41" x14ac:dyDescent="0.2">
      <c r="B21" s="58" t="s">
        <v>47</v>
      </c>
      <c r="C21" s="59">
        <v>36</v>
      </c>
      <c r="D21" s="60">
        <v>16</v>
      </c>
      <c r="E21" s="57">
        <v>52</v>
      </c>
      <c r="F21" s="59">
        <v>34</v>
      </c>
      <c r="G21" s="60">
        <v>12</v>
      </c>
      <c r="H21" s="57">
        <v>46</v>
      </c>
      <c r="I21" s="59">
        <v>35</v>
      </c>
      <c r="J21" s="60">
        <v>19</v>
      </c>
      <c r="K21" s="57">
        <v>54</v>
      </c>
      <c r="L21" s="59">
        <v>45</v>
      </c>
      <c r="M21" s="60">
        <v>20</v>
      </c>
      <c r="N21" s="57">
        <v>65</v>
      </c>
      <c r="O21" s="59">
        <v>35</v>
      </c>
      <c r="P21" s="60">
        <v>30</v>
      </c>
      <c r="Q21" s="57">
        <v>65</v>
      </c>
      <c r="R21" s="59">
        <v>36</v>
      </c>
      <c r="S21" s="60">
        <v>21</v>
      </c>
      <c r="T21" s="57">
        <v>57</v>
      </c>
      <c r="U21" s="59">
        <v>52</v>
      </c>
      <c r="V21" s="60">
        <v>24</v>
      </c>
      <c r="W21" s="57">
        <v>76</v>
      </c>
      <c r="X21" s="59">
        <v>30</v>
      </c>
      <c r="Y21" s="60">
        <v>33</v>
      </c>
      <c r="Z21" s="57">
        <v>63</v>
      </c>
      <c r="AA21" s="59">
        <v>41</v>
      </c>
      <c r="AB21" s="60">
        <v>25</v>
      </c>
      <c r="AC21" s="57">
        <v>66</v>
      </c>
      <c r="AD21" s="59">
        <v>49</v>
      </c>
      <c r="AE21" s="60">
        <v>40</v>
      </c>
      <c r="AF21" s="57">
        <v>89</v>
      </c>
      <c r="AG21" s="59">
        <v>44</v>
      </c>
      <c r="AH21" s="60">
        <v>35</v>
      </c>
      <c r="AI21" s="57">
        <v>79</v>
      </c>
      <c r="AJ21" s="59">
        <v>44</v>
      </c>
      <c r="AK21" s="60">
        <v>22</v>
      </c>
      <c r="AL21" s="57">
        <v>66</v>
      </c>
      <c r="AM21" s="55">
        <v>481</v>
      </c>
      <c r="AN21" s="56">
        <v>297</v>
      </c>
      <c r="AO21" s="57">
        <v>778</v>
      </c>
    </row>
    <row r="22" spans="2:41" x14ac:dyDescent="0.2">
      <c r="B22" s="58" t="s">
        <v>48</v>
      </c>
      <c r="C22" s="59">
        <v>111</v>
      </c>
      <c r="D22" s="60">
        <v>40</v>
      </c>
      <c r="E22" s="57">
        <v>151</v>
      </c>
      <c r="F22" s="59">
        <v>105</v>
      </c>
      <c r="G22" s="60">
        <v>41</v>
      </c>
      <c r="H22" s="57">
        <v>146</v>
      </c>
      <c r="I22" s="59">
        <v>124</v>
      </c>
      <c r="J22" s="60">
        <v>37</v>
      </c>
      <c r="K22" s="57">
        <v>161</v>
      </c>
      <c r="L22" s="59">
        <v>114</v>
      </c>
      <c r="M22" s="60">
        <v>45</v>
      </c>
      <c r="N22" s="57">
        <v>159</v>
      </c>
      <c r="O22" s="59">
        <v>106</v>
      </c>
      <c r="P22" s="60">
        <v>49</v>
      </c>
      <c r="Q22" s="57">
        <v>155</v>
      </c>
      <c r="R22" s="59">
        <v>96</v>
      </c>
      <c r="S22" s="60">
        <v>53</v>
      </c>
      <c r="T22" s="57">
        <v>149</v>
      </c>
      <c r="U22" s="59">
        <v>119</v>
      </c>
      <c r="V22" s="60">
        <v>47</v>
      </c>
      <c r="W22" s="57">
        <v>166</v>
      </c>
      <c r="X22" s="59">
        <v>94</v>
      </c>
      <c r="Y22" s="60">
        <v>56</v>
      </c>
      <c r="Z22" s="57">
        <v>150</v>
      </c>
      <c r="AA22" s="59">
        <v>83</v>
      </c>
      <c r="AB22" s="60">
        <v>55</v>
      </c>
      <c r="AC22" s="57">
        <v>138</v>
      </c>
      <c r="AD22" s="59">
        <v>117</v>
      </c>
      <c r="AE22" s="60">
        <v>34</v>
      </c>
      <c r="AF22" s="57">
        <v>151</v>
      </c>
      <c r="AG22" s="59">
        <v>119</v>
      </c>
      <c r="AH22" s="60">
        <v>54</v>
      </c>
      <c r="AI22" s="57">
        <v>173</v>
      </c>
      <c r="AJ22" s="59">
        <v>116</v>
      </c>
      <c r="AK22" s="60">
        <v>64</v>
      </c>
      <c r="AL22" s="57">
        <v>180</v>
      </c>
      <c r="AM22" s="55">
        <v>1304</v>
      </c>
      <c r="AN22" s="56">
        <v>575</v>
      </c>
      <c r="AO22" s="57">
        <v>1879</v>
      </c>
    </row>
    <row r="23" spans="2:41" x14ac:dyDescent="0.2">
      <c r="B23" s="58" t="s">
        <v>49</v>
      </c>
      <c r="C23" s="59">
        <v>5500</v>
      </c>
      <c r="D23" s="60">
        <v>2423</v>
      </c>
      <c r="E23" s="57">
        <v>7923</v>
      </c>
      <c r="F23" s="59">
        <v>4548</v>
      </c>
      <c r="G23" s="60">
        <v>1832</v>
      </c>
      <c r="H23" s="57">
        <v>6380</v>
      </c>
      <c r="I23" s="59">
        <v>5418</v>
      </c>
      <c r="J23" s="60">
        <v>2664</v>
      </c>
      <c r="K23" s="57">
        <v>8082</v>
      </c>
      <c r="L23" s="59">
        <v>5033</v>
      </c>
      <c r="M23" s="60">
        <v>2584</v>
      </c>
      <c r="N23" s="57">
        <v>7617</v>
      </c>
      <c r="O23" s="59">
        <v>4960</v>
      </c>
      <c r="P23" s="60">
        <v>2337</v>
      </c>
      <c r="Q23" s="57">
        <v>7297</v>
      </c>
      <c r="R23" s="59">
        <v>4669</v>
      </c>
      <c r="S23" s="60">
        <v>2223</v>
      </c>
      <c r="T23" s="57">
        <v>6892</v>
      </c>
      <c r="U23" s="59">
        <v>5191</v>
      </c>
      <c r="V23" s="60">
        <v>2223</v>
      </c>
      <c r="W23" s="57">
        <v>7414</v>
      </c>
      <c r="X23" s="59">
        <v>5118</v>
      </c>
      <c r="Y23" s="60">
        <v>2488</v>
      </c>
      <c r="Z23" s="57">
        <v>7606</v>
      </c>
      <c r="AA23" s="59">
        <v>3874</v>
      </c>
      <c r="AB23" s="60">
        <v>2053</v>
      </c>
      <c r="AC23" s="57">
        <v>5927</v>
      </c>
      <c r="AD23" s="59">
        <v>4531</v>
      </c>
      <c r="AE23" s="60">
        <v>2196</v>
      </c>
      <c r="AF23" s="57">
        <v>6727</v>
      </c>
      <c r="AG23" s="59">
        <v>4952</v>
      </c>
      <c r="AH23" s="60">
        <v>2249</v>
      </c>
      <c r="AI23" s="57">
        <v>7201</v>
      </c>
      <c r="AJ23" s="59">
        <v>5229</v>
      </c>
      <c r="AK23" s="60">
        <v>2579</v>
      </c>
      <c r="AL23" s="57">
        <v>7808</v>
      </c>
      <c r="AM23" s="55">
        <v>59023</v>
      </c>
      <c r="AN23" s="56">
        <v>27851</v>
      </c>
      <c r="AO23" s="57">
        <v>86874</v>
      </c>
    </row>
    <row r="24" spans="2:41" ht="15" x14ac:dyDescent="0.25">
      <c r="B24" s="62" t="s">
        <v>227</v>
      </c>
      <c r="C24" s="63">
        <v>9785</v>
      </c>
      <c r="D24" s="64">
        <v>4274</v>
      </c>
      <c r="E24" s="57">
        <v>14059</v>
      </c>
      <c r="F24" s="63">
        <v>8745</v>
      </c>
      <c r="G24" s="64">
        <v>3486</v>
      </c>
      <c r="H24" s="57">
        <v>12231</v>
      </c>
      <c r="I24" s="63">
        <v>9640</v>
      </c>
      <c r="J24" s="64">
        <v>4800</v>
      </c>
      <c r="K24" s="57">
        <v>14440</v>
      </c>
      <c r="L24" s="63">
        <v>9076</v>
      </c>
      <c r="M24" s="64">
        <v>4777</v>
      </c>
      <c r="N24" s="57">
        <v>13853</v>
      </c>
      <c r="O24" s="63">
        <v>8853</v>
      </c>
      <c r="P24" s="64">
        <v>4331</v>
      </c>
      <c r="Q24" s="57">
        <v>13184</v>
      </c>
      <c r="R24" s="63">
        <v>8306</v>
      </c>
      <c r="S24" s="64">
        <v>4023</v>
      </c>
      <c r="T24" s="57">
        <v>12329</v>
      </c>
      <c r="U24" s="63">
        <v>9484</v>
      </c>
      <c r="V24" s="64">
        <v>3979</v>
      </c>
      <c r="W24" s="57">
        <v>13463</v>
      </c>
      <c r="X24" s="63">
        <v>9155</v>
      </c>
      <c r="Y24" s="64">
        <v>4619</v>
      </c>
      <c r="Z24" s="57">
        <v>13774</v>
      </c>
      <c r="AA24" s="63">
        <v>7116</v>
      </c>
      <c r="AB24" s="64">
        <v>3857</v>
      </c>
      <c r="AC24" s="57">
        <v>10973</v>
      </c>
      <c r="AD24" s="63">
        <v>8431</v>
      </c>
      <c r="AE24" s="64">
        <v>4086</v>
      </c>
      <c r="AF24" s="57">
        <v>12517</v>
      </c>
      <c r="AG24" s="63">
        <v>9019</v>
      </c>
      <c r="AH24" s="64">
        <v>4290</v>
      </c>
      <c r="AI24" s="57">
        <v>13309</v>
      </c>
      <c r="AJ24" s="63">
        <v>9608</v>
      </c>
      <c r="AK24" s="64">
        <v>4916</v>
      </c>
      <c r="AL24" s="57">
        <v>14524</v>
      </c>
      <c r="AM24" s="63">
        <v>107218</v>
      </c>
      <c r="AN24" s="64">
        <v>51438</v>
      </c>
      <c r="AO24" s="65">
        <v>158656</v>
      </c>
    </row>
    <row r="25" spans="2:41" ht="21.75" customHeight="1" x14ac:dyDescent="0.2">
      <c r="B25" s="50" t="s">
        <v>228</v>
      </c>
      <c r="C25" s="66"/>
      <c r="D25" s="67"/>
      <c r="E25" s="68"/>
      <c r="F25" s="66"/>
      <c r="G25" s="67"/>
      <c r="H25" s="68"/>
      <c r="I25" s="66"/>
      <c r="J25" s="67"/>
      <c r="K25" s="68"/>
      <c r="L25" s="66"/>
      <c r="M25" s="67"/>
      <c r="N25" s="68"/>
      <c r="O25" s="66"/>
      <c r="P25" s="67"/>
      <c r="Q25" s="68"/>
      <c r="R25" s="66"/>
      <c r="S25" s="67"/>
      <c r="T25" s="68"/>
      <c r="U25" s="66"/>
      <c r="V25" s="67"/>
      <c r="W25" s="68"/>
      <c r="X25" s="66"/>
      <c r="Y25" s="67"/>
      <c r="Z25" s="68"/>
      <c r="AA25" s="66"/>
      <c r="AB25" s="67"/>
      <c r="AC25" s="68"/>
      <c r="AD25" s="66"/>
      <c r="AE25" s="67"/>
      <c r="AF25" s="68"/>
      <c r="AG25" s="66"/>
      <c r="AH25" s="67"/>
      <c r="AI25" s="68"/>
      <c r="AJ25" s="66"/>
      <c r="AK25" s="67"/>
      <c r="AL25" s="68"/>
      <c r="AM25" s="66"/>
      <c r="AN25" s="67"/>
      <c r="AO25" s="68"/>
    </row>
    <row r="26" spans="2:41" x14ac:dyDescent="0.2">
      <c r="B26" s="54" t="s">
        <v>34</v>
      </c>
      <c r="C26" s="55">
        <v>20</v>
      </c>
      <c r="D26" s="56">
        <v>15</v>
      </c>
      <c r="E26" s="57">
        <v>35</v>
      </c>
      <c r="F26" s="55">
        <v>8</v>
      </c>
      <c r="G26" s="56">
        <v>11</v>
      </c>
      <c r="H26" s="57">
        <v>19</v>
      </c>
      <c r="I26" s="55">
        <v>8</v>
      </c>
      <c r="J26" s="56">
        <v>18</v>
      </c>
      <c r="K26" s="57">
        <v>26</v>
      </c>
      <c r="L26" s="55">
        <v>6</v>
      </c>
      <c r="M26" s="56">
        <v>21</v>
      </c>
      <c r="N26" s="57">
        <v>27</v>
      </c>
      <c r="O26" s="55">
        <v>5</v>
      </c>
      <c r="P26" s="56">
        <v>16</v>
      </c>
      <c r="Q26" s="57">
        <v>21</v>
      </c>
      <c r="R26" s="55">
        <v>5</v>
      </c>
      <c r="S26" s="56">
        <v>10</v>
      </c>
      <c r="T26" s="57">
        <v>15</v>
      </c>
      <c r="U26" s="55">
        <v>14</v>
      </c>
      <c r="V26" s="56">
        <v>11</v>
      </c>
      <c r="W26" s="57">
        <v>25</v>
      </c>
      <c r="X26" s="55">
        <v>9</v>
      </c>
      <c r="Y26" s="56">
        <v>21</v>
      </c>
      <c r="Z26" s="57">
        <v>30</v>
      </c>
      <c r="AA26" s="55">
        <v>4</v>
      </c>
      <c r="AB26" s="56">
        <v>16</v>
      </c>
      <c r="AC26" s="57">
        <v>20</v>
      </c>
      <c r="AD26" s="55">
        <v>15</v>
      </c>
      <c r="AE26" s="56">
        <v>17</v>
      </c>
      <c r="AF26" s="57">
        <v>32</v>
      </c>
      <c r="AG26" s="55">
        <v>12</v>
      </c>
      <c r="AH26" s="56">
        <v>16</v>
      </c>
      <c r="AI26" s="57">
        <v>28</v>
      </c>
      <c r="AJ26" s="55">
        <v>7</v>
      </c>
      <c r="AK26" s="56">
        <v>16</v>
      </c>
      <c r="AL26" s="57">
        <v>23</v>
      </c>
      <c r="AM26" s="55">
        <v>113</v>
      </c>
      <c r="AN26" s="56">
        <v>188</v>
      </c>
      <c r="AO26" s="57">
        <v>301</v>
      </c>
    </row>
    <row r="27" spans="2:41" x14ac:dyDescent="0.2">
      <c r="B27" s="58" t="s">
        <v>35</v>
      </c>
      <c r="C27" s="59">
        <v>12</v>
      </c>
      <c r="D27" s="60">
        <v>18</v>
      </c>
      <c r="E27" s="57">
        <v>30</v>
      </c>
      <c r="F27" s="59">
        <v>12</v>
      </c>
      <c r="G27" s="60">
        <v>11</v>
      </c>
      <c r="H27" s="57">
        <v>23</v>
      </c>
      <c r="I27" s="59">
        <v>17</v>
      </c>
      <c r="J27" s="60">
        <v>41</v>
      </c>
      <c r="K27" s="57">
        <v>58</v>
      </c>
      <c r="L27" s="59">
        <v>23</v>
      </c>
      <c r="M27" s="60">
        <v>23</v>
      </c>
      <c r="N27" s="57">
        <v>46</v>
      </c>
      <c r="O27" s="59">
        <v>15</v>
      </c>
      <c r="P27" s="60">
        <v>26</v>
      </c>
      <c r="Q27" s="57">
        <v>41</v>
      </c>
      <c r="R27" s="59">
        <v>14</v>
      </c>
      <c r="S27" s="60">
        <v>24</v>
      </c>
      <c r="T27" s="57">
        <v>38</v>
      </c>
      <c r="U27" s="59">
        <v>18</v>
      </c>
      <c r="V27" s="60">
        <v>15</v>
      </c>
      <c r="W27" s="57">
        <v>33</v>
      </c>
      <c r="X27" s="59">
        <v>20</v>
      </c>
      <c r="Y27" s="60">
        <v>32</v>
      </c>
      <c r="Z27" s="57">
        <v>52</v>
      </c>
      <c r="AA27" s="59">
        <v>15</v>
      </c>
      <c r="AB27" s="60">
        <v>28</v>
      </c>
      <c r="AC27" s="57">
        <v>43</v>
      </c>
      <c r="AD27" s="59">
        <v>25</v>
      </c>
      <c r="AE27" s="60">
        <v>30</v>
      </c>
      <c r="AF27" s="57">
        <v>55</v>
      </c>
      <c r="AG27" s="59">
        <v>33</v>
      </c>
      <c r="AH27" s="60">
        <v>31</v>
      </c>
      <c r="AI27" s="57">
        <v>64</v>
      </c>
      <c r="AJ27" s="59">
        <v>16</v>
      </c>
      <c r="AK27" s="60">
        <v>22</v>
      </c>
      <c r="AL27" s="57">
        <v>38</v>
      </c>
      <c r="AM27" s="55">
        <v>220</v>
      </c>
      <c r="AN27" s="56">
        <v>301</v>
      </c>
      <c r="AO27" s="57">
        <v>521</v>
      </c>
    </row>
    <row r="28" spans="2:41" x14ac:dyDescent="0.2">
      <c r="B28" s="58" t="s">
        <v>36</v>
      </c>
      <c r="C28" s="59">
        <v>35</v>
      </c>
      <c r="D28" s="60">
        <v>33</v>
      </c>
      <c r="E28" s="57">
        <v>68</v>
      </c>
      <c r="F28" s="59">
        <v>36</v>
      </c>
      <c r="G28" s="60">
        <v>34</v>
      </c>
      <c r="H28" s="57">
        <v>70</v>
      </c>
      <c r="I28" s="59">
        <v>39</v>
      </c>
      <c r="J28" s="60">
        <v>48</v>
      </c>
      <c r="K28" s="57">
        <v>87</v>
      </c>
      <c r="L28" s="59">
        <v>34</v>
      </c>
      <c r="M28" s="60">
        <v>63</v>
      </c>
      <c r="N28" s="57">
        <v>97</v>
      </c>
      <c r="O28" s="59">
        <v>47</v>
      </c>
      <c r="P28" s="60">
        <v>50</v>
      </c>
      <c r="Q28" s="57">
        <v>97</v>
      </c>
      <c r="R28" s="59">
        <v>41</v>
      </c>
      <c r="S28" s="60">
        <v>49</v>
      </c>
      <c r="T28" s="57">
        <v>90</v>
      </c>
      <c r="U28" s="59">
        <v>34</v>
      </c>
      <c r="V28" s="60">
        <v>53</v>
      </c>
      <c r="W28" s="57">
        <v>87</v>
      </c>
      <c r="X28" s="59">
        <v>38</v>
      </c>
      <c r="Y28" s="60">
        <v>63</v>
      </c>
      <c r="Z28" s="57">
        <v>101</v>
      </c>
      <c r="AA28" s="59">
        <v>32</v>
      </c>
      <c r="AB28" s="60">
        <v>44</v>
      </c>
      <c r="AC28" s="57">
        <v>76</v>
      </c>
      <c r="AD28" s="59">
        <v>24</v>
      </c>
      <c r="AE28" s="60">
        <v>45</v>
      </c>
      <c r="AF28" s="57">
        <v>69</v>
      </c>
      <c r="AG28" s="59">
        <v>52</v>
      </c>
      <c r="AH28" s="60">
        <v>52</v>
      </c>
      <c r="AI28" s="57">
        <v>104</v>
      </c>
      <c r="AJ28" s="59">
        <v>34</v>
      </c>
      <c r="AK28" s="60">
        <v>48</v>
      </c>
      <c r="AL28" s="57">
        <v>82</v>
      </c>
      <c r="AM28" s="55">
        <v>446</v>
      </c>
      <c r="AN28" s="56">
        <v>582</v>
      </c>
      <c r="AO28" s="57">
        <v>1028</v>
      </c>
    </row>
    <row r="29" spans="2:41" x14ac:dyDescent="0.2">
      <c r="B29" s="58" t="s">
        <v>37</v>
      </c>
      <c r="C29" s="59">
        <v>13</v>
      </c>
      <c r="D29" s="60">
        <v>13</v>
      </c>
      <c r="E29" s="57">
        <v>26</v>
      </c>
      <c r="F29" s="59">
        <v>4</v>
      </c>
      <c r="G29" s="60">
        <v>7</v>
      </c>
      <c r="H29" s="57">
        <v>11</v>
      </c>
      <c r="I29" s="59">
        <v>12</v>
      </c>
      <c r="J29" s="60">
        <v>15</v>
      </c>
      <c r="K29" s="57">
        <v>27</v>
      </c>
      <c r="L29" s="59">
        <v>10</v>
      </c>
      <c r="M29" s="60">
        <v>20</v>
      </c>
      <c r="N29" s="57">
        <v>30</v>
      </c>
      <c r="O29" s="59">
        <v>9</v>
      </c>
      <c r="P29" s="60">
        <v>11</v>
      </c>
      <c r="Q29" s="57">
        <v>20</v>
      </c>
      <c r="R29" s="59">
        <v>14</v>
      </c>
      <c r="S29" s="60">
        <v>11</v>
      </c>
      <c r="T29" s="57">
        <v>25</v>
      </c>
      <c r="U29" s="59">
        <v>8</v>
      </c>
      <c r="V29" s="60">
        <v>6</v>
      </c>
      <c r="W29" s="57">
        <v>14</v>
      </c>
      <c r="X29" s="59">
        <v>10</v>
      </c>
      <c r="Y29" s="60">
        <v>11</v>
      </c>
      <c r="Z29" s="57">
        <v>21</v>
      </c>
      <c r="AA29" s="59">
        <v>14</v>
      </c>
      <c r="AB29" s="60">
        <v>20</v>
      </c>
      <c r="AC29" s="57">
        <v>34</v>
      </c>
      <c r="AD29" s="59">
        <v>11</v>
      </c>
      <c r="AE29" s="60">
        <v>14</v>
      </c>
      <c r="AF29" s="57">
        <v>25</v>
      </c>
      <c r="AG29" s="59">
        <v>11</v>
      </c>
      <c r="AH29" s="60">
        <v>19</v>
      </c>
      <c r="AI29" s="57">
        <v>30</v>
      </c>
      <c r="AJ29" s="59">
        <v>9</v>
      </c>
      <c r="AK29" s="60">
        <v>15</v>
      </c>
      <c r="AL29" s="57">
        <v>24</v>
      </c>
      <c r="AM29" s="55">
        <v>125</v>
      </c>
      <c r="AN29" s="56">
        <v>162</v>
      </c>
      <c r="AO29" s="57">
        <v>287</v>
      </c>
    </row>
    <row r="30" spans="2:41" x14ac:dyDescent="0.2">
      <c r="B30" s="58" t="s">
        <v>38</v>
      </c>
      <c r="C30" s="59">
        <v>21</v>
      </c>
      <c r="D30" s="60">
        <v>46</v>
      </c>
      <c r="E30" s="57">
        <v>67</v>
      </c>
      <c r="F30" s="59">
        <v>29</v>
      </c>
      <c r="G30" s="60">
        <v>37</v>
      </c>
      <c r="H30" s="57">
        <v>66</v>
      </c>
      <c r="I30" s="59">
        <v>48</v>
      </c>
      <c r="J30" s="60">
        <v>56</v>
      </c>
      <c r="K30" s="57">
        <v>104</v>
      </c>
      <c r="L30" s="59">
        <v>40</v>
      </c>
      <c r="M30" s="60">
        <v>32</v>
      </c>
      <c r="N30" s="57">
        <v>72</v>
      </c>
      <c r="O30" s="59">
        <v>34</v>
      </c>
      <c r="P30" s="60">
        <v>45</v>
      </c>
      <c r="Q30" s="57">
        <v>79</v>
      </c>
      <c r="R30" s="59">
        <v>50</v>
      </c>
      <c r="S30" s="60">
        <v>42</v>
      </c>
      <c r="T30" s="57">
        <v>92</v>
      </c>
      <c r="U30" s="59">
        <v>39</v>
      </c>
      <c r="V30" s="60">
        <v>37</v>
      </c>
      <c r="W30" s="57">
        <v>76</v>
      </c>
      <c r="X30" s="59">
        <v>30</v>
      </c>
      <c r="Y30" s="60">
        <v>50</v>
      </c>
      <c r="Z30" s="57">
        <v>80</v>
      </c>
      <c r="AA30" s="59">
        <v>22</v>
      </c>
      <c r="AB30" s="60">
        <v>36</v>
      </c>
      <c r="AC30" s="57">
        <v>58</v>
      </c>
      <c r="AD30" s="59">
        <v>38</v>
      </c>
      <c r="AE30" s="60">
        <v>37</v>
      </c>
      <c r="AF30" s="57">
        <v>75</v>
      </c>
      <c r="AG30" s="59">
        <v>30</v>
      </c>
      <c r="AH30" s="60">
        <v>46</v>
      </c>
      <c r="AI30" s="57">
        <v>76</v>
      </c>
      <c r="AJ30" s="59">
        <v>41</v>
      </c>
      <c r="AK30" s="60">
        <v>56</v>
      </c>
      <c r="AL30" s="57">
        <v>97</v>
      </c>
      <c r="AM30" s="55">
        <v>422</v>
      </c>
      <c r="AN30" s="56">
        <v>520</v>
      </c>
      <c r="AO30" s="57">
        <v>942</v>
      </c>
    </row>
    <row r="31" spans="2:41" x14ac:dyDescent="0.2">
      <c r="B31" s="58" t="s">
        <v>39</v>
      </c>
      <c r="C31" s="59">
        <v>158</v>
      </c>
      <c r="D31" s="60">
        <v>197</v>
      </c>
      <c r="E31" s="57">
        <v>355</v>
      </c>
      <c r="F31" s="59">
        <v>221</v>
      </c>
      <c r="G31" s="60">
        <v>208</v>
      </c>
      <c r="H31" s="57">
        <v>429</v>
      </c>
      <c r="I31" s="59">
        <v>229</v>
      </c>
      <c r="J31" s="60">
        <v>238</v>
      </c>
      <c r="K31" s="57">
        <v>467</v>
      </c>
      <c r="L31" s="59">
        <v>199</v>
      </c>
      <c r="M31" s="60">
        <v>237</v>
      </c>
      <c r="N31" s="57">
        <v>436</v>
      </c>
      <c r="O31" s="59">
        <v>186</v>
      </c>
      <c r="P31" s="60">
        <v>218</v>
      </c>
      <c r="Q31" s="57">
        <v>404</v>
      </c>
      <c r="R31" s="59">
        <v>162</v>
      </c>
      <c r="S31" s="60">
        <v>213</v>
      </c>
      <c r="T31" s="57">
        <v>375</v>
      </c>
      <c r="U31" s="59">
        <v>201</v>
      </c>
      <c r="V31" s="60">
        <v>197</v>
      </c>
      <c r="W31" s="57">
        <v>398</v>
      </c>
      <c r="X31" s="59">
        <v>164</v>
      </c>
      <c r="Y31" s="60">
        <v>176</v>
      </c>
      <c r="Z31" s="57">
        <v>340</v>
      </c>
      <c r="AA31" s="59">
        <v>129</v>
      </c>
      <c r="AB31" s="60">
        <v>178</v>
      </c>
      <c r="AC31" s="57">
        <v>307</v>
      </c>
      <c r="AD31" s="59">
        <v>190</v>
      </c>
      <c r="AE31" s="60">
        <v>200</v>
      </c>
      <c r="AF31" s="57">
        <v>390</v>
      </c>
      <c r="AG31" s="59">
        <v>222</v>
      </c>
      <c r="AH31" s="60">
        <v>269</v>
      </c>
      <c r="AI31" s="57">
        <v>491</v>
      </c>
      <c r="AJ31" s="59">
        <v>174</v>
      </c>
      <c r="AK31" s="60">
        <v>232</v>
      </c>
      <c r="AL31" s="57">
        <v>406</v>
      </c>
      <c r="AM31" s="55">
        <v>2235</v>
      </c>
      <c r="AN31" s="56">
        <v>2563</v>
      </c>
      <c r="AO31" s="57">
        <v>4798</v>
      </c>
    </row>
    <row r="32" spans="2:41" x14ac:dyDescent="0.2">
      <c r="B32" s="58" t="s">
        <v>40</v>
      </c>
      <c r="C32" s="59">
        <v>84</v>
      </c>
      <c r="D32" s="60">
        <v>82</v>
      </c>
      <c r="E32" s="57">
        <v>166</v>
      </c>
      <c r="F32" s="59">
        <v>72</v>
      </c>
      <c r="G32" s="60">
        <v>52</v>
      </c>
      <c r="H32" s="57">
        <v>124</v>
      </c>
      <c r="I32" s="59">
        <v>75</v>
      </c>
      <c r="J32" s="60">
        <v>67</v>
      </c>
      <c r="K32" s="57">
        <v>142</v>
      </c>
      <c r="L32" s="59">
        <v>79</v>
      </c>
      <c r="M32" s="60">
        <v>80</v>
      </c>
      <c r="N32" s="57">
        <v>159</v>
      </c>
      <c r="O32" s="59">
        <v>71</v>
      </c>
      <c r="P32" s="60">
        <v>60</v>
      </c>
      <c r="Q32" s="57">
        <v>131</v>
      </c>
      <c r="R32" s="59">
        <v>69</v>
      </c>
      <c r="S32" s="60">
        <v>67</v>
      </c>
      <c r="T32" s="57">
        <v>136</v>
      </c>
      <c r="U32" s="59">
        <v>66</v>
      </c>
      <c r="V32" s="60">
        <v>68</v>
      </c>
      <c r="W32" s="57">
        <v>134</v>
      </c>
      <c r="X32" s="59">
        <v>56</v>
      </c>
      <c r="Y32" s="60">
        <v>72</v>
      </c>
      <c r="Z32" s="57">
        <v>128</v>
      </c>
      <c r="AA32" s="59">
        <v>56</v>
      </c>
      <c r="AB32" s="60">
        <v>46</v>
      </c>
      <c r="AC32" s="57">
        <v>102</v>
      </c>
      <c r="AD32" s="59">
        <v>73</v>
      </c>
      <c r="AE32" s="60">
        <v>64</v>
      </c>
      <c r="AF32" s="57">
        <v>137</v>
      </c>
      <c r="AG32" s="59">
        <v>100</v>
      </c>
      <c r="AH32" s="60">
        <v>93</v>
      </c>
      <c r="AI32" s="57">
        <v>193</v>
      </c>
      <c r="AJ32" s="59">
        <v>104</v>
      </c>
      <c r="AK32" s="60">
        <v>95</v>
      </c>
      <c r="AL32" s="57">
        <v>199</v>
      </c>
      <c r="AM32" s="55">
        <v>905</v>
      </c>
      <c r="AN32" s="56">
        <v>846</v>
      </c>
      <c r="AO32" s="57">
        <v>1751</v>
      </c>
    </row>
    <row r="33" spans="2:41" x14ac:dyDescent="0.2">
      <c r="B33" s="58" t="s">
        <v>41</v>
      </c>
      <c r="C33" s="59">
        <v>68</v>
      </c>
      <c r="D33" s="60">
        <v>63</v>
      </c>
      <c r="E33" s="57">
        <v>131</v>
      </c>
      <c r="F33" s="59">
        <v>61</v>
      </c>
      <c r="G33" s="60">
        <v>54</v>
      </c>
      <c r="H33" s="57">
        <v>115</v>
      </c>
      <c r="I33" s="59">
        <v>83</v>
      </c>
      <c r="J33" s="60">
        <v>93</v>
      </c>
      <c r="K33" s="57">
        <v>176</v>
      </c>
      <c r="L33" s="59">
        <v>85</v>
      </c>
      <c r="M33" s="60">
        <v>89</v>
      </c>
      <c r="N33" s="57">
        <v>174</v>
      </c>
      <c r="O33" s="59">
        <v>91</v>
      </c>
      <c r="P33" s="60">
        <v>78</v>
      </c>
      <c r="Q33" s="57">
        <v>169</v>
      </c>
      <c r="R33" s="59">
        <v>64</v>
      </c>
      <c r="S33" s="60">
        <v>67</v>
      </c>
      <c r="T33" s="57">
        <v>131</v>
      </c>
      <c r="U33" s="59">
        <v>69</v>
      </c>
      <c r="V33" s="60">
        <v>64</v>
      </c>
      <c r="W33" s="57">
        <v>133</v>
      </c>
      <c r="X33" s="59">
        <v>74</v>
      </c>
      <c r="Y33" s="60">
        <v>66</v>
      </c>
      <c r="Z33" s="57">
        <v>140</v>
      </c>
      <c r="AA33" s="59">
        <v>66</v>
      </c>
      <c r="AB33" s="60">
        <v>68</v>
      </c>
      <c r="AC33" s="57">
        <v>134</v>
      </c>
      <c r="AD33" s="59">
        <v>67</v>
      </c>
      <c r="AE33" s="60">
        <v>66</v>
      </c>
      <c r="AF33" s="57">
        <v>133</v>
      </c>
      <c r="AG33" s="59">
        <v>74</v>
      </c>
      <c r="AH33" s="60">
        <v>94</v>
      </c>
      <c r="AI33" s="57">
        <v>168</v>
      </c>
      <c r="AJ33" s="59">
        <v>109</v>
      </c>
      <c r="AK33" s="60">
        <v>109</v>
      </c>
      <c r="AL33" s="57">
        <v>218</v>
      </c>
      <c r="AM33" s="55">
        <v>911</v>
      </c>
      <c r="AN33" s="56">
        <v>911</v>
      </c>
      <c r="AO33" s="57">
        <v>1822</v>
      </c>
    </row>
    <row r="34" spans="2:41" x14ac:dyDescent="0.2">
      <c r="B34" s="58" t="s">
        <v>42</v>
      </c>
      <c r="C34" s="59">
        <v>18</v>
      </c>
      <c r="D34" s="60">
        <v>16</v>
      </c>
      <c r="E34" s="57">
        <v>34</v>
      </c>
      <c r="F34" s="59">
        <v>20</v>
      </c>
      <c r="G34" s="60">
        <v>9</v>
      </c>
      <c r="H34" s="57">
        <v>29</v>
      </c>
      <c r="I34" s="59">
        <v>30</v>
      </c>
      <c r="J34" s="60">
        <v>22</v>
      </c>
      <c r="K34" s="57">
        <v>52</v>
      </c>
      <c r="L34" s="59">
        <v>14</v>
      </c>
      <c r="M34" s="60">
        <v>20</v>
      </c>
      <c r="N34" s="57">
        <v>34</v>
      </c>
      <c r="O34" s="59">
        <v>26</v>
      </c>
      <c r="P34" s="60">
        <v>26</v>
      </c>
      <c r="Q34" s="57">
        <v>52</v>
      </c>
      <c r="R34" s="59">
        <v>24</v>
      </c>
      <c r="S34" s="60">
        <v>18</v>
      </c>
      <c r="T34" s="57">
        <v>42</v>
      </c>
      <c r="U34" s="59">
        <v>16</v>
      </c>
      <c r="V34" s="60">
        <v>25</v>
      </c>
      <c r="W34" s="57">
        <v>41</v>
      </c>
      <c r="X34" s="59">
        <v>29</v>
      </c>
      <c r="Y34" s="60">
        <v>25</v>
      </c>
      <c r="Z34" s="57">
        <v>54</v>
      </c>
      <c r="AA34" s="59">
        <v>15</v>
      </c>
      <c r="AB34" s="60">
        <v>27</v>
      </c>
      <c r="AC34" s="57">
        <v>42</v>
      </c>
      <c r="AD34" s="59">
        <v>16</v>
      </c>
      <c r="AE34" s="60">
        <v>26</v>
      </c>
      <c r="AF34" s="57">
        <v>42</v>
      </c>
      <c r="AG34" s="59">
        <v>30</v>
      </c>
      <c r="AH34" s="60">
        <v>23</v>
      </c>
      <c r="AI34" s="57">
        <v>53</v>
      </c>
      <c r="AJ34" s="59">
        <v>31</v>
      </c>
      <c r="AK34" s="60">
        <v>23</v>
      </c>
      <c r="AL34" s="57">
        <v>54</v>
      </c>
      <c r="AM34" s="55">
        <v>269</v>
      </c>
      <c r="AN34" s="56">
        <v>260</v>
      </c>
      <c r="AO34" s="57">
        <v>529</v>
      </c>
    </row>
    <row r="35" spans="2:41" x14ac:dyDescent="0.2">
      <c r="B35" s="58" t="s">
        <v>43</v>
      </c>
      <c r="C35" s="59">
        <v>88</v>
      </c>
      <c r="D35" s="60">
        <v>85</v>
      </c>
      <c r="E35" s="57">
        <v>173</v>
      </c>
      <c r="F35" s="59">
        <v>72</v>
      </c>
      <c r="G35" s="60">
        <v>80</v>
      </c>
      <c r="H35" s="57">
        <v>152</v>
      </c>
      <c r="I35" s="59">
        <v>124</v>
      </c>
      <c r="J35" s="60">
        <v>143</v>
      </c>
      <c r="K35" s="57">
        <v>267</v>
      </c>
      <c r="L35" s="59">
        <v>118</v>
      </c>
      <c r="M35" s="60">
        <v>137</v>
      </c>
      <c r="N35" s="57">
        <v>255</v>
      </c>
      <c r="O35" s="59">
        <v>127</v>
      </c>
      <c r="P35" s="60">
        <v>139</v>
      </c>
      <c r="Q35" s="57">
        <v>266</v>
      </c>
      <c r="R35" s="59">
        <v>102</v>
      </c>
      <c r="S35" s="60">
        <v>109</v>
      </c>
      <c r="T35" s="57">
        <v>211</v>
      </c>
      <c r="U35" s="59">
        <v>108</v>
      </c>
      <c r="V35" s="60">
        <v>101</v>
      </c>
      <c r="W35" s="57">
        <v>209</v>
      </c>
      <c r="X35" s="59">
        <v>115</v>
      </c>
      <c r="Y35" s="60">
        <v>137</v>
      </c>
      <c r="Z35" s="57">
        <v>252</v>
      </c>
      <c r="AA35" s="59">
        <v>85</v>
      </c>
      <c r="AB35" s="60">
        <v>92</v>
      </c>
      <c r="AC35" s="57">
        <v>177</v>
      </c>
      <c r="AD35" s="59">
        <v>118</v>
      </c>
      <c r="AE35" s="60">
        <v>120</v>
      </c>
      <c r="AF35" s="57">
        <v>238</v>
      </c>
      <c r="AG35" s="59">
        <v>99</v>
      </c>
      <c r="AH35" s="60">
        <v>146</v>
      </c>
      <c r="AI35" s="57">
        <v>245</v>
      </c>
      <c r="AJ35" s="59">
        <v>105</v>
      </c>
      <c r="AK35" s="60">
        <v>128</v>
      </c>
      <c r="AL35" s="57">
        <v>233</v>
      </c>
      <c r="AM35" s="55">
        <v>1261</v>
      </c>
      <c r="AN35" s="56">
        <v>1417</v>
      </c>
      <c r="AO35" s="57">
        <v>2678</v>
      </c>
    </row>
    <row r="36" spans="2:41" x14ac:dyDescent="0.2">
      <c r="B36" s="58" t="s">
        <v>44</v>
      </c>
      <c r="C36" s="59">
        <v>51</v>
      </c>
      <c r="D36" s="60">
        <v>49</v>
      </c>
      <c r="E36" s="57">
        <v>100</v>
      </c>
      <c r="F36" s="59">
        <v>51</v>
      </c>
      <c r="G36" s="60">
        <v>35</v>
      </c>
      <c r="H36" s="57">
        <v>86</v>
      </c>
      <c r="I36" s="59">
        <v>63</v>
      </c>
      <c r="J36" s="60">
        <v>80</v>
      </c>
      <c r="K36" s="57">
        <v>143</v>
      </c>
      <c r="L36" s="59">
        <v>70</v>
      </c>
      <c r="M36" s="60">
        <v>65</v>
      </c>
      <c r="N36" s="57">
        <v>135</v>
      </c>
      <c r="O36" s="59">
        <v>74</v>
      </c>
      <c r="P36" s="60">
        <v>81</v>
      </c>
      <c r="Q36" s="57">
        <v>155</v>
      </c>
      <c r="R36" s="59">
        <v>67</v>
      </c>
      <c r="S36" s="60">
        <v>59</v>
      </c>
      <c r="T36" s="57">
        <v>126</v>
      </c>
      <c r="U36" s="59">
        <v>79</v>
      </c>
      <c r="V36" s="60">
        <v>69</v>
      </c>
      <c r="W36" s="57">
        <v>148</v>
      </c>
      <c r="X36" s="59">
        <v>53</v>
      </c>
      <c r="Y36" s="60">
        <v>66</v>
      </c>
      <c r="Z36" s="57">
        <v>119</v>
      </c>
      <c r="AA36" s="59">
        <v>53</v>
      </c>
      <c r="AB36" s="60">
        <v>45</v>
      </c>
      <c r="AC36" s="57">
        <v>98</v>
      </c>
      <c r="AD36" s="59">
        <v>54</v>
      </c>
      <c r="AE36" s="60">
        <v>59</v>
      </c>
      <c r="AF36" s="57">
        <v>113</v>
      </c>
      <c r="AG36" s="59">
        <v>71</v>
      </c>
      <c r="AH36" s="60">
        <v>77</v>
      </c>
      <c r="AI36" s="57">
        <v>148</v>
      </c>
      <c r="AJ36" s="59">
        <v>76</v>
      </c>
      <c r="AK36" s="60">
        <v>60</v>
      </c>
      <c r="AL36" s="57">
        <v>136</v>
      </c>
      <c r="AM36" s="55">
        <v>762</v>
      </c>
      <c r="AN36" s="56">
        <v>745</v>
      </c>
      <c r="AO36" s="57">
        <v>1507</v>
      </c>
    </row>
    <row r="37" spans="2:41" x14ac:dyDescent="0.2">
      <c r="B37" s="58" t="s">
        <v>45</v>
      </c>
      <c r="C37" s="59">
        <v>16</v>
      </c>
      <c r="D37" s="60">
        <v>15</v>
      </c>
      <c r="E37" s="57">
        <v>31</v>
      </c>
      <c r="F37" s="59">
        <v>17</v>
      </c>
      <c r="G37" s="60">
        <v>14</v>
      </c>
      <c r="H37" s="57">
        <v>31</v>
      </c>
      <c r="I37" s="59">
        <v>15</v>
      </c>
      <c r="J37" s="60">
        <v>23</v>
      </c>
      <c r="K37" s="57">
        <v>38</v>
      </c>
      <c r="L37" s="59">
        <v>15</v>
      </c>
      <c r="M37" s="60">
        <v>16</v>
      </c>
      <c r="N37" s="57">
        <v>31</v>
      </c>
      <c r="O37" s="59">
        <v>18</v>
      </c>
      <c r="P37" s="60">
        <v>20</v>
      </c>
      <c r="Q37" s="57">
        <v>38</v>
      </c>
      <c r="R37" s="59">
        <v>9</v>
      </c>
      <c r="S37" s="60">
        <v>18</v>
      </c>
      <c r="T37" s="57">
        <v>27</v>
      </c>
      <c r="U37" s="59">
        <v>21</v>
      </c>
      <c r="V37" s="60">
        <v>17</v>
      </c>
      <c r="W37" s="57">
        <v>38</v>
      </c>
      <c r="X37" s="59">
        <v>22</v>
      </c>
      <c r="Y37" s="60">
        <v>11</v>
      </c>
      <c r="Z37" s="57">
        <v>33</v>
      </c>
      <c r="AA37" s="59">
        <v>14</v>
      </c>
      <c r="AB37" s="60">
        <v>22</v>
      </c>
      <c r="AC37" s="57">
        <v>36</v>
      </c>
      <c r="AD37" s="59">
        <v>13</v>
      </c>
      <c r="AE37" s="60">
        <v>12</v>
      </c>
      <c r="AF37" s="57">
        <v>25</v>
      </c>
      <c r="AG37" s="59">
        <v>17</v>
      </c>
      <c r="AH37" s="60">
        <v>14</v>
      </c>
      <c r="AI37" s="57">
        <v>31</v>
      </c>
      <c r="AJ37" s="59">
        <v>10</v>
      </c>
      <c r="AK37" s="60">
        <v>21</v>
      </c>
      <c r="AL37" s="57">
        <v>31</v>
      </c>
      <c r="AM37" s="55">
        <v>187</v>
      </c>
      <c r="AN37" s="56">
        <v>203</v>
      </c>
      <c r="AO37" s="57">
        <v>390</v>
      </c>
    </row>
    <row r="38" spans="2:41" x14ac:dyDescent="0.2">
      <c r="B38" s="58" t="s">
        <v>46</v>
      </c>
      <c r="C38" s="59">
        <v>35</v>
      </c>
      <c r="D38" s="60">
        <v>50</v>
      </c>
      <c r="E38" s="57">
        <v>85</v>
      </c>
      <c r="F38" s="59">
        <v>31</v>
      </c>
      <c r="G38" s="60">
        <v>51</v>
      </c>
      <c r="H38" s="57">
        <v>82</v>
      </c>
      <c r="I38" s="59">
        <v>49</v>
      </c>
      <c r="J38" s="60">
        <v>67</v>
      </c>
      <c r="K38" s="57">
        <v>116</v>
      </c>
      <c r="L38" s="59">
        <v>53</v>
      </c>
      <c r="M38" s="60">
        <v>74</v>
      </c>
      <c r="N38" s="57">
        <v>127</v>
      </c>
      <c r="O38" s="59">
        <v>63</v>
      </c>
      <c r="P38" s="60">
        <v>74</v>
      </c>
      <c r="Q38" s="57">
        <v>137</v>
      </c>
      <c r="R38" s="59">
        <v>70</v>
      </c>
      <c r="S38" s="60">
        <v>72</v>
      </c>
      <c r="T38" s="57">
        <v>142</v>
      </c>
      <c r="U38" s="59">
        <v>70</v>
      </c>
      <c r="V38" s="60">
        <v>62</v>
      </c>
      <c r="W38" s="57">
        <v>132</v>
      </c>
      <c r="X38" s="59">
        <v>38</v>
      </c>
      <c r="Y38" s="60">
        <v>73</v>
      </c>
      <c r="Z38" s="57">
        <v>111</v>
      </c>
      <c r="AA38" s="59">
        <v>32</v>
      </c>
      <c r="AB38" s="60">
        <v>57</v>
      </c>
      <c r="AC38" s="57">
        <v>89</v>
      </c>
      <c r="AD38" s="59">
        <v>38</v>
      </c>
      <c r="AE38" s="60">
        <v>82</v>
      </c>
      <c r="AF38" s="57">
        <v>120</v>
      </c>
      <c r="AG38" s="59">
        <v>53</v>
      </c>
      <c r="AH38" s="60">
        <v>77</v>
      </c>
      <c r="AI38" s="57">
        <v>130</v>
      </c>
      <c r="AJ38" s="59">
        <v>56</v>
      </c>
      <c r="AK38" s="60">
        <v>72</v>
      </c>
      <c r="AL38" s="57">
        <v>128</v>
      </c>
      <c r="AM38" s="55">
        <v>588</v>
      </c>
      <c r="AN38" s="56">
        <v>811</v>
      </c>
      <c r="AO38" s="57">
        <v>1399</v>
      </c>
    </row>
    <row r="39" spans="2:41" x14ac:dyDescent="0.2">
      <c r="B39" s="58" t="s">
        <v>47</v>
      </c>
      <c r="C39" s="59">
        <v>5</v>
      </c>
      <c r="D39" s="60">
        <v>5</v>
      </c>
      <c r="E39" s="57">
        <v>10</v>
      </c>
      <c r="F39" s="59">
        <v>4</v>
      </c>
      <c r="G39" s="60">
        <v>3</v>
      </c>
      <c r="H39" s="57">
        <v>7</v>
      </c>
      <c r="I39" s="59">
        <v>4</v>
      </c>
      <c r="J39" s="60">
        <v>2</v>
      </c>
      <c r="K39" s="57">
        <v>6</v>
      </c>
      <c r="L39" s="59">
        <v>6</v>
      </c>
      <c r="M39" s="60">
        <v>9</v>
      </c>
      <c r="N39" s="57">
        <v>15</v>
      </c>
      <c r="O39" s="59">
        <v>1</v>
      </c>
      <c r="P39" s="60">
        <v>6</v>
      </c>
      <c r="Q39" s="57">
        <v>7</v>
      </c>
      <c r="R39" s="59">
        <v>3</v>
      </c>
      <c r="S39" s="60">
        <v>7</v>
      </c>
      <c r="T39" s="57">
        <v>10</v>
      </c>
      <c r="U39" s="59">
        <v>8</v>
      </c>
      <c r="V39" s="60">
        <v>7</v>
      </c>
      <c r="W39" s="57">
        <v>15</v>
      </c>
      <c r="X39" s="59">
        <v>3</v>
      </c>
      <c r="Y39" s="60">
        <v>14</v>
      </c>
      <c r="Z39" s="57">
        <v>17</v>
      </c>
      <c r="AA39" s="59">
        <v>1</v>
      </c>
      <c r="AB39" s="60">
        <v>4</v>
      </c>
      <c r="AC39" s="57">
        <v>5</v>
      </c>
      <c r="AD39" s="59">
        <v>5</v>
      </c>
      <c r="AE39" s="60">
        <v>7</v>
      </c>
      <c r="AF39" s="57">
        <v>12</v>
      </c>
      <c r="AG39" s="59">
        <v>2</v>
      </c>
      <c r="AH39" s="60">
        <v>5</v>
      </c>
      <c r="AI39" s="57">
        <v>7</v>
      </c>
      <c r="AJ39" s="59">
        <v>8</v>
      </c>
      <c r="AK39" s="60">
        <v>5</v>
      </c>
      <c r="AL39" s="57">
        <v>13</v>
      </c>
      <c r="AM39" s="55">
        <v>50</v>
      </c>
      <c r="AN39" s="56">
        <v>74</v>
      </c>
      <c r="AO39" s="57">
        <v>124</v>
      </c>
    </row>
    <row r="40" spans="2:41" x14ac:dyDescent="0.2">
      <c r="B40" s="58" t="s">
        <v>48</v>
      </c>
      <c r="C40" s="59">
        <v>8</v>
      </c>
      <c r="D40" s="60">
        <v>12</v>
      </c>
      <c r="E40" s="57">
        <v>20</v>
      </c>
      <c r="F40" s="59">
        <v>14</v>
      </c>
      <c r="G40" s="60">
        <v>9</v>
      </c>
      <c r="H40" s="57">
        <v>23</v>
      </c>
      <c r="I40" s="59">
        <v>5</v>
      </c>
      <c r="J40" s="60">
        <v>10</v>
      </c>
      <c r="K40" s="57">
        <v>15</v>
      </c>
      <c r="L40" s="59">
        <v>15</v>
      </c>
      <c r="M40" s="60">
        <v>16</v>
      </c>
      <c r="N40" s="57">
        <v>31</v>
      </c>
      <c r="O40" s="59">
        <v>13</v>
      </c>
      <c r="P40" s="60">
        <v>18</v>
      </c>
      <c r="Q40" s="57">
        <v>31</v>
      </c>
      <c r="R40" s="59">
        <v>16</v>
      </c>
      <c r="S40" s="60">
        <v>19</v>
      </c>
      <c r="T40" s="57">
        <v>35</v>
      </c>
      <c r="U40" s="59">
        <v>18</v>
      </c>
      <c r="V40" s="60">
        <v>33</v>
      </c>
      <c r="W40" s="57">
        <v>51</v>
      </c>
      <c r="X40" s="59">
        <v>15</v>
      </c>
      <c r="Y40" s="60">
        <v>32</v>
      </c>
      <c r="Z40" s="57">
        <v>47</v>
      </c>
      <c r="AA40" s="59">
        <v>14</v>
      </c>
      <c r="AB40" s="60">
        <v>20</v>
      </c>
      <c r="AC40" s="57">
        <v>34</v>
      </c>
      <c r="AD40" s="59">
        <v>13</v>
      </c>
      <c r="AE40" s="60">
        <v>14</v>
      </c>
      <c r="AF40" s="57">
        <v>27</v>
      </c>
      <c r="AG40" s="59">
        <v>11</v>
      </c>
      <c r="AH40" s="60">
        <v>23</v>
      </c>
      <c r="AI40" s="57">
        <v>34</v>
      </c>
      <c r="AJ40" s="59">
        <v>11</v>
      </c>
      <c r="AK40" s="60">
        <v>19</v>
      </c>
      <c r="AL40" s="57">
        <v>30</v>
      </c>
      <c r="AM40" s="55">
        <v>153</v>
      </c>
      <c r="AN40" s="56">
        <v>225</v>
      </c>
      <c r="AO40" s="57">
        <v>378</v>
      </c>
    </row>
    <row r="41" spans="2:41" x14ac:dyDescent="0.2">
      <c r="B41" s="58" t="s">
        <v>49</v>
      </c>
      <c r="C41" s="59">
        <v>1679</v>
      </c>
      <c r="D41" s="60">
        <v>1589</v>
      </c>
      <c r="E41" s="57">
        <v>3268</v>
      </c>
      <c r="F41" s="59">
        <v>1380</v>
      </c>
      <c r="G41" s="60">
        <v>1239</v>
      </c>
      <c r="H41" s="57">
        <v>2619</v>
      </c>
      <c r="I41" s="59">
        <v>1839</v>
      </c>
      <c r="J41" s="60">
        <v>1793</v>
      </c>
      <c r="K41" s="57">
        <v>3632</v>
      </c>
      <c r="L41" s="59">
        <v>1736</v>
      </c>
      <c r="M41" s="60">
        <v>1617</v>
      </c>
      <c r="N41" s="57">
        <v>3353</v>
      </c>
      <c r="O41" s="59">
        <v>1643</v>
      </c>
      <c r="P41" s="60">
        <v>1667</v>
      </c>
      <c r="Q41" s="57">
        <v>3310</v>
      </c>
      <c r="R41" s="59">
        <v>1570</v>
      </c>
      <c r="S41" s="60">
        <v>1444</v>
      </c>
      <c r="T41" s="57">
        <v>3014</v>
      </c>
      <c r="U41" s="59">
        <v>1627</v>
      </c>
      <c r="V41" s="60">
        <v>1424</v>
      </c>
      <c r="W41" s="57">
        <v>3051</v>
      </c>
      <c r="X41" s="59">
        <v>1675</v>
      </c>
      <c r="Y41" s="60">
        <v>1602</v>
      </c>
      <c r="Z41" s="57">
        <v>3277</v>
      </c>
      <c r="AA41" s="59">
        <v>1407</v>
      </c>
      <c r="AB41" s="60">
        <v>1338</v>
      </c>
      <c r="AC41" s="57">
        <v>2745</v>
      </c>
      <c r="AD41" s="59">
        <v>1875</v>
      </c>
      <c r="AE41" s="60">
        <v>1708</v>
      </c>
      <c r="AF41" s="57">
        <v>3583</v>
      </c>
      <c r="AG41" s="59">
        <v>2460</v>
      </c>
      <c r="AH41" s="60">
        <v>2111</v>
      </c>
      <c r="AI41" s="57">
        <v>4571</v>
      </c>
      <c r="AJ41" s="59">
        <v>2202</v>
      </c>
      <c r="AK41" s="60">
        <v>2075</v>
      </c>
      <c r="AL41" s="57">
        <v>4277</v>
      </c>
      <c r="AM41" s="55">
        <v>21093</v>
      </c>
      <c r="AN41" s="56">
        <v>19607</v>
      </c>
      <c r="AO41" s="57">
        <v>40700</v>
      </c>
    </row>
    <row r="42" spans="2:41" ht="15" x14ac:dyDescent="0.25">
      <c r="B42" s="62" t="s">
        <v>52</v>
      </c>
      <c r="C42" s="63">
        <v>2311</v>
      </c>
      <c r="D42" s="64">
        <v>2288</v>
      </c>
      <c r="E42" s="57">
        <v>4599</v>
      </c>
      <c r="F42" s="63">
        <v>2032</v>
      </c>
      <c r="G42" s="64">
        <v>1854</v>
      </c>
      <c r="H42" s="57">
        <v>3886</v>
      </c>
      <c r="I42" s="63">
        <v>2640</v>
      </c>
      <c r="J42" s="64">
        <v>2716</v>
      </c>
      <c r="K42" s="57">
        <v>5356</v>
      </c>
      <c r="L42" s="63">
        <v>2503</v>
      </c>
      <c r="M42" s="64">
        <v>2519</v>
      </c>
      <c r="N42" s="57">
        <v>5022</v>
      </c>
      <c r="O42" s="63">
        <v>2423</v>
      </c>
      <c r="P42" s="64">
        <v>2535</v>
      </c>
      <c r="Q42" s="57">
        <v>4958</v>
      </c>
      <c r="R42" s="63">
        <v>2280</v>
      </c>
      <c r="S42" s="64">
        <v>2229</v>
      </c>
      <c r="T42" s="57">
        <v>4509</v>
      </c>
      <c r="U42" s="63">
        <v>2396</v>
      </c>
      <c r="V42" s="64">
        <v>2189</v>
      </c>
      <c r="W42" s="57">
        <v>4585</v>
      </c>
      <c r="X42" s="63">
        <v>2351</v>
      </c>
      <c r="Y42" s="64">
        <v>2451</v>
      </c>
      <c r="Z42" s="57">
        <v>4802</v>
      </c>
      <c r="AA42" s="63">
        <v>1959</v>
      </c>
      <c r="AB42" s="64">
        <v>2041</v>
      </c>
      <c r="AC42" s="57">
        <v>4000</v>
      </c>
      <c r="AD42" s="63">
        <v>2575</v>
      </c>
      <c r="AE42" s="64">
        <v>2501</v>
      </c>
      <c r="AF42" s="57">
        <v>5076</v>
      </c>
      <c r="AG42" s="63">
        <v>3277</v>
      </c>
      <c r="AH42" s="64">
        <v>3096</v>
      </c>
      <c r="AI42" s="57">
        <v>6373</v>
      </c>
      <c r="AJ42" s="63">
        <v>2993</v>
      </c>
      <c r="AK42" s="64">
        <v>2996</v>
      </c>
      <c r="AL42" s="57">
        <v>5989</v>
      </c>
      <c r="AM42" s="63">
        <v>29740</v>
      </c>
      <c r="AN42" s="64">
        <v>29415</v>
      </c>
      <c r="AO42" s="65">
        <v>59155</v>
      </c>
    </row>
    <row r="43" spans="2:41" ht="23.25" customHeight="1" x14ac:dyDescent="0.2">
      <c r="B43" s="50" t="s">
        <v>229</v>
      </c>
      <c r="C43" s="66"/>
      <c r="D43" s="67"/>
      <c r="E43" s="68"/>
      <c r="F43" s="66"/>
      <c r="G43" s="67"/>
      <c r="H43" s="68"/>
      <c r="I43" s="66"/>
      <c r="J43" s="67"/>
      <c r="K43" s="68"/>
      <c r="L43" s="66"/>
      <c r="M43" s="67"/>
      <c r="N43" s="68"/>
      <c r="O43" s="66"/>
      <c r="P43" s="67"/>
      <c r="Q43" s="68"/>
      <c r="R43" s="66"/>
      <c r="S43" s="67"/>
      <c r="T43" s="68"/>
      <c r="U43" s="66"/>
      <c r="V43" s="67"/>
      <c r="W43" s="68"/>
      <c r="X43" s="66"/>
      <c r="Y43" s="67"/>
      <c r="Z43" s="68"/>
      <c r="AA43" s="66"/>
      <c r="AB43" s="67"/>
      <c r="AC43" s="68"/>
      <c r="AD43" s="66"/>
      <c r="AE43" s="67"/>
      <c r="AF43" s="68"/>
      <c r="AG43" s="66"/>
      <c r="AH43" s="67"/>
      <c r="AI43" s="68"/>
      <c r="AJ43" s="66"/>
      <c r="AK43" s="67"/>
      <c r="AL43" s="68"/>
      <c r="AM43" s="66"/>
      <c r="AN43" s="67"/>
      <c r="AO43" s="68"/>
    </row>
    <row r="44" spans="2:41" x14ac:dyDescent="0.2">
      <c r="B44" s="54" t="s">
        <v>34</v>
      </c>
      <c r="C44" s="55">
        <v>84</v>
      </c>
      <c r="D44" s="56">
        <v>42</v>
      </c>
      <c r="E44" s="57">
        <v>126</v>
      </c>
      <c r="F44" s="55">
        <v>69</v>
      </c>
      <c r="G44" s="56">
        <v>51</v>
      </c>
      <c r="H44" s="57">
        <v>120</v>
      </c>
      <c r="I44" s="55">
        <v>68</v>
      </c>
      <c r="J44" s="56">
        <v>53</v>
      </c>
      <c r="K44" s="57">
        <v>121</v>
      </c>
      <c r="L44" s="55">
        <v>63</v>
      </c>
      <c r="M44" s="56">
        <v>66</v>
      </c>
      <c r="N44" s="57">
        <v>129</v>
      </c>
      <c r="O44" s="55">
        <v>59</v>
      </c>
      <c r="P44" s="56">
        <v>53</v>
      </c>
      <c r="Q44" s="57">
        <v>112</v>
      </c>
      <c r="R44" s="55">
        <v>58</v>
      </c>
      <c r="S44" s="56">
        <v>53</v>
      </c>
      <c r="T44" s="57">
        <v>111</v>
      </c>
      <c r="U44" s="55">
        <v>82</v>
      </c>
      <c r="V44" s="56">
        <v>45</v>
      </c>
      <c r="W44" s="57">
        <v>127</v>
      </c>
      <c r="X44" s="55">
        <v>62</v>
      </c>
      <c r="Y44" s="56">
        <v>62</v>
      </c>
      <c r="Z44" s="57">
        <v>124</v>
      </c>
      <c r="AA44" s="55">
        <v>40</v>
      </c>
      <c r="AB44" s="56">
        <v>64</v>
      </c>
      <c r="AC44" s="57">
        <v>104</v>
      </c>
      <c r="AD44" s="55">
        <v>67</v>
      </c>
      <c r="AE44" s="56">
        <v>51</v>
      </c>
      <c r="AF44" s="57">
        <v>118</v>
      </c>
      <c r="AG44" s="55">
        <v>68</v>
      </c>
      <c r="AH44" s="56">
        <v>46</v>
      </c>
      <c r="AI44" s="57">
        <v>114</v>
      </c>
      <c r="AJ44" s="55">
        <v>43</v>
      </c>
      <c r="AK44" s="56">
        <v>57</v>
      </c>
      <c r="AL44" s="57">
        <v>100</v>
      </c>
      <c r="AM44" s="55">
        <v>763</v>
      </c>
      <c r="AN44" s="56">
        <v>643</v>
      </c>
      <c r="AO44" s="57">
        <v>1406</v>
      </c>
    </row>
    <row r="45" spans="2:41" x14ac:dyDescent="0.2">
      <c r="B45" s="58" t="s">
        <v>35</v>
      </c>
      <c r="C45" s="59">
        <v>87</v>
      </c>
      <c r="D45" s="60">
        <v>61</v>
      </c>
      <c r="E45" s="57">
        <v>148</v>
      </c>
      <c r="F45" s="59">
        <v>98</v>
      </c>
      <c r="G45" s="60">
        <v>48</v>
      </c>
      <c r="H45" s="57">
        <v>146</v>
      </c>
      <c r="I45" s="59">
        <v>105</v>
      </c>
      <c r="J45" s="60">
        <v>106</v>
      </c>
      <c r="K45" s="57">
        <v>211</v>
      </c>
      <c r="L45" s="59">
        <v>114</v>
      </c>
      <c r="M45" s="60">
        <v>89</v>
      </c>
      <c r="N45" s="57">
        <v>203</v>
      </c>
      <c r="O45" s="59">
        <v>116</v>
      </c>
      <c r="P45" s="60">
        <v>85</v>
      </c>
      <c r="Q45" s="57">
        <v>201</v>
      </c>
      <c r="R45" s="59">
        <v>97</v>
      </c>
      <c r="S45" s="60">
        <v>88</v>
      </c>
      <c r="T45" s="57">
        <v>185</v>
      </c>
      <c r="U45" s="59">
        <v>143</v>
      </c>
      <c r="V45" s="60">
        <v>69</v>
      </c>
      <c r="W45" s="57">
        <v>212</v>
      </c>
      <c r="X45" s="59">
        <v>120</v>
      </c>
      <c r="Y45" s="60">
        <v>98</v>
      </c>
      <c r="Z45" s="57">
        <v>218</v>
      </c>
      <c r="AA45" s="59">
        <v>90</v>
      </c>
      <c r="AB45" s="60">
        <v>79</v>
      </c>
      <c r="AC45" s="57">
        <v>169</v>
      </c>
      <c r="AD45" s="59">
        <v>106</v>
      </c>
      <c r="AE45" s="60">
        <v>97</v>
      </c>
      <c r="AF45" s="57">
        <v>203</v>
      </c>
      <c r="AG45" s="59">
        <v>114</v>
      </c>
      <c r="AH45" s="60">
        <v>85</v>
      </c>
      <c r="AI45" s="57">
        <v>199</v>
      </c>
      <c r="AJ45" s="59">
        <v>106</v>
      </c>
      <c r="AK45" s="60">
        <v>84</v>
      </c>
      <c r="AL45" s="57">
        <v>190</v>
      </c>
      <c r="AM45" s="55">
        <v>1296</v>
      </c>
      <c r="AN45" s="56">
        <v>989</v>
      </c>
      <c r="AO45" s="57">
        <v>2285</v>
      </c>
    </row>
    <row r="46" spans="2:41" x14ac:dyDescent="0.2">
      <c r="B46" s="58" t="s">
        <v>36</v>
      </c>
      <c r="C46" s="59">
        <v>199</v>
      </c>
      <c r="D46" s="60">
        <v>117</v>
      </c>
      <c r="E46" s="57">
        <v>316</v>
      </c>
      <c r="F46" s="59">
        <v>180</v>
      </c>
      <c r="G46" s="60">
        <v>101</v>
      </c>
      <c r="H46" s="57">
        <v>281</v>
      </c>
      <c r="I46" s="59">
        <v>194</v>
      </c>
      <c r="J46" s="60">
        <v>182</v>
      </c>
      <c r="K46" s="57">
        <v>376</v>
      </c>
      <c r="L46" s="59">
        <v>198</v>
      </c>
      <c r="M46" s="60">
        <v>192</v>
      </c>
      <c r="N46" s="57">
        <v>390</v>
      </c>
      <c r="O46" s="59">
        <v>204</v>
      </c>
      <c r="P46" s="60">
        <v>182</v>
      </c>
      <c r="Q46" s="57">
        <v>386</v>
      </c>
      <c r="R46" s="59">
        <v>164</v>
      </c>
      <c r="S46" s="60">
        <v>150</v>
      </c>
      <c r="T46" s="57">
        <v>314</v>
      </c>
      <c r="U46" s="59">
        <v>198</v>
      </c>
      <c r="V46" s="60">
        <v>141</v>
      </c>
      <c r="W46" s="57">
        <v>339</v>
      </c>
      <c r="X46" s="59">
        <v>181</v>
      </c>
      <c r="Y46" s="60">
        <v>188</v>
      </c>
      <c r="Z46" s="57">
        <v>369</v>
      </c>
      <c r="AA46" s="59">
        <v>143</v>
      </c>
      <c r="AB46" s="60">
        <v>142</v>
      </c>
      <c r="AC46" s="57">
        <v>285</v>
      </c>
      <c r="AD46" s="59">
        <v>172</v>
      </c>
      <c r="AE46" s="60">
        <v>128</v>
      </c>
      <c r="AF46" s="57">
        <v>300</v>
      </c>
      <c r="AG46" s="59">
        <v>180</v>
      </c>
      <c r="AH46" s="60">
        <v>129</v>
      </c>
      <c r="AI46" s="57">
        <v>309</v>
      </c>
      <c r="AJ46" s="59">
        <v>183</v>
      </c>
      <c r="AK46" s="60">
        <v>136</v>
      </c>
      <c r="AL46" s="57">
        <v>319</v>
      </c>
      <c r="AM46" s="55">
        <v>2196</v>
      </c>
      <c r="AN46" s="56">
        <v>1788</v>
      </c>
      <c r="AO46" s="57">
        <v>3984</v>
      </c>
    </row>
    <row r="47" spans="2:41" x14ac:dyDescent="0.2">
      <c r="B47" s="58" t="s">
        <v>37</v>
      </c>
      <c r="C47" s="59">
        <v>99</v>
      </c>
      <c r="D47" s="60">
        <v>59</v>
      </c>
      <c r="E47" s="57">
        <v>158</v>
      </c>
      <c r="F47" s="59">
        <v>69</v>
      </c>
      <c r="G47" s="60">
        <v>39</v>
      </c>
      <c r="H47" s="57">
        <v>108</v>
      </c>
      <c r="I47" s="59">
        <v>89</v>
      </c>
      <c r="J47" s="60">
        <v>66</v>
      </c>
      <c r="K47" s="57">
        <v>155</v>
      </c>
      <c r="L47" s="59">
        <v>60</v>
      </c>
      <c r="M47" s="60">
        <v>77</v>
      </c>
      <c r="N47" s="57">
        <v>137</v>
      </c>
      <c r="O47" s="59">
        <v>59</v>
      </c>
      <c r="P47" s="60">
        <v>58</v>
      </c>
      <c r="Q47" s="57">
        <v>117</v>
      </c>
      <c r="R47" s="59">
        <v>79</v>
      </c>
      <c r="S47" s="60">
        <v>48</v>
      </c>
      <c r="T47" s="57">
        <v>127</v>
      </c>
      <c r="U47" s="59">
        <v>67</v>
      </c>
      <c r="V47" s="60">
        <v>48</v>
      </c>
      <c r="W47" s="57">
        <v>115</v>
      </c>
      <c r="X47" s="59">
        <v>75</v>
      </c>
      <c r="Y47" s="60">
        <v>56</v>
      </c>
      <c r="Z47" s="57">
        <v>131</v>
      </c>
      <c r="AA47" s="59">
        <v>61</v>
      </c>
      <c r="AB47" s="60">
        <v>84</v>
      </c>
      <c r="AC47" s="57">
        <v>145</v>
      </c>
      <c r="AD47" s="59">
        <v>75</v>
      </c>
      <c r="AE47" s="60">
        <v>64</v>
      </c>
      <c r="AF47" s="57">
        <v>139</v>
      </c>
      <c r="AG47" s="59">
        <v>80</v>
      </c>
      <c r="AH47" s="60">
        <v>73</v>
      </c>
      <c r="AI47" s="57">
        <v>153</v>
      </c>
      <c r="AJ47" s="59">
        <v>91</v>
      </c>
      <c r="AK47" s="60">
        <v>63</v>
      </c>
      <c r="AL47" s="57">
        <v>154</v>
      </c>
      <c r="AM47" s="55">
        <v>904</v>
      </c>
      <c r="AN47" s="56">
        <v>735</v>
      </c>
      <c r="AO47" s="57">
        <v>1639</v>
      </c>
    </row>
    <row r="48" spans="2:41" x14ac:dyDescent="0.2">
      <c r="B48" s="58" t="s">
        <v>38</v>
      </c>
      <c r="C48" s="59">
        <v>203</v>
      </c>
      <c r="D48" s="60">
        <v>143</v>
      </c>
      <c r="E48" s="57">
        <v>346</v>
      </c>
      <c r="F48" s="59">
        <v>206</v>
      </c>
      <c r="G48" s="60">
        <v>125</v>
      </c>
      <c r="H48" s="57">
        <v>331</v>
      </c>
      <c r="I48" s="59">
        <v>239</v>
      </c>
      <c r="J48" s="60">
        <v>189</v>
      </c>
      <c r="K48" s="57">
        <v>428</v>
      </c>
      <c r="L48" s="59">
        <v>223</v>
      </c>
      <c r="M48" s="60">
        <v>176</v>
      </c>
      <c r="N48" s="57">
        <v>399</v>
      </c>
      <c r="O48" s="59">
        <v>189</v>
      </c>
      <c r="P48" s="60">
        <v>177</v>
      </c>
      <c r="Q48" s="57">
        <v>366</v>
      </c>
      <c r="R48" s="59">
        <v>231</v>
      </c>
      <c r="S48" s="60">
        <v>176</v>
      </c>
      <c r="T48" s="57">
        <v>407</v>
      </c>
      <c r="U48" s="59">
        <v>251</v>
      </c>
      <c r="V48" s="60">
        <v>141</v>
      </c>
      <c r="W48" s="57">
        <v>392</v>
      </c>
      <c r="X48" s="59">
        <v>216</v>
      </c>
      <c r="Y48" s="60">
        <v>190</v>
      </c>
      <c r="Z48" s="57">
        <v>406</v>
      </c>
      <c r="AA48" s="59">
        <v>168</v>
      </c>
      <c r="AB48" s="60">
        <v>156</v>
      </c>
      <c r="AC48" s="57">
        <v>324</v>
      </c>
      <c r="AD48" s="59">
        <v>224</v>
      </c>
      <c r="AE48" s="60">
        <v>156</v>
      </c>
      <c r="AF48" s="57">
        <v>380</v>
      </c>
      <c r="AG48" s="59">
        <v>216</v>
      </c>
      <c r="AH48" s="60">
        <v>156</v>
      </c>
      <c r="AI48" s="57">
        <v>372</v>
      </c>
      <c r="AJ48" s="59">
        <v>232</v>
      </c>
      <c r="AK48" s="60">
        <v>166</v>
      </c>
      <c r="AL48" s="57">
        <v>398</v>
      </c>
      <c r="AM48" s="55">
        <v>2598</v>
      </c>
      <c r="AN48" s="56">
        <v>1951</v>
      </c>
      <c r="AO48" s="57">
        <v>4549</v>
      </c>
    </row>
    <row r="49" spans="2:45" x14ac:dyDescent="0.2">
      <c r="B49" s="58" t="s">
        <v>39</v>
      </c>
      <c r="C49" s="59">
        <v>1134</v>
      </c>
      <c r="D49" s="60">
        <v>679</v>
      </c>
      <c r="E49" s="57">
        <v>1813</v>
      </c>
      <c r="F49" s="59">
        <v>1113</v>
      </c>
      <c r="G49" s="60">
        <v>673</v>
      </c>
      <c r="H49" s="57">
        <v>1786</v>
      </c>
      <c r="I49" s="59">
        <v>1131</v>
      </c>
      <c r="J49" s="60">
        <v>764</v>
      </c>
      <c r="K49" s="57">
        <v>1895</v>
      </c>
      <c r="L49" s="59">
        <v>1042</v>
      </c>
      <c r="M49" s="60">
        <v>724</v>
      </c>
      <c r="N49" s="57">
        <v>1766</v>
      </c>
      <c r="O49" s="59">
        <v>999</v>
      </c>
      <c r="P49" s="60">
        <v>637</v>
      </c>
      <c r="Q49" s="57">
        <v>1636</v>
      </c>
      <c r="R49" s="59">
        <v>944</v>
      </c>
      <c r="S49" s="60">
        <v>622</v>
      </c>
      <c r="T49" s="57">
        <v>1566</v>
      </c>
      <c r="U49" s="59">
        <v>1070</v>
      </c>
      <c r="V49" s="60">
        <v>579</v>
      </c>
      <c r="W49" s="57">
        <v>1649</v>
      </c>
      <c r="X49" s="59">
        <v>1041</v>
      </c>
      <c r="Y49" s="60">
        <v>658</v>
      </c>
      <c r="Z49" s="57">
        <v>1699</v>
      </c>
      <c r="AA49" s="59">
        <v>814</v>
      </c>
      <c r="AB49" s="60">
        <v>568</v>
      </c>
      <c r="AC49" s="57">
        <v>1382</v>
      </c>
      <c r="AD49" s="59">
        <v>917</v>
      </c>
      <c r="AE49" s="60">
        <v>613</v>
      </c>
      <c r="AF49" s="57">
        <v>1530</v>
      </c>
      <c r="AG49" s="59">
        <v>1062</v>
      </c>
      <c r="AH49" s="60">
        <v>663</v>
      </c>
      <c r="AI49" s="57">
        <v>1725</v>
      </c>
      <c r="AJ49" s="59">
        <v>1012</v>
      </c>
      <c r="AK49" s="60">
        <v>713</v>
      </c>
      <c r="AL49" s="57">
        <v>1725</v>
      </c>
      <c r="AM49" s="55">
        <v>12279</v>
      </c>
      <c r="AN49" s="56">
        <v>7893</v>
      </c>
      <c r="AO49" s="57">
        <v>20172</v>
      </c>
    </row>
    <row r="50" spans="2:45" x14ac:dyDescent="0.2">
      <c r="B50" s="58" t="s">
        <v>40</v>
      </c>
      <c r="C50" s="59">
        <v>559</v>
      </c>
      <c r="D50" s="60">
        <v>273</v>
      </c>
      <c r="E50" s="57">
        <v>832</v>
      </c>
      <c r="F50" s="59">
        <v>519</v>
      </c>
      <c r="G50" s="60">
        <v>256</v>
      </c>
      <c r="H50" s="57">
        <v>775</v>
      </c>
      <c r="I50" s="59">
        <v>506</v>
      </c>
      <c r="J50" s="60">
        <v>313</v>
      </c>
      <c r="K50" s="57">
        <v>819</v>
      </c>
      <c r="L50" s="59">
        <v>491</v>
      </c>
      <c r="M50" s="60">
        <v>282</v>
      </c>
      <c r="N50" s="57">
        <v>773</v>
      </c>
      <c r="O50" s="59">
        <v>453</v>
      </c>
      <c r="P50" s="60">
        <v>245</v>
      </c>
      <c r="Q50" s="57">
        <v>698</v>
      </c>
      <c r="R50" s="59">
        <v>418</v>
      </c>
      <c r="S50" s="60">
        <v>203</v>
      </c>
      <c r="T50" s="57">
        <v>621</v>
      </c>
      <c r="U50" s="59">
        <v>507</v>
      </c>
      <c r="V50" s="60">
        <v>240</v>
      </c>
      <c r="W50" s="57">
        <v>747</v>
      </c>
      <c r="X50" s="59">
        <v>467</v>
      </c>
      <c r="Y50" s="60">
        <v>260</v>
      </c>
      <c r="Z50" s="57">
        <v>727</v>
      </c>
      <c r="AA50" s="59">
        <v>344</v>
      </c>
      <c r="AB50" s="60">
        <v>196</v>
      </c>
      <c r="AC50" s="57">
        <v>540</v>
      </c>
      <c r="AD50" s="59">
        <v>463</v>
      </c>
      <c r="AE50" s="60">
        <v>233</v>
      </c>
      <c r="AF50" s="57">
        <v>696</v>
      </c>
      <c r="AG50" s="59">
        <v>523</v>
      </c>
      <c r="AH50" s="60">
        <v>388</v>
      </c>
      <c r="AI50" s="57">
        <v>911</v>
      </c>
      <c r="AJ50" s="59">
        <v>585</v>
      </c>
      <c r="AK50" s="60">
        <v>449</v>
      </c>
      <c r="AL50" s="57">
        <v>1034</v>
      </c>
      <c r="AM50" s="55">
        <v>5835</v>
      </c>
      <c r="AN50" s="56">
        <v>3338</v>
      </c>
      <c r="AO50" s="57">
        <v>9173</v>
      </c>
    </row>
    <row r="51" spans="2:45" x14ac:dyDescent="0.2">
      <c r="B51" s="58" t="s">
        <v>41</v>
      </c>
      <c r="C51" s="59">
        <v>505</v>
      </c>
      <c r="D51" s="60">
        <v>257</v>
      </c>
      <c r="E51" s="57">
        <v>762</v>
      </c>
      <c r="F51" s="59">
        <v>508</v>
      </c>
      <c r="G51" s="60">
        <v>220</v>
      </c>
      <c r="H51" s="57">
        <v>728</v>
      </c>
      <c r="I51" s="59">
        <v>528</v>
      </c>
      <c r="J51" s="60">
        <v>294</v>
      </c>
      <c r="K51" s="57">
        <v>822</v>
      </c>
      <c r="L51" s="59">
        <v>507</v>
      </c>
      <c r="M51" s="60">
        <v>294</v>
      </c>
      <c r="N51" s="57">
        <v>801</v>
      </c>
      <c r="O51" s="59">
        <v>488</v>
      </c>
      <c r="P51" s="60">
        <v>267</v>
      </c>
      <c r="Q51" s="57">
        <v>755</v>
      </c>
      <c r="R51" s="59">
        <v>417</v>
      </c>
      <c r="S51" s="60">
        <v>240</v>
      </c>
      <c r="T51" s="57">
        <v>657</v>
      </c>
      <c r="U51" s="59">
        <v>508</v>
      </c>
      <c r="V51" s="60">
        <v>241</v>
      </c>
      <c r="W51" s="57">
        <v>749</v>
      </c>
      <c r="X51" s="59">
        <v>475</v>
      </c>
      <c r="Y51" s="60">
        <v>260</v>
      </c>
      <c r="Z51" s="57">
        <v>735</v>
      </c>
      <c r="AA51" s="59">
        <v>400</v>
      </c>
      <c r="AB51" s="60">
        <v>235</v>
      </c>
      <c r="AC51" s="57">
        <v>635</v>
      </c>
      <c r="AD51" s="59">
        <v>501</v>
      </c>
      <c r="AE51" s="60">
        <v>258</v>
      </c>
      <c r="AF51" s="57">
        <v>759</v>
      </c>
      <c r="AG51" s="59">
        <v>550</v>
      </c>
      <c r="AH51" s="60">
        <v>358</v>
      </c>
      <c r="AI51" s="57">
        <v>908</v>
      </c>
      <c r="AJ51" s="59">
        <v>651</v>
      </c>
      <c r="AK51" s="60">
        <v>455</v>
      </c>
      <c r="AL51" s="57">
        <v>1106</v>
      </c>
      <c r="AM51" s="55">
        <v>6038</v>
      </c>
      <c r="AN51" s="56">
        <v>3379</v>
      </c>
      <c r="AO51" s="57">
        <v>9417</v>
      </c>
    </row>
    <row r="52" spans="2:45" x14ac:dyDescent="0.2">
      <c r="B52" s="58" t="s">
        <v>42</v>
      </c>
      <c r="C52" s="59">
        <v>149</v>
      </c>
      <c r="D52" s="60">
        <v>65</v>
      </c>
      <c r="E52" s="57">
        <v>214</v>
      </c>
      <c r="F52" s="59">
        <v>147</v>
      </c>
      <c r="G52" s="60">
        <v>51</v>
      </c>
      <c r="H52" s="57">
        <v>198</v>
      </c>
      <c r="I52" s="59">
        <v>171</v>
      </c>
      <c r="J52" s="60">
        <v>91</v>
      </c>
      <c r="K52" s="57">
        <v>262</v>
      </c>
      <c r="L52" s="59">
        <v>142</v>
      </c>
      <c r="M52" s="60">
        <v>78</v>
      </c>
      <c r="N52" s="57">
        <v>220</v>
      </c>
      <c r="O52" s="59">
        <v>158</v>
      </c>
      <c r="P52" s="60">
        <v>78</v>
      </c>
      <c r="Q52" s="57">
        <v>236</v>
      </c>
      <c r="R52" s="59">
        <v>144</v>
      </c>
      <c r="S52" s="60">
        <v>64</v>
      </c>
      <c r="T52" s="57">
        <v>208</v>
      </c>
      <c r="U52" s="59">
        <v>167</v>
      </c>
      <c r="V52" s="60">
        <v>74</v>
      </c>
      <c r="W52" s="57">
        <v>241</v>
      </c>
      <c r="X52" s="59">
        <v>162</v>
      </c>
      <c r="Y52" s="60">
        <v>92</v>
      </c>
      <c r="Z52" s="57">
        <v>254</v>
      </c>
      <c r="AA52" s="59">
        <v>136</v>
      </c>
      <c r="AB52" s="60">
        <v>75</v>
      </c>
      <c r="AC52" s="57">
        <v>211</v>
      </c>
      <c r="AD52" s="59">
        <v>160</v>
      </c>
      <c r="AE52" s="60">
        <v>79</v>
      </c>
      <c r="AF52" s="57">
        <v>239</v>
      </c>
      <c r="AG52" s="59">
        <v>165</v>
      </c>
      <c r="AH52" s="60">
        <v>96</v>
      </c>
      <c r="AI52" s="57">
        <v>261</v>
      </c>
      <c r="AJ52" s="59">
        <v>189</v>
      </c>
      <c r="AK52" s="60">
        <v>113</v>
      </c>
      <c r="AL52" s="57">
        <v>302</v>
      </c>
      <c r="AM52" s="55">
        <v>1890</v>
      </c>
      <c r="AN52" s="56">
        <v>956</v>
      </c>
      <c r="AO52" s="57">
        <v>2846</v>
      </c>
    </row>
    <row r="53" spans="2:45" x14ac:dyDescent="0.2">
      <c r="B53" s="58" t="s">
        <v>43</v>
      </c>
      <c r="C53" s="59">
        <v>641</v>
      </c>
      <c r="D53" s="60">
        <v>287</v>
      </c>
      <c r="E53" s="57">
        <v>928</v>
      </c>
      <c r="F53" s="59">
        <v>619</v>
      </c>
      <c r="G53" s="60">
        <v>228</v>
      </c>
      <c r="H53" s="57">
        <v>847</v>
      </c>
      <c r="I53" s="59">
        <v>699</v>
      </c>
      <c r="J53" s="60">
        <v>368</v>
      </c>
      <c r="K53" s="57">
        <v>1067</v>
      </c>
      <c r="L53" s="59">
        <v>678</v>
      </c>
      <c r="M53" s="60">
        <v>403</v>
      </c>
      <c r="N53" s="57">
        <v>1081</v>
      </c>
      <c r="O53" s="59">
        <v>649</v>
      </c>
      <c r="P53" s="60">
        <v>421</v>
      </c>
      <c r="Q53" s="57">
        <v>1070</v>
      </c>
      <c r="R53" s="59">
        <v>616</v>
      </c>
      <c r="S53" s="60">
        <v>354</v>
      </c>
      <c r="T53" s="57">
        <v>970</v>
      </c>
      <c r="U53" s="59">
        <v>702</v>
      </c>
      <c r="V53" s="60">
        <v>348</v>
      </c>
      <c r="W53" s="57">
        <v>1050</v>
      </c>
      <c r="X53" s="59">
        <v>665</v>
      </c>
      <c r="Y53" s="60">
        <v>408</v>
      </c>
      <c r="Z53" s="57">
        <v>1073</v>
      </c>
      <c r="AA53" s="59">
        <v>561</v>
      </c>
      <c r="AB53" s="60">
        <v>338</v>
      </c>
      <c r="AC53" s="57">
        <v>899</v>
      </c>
      <c r="AD53" s="59">
        <v>669</v>
      </c>
      <c r="AE53" s="60">
        <v>353</v>
      </c>
      <c r="AF53" s="57">
        <v>1022</v>
      </c>
      <c r="AG53" s="59">
        <v>608</v>
      </c>
      <c r="AH53" s="60">
        <v>386</v>
      </c>
      <c r="AI53" s="57">
        <v>994</v>
      </c>
      <c r="AJ53" s="59">
        <v>705</v>
      </c>
      <c r="AK53" s="60">
        <v>383</v>
      </c>
      <c r="AL53" s="57">
        <v>1088</v>
      </c>
      <c r="AM53" s="55">
        <v>7812</v>
      </c>
      <c r="AN53" s="56">
        <v>4277</v>
      </c>
      <c r="AO53" s="57">
        <v>12089</v>
      </c>
    </row>
    <row r="54" spans="2:45" x14ac:dyDescent="0.2">
      <c r="B54" s="58" t="s">
        <v>44</v>
      </c>
      <c r="C54" s="59">
        <v>463</v>
      </c>
      <c r="D54" s="60">
        <v>194</v>
      </c>
      <c r="E54" s="57">
        <v>657</v>
      </c>
      <c r="F54" s="59">
        <v>478</v>
      </c>
      <c r="G54" s="60">
        <v>157</v>
      </c>
      <c r="H54" s="57">
        <v>635</v>
      </c>
      <c r="I54" s="59">
        <v>472</v>
      </c>
      <c r="J54" s="60">
        <v>243</v>
      </c>
      <c r="K54" s="57">
        <v>715</v>
      </c>
      <c r="L54" s="59">
        <v>426</v>
      </c>
      <c r="M54" s="60">
        <v>251</v>
      </c>
      <c r="N54" s="57">
        <v>677</v>
      </c>
      <c r="O54" s="59">
        <v>422</v>
      </c>
      <c r="P54" s="60">
        <v>243</v>
      </c>
      <c r="Q54" s="57">
        <v>665</v>
      </c>
      <c r="R54" s="59">
        <v>380</v>
      </c>
      <c r="S54" s="60">
        <v>194</v>
      </c>
      <c r="T54" s="57">
        <v>574</v>
      </c>
      <c r="U54" s="59">
        <v>443</v>
      </c>
      <c r="V54" s="60">
        <v>195</v>
      </c>
      <c r="W54" s="57">
        <v>638</v>
      </c>
      <c r="X54" s="59">
        <v>413</v>
      </c>
      <c r="Y54" s="60">
        <v>223</v>
      </c>
      <c r="Z54" s="57">
        <v>636</v>
      </c>
      <c r="AA54" s="59">
        <v>349</v>
      </c>
      <c r="AB54" s="60">
        <v>174</v>
      </c>
      <c r="AC54" s="57">
        <v>523</v>
      </c>
      <c r="AD54" s="59">
        <v>421</v>
      </c>
      <c r="AE54" s="60">
        <v>202</v>
      </c>
      <c r="AF54" s="57">
        <v>623</v>
      </c>
      <c r="AG54" s="59">
        <v>457</v>
      </c>
      <c r="AH54" s="60">
        <v>226</v>
      </c>
      <c r="AI54" s="57">
        <v>683</v>
      </c>
      <c r="AJ54" s="59">
        <v>481</v>
      </c>
      <c r="AK54" s="60">
        <v>221</v>
      </c>
      <c r="AL54" s="57">
        <v>702</v>
      </c>
      <c r="AM54" s="55">
        <v>5205</v>
      </c>
      <c r="AN54" s="56">
        <v>2523</v>
      </c>
      <c r="AO54" s="57">
        <v>7728</v>
      </c>
    </row>
    <row r="55" spans="2:45" x14ac:dyDescent="0.2">
      <c r="B55" s="58" t="s">
        <v>45</v>
      </c>
      <c r="C55" s="59">
        <v>148</v>
      </c>
      <c r="D55" s="60">
        <v>81</v>
      </c>
      <c r="E55" s="57">
        <v>229</v>
      </c>
      <c r="F55" s="59">
        <v>158</v>
      </c>
      <c r="G55" s="60">
        <v>64</v>
      </c>
      <c r="H55" s="57">
        <v>222</v>
      </c>
      <c r="I55" s="59">
        <v>144</v>
      </c>
      <c r="J55" s="60">
        <v>58</v>
      </c>
      <c r="K55" s="57">
        <v>202</v>
      </c>
      <c r="L55" s="59">
        <v>157</v>
      </c>
      <c r="M55" s="60">
        <v>72</v>
      </c>
      <c r="N55" s="57">
        <v>229</v>
      </c>
      <c r="O55" s="59">
        <v>152</v>
      </c>
      <c r="P55" s="60">
        <v>63</v>
      </c>
      <c r="Q55" s="57">
        <v>215</v>
      </c>
      <c r="R55" s="59">
        <v>123</v>
      </c>
      <c r="S55" s="60">
        <v>84</v>
      </c>
      <c r="T55" s="57">
        <v>207</v>
      </c>
      <c r="U55" s="59">
        <v>156</v>
      </c>
      <c r="V55" s="60">
        <v>56</v>
      </c>
      <c r="W55" s="57">
        <v>212</v>
      </c>
      <c r="X55" s="59">
        <v>167</v>
      </c>
      <c r="Y55" s="60">
        <v>79</v>
      </c>
      <c r="Z55" s="57">
        <v>246</v>
      </c>
      <c r="AA55" s="59">
        <v>121</v>
      </c>
      <c r="AB55" s="60">
        <v>67</v>
      </c>
      <c r="AC55" s="57">
        <v>188</v>
      </c>
      <c r="AD55" s="59">
        <v>131</v>
      </c>
      <c r="AE55" s="60">
        <v>67</v>
      </c>
      <c r="AF55" s="57">
        <v>198</v>
      </c>
      <c r="AG55" s="59">
        <v>146</v>
      </c>
      <c r="AH55" s="60">
        <v>54</v>
      </c>
      <c r="AI55" s="57">
        <v>200</v>
      </c>
      <c r="AJ55" s="59">
        <v>148</v>
      </c>
      <c r="AK55" s="60">
        <v>62</v>
      </c>
      <c r="AL55" s="57">
        <v>210</v>
      </c>
      <c r="AM55" s="55">
        <v>1751</v>
      </c>
      <c r="AN55" s="56">
        <v>807</v>
      </c>
      <c r="AO55" s="57">
        <v>2558</v>
      </c>
    </row>
    <row r="56" spans="2:45" x14ac:dyDescent="0.2">
      <c r="B56" s="58" t="s">
        <v>46</v>
      </c>
      <c r="C56" s="59">
        <v>486</v>
      </c>
      <c r="D56" s="60">
        <v>219</v>
      </c>
      <c r="E56" s="57">
        <v>705</v>
      </c>
      <c r="F56" s="59">
        <v>528</v>
      </c>
      <c r="G56" s="60">
        <v>191</v>
      </c>
      <c r="H56" s="57">
        <v>719</v>
      </c>
      <c r="I56" s="59">
        <v>509</v>
      </c>
      <c r="J56" s="60">
        <v>264</v>
      </c>
      <c r="K56" s="57">
        <v>773</v>
      </c>
      <c r="L56" s="59">
        <v>529</v>
      </c>
      <c r="M56" s="60">
        <v>301</v>
      </c>
      <c r="N56" s="57">
        <v>830</v>
      </c>
      <c r="O56" s="59">
        <v>570</v>
      </c>
      <c r="P56" s="60">
        <v>250</v>
      </c>
      <c r="Q56" s="57">
        <v>820</v>
      </c>
      <c r="R56" s="59">
        <v>525</v>
      </c>
      <c r="S56" s="60">
        <v>209</v>
      </c>
      <c r="T56" s="57">
        <v>734</v>
      </c>
      <c r="U56" s="59">
        <v>571</v>
      </c>
      <c r="V56" s="60">
        <v>233</v>
      </c>
      <c r="W56" s="57">
        <v>804</v>
      </c>
      <c r="X56" s="59">
        <v>527</v>
      </c>
      <c r="Y56" s="60">
        <v>271</v>
      </c>
      <c r="Z56" s="57">
        <v>798</v>
      </c>
      <c r="AA56" s="59">
        <v>428</v>
      </c>
      <c r="AB56" s="60">
        <v>225</v>
      </c>
      <c r="AC56" s="57">
        <v>653</v>
      </c>
      <c r="AD56" s="59">
        <v>510</v>
      </c>
      <c r="AE56" s="60">
        <v>287</v>
      </c>
      <c r="AF56" s="57">
        <v>797</v>
      </c>
      <c r="AG56" s="59">
        <v>539</v>
      </c>
      <c r="AH56" s="60">
        <v>249</v>
      </c>
      <c r="AI56" s="57">
        <v>788</v>
      </c>
      <c r="AJ56" s="59">
        <v>565</v>
      </c>
      <c r="AK56" s="60">
        <v>246</v>
      </c>
      <c r="AL56" s="57">
        <v>811</v>
      </c>
      <c r="AM56" s="55">
        <v>6287</v>
      </c>
      <c r="AN56" s="56">
        <v>2945</v>
      </c>
      <c r="AO56" s="57">
        <v>9232</v>
      </c>
    </row>
    <row r="57" spans="2:45" x14ac:dyDescent="0.2">
      <c r="B57" s="58" t="s">
        <v>47</v>
      </c>
      <c r="C57" s="59">
        <v>41</v>
      </c>
      <c r="D57" s="60">
        <v>21</v>
      </c>
      <c r="E57" s="57">
        <v>62</v>
      </c>
      <c r="F57" s="59">
        <v>38</v>
      </c>
      <c r="G57" s="60">
        <v>15</v>
      </c>
      <c r="H57" s="57">
        <v>53</v>
      </c>
      <c r="I57" s="59">
        <v>39</v>
      </c>
      <c r="J57" s="60">
        <v>21</v>
      </c>
      <c r="K57" s="57">
        <v>60</v>
      </c>
      <c r="L57" s="59">
        <v>51</v>
      </c>
      <c r="M57" s="60">
        <v>29</v>
      </c>
      <c r="N57" s="57">
        <v>80</v>
      </c>
      <c r="O57" s="59">
        <v>36</v>
      </c>
      <c r="P57" s="60">
        <v>36</v>
      </c>
      <c r="Q57" s="57">
        <v>72</v>
      </c>
      <c r="R57" s="59">
        <v>39</v>
      </c>
      <c r="S57" s="60">
        <v>28</v>
      </c>
      <c r="T57" s="57">
        <v>67</v>
      </c>
      <c r="U57" s="59">
        <v>60</v>
      </c>
      <c r="V57" s="60">
        <v>31</v>
      </c>
      <c r="W57" s="57">
        <v>91</v>
      </c>
      <c r="X57" s="59">
        <v>33</v>
      </c>
      <c r="Y57" s="60">
        <v>47</v>
      </c>
      <c r="Z57" s="57">
        <v>80</v>
      </c>
      <c r="AA57" s="59">
        <v>42</v>
      </c>
      <c r="AB57" s="60">
        <v>29</v>
      </c>
      <c r="AC57" s="57">
        <v>71</v>
      </c>
      <c r="AD57" s="59">
        <v>54</v>
      </c>
      <c r="AE57" s="60">
        <v>47</v>
      </c>
      <c r="AF57" s="57">
        <v>101</v>
      </c>
      <c r="AG57" s="59">
        <v>46</v>
      </c>
      <c r="AH57" s="60">
        <v>40</v>
      </c>
      <c r="AI57" s="57">
        <v>86</v>
      </c>
      <c r="AJ57" s="59">
        <v>52</v>
      </c>
      <c r="AK57" s="60">
        <v>27</v>
      </c>
      <c r="AL57" s="57">
        <v>79</v>
      </c>
      <c r="AM57" s="55">
        <v>531</v>
      </c>
      <c r="AN57" s="56">
        <v>371</v>
      </c>
      <c r="AO57" s="57">
        <v>902</v>
      </c>
    </row>
    <row r="58" spans="2:45" x14ac:dyDescent="0.2">
      <c r="B58" s="58" t="s">
        <v>48</v>
      </c>
      <c r="C58" s="59">
        <v>119</v>
      </c>
      <c r="D58" s="60">
        <v>52</v>
      </c>
      <c r="E58" s="57">
        <v>171</v>
      </c>
      <c r="F58" s="59">
        <v>119</v>
      </c>
      <c r="G58" s="60">
        <v>50</v>
      </c>
      <c r="H58" s="57">
        <v>169</v>
      </c>
      <c r="I58" s="59">
        <v>129</v>
      </c>
      <c r="J58" s="60">
        <v>47</v>
      </c>
      <c r="K58" s="57">
        <v>176</v>
      </c>
      <c r="L58" s="59">
        <v>129</v>
      </c>
      <c r="M58" s="60">
        <v>61</v>
      </c>
      <c r="N58" s="57">
        <v>190</v>
      </c>
      <c r="O58" s="59">
        <v>119</v>
      </c>
      <c r="P58" s="60">
        <v>67</v>
      </c>
      <c r="Q58" s="57">
        <v>186</v>
      </c>
      <c r="R58" s="59">
        <v>112</v>
      </c>
      <c r="S58" s="60">
        <v>72</v>
      </c>
      <c r="T58" s="57">
        <v>184</v>
      </c>
      <c r="U58" s="59">
        <v>137</v>
      </c>
      <c r="V58" s="60">
        <v>80</v>
      </c>
      <c r="W58" s="57">
        <v>217</v>
      </c>
      <c r="X58" s="59">
        <v>109</v>
      </c>
      <c r="Y58" s="60">
        <v>88</v>
      </c>
      <c r="Z58" s="57">
        <v>197</v>
      </c>
      <c r="AA58" s="59">
        <v>97</v>
      </c>
      <c r="AB58" s="60">
        <v>75</v>
      </c>
      <c r="AC58" s="57">
        <v>172</v>
      </c>
      <c r="AD58" s="59">
        <v>130</v>
      </c>
      <c r="AE58" s="60">
        <v>48</v>
      </c>
      <c r="AF58" s="57">
        <v>178</v>
      </c>
      <c r="AG58" s="59">
        <v>130</v>
      </c>
      <c r="AH58" s="60">
        <v>77</v>
      </c>
      <c r="AI58" s="57">
        <v>207</v>
      </c>
      <c r="AJ58" s="59">
        <v>127</v>
      </c>
      <c r="AK58" s="60">
        <v>83</v>
      </c>
      <c r="AL58" s="57">
        <v>210</v>
      </c>
      <c r="AM58" s="55">
        <v>1457</v>
      </c>
      <c r="AN58" s="56">
        <v>800</v>
      </c>
      <c r="AO58" s="57">
        <v>2257</v>
      </c>
    </row>
    <row r="59" spans="2:45" x14ac:dyDescent="0.2">
      <c r="B59" s="58" t="s">
        <v>49</v>
      </c>
      <c r="C59" s="59">
        <v>7179</v>
      </c>
      <c r="D59" s="60">
        <v>4012</v>
      </c>
      <c r="E59" s="57">
        <v>11191</v>
      </c>
      <c r="F59" s="59">
        <v>5928</v>
      </c>
      <c r="G59" s="60">
        <v>3071</v>
      </c>
      <c r="H59" s="57">
        <v>8999</v>
      </c>
      <c r="I59" s="59">
        <v>7257</v>
      </c>
      <c r="J59" s="60">
        <v>4457</v>
      </c>
      <c r="K59" s="57">
        <v>11714</v>
      </c>
      <c r="L59" s="59">
        <v>6769</v>
      </c>
      <c r="M59" s="60">
        <v>4201</v>
      </c>
      <c r="N59" s="57">
        <v>10970</v>
      </c>
      <c r="O59" s="59">
        <v>6603</v>
      </c>
      <c r="P59" s="60">
        <v>4004</v>
      </c>
      <c r="Q59" s="57">
        <v>10607</v>
      </c>
      <c r="R59" s="59">
        <v>6239</v>
      </c>
      <c r="S59" s="60">
        <v>3667</v>
      </c>
      <c r="T59" s="57">
        <v>9906</v>
      </c>
      <c r="U59" s="59">
        <v>6818</v>
      </c>
      <c r="V59" s="60">
        <v>3647</v>
      </c>
      <c r="W59" s="57">
        <v>10465</v>
      </c>
      <c r="X59" s="59">
        <v>6793</v>
      </c>
      <c r="Y59" s="60">
        <v>4090</v>
      </c>
      <c r="Z59" s="57">
        <v>10883</v>
      </c>
      <c r="AA59" s="59">
        <v>5281</v>
      </c>
      <c r="AB59" s="60">
        <v>3391</v>
      </c>
      <c r="AC59" s="57">
        <v>8672</v>
      </c>
      <c r="AD59" s="59">
        <v>6406</v>
      </c>
      <c r="AE59" s="60">
        <v>3904</v>
      </c>
      <c r="AF59" s="57">
        <v>10310</v>
      </c>
      <c r="AG59" s="59">
        <v>7412</v>
      </c>
      <c r="AH59" s="60">
        <v>4360</v>
      </c>
      <c r="AI59" s="57">
        <v>11772</v>
      </c>
      <c r="AJ59" s="59">
        <v>7431</v>
      </c>
      <c r="AK59" s="60">
        <v>4654</v>
      </c>
      <c r="AL59" s="57">
        <v>12085</v>
      </c>
      <c r="AM59" s="55">
        <v>80116</v>
      </c>
      <c r="AN59" s="56">
        <v>47458</v>
      </c>
      <c r="AO59" s="57">
        <v>127574</v>
      </c>
    </row>
    <row r="60" spans="2:45" ht="15" x14ac:dyDescent="0.25">
      <c r="B60" s="62" t="s">
        <v>229</v>
      </c>
      <c r="C60" s="63">
        <v>12096</v>
      </c>
      <c r="D60" s="64">
        <v>6562</v>
      </c>
      <c r="E60" s="57">
        <v>18658</v>
      </c>
      <c r="F60" s="63">
        <v>10777</v>
      </c>
      <c r="G60" s="64">
        <v>5340</v>
      </c>
      <c r="H60" s="57">
        <v>16117</v>
      </c>
      <c r="I60" s="63">
        <v>12280</v>
      </c>
      <c r="J60" s="64">
        <v>7516</v>
      </c>
      <c r="K60" s="57">
        <v>19796</v>
      </c>
      <c r="L60" s="63">
        <v>11579</v>
      </c>
      <c r="M60" s="64">
        <v>7296</v>
      </c>
      <c r="N60" s="57">
        <v>18875</v>
      </c>
      <c r="O60" s="63">
        <v>11276</v>
      </c>
      <c r="P60" s="64">
        <v>6866</v>
      </c>
      <c r="Q60" s="57">
        <v>18142</v>
      </c>
      <c r="R60" s="63">
        <v>10586</v>
      </c>
      <c r="S60" s="64">
        <v>6252</v>
      </c>
      <c r="T60" s="57">
        <v>16838</v>
      </c>
      <c r="U60" s="63">
        <v>11880</v>
      </c>
      <c r="V60" s="64">
        <v>6168</v>
      </c>
      <c r="W60" s="57">
        <v>18048</v>
      </c>
      <c r="X60" s="63">
        <v>11506</v>
      </c>
      <c r="Y60" s="64">
        <v>7070</v>
      </c>
      <c r="Z60" s="57">
        <v>18576</v>
      </c>
      <c r="AA60" s="63">
        <v>9075</v>
      </c>
      <c r="AB60" s="64">
        <v>5898</v>
      </c>
      <c r="AC60" s="57">
        <v>14973</v>
      </c>
      <c r="AD60" s="63">
        <v>11006</v>
      </c>
      <c r="AE60" s="64">
        <v>6587</v>
      </c>
      <c r="AF60" s="57">
        <v>17593</v>
      </c>
      <c r="AG60" s="63">
        <v>12296</v>
      </c>
      <c r="AH60" s="64">
        <v>7386</v>
      </c>
      <c r="AI60" s="57">
        <v>19682</v>
      </c>
      <c r="AJ60" s="63">
        <v>12601</v>
      </c>
      <c r="AK60" s="64">
        <v>7912</v>
      </c>
      <c r="AL60" s="57">
        <v>20513</v>
      </c>
      <c r="AM60" s="63">
        <v>136958</v>
      </c>
      <c r="AN60" s="64">
        <v>80853</v>
      </c>
      <c r="AO60" s="65">
        <v>217811</v>
      </c>
    </row>
    <row r="61" spans="2:45" ht="20.25" customHeight="1" x14ac:dyDescent="0.2">
      <c r="B61" s="50" t="s">
        <v>230</v>
      </c>
      <c r="C61" s="66"/>
      <c r="D61" s="67"/>
      <c r="E61" s="68"/>
      <c r="F61" s="66"/>
      <c r="G61" s="67"/>
      <c r="H61" s="68"/>
      <c r="I61" s="66"/>
      <c r="J61" s="67"/>
      <c r="K61" s="68"/>
      <c r="L61" s="66"/>
      <c r="M61" s="67"/>
      <c r="N61" s="68"/>
      <c r="O61" s="66"/>
      <c r="P61" s="67"/>
      <c r="Q61" s="68"/>
      <c r="R61" s="66"/>
      <c r="S61" s="67"/>
      <c r="T61" s="68"/>
      <c r="U61" s="66"/>
      <c r="V61" s="67"/>
      <c r="W61" s="68"/>
      <c r="X61" s="66"/>
      <c r="Y61" s="67"/>
      <c r="Z61" s="68"/>
      <c r="AA61" s="66"/>
      <c r="AB61" s="67"/>
      <c r="AC61" s="68"/>
      <c r="AD61" s="66"/>
      <c r="AE61" s="67"/>
      <c r="AF61" s="68"/>
      <c r="AG61" s="66"/>
      <c r="AH61" s="67"/>
      <c r="AI61" s="68"/>
      <c r="AJ61" s="66"/>
      <c r="AK61" s="67"/>
      <c r="AL61" s="68"/>
      <c r="AM61" s="66"/>
      <c r="AN61" s="67"/>
      <c r="AO61" s="68"/>
    </row>
    <row r="62" spans="2:45" x14ac:dyDescent="0.2">
      <c r="B62" s="54" t="s">
        <v>34</v>
      </c>
      <c r="C62" s="55">
        <v>1</v>
      </c>
      <c r="D62" s="56">
        <v>2</v>
      </c>
      <c r="E62" s="57">
        <v>3</v>
      </c>
      <c r="F62" s="55">
        <v>4</v>
      </c>
      <c r="G62" s="56">
        <v>0</v>
      </c>
      <c r="H62" s="57">
        <v>4</v>
      </c>
      <c r="I62" s="55">
        <v>2</v>
      </c>
      <c r="J62" s="56">
        <v>3</v>
      </c>
      <c r="K62" s="57">
        <v>5</v>
      </c>
      <c r="L62" s="55">
        <v>2</v>
      </c>
      <c r="M62" s="56">
        <v>3</v>
      </c>
      <c r="N62" s="57">
        <v>5</v>
      </c>
      <c r="O62" s="55">
        <v>5</v>
      </c>
      <c r="P62" s="56">
        <v>3</v>
      </c>
      <c r="Q62" s="57">
        <v>8</v>
      </c>
      <c r="R62" s="55">
        <v>0</v>
      </c>
      <c r="S62" s="56">
        <v>3</v>
      </c>
      <c r="T62" s="57">
        <v>3</v>
      </c>
      <c r="U62" s="55">
        <v>1</v>
      </c>
      <c r="V62" s="56">
        <v>6</v>
      </c>
      <c r="W62" s="57">
        <v>7</v>
      </c>
      <c r="X62" s="55">
        <v>2</v>
      </c>
      <c r="Y62" s="56">
        <v>5</v>
      </c>
      <c r="Z62" s="57">
        <v>7</v>
      </c>
      <c r="AA62" s="55">
        <v>2</v>
      </c>
      <c r="AB62" s="56">
        <v>2</v>
      </c>
      <c r="AC62" s="57">
        <v>4</v>
      </c>
      <c r="AD62" s="55">
        <v>3</v>
      </c>
      <c r="AE62" s="56">
        <v>5</v>
      </c>
      <c r="AF62" s="57">
        <v>8</v>
      </c>
      <c r="AG62" s="55">
        <v>1</v>
      </c>
      <c r="AH62" s="56">
        <v>2</v>
      </c>
      <c r="AI62" s="57">
        <v>3</v>
      </c>
      <c r="AJ62" s="55">
        <v>1</v>
      </c>
      <c r="AK62" s="56">
        <v>2</v>
      </c>
      <c r="AL62" s="57">
        <v>3</v>
      </c>
      <c r="AM62" s="55">
        <v>24</v>
      </c>
      <c r="AN62" s="56">
        <v>36</v>
      </c>
      <c r="AO62" s="57">
        <v>60</v>
      </c>
      <c r="AQ62" s="289"/>
      <c r="AR62" s="289"/>
      <c r="AS62" s="289"/>
    </row>
    <row r="63" spans="2:45" x14ac:dyDescent="0.2">
      <c r="B63" s="58" t="s">
        <v>35</v>
      </c>
      <c r="C63" s="59">
        <v>2</v>
      </c>
      <c r="D63" s="60">
        <v>5</v>
      </c>
      <c r="E63" s="57">
        <v>7</v>
      </c>
      <c r="F63" s="59">
        <v>1</v>
      </c>
      <c r="G63" s="60">
        <v>3</v>
      </c>
      <c r="H63" s="57">
        <v>4</v>
      </c>
      <c r="I63" s="59">
        <v>5</v>
      </c>
      <c r="J63" s="60">
        <v>2</v>
      </c>
      <c r="K63" s="57">
        <v>7</v>
      </c>
      <c r="L63" s="59">
        <v>3</v>
      </c>
      <c r="M63" s="60">
        <v>3</v>
      </c>
      <c r="N63" s="57">
        <v>6</v>
      </c>
      <c r="O63" s="59">
        <v>1</v>
      </c>
      <c r="P63" s="60">
        <v>8</v>
      </c>
      <c r="Q63" s="57">
        <v>9</v>
      </c>
      <c r="R63" s="59">
        <v>0</v>
      </c>
      <c r="S63" s="60">
        <v>4</v>
      </c>
      <c r="T63" s="57">
        <v>4</v>
      </c>
      <c r="U63" s="59">
        <v>3</v>
      </c>
      <c r="V63" s="60">
        <v>4</v>
      </c>
      <c r="W63" s="57">
        <v>7</v>
      </c>
      <c r="X63" s="59">
        <v>4</v>
      </c>
      <c r="Y63" s="60">
        <v>10</v>
      </c>
      <c r="Z63" s="57">
        <v>14</v>
      </c>
      <c r="AA63" s="59">
        <v>5</v>
      </c>
      <c r="AB63" s="60">
        <v>2</v>
      </c>
      <c r="AC63" s="57">
        <v>7</v>
      </c>
      <c r="AD63" s="59">
        <v>5</v>
      </c>
      <c r="AE63" s="60">
        <v>8</v>
      </c>
      <c r="AF63" s="57">
        <v>13</v>
      </c>
      <c r="AG63" s="59">
        <v>5</v>
      </c>
      <c r="AH63" s="60">
        <v>7</v>
      </c>
      <c r="AI63" s="57">
        <v>12</v>
      </c>
      <c r="AJ63" s="59">
        <v>10</v>
      </c>
      <c r="AK63" s="60">
        <v>10</v>
      </c>
      <c r="AL63" s="57">
        <v>20</v>
      </c>
      <c r="AM63" s="55">
        <v>44</v>
      </c>
      <c r="AN63" s="56">
        <v>66</v>
      </c>
      <c r="AO63" s="57">
        <v>110</v>
      </c>
      <c r="AQ63" s="289"/>
      <c r="AR63" s="289"/>
      <c r="AS63" s="289"/>
    </row>
    <row r="64" spans="2:45" x14ac:dyDescent="0.2">
      <c r="B64" s="58" t="s">
        <v>36</v>
      </c>
      <c r="C64" s="59">
        <v>9</v>
      </c>
      <c r="D64" s="60">
        <v>10</v>
      </c>
      <c r="E64" s="57">
        <v>19</v>
      </c>
      <c r="F64" s="59">
        <v>10</v>
      </c>
      <c r="G64" s="60">
        <v>8</v>
      </c>
      <c r="H64" s="57">
        <v>18</v>
      </c>
      <c r="I64" s="59">
        <v>3</v>
      </c>
      <c r="J64" s="60">
        <v>11</v>
      </c>
      <c r="K64" s="57">
        <v>14</v>
      </c>
      <c r="L64" s="59">
        <v>9</v>
      </c>
      <c r="M64" s="60">
        <v>2</v>
      </c>
      <c r="N64" s="57">
        <v>11</v>
      </c>
      <c r="O64" s="59">
        <v>10</v>
      </c>
      <c r="P64" s="60">
        <v>6</v>
      </c>
      <c r="Q64" s="57">
        <v>16</v>
      </c>
      <c r="R64" s="59">
        <v>5</v>
      </c>
      <c r="S64" s="60">
        <v>9</v>
      </c>
      <c r="T64" s="57">
        <v>14</v>
      </c>
      <c r="U64" s="59">
        <v>4</v>
      </c>
      <c r="V64" s="60">
        <v>9</v>
      </c>
      <c r="W64" s="57">
        <v>13</v>
      </c>
      <c r="X64" s="59">
        <v>13</v>
      </c>
      <c r="Y64" s="60">
        <v>9</v>
      </c>
      <c r="Z64" s="57">
        <v>22</v>
      </c>
      <c r="AA64" s="59">
        <v>4</v>
      </c>
      <c r="AB64" s="60">
        <v>11</v>
      </c>
      <c r="AC64" s="57">
        <v>15</v>
      </c>
      <c r="AD64" s="59">
        <v>6</v>
      </c>
      <c r="AE64" s="60">
        <v>8</v>
      </c>
      <c r="AF64" s="57">
        <v>14</v>
      </c>
      <c r="AG64" s="59">
        <v>4</v>
      </c>
      <c r="AH64" s="60">
        <v>8</v>
      </c>
      <c r="AI64" s="57">
        <v>12</v>
      </c>
      <c r="AJ64" s="59">
        <v>11</v>
      </c>
      <c r="AK64" s="60">
        <v>11</v>
      </c>
      <c r="AL64" s="57">
        <v>22</v>
      </c>
      <c r="AM64" s="55">
        <v>88</v>
      </c>
      <c r="AN64" s="56">
        <v>102</v>
      </c>
      <c r="AO64" s="57">
        <v>190</v>
      </c>
      <c r="AQ64" s="289"/>
      <c r="AR64" s="289"/>
      <c r="AS64" s="289"/>
    </row>
    <row r="65" spans="2:45" x14ac:dyDescent="0.2">
      <c r="B65" s="58" t="s">
        <v>37</v>
      </c>
      <c r="C65" s="59">
        <v>1</v>
      </c>
      <c r="D65" s="60">
        <v>1</v>
      </c>
      <c r="E65" s="57">
        <v>2</v>
      </c>
      <c r="F65" s="59">
        <v>1</v>
      </c>
      <c r="G65" s="60">
        <v>1</v>
      </c>
      <c r="H65" s="57">
        <v>2</v>
      </c>
      <c r="I65" s="59">
        <v>1</v>
      </c>
      <c r="J65" s="60">
        <v>3</v>
      </c>
      <c r="K65" s="57">
        <v>4</v>
      </c>
      <c r="L65" s="59">
        <v>1</v>
      </c>
      <c r="M65" s="60">
        <v>2</v>
      </c>
      <c r="N65" s="57">
        <v>3</v>
      </c>
      <c r="O65" s="59">
        <v>2</v>
      </c>
      <c r="P65" s="60">
        <v>3</v>
      </c>
      <c r="Q65" s="57">
        <v>5</v>
      </c>
      <c r="R65" s="59">
        <v>0</v>
      </c>
      <c r="S65" s="60">
        <v>2</v>
      </c>
      <c r="T65" s="57">
        <v>2</v>
      </c>
      <c r="U65" s="59">
        <v>2</v>
      </c>
      <c r="V65" s="60">
        <v>1</v>
      </c>
      <c r="W65" s="57">
        <v>3</v>
      </c>
      <c r="X65" s="59">
        <v>3</v>
      </c>
      <c r="Y65" s="60">
        <v>4</v>
      </c>
      <c r="Z65" s="57">
        <v>7</v>
      </c>
      <c r="AA65" s="59">
        <v>0</v>
      </c>
      <c r="AB65" s="60">
        <v>4</v>
      </c>
      <c r="AC65" s="57">
        <v>4</v>
      </c>
      <c r="AD65" s="59">
        <v>2</v>
      </c>
      <c r="AE65" s="60">
        <v>9</v>
      </c>
      <c r="AF65" s="57">
        <v>11</v>
      </c>
      <c r="AG65" s="59">
        <v>2</v>
      </c>
      <c r="AH65" s="60">
        <v>7</v>
      </c>
      <c r="AI65" s="57">
        <v>9</v>
      </c>
      <c r="AJ65" s="59">
        <v>2</v>
      </c>
      <c r="AK65" s="60">
        <v>2</v>
      </c>
      <c r="AL65" s="57">
        <v>4</v>
      </c>
      <c r="AM65" s="55">
        <v>17</v>
      </c>
      <c r="AN65" s="56">
        <v>39</v>
      </c>
      <c r="AO65" s="57">
        <v>56</v>
      </c>
      <c r="AQ65" s="289"/>
      <c r="AR65" s="289"/>
      <c r="AS65" s="289"/>
    </row>
    <row r="66" spans="2:45" x14ac:dyDescent="0.2">
      <c r="B66" s="58" t="s">
        <v>38</v>
      </c>
      <c r="C66" s="59">
        <v>0</v>
      </c>
      <c r="D66" s="60">
        <v>8</v>
      </c>
      <c r="E66" s="57">
        <v>8</v>
      </c>
      <c r="F66" s="59">
        <v>3</v>
      </c>
      <c r="G66" s="60">
        <v>5</v>
      </c>
      <c r="H66" s="57">
        <v>8</v>
      </c>
      <c r="I66" s="59">
        <v>5</v>
      </c>
      <c r="J66" s="60">
        <v>1</v>
      </c>
      <c r="K66" s="57">
        <v>6</v>
      </c>
      <c r="L66" s="59">
        <v>0</v>
      </c>
      <c r="M66" s="60">
        <v>2</v>
      </c>
      <c r="N66" s="57">
        <v>2</v>
      </c>
      <c r="O66" s="59">
        <v>0</v>
      </c>
      <c r="P66" s="60">
        <v>12</v>
      </c>
      <c r="Q66" s="57">
        <v>12</v>
      </c>
      <c r="R66" s="59">
        <v>2</v>
      </c>
      <c r="S66" s="60">
        <v>0</v>
      </c>
      <c r="T66" s="57">
        <v>2</v>
      </c>
      <c r="U66" s="59">
        <v>7</v>
      </c>
      <c r="V66" s="60">
        <v>4</v>
      </c>
      <c r="W66" s="57">
        <v>11</v>
      </c>
      <c r="X66" s="59">
        <v>2</v>
      </c>
      <c r="Y66" s="60">
        <v>12</v>
      </c>
      <c r="Z66" s="57">
        <v>14</v>
      </c>
      <c r="AA66" s="59">
        <v>2</v>
      </c>
      <c r="AB66" s="60">
        <v>3</v>
      </c>
      <c r="AC66" s="57">
        <v>5</v>
      </c>
      <c r="AD66" s="59">
        <v>6</v>
      </c>
      <c r="AE66" s="60">
        <v>3</v>
      </c>
      <c r="AF66" s="57">
        <v>9</v>
      </c>
      <c r="AG66" s="59">
        <v>4</v>
      </c>
      <c r="AH66" s="60">
        <v>11</v>
      </c>
      <c r="AI66" s="57">
        <v>15</v>
      </c>
      <c r="AJ66" s="59">
        <v>2</v>
      </c>
      <c r="AK66" s="60">
        <v>9</v>
      </c>
      <c r="AL66" s="57">
        <v>11</v>
      </c>
      <c r="AM66" s="55">
        <v>33</v>
      </c>
      <c r="AN66" s="56">
        <v>70</v>
      </c>
      <c r="AO66" s="57">
        <v>103</v>
      </c>
      <c r="AQ66" s="289"/>
      <c r="AR66" s="289"/>
      <c r="AS66" s="289"/>
    </row>
    <row r="67" spans="2:45" x14ac:dyDescent="0.2">
      <c r="B67" s="58" t="s">
        <v>39</v>
      </c>
      <c r="C67" s="59">
        <v>12</v>
      </c>
      <c r="D67" s="60">
        <v>18</v>
      </c>
      <c r="E67" s="57">
        <v>30</v>
      </c>
      <c r="F67" s="59">
        <v>14</v>
      </c>
      <c r="G67" s="60">
        <v>17</v>
      </c>
      <c r="H67" s="57">
        <v>31</v>
      </c>
      <c r="I67" s="59">
        <v>17</v>
      </c>
      <c r="J67" s="60">
        <v>17</v>
      </c>
      <c r="K67" s="57">
        <v>34</v>
      </c>
      <c r="L67" s="59">
        <v>10</v>
      </c>
      <c r="M67" s="60">
        <v>13</v>
      </c>
      <c r="N67" s="57">
        <v>23</v>
      </c>
      <c r="O67" s="59">
        <v>10</v>
      </c>
      <c r="P67" s="60">
        <v>14</v>
      </c>
      <c r="Q67" s="57">
        <v>24</v>
      </c>
      <c r="R67" s="59">
        <v>10</v>
      </c>
      <c r="S67" s="60">
        <v>8</v>
      </c>
      <c r="T67" s="57">
        <v>18</v>
      </c>
      <c r="U67" s="59">
        <v>15</v>
      </c>
      <c r="V67" s="60">
        <v>19</v>
      </c>
      <c r="W67" s="57">
        <v>34</v>
      </c>
      <c r="X67" s="59">
        <v>19</v>
      </c>
      <c r="Y67" s="60">
        <v>41</v>
      </c>
      <c r="Z67" s="57">
        <v>60</v>
      </c>
      <c r="AA67" s="59">
        <v>8</v>
      </c>
      <c r="AB67" s="60">
        <v>12</v>
      </c>
      <c r="AC67" s="57">
        <v>20</v>
      </c>
      <c r="AD67" s="59">
        <v>21</v>
      </c>
      <c r="AE67" s="60">
        <v>17</v>
      </c>
      <c r="AF67" s="57">
        <v>38</v>
      </c>
      <c r="AG67" s="59">
        <v>16</v>
      </c>
      <c r="AH67" s="60">
        <v>14</v>
      </c>
      <c r="AI67" s="57">
        <v>30</v>
      </c>
      <c r="AJ67" s="59">
        <v>15</v>
      </c>
      <c r="AK67" s="60">
        <v>18</v>
      </c>
      <c r="AL67" s="57">
        <v>33</v>
      </c>
      <c r="AM67" s="55">
        <v>167</v>
      </c>
      <c r="AN67" s="56">
        <v>208</v>
      </c>
      <c r="AO67" s="57">
        <v>375</v>
      </c>
      <c r="AQ67" s="289"/>
      <c r="AR67" s="289"/>
      <c r="AS67" s="289"/>
    </row>
    <row r="68" spans="2:45" x14ac:dyDescent="0.2">
      <c r="B68" s="58" t="s">
        <v>40</v>
      </c>
      <c r="C68" s="59">
        <v>4</v>
      </c>
      <c r="D68" s="60">
        <v>10</v>
      </c>
      <c r="E68" s="57">
        <v>14</v>
      </c>
      <c r="F68" s="59">
        <v>7</v>
      </c>
      <c r="G68" s="60">
        <v>6</v>
      </c>
      <c r="H68" s="57">
        <v>13</v>
      </c>
      <c r="I68" s="59">
        <v>8</v>
      </c>
      <c r="J68" s="60">
        <v>4</v>
      </c>
      <c r="K68" s="57">
        <v>12</v>
      </c>
      <c r="L68" s="59">
        <v>5</v>
      </c>
      <c r="M68" s="60">
        <v>4</v>
      </c>
      <c r="N68" s="57">
        <v>9</v>
      </c>
      <c r="O68" s="59">
        <v>8</v>
      </c>
      <c r="P68" s="60">
        <v>7</v>
      </c>
      <c r="Q68" s="57">
        <v>15</v>
      </c>
      <c r="R68" s="59">
        <v>7</v>
      </c>
      <c r="S68" s="60">
        <v>3</v>
      </c>
      <c r="T68" s="57">
        <v>10</v>
      </c>
      <c r="U68" s="59">
        <v>5</v>
      </c>
      <c r="V68" s="60">
        <v>5</v>
      </c>
      <c r="W68" s="57">
        <v>10</v>
      </c>
      <c r="X68" s="59">
        <v>10</v>
      </c>
      <c r="Y68" s="60">
        <v>10</v>
      </c>
      <c r="Z68" s="57">
        <v>20</v>
      </c>
      <c r="AA68" s="59">
        <v>6</v>
      </c>
      <c r="AB68" s="60">
        <v>5</v>
      </c>
      <c r="AC68" s="57">
        <v>11</v>
      </c>
      <c r="AD68" s="59">
        <v>6</v>
      </c>
      <c r="AE68" s="60">
        <v>12</v>
      </c>
      <c r="AF68" s="57">
        <v>18</v>
      </c>
      <c r="AG68" s="59">
        <v>7</v>
      </c>
      <c r="AH68" s="60">
        <v>5</v>
      </c>
      <c r="AI68" s="57">
        <v>12</v>
      </c>
      <c r="AJ68" s="59">
        <v>8</v>
      </c>
      <c r="AK68" s="60">
        <v>12</v>
      </c>
      <c r="AL68" s="57">
        <v>20</v>
      </c>
      <c r="AM68" s="55">
        <v>81</v>
      </c>
      <c r="AN68" s="56">
        <v>83</v>
      </c>
      <c r="AO68" s="57">
        <v>164</v>
      </c>
      <c r="AQ68" s="289"/>
      <c r="AR68" s="289"/>
      <c r="AS68" s="289"/>
    </row>
    <row r="69" spans="2:45" x14ac:dyDescent="0.2">
      <c r="B69" s="58" t="s">
        <v>41</v>
      </c>
      <c r="C69" s="59">
        <v>7</v>
      </c>
      <c r="D69" s="60">
        <v>13</v>
      </c>
      <c r="E69" s="57">
        <v>20</v>
      </c>
      <c r="F69" s="59">
        <v>4</v>
      </c>
      <c r="G69" s="60">
        <v>6</v>
      </c>
      <c r="H69" s="57">
        <v>10</v>
      </c>
      <c r="I69" s="59">
        <v>4</v>
      </c>
      <c r="J69" s="60">
        <v>9</v>
      </c>
      <c r="K69" s="57">
        <v>13</v>
      </c>
      <c r="L69" s="59">
        <v>12</v>
      </c>
      <c r="M69" s="60">
        <v>10</v>
      </c>
      <c r="N69" s="57">
        <v>22</v>
      </c>
      <c r="O69" s="59">
        <v>7</v>
      </c>
      <c r="P69" s="60">
        <v>13</v>
      </c>
      <c r="Q69" s="57">
        <v>20</v>
      </c>
      <c r="R69" s="59">
        <v>6</v>
      </c>
      <c r="S69" s="60">
        <v>11</v>
      </c>
      <c r="T69" s="57">
        <v>17</v>
      </c>
      <c r="U69" s="59">
        <v>11</v>
      </c>
      <c r="V69" s="60">
        <v>12</v>
      </c>
      <c r="W69" s="57">
        <v>23</v>
      </c>
      <c r="X69" s="59">
        <v>7</v>
      </c>
      <c r="Y69" s="60">
        <v>3</v>
      </c>
      <c r="Z69" s="57">
        <v>10</v>
      </c>
      <c r="AA69" s="59">
        <v>8</v>
      </c>
      <c r="AB69" s="60">
        <v>11</v>
      </c>
      <c r="AC69" s="57">
        <v>19</v>
      </c>
      <c r="AD69" s="59">
        <v>13</v>
      </c>
      <c r="AE69" s="60">
        <v>12</v>
      </c>
      <c r="AF69" s="57">
        <v>25</v>
      </c>
      <c r="AG69" s="59">
        <v>5</v>
      </c>
      <c r="AH69" s="60">
        <v>10</v>
      </c>
      <c r="AI69" s="57">
        <v>15</v>
      </c>
      <c r="AJ69" s="59">
        <v>8</v>
      </c>
      <c r="AK69" s="60">
        <v>14</v>
      </c>
      <c r="AL69" s="57">
        <v>22</v>
      </c>
      <c r="AM69" s="55">
        <v>92</v>
      </c>
      <c r="AN69" s="56">
        <v>124</v>
      </c>
      <c r="AO69" s="57">
        <v>216</v>
      </c>
      <c r="AQ69" s="289"/>
      <c r="AR69" s="289"/>
      <c r="AS69" s="289"/>
    </row>
    <row r="70" spans="2:45" x14ac:dyDescent="0.2">
      <c r="B70" s="58" t="s">
        <v>42</v>
      </c>
      <c r="C70" s="59">
        <v>1</v>
      </c>
      <c r="D70" s="60">
        <v>1</v>
      </c>
      <c r="E70" s="57">
        <v>2</v>
      </c>
      <c r="F70" s="59">
        <v>5</v>
      </c>
      <c r="G70" s="60">
        <v>1</v>
      </c>
      <c r="H70" s="57">
        <v>6</v>
      </c>
      <c r="I70" s="59">
        <v>3</v>
      </c>
      <c r="J70" s="60">
        <v>3</v>
      </c>
      <c r="K70" s="57">
        <v>6</v>
      </c>
      <c r="L70" s="59">
        <v>4</v>
      </c>
      <c r="M70" s="60">
        <v>2</v>
      </c>
      <c r="N70" s="57">
        <v>6</v>
      </c>
      <c r="O70" s="59">
        <v>2</v>
      </c>
      <c r="P70" s="60">
        <v>7</v>
      </c>
      <c r="Q70" s="57">
        <v>9</v>
      </c>
      <c r="R70" s="59">
        <v>3</v>
      </c>
      <c r="S70" s="60">
        <v>5</v>
      </c>
      <c r="T70" s="57">
        <v>8</v>
      </c>
      <c r="U70" s="59">
        <v>5</v>
      </c>
      <c r="V70" s="60">
        <v>6</v>
      </c>
      <c r="W70" s="57">
        <v>11</v>
      </c>
      <c r="X70" s="59">
        <v>4</v>
      </c>
      <c r="Y70" s="60">
        <v>5</v>
      </c>
      <c r="Z70" s="57">
        <v>9</v>
      </c>
      <c r="AA70" s="59">
        <v>2</v>
      </c>
      <c r="AB70" s="60">
        <v>7</v>
      </c>
      <c r="AC70" s="57">
        <v>9</v>
      </c>
      <c r="AD70" s="59">
        <v>2</v>
      </c>
      <c r="AE70" s="60">
        <v>8</v>
      </c>
      <c r="AF70" s="57">
        <v>10</v>
      </c>
      <c r="AG70" s="59">
        <v>2</v>
      </c>
      <c r="AH70" s="60">
        <v>6</v>
      </c>
      <c r="AI70" s="57">
        <v>8</v>
      </c>
      <c r="AJ70" s="59">
        <v>2</v>
      </c>
      <c r="AK70" s="60">
        <v>7</v>
      </c>
      <c r="AL70" s="57">
        <v>9</v>
      </c>
      <c r="AM70" s="55">
        <v>35</v>
      </c>
      <c r="AN70" s="56">
        <v>58</v>
      </c>
      <c r="AO70" s="57">
        <v>93</v>
      </c>
      <c r="AQ70" s="289"/>
      <c r="AR70" s="289"/>
      <c r="AS70" s="289"/>
    </row>
    <row r="71" spans="2:45" x14ac:dyDescent="0.2">
      <c r="B71" s="58" t="s">
        <v>43</v>
      </c>
      <c r="C71" s="59">
        <v>11</v>
      </c>
      <c r="D71" s="60">
        <v>11</v>
      </c>
      <c r="E71" s="57">
        <v>22</v>
      </c>
      <c r="F71" s="59">
        <v>12</v>
      </c>
      <c r="G71" s="60">
        <v>8</v>
      </c>
      <c r="H71" s="57">
        <v>20</v>
      </c>
      <c r="I71" s="59">
        <v>11</v>
      </c>
      <c r="J71" s="60">
        <v>7</v>
      </c>
      <c r="K71" s="57">
        <v>18</v>
      </c>
      <c r="L71" s="59">
        <v>14</v>
      </c>
      <c r="M71" s="60">
        <v>8</v>
      </c>
      <c r="N71" s="57">
        <v>22</v>
      </c>
      <c r="O71" s="59">
        <v>15</v>
      </c>
      <c r="P71" s="60">
        <v>25</v>
      </c>
      <c r="Q71" s="57">
        <v>40</v>
      </c>
      <c r="R71" s="59">
        <v>8</v>
      </c>
      <c r="S71" s="60">
        <v>9</v>
      </c>
      <c r="T71" s="57">
        <v>17</v>
      </c>
      <c r="U71" s="59">
        <v>18</v>
      </c>
      <c r="V71" s="60">
        <v>14</v>
      </c>
      <c r="W71" s="57">
        <v>32</v>
      </c>
      <c r="X71" s="59">
        <v>12</v>
      </c>
      <c r="Y71" s="60">
        <v>17</v>
      </c>
      <c r="Z71" s="57">
        <v>29</v>
      </c>
      <c r="AA71" s="59">
        <v>8</v>
      </c>
      <c r="AB71" s="60">
        <v>16</v>
      </c>
      <c r="AC71" s="57">
        <v>24</v>
      </c>
      <c r="AD71" s="59">
        <v>11</v>
      </c>
      <c r="AE71" s="60">
        <v>31</v>
      </c>
      <c r="AF71" s="57">
        <v>42</v>
      </c>
      <c r="AG71" s="59">
        <v>10</v>
      </c>
      <c r="AH71" s="60">
        <v>17</v>
      </c>
      <c r="AI71" s="57">
        <v>27</v>
      </c>
      <c r="AJ71" s="59">
        <v>10</v>
      </c>
      <c r="AK71" s="60">
        <v>19</v>
      </c>
      <c r="AL71" s="57">
        <v>29</v>
      </c>
      <c r="AM71" s="55">
        <v>140</v>
      </c>
      <c r="AN71" s="56">
        <v>182</v>
      </c>
      <c r="AO71" s="57">
        <v>322</v>
      </c>
      <c r="AQ71" s="289"/>
      <c r="AR71" s="289"/>
      <c r="AS71" s="289"/>
    </row>
    <row r="72" spans="2:45" x14ac:dyDescent="0.2">
      <c r="B72" s="58" t="s">
        <v>44</v>
      </c>
      <c r="C72" s="59">
        <v>11</v>
      </c>
      <c r="D72" s="60">
        <v>14</v>
      </c>
      <c r="E72" s="57">
        <v>25</v>
      </c>
      <c r="F72" s="59">
        <v>3</v>
      </c>
      <c r="G72" s="60">
        <v>14</v>
      </c>
      <c r="H72" s="57">
        <v>17</v>
      </c>
      <c r="I72" s="59">
        <v>8</v>
      </c>
      <c r="J72" s="60">
        <v>11</v>
      </c>
      <c r="K72" s="57">
        <v>19</v>
      </c>
      <c r="L72" s="59">
        <v>16</v>
      </c>
      <c r="M72" s="60">
        <v>6</v>
      </c>
      <c r="N72" s="57">
        <v>22</v>
      </c>
      <c r="O72" s="59">
        <v>3</v>
      </c>
      <c r="P72" s="60">
        <v>14</v>
      </c>
      <c r="Q72" s="57">
        <v>17</v>
      </c>
      <c r="R72" s="59">
        <v>6</v>
      </c>
      <c r="S72" s="60">
        <v>9</v>
      </c>
      <c r="T72" s="57">
        <v>15</v>
      </c>
      <c r="U72" s="59">
        <v>11</v>
      </c>
      <c r="V72" s="60">
        <v>12</v>
      </c>
      <c r="W72" s="57">
        <v>23</v>
      </c>
      <c r="X72" s="59">
        <v>9</v>
      </c>
      <c r="Y72" s="60">
        <v>19</v>
      </c>
      <c r="Z72" s="57">
        <v>28</v>
      </c>
      <c r="AA72" s="59">
        <v>10</v>
      </c>
      <c r="AB72" s="60">
        <v>11</v>
      </c>
      <c r="AC72" s="57">
        <v>21</v>
      </c>
      <c r="AD72" s="59">
        <v>11</v>
      </c>
      <c r="AE72" s="60">
        <v>25</v>
      </c>
      <c r="AF72" s="57">
        <v>36</v>
      </c>
      <c r="AG72" s="59">
        <v>15</v>
      </c>
      <c r="AH72" s="60">
        <v>17</v>
      </c>
      <c r="AI72" s="57">
        <v>32</v>
      </c>
      <c r="AJ72" s="59">
        <v>6</v>
      </c>
      <c r="AK72" s="60">
        <v>17</v>
      </c>
      <c r="AL72" s="57">
        <v>23</v>
      </c>
      <c r="AM72" s="55">
        <v>109</v>
      </c>
      <c r="AN72" s="56">
        <v>169</v>
      </c>
      <c r="AO72" s="57">
        <v>278</v>
      </c>
      <c r="AQ72" s="289"/>
      <c r="AR72" s="289"/>
      <c r="AS72" s="289"/>
    </row>
    <row r="73" spans="2:45" x14ac:dyDescent="0.2">
      <c r="B73" s="58" t="s">
        <v>45</v>
      </c>
      <c r="C73" s="59">
        <v>4</v>
      </c>
      <c r="D73" s="60">
        <v>6</v>
      </c>
      <c r="E73" s="57">
        <v>10</v>
      </c>
      <c r="F73" s="59">
        <v>2</v>
      </c>
      <c r="G73" s="60">
        <v>2</v>
      </c>
      <c r="H73" s="57">
        <v>4</v>
      </c>
      <c r="I73" s="59">
        <v>4</v>
      </c>
      <c r="J73" s="60">
        <v>3</v>
      </c>
      <c r="K73" s="57">
        <v>7</v>
      </c>
      <c r="L73" s="59">
        <v>2</v>
      </c>
      <c r="M73" s="60">
        <v>2</v>
      </c>
      <c r="N73" s="57">
        <v>4</v>
      </c>
      <c r="O73" s="59">
        <v>2</v>
      </c>
      <c r="P73" s="60">
        <v>6</v>
      </c>
      <c r="Q73" s="57">
        <v>8</v>
      </c>
      <c r="R73" s="59">
        <v>5</v>
      </c>
      <c r="S73" s="60">
        <v>3</v>
      </c>
      <c r="T73" s="57">
        <v>8</v>
      </c>
      <c r="U73" s="59">
        <v>0</v>
      </c>
      <c r="V73" s="60">
        <v>5</v>
      </c>
      <c r="W73" s="57">
        <v>5</v>
      </c>
      <c r="X73" s="59">
        <v>3</v>
      </c>
      <c r="Y73" s="60">
        <v>8</v>
      </c>
      <c r="Z73" s="57">
        <v>11</v>
      </c>
      <c r="AA73" s="59">
        <v>2</v>
      </c>
      <c r="AB73" s="60">
        <v>11</v>
      </c>
      <c r="AC73" s="57">
        <v>13</v>
      </c>
      <c r="AD73" s="59">
        <v>5</v>
      </c>
      <c r="AE73" s="60">
        <v>13</v>
      </c>
      <c r="AF73" s="57">
        <v>18</v>
      </c>
      <c r="AG73" s="59">
        <v>3</v>
      </c>
      <c r="AH73" s="60">
        <v>10</v>
      </c>
      <c r="AI73" s="57">
        <v>13</v>
      </c>
      <c r="AJ73" s="59">
        <v>4</v>
      </c>
      <c r="AK73" s="60">
        <v>7</v>
      </c>
      <c r="AL73" s="57">
        <v>11</v>
      </c>
      <c r="AM73" s="55">
        <v>36</v>
      </c>
      <c r="AN73" s="56">
        <v>76</v>
      </c>
      <c r="AO73" s="57">
        <v>112</v>
      </c>
      <c r="AQ73" s="289"/>
      <c r="AR73" s="289"/>
      <c r="AS73" s="289"/>
    </row>
    <row r="74" spans="2:45" x14ac:dyDescent="0.2">
      <c r="B74" s="58" t="s">
        <v>46</v>
      </c>
      <c r="C74" s="59">
        <v>19</v>
      </c>
      <c r="D74" s="60">
        <v>32</v>
      </c>
      <c r="E74" s="57">
        <v>51</v>
      </c>
      <c r="F74" s="59">
        <v>14</v>
      </c>
      <c r="G74" s="60">
        <v>12</v>
      </c>
      <c r="H74" s="57">
        <v>26</v>
      </c>
      <c r="I74" s="59">
        <v>18</v>
      </c>
      <c r="J74" s="60">
        <v>14</v>
      </c>
      <c r="K74" s="57">
        <v>32</v>
      </c>
      <c r="L74" s="59">
        <v>18</v>
      </c>
      <c r="M74" s="60">
        <v>12</v>
      </c>
      <c r="N74" s="57">
        <v>30</v>
      </c>
      <c r="O74" s="59">
        <v>16</v>
      </c>
      <c r="P74" s="60">
        <v>20</v>
      </c>
      <c r="Q74" s="57">
        <v>36</v>
      </c>
      <c r="R74" s="59">
        <v>20</v>
      </c>
      <c r="S74" s="60">
        <v>9</v>
      </c>
      <c r="T74" s="57">
        <v>29</v>
      </c>
      <c r="U74" s="59">
        <v>22</v>
      </c>
      <c r="V74" s="60">
        <v>17</v>
      </c>
      <c r="W74" s="57">
        <v>39</v>
      </c>
      <c r="X74" s="59">
        <v>25</v>
      </c>
      <c r="Y74" s="60">
        <v>24</v>
      </c>
      <c r="Z74" s="57">
        <v>49</v>
      </c>
      <c r="AA74" s="59">
        <v>15</v>
      </c>
      <c r="AB74" s="60">
        <v>13</v>
      </c>
      <c r="AC74" s="57">
        <v>28</v>
      </c>
      <c r="AD74" s="59">
        <v>22</v>
      </c>
      <c r="AE74" s="60">
        <v>13</v>
      </c>
      <c r="AF74" s="57">
        <v>35</v>
      </c>
      <c r="AG74" s="59">
        <v>6</v>
      </c>
      <c r="AH74" s="60">
        <v>11</v>
      </c>
      <c r="AI74" s="57">
        <v>17</v>
      </c>
      <c r="AJ74" s="59">
        <v>19</v>
      </c>
      <c r="AK74" s="60">
        <v>19</v>
      </c>
      <c r="AL74" s="57">
        <v>38</v>
      </c>
      <c r="AM74" s="55">
        <v>214</v>
      </c>
      <c r="AN74" s="56">
        <v>196</v>
      </c>
      <c r="AO74" s="57">
        <v>410</v>
      </c>
      <c r="AQ74" s="289"/>
      <c r="AR74" s="289"/>
      <c r="AS74" s="289"/>
    </row>
    <row r="75" spans="2:45" x14ac:dyDescent="0.2">
      <c r="B75" s="58" t="s">
        <v>47</v>
      </c>
      <c r="C75" s="59">
        <v>1</v>
      </c>
      <c r="D75" s="60">
        <v>0</v>
      </c>
      <c r="E75" s="57">
        <v>1</v>
      </c>
      <c r="F75" s="59">
        <v>2</v>
      </c>
      <c r="G75" s="60">
        <v>1</v>
      </c>
      <c r="H75" s="57">
        <v>3</v>
      </c>
      <c r="I75" s="59">
        <v>0</v>
      </c>
      <c r="J75" s="60">
        <v>0</v>
      </c>
      <c r="K75" s="57">
        <v>0</v>
      </c>
      <c r="L75" s="59">
        <v>0</v>
      </c>
      <c r="M75" s="60">
        <v>0</v>
      </c>
      <c r="N75" s="57">
        <v>0</v>
      </c>
      <c r="O75" s="59">
        <v>1</v>
      </c>
      <c r="P75" s="60">
        <v>0</v>
      </c>
      <c r="Q75" s="57">
        <v>1</v>
      </c>
      <c r="R75" s="59">
        <v>1</v>
      </c>
      <c r="S75" s="60">
        <v>3</v>
      </c>
      <c r="T75" s="57">
        <v>4</v>
      </c>
      <c r="U75" s="59">
        <v>0</v>
      </c>
      <c r="V75" s="60">
        <v>1</v>
      </c>
      <c r="W75" s="57">
        <v>1</v>
      </c>
      <c r="X75" s="59">
        <v>0</v>
      </c>
      <c r="Y75" s="60">
        <v>4</v>
      </c>
      <c r="Z75" s="57">
        <v>4</v>
      </c>
      <c r="AA75" s="59">
        <v>0</v>
      </c>
      <c r="AB75" s="60">
        <v>1</v>
      </c>
      <c r="AC75" s="57">
        <v>1</v>
      </c>
      <c r="AD75" s="59">
        <v>1</v>
      </c>
      <c r="AE75" s="60">
        <v>7</v>
      </c>
      <c r="AF75" s="57">
        <v>8</v>
      </c>
      <c r="AG75" s="59">
        <v>2</v>
      </c>
      <c r="AH75" s="60">
        <v>2</v>
      </c>
      <c r="AI75" s="57">
        <v>4</v>
      </c>
      <c r="AJ75" s="59">
        <v>0</v>
      </c>
      <c r="AK75" s="60">
        <v>3</v>
      </c>
      <c r="AL75" s="57">
        <v>3</v>
      </c>
      <c r="AM75" s="55">
        <v>8</v>
      </c>
      <c r="AN75" s="56">
        <v>22</v>
      </c>
      <c r="AO75" s="57">
        <v>30</v>
      </c>
      <c r="AQ75" s="289"/>
      <c r="AR75" s="289"/>
      <c r="AS75" s="289"/>
    </row>
    <row r="76" spans="2:45" x14ac:dyDescent="0.2">
      <c r="B76" s="58" t="s">
        <v>48</v>
      </c>
      <c r="C76" s="59">
        <v>2</v>
      </c>
      <c r="D76" s="60">
        <v>7</v>
      </c>
      <c r="E76" s="57">
        <v>9</v>
      </c>
      <c r="F76" s="59">
        <v>1</v>
      </c>
      <c r="G76" s="60">
        <v>2</v>
      </c>
      <c r="H76" s="57">
        <v>3</v>
      </c>
      <c r="I76" s="59">
        <v>4</v>
      </c>
      <c r="J76" s="60">
        <v>2</v>
      </c>
      <c r="K76" s="57">
        <v>6</v>
      </c>
      <c r="L76" s="59">
        <v>2</v>
      </c>
      <c r="M76" s="60">
        <v>1</v>
      </c>
      <c r="N76" s="57">
        <v>3</v>
      </c>
      <c r="O76" s="59">
        <v>3</v>
      </c>
      <c r="P76" s="60">
        <v>7</v>
      </c>
      <c r="Q76" s="57">
        <v>10</v>
      </c>
      <c r="R76" s="59">
        <v>3</v>
      </c>
      <c r="S76" s="60">
        <v>3</v>
      </c>
      <c r="T76" s="57">
        <v>6</v>
      </c>
      <c r="U76" s="59">
        <v>6</v>
      </c>
      <c r="V76" s="60">
        <v>0</v>
      </c>
      <c r="W76" s="57">
        <v>6</v>
      </c>
      <c r="X76" s="59">
        <v>3</v>
      </c>
      <c r="Y76" s="60">
        <v>1</v>
      </c>
      <c r="Z76" s="57">
        <v>4</v>
      </c>
      <c r="AA76" s="59">
        <v>2</v>
      </c>
      <c r="AB76" s="60">
        <v>6</v>
      </c>
      <c r="AC76" s="57">
        <v>8</v>
      </c>
      <c r="AD76" s="59">
        <v>4</v>
      </c>
      <c r="AE76" s="60">
        <v>3</v>
      </c>
      <c r="AF76" s="57">
        <v>7</v>
      </c>
      <c r="AG76" s="59">
        <v>5</v>
      </c>
      <c r="AH76" s="60">
        <v>6</v>
      </c>
      <c r="AI76" s="57">
        <v>11</v>
      </c>
      <c r="AJ76" s="59">
        <v>3</v>
      </c>
      <c r="AK76" s="60">
        <v>2</v>
      </c>
      <c r="AL76" s="57">
        <v>5</v>
      </c>
      <c r="AM76" s="55">
        <v>38</v>
      </c>
      <c r="AN76" s="56">
        <v>40</v>
      </c>
      <c r="AO76" s="57">
        <v>78</v>
      </c>
      <c r="AQ76" s="289"/>
      <c r="AR76" s="289"/>
      <c r="AS76" s="289"/>
    </row>
    <row r="77" spans="2:45" x14ac:dyDescent="0.2">
      <c r="B77" s="58" t="s">
        <v>49</v>
      </c>
      <c r="C77" s="59">
        <v>147</v>
      </c>
      <c r="D77" s="60">
        <v>168</v>
      </c>
      <c r="E77" s="57">
        <v>315</v>
      </c>
      <c r="F77" s="59">
        <v>126</v>
      </c>
      <c r="G77" s="60">
        <v>117</v>
      </c>
      <c r="H77" s="57">
        <v>243</v>
      </c>
      <c r="I77" s="59">
        <v>147</v>
      </c>
      <c r="J77" s="60">
        <v>121</v>
      </c>
      <c r="K77" s="57">
        <v>268</v>
      </c>
      <c r="L77" s="59">
        <v>122</v>
      </c>
      <c r="M77" s="60">
        <v>116</v>
      </c>
      <c r="N77" s="57">
        <v>238</v>
      </c>
      <c r="O77" s="59">
        <v>133</v>
      </c>
      <c r="P77" s="60">
        <v>155</v>
      </c>
      <c r="Q77" s="57">
        <v>288</v>
      </c>
      <c r="R77" s="59">
        <v>131</v>
      </c>
      <c r="S77" s="60">
        <v>134</v>
      </c>
      <c r="T77" s="57">
        <v>265</v>
      </c>
      <c r="U77" s="59">
        <v>124</v>
      </c>
      <c r="V77" s="60">
        <v>161</v>
      </c>
      <c r="W77" s="57">
        <v>285</v>
      </c>
      <c r="X77" s="59">
        <v>148</v>
      </c>
      <c r="Y77" s="60">
        <v>165</v>
      </c>
      <c r="Z77" s="57">
        <v>313</v>
      </c>
      <c r="AA77" s="59">
        <v>126</v>
      </c>
      <c r="AB77" s="60">
        <v>138</v>
      </c>
      <c r="AC77" s="57">
        <v>264</v>
      </c>
      <c r="AD77" s="59">
        <v>131</v>
      </c>
      <c r="AE77" s="60">
        <v>160</v>
      </c>
      <c r="AF77" s="57">
        <v>291</v>
      </c>
      <c r="AG77" s="59">
        <v>110</v>
      </c>
      <c r="AH77" s="60">
        <v>123</v>
      </c>
      <c r="AI77" s="57">
        <v>233</v>
      </c>
      <c r="AJ77" s="59">
        <v>150</v>
      </c>
      <c r="AK77" s="60">
        <v>147</v>
      </c>
      <c r="AL77" s="57">
        <v>297</v>
      </c>
      <c r="AM77" s="55">
        <v>1595</v>
      </c>
      <c r="AN77" s="56">
        <v>1705</v>
      </c>
      <c r="AO77" s="57">
        <v>3300</v>
      </c>
      <c r="AQ77" s="289"/>
      <c r="AR77" s="289"/>
      <c r="AS77" s="289"/>
    </row>
    <row r="78" spans="2:45" ht="15" x14ac:dyDescent="0.25">
      <c r="B78" s="62" t="s">
        <v>231</v>
      </c>
      <c r="C78" s="63">
        <v>232</v>
      </c>
      <c r="D78" s="64">
        <v>306</v>
      </c>
      <c r="E78" s="57">
        <v>538</v>
      </c>
      <c r="F78" s="63">
        <v>209</v>
      </c>
      <c r="G78" s="64">
        <v>203</v>
      </c>
      <c r="H78" s="57">
        <v>412</v>
      </c>
      <c r="I78" s="63">
        <v>240</v>
      </c>
      <c r="J78" s="64">
        <v>211</v>
      </c>
      <c r="K78" s="57">
        <v>451</v>
      </c>
      <c r="L78" s="63">
        <v>220</v>
      </c>
      <c r="M78" s="64">
        <v>186</v>
      </c>
      <c r="N78" s="57">
        <v>406</v>
      </c>
      <c r="O78" s="63">
        <v>218</v>
      </c>
      <c r="P78" s="64">
        <v>300</v>
      </c>
      <c r="Q78" s="57">
        <v>518</v>
      </c>
      <c r="R78" s="63">
        <v>207</v>
      </c>
      <c r="S78" s="64">
        <v>215</v>
      </c>
      <c r="T78" s="57">
        <v>422</v>
      </c>
      <c r="U78" s="63">
        <v>234</v>
      </c>
      <c r="V78" s="64">
        <v>276</v>
      </c>
      <c r="W78" s="57">
        <v>510</v>
      </c>
      <c r="X78" s="63">
        <v>264</v>
      </c>
      <c r="Y78" s="64">
        <v>337</v>
      </c>
      <c r="Z78" s="57">
        <v>601</v>
      </c>
      <c r="AA78" s="63">
        <v>200</v>
      </c>
      <c r="AB78" s="64">
        <v>253</v>
      </c>
      <c r="AC78" s="57">
        <v>453</v>
      </c>
      <c r="AD78" s="63">
        <v>249</v>
      </c>
      <c r="AE78" s="64">
        <v>334</v>
      </c>
      <c r="AF78" s="57">
        <v>583</v>
      </c>
      <c r="AG78" s="63">
        <v>197</v>
      </c>
      <c r="AH78" s="64">
        <v>256</v>
      </c>
      <c r="AI78" s="57">
        <v>453</v>
      </c>
      <c r="AJ78" s="63">
        <v>251</v>
      </c>
      <c r="AK78" s="64">
        <v>299</v>
      </c>
      <c r="AL78" s="57">
        <v>550</v>
      </c>
      <c r="AM78" s="63">
        <v>2721</v>
      </c>
      <c r="AN78" s="64">
        <v>3176</v>
      </c>
      <c r="AO78" s="65">
        <v>5897</v>
      </c>
      <c r="AQ78" s="289"/>
      <c r="AR78" s="289"/>
    </row>
    <row r="79" spans="2:45" ht="27" customHeight="1" x14ac:dyDescent="0.2">
      <c r="B79" s="1261" t="s">
        <v>58</v>
      </c>
      <c r="C79" s="1261"/>
      <c r="D79" s="1261"/>
      <c r="E79" s="1261"/>
      <c r="F79" s="1261"/>
      <c r="G79" s="1261"/>
      <c r="H79" s="1261"/>
      <c r="I79" s="1261"/>
      <c r="J79" s="1261"/>
      <c r="K79" s="1261"/>
      <c r="L79" s="1261"/>
      <c r="M79" s="367"/>
      <c r="N79" s="367"/>
      <c r="AQ79" s="289"/>
    </row>
    <row r="80" spans="2:45" x14ac:dyDescent="0.2">
      <c r="B80" s="76" t="s">
        <v>59</v>
      </c>
      <c r="C80" s="77"/>
      <c r="D80" s="77"/>
      <c r="E80" s="77"/>
      <c r="F80" s="77"/>
      <c r="G80" s="78"/>
      <c r="H80" s="78"/>
      <c r="I80" s="78"/>
      <c r="J80" s="78"/>
      <c r="K80" s="78"/>
      <c r="L80" s="78"/>
      <c r="M80" s="5"/>
      <c r="N80" s="5"/>
      <c r="AQ80" s="289"/>
    </row>
    <row r="81" spans="2:43" ht="27" customHeight="1" x14ac:dyDescent="0.2">
      <c r="B81" s="1262" t="s">
        <v>60</v>
      </c>
      <c r="C81" s="1262"/>
      <c r="D81" s="1262"/>
      <c r="E81" s="1262"/>
      <c r="F81" s="1262"/>
      <c r="G81" s="1262"/>
      <c r="H81" s="1262"/>
      <c r="I81" s="1262"/>
      <c r="J81" s="1262"/>
      <c r="K81" s="1262"/>
      <c r="L81" s="1262"/>
      <c r="M81" s="281"/>
      <c r="N81" s="281"/>
      <c r="O81" s="281"/>
      <c r="AQ81" s="289"/>
    </row>
    <row r="82" spans="2:43" x14ac:dyDescent="0.2">
      <c r="B82" s="80"/>
      <c r="AM82" s="368"/>
      <c r="AN82" s="368"/>
      <c r="AO82" s="368"/>
    </row>
    <row r="83" spans="2:43" x14ac:dyDescent="0.2">
      <c r="C83" s="369"/>
      <c r="D83" s="369"/>
      <c r="E83" s="369"/>
      <c r="F83" s="369"/>
      <c r="G83" s="369"/>
      <c r="H83" s="369"/>
      <c r="I83" s="369"/>
      <c r="J83" s="369"/>
      <c r="K83" s="369"/>
      <c r="L83" s="369"/>
      <c r="M83" s="369"/>
      <c r="N83" s="369"/>
      <c r="O83" s="369"/>
      <c r="P83" s="369"/>
      <c r="Q83" s="369"/>
      <c r="R83" s="369"/>
      <c r="S83" s="369"/>
      <c r="T83" s="369"/>
      <c r="U83" s="369"/>
      <c r="V83" s="369"/>
      <c r="W83" s="369"/>
      <c r="X83" s="369"/>
      <c r="Y83" s="369"/>
      <c r="Z83" s="369"/>
      <c r="AA83" s="369"/>
      <c r="AB83" s="369"/>
      <c r="AC83" s="369"/>
      <c r="AD83" s="369"/>
      <c r="AE83" s="369"/>
      <c r="AF83" s="369"/>
      <c r="AG83" s="369"/>
      <c r="AH83" s="369"/>
      <c r="AI83" s="369"/>
      <c r="AJ83" s="369"/>
      <c r="AK83" s="369"/>
      <c r="AL83" s="369"/>
      <c r="AM83" s="369"/>
      <c r="AN83" s="369"/>
      <c r="AO83" s="369"/>
    </row>
    <row r="84" spans="2:43" x14ac:dyDescent="0.2">
      <c r="C84" s="289"/>
      <c r="D84" s="289"/>
      <c r="E84" s="289"/>
      <c r="F84" s="289"/>
      <c r="G84" s="289"/>
      <c r="H84" s="289"/>
      <c r="I84" s="289"/>
      <c r="J84" s="289"/>
      <c r="K84" s="289"/>
      <c r="L84" s="289"/>
      <c r="M84" s="289"/>
      <c r="N84" s="289"/>
      <c r="O84" s="289"/>
      <c r="P84" s="289"/>
      <c r="Q84" s="289"/>
      <c r="R84" s="289"/>
      <c r="S84" s="289"/>
      <c r="T84" s="289"/>
      <c r="U84" s="289"/>
      <c r="V84" s="289"/>
      <c r="W84" s="289"/>
      <c r="X84" s="289"/>
      <c r="Y84" s="289"/>
      <c r="Z84" s="289"/>
      <c r="AA84" s="289"/>
      <c r="AB84" s="289"/>
      <c r="AC84" s="289"/>
      <c r="AD84" s="289"/>
      <c r="AE84" s="289"/>
      <c r="AF84" s="289"/>
      <c r="AG84" s="289"/>
      <c r="AH84" s="289"/>
      <c r="AI84" s="289"/>
      <c r="AJ84" s="289"/>
      <c r="AK84" s="289"/>
      <c r="AL84" s="289"/>
      <c r="AM84" s="289"/>
    </row>
    <row r="85" spans="2:43" x14ac:dyDescent="0.2">
      <c r="K85" s="81"/>
      <c r="N85" s="81"/>
      <c r="Q85" s="81"/>
      <c r="T85" s="81"/>
    </row>
  </sheetData>
  <mergeCells count="16">
    <mergeCell ref="AJ5:AL5"/>
    <mergeCell ref="AM5:AO5"/>
    <mergeCell ref="B79:L79"/>
    <mergeCell ref="B81:L81"/>
    <mergeCell ref="R5:T5"/>
    <mergeCell ref="U5:W5"/>
    <mergeCell ref="X5:Z5"/>
    <mergeCell ref="AA5:AC5"/>
    <mergeCell ref="AD5:AF5"/>
    <mergeCell ref="AG5:AI5"/>
    <mergeCell ref="B5:B6"/>
    <mergeCell ref="C5:E5"/>
    <mergeCell ref="F5:H5"/>
    <mergeCell ref="I5:K5"/>
    <mergeCell ref="L5:N5"/>
    <mergeCell ref="O5:Q5"/>
  </mergeCells>
  <hyperlinks>
    <hyperlink ref="K1" location="Índice!A1" display="Volver" xr:uid="{4C32BE5F-6412-43CF-B391-5D70E7A733E5}"/>
  </hyperlinks>
  <printOptions horizontalCentered="1"/>
  <pageMargins left="0" right="0" top="0.78740157480314965" bottom="0.98425196850393704" header="0" footer="0"/>
  <pageSetup scale="63" fitToWidth="2"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tint="0.79998168889431442"/>
  </sheetPr>
  <dimension ref="A1:U229"/>
  <sheetViews>
    <sheetView showGridLines="0" zoomScale="90" zoomScaleNormal="90" workbookViewId="0"/>
  </sheetViews>
  <sheetFormatPr baseColWidth="10" defaultRowHeight="12.75" x14ac:dyDescent="0.2"/>
  <cols>
    <col min="1" max="1" width="2.85546875" style="254" customWidth="1"/>
    <col min="2" max="2" width="18" style="336" customWidth="1"/>
    <col min="3" max="3" width="32.85546875" style="336" customWidth="1"/>
    <col min="4" max="6" width="11.42578125" style="254" customWidth="1"/>
    <col min="7" max="7" width="12.5703125" style="254" customWidth="1"/>
    <col min="8" max="11" width="11.42578125" style="254" customWidth="1"/>
    <col min="12" max="12" width="14.42578125" style="254" customWidth="1"/>
    <col min="13" max="19" width="11.42578125" style="254" customWidth="1"/>
    <col min="20" max="20" width="13" style="254" customWidth="1"/>
    <col min="21" max="16384" width="11.42578125" style="254"/>
  </cols>
  <sheetData>
    <row r="1" spans="1:21" ht="18" x14ac:dyDescent="0.25">
      <c r="A1"/>
      <c r="B1" s="36" t="s">
        <v>223</v>
      </c>
      <c r="C1" s="212"/>
      <c r="D1"/>
      <c r="E1"/>
      <c r="F1"/>
      <c r="G1"/>
      <c r="H1"/>
      <c r="I1" s="1191" t="s">
        <v>1070</v>
      </c>
      <c r="J1"/>
      <c r="K1"/>
      <c r="L1"/>
      <c r="M1"/>
      <c r="N1"/>
      <c r="O1"/>
      <c r="P1"/>
      <c r="Q1"/>
      <c r="R1"/>
      <c r="S1"/>
      <c r="T1"/>
      <c r="U1"/>
    </row>
    <row r="2" spans="1:21" ht="15.75" x14ac:dyDescent="0.25">
      <c r="A2"/>
      <c r="B2" s="36" t="s">
        <v>28</v>
      </c>
      <c r="C2" s="212"/>
      <c r="D2"/>
      <c r="E2"/>
      <c r="F2"/>
      <c r="G2"/>
      <c r="H2"/>
      <c r="I2"/>
      <c r="J2"/>
      <c r="K2"/>
      <c r="L2"/>
      <c r="M2"/>
      <c r="N2"/>
      <c r="O2"/>
      <c r="P2"/>
      <c r="Q2"/>
      <c r="R2"/>
      <c r="S2"/>
      <c r="T2"/>
      <c r="U2"/>
    </row>
    <row r="3" spans="1:21" ht="15.75" x14ac:dyDescent="0.25">
      <c r="A3"/>
      <c r="B3" s="37" t="s">
        <v>2</v>
      </c>
      <c r="C3" s="212"/>
      <c r="D3"/>
      <c r="E3"/>
      <c r="F3"/>
      <c r="G3"/>
      <c r="H3"/>
      <c r="I3"/>
      <c r="J3"/>
      <c r="K3"/>
      <c r="L3"/>
      <c r="M3"/>
      <c r="N3"/>
      <c r="O3"/>
      <c r="P3"/>
      <c r="Q3"/>
      <c r="R3"/>
      <c r="S3"/>
      <c r="T3"/>
      <c r="U3"/>
    </row>
    <row r="4" spans="1:21" ht="15" x14ac:dyDescent="0.25">
      <c r="A4"/>
      <c r="B4" s="212"/>
      <c r="C4" s="40"/>
      <c r="D4"/>
      <c r="E4"/>
      <c r="F4"/>
      <c r="G4"/>
      <c r="H4"/>
      <c r="I4"/>
      <c r="J4"/>
      <c r="K4"/>
      <c r="L4"/>
      <c r="M4"/>
      <c r="N4"/>
      <c r="O4"/>
      <c r="P4"/>
      <c r="Q4"/>
      <c r="R4"/>
      <c r="S4"/>
      <c r="T4"/>
      <c r="U4"/>
    </row>
    <row r="5" spans="1:21" s="336" customFormat="1" ht="72" customHeight="1" x14ac:dyDescent="0.2">
      <c r="A5" s="212"/>
      <c r="B5" s="1270" t="s">
        <v>29</v>
      </c>
      <c r="C5" s="1271"/>
      <c r="D5" s="337" t="s">
        <v>104</v>
      </c>
      <c r="E5" s="337" t="s">
        <v>105</v>
      </c>
      <c r="F5" s="337" t="s">
        <v>106</v>
      </c>
      <c r="G5" s="337" t="s">
        <v>107</v>
      </c>
      <c r="H5" s="337" t="s">
        <v>108</v>
      </c>
      <c r="I5" s="337" t="s">
        <v>109</v>
      </c>
      <c r="J5" s="337" t="s">
        <v>110</v>
      </c>
      <c r="K5" s="337" t="s">
        <v>111</v>
      </c>
      <c r="L5" s="337" t="s">
        <v>112</v>
      </c>
      <c r="M5" s="337" t="s">
        <v>113</v>
      </c>
      <c r="N5" s="337" t="s">
        <v>114</v>
      </c>
      <c r="O5" s="337" t="s">
        <v>115</v>
      </c>
      <c r="P5" s="337" t="s">
        <v>116</v>
      </c>
      <c r="Q5" s="337" t="s">
        <v>117</v>
      </c>
      <c r="R5" s="337" t="s">
        <v>118</v>
      </c>
      <c r="S5" s="337" t="s">
        <v>119</v>
      </c>
      <c r="T5" s="337" t="s">
        <v>120</v>
      </c>
      <c r="U5" s="365" t="s">
        <v>17</v>
      </c>
    </row>
    <row r="6" spans="1:21" ht="15" x14ac:dyDescent="0.25">
      <c r="A6"/>
      <c r="B6" s="1255" t="s">
        <v>84</v>
      </c>
      <c r="C6" s="338" t="s">
        <v>34</v>
      </c>
      <c r="D6" s="1218">
        <v>7</v>
      </c>
      <c r="E6" s="1218">
        <v>2</v>
      </c>
      <c r="F6" s="1218">
        <v>4</v>
      </c>
      <c r="G6" s="1218">
        <v>13</v>
      </c>
      <c r="H6" s="1218">
        <v>0</v>
      </c>
      <c r="I6" s="1218">
        <v>9</v>
      </c>
      <c r="J6" s="1218">
        <v>9</v>
      </c>
      <c r="K6" s="1218">
        <v>4</v>
      </c>
      <c r="L6" s="1218">
        <v>9</v>
      </c>
      <c r="M6" s="1218">
        <v>1</v>
      </c>
      <c r="N6" s="1218">
        <v>3</v>
      </c>
      <c r="O6" s="1218">
        <v>13</v>
      </c>
      <c r="P6" s="1218">
        <v>3</v>
      </c>
      <c r="Q6" s="1218">
        <v>11</v>
      </c>
      <c r="R6" s="1218">
        <v>2</v>
      </c>
      <c r="S6" s="1218">
        <v>1</v>
      </c>
      <c r="T6" s="1218">
        <v>0</v>
      </c>
      <c r="U6" s="1219">
        <v>91</v>
      </c>
    </row>
    <row r="7" spans="1:21" ht="15" x14ac:dyDescent="0.25">
      <c r="A7"/>
      <c r="B7" s="1256"/>
      <c r="C7" s="338" t="s">
        <v>35</v>
      </c>
      <c r="D7" s="1218">
        <v>2</v>
      </c>
      <c r="E7" s="1218">
        <v>1</v>
      </c>
      <c r="F7" s="1218">
        <v>4</v>
      </c>
      <c r="G7" s="1218">
        <v>11</v>
      </c>
      <c r="H7" s="1218">
        <v>0</v>
      </c>
      <c r="I7" s="1218">
        <v>17</v>
      </c>
      <c r="J7" s="1218">
        <v>16</v>
      </c>
      <c r="K7" s="1218">
        <v>13</v>
      </c>
      <c r="L7" s="1218">
        <v>6</v>
      </c>
      <c r="M7" s="1218">
        <v>0</v>
      </c>
      <c r="N7" s="1218">
        <v>16</v>
      </c>
      <c r="O7" s="1218">
        <v>16</v>
      </c>
      <c r="P7" s="1218">
        <v>6</v>
      </c>
      <c r="Q7" s="1218">
        <v>2</v>
      </c>
      <c r="R7" s="1218">
        <v>8</v>
      </c>
      <c r="S7" s="1218">
        <v>0</v>
      </c>
      <c r="T7" s="1218">
        <v>0</v>
      </c>
      <c r="U7" s="1219">
        <v>118</v>
      </c>
    </row>
    <row r="8" spans="1:21" ht="15" x14ac:dyDescent="0.25">
      <c r="A8"/>
      <c r="B8" s="1256"/>
      <c r="C8" s="338" t="s">
        <v>36</v>
      </c>
      <c r="D8" s="1218">
        <v>0</v>
      </c>
      <c r="E8" s="1218">
        <v>1</v>
      </c>
      <c r="F8" s="1218">
        <v>11</v>
      </c>
      <c r="G8" s="1218">
        <v>12</v>
      </c>
      <c r="H8" s="1218">
        <v>0</v>
      </c>
      <c r="I8" s="1218">
        <v>46</v>
      </c>
      <c r="J8" s="1218">
        <v>34</v>
      </c>
      <c r="K8" s="1218">
        <v>28</v>
      </c>
      <c r="L8" s="1218">
        <v>27</v>
      </c>
      <c r="M8" s="1218">
        <v>1</v>
      </c>
      <c r="N8" s="1218">
        <v>48</v>
      </c>
      <c r="O8" s="1218">
        <v>8</v>
      </c>
      <c r="P8" s="1218">
        <v>8</v>
      </c>
      <c r="Q8" s="1218">
        <v>8</v>
      </c>
      <c r="R8" s="1218">
        <v>15</v>
      </c>
      <c r="S8" s="1218">
        <v>1</v>
      </c>
      <c r="T8" s="1218">
        <v>0</v>
      </c>
      <c r="U8" s="1219">
        <v>248</v>
      </c>
    </row>
    <row r="9" spans="1:21" ht="15" x14ac:dyDescent="0.25">
      <c r="A9"/>
      <c r="B9" s="1256"/>
      <c r="C9" s="338" t="s">
        <v>37</v>
      </c>
      <c r="D9" s="1218">
        <v>45</v>
      </c>
      <c r="E9" s="1218">
        <v>1</v>
      </c>
      <c r="F9" s="1218">
        <v>0</v>
      </c>
      <c r="G9" s="1218">
        <v>10</v>
      </c>
      <c r="H9" s="1218">
        <v>2</v>
      </c>
      <c r="I9" s="1218">
        <v>10</v>
      </c>
      <c r="J9" s="1218">
        <v>14</v>
      </c>
      <c r="K9" s="1218">
        <v>8</v>
      </c>
      <c r="L9" s="1218">
        <v>8</v>
      </c>
      <c r="M9" s="1218">
        <v>1</v>
      </c>
      <c r="N9" s="1218">
        <v>12</v>
      </c>
      <c r="O9" s="1218">
        <v>12</v>
      </c>
      <c r="P9" s="1218">
        <v>3</v>
      </c>
      <c r="Q9" s="1218">
        <v>3</v>
      </c>
      <c r="R9" s="1218">
        <v>3</v>
      </c>
      <c r="S9" s="1218">
        <v>0</v>
      </c>
      <c r="T9" s="1218">
        <v>0</v>
      </c>
      <c r="U9" s="1219">
        <v>132</v>
      </c>
    </row>
    <row r="10" spans="1:21" ht="15" x14ac:dyDescent="0.25">
      <c r="A10"/>
      <c r="B10" s="1256"/>
      <c r="C10" s="338" t="s">
        <v>38</v>
      </c>
      <c r="D10" s="1218">
        <v>55</v>
      </c>
      <c r="E10" s="1218">
        <v>4</v>
      </c>
      <c r="F10" s="1218">
        <v>6</v>
      </c>
      <c r="G10" s="1218">
        <v>13</v>
      </c>
      <c r="H10" s="1218">
        <v>1</v>
      </c>
      <c r="I10" s="1218">
        <v>40</v>
      </c>
      <c r="J10" s="1218">
        <v>37</v>
      </c>
      <c r="K10" s="1218">
        <v>22</v>
      </c>
      <c r="L10" s="1218">
        <v>22</v>
      </c>
      <c r="M10" s="1218">
        <v>1</v>
      </c>
      <c r="N10" s="1218">
        <v>27</v>
      </c>
      <c r="O10" s="1218">
        <v>10</v>
      </c>
      <c r="P10" s="1218">
        <v>9</v>
      </c>
      <c r="Q10" s="1218">
        <v>17</v>
      </c>
      <c r="R10" s="1218">
        <v>13</v>
      </c>
      <c r="S10" s="1218">
        <v>2</v>
      </c>
      <c r="T10" s="1218">
        <v>0</v>
      </c>
      <c r="U10" s="1219">
        <v>279</v>
      </c>
    </row>
    <row r="11" spans="1:21" ht="15" x14ac:dyDescent="0.25">
      <c r="A11"/>
      <c r="B11" s="1256"/>
      <c r="C11" s="338" t="s">
        <v>39</v>
      </c>
      <c r="D11" s="1218">
        <v>231</v>
      </c>
      <c r="E11" s="1218">
        <v>3</v>
      </c>
      <c r="F11" s="1218">
        <v>5</v>
      </c>
      <c r="G11" s="1218">
        <v>158</v>
      </c>
      <c r="H11" s="1218">
        <v>2</v>
      </c>
      <c r="I11" s="1218">
        <v>212</v>
      </c>
      <c r="J11" s="1218">
        <v>131</v>
      </c>
      <c r="K11" s="1218">
        <v>105</v>
      </c>
      <c r="L11" s="1218">
        <v>161</v>
      </c>
      <c r="M11" s="1218">
        <v>18</v>
      </c>
      <c r="N11" s="1218">
        <v>122</v>
      </c>
      <c r="O11" s="1218">
        <v>107</v>
      </c>
      <c r="P11" s="1218">
        <v>30</v>
      </c>
      <c r="Q11" s="1218">
        <v>74</v>
      </c>
      <c r="R11" s="1218">
        <v>90</v>
      </c>
      <c r="S11" s="1218">
        <v>9</v>
      </c>
      <c r="T11" s="1218">
        <v>0</v>
      </c>
      <c r="U11" s="1219">
        <v>1458</v>
      </c>
    </row>
    <row r="12" spans="1:21" ht="15" x14ac:dyDescent="0.25">
      <c r="A12"/>
      <c r="B12" s="1256"/>
      <c r="C12" s="338" t="s">
        <v>40</v>
      </c>
      <c r="D12" s="1218">
        <v>305</v>
      </c>
      <c r="E12" s="1218">
        <v>1</v>
      </c>
      <c r="F12" s="1218">
        <v>2</v>
      </c>
      <c r="G12" s="1218">
        <v>87</v>
      </c>
      <c r="H12" s="1218">
        <v>3</v>
      </c>
      <c r="I12" s="1218">
        <v>63</v>
      </c>
      <c r="J12" s="1218">
        <v>57</v>
      </c>
      <c r="K12" s="1218">
        <v>18</v>
      </c>
      <c r="L12" s="1218">
        <v>40</v>
      </c>
      <c r="M12" s="1218">
        <v>1</v>
      </c>
      <c r="N12" s="1218">
        <v>47</v>
      </c>
      <c r="O12" s="1218">
        <v>12</v>
      </c>
      <c r="P12" s="1218">
        <v>9</v>
      </c>
      <c r="Q12" s="1218">
        <v>3</v>
      </c>
      <c r="R12" s="1218">
        <v>18</v>
      </c>
      <c r="S12" s="1218">
        <v>0</v>
      </c>
      <c r="T12" s="1218">
        <v>0</v>
      </c>
      <c r="U12" s="1219">
        <v>666</v>
      </c>
    </row>
    <row r="13" spans="1:21" ht="15" x14ac:dyDescent="0.25">
      <c r="A13"/>
      <c r="B13" s="1256"/>
      <c r="C13" s="338" t="s">
        <v>41</v>
      </c>
      <c r="D13" s="1218">
        <v>195</v>
      </c>
      <c r="E13" s="1218">
        <v>0</v>
      </c>
      <c r="F13" s="1218">
        <v>1</v>
      </c>
      <c r="G13" s="1218">
        <v>98</v>
      </c>
      <c r="H13" s="1218">
        <v>1</v>
      </c>
      <c r="I13" s="1218">
        <v>78</v>
      </c>
      <c r="J13" s="1218">
        <v>60</v>
      </c>
      <c r="K13" s="1218">
        <v>21</v>
      </c>
      <c r="L13" s="1218">
        <v>47</v>
      </c>
      <c r="M13" s="1218">
        <v>4</v>
      </c>
      <c r="N13" s="1218">
        <v>48</v>
      </c>
      <c r="O13" s="1218">
        <v>37</v>
      </c>
      <c r="P13" s="1218">
        <v>14</v>
      </c>
      <c r="Q13" s="1218">
        <v>5</v>
      </c>
      <c r="R13" s="1218">
        <v>22</v>
      </c>
      <c r="S13" s="1218">
        <v>0</v>
      </c>
      <c r="T13" s="1218">
        <v>0</v>
      </c>
      <c r="U13" s="1219">
        <v>631</v>
      </c>
    </row>
    <row r="14" spans="1:21" ht="15" x14ac:dyDescent="0.25">
      <c r="A14"/>
      <c r="B14" s="1256"/>
      <c r="C14" s="338" t="s">
        <v>42</v>
      </c>
      <c r="D14" s="1218">
        <v>52</v>
      </c>
      <c r="E14" s="1218">
        <v>0</v>
      </c>
      <c r="F14" s="1218">
        <v>0</v>
      </c>
      <c r="G14" s="1218">
        <v>25</v>
      </c>
      <c r="H14" s="1218">
        <v>4</v>
      </c>
      <c r="I14" s="1218">
        <v>27</v>
      </c>
      <c r="J14" s="1218">
        <v>30</v>
      </c>
      <c r="K14" s="1218">
        <v>3</v>
      </c>
      <c r="L14" s="1218">
        <v>16</v>
      </c>
      <c r="M14" s="1218">
        <v>0</v>
      </c>
      <c r="N14" s="1218">
        <v>12</v>
      </c>
      <c r="O14" s="1218">
        <v>3</v>
      </c>
      <c r="P14" s="1218">
        <v>1</v>
      </c>
      <c r="Q14" s="1218">
        <v>1</v>
      </c>
      <c r="R14" s="1218">
        <v>6</v>
      </c>
      <c r="S14" s="1218">
        <v>0</v>
      </c>
      <c r="T14" s="1218">
        <v>0</v>
      </c>
      <c r="U14" s="1219">
        <v>180</v>
      </c>
    </row>
    <row r="15" spans="1:21" ht="15" x14ac:dyDescent="0.25">
      <c r="A15"/>
      <c r="B15" s="1256"/>
      <c r="C15" s="338" t="s">
        <v>43</v>
      </c>
      <c r="D15" s="1218">
        <v>56</v>
      </c>
      <c r="E15" s="1218">
        <v>9</v>
      </c>
      <c r="F15" s="1218">
        <v>1</v>
      </c>
      <c r="G15" s="1218">
        <v>101</v>
      </c>
      <c r="H15" s="1218">
        <v>4</v>
      </c>
      <c r="I15" s="1218">
        <v>134</v>
      </c>
      <c r="J15" s="1218">
        <v>118</v>
      </c>
      <c r="K15" s="1218">
        <v>41</v>
      </c>
      <c r="L15" s="1218">
        <v>72</v>
      </c>
      <c r="M15" s="1218">
        <v>7</v>
      </c>
      <c r="N15" s="1218">
        <v>67</v>
      </c>
      <c r="O15" s="1218">
        <v>46</v>
      </c>
      <c r="P15" s="1218">
        <v>21</v>
      </c>
      <c r="Q15" s="1218">
        <v>19</v>
      </c>
      <c r="R15" s="1218">
        <v>55</v>
      </c>
      <c r="S15" s="1218">
        <v>4</v>
      </c>
      <c r="T15" s="1218">
        <v>0</v>
      </c>
      <c r="U15" s="1219">
        <v>755</v>
      </c>
    </row>
    <row r="16" spans="1:21" ht="15" x14ac:dyDescent="0.25">
      <c r="A16"/>
      <c r="B16" s="1256"/>
      <c r="C16" s="338" t="s">
        <v>44</v>
      </c>
      <c r="D16" s="1224">
        <v>103</v>
      </c>
      <c r="E16" s="1224">
        <v>2</v>
      </c>
      <c r="F16" s="1224">
        <v>3</v>
      </c>
      <c r="G16" s="1224">
        <v>86</v>
      </c>
      <c r="H16" s="1224">
        <v>1</v>
      </c>
      <c r="I16" s="1224">
        <v>122</v>
      </c>
      <c r="J16" s="1224">
        <v>86</v>
      </c>
      <c r="K16" s="1224">
        <v>27</v>
      </c>
      <c r="L16" s="1224">
        <v>40</v>
      </c>
      <c r="M16" s="1224">
        <v>2</v>
      </c>
      <c r="N16" s="1224">
        <v>22</v>
      </c>
      <c r="O16" s="1224">
        <v>24</v>
      </c>
      <c r="P16" s="1224">
        <v>19</v>
      </c>
      <c r="Q16" s="1224">
        <v>6</v>
      </c>
      <c r="R16" s="1224">
        <v>12</v>
      </c>
      <c r="S16" s="1224">
        <v>2</v>
      </c>
      <c r="T16" s="1224">
        <v>0</v>
      </c>
      <c r="U16" s="1225">
        <v>557</v>
      </c>
    </row>
    <row r="17" spans="1:21" ht="15" x14ac:dyDescent="0.25">
      <c r="A17"/>
      <c r="B17" s="1256"/>
      <c r="C17" s="338" t="s">
        <v>45</v>
      </c>
      <c r="D17" s="1224">
        <v>59</v>
      </c>
      <c r="E17" s="1224">
        <v>7</v>
      </c>
      <c r="F17" s="1224">
        <v>1</v>
      </c>
      <c r="G17" s="1224">
        <v>27</v>
      </c>
      <c r="H17" s="1224">
        <v>2</v>
      </c>
      <c r="I17" s="1224">
        <v>23</v>
      </c>
      <c r="J17" s="1224">
        <v>19</v>
      </c>
      <c r="K17" s="1224">
        <v>11</v>
      </c>
      <c r="L17" s="1224">
        <v>8</v>
      </c>
      <c r="M17" s="1224">
        <v>0</v>
      </c>
      <c r="N17" s="1224">
        <v>19</v>
      </c>
      <c r="O17" s="1224">
        <v>10</v>
      </c>
      <c r="P17" s="1224">
        <v>4</v>
      </c>
      <c r="Q17" s="1224">
        <v>2</v>
      </c>
      <c r="R17" s="1224">
        <v>6</v>
      </c>
      <c r="S17" s="1224">
        <v>0</v>
      </c>
      <c r="T17" s="1224">
        <v>0</v>
      </c>
      <c r="U17" s="1225">
        <v>198</v>
      </c>
    </row>
    <row r="18" spans="1:21" ht="15" x14ac:dyDescent="0.25">
      <c r="A18"/>
      <c r="B18" s="1256"/>
      <c r="C18" s="338" t="s">
        <v>46</v>
      </c>
      <c r="D18" s="1218">
        <v>63</v>
      </c>
      <c r="E18" s="1218">
        <v>86</v>
      </c>
      <c r="F18" s="1218">
        <v>1</v>
      </c>
      <c r="G18" s="1218">
        <v>96</v>
      </c>
      <c r="H18" s="1218">
        <v>1</v>
      </c>
      <c r="I18" s="1218">
        <v>54</v>
      </c>
      <c r="J18" s="1218">
        <v>81</v>
      </c>
      <c r="K18" s="1218">
        <v>27</v>
      </c>
      <c r="L18" s="1218">
        <v>68</v>
      </c>
      <c r="M18" s="1218">
        <v>3</v>
      </c>
      <c r="N18" s="1218">
        <v>63</v>
      </c>
      <c r="O18" s="1218">
        <v>40</v>
      </c>
      <c r="P18" s="1218">
        <v>16</v>
      </c>
      <c r="Q18" s="1218">
        <v>7</v>
      </c>
      <c r="R18" s="1218">
        <v>14</v>
      </c>
      <c r="S18" s="1218">
        <v>0</v>
      </c>
      <c r="T18" s="1218">
        <v>0</v>
      </c>
      <c r="U18" s="1219">
        <v>620</v>
      </c>
    </row>
    <row r="19" spans="1:21" ht="15" x14ac:dyDescent="0.25">
      <c r="A19"/>
      <c r="B19" s="1256"/>
      <c r="C19" s="338" t="s">
        <v>47</v>
      </c>
      <c r="D19" s="1218">
        <v>3</v>
      </c>
      <c r="E19" s="1218">
        <v>6</v>
      </c>
      <c r="F19" s="1218">
        <v>0</v>
      </c>
      <c r="G19" s="1218">
        <v>3</v>
      </c>
      <c r="H19" s="1218">
        <v>0</v>
      </c>
      <c r="I19" s="1218">
        <v>6</v>
      </c>
      <c r="J19" s="1218">
        <v>5</v>
      </c>
      <c r="K19" s="1218">
        <v>4</v>
      </c>
      <c r="L19" s="1218">
        <v>8</v>
      </c>
      <c r="M19" s="1218">
        <v>0</v>
      </c>
      <c r="N19" s="1218">
        <v>4</v>
      </c>
      <c r="O19" s="1218">
        <v>7</v>
      </c>
      <c r="P19" s="1218">
        <v>0</v>
      </c>
      <c r="Q19" s="1218">
        <v>4</v>
      </c>
      <c r="R19" s="1218">
        <v>2</v>
      </c>
      <c r="S19" s="1218">
        <v>0</v>
      </c>
      <c r="T19" s="1218">
        <v>0</v>
      </c>
      <c r="U19" s="1219">
        <v>52</v>
      </c>
    </row>
    <row r="20" spans="1:21" ht="15" x14ac:dyDescent="0.25">
      <c r="A20"/>
      <c r="B20" s="1256"/>
      <c r="C20" s="338" t="s">
        <v>48</v>
      </c>
      <c r="D20" s="1218">
        <v>12</v>
      </c>
      <c r="E20" s="1218">
        <v>8</v>
      </c>
      <c r="F20" s="1218">
        <v>0</v>
      </c>
      <c r="G20" s="1218">
        <v>34</v>
      </c>
      <c r="H20" s="1218">
        <v>0</v>
      </c>
      <c r="I20" s="1218">
        <v>17</v>
      </c>
      <c r="J20" s="1218">
        <v>22</v>
      </c>
      <c r="K20" s="1218">
        <v>20</v>
      </c>
      <c r="L20" s="1218">
        <v>12</v>
      </c>
      <c r="M20" s="1218">
        <v>2</v>
      </c>
      <c r="N20" s="1218">
        <v>13</v>
      </c>
      <c r="O20" s="1218">
        <v>2</v>
      </c>
      <c r="P20" s="1218">
        <v>1</v>
      </c>
      <c r="Q20" s="1218">
        <v>0</v>
      </c>
      <c r="R20" s="1218">
        <v>8</v>
      </c>
      <c r="S20" s="1218">
        <v>0</v>
      </c>
      <c r="T20" s="1218">
        <v>0</v>
      </c>
      <c r="U20" s="1219">
        <v>151</v>
      </c>
    </row>
    <row r="21" spans="1:21" ht="15" x14ac:dyDescent="0.25">
      <c r="A21"/>
      <c r="B21" s="1256"/>
      <c r="C21" s="338" t="s">
        <v>49</v>
      </c>
      <c r="D21" s="1218">
        <v>316</v>
      </c>
      <c r="E21" s="1218">
        <v>5</v>
      </c>
      <c r="F21" s="1218">
        <v>7</v>
      </c>
      <c r="G21" s="1218">
        <v>1067</v>
      </c>
      <c r="H21" s="1218">
        <v>23</v>
      </c>
      <c r="I21" s="1218">
        <v>1382</v>
      </c>
      <c r="J21" s="1218">
        <v>1493</v>
      </c>
      <c r="K21" s="1218">
        <v>549</v>
      </c>
      <c r="L21" s="1218">
        <v>814</v>
      </c>
      <c r="M21" s="1218">
        <v>153</v>
      </c>
      <c r="N21" s="1218">
        <v>1164</v>
      </c>
      <c r="O21" s="1218">
        <v>237</v>
      </c>
      <c r="P21" s="1218">
        <v>184</v>
      </c>
      <c r="Q21" s="1218">
        <v>191</v>
      </c>
      <c r="R21" s="1218">
        <v>290</v>
      </c>
      <c r="S21" s="1218">
        <v>48</v>
      </c>
      <c r="T21" s="1218">
        <v>0</v>
      </c>
      <c r="U21" s="1219">
        <v>7923</v>
      </c>
    </row>
    <row r="22" spans="1:21" ht="15" x14ac:dyDescent="0.25">
      <c r="A22"/>
      <c r="B22" s="1257"/>
      <c r="C22" s="339" t="s">
        <v>21</v>
      </c>
      <c r="D22" s="1221">
        <v>1504</v>
      </c>
      <c r="E22" s="1221">
        <v>136</v>
      </c>
      <c r="F22" s="1221">
        <v>46</v>
      </c>
      <c r="G22" s="1221">
        <v>1841</v>
      </c>
      <c r="H22" s="1221">
        <v>44</v>
      </c>
      <c r="I22" s="1221">
        <v>2240</v>
      </c>
      <c r="J22" s="1221">
        <v>2212</v>
      </c>
      <c r="K22" s="1221">
        <v>901</v>
      </c>
      <c r="L22" s="1221">
        <v>1358</v>
      </c>
      <c r="M22" s="1221">
        <v>194</v>
      </c>
      <c r="N22" s="1221">
        <v>1687</v>
      </c>
      <c r="O22" s="1221">
        <v>584</v>
      </c>
      <c r="P22" s="1221">
        <v>328</v>
      </c>
      <c r="Q22" s="1221">
        <v>353</v>
      </c>
      <c r="R22" s="1221">
        <v>564</v>
      </c>
      <c r="S22" s="1221">
        <v>67</v>
      </c>
      <c r="T22" s="1221">
        <v>0</v>
      </c>
      <c r="U22" s="1221">
        <v>14059</v>
      </c>
    </row>
    <row r="23" spans="1:21" ht="15" x14ac:dyDescent="0.25">
      <c r="A23"/>
      <c r="B23" s="1255" t="s">
        <v>85</v>
      </c>
      <c r="C23" s="338" t="s">
        <v>34</v>
      </c>
      <c r="D23" s="1218">
        <v>4</v>
      </c>
      <c r="E23" s="1218">
        <v>0</v>
      </c>
      <c r="F23" s="1218">
        <v>0</v>
      </c>
      <c r="G23" s="1218">
        <v>16</v>
      </c>
      <c r="H23" s="1218">
        <v>0</v>
      </c>
      <c r="I23" s="1218">
        <v>16</v>
      </c>
      <c r="J23" s="1218">
        <v>19</v>
      </c>
      <c r="K23" s="1218">
        <v>8</v>
      </c>
      <c r="L23" s="1218">
        <v>3</v>
      </c>
      <c r="M23" s="1218">
        <v>0</v>
      </c>
      <c r="N23" s="1218">
        <v>9</v>
      </c>
      <c r="O23" s="1218">
        <v>10</v>
      </c>
      <c r="P23" s="1218">
        <v>3</v>
      </c>
      <c r="Q23" s="1218">
        <v>11</v>
      </c>
      <c r="R23" s="1218">
        <v>2</v>
      </c>
      <c r="S23" s="1218">
        <v>0</v>
      </c>
      <c r="T23" s="1218">
        <v>0</v>
      </c>
      <c r="U23" s="1219">
        <v>101</v>
      </c>
    </row>
    <row r="24" spans="1:21" ht="15" x14ac:dyDescent="0.25">
      <c r="A24"/>
      <c r="B24" s="1256"/>
      <c r="C24" s="338" t="s">
        <v>35</v>
      </c>
      <c r="D24" s="1218">
        <v>0</v>
      </c>
      <c r="E24" s="1218">
        <v>2</v>
      </c>
      <c r="F24" s="1218">
        <v>1</v>
      </c>
      <c r="G24" s="1218">
        <v>11</v>
      </c>
      <c r="H24" s="1218">
        <v>0</v>
      </c>
      <c r="I24" s="1218">
        <v>16</v>
      </c>
      <c r="J24" s="1218">
        <v>20</v>
      </c>
      <c r="K24" s="1218">
        <v>14</v>
      </c>
      <c r="L24" s="1218">
        <v>9</v>
      </c>
      <c r="M24" s="1218">
        <v>0</v>
      </c>
      <c r="N24" s="1218">
        <v>17</v>
      </c>
      <c r="O24" s="1218">
        <v>15</v>
      </c>
      <c r="P24" s="1218">
        <v>6</v>
      </c>
      <c r="Q24" s="1218">
        <v>3</v>
      </c>
      <c r="R24" s="1218">
        <v>8</v>
      </c>
      <c r="S24" s="1218">
        <v>0</v>
      </c>
      <c r="T24" s="1218">
        <v>1</v>
      </c>
      <c r="U24" s="1219">
        <v>123</v>
      </c>
    </row>
    <row r="25" spans="1:21" ht="15" x14ac:dyDescent="0.25">
      <c r="A25"/>
      <c r="B25" s="1256"/>
      <c r="C25" s="338" t="s">
        <v>36</v>
      </c>
      <c r="D25" s="1218">
        <v>0</v>
      </c>
      <c r="E25" s="1218">
        <v>0</v>
      </c>
      <c r="F25" s="1218">
        <v>3</v>
      </c>
      <c r="G25" s="1218">
        <v>22</v>
      </c>
      <c r="H25" s="1218">
        <v>0</v>
      </c>
      <c r="I25" s="1218">
        <v>44</v>
      </c>
      <c r="J25" s="1218">
        <v>21</v>
      </c>
      <c r="K25" s="1218">
        <v>14</v>
      </c>
      <c r="L25" s="1218">
        <v>26</v>
      </c>
      <c r="M25" s="1218">
        <v>3</v>
      </c>
      <c r="N25" s="1218">
        <v>22</v>
      </c>
      <c r="O25" s="1218">
        <v>14</v>
      </c>
      <c r="P25" s="1218">
        <v>6</v>
      </c>
      <c r="Q25" s="1218">
        <v>20</v>
      </c>
      <c r="R25" s="1218">
        <v>15</v>
      </c>
      <c r="S25" s="1218">
        <v>1</v>
      </c>
      <c r="T25" s="1218">
        <v>0</v>
      </c>
      <c r="U25" s="1219">
        <v>211</v>
      </c>
    </row>
    <row r="26" spans="1:21" ht="15" x14ac:dyDescent="0.25">
      <c r="A26"/>
      <c r="B26" s="1256"/>
      <c r="C26" s="338" t="s">
        <v>37</v>
      </c>
      <c r="D26" s="1218">
        <v>29</v>
      </c>
      <c r="E26" s="1218">
        <v>1</v>
      </c>
      <c r="F26" s="1218">
        <v>3</v>
      </c>
      <c r="G26" s="1218">
        <v>6</v>
      </c>
      <c r="H26" s="1218">
        <v>2</v>
      </c>
      <c r="I26" s="1218">
        <v>17</v>
      </c>
      <c r="J26" s="1218">
        <v>5</v>
      </c>
      <c r="K26" s="1218">
        <v>7</v>
      </c>
      <c r="L26" s="1218">
        <v>2</v>
      </c>
      <c r="M26" s="1218">
        <v>2</v>
      </c>
      <c r="N26" s="1218">
        <v>8</v>
      </c>
      <c r="O26" s="1218">
        <v>5</v>
      </c>
      <c r="P26" s="1218">
        <v>2</v>
      </c>
      <c r="Q26" s="1218">
        <v>5</v>
      </c>
      <c r="R26" s="1218">
        <v>3</v>
      </c>
      <c r="S26" s="1218">
        <v>0</v>
      </c>
      <c r="T26" s="1218">
        <v>0</v>
      </c>
      <c r="U26" s="1219">
        <v>97</v>
      </c>
    </row>
    <row r="27" spans="1:21" ht="15" x14ac:dyDescent="0.25">
      <c r="A27"/>
      <c r="B27" s="1256"/>
      <c r="C27" s="338" t="s">
        <v>38</v>
      </c>
      <c r="D27" s="1218">
        <v>52</v>
      </c>
      <c r="E27" s="1218">
        <v>6</v>
      </c>
      <c r="F27" s="1218">
        <v>8</v>
      </c>
      <c r="G27" s="1218">
        <v>16</v>
      </c>
      <c r="H27" s="1218">
        <v>0</v>
      </c>
      <c r="I27" s="1218">
        <v>36</v>
      </c>
      <c r="J27" s="1218">
        <v>36</v>
      </c>
      <c r="K27" s="1218">
        <v>23</v>
      </c>
      <c r="L27" s="1218">
        <v>20</v>
      </c>
      <c r="M27" s="1218">
        <v>2</v>
      </c>
      <c r="N27" s="1218">
        <v>18</v>
      </c>
      <c r="O27" s="1218">
        <v>12</v>
      </c>
      <c r="P27" s="1218">
        <v>7</v>
      </c>
      <c r="Q27" s="1218">
        <v>16</v>
      </c>
      <c r="R27" s="1218">
        <v>13</v>
      </c>
      <c r="S27" s="1218">
        <v>0</v>
      </c>
      <c r="T27" s="1218">
        <v>0</v>
      </c>
      <c r="U27" s="1219">
        <v>265</v>
      </c>
    </row>
    <row r="28" spans="1:21" ht="15" x14ac:dyDescent="0.25">
      <c r="A28"/>
      <c r="B28" s="1256"/>
      <c r="C28" s="338" t="s">
        <v>39</v>
      </c>
      <c r="D28" s="1218">
        <v>201</v>
      </c>
      <c r="E28" s="1218">
        <v>1</v>
      </c>
      <c r="F28" s="1218">
        <v>4</v>
      </c>
      <c r="G28" s="1218">
        <v>137</v>
      </c>
      <c r="H28" s="1218">
        <v>3</v>
      </c>
      <c r="I28" s="1218">
        <v>183</v>
      </c>
      <c r="J28" s="1218">
        <v>129</v>
      </c>
      <c r="K28" s="1218">
        <v>99</v>
      </c>
      <c r="L28" s="1218">
        <v>149</v>
      </c>
      <c r="M28" s="1218">
        <v>12</v>
      </c>
      <c r="N28" s="1218">
        <v>120</v>
      </c>
      <c r="O28" s="1218">
        <v>71</v>
      </c>
      <c r="P28" s="1218">
        <v>19</v>
      </c>
      <c r="Q28" s="1218">
        <v>50</v>
      </c>
      <c r="R28" s="1218">
        <v>170</v>
      </c>
      <c r="S28" s="1218">
        <v>9</v>
      </c>
      <c r="T28" s="1218">
        <v>0</v>
      </c>
      <c r="U28" s="1219">
        <v>1357</v>
      </c>
    </row>
    <row r="29" spans="1:21" ht="15" x14ac:dyDescent="0.25">
      <c r="A29"/>
      <c r="B29" s="1256"/>
      <c r="C29" s="338" t="s">
        <v>40</v>
      </c>
      <c r="D29" s="1218">
        <v>342</v>
      </c>
      <c r="E29" s="1218">
        <v>0</v>
      </c>
      <c r="F29" s="1218">
        <v>18</v>
      </c>
      <c r="G29" s="1218">
        <v>46</v>
      </c>
      <c r="H29" s="1218">
        <v>1</v>
      </c>
      <c r="I29" s="1218">
        <v>54</v>
      </c>
      <c r="J29" s="1218">
        <v>70</v>
      </c>
      <c r="K29" s="1218">
        <v>14</v>
      </c>
      <c r="L29" s="1218">
        <v>35</v>
      </c>
      <c r="M29" s="1218">
        <v>1</v>
      </c>
      <c r="N29" s="1218">
        <v>31</v>
      </c>
      <c r="O29" s="1218">
        <v>6</v>
      </c>
      <c r="P29" s="1218">
        <v>10</v>
      </c>
      <c r="Q29" s="1218">
        <v>2</v>
      </c>
      <c r="R29" s="1218">
        <v>21</v>
      </c>
      <c r="S29" s="1218">
        <v>0</v>
      </c>
      <c r="T29" s="1218">
        <v>0</v>
      </c>
      <c r="U29" s="1219">
        <v>651</v>
      </c>
    </row>
    <row r="30" spans="1:21" ht="15" x14ac:dyDescent="0.25">
      <c r="A30"/>
      <c r="B30" s="1256"/>
      <c r="C30" s="338" t="s">
        <v>41</v>
      </c>
      <c r="D30" s="1218">
        <v>209</v>
      </c>
      <c r="E30" s="1218">
        <v>0</v>
      </c>
      <c r="F30" s="1218">
        <v>1</v>
      </c>
      <c r="G30" s="1218">
        <v>107</v>
      </c>
      <c r="H30" s="1218">
        <v>1</v>
      </c>
      <c r="I30" s="1218">
        <v>88</v>
      </c>
      <c r="J30" s="1218">
        <v>41</v>
      </c>
      <c r="K30" s="1218">
        <v>20</v>
      </c>
      <c r="L30" s="1218">
        <v>53</v>
      </c>
      <c r="M30" s="1218">
        <v>1</v>
      </c>
      <c r="N30" s="1218">
        <v>29</v>
      </c>
      <c r="O30" s="1218">
        <v>28</v>
      </c>
      <c r="P30" s="1218">
        <v>16</v>
      </c>
      <c r="Q30" s="1218">
        <v>2</v>
      </c>
      <c r="R30" s="1218">
        <v>16</v>
      </c>
      <c r="S30" s="1218">
        <v>1</v>
      </c>
      <c r="T30" s="1218">
        <v>0</v>
      </c>
      <c r="U30" s="1219">
        <v>613</v>
      </c>
    </row>
    <row r="31" spans="1:21" ht="15" x14ac:dyDescent="0.25">
      <c r="A31"/>
      <c r="B31" s="1256"/>
      <c r="C31" s="338" t="s">
        <v>42</v>
      </c>
      <c r="D31" s="1218">
        <v>55</v>
      </c>
      <c r="E31" s="1218">
        <v>0</v>
      </c>
      <c r="F31" s="1218">
        <v>2</v>
      </c>
      <c r="G31" s="1218">
        <v>20</v>
      </c>
      <c r="H31" s="1218">
        <v>0</v>
      </c>
      <c r="I31" s="1218">
        <v>22</v>
      </c>
      <c r="J31" s="1218">
        <v>24</v>
      </c>
      <c r="K31" s="1218">
        <v>8</v>
      </c>
      <c r="L31" s="1218">
        <v>10</v>
      </c>
      <c r="M31" s="1218">
        <v>0</v>
      </c>
      <c r="N31" s="1218">
        <v>12</v>
      </c>
      <c r="O31" s="1218">
        <v>6</v>
      </c>
      <c r="P31" s="1218">
        <v>3</v>
      </c>
      <c r="Q31" s="1218">
        <v>1</v>
      </c>
      <c r="R31" s="1218">
        <v>6</v>
      </c>
      <c r="S31" s="1218">
        <v>0</v>
      </c>
      <c r="T31" s="1218">
        <v>0</v>
      </c>
      <c r="U31" s="1219">
        <v>169</v>
      </c>
    </row>
    <row r="32" spans="1:21" ht="15" x14ac:dyDescent="0.25">
      <c r="A32"/>
      <c r="B32" s="1256"/>
      <c r="C32" s="338" t="s">
        <v>43</v>
      </c>
      <c r="D32" s="1218">
        <v>54</v>
      </c>
      <c r="E32" s="1218">
        <v>11</v>
      </c>
      <c r="F32" s="1218">
        <v>1</v>
      </c>
      <c r="G32" s="1218">
        <v>132</v>
      </c>
      <c r="H32" s="1218">
        <v>1</v>
      </c>
      <c r="I32" s="1218">
        <v>139</v>
      </c>
      <c r="J32" s="1218">
        <v>81</v>
      </c>
      <c r="K32" s="1218">
        <v>32</v>
      </c>
      <c r="L32" s="1218">
        <v>75</v>
      </c>
      <c r="M32" s="1218">
        <v>4</v>
      </c>
      <c r="N32" s="1218">
        <v>77</v>
      </c>
      <c r="O32" s="1218">
        <v>27</v>
      </c>
      <c r="P32" s="1218">
        <v>12</v>
      </c>
      <c r="Q32" s="1218">
        <v>12</v>
      </c>
      <c r="R32" s="1218">
        <v>36</v>
      </c>
      <c r="S32" s="1218">
        <v>1</v>
      </c>
      <c r="T32" s="1218">
        <v>0</v>
      </c>
      <c r="U32" s="1219">
        <v>695</v>
      </c>
    </row>
    <row r="33" spans="1:21" ht="15" x14ac:dyDescent="0.25">
      <c r="A33"/>
      <c r="B33" s="1256"/>
      <c r="C33" s="338" t="s">
        <v>44</v>
      </c>
      <c r="D33" s="1218">
        <v>86</v>
      </c>
      <c r="E33" s="1218">
        <v>1</v>
      </c>
      <c r="F33" s="1218">
        <v>5</v>
      </c>
      <c r="G33" s="1218">
        <v>93</v>
      </c>
      <c r="H33" s="1218">
        <v>4</v>
      </c>
      <c r="I33" s="1218">
        <v>117</v>
      </c>
      <c r="J33" s="1218">
        <v>97</v>
      </c>
      <c r="K33" s="1218">
        <v>24</v>
      </c>
      <c r="L33" s="1218">
        <v>31</v>
      </c>
      <c r="M33" s="1218">
        <v>3</v>
      </c>
      <c r="N33" s="1218">
        <v>28</v>
      </c>
      <c r="O33" s="1218">
        <v>29</v>
      </c>
      <c r="P33" s="1218">
        <v>14</v>
      </c>
      <c r="Q33" s="1218">
        <v>7</v>
      </c>
      <c r="R33" s="1218">
        <v>8</v>
      </c>
      <c r="S33" s="1218">
        <v>2</v>
      </c>
      <c r="T33" s="1218">
        <v>0</v>
      </c>
      <c r="U33" s="1219">
        <v>549</v>
      </c>
    </row>
    <row r="34" spans="1:21" ht="15" x14ac:dyDescent="0.25">
      <c r="A34"/>
      <c r="B34" s="1256"/>
      <c r="C34" s="338" t="s">
        <v>45</v>
      </c>
      <c r="D34" s="1218">
        <v>57</v>
      </c>
      <c r="E34" s="1218">
        <v>4</v>
      </c>
      <c r="F34" s="1218">
        <v>0</v>
      </c>
      <c r="G34" s="1218">
        <v>26</v>
      </c>
      <c r="H34" s="1218">
        <v>0</v>
      </c>
      <c r="I34" s="1218">
        <v>32</v>
      </c>
      <c r="J34" s="1218">
        <v>17</v>
      </c>
      <c r="K34" s="1218">
        <v>10</v>
      </c>
      <c r="L34" s="1218">
        <v>13</v>
      </c>
      <c r="M34" s="1218">
        <v>1</v>
      </c>
      <c r="N34" s="1218">
        <v>12</v>
      </c>
      <c r="O34" s="1218">
        <v>4</v>
      </c>
      <c r="P34" s="1218">
        <v>3</v>
      </c>
      <c r="Q34" s="1218">
        <v>1</v>
      </c>
      <c r="R34" s="1218">
        <v>9</v>
      </c>
      <c r="S34" s="1218">
        <v>2</v>
      </c>
      <c r="T34" s="1218">
        <v>0</v>
      </c>
      <c r="U34" s="1219">
        <v>191</v>
      </c>
    </row>
    <row r="35" spans="1:21" ht="15" x14ac:dyDescent="0.25">
      <c r="A35"/>
      <c r="B35" s="1256"/>
      <c r="C35" s="338" t="s">
        <v>46</v>
      </c>
      <c r="D35" s="1218">
        <v>94</v>
      </c>
      <c r="E35" s="1218">
        <v>94</v>
      </c>
      <c r="F35" s="1218">
        <v>1</v>
      </c>
      <c r="G35" s="1218">
        <v>112</v>
      </c>
      <c r="H35" s="1218">
        <v>1</v>
      </c>
      <c r="I35" s="1218">
        <v>90</v>
      </c>
      <c r="J35" s="1218">
        <v>72</v>
      </c>
      <c r="K35" s="1218">
        <v>24</v>
      </c>
      <c r="L35" s="1218">
        <v>44</v>
      </c>
      <c r="M35" s="1218">
        <v>2</v>
      </c>
      <c r="N35" s="1218">
        <v>52</v>
      </c>
      <c r="O35" s="1218">
        <v>23</v>
      </c>
      <c r="P35" s="1218">
        <v>10</v>
      </c>
      <c r="Q35" s="1218">
        <v>3</v>
      </c>
      <c r="R35" s="1218">
        <v>14</v>
      </c>
      <c r="S35" s="1218">
        <v>1</v>
      </c>
      <c r="T35" s="1218">
        <v>0</v>
      </c>
      <c r="U35" s="1219">
        <v>637</v>
      </c>
    </row>
    <row r="36" spans="1:21" ht="15" x14ac:dyDescent="0.25">
      <c r="A36"/>
      <c r="B36" s="1256"/>
      <c r="C36" s="338" t="s">
        <v>47</v>
      </c>
      <c r="D36" s="1218">
        <v>3</v>
      </c>
      <c r="E36" s="1218">
        <v>11</v>
      </c>
      <c r="F36" s="1218">
        <v>0</v>
      </c>
      <c r="G36" s="1218">
        <v>3</v>
      </c>
      <c r="H36" s="1218">
        <v>0</v>
      </c>
      <c r="I36" s="1218">
        <v>4</v>
      </c>
      <c r="J36" s="1218">
        <v>4</v>
      </c>
      <c r="K36" s="1218">
        <v>5</v>
      </c>
      <c r="L36" s="1218">
        <v>3</v>
      </c>
      <c r="M36" s="1218">
        <v>0</v>
      </c>
      <c r="N36" s="1218">
        <v>3</v>
      </c>
      <c r="O36" s="1218">
        <v>4</v>
      </c>
      <c r="P36" s="1218">
        <v>1</v>
      </c>
      <c r="Q36" s="1218">
        <v>3</v>
      </c>
      <c r="R36" s="1218">
        <v>2</v>
      </c>
      <c r="S36" s="1218">
        <v>0</v>
      </c>
      <c r="T36" s="1218">
        <v>0</v>
      </c>
      <c r="U36" s="1219">
        <v>46</v>
      </c>
    </row>
    <row r="37" spans="1:21" ht="15" x14ac:dyDescent="0.25">
      <c r="A37"/>
      <c r="B37" s="1256"/>
      <c r="C37" s="338" t="s">
        <v>48</v>
      </c>
      <c r="D37" s="1218">
        <v>4</v>
      </c>
      <c r="E37" s="1218">
        <v>13</v>
      </c>
      <c r="F37" s="1218">
        <v>1</v>
      </c>
      <c r="G37" s="1218">
        <v>21</v>
      </c>
      <c r="H37" s="1218">
        <v>0</v>
      </c>
      <c r="I37" s="1218">
        <v>13</v>
      </c>
      <c r="J37" s="1218">
        <v>33</v>
      </c>
      <c r="K37" s="1218">
        <v>20</v>
      </c>
      <c r="L37" s="1218">
        <v>16</v>
      </c>
      <c r="M37" s="1218">
        <v>3</v>
      </c>
      <c r="N37" s="1218">
        <v>11</v>
      </c>
      <c r="O37" s="1218">
        <v>3</v>
      </c>
      <c r="P37" s="1218">
        <v>0</v>
      </c>
      <c r="Q37" s="1218">
        <v>0</v>
      </c>
      <c r="R37" s="1218">
        <v>8</v>
      </c>
      <c r="S37" s="1218">
        <v>0</v>
      </c>
      <c r="T37" s="1218">
        <v>0</v>
      </c>
      <c r="U37" s="1219">
        <v>146</v>
      </c>
    </row>
    <row r="38" spans="1:21" ht="15" x14ac:dyDescent="0.25">
      <c r="A38"/>
      <c r="B38" s="1256"/>
      <c r="C38" s="338" t="s">
        <v>49</v>
      </c>
      <c r="D38" s="1218">
        <v>298</v>
      </c>
      <c r="E38" s="1218">
        <v>3</v>
      </c>
      <c r="F38" s="1218">
        <v>16</v>
      </c>
      <c r="G38" s="1218">
        <v>892</v>
      </c>
      <c r="H38" s="1218">
        <v>12</v>
      </c>
      <c r="I38" s="1218">
        <v>1111</v>
      </c>
      <c r="J38" s="1218">
        <v>1204</v>
      </c>
      <c r="K38" s="1218">
        <v>442</v>
      </c>
      <c r="L38" s="1218">
        <v>683</v>
      </c>
      <c r="M38" s="1218">
        <v>113</v>
      </c>
      <c r="N38" s="1218">
        <v>963</v>
      </c>
      <c r="O38" s="1218">
        <v>145</v>
      </c>
      <c r="P38" s="1218">
        <v>97</v>
      </c>
      <c r="Q38" s="1218">
        <v>156</v>
      </c>
      <c r="R38" s="1218">
        <v>195</v>
      </c>
      <c r="S38" s="1218">
        <v>50</v>
      </c>
      <c r="T38" s="1218">
        <v>0</v>
      </c>
      <c r="U38" s="1219">
        <v>6380</v>
      </c>
    </row>
    <row r="39" spans="1:21" ht="15" x14ac:dyDescent="0.25">
      <c r="A39"/>
      <c r="B39" s="1257"/>
      <c r="C39" s="339" t="s">
        <v>21</v>
      </c>
      <c r="D39" s="1221">
        <v>1488</v>
      </c>
      <c r="E39" s="1221">
        <v>147</v>
      </c>
      <c r="F39" s="1221">
        <v>64</v>
      </c>
      <c r="G39" s="1221">
        <v>1660</v>
      </c>
      <c r="H39" s="1221">
        <v>25</v>
      </c>
      <c r="I39" s="1221">
        <v>1982</v>
      </c>
      <c r="J39" s="1221">
        <v>1873</v>
      </c>
      <c r="K39" s="1221">
        <v>764</v>
      </c>
      <c r="L39" s="1221">
        <v>1172</v>
      </c>
      <c r="M39" s="1221">
        <v>147</v>
      </c>
      <c r="N39" s="1221">
        <v>1412</v>
      </c>
      <c r="O39" s="1221">
        <v>402</v>
      </c>
      <c r="P39" s="1221">
        <v>209</v>
      </c>
      <c r="Q39" s="1221">
        <v>292</v>
      </c>
      <c r="R39" s="1221">
        <v>526</v>
      </c>
      <c r="S39" s="1221">
        <v>67</v>
      </c>
      <c r="T39" s="1221">
        <v>1</v>
      </c>
      <c r="U39" s="1221">
        <v>12231</v>
      </c>
    </row>
    <row r="40" spans="1:21" ht="15" x14ac:dyDescent="0.25">
      <c r="A40"/>
      <c r="B40" s="1255" t="s">
        <v>86</v>
      </c>
      <c r="C40" s="338" t="s">
        <v>34</v>
      </c>
      <c r="D40" s="1218">
        <v>3</v>
      </c>
      <c r="E40" s="1218">
        <v>4</v>
      </c>
      <c r="F40" s="1218">
        <v>2</v>
      </c>
      <c r="G40" s="1218">
        <v>17</v>
      </c>
      <c r="H40" s="1218">
        <v>0</v>
      </c>
      <c r="I40" s="1218">
        <v>5</v>
      </c>
      <c r="J40" s="1218">
        <v>8</v>
      </c>
      <c r="K40" s="1218">
        <v>3</v>
      </c>
      <c r="L40" s="1218">
        <v>5</v>
      </c>
      <c r="M40" s="1218">
        <v>0</v>
      </c>
      <c r="N40" s="1218">
        <v>4</v>
      </c>
      <c r="O40" s="1218">
        <v>18</v>
      </c>
      <c r="P40" s="1218">
        <v>9</v>
      </c>
      <c r="Q40" s="1218">
        <v>11</v>
      </c>
      <c r="R40" s="1218">
        <v>6</v>
      </c>
      <c r="S40" s="1218">
        <v>0</v>
      </c>
      <c r="T40" s="1218">
        <v>0</v>
      </c>
      <c r="U40" s="1219">
        <v>95</v>
      </c>
    </row>
    <row r="41" spans="1:21" ht="15" x14ac:dyDescent="0.25">
      <c r="A41"/>
      <c r="B41" s="1256"/>
      <c r="C41" s="338" t="s">
        <v>35</v>
      </c>
      <c r="D41" s="1218">
        <v>0</v>
      </c>
      <c r="E41" s="1218">
        <v>4</v>
      </c>
      <c r="F41" s="1218">
        <v>3</v>
      </c>
      <c r="G41" s="1218">
        <v>11</v>
      </c>
      <c r="H41" s="1218">
        <v>0</v>
      </c>
      <c r="I41" s="1218">
        <v>26</v>
      </c>
      <c r="J41" s="1218">
        <v>18</v>
      </c>
      <c r="K41" s="1218">
        <v>7</v>
      </c>
      <c r="L41" s="1218">
        <v>9</v>
      </c>
      <c r="M41" s="1218">
        <v>0</v>
      </c>
      <c r="N41" s="1218">
        <v>6</v>
      </c>
      <c r="O41" s="1218">
        <v>15</v>
      </c>
      <c r="P41" s="1218">
        <v>19</v>
      </c>
      <c r="Q41" s="1218">
        <v>3</v>
      </c>
      <c r="R41" s="1218">
        <v>29</v>
      </c>
      <c r="S41" s="1218">
        <v>1</v>
      </c>
      <c r="T41" s="1218">
        <v>2</v>
      </c>
      <c r="U41" s="1219">
        <v>153</v>
      </c>
    </row>
    <row r="42" spans="1:21" ht="15" x14ac:dyDescent="0.25">
      <c r="A42"/>
      <c r="B42" s="1256"/>
      <c r="C42" s="338" t="s">
        <v>36</v>
      </c>
      <c r="D42" s="1218">
        <v>0</v>
      </c>
      <c r="E42" s="1218">
        <v>3</v>
      </c>
      <c r="F42" s="1218">
        <v>4</v>
      </c>
      <c r="G42" s="1218">
        <v>28</v>
      </c>
      <c r="H42" s="1218">
        <v>1</v>
      </c>
      <c r="I42" s="1218">
        <v>41</v>
      </c>
      <c r="J42" s="1218">
        <v>27</v>
      </c>
      <c r="K42" s="1218">
        <v>25</v>
      </c>
      <c r="L42" s="1218">
        <v>18</v>
      </c>
      <c r="M42" s="1218">
        <v>3</v>
      </c>
      <c r="N42" s="1218">
        <v>32</v>
      </c>
      <c r="O42" s="1218">
        <v>48</v>
      </c>
      <c r="P42" s="1218">
        <v>21</v>
      </c>
      <c r="Q42" s="1218">
        <v>20</v>
      </c>
      <c r="R42" s="1218">
        <v>18</v>
      </c>
      <c r="S42" s="1218">
        <v>0</v>
      </c>
      <c r="T42" s="1218">
        <v>0</v>
      </c>
      <c r="U42" s="1219">
        <v>289</v>
      </c>
    </row>
    <row r="43" spans="1:21" ht="15" x14ac:dyDescent="0.25">
      <c r="A43"/>
      <c r="B43" s="1256"/>
      <c r="C43" s="338" t="s">
        <v>37</v>
      </c>
      <c r="D43" s="1218">
        <v>10</v>
      </c>
      <c r="E43" s="1218">
        <v>3</v>
      </c>
      <c r="F43" s="1218">
        <v>3</v>
      </c>
      <c r="G43" s="1218">
        <v>11</v>
      </c>
      <c r="H43" s="1218">
        <v>0</v>
      </c>
      <c r="I43" s="1218">
        <v>15</v>
      </c>
      <c r="J43" s="1218">
        <v>12</v>
      </c>
      <c r="K43" s="1218">
        <v>6</v>
      </c>
      <c r="L43" s="1218">
        <v>7</v>
      </c>
      <c r="M43" s="1218">
        <v>1</v>
      </c>
      <c r="N43" s="1218">
        <v>11</v>
      </c>
      <c r="O43" s="1218">
        <v>26</v>
      </c>
      <c r="P43" s="1218">
        <v>13</v>
      </c>
      <c r="Q43" s="1218">
        <v>8</v>
      </c>
      <c r="R43" s="1218">
        <v>2</v>
      </c>
      <c r="S43" s="1218">
        <v>0</v>
      </c>
      <c r="T43" s="1218">
        <v>0</v>
      </c>
      <c r="U43" s="1219">
        <v>128</v>
      </c>
    </row>
    <row r="44" spans="1:21" ht="15" x14ac:dyDescent="0.25">
      <c r="A44"/>
      <c r="B44" s="1256"/>
      <c r="C44" s="338" t="s">
        <v>38</v>
      </c>
      <c r="D44" s="1218">
        <v>48</v>
      </c>
      <c r="E44" s="1218">
        <v>1</v>
      </c>
      <c r="F44" s="1218">
        <v>2</v>
      </c>
      <c r="G44" s="1218">
        <v>19</v>
      </c>
      <c r="H44" s="1218">
        <v>0</v>
      </c>
      <c r="I44" s="1218">
        <v>40</v>
      </c>
      <c r="J44" s="1218">
        <v>44</v>
      </c>
      <c r="K44" s="1218">
        <v>14</v>
      </c>
      <c r="L44" s="1218">
        <v>18</v>
      </c>
      <c r="M44" s="1218">
        <v>0</v>
      </c>
      <c r="N44" s="1218">
        <v>26</v>
      </c>
      <c r="O44" s="1218">
        <v>36</v>
      </c>
      <c r="P44" s="1218">
        <v>33</v>
      </c>
      <c r="Q44" s="1218">
        <v>22</v>
      </c>
      <c r="R44" s="1218">
        <v>20</v>
      </c>
      <c r="S44" s="1218">
        <v>1</v>
      </c>
      <c r="T44" s="1218">
        <v>0</v>
      </c>
      <c r="U44" s="1219">
        <v>324</v>
      </c>
    </row>
    <row r="45" spans="1:21" ht="15" x14ac:dyDescent="0.25">
      <c r="A45"/>
      <c r="B45" s="1256"/>
      <c r="C45" s="338" t="s">
        <v>39</v>
      </c>
      <c r="D45" s="1218">
        <v>186</v>
      </c>
      <c r="E45" s="1218">
        <v>6</v>
      </c>
      <c r="F45" s="1218">
        <v>8</v>
      </c>
      <c r="G45" s="1218">
        <v>121</v>
      </c>
      <c r="H45" s="1218">
        <v>3</v>
      </c>
      <c r="I45" s="1218">
        <v>194</v>
      </c>
      <c r="J45" s="1218">
        <v>132</v>
      </c>
      <c r="K45" s="1218">
        <v>78</v>
      </c>
      <c r="L45" s="1218">
        <v>128</v>
      </c>
      <c r="M45" s="1218">
        <v>10</v>
      </c>
      <c r="N45" s="1218">
        <v>118</v>
      </c>
      <c r="O45" s="1218">
        <v>161</v>
      </c>
      <c r="P45" s="1218">
        <v>93</v>
      </c>
      <c r="Q45" s="1218">
        <v>89</v>
      </c>
      <c r="R45" s="1218">
        <v>91</v>
      </c>
      <c r="S45" s="1218">
        <v>10</v>
      </c>
      <c r="T45" s="1218">
        <v>0</v>
      </c>
      <c r="U45" s="1219">
        <v>1428</v>
      </c>
    </row>
    <row r="46" spans="1:21" ht="15" x14ac:dyDescent="0.25">
      <c r="A46"/>
      <c r="B46" s="1256"/>
      <c r="C46" s="338" t="s">
        <v>40</v>
      </c>
      <c r="D46" s="1218">
        <v>295</v>
      </c>
      <c r="E46" s="1218">
        <v>0</v>
      </c>
      <c r="F46" s="1218">
        <v>1</v>
      </c>
      <c r="G46" s="1218">
        <v>69</v>
      </c>
      <c r="H46" s="1218">
        <v>1</v>
      </c>
      <c r="I46" s="1218">
        <v>59</v>
      </c>
      <c r="J46" s="1218">
        <v>60</v>
      </c>
      <c r="K46" s="1218">
        <v>24</v>
      </c>
      <c r="L46" s="1218">
        <v>27</v>
      </c>
      <c r="M46" s="1218">
        <v>2</v>
      </c>
      <c r="N46" s="1218">
        <v>41</v>
      </c>
      <c r="O46" s="1218">
        <v>42</v>
      </c>
      <c r="P46" s="1218">
        <v>16</v>
      </c>
      <c r="Q46" s="1218">
        <v>5</v>
      </c>
      <c r="R46" s="1218">
        <v>35</v>
      </c>
      <c r="S46" s="1218">
        <v>0</v>
      </c>
      <c r="T46" s="1218">
        <v>0</v>
      </c>
      <c r="U46" s="1219">
        <v>677</v>
      </c>
    </row>
    <row r="47" spans="1:21" ht="15" x14ac:dyDescent="0.25">
      <c r="A47"/>
      <c r="B47" s="1256"/>
      <c r="C47" s="338" t="s">
        <v>41</v>
      </c>
      <c r="D47" s="1218">
        <v>200</v>
      </c>
      <c r="E47" s="1218">
        <v>0</v>
      </c>
      <c r="F47" s="1218">
        <v>2</v>
      </c>
      <c r="G47" s="1218">
        <v>88</v>
      </c>
      <c r="H47" s="1218">
        <v>2</v>
      </c>
      <c r="I47" s="1218">
        <v>57</v>
      </c>
      <c r="J47" s="1218">
        <v>70</v>
      </c>
      <c r="K47" s="1218">
        <v>22</v>
      </c>
      <c r="L47" s="1218">
        <v>48</v>
      </c>
      <c r="M47" s="1218">
        <v>4</v>
      </c>
      <c r="N47" s="1218">
        <v>51</v>
      </c>
      <c r="O47" s="1218">
        <v>59</v>
      </c>
      <c r="P47" s="1218">
        <v>25</v>
      </c>
      <c r="Q47" s="1218">
        <v>3</v>
      </c>
      <c r="R47" s="1218">
        <v>15</v>
      </c>
      <c r="S47" s="1218">
        <v>0</v>
      </c>
      <c r="T47" s="1218">
        <v>0</v>
      </c>
      <c r="U47" s="1219">
        <v>646</v>
      </c>
    </row>
    <row r="48" spans="1:21" ht="15" x14ac:dyDescent="0.25">
      <c r="A48"/>
      <c r="B48" s="1256"/>
      <c r="C48" s="338" t="s">
        <v>42</v>
      </c>
      <c r="D48" s="1218">
        <v>37</v>
      </c>
      <c r="E48" s="1218">
        <v>0</v>
      </c>
      <c r="F48" s="1218">
        <v>2</v>
      </c>
      <c r="G48" s="1218">
        <v>28</v>
      </c>
      <c r="H48" s="1218">
        <v>2</v>
      </c>
      <c r="I48" s="1218">
        <v>25</v>
      </c>
      <c r="J48" s="1218">
        <v>33</v>
      </c>
      <c r="K48" s="1218">
        <v>16</v>
      </c>
      <c r="L48" s="1218">
        <v>11</v>
      </c>
      <c r="M48" s="1218">
        <v>1</v>
      </c>
      <c r="N48" s="1218">
        <v>7</v>
      </c>
      <c r="O48" s="1218">
        <v>24</v>
      </c>
      <c r="P48" s="1218">
        <v>14</v>
      </c>
      <c r="Q48" s="1218">
        <v>3</v>
      </c>
      <c r="R48" s="1218">
        <v>7</v>
      </c>
      <c r="S48" s="1218">
        <v>0</v>
      </c>
      <c r="T48" s="1218">
        <v>0</v>
      </c>
      <c r="U48" s="1219">
        <v>210</v>
      </c>
    </row>
    <row r="49" spans="1:21" ht="15" x14ac:dyDescent="0.25">
      <c r="A49"/>
      <c r="B49" s="1256"/>
      <c r="C49" s="338" t="s">
        <v>43</v>
      </c>
      <c r="D49" s="1218">
        <v>47</v>
      </c>
      <c r="E49" s="1218">
        <v>24</v>
      </c>
      <c r="F49" s="1218">
        <v>3</v>
      </c>
      <c r="G49" s="1218">
        <v>121</v>
      </c>
      <c r="H49" s="1218">
        <v>1</v>
      </c>
      <c r="I49" s="1218">
        <v>145</v>
      </c>
      <c r="J49" s="1218">
        <v>94</v>
      </c>
      <c r="K49" s="1218">
        <v>33</v>
      </c>
      <c r="L49" s="1218">
        <v>77</v>
      </c>
      <c r="M49" s="1218">
        <v>2</v>
      </c>
      <c r="N49" s="1218">
        <v>66</v>
      </c>
      <c r="O49" s="1218">
        <v>77</v>
      </c>
      <c r="P49" s="1218">
        <v>43</v>
      </c>
      <c r="Q49" s="1218">
        <v>17</v>
      </c>
      <c r="R49" s="1218">
        <v>47</v>
      </c>
      <c r="S49" s="1218">
        <v>3</v>
      </c>
      <c r="T49" s="1218">
        <v>0</v>
      </c>
      <c r="U49" s="1219">
        <v>800</v>
      </c>
    </row>
    <row r="50" spans="1:21" ht="15" x14ac:dyDescent="0.25">
      <c r="A50"/>
      <c r="B50" s="1256"/>
      <c r="C50" s="338" t="s">
        <v>44</v>
      </c>
      <c r="D50" s="1218">
        <v>84</v>
      </c>
      <c r="E50" s="1218">
        <v>1</v>
      </c>
      <c r="F50" s="1218">
        <v>3</v>
      </c>
      <c r="G50" s="1218">
        <v>89</v>
      </c>
      <c r="H50" s="1218">
        <v>1</v>
      </c>
      <c r="I50" s="1218">
        <v>116</v>
      </c>
      <c r="J50" s="1218">
        <v>74</v>
      </c>
      <c r="K50" s="1218">
        <v>17</v>
      </c>
      <c r="L50" s="1218">
        <v>41</v>
      </c>
      <c r="M50" s="1218">
        <v>2</v>
      </c>
      <c r="N50" s="1218">
        <v>21</v>
      </c>
      <c r="O50" s="1218">
        <v>59</v>
      </c>
      <c r="P50" s="1218">
        <v>39</v>
      </c>
      <c r="Q50" s="1218">
        <v>8</v>
      </c>
      <c r="R50" s="1218">
        <v>16</v>
      </c>
      <c r="S50" s="1218">
        <v>1</v>
      </c>
      <c r="T50" s="1218">
        <v>0</v>
      </c>
      <c r="U50" s="1219">
        <v>572</v>
      </c>
    </row>
    <row r="51" spans="1:21" ht="15" x14ac:dyDescent="0.25">
      <c r="A51"/>
      <c r="B51" s="1256"/>
      <c r="C51" s="338" t="s">
        <v>45</v>
      </c>
      <c r="D51" s="1218">
        <v>37</v>
      </c>
      <c r="E51" s="1218">
        <v>0</v>
      </c>
      <c r="F51" s="1218">
        <v>4</v>
      </c>
      <c r="G51" s="1218">
        <v>24</v>
      </c>
      <c r="H51" s="1218">
        <v>4</v>
      </c>
      <c r="I51" s="1218">
        <v>25</v>
      </c>
      <c r="J51" s="1218">
        <v>14</v>
      </c>
      <c r="K51" s="1218">
        <v>4</v>
      </c>
      <c r="L51" s="1218">
        <v>9</v>
      </c>
      <c r="M51" s="1218">
        <v>0</v>
      </c>
      <c r="N51" s="1218">
        <v>12</v>
      </c>
      <c r="O51" s="1218">
        <v>15</v>
      </c>
      <c r="P51" s="1218">
        <v>7</v>
      </c>
      <c r="Q51" s="1218">
        <v>0</v>
      </c>
      <c r="R51" s="1218">
        <v>8</v>
      </c>
      <c r="S51" s="1218">
        <v>1</v>
      </c>
      <c r="T51" s="1218">
        <v>0</v>
      </c>
      <c r="U51" s="1219">
        <v>164</v>
      </c>
    </row>
    <row r="52" spans="1:21" ht="15" x14ac:dyDescent="0.25">
      <c r="A52"/>
      <c r="B52" s="1256"/>
      <c r="C52" s="338" t="s">
        <v>46</v>
      </c>
      <c r="D52" s="1218">
        <v>66</v>
      </c>
      <c r="E52" s="1218">
        <v>72</v>
      </c>
      <c r="F52" s="1218">
        <v>5</v>
      </c>
      <c r="G52" s="1218">
        <v>113</v>
      </c>
      <c r="H52" s="1218">
        <v>0</v>
      </c>
      <c r="I52" s="1218">
        <v>76</v>
      </c>
      <c r="J52" s="1218">
        <v>67</v>
      </c>
      <c r="K52" s="1218">
        <v>27</v>
      </c>
      <c r="L52" s="1218">
        <v>67</v>
      </c>
      <c r="M52" s="1218">
        <v>4</v>
      </c>
      <c r="N52" s="1218">
        <v>63</v>
      </c>
      <c r="O52" s="1218">
        <v>50</v>
      </c>
      <c r="P52" s="1218">
        <v>28</v>
      </c>
      <c r="Q52" s="1218">
        <v>5</v>
      </c>
      <c r="R52" s="1218">
        <v>13</v>
      </c>
      <c r="S52" s="1218">
        <v>1</v>
      </c>
      <c r="T52" s="1218">
        <v>0</v>
      </c>
      <c r="U52" s="1219">
        <v>657</v>
      </c>
    </row>
    <row r="53" spans="1:21" ht="15" x14ac:dyDescent="0.25">
      <c r="A53"/>
      <c r="B53" s="1256"/>
      <c r="C53" s="338" t="s">
        <v>47</v>
      </c>
      <c r="D53" s="1218">
        <v>4</v>
      </c>
      <c r="E53" s="1218">
        <v>6</v>
      </c>
      <c r="F53" s="1218">
        <v>0</v>
      </c>
      <c r="G53" s="1218">
        <v>6</v>
      </c>
      <c r="H53" s="1218">
        <v>0</v>
      </c>
      <c r="I53" s="1218">
        <v>11</v>
      </c>
      <c r="J53" s="1218">
        <v>5</v>
      </c>
      <c r="K53" s="1218">
        <v>2</v>
      </c>
      <c r="L53" s="1218">
        <v>1</v>
      </c>
      <c r="M53" s="1218">
        <v>0</v>
      </c>
      <c r="N53" s="1218">
        <v>7</v>
      </c>
      <c r="O53" s="1218">
        <v>8</v>
      </c>
      <c r="P53" s="1218">
        <v>3</v>
      </c>
      <c r="Q53" s="1218">
        <v>0</v>
      </c>
      <c r="R53" s="1218">
        <v>1</v>
      </c>
      <c r="S53" s="1218">
        <v>0</v>
      </c>
      <c r="T53" s="1218">
        <v>0</v>
      </c>
      <c r="U53" s="1219">
        <v>54</v>
      </c>
    </row>
    <row r="54" spans="1:21" ht="15" x14ac:dyDescent="0.25">
      <c r="A54"/>
      <c r="B54" s="1256"/>
      <c r="C54" s="338" t="s">
        <v>48</v>
      </c>
      <c r="D54" s="1218">
        <v>7</v>
      </c>
      <c r="E54" s="1218">
        <v>19</v>
      </c>
      <c r="F54" s="1218">
        <v>1</v>
      </c>
      <c r="G54" s="1218">
        <v>48</v>
      </c>
      <c r="H54" s="1218">
        <v>0</v>
      </c>
      <c r="I54" s="1218">
        <v>11</v>
      </c>
      <c r="J54" s="1218">
        <v>14</v>
      </c>
      <c r="K54" s="1218">
        <v>17</v>
      </c>
      <c r="L54" s="1218">
        <v>12</v>
      </c>
      <c r="M54" s="1218">
        <v>1</v>
      </c>
      <c r="N54" s="1218">
        <v>11</v>
      </c>
      <c r="O54" s="1218">
        <v>2</v>
      </c>
      <c r="P54" s="1218">
        <v>4</v>
      </c>
      <c r="Q54" s="1218">
        <v>1</v>
      </c>
      <c r="R54" s="1218">
        <v>13</v>
      </c>
      <c r="S54" s="1218">
        <v>0</v>
      </c>
      <c r="T54" s="1218">
        <v>0</v>
      </c>
      <c r="U54" s="1219">
        <v>161</v>
      </c>
    </row>
    <row r="55" spans="1:21" ht="15" x14ac:dyDescent="0.25">
      <c r="A55"/>
      <c r="B55" s="1256"/>
      <c r="C55" s="338" t="s">
        <v>49</v>
      </c>
      <c r="D55" s="1218">
        <v>246</v>
      </c>
      <c r="E55" s="1218">
        <v>3</v>
      </c>
      <c r="F55" s="1218">
        <v>15</v>
      </c>
      <c r="G55" s="1218">
        <v>1102</v>
      </c>
      <c r="H55" s="1218">
        <v>13</v>
      </c>
      <c r="I55" s="1218">
        <v>1265</v>
      </c>
      <c r="J55" s="1218">
        <v>1489</v>
      </c>
      <c r="K55" s="1218">
        <v>665</v>
      </c>
      <c r="L55" s="1218">
        <v>752</v>
      </c>
      <c r="M55" s="1218">
        <v>157</v>
      </c>
      <c r="N55" s="1218">
        <v>1130</v>
      </c>
      <c r="O55" s="1218">
        <v>333</v>
      </c>
      <c r="P55" s="1218">
        <v>309</v>
      </c>
      <c r="Q55" s="1218">
        <v>184</v>
      </c>
      <c r="R55" s="1218">
        <v>356</v>
      </c>
      <c r="S55" s="1218">
        <v>63</v>
      </c>
      <c r="T55" s="1218">
        <v>0</v>
      </c>
      <c r="U55" s="1219">
        <v>8082</v>
      </c>
    </row>
    <row r="56" spans="1:21" ht="15" x14ac:dyDescent="0.25">
      <c r="A56"/>
      <c r="B56" s="1257"/>
      <c r="C56" s="339" t="s">
        <v>21</v>
      </c>
      <c r="D56" s="1221">
        <v>1270</v>
      </c>
      <c r="E56" s="1221">
        <v>146</v>
      </c>
      <c r="F56" s="1221">
        <v>58</v>
      </c>
      <c r="G56" s="1221">
        <v>1895</v>
      </c>
      <c r="H56" s="1221">
        <v>28</v>
      </c>
      <c r="I56" s="1221">
        <v>2111</v>
      </c>
      <c r="J56" s="1221">
        <v>2161</v>
      </c>
      <c r="K56" s="1221">
        <v>960</v>
      </c>
      <c r="L56" s="1221">
        <v>1230</v>
      </c>
      <c r="M56" s="1221">
        <v>187</v>
      </c>
      <c r="N56" s="1221">
        <v>1606</v>
      </c>
      <c r="O56" s="1221">
        <v>973</v>
      </c>
      <c r="P56" s="1221">
        <v>676</v>
      </c>
      <c r="Q56" s="1221">
        <v>379</v>
      </c>
      <c r="R56" s="1221">
        <v>677</v>
      </c>
      <c r="S56" s="1221">
        <v>81</v>
      </c>
      <c r="T56" s="1221">
        <v>2</v>
      </c>
      <c r="U56" s="1221">
        <v>14440</v>
      </c>
    </row>
    <row r="57" spans="1:21" ht="15" x14ac:dyDescent="0.25">
      <c r="A57"/>
      <c r="B57" s="1255" t="s">
        <v>87</v>
      </c>
      <c r="C57" s="338" t="s">
        <v>34</v>
      </c>
      <c r="D57" s="1218">
        <v>3</v>
      </c>
      <c r="E57" s="1218">
        <v>2</v>
      </c>
      <c r="F57" s="1218">
        <v>1</v>
      </c>
      <c r="G57" s="1218">
        <v>8</v>
      </c>
      <c r="H57" s="1218">
        <v>0</v>
      </c>
      <c r="I57" s="1218">
        <v>14</v>
      </c>
      <c r="J57" s="1218">
        <v>8</v>
      </c>
      <c r="K57" s="1218">
        <v>5</v>
      </c>
      <c r="L57" s="1218">
        <v>7</v>
      </c>
      <c r="M57" s="1218">
        <v>0</v>
      </c>
      <c r="N57" s="1218">
        <v>8</v>
      </c>
      <c r="O57" s="1218">
        <v>17</v>
      </c>
      <c r="P57" s="1218">
        <v>15</v>
      </c>
      <c r="Q57" s="1218">
        <v>10</v>
      </c>
      <c r="R57" s="1218">
        <v>4</v>
      </c>
      <c r="S57" s="1218">
        <v>0</v>
      </c>
      <c r="T57" s="1218">
        <v>0</v>
      </c>
      <c r="U57" s="1219">
        <v>102</v>
      </c>
    </row>
    <row r="58" spans="1:21" ht="15" x14ac:dyDescent="0.25">
      <c r="A58"/>
      <c r="B58" s="1256"/>
      <c r="C58" s="338" t="s">
        <v>35</v>
      </c>
      <c r="D58" s="1218">
        <v>0</v>
      </c>
      <c r="E58" s="1218">
        <v>5</v>
      </c>
      <c r="F58" s="1218">
        <v>5</v>
      </c>
      <c r="G58" s="1218">
        <v>14</v>
      </c>
      <c r="H58" s="1218">
        <v>1</v>
      </c>
      <c r="I58" s="1218">
        <v>12</v>
      </c>
      <c r="J58" s="1218">
        <v>17</v>
      </c>
      <c r="K58" s="1218">
        <v>10</v>
      </c>
      <c r="L58" s="1218">
        <v>10</v>
      </c>
      <c r="M58" s="1218">
        <v>0</v>
      </c>
      <c r="N58" s="1218">
        <v>18</v>
      </c>
      <c r="O58" s="1218">
        <v>20</v>
      </c>
      <c r="P58" s="1218">
        <v>21</v>
      </c>
      <c r="Q58" s="1218">
        <v>4</v>
      </c>
      <c r="R58" s="1218">
        <v>18</v>
      </c>
      <c r="S58" s="1218">
        <v>2</v>
      </c>
      <c r="T58" s="1218">
        <v>0</v>
      </c>
      <c r="U58" s="1219">
        <v>157</v>
      </c>
    </row>
    <row r="59" spans="1:21" ht="15" x14ac:dyDescent="0.25">
      <c r="A59"/>
      <c r="B59" s="1256"/>
      <c r="C59" s="338" t="s">
        <v>36</v>
      </c>
      <c r="D59" s="1218">
        <v>1</v>
      </c>
      <c r="E59" s="1218">
        <v>3</v>
      </c>
      <c r="F59" s="1218">
        <v>4</v>
      </c>
      <c r="G59" s="1218">
        <v>23</v>
      </c>
      <c r="H59" s="1218">
        <v>1</v>
      </c>
      <c r="I59" s="1218">
        <v>35</v>
      </c>
      <c r="J59" s="1218">
        <v>23</v>
      </c>
      <c r="K59" s="1218">
        <v>32</v>
      </c>
      <c r="L59" s="1218">
        <v>23</v>
      </c>
      <c r="M59" s="1218">
        <v>1</v>
      </c>
      <c r="N59" s="1218">
        <v>45</v>
      </c>
      <c r="O59" s="1218">
        <v>54</v>
      </c>
      <c r="P59" s="1218">
        <v>24</v>
      </c>
      <c r="Q59" s="1218">
        <v>14</v>
      </c>
      <c r="R59" s="1218">
        <v>10</v>
      </c>
      <c r="S59" s="1218">
        <v>0</v>
      </c>
      <c r="T59" s="1218">
        <v>0</v>
      </c>
      <c r="U59" s="1219">
        <v>293</v>
      </c>
    </row>
    <row r="60" spans="1:21" ht="15" x14ac:dyDescent="0.25">
      <c r="A60"/>
      <c r="B60" s="1256"/>
      <c r="C60" s="338" t="s">
        <v>37</v>
      </c>
      <c r="D60" s="1218">
        <v>7</v>
      </c>
      <c r="E60" s="1218">
        <v>0</v>
      </c>
      <c r="F60" s="1218">
        <v>1</v>
      </c>
      <c r="G60" s="1218">
        <v>6</v>
      </c>
      <c r="H60" s="1218">
        <v>2</v>
      </c>
      <c r="I60" s="1218">
        <v>15</v>
      </c>
      <c r="J60" s="1218">
        <v>10</v>
      </c>
      <c r="K60" s="1218">
        <v>3</v>
      </c>
      <c r="L60" s="1218">
        <v>4</v>
      </c>
      <c r="M60" s="1218">
        <v>0</v>
      </c>
      <c r="N60" s="1218">
        <v>6</v>
      </c>
      <c r="O60" s="1218">
        <v>28</v>
      </c>
      <c r="P60" s="1218">
        <v>17</v>
      </c>
      <c r="Q60" s="1218">
        <v>5</v>
      </c>
      <c r="R60" s="1218">
        <v>2</v>
      </c>
      <c r="S60" s="1218">
        <v>1</v>
      </c>
      <c r="T60" s="1218">
        <v>0</v>
      </c>
      <c r="U60" s="1219">
        <v>107</v>
      </c>
    </row>
    <row r="61" spans="1:21" ht="15" x14ac:dyDescent="0.25">
      <c r="A61"/>
      <c r="B61" s="1256"/>
      <c r="C61" s="338" t="s">
        <v>38</v>
      </c>
      <c r="D61" s="1218">
        <v>36</v>
      </c>
      <c r="E61" s="1218">
        <v>6</v>
      </c>
      <c r="F61" s="1218">
        <v>9</v>
      </c>
      <c r="G61" s="1218">
        <v>20</v>
      </c>
      <c r="H61" s="1218">
        <v>0</v>
      </c>
      <c r="I61" s="1218">
        <v>37</v>
      </c>
      <c r="J61" s="1218">
        <v>38</v>
      </c>
      <c r="K61" s="1218">
        <v>14</v>
      </c>
      <c r="L61" s="1218">
        <v>18</v>
      </c>
      <c r="M61" s="1218">
        <v>2</v>
      </c>
      <c r="N61" s="1218">
        <v>20</v>
      </c>
      <c r="O61" s="1218">
        <v>38</v>
      </c>
      <c r="P61" s="1218">
        <v>40</v>
      </c>
      <c r="Q61" s="1218">
        <v>14</v>
      </c>
      <c r="R61" s="1218">
        <v>32</v>
      </c>
      <c r="S61" s="1218">
        <v>3</v>
      </c>
      <c r="T61" s="1218">
        <v>0</v>
      </c>
      <c r="U61" s="1219">
        <v>327</v>
      </c>
    </row>
    <row r="62" spans="1:21" ht="15" x14ac:dyDescent="0.25">
      <c r="A62"/>
      <c r="B62" s="1256"/>
      <c r="C62" s="338" t="s">
        <v>39</v>
      </c>
      <c r="D62" s="1218">
        <v>155</v>
      </c>
      <c r="E62" s="1218">
        <v>1</v>
      </c>
      <c r="F62" s="1218">
        <v>7</v>
      </c>
      <c r="G62" s="1218">
        <v>104</v>
      </c>
      <c r="H62" s="1218">
        <v>3</v>
      </c>
      <c r="I62" s="1218">
        <v>209</v>
      </c>
      <c r="J62" s="1218">
        <v>99</v>
      </c>
      <c r="K62" s="1218">
        <v>84</v>
      </c>
      <c r="L62" s="1218">
        <v>109</v>
      </c>
      <c r="M62" s="1218">
        <v>6</v>
      </c>
      <c r="N62" s="1218">
        <v>93</v>
      </c>
      <c r="O62" s="1218">
        <v>149</v>
      </c>
      <c r="P62" s="1218">
        <v>123</v>
      </c>
      <c r="Q62" s="1218">
        <v>89</v>
      </c>
      <c r="R62" s="1218">
        <v>88</v>
      </c>
      <c r="S62" s="1218">
        <v>11</v>
      </c>
      <c r="T62" s="1218">
        <v>0</v>
      </c>
      <c r="U62" s="1219">
        <v>1330</v>
      </c>
    </row>
    <row r="63" spans="1:21" ht="15" x14ac:dyDescent="0.25">
      <c r="A63"/>
      <c r="B63" s="1256"/>
      <c r="C63" s="338" t="s">
        <v>40</v>
      </c>
      <c r="D63" s="1218">
        <v>225</v>
      </c>
      <c r="E63" s="1218">
        <v>0</v>
      </c>
      <c r="F63" s="1218">
        <v>1</v>
      </c>
      <c r="G63" s="1218">
        <v>74</v>
      </c>
      <c r="H63" s="1218">
        <v>2</v>
      </c>
      <c r="I63" s="1218">
        <v>59</v>
      </c>
      <c r="J63" s="1218">
        <v>63</v>
      </c>
      <c r="K63" s="1218">
        <v>18</v>
      </c>
      <c r="L63" s="1218">
        <v>25</v>
      </c>
      <c r="M63" s="1218">
        <v>2</v>
      </c>
      <c r="N63" s="1218">
        <v>39</v>
      </c>
      <c r="O63" s="1218">
        <v>36</v>
      </c>
      <c r="P63" s="1218">
        <v>27</v>
      </c>
      <c r="Q63" s="1218">
        <v>3</v>
      </c>
      <c r="R63" s="1218">
        <v>39</v>
      </c>
      <c r="S63" s="1218">
        <v>1</v>
      </c>
      <c r="T63" s="1218">
        <v>0</v>
      </c>
      <c r="U63" s="1219">
        <v>614</v>
      </c>
    </row>
    <row r="64" spans="1:21" ht="15" x14ac:dyDescent="0.25">
      <c r="A64"/>
      <c r="B64" s="1256"/>
      <c r="C64" s="338" t="s">
        <v>41</v>
      </c>
      <c r="D64" s="1218">
        <v>142</v>
      </c>
      <c r="E64" s="1218">
        <v>0</v>
      </c>
      <c r="F64" s="1218">
        <v>1</v>
      </c>
      <c r="G64" s="1218">
        <v>102</v>
      </c>
      <c r="H64" s="1218">
        <v>3</v>
      </c>
      <c r="I64" s="1218">
        <v>75</v>
      </c>
      <c r="J64" s="1218">
        <v>57</v>
      </c>
      <c r="K64" s="1218">
        <v>20</v>
      </c>
      <c r="L64" s="1218">
        <v>39</v>
      </c>
      <c r="M64" s="1218">
        <v>3</v>
      </c>
      <c r="N64" s="1218">
        <v>35</v>
      </c>
      <c r="O64" s="1218">
        <v>85</v>
      </c>
      <c r="P64" s="1218">
        <v>33</v>
      </c>
      <c r="Q64" s="1218">
        <v>5</v>
      </c>
      <c r="R64" s="1218">
        <v>27</v>
      </c>
      <c r="S64" s="1218">
        <v>0</v>
      </c>
      <c r="T64" s="1218">
        <v>0</v>
      </c>
      <c r="U64" s="1219">
        <v>627</v>
      </c>
    </row>
    <row r="65" spans="1:21" ht="15" x14ac:dyDescent="0.25">
      <c r="A65"/>
      <c r="B65" s="1256"/>
      <c r="C65" s="338" t="s">
        <v>42</v>
      </c>
      <c r="D65" s="1218">
        <v>39</v>
      </c>
      <c r="E65" s="1218">
        <v>0</v>
      </c>
      <c r="F65" s="1218">
        <v>0</v>
      </c>
      <c r="G65" s="1218">
        <v>24</v>
      </c>
      <c r="H65" s="1218">
        <v>2</v>
      </c>
      <c r="I65" s="1218">
        <v>18</v>
      </c>
      <c r="J65" s="1218">
        <v>19</v>
      </c>
      <c r="K65" s="1218">
        <v>13</v>
      </c>
      <c r="L65" s="1218">
        <v>14</v>
      </c>
      <c r="M65" s="1218">
        <v>1</v>
      </c>
      <c r="N65" s="1218">
        <v>8</v>
      </c>
      <c r="O65" s="1218">
        <v>23</v>
      </c>
      <c r="P65" s="1218">
        <v>15</v>
      </c>
      <c r="Q65" s="1218">
        <v>0</v>
      </c>
      <c r="R65" s="1218">
        <v>10</v>
      </c>
      <c r="S65" s="1218">
        <v>0</v>
      </c>
      <c r="T65" s="1218">
        <v>0</v>
      </c>
      <c r="U65" s="1219">
        <v>186</v>
      </c>
    </row>
    <row r="66" spans="1:21" ht="15" x14ac:dyDescent="0.25">
      <c r="A66"/>
      <c r="B66" s="1256"/>
      <c r="C66" s="338" t="s">
        <v>43</v>
      </c>
      <c r="D66" s="1218">
        <v>42</v>
      </c>
      <c r="E66" s="1218">
        <v>18</v>
      </c>
      <c r="F66" s="1218">
        <v>3</v>
      </c>
      <c r="G66" s="1218">
        <v>131</v>
      </c>
      <c r="H66" s="1218">
        <v>2</v>
      </c>
      <c r="I66" s="1218">
        <v>147</v>
      </c>
      <c r="J66" s="1218">
        <v>72</v>
      </c>
      <c r="K66" s="1218">
        <v>43</v>
      </c>
      <c r="L66" s="1218">
        <v>74</v>
      </c>
      <c r="M66" s="1218">
        <v>4</v>
      </c>
      <c r="N66" s="1218">
        <v>65</v>
      </c>
      <c r="O66" s="1218">
        <v>98</v>
      </c>
      <c r="P66" s="1218">
        <v>54</v>
      </c>
      <c r="Q66" s="1218">
        <v>13</v>
      </c>
      <c r="R66" s="1218">
        <v>59</v>
      </c>
      <c r="S66" s="1218">
        <v>1</v>
      </c>
      <c r="T66" s="1218">
        <v>0</v>
      </c>
      <c r="U66" s="1219">
        <v>826</v>
      </c>
    </row>
    <row r="67" spans="1:21" ht="15" x14ac:dyDescent="0.25">
      <c r="A67"/>
      <c r="B67" s="1256"/>
      <c r="C67" s="338" t="s">
        <v>44</v>
      </c>
      <c r="D67" s="1218">
        <v>64</v>
      </c>
      <c r="E67" s="1218">
        <v>1</v>
      </c>
      <c r="F67" s="1218">
        <v>3</v>
      </c>
      <c r="G67" s="1218">
        <v>78</v>
      </c>
      <c r="H67" s="1218">
        <v>2</v>
      </c>
      <c r="I67" s="1218">
        <v>99</v>
      </c>
      <c r="J67" s="1218">
        <v>54</v>
      </c>
      <c r="K67" s="1218">
        <v>27</v>
      </c>
      <c r="L67" s="1218">
        <v>30</v>
      </c>
      <c r="M67" s="1218">
        <v>2</v>
      </c>
      <c r="N67" s="1218">
        <v>35</v>
      </c>
      <c r="O67" s="1218">
        <v>57</v>
      </c>
      <c r="P67" s="1218">
        <v>64</v>
      </c>
      <c r="Q67" s="1218">
        <v>13</v>
      </c>
      <c r="R67" s="1218">
        <v>13</v>
      </c>
      <c r="S67" s="1218">
        <v>0</v>
      </c>
      <c r="T67" s="1218">
        <v>0</v>
      </c>
      <c r="U67" s="1219">
        <v>542</v>
      </c>
    </row>
    <row r="68" spans="1:21" ht="15" x14ac:dyDescent="0.25">
      <c r="A68"/>
      <c r="B68" s="1256"/>
      <c r="C68" s="338" t="s">
        <v>45</v>
      </c>
      <c r="D68" s="1218">
        <v>33</v>
      </c>
      <c r="E68" s="1218">
        <v>3</v>
      </c>
      <c r="F68" s="1218">
        <v>0</v>
      </c>
      <c r="G68" s="1218">
        <v>30</v>
      </c>
      <c r="H68" s="1218">
        <v>0</v>
      </c>
      <c r="I68" s="1218">
        <v>30</v>
      </c>
      <c r="J68" s="1218">
        <v>22</v>
      </c>
      <c r="K68" s="1218">
        <v>11</v>
      </c>
      <c r="L68" s="1218">
        <v>9</v>
      </c>
      <c r="M68" s="1218">
        <v>1</v>
      </c>
      <c r="N68" s="1218">
        <v>15</v>
      </c>
      <c r="O68" s="1218">
        <v>20</v>
      </c>
      <c r="P68" s="1218">
        <v>10</v>
      </c>
      <c r="Q68" s="1218">
        <v>3</v>
      </c>
      <c r="R68" s="1218">
        <v>10</v>
      </c>
      <c r="S68" s="1218">
        <v>1</v>
      </c>
      <c r="T68" s="1218">
        <v>0</v>
      </c>
      <c r="U68" s="1219">
        <v>198</v>
      </c>
    </row>
    <row r="69" spans="1:21" ht="15" x14ac:dyDescent="0.25">
      <c r="A69"/>
      <c r="B69" s="1256"/>
      <c r="C69" s="338" t="s">
        <v>46</v>
      </c>
      <c r="D69" s="1218">
        <v>54</v>
      </c>
      <c r="E69" s="1218">
        <v>65</v>
      </c>
      <c r="F69" s="1218">
        <v>2</v>
      </c>
      <c r="G69" s="1218">
        <v>114</v>
      </c>
      <c r="H69" s="1218">
        <v>3</v>
      </c>
      <c r="I69" s="1218">
        <v>81</v>
      </c>
      <c r="J69" s="1218">
        <v>68</v>
      </c>
      <c r="K69" s="1218">
        <v>35</v>
      </c>
      <c r="L69" s="1218">
        <v>76</v>
      </c>
      <c r="M69" s="1218">
        <v>7</v>
      </c>
      <c r="N69" s="1218">
        <v>64</v>
      </c>
      <c r="O69" s="1218">
        <v>71</v>
      </c>
      <c r="P69" s="1218">
        <v>39</v>
      </c>
      <c r="Q69" s="1218">
        <v>5</v>
      </c>
      <c r="R69" s="1218">
        <v>18</v>
      </c>
      <c r="S69" s="1218">
        <v>1</v>
      </c>
      <c r="T69" s="1218">
        <v>0</v>
      </c>
      <c r="U69" s="1219">
        <v>703</v>
      </c>
    </row>
    <row r="70" spans="1:21" ht="15" x14ac:dyDescent="0.25">
      <c r="A70"/>
      <c r="B70" s="1256"/>
      <c r="C70" s="338" t="s">
        <v>47</v>
      </c>
      <c r="D70" s="1218">
        <v>4</v>
      </c>
      <c r="E70" s="1218">
        <v>8</v>
      </c>
      <c r="F70" s="1218">
        <v>0</v>
      </c>
      <c r="G70" s="1218">
        <v>7</v>
      </c>
      <c r="H70" s="1218">
        <v>0</v>
      </c>
      <c r="I70" s="1218">
        <v>5</v>
      </c>
      <c r="J70" s="1218">
        <v>9</v>
      </c>
      <c r="K70" s="1218">
        <v>3</v>
      </c>
      <c r="L70" s="1218">
        <v>3</v>
      </c>
      <c r="M70" s="1218">
        <v>0</v>
      </c>
      <c r="N70" s="1218">
        <v>4</v>
      </c>
      <c r="O70" s="1218">
        <v>13</v>
      </c>
      <c r="P70" s="1218">
        <v>6</v>
      </c>
      <c r="Q70" s="1218">
        <v>3</v>
      </c>
      <c r="R70" s="1218">
        <v>0</v>
      </c>
      <c r="S70" s="1218">
        <v>0</v>
      </c>
      <c r="T70" s="1218">
        <v>0</v>
      </c>
      <c r="U70" s="1219">
        <v>65</v>
      </c>
    </row>
    <row r="71" spans="1:21" ht="15" x14ac:dyDescent="0.25">
      <c r="A71"/>
      <c r="B71" s="1256"/>
      <c r="C71" s="338" t="s">
        <v>48</v>
      </c>
      <c r="D71" s="1218">
        <v>14</v>
      </c>
      <c r="E71" s="1218">
        <v>21</v>
      </c>
      <c r="F71" s="1218">
        <v>1</v>
      </c>
      <c r="G71" s="1218">
        <v>38</v>
      </c>
      <c r="H71" s="1218">
        <v>0</v>
      </c>
      <c r="I71" s="1218">
        <v>6</v>
      </c>
      <c r="J71" s="1218">
        <v>25</v>
      </c>
      <c r="K71" s="1218">
        <v>15</v>
      </c>
      <c r="L71" s="1218">
        <v>17</v>
      </c>
      <c r="M71" s="1218">
        <v>1</v>
      </c>
      <c r="N71" s="1218">
        <v>7</v>
      </c>
      <c r="O71" s="1218">
        <v>2</v>
      </c>
      <c r="P71" s="1218">
        <v>6</v>
      </c>
      <c r="Q71" s="1218">
        <v>0</v>
      </c>
      <c r="R71" s="1218">
        <v>6</v>
      </c>
      <c r="S71" s="1218">
        <v>0</v>
      </c>
      <c r="T71" s="1218">
        <v>0</v>
      </c>
      <c r="U71" s="1219">
        <v>159</v>
      </c>
    </row>
    <row r="72" spans="1:21" ht="15" x14ac:dyDescent="0.25">
      <c r="A72"/>
      <c r="B72" s="1256"/>
      <c r="C72" s="338" t="s">
        <v>49</v>
      </c>
      <c r="D72" s="1218">
        <v>236</v>
      </c>
      <c r="E72" s="1218">
        <v>8</v>
      </c>
      <c r="F72" s="1218">
        <v>23</v>
      </c>
      <c r="G72" s="1218">
        <v>1042</v>
      </c>
      <c r="H72" s="1218">
        <v>22</v>
      </c>
      <c r="I72" s="1218">
        <v>1209</v>
      </c>
      <c r="J72" s="1218">
        <v>1431</v>
      </c>
      <c r="K72" s="1218">
        <v>605</v>
      </c>
      <c r="L72" s="1218">
        <v>726</v>
      </c>
      <c r="M72" s="1218">
        <v>111</v>
      </c>
      <c r="N72" s="1218">
        <v>999</v>
      </c>
      <c r="O72" s="1218">
        <v>287</v>
      </c>
      <c r="P72" s="1218">
        <v>306</v>
      </c>
      <c r="Q72" s="1218">
        <v>205</v>
      </c>
      <c r="R72" s="1218">
        <v>356</v>
      </c>
      <c r="S72" s="1218">
        <v>51</v>
      </c>
      <c r="T72" s="1218">
        <v>0</v>
      </c>
      <c r="U72" s="1219">
        <v>7617</v>
      </c>
    </row>
    <row r="73" spans="1:21" ht="15" x14ac:dyDescent="0.25">
      <c r="A73"/>
      <c r="B73" s="1257"/>
      <c r="C73" s="339" t="s">
        <v>21</v>
      </c>
      <c r="D73" s="1221">
        <v>1055</v>
      </c>
      <c r="E73" s="1221">
        <v>141</v>
      </c>
      <c r="F73" s="1221">
        <v>61</v>
      </c>
      <c r="G73" s="1221">
        <v>1815</v>
      </c>
      <c r="H73" s="1221">
        <v>43</v>
      </c>
      <c r="I73" s="1221">
        <v>2051</v>
      </c>
      <c r="J73" s="1221">
        <v>2015</v>
      </c>
      <c r="K73" s="1221">
        <v>938</v>
      </c>
      <c r="L73" s="1221">
        <v>1184</v>
      </c>
      <c r="M73" s="1221">
        <v>141</v>
      </c>
      <c r="N73" s="1221">
        <v>1461</v>
      </c>
      <c r="O73" s="1221">
        <v>998</v>
      </c>
      <c r="P73" s="1221">
        <v>800</v>
      </c>
      <c r="Q73" s="1221">
        <v>386</v>
      </c>
      <c r="R73" s="1221">
        <v>692</v>
      </c>
      <c r="S73" s="1221">
        <v>72</v>
      </c>
      <c r="T73" s="1221">
        <v>0</v>
      </c>
      <c r="U73" s="1221">
        <v>13853</v>
      </c>
    </row>
    <row r="74" spans="1:21" ht="15" x14ac:dyDescent="0.25">
      <c r="A74"/>
      <c r="B74" s="1255" t="s">
        <v>88</v>
      </c>
      <c r="C74" s="338" t="s">
        <v>34</v>
      </c>
      <c r="D74" s="1218">
        <v>5</v>
      </c>
      <c r="E74" s="1218">
        <v>5</v>
      </c>
      <c r="F74" s="1218">
        <v>0</v>
      </c>
      <c r="G74" s="1218">
        <v>5</v>
      </c>
      <c r="H74" s="1218">
        <v>1</v>
      </c>
      <c r="I74" s="1218">
        <v>10</v>
      </c>
      <c r="J74" s="1218">
        <v>12</v>
      </c>
      <c r="K74" s="1218">
        <v>6</v>
      </c>
      <c r="L74" s="1218">
        <v>5</v>
      </c>
      <c r="M74" s="1218">
        <v>1</v>
      </c>
      <c r="N74" s="1218">
        <v>5</v>
      </c>
      <c r="O74" s="1218">
        <v>13</v>
      </c>
      <c r="P74" s="1218">
        <v>10</v>
      </c>
      <c r="Q74" s="1218">
        <v>7</v>
      </c>
      <c r="R74" s="1218">
        <v>6</v>
      </c>
      <c r="S74" s="1218">
        <v>0</v>
      </c>
      <c r="T74" s="1218">
        <v>0</v>
      </c>
      <c r="U74" s="1219">
        <v>91</v>
      </c>
    </row>
    <row r="75" spans="1:21" ht="15" x14ac:dyDescent="0.25">
      <c r="A75"/>
      <c r="B75" s="1256"/>
      <c r="C75" s="338" t="s">
        <v>35</v>
      </c>
      <c r="D75" s="1218">
        <v>1</v>
      </c>
      <c r="E75" s="1218">
        <v>10</v>
      </c>
      <c r="F75" s="1218">
        <v>3</v>
      </c>
      <c r="G75" s="1218">
        <v>16</v>
      </c>
      <c r="H75" s="1218">
        <v>1</v>
      </c>
      <c r="I75" s="1218">
        <v>14</v>
      </c>
      <c r="J75" s="1218">
        <v>16</v>
      </c>
      <c r="K75" s="1218">
        <v>11</v>
      </c>
      <c r="L75" s="1218">
        <v>7</v>
      </c>
      <c r="M75" s="1218">
        <v>0</v>
      </c>
      <c r="N75" s="1218">
        <v>20</v>
      </c>
      <c r="O75" s="1218">
        <v>12</v>
      </c>
      <c r="P75" s="1218">
        <v>26</v>
      </c>
      <c r="Q75" s="1218">
        <v>2</v>
      </c>
      <c r="R75" s="1218">
        <v>20</v>
      </c>
      <c r="S75" s="1218">
        <v>1</v>
      </c>
      <c r="T75" s="1218">
        <v>0</v>
      </c>
      <c r="U75" s="1219">
        <v>160</v>
      </c>
    </row>
    <row r="76" spans="1:21" ht="15" x14ac:dyDescent="0.25">
      <c r="A76"/>
      <c r="B76" s="1256"/>
      <c r="C76" s="338" t="s">
        <v>36</v>
      </c>
      <c r="D76" s="1218">
        <v>0</v>
      </c>
      <c r="E76" s="1218">
        <v>1</v>
      </c>
      <c r="F76" s="1218">
        <v>8</v>
      </c>
      <c r="G76" s="1218">
        <v>34</v>
      </c>
      <c r="H76" s="1218">
        <v>1</v>
      </c>
      <c r="I76" s="1218">
        <v>28</v>
      </c>
      <c r="J76" s="1218">
        <v>25</v>
      </c>
      <c r="K76" s="1218">
        <v>22</v>
      </c>
      <c r="L76" s="1218">
        <v>24</v>
      </c>
      <c r="M76" s="1218">
        <v>0</v>
      </c>
      <c r="N76" s="1218">
        <v>37</v>
      </c>
      <c r="O76" s="1218">
        <v>43</v>
      </c>
      <c r="P76" s="1218">
        <v>22</v>
      </c>
      <c r="Q76" s="1218">
        <v>27</v>
      </c>
      <c r="R76" s="1218">
        <v>17</v>
      </c>
      <c r="S76" s="1218">
        <v>0</v>
      </c>
      <c r="T76" s="1218">
        <v>0</v>
      </c>
      <c r="U76" s="1219">
        <v>289</v>
      </c>
    </row>
    <row r="77" spans="1:21" ht="15" x14ac:dyDescent="0.25">
      <c r="A77"/>
      <c r="B77" s="1256"/>
      <c r="C77" s="338" t="s">
        <v>37</v>
      </c>
      <c r="D77" s="1218">
        <v>7</v>
      </c>
      <c r="E77" s="1218">
        <v>1</v>
      </c>
      <c r="F77" s="1218">
        <v>3</v>
      </c>
      <c r="G77" s="1218">
        <v>4</v>
      </c>
      <c r="H77" s="1218">
        <v>3</v>
      </c>
      <c r="I77" s="1218">
        <v>10</v>
      </c>
      <c r="J77" s="1218">
        <v>8</v>
      </c>
      <c r="K77" s="1218">
        <v>3</v>
      </c>
      <c r="L77" s="1218">
        <v>3</v>
      </c>
      <c r="M77" s="1218">
        <v>1</v>
      </c>
      <c r="N77" s="1218">
        <v>8</v>
      </c>
      <c r="O77" s="1218">
        <v>19</v>
      </c>
      <c r="P77" s="1218">
        <v>13</v>
      </c>
      <c r="Q77" s="1218">
        <v>8</v>
      </c>
      <c r="R77" s="1218">
        <v>6</v>
      </c>
      <c r="S77" s="1218">
        <v>0</v>
      </c>
      <c r="T77" s="1218">
        <v>0</v>
      </c>
      <c r="U77" s="1219">
        <v>97</v>
      </c>
    </row>
    <row r="78" spans="1:21" ht="15" x14ac:dyDescent="0.25">
      <c r="A78"/>
      <c r="B78" s="1256"/>
      <c r="C78" s="338" t="s">
        <v>38</v>
      </c>
      <c r="D78" s="1218">
        <v>40</v>
      </c>
      <c r="E78" s="1218">
        <v>5</v>
      </c>
      <c r="F78" s="1218">
        <v>3</v>
      </c>
      <c r="G78" s="1218">
        <v>14</v>
      </c>
      <c r="H78" s="1218">
        <v>0</v>
      </c>
      <c r="I78" s="1218">
        <v>38</v>
      </c>
      <c r="J78" s="1218">
        <v>27</v>
      </c>
      <c r="K78" s="1218">
        <v>12</v>
      </c>
      <c r="L78" s="1218">
        <v>19</v>
      </c>
      <c r="M78" s="1218">
        <v>0</v>
      </c>
      <c r="N78" s="1218">
        <v>31</v>
      </c>
      <c r="O78" s="1218">
        <v>27</v>
      </c>
      <c r="P78" s="1218">
        <v>37</v>
      </c>
      <c r="Q78" s="1218">
        <v>13</v>
      </c>
      <c r="R78" s="1218">
        <v>18</v>
      </c>
      <c r="S78" s="1218">
        <v>3</v>
      </c>
      <c r="T78" s="1218">
        <v>0</v>
      </c>
      <c r="U78" s="1219">
        <v>287</v>
      </c>
    </row>
    <row r="79" spans="1:21" ht="15" x14ac:dyDescent="0.25">
      <c r="A79"/>
      <c r="B79" s="1256"/>
      <c r="C79" s="338" t="s">
        <v>39</v>
      </c>
      <c r="D79" s="1218">
        <v>126</v>
      </c>
      <c r="E79" s="1218">
        <v>3</v>
      </c>
      <c r="F79" s="1218">
        <v>9</v>
      </c>
      <c r="G79" s="1218">
        <v>99</v>
      </c>
      <c r="H79" s="1218">
        <v>2</v>
      </c>
      <c r="I79" s="1218">
        <v>212</v>
      </c>
      <c r="J79" s="1218">
        <v>107</v>
      </c>
      <c r="K79" s="1218">
        <v>79</v>
      </c>
      <c r="L79" s="1218">
        <v>110</v>
      </c>
      <c r="M79" s="1218">
        <v>10</v>
      </c>
      <c r="N79" s="1218">
        <v>105</v>
      </c>
      <c r="O79" s="1218">
        <v>110</v>
      </c>
      <c r="P79" s="1218">
        <v>103</v>
      </c>
      <c r="Q79" s="1218">
        <v>81</v>
      </c>
      <c r="R79" s="1218">
        <v>67</v>
      </c>
      <c r="S79" s="1218">
        <v>9</v>
      </c>
      <c r="T79" s="1218">
        <v>0</v>
      </c>
      <c r="U79" s="1219">
        <v>1232</v>
      </c>
    </row>
    <row r="80" spans="1:21" ht="15" x14ac:dyDescent="0.25">
      <c r="A80"/>
      <c r="B80" s="1256"/>
      <c r="C80" s="338" t="s">
        <v>40</v>
      </c>
      <c r="D80" s="1218">
        <v>180</v>
      </c>
      <c r="E80" s="1218">
        <v>0</v>
      </c>
      <c r="F80" s="1218">
        <v>2</v>
      </c>
      <c r="G80" s="1218">
        <v>87</v>
      </c>
      <c r="H80" s="1218">
        <v>3</v>
      </c>
      <c r="I80" s="1218">
        <v>51</v>
      </c>
      <c r="J80" s="1218">
        <v>61</v>
      </c>
      <c r="K80" s="1218">
        <v>20</v>
      </c>
      <c r="L80" s="1218">
        <v>27</v>
      </c>
      <c r="M80" s="1218">
        <v>3</v>
      </c>
      <c r="N80" s="1218">
        <v>35</v>
      </c>
      <c r="O80" s="1218">
        <v>39</v>
      </c>
      <c r="P80" s="1218">
        <v>19</v>
      </c>
      <c r="Q80" s="1218">
        <v>9</v>
      </c>
      <c r="R80" s="1218">
        <v>31</v>
      </c>
      <c r="S80" s="1218">
        <v>0</v>
      </c>
      <c r="T80" s="1218">
        <v>0</v>
      </c>
      <c r="U80" s="1219">
        <v>567</v>
      </c>
    </row>
    <row r="81" spans="1:21" ht="15" x14ac:dyDescent="0.25">
      <c r="A81"/>
      <c r="B81" s="1256"/>
      <c r="C81" s="338" t="s">
        <v>41</v>
      </c>
      <c r="D81" s="1218">
        <v>109</v>
      </c>
      <c r="E81" s="1218">
        <v>0</v>
      </c>
      <c r="F81" s="1218">
        <v>2</v>
      </c>
      <c r="G81" s="1218">
        <v>109</v>
      </c>
      <c r="H81" s="1218">
        <v>2</v>
      </c>
      <c r="I81" s="1218">
        <v>71</v>
      </c>
      <c r="J81" s="1218">
        <v>64</v>
      </c>
      <c r="K81" s="1218">
        <v>30</v>
      </c>
      <c r="L81" s="1218">
        <v>31</v>
      </c>
      <c r="M81" s="1218">
        <v>2</v>
      </c>
      <c r="N81" s="1218">
        <v>41</v>
      </c>
      <c r="O81" s="1218">
        <v>65</v>
      </c>
      <c r="P81" s="1218">
        <v>37</v>
      </c>
      <c r="Q81" s="1218">
        <v>1</v>
      </c>
      <c r="R81" s="1218">
        <v>22</v>
      </c>
      <c r="S81" s="1218">
        <v>0</v>
      </c>
      <c r="T81" s="1218">
        <v>0</v>
      </c>
      <c r="U81" s="1219">
        <v>586</v>
      </c>
    </row>
    <row r="82" spans="1:21" ht="15" x14ac:dyDescent="0.25">
      <c r="A82"/>
      <c r="B82" s="1256"/>
      <c r="C82" s="338" t="s">
        <v>42</v>
      </c>
      <c r="D82" s="1218">
        <v>30</v>
      </c>
      <c r="E82" s="1218">
        <v>0</v>
      </c>
      <c r="F82" s="1218">
        <v>3</v>
      </c>
      <c r="G82" s="1218">
        <v>24</v>
      </c>
      <c r="H82" s="1218">
        <v>3</v>
      </c>
      <c r="I82" s="1218">
        <v>22</v>
      </c>
      <c r="J82" s="1218">
        <v>25</v>
      </c>
      <c r="K82" s="1218">
        <v>13</v>
      </c>
      <c r="L82" s="1218">
        <v>15</v>
      </c>
      <c r="M82" s="1218">
        <v>0</v>
      </c>
      <c r="N82" s="1218">
        <v>13</v>
      </c>
      <c r="O82" s="1218">
        <v>16</v>
      </c>
      <c r="P82" s="1218">
        <v>15</v>
      </c>
      <c r="Q82" s="1218">
        <v>1</v>
      </c>
      <c r="R82" s="1218">
        <v>4</v>
      </c>
      <c r="S82" s="1218">
        <v>0</v>
      </c>
      <c r="T82" s="1218">
        <v>0</v>
      </c>
      <c r="U82" s="1219">
        <v>184</v>
      </c>
    </row>
    <row r="83" spans="1:21" ht="15" x14ac:dyDescent="0.25">
      <c r="A83"/>
      <c r="B83" s="1256"/>
      <c r="C83" s="338" t="s">
        <v>43</v>
      </c>
      <c r="D83" s="1218">
        <v>35</v>
      </c>
      <c r="E83" s="1218">
        <v>22</v>
      </c>
      <c r="F83" s="1218">
        <v>1</v>
      </c>
      <c r="G83" s="1218">
        <v>112</v>
      </c>
      <c r="H83" s="1218">
        <v>3</v>
      </c>
      <c r="I83" s="1218">
        <v>137</v>
      </c>
      <c r="J83" s="1218">
        <v>95</v>
      </c>
      <c r="K83" s="1218">
        <v>37</v>
      </c>
      <c r="L83" s="1218">
        <v>71</v>
      </c>
      <c r="M83" s="1218">
        <v>2</v>
      </c>
      <c r="N83" s="1218">
        <v>77</v>
      </c>
      <c r="O83" s="1218">
        <v>88</v>
      </c>
      <c r="P83" s="1218">
        <v>63</v>
      </c>
      <c r="Q83" s="1218">
        <v>22</v>
      </c>
      <c r="R83" s="1218">
        <v>37</v>
      </c>
      <c r="S83" s="1218">
        <v>2</v>
      </c>
      <c r="T83" s="1218">
        <v>0</v>
      </c>
      <c r="U83" s="1219">
        <v>804</v>
      </c>
    </row>
    <row r="84" spans="1:21" ht="15" x14ac:dyDescent="0.25">
      <c r="A84"/>
      <c r="B84" s="1256"/>
      <c r="C84" s="338" t="s">
        <v>44</v>
      </c>
      <c r="D84" s="1218">
        <v>42</v>
      </c>
      <c r="E84" s="1218">
        <v>4</v>
      </c>
      <c r="F84" s="1218">
        <v>3</v>
      </c>
      <c r="G84" s="1218">
        <v>82</v>
      </c>
      <c r="H84" s="1218">
        <v>4</v>
      </c>
      <c r="I84" s="1218">
        <v>91</v>
      </c>
      <c r="J84" s="1218">
        <v>57</v>
      </c>
      <c r="K84" s="1218">
        <v>25</v>
      </c>
      <c r="L84" s="1218">
        <v>42</v>
      </c>
      <c r="M84" s="1218">
        <v>0</v>
      </c>
      <c r="N84" s="1218">
        <v>31</v>
      </c>
      <c r="O84" s="1218">
        <v>67</v>
      </c>
      <c r="P84" s="1218">
        <v>49</v>
      </c>
      <c r="Q84" s="1218">
        <v>6</v>
      </c>
      <c r="R84" s="1218">
        <v>7</v>
      </c>
      <c r="S84" s="1218">
        <v>0</v>
      </c>
      <c r="T84" s="1218">
        <v>0</v>
      </c>
      <c r="U84" s="1219">
        <v>510</v>
      </c>
    </row>
    <row r="85" spans="1:21" ht="15" x14ac:dyDescent="0.25">
      <c r="A85"/>
      <c r="B85" s="1256"/>
      <c r="C85" s="338" t="s">
        <v>45</v>
      </c>
      <c r="D85" s="1218">
        <v>36</v>
      </c>
      <c r="E85" s="1218">
        <v>3</v>
      </c>
      <c r="F85" s="1218">
        <v>0</v>
      </c>
      <c r="G85" s="1218">
        <v>32</v>
      </c>
      <c r="H85" s="1218">
        <v>1</v>
      </c>
      <c r="I85" s="1218">
        <v>19</v>
      </c>
      <c r="J85" s="1218">
        <v>11</v>
      </c>
      <c r="K85" s="1218">
        <v>6</v>
      </c>
      <c r="L85" s="1218">
        <v>15</v>
      </c>
      <c r="M85" s="1218">
        <v>0</v>
      </c>
      <c r="N85" s="1218">
        <v>14</v>
      </c>
      <c r="O85" s="1218">
        <v>19</v>
      </c>
      <c r="P85" s="1218">
        <v>7</v>
      </c>
      <c r="Q85" s="1218">
        <v>4</v>
      </c>
      <c r="R85" s="1218">
        <v>10</v>
      </c>
      <c r="S85" s="1218">
        <v>0</v>
      </c>
      <c r="T85" s="1218">
        <v>0</v>
      </c>
      <c r="U85" s="1219">
        <v>177</v>
      </c>
    </row>
    <row r="86" spans="1:21" ht="15" x14ac:dyDescent="0.25">
      <c r="A86"/>
      <c r="B86" s="1256"/>
      <c r="C86" s="338" t="s">
        <v>46</v>
      </c>
      <c r="D86" s="1218">
        <v>57</v>
      </c>
      <c r="E86" s="1218">
        <v>63</v>
      </c>
      <c r="F86" s="1218">
        <v>2</v>
      </c>
      <c r="G86" s="1218">
        <v>108</v>
      </c>
      <c r="H86" s="1218">
        <v>1</v>
      </c>
      <c r="I86" s="1218">
        <v>89</v>
      </c>
      <c r="J86" s="1218">
        <v>64</v>
      </c>
      <c r="K86" s="1218">
        <v>28</v>
      </c>
      <c r="L86" s="1218">
        <v>76</v>
      </c>
      <c r="M86" s="1218">
        <v>4</v>
      </c>
      <c r="N86" s="1218">
        <v>74</v>
      </c>
      <c r="O86" s="1218">
        <v>63</v>
      </c>
      <c r="P86" s="1218">
        <v>34</v>
      </c>
      <c r="Q86" s="1218">
        <v>3</v>
      </c>
      <c r="R86" s="1218">
        <v>17</v>
      </c>
      <c r="S86" s="1218">
        <v>0</v>
      </c>
      <c r="T86" s="1218">
        <v>0</v>
      </c>
      <c r="U86" s="1219">
        <v>683</v>
      </c>
    </row>
    <row r="87" spans="1:21" ht="15" x14ac:dyDescent="0.25">
      <c r="A87"/>
      <c r="B87" s="1256"/>
      <c r="C87" s="338" t="s">
        <v>47</v>
      </c>
      <c r="D87" s="1218">
        <v>4</v>
      </c>
      <c r="E87" s="1218">
        <v>12</v>
      </c>
      <c r="F87" s="1218">
        <v>0</v>
      </c>
      <c r="G87" s="1218">
        <v>2</v>
      </c>
      <c r="H87" s="1218">
        <v>0</v>
      </c>
      <c r="I87" s="1218">
        <v>6</v>
      </c>
      <c r="J87" s="1218">
        <v>7</v>
      </c>
      <c r="K87" s="1218">
        <v>3</v>
      </c>
      <c r="L87" s="1218">
        <v>3</v>
      </c>
      <c r="M87" s="1218">
        <v>0</v>
      </c>
      <c r="N87" s="1218">
        <v>8</v>
      </c>
      <c r="O87" s="1218">
        <v>8</v>
      </c>
      <c r="P87" s="1218">
        <v>5</v>
      </c>
      <c r="Q87" s="1218">
        <v>6</v>
      </c>
      <c r="R87" s="1218">
        <v>1</v>
      </c>
      <c r="S87" s="1218">
        <v>0</v>
      </c>
      <c r="T87" s="1218">
        <v>0</v>
      </c>
      <c r="U87" s="1219">
        <v>65</v>
      </c>
    </row>
    <row r="88" spans="1:21" ht="15" x14ac:dyDescent="0.25">
      <c r="A88"/>
      <c r="B88" s="1256"/>
      <c r="C88" s="338" t="s">
        <v>48</v>
      </c>
      <c r="D88" s="1218">
        <v>8</v>
      </c>
      <c r="E88" s="1218">
        <v>18</v>
      </c>
      <c r="F88" s="1218">
        <v>0</v>
      </c>
      <c r="G88" s="1218">
        <v>33</v>
      </c>
      <c r="H88" s="1218">
        <v>2</v>
      </c>
      <c r="I88" s="1218">
        <v>13</v>
      </c>
      <c r="J88" s="1218">
        <v>23</v>
      </c>
      <c r="K88" s="1218">
        <v>11</v>
      </c>
      <c r="L88" s="1218">
        <v>9</v>
      </c>
      <c r="M88" s="1218">
        <v>0</v>
      </c>
      <c r="N88" s="1218">
        <v>10</v>
      </c>
      <c r="O88" s="1218">
        <v>4</v>
      </c>
      <c r="P88" s="1218">
        <v>10</v>
      </c>
      <c r="Q88" s="1218">
        <v>0</v>
      </c>
      <c r="R88" s="1218">
        <v>14</v>
      </c>
      <c r="S88" s="1218">
        <v>0</v>
      </c>
      <c r="T88" s="1218">
        <v>0</v>
      </c>
      <c r="U88" s="1219">
        <v>155</v>
      </c>
    </row>
    <row r="89" spans="1:21" ht="15" x14ac:dyDescent="0.25">
      <c r="A89"/>
      <c r="B89" s="1256"/>
      <c r="C89" s="338" t="s">
        <v>49</v>
      </c>
      <c r="D89" s="1218">
        <v>221</v>
      </c>
      <c r="E89" s="1218">
        <v>3</v>
      </c>
      <c r="F89" s="1218">
        <v>9</v>
      </c>
      <c r="G89" s="1218">
        <v>991</v>
      </c>
      <c r="H89" s="1218">
        <v>22</v>
      </c>
      <c r="I89" s="1218">
        <v>1166</v>
      </c>
      <c r="J89" s="1218">
        <v>1306</v>
      </c>
      <c r="K89" s="1218">
        <v>646</v>
      </c>
      <c r="L89" s="1218">
        <v>692</v>
      </c>
      <c r="M89" s="1218">
        <v>117</v>
      </c>
      <c r="N89" s="1218">
        <v>954</v>
      </c>
      <c r="O89" s="1218">
        <v>283</v>
      </c>
      <c r="P89" s="1218">
        <v>302</v>
      </c>
      <c r="Q89" s="1218">
        <v>172</v>
      </c>
      <c r="R89" s="1218">
        <v>352</v>
      </c>
      <c r="S89" s="1218">
        <v>61</v>
      </c>
      <c r="T89" s="1218">
        <v>0</v>
      </c>
      <c r="U89" s="1219">
        <v>7297</v>
      </c>
    </row>
    <row r="90" spans="1:21" ht="15" x14ac:dyDescent="0.25">
      <c r="A90"/>
      <c r="B90" s="1257"/>
      <c r="C90" s="339" t="s">
        <v>21</v>
      </c>
      <c r="D90" s="1221">
        <v>901</v>
      </c>
      <c r="E90" s="1221">
        <v>150</v>
      </c>
      <c r="F90" s="1221">
        <v>48</v>
      </c>
      <c r="G90" s="1221">
        <v>1752</v>
      </c>
      <c r="H90" s="1221">
        <v>49</v>
      </c>
      <c r="I90" s="1221">
        <v>1977</v>
      </c>
      <c r="J90" s="1221">
        <v>1908</v>
      </c>
      <c r="K90" s="1221">
        <v>952</v>
      </c>
      <c r="L90" s="1221">
        <v>1149</v>
      </c>
      <c r="M90" s="1221">
        <v>140</v>
      </c>
      <c r="N90" s="1221">
        <v>1463</v>
      </c>
      <c r="O90" s="1221">
        <v>876</v>
      </c>
      <c r="P90" s="1221">
        <v>752</v>
      </c>
      <c r="Q90" s="1221">
        <v>362</v>
      </c>
      <c r="R90" s="1221">
        <v>629</v>
      </c>
      <c r="S90" s="1221">
        <v>76</v>
      </c>
      <c r="T90" s="1221">
        <v>0</v>
      </c>
      <c r="U90" s="1221">
        <v>13184</v>
      </c>
    </row>
    <row r="91" spans="1:21" ht="15" x14ac:dyDescent="0.25">
      <c r="A91"/>
      <c r="B91" s="1255" t="s">
        <v>89</v>
      </c>
      <c r="C91" s="338" t="s">
        <v>34</v>
      </c>
      <c r="D91" s="1218">
        <v>12</v>
      </c>
      <c r="E91" s="1218">
        <v>4</v>
      </c>
      <c r="F91" s="1218">
        <v>1</v>
      </c>
      <c r="G91" s="1218">
        <v>11</v>
      </c>
      <c r="H91" s="1218">
        <v>0</v>
      </c>
      <c r="I91" s="1218">
        <v>9</v>
      </c>
      <c r="J91" s="1218">
        <v>4</v>
      </c>
      <c r="K91" s="1218">
        <v>4</v>
      </c>
      <c r="L91" s="1218">
        <v>5</v>
      </c>
      <c r="M91" s="1218">
        <v>0</v>
      </c>
      <c r="N91" s="1218">
        <v>5</v>
      </c>
      <c r="O91" s="1218">
        <v>16</v>
      </c>
      <c r="P91" s="1218">
        <v>14</v>
      </c>
      <c r="Q91" s="1218">
        <v>7</v>
      </c>
      <c r="R91" s="1218">
        <v>3</v>
      </c>
      <c r="S91" s="1218">
        <v>1</v>
      </c>
      <c r="T91" s="1218">
        <v>0</v>
      </c>
      <c r="U91" s="1219">
        <v>96</v>
      </c>
    </row>
    <row r="92" spans="1:21" ht="15" x14ac:dyDescent="0.25">
      <c r="A92"/>
      <c r="B92" s="1256"/>
      <c r="C92" s="338" t="s">
        <v>35</v>
      </c>
      <c r="D92" s="1218">
        <v>0</v>
      </c>
      <c r="E92" s="1218">
        <v>4</v>
      </c>
      <c r="F92" s="1218">
        <v>4</v>
      </c>
      <c r="G92" s="1218">
        <v>18</v>
      </c>
      <c r="H92" s="1218">
        <v>1</v>
      </c>
      <c r="I92" s="1218">
        <v>9</v>
      </c>
      <c r="J92" s="1218">
        <v>11</v>
      </c>
      <c r="K92" s="1218">
        <v>10</v>
      </c>
      <c r="L92" s="1218">
        <v>11</v>
      </c>
      <c r="M92" s="1218">
        <v>0</v>
      </c>
      <c r="N92" s="1218">
        <v>15</v>
      </c>
      <c r="O92" s="1218">
        <v>12</v>
      </c>
      <c r="P92" s="1218">
        <v>32</v>
      </c>
      <c r="Q92" s="1218">
        <v>3</v>
      </c>
      <c r="R92" s="1218">
        <v>15</v>
      </c>
      <c r="S92" s="1218">
        <v>0</v>
      </c>
      <c r="T92" s="1218">
        <v>2</v>
      </c>
      <c r="U92" s="1219">
        <v>147</v>
      </c>
    </row>
    <row r="93" spans="1:21" ht="15" x14ac:dyDescent="0.25">
      <c r="A93"/>
      <c r="B93" s="1256"/>
      <c r="C93" s="338" t="s">
        <v>36</v>
      </c>
      <c r="D93" s="1218">
        <v>0</v>
      </c>
      <c r="E93" s="1218">
        <v>1</v>
      </c>
      <c r="F93" s="1218">
        <v>5</v>
      </c>
      <c r="G93" s="1218">
        <v>16</v>
      </c>
      <c r="H93" s="1218">
        <v>1</v>
      </c>
      <c r="I93" s="1218">
        <v>26</v>
      </c>
      <c r="J93" s="1218">
        <v>31</v>
      </c>
      <c r="K93" s="1218">
        <v>22</v>
      </c>
      <c r="L93" s="1218">
        <v>17</v>
      </c>
      <c r="M93" s="1218">
        <v>1</v>
      </c>
      <c r="N93" s="1218">
        <v>29</v>
      </c>
      <c r="O93" s="1218">
        <v>31</v>
      </c>
      <c r="P93" s="1218">
        <v>15</v>
      </c>
      <c r="Q93" s="1218">
        <v>13</v>
      </c>
      <c r="R93" s="1218">
        <v>15</v>
      </c>
      <c r="S93" s="1218">
        <v>1</v>
      </c>
      <c r="T93" s="1218">
        <v>0</v>
      </c>
      <c r="U93" s="1219">
        <v>224</v>
      </c>
    </row>
    <row r="94" spans="1:21" ht="15" x14ac:dyDescent="0.25">
      <c r="A94"/>
      <c r="B94" s="1256"/>
      <c r="C94" s="338" t="s">
        <v>37</v>
      </c>
      <c r="D94" s="1218">
        <v>11</v>
      </c>
      <c r="E94" s="1218">
        <v>1</v>
      </c>
      <c r="F94" s="1218">
        <v>2</v>
      </c>
      <c r="G94" s="1218">
        <v>10</v>
      </c>
      <c r="H94" s="1218">
        <v>0</v>
      </c>
      <c r="I94" s="1218">
        <v>14</v>
      </c>
      <c r="J94" s="1218">
        <v>9</v>
      </c>
      <c r="K94" s="1218">
        <v>7</v>
      </c>
      <c r="L94" s="1218">
        <v>3</v>
      </c>
      <c r="M94" s="1218">
        <v>0</v>
      </c>
      <c r="N94" s="1218">
        <v>14</v>
      </c>
      <c r="O94" s="1218">
        <v>19</v>
      </c>
      <c r="P94" s="1218">
        <v>5</v>
      </c>
      <c r="Q94" s="1218">
        <v>4</v>
      </c>
      <c r="R94" s="1218">
        <v>3</v>
      </c>
      <c r="S94" s="1218">
        <v>0</v>
      </c>
      <c r="T94" s="1218">
        <v>0</v>
      </c>
      <c r="U94" s="1219">
        <v>102</v>
      </c>
    </row>
    <row r="95" spans="1:21" ht="15" x14ac:dyDescent="0.25">
      <c r="A95"/>
      <c r="B95" s="1256"/>
      <c r="C95" s="338" t="s">
        <v>38</v>
      </c>
      <c r="D95" s="1218">
        <v>50</v>
      </c>
      <c r="E95" s="1218">
        <v>3</v>
      </c>
      <c r="F95" s="1218">
        <v>6</v>
      </c>
      <c r="G95" s="1218">
        <v>12</v>
      </c>
      <c r="H95" s="1218">
        <v>1</v>
      </c>
      <c r="I95" s="1218">
        <v>43</v>
      </c>
      <c r="J95" s="1218">
        <v>25</v>
      </c>
      <c r="K95" s="1218">
        <v>17</v>
      </c>
      <c r="L95" s="1218">
        <v>16</v>
      </c>
      <c r="M95" s="1218">
        <v>1</v>
      </c>
      <c r="N95" s="1218">
        <v>37</v>
      </c>
      <c r="O95" s="1218">
        <v>30</v>
      </c>
      <c r="P95" s="1218">
        <v>45</v>
      </c>
      <c r="Q95" s="1218">
        <v>13</v>
      </c>
      <c r="R95" s="1218">
        <v>15</v>
      </c>
      <c r="S95" s="1218">
        <v>1</v>
      </c>
      <c r="T95" s="1218">
        <v>0</v>
      </c>
      <c r="U95" s="1219">
        <v>315</v>
      </c>
    </row>
    <row r="96" spans="1:21" ht="15" x14ac:dyDescent="0.25">
      <c r="A96"/>
      <c r="B96" s="1256"/>
      <c r="C96" s="338" t="s">
        <v>39</v>
      </c>
      <c r="D96" s="1218">
        <v>134</v>
      </c>
      <c r="E96" s="1218">
        <v>2</v>
      </c>
      <c r="F96" s="1218">
        <v>9</v>
      </c>
      <c r="G96" s="1218">
        <v>121</v>
      </c>
      <c r="H96" s="1218">
        <v>1</v>
      </c>
      <c r="I96" s="1218">
        <v>187</v>
      </c>
      <c r="J96" s="1218">
        <v>91</v>
      </c>
      <c r="K96" s="1218">
        <v>66</v>
      </c>
      <c r="L96" s="1218">
        <v>114</v>
      </c>
      <c r="M96" s="1218">
        <v>6</v>
      </c>
      <c r="N96" s="1218">
        <v>90</v>
      </c>
      <c r="O96" s="1218">
        <v>126</v>
      </c>
      <c r="P96" s="1218">
        <v>95</v>
      </c>
      <c r="Q96" s="1218">
        <v>80</v>
      </c>
      <c r="R96" s="1218">
        <v>62</v>
      </c>
      <c r="S96" s="1218">
        <v>7</v>
      </c>
      <c r="T96" s="1218">
        <v>0</v>
      </c>
      <c r="U96" s="1219">
        <v>1191</v>
      </c>
    </row>
    <row r="97" spans="1:21" ht="15" x14ac:dyDescent="0.25">
      <c r="A97"/>
      <c r="B97" s="1256"/>
      <c r="C97" s="338" t="s">
        <v>40</v>
      </c>
      <c r="D97" s="1218">
        <v>162</v>
      </c>
      <c r="E97" s="1218">
        <v>0</v>
      </c>
      <c r="F97" s="1218">
        <v>2</v>
      </c>
      <c r="G97" s="1218">
        <v>61</v>
      </c>
      <c r="H97" s="1218">
        <v>4</v>
      </c>
      <c r="I97" s="1218">
        <v>45</v>
      </c>
      <c r="J97" s="1218">
        <v>49</v>
      </c>
      <c r="K97" s="1218">
        <v>22</v>
      </c>
      <c r="L97" s="1218">
        <v>27</v>
      </c>
      <c r="M97" s="1218">
        <v>3</v>
      </c>
      <c r="N97" s="1218">
        <v>31</v>
      </c>
      <c r="O97" s="1218">
        <v>29</v>
      </c>
      <c r="P97" s="1218">
        <v>20</v>
      </c>
      <c r="Q97" s="1218">
        <v>6</v>
      </c>
      <c r="R97" s="1218">
        <v>22</v>
      </c>
      <c r="S97" s="1218">
        <v>2</v>
      </c>
      <c r="T97" s="1218">
        <v>0</v>
      </c>
      <c r="U97" s="1219">
        <v>485</v>
      </c>
    </row>
    <row r="98" spans="1:21" ht="15" x14ac:dyDescent="0.25">
      <c r="A98"/>
      <c r="B98" s="1256"/>
      <c r="C98" s="338" t="s">
        <v>41</v>
      </c>
      <c r="D98" s="1218">
        <v>108</v>
      </c>
      <c r="E98" s="1218">
        <v>0</v>
      </c>
      <c r="F98" s="1218">
        <v>2</v>
      </c>
      <c r="G98" s="1218">
        <v>70</v>
      </c>
      <c r="H98" s="1218">
        <v>7</v>
      </c>
      <c r="I98" s="1218">
        <v>65</v>
      </c>
      <c r="J98" s="1218">
        <v>60</v>
      </c>
      <c r="K98" s="1218">
        <v>21</v>
      </c>
      <c r="L98" s="1218">
        <v>33</v>
      </c>
      <c r="M98" s="1218">
        <v>2</v>
      </c>
      <c r="N98" s="1218">
        <v>40</v>
      </c>
      <c r="O98" s="1218">
        <v>66</v>
      </c>
      <c r="P98" s="1218">
        <v>28</v>
      </c>
      <c r="Q98" s="1218">
        <v>5</v>
      </c>
      <c r="R98" s="1218">
        <v>19</v>
      </c>
      <c r="S98" s="1218">
        <v>0</v>
      </c>
      <c r="T98" s="1218">
        <v>0</v>
      </c>
      <c r="U98" s="1219">
        <v>526</v>
      </c>
    </row>
    <row r="99" spans="1:21" ht="15" x14ac:dyDescent="0.25">
      <c r="A99"/>
      <c r="B99" s="1256"/>
      <c r="C99" s="338" t="s">
        <v>42</v>
      </c>
      <c r="D99" s="1218">
        <v>25</v>
      </c>
      <c r="E99" s="1218">
        <v>0</v>
      </c>
      <c r="F99" s="1218">
        <v>0</v>
      </c>
      <c r="G99" s="1218">
        <v>29</v>
      </c>
      <c r="H99" s="1218">
        <v>2</v>
      </c>
      <c r="I99" s="1218">
        <v>16</v>
      </c>
      <c r="J99" s="1218">
        <v>27</v>
      </c>
      <c r="K99" s="1218">
        <v>8</v>
      </c>
      <c r="L99" s="1218">
        <v>11</v>
      </c>
      <c r="M99" s="1218">
        <v>2</v>
      </c>
      <c r="N99" s="1218">
        <v>13</v>
      </c>
      <c r="O99" s="1218">
        <v>16</v>
      </c>
      <c r="P99" s="1218">
        <v>11</v>
      </c>
      <c r="Q99" s="1218">
        <v>2</v>
      </c>
      <c r="R99" s="1218">
        <v>3</v>
      </c>
      <c r="S99" s="1218">
        <v>1</v>
      </c>
      <c r="T99" s="1218">
        <v>0</v>
      </c>
      <c r="U99" s="1219">
        <v>166</v>
      </c>
    </row>
    <row r="100" spans="1:21" ht="15" x14ac:dyDescent="0.25">
      <c r="A100"/>
      <c r="B100" s="1256"/>
      <c r="C100" s="338" t="s">
        <v>43</v>
      </c>
      <c r="D100" s="1218">
        <v>29</v>
      </c>
      <c r="E100" s="1218">
        <v>23</v>
      </c>
      <c r="F100" s="1218">
        <v>0</v>
      </c>
      <c r="G100" s="1218">
        <v>100</v>
      </c>
      <c r="H100" s="1218">
        <v>1</v>
      </c>
      <c r="I100" s="1218">
        <v>127</v>
      </c>
      <c r="J100" s="1218">
        <v>84</v>
      </c>
      <c r="K100" s="1218">
        <v>40</v>
      </c>
      <c r="L100" s="1218">
        <v>82</v>
      </c>
      <c r="M100" s="1218">
        <v>2</v>
      </c>
      <c r="N100" s="1218">
        <v>85</v>
      </c>
      <c r="O100" s="1218">
        <v>57</v>
      </c>
      <c r="P100" s="1218">
        <v>55</v>
      </c>
      <c r="Q100" s="1218">
        <v>23</v>
      </c>
      <c r="R100" s="1218">
        <v>49</v>
      </c>
      <c r="S100" s="1218">
        <v>2</v>
      </c>
      <c r="T100" s="1218">
        <v>0</v>
      </c>
      <c r="U100" s="1219">
        <v>759</v>
      </c>
    </row>
    <row r="101" spans="1:21" ht="15" x14ac:dyDescent="0.25">
      <c r="A101"/>
      <c r="B101" s="1256"/>
      <c r="C101" s="338" t="s">
        <v>44</v>
      </c>
      <c r="D101" s="1218">
        <v>42</v>
      </c>
      <c r="E101" s="1218">
        <v>1</v>
      </c>
      <c r="F101" s="1218">
        <v>1</v>
      </c>
      <c r="G101" s="1218">
        <v>80</v>
      </c>
      <c r="H101" s="1218">
        <v>1</v>
      </c>
      <c r="I101" s="1218">
        <v>94</v>
      </c>
      <c r="J101" s="1218">
        <v>62</v>
      </c>
      <c r="K101" s="1218">
        <v>24</v>
      </c>
      <c r="L101" s="1218">
        <v>23</v>
      </c>
      <c r="M101" s="1218">
        <v>2</v>
      </c>
      <c r="N101" s="1218">
        <v>27</v>
      </c>
      <c r="O101" s="1218">
        <v>32</v>
      </c>
      <c r="P101" s="1218">
        <v>47</v>
      </c>
      <c r="Q101" s="1218">
        <v>4</v>
      </c>
      <c r="R101" s="1218">
        <v>8</v>
      </c>
      <c r="S101" s="1218">
        <v>0</v>
      </c>
      <c r="T101" s="1218">
        <v>0</v>
      </c>
      <c r="U101" s="1219">
        <v>448</v>
      </c>
    </row>
    <row r="102" spans="1:21" ht="15" x14ac:dyDescent="0.25">
      <c r="A102"/>
      <c r="B102" s="1256"/>
      <c r="C102" s="338" t="s">
        <v>45</v>
      </c>
      <c r="D102" s="1218">
        <v>37</v>
      </c>
      <c r="E102" s="1218">
        <v>0</v>
      </c>
      <c r="F102" s="1218">
        <v>0</v>
      </c>
      <c r="G102" s="1218">
        <v>21</v>
      </c>
      <c r="H102" s="1218">
        <v>1</v>
      </c>
      <c r="I102" s="1218">
        <v>35</v>
      </c>
      <c r="J102" s="1218">
        <v>10</v>
      </c>
      <c r="K102" s="1218">
        <v>2</v>
      </c>
      <c r="L102" s="1218">
        <v>10</v>
      </c>
      <c r="M102" s="1218">
        <v>2</v>
      </c>
      <c r="N102" s="1218">
        <v>9</v>
      </c>
      <c r="O102" s="1218">
        <v>25</v>
      </c>
      <c r="P102" s="1218">
        <v>10</v>
      </c>
      <c r="Q102" s="1218">
        <v>8</v>
      </c>
      <c r="R102" s="1218">
        <v>10</v>
      </c>
      <c r="S102" s="1218">
        <v>0</v>
      </c>
      <c r="T102" s="1218">
        <v>0</v>
      </c>
      <c r="U102" s="1219">
        <v>180</v>
      </c>
    </row>
    <row r="103" spans="1:21" ht="15" x14ac:dyDescent="0.25">
      <c r="A103"/>
      <c r="B103" s="1256"/>
      <c r="C103" s="338" t="s">
        <v>46</v>
      </c>
      <c r="D103" s="1218">
        <v>48</v>
      </c>
      <c r="E103" s="1218">
        <v>63</v>
      </c>
      <c r="F103" s="1218">
        <v>1</v>
      </c>
      <c r="G103" s="1218">
        <v>93</v>
      </c>
      <c r="H103" s="1218">
        <v>4</v>
      </c>
      <c r="I103" s="1218">
        <v>78</v>
      </c>
      <c r="J103" s="1218">
        <v>85</v>
      </c>
      <c r="K103" s="1218">
        <v>25</v>
      </c>
      <c r="L103" s="1218">
        <v>65</v>
      </c>
      <c r="M103" s="1218">
        <v>3</v>
      </c>
      <c r="N103" s="1218">
        <v>50</v>
      </c>
      <c r="O103" s="1218">
        <v>33</v>
      </c>
      <c r="P103" s="1218">
        <v>27</v>
      </c>
      <c r="Q103" s="1218">
        <v>4</v>
      </c>
      <c r="R103" s="1218">
        <v>13</v>
      </c>
      <c r="S103" s="1218">
        <v>0</v>
      </c>
      <c r="T103" s="1218">
        <v>0</v>
      </c>
      <c r="U103" s="1219">
        <v>592</v>
      </c>
    </row>
    <row r="104" spans="1:21" ht="15" x14ac:dyDescent="0.25">
      <c r="A104"/>
      <c r="B104" s="1256"/>
      <c r="C104" s="338" t="s">
        <v>47</v>
      </c>
      <c r="D104" s="1218">
        <v>2</v>
      </c>
      <c r="E104" s="1218">
        <v>9</v>
      </c>
      <c r="F104" s="1218">
        <v>0</v>
      </c>
      <c r="G104" s="1218">
        <v>5</v>
      </c>
      <c r="H104" s="1218">
        <v>1</v>
      </c>
      <c r="I104" s="1218">
        <v>5</v>
      </c>
      <c r="J104" s="1218">
        <v>6</v>
      </c>
      <c r="K104" s="1218">
        <v>4</v>
      </c>
      <c r="L104" s="1218">
        <v>4</v>
      </c>
      <c r="M104" s="1218">
        <v>0</v>
      </c>
      <c r="N104" s="1218">
        <v>2</v>
      </c>
      <c r="O104" s="1218">
        <v>10</v>
      </c>
      <c r="P104" s="1218">
        <v>4</v>
      </c>
      <c r="Q104" s="1218">
        <v>2</v>
      </c>
      <c r="R104" s="1218">
        <v>3</v>
      </c>
      <c r="S104" s="1218">
        <v>0</v>
      </c>
      <c r="T104" s="1218">
        <v>0</v>
      </c>
      <c r="U104" s="1219">
        <v>57</v>
      </c>
    </row>
    <row r="105" spans="1:21" ht="15" x14ac:dyDescent="0.25">
      <c r="A105"/>
      <c r="B105" s="1256"/>
      <c r="C105" s="338" t="s">
        <v>48</v>
      </c>
      <c r="D105" s="1218">
        <v>5</v>
      </c>
      <c r="E105" s="1218">
        <v>11</v>
      </c>
      <c r="F105" s="1218">
        <v>0</v>
      </c>
      <c r="G105" s="1218">
        <v>40</v>
      </c>
      <c r="H105" s="1218">
        <v>0</v>
      </c>
      <c r="I105" s="1218">
        <v>8</v>
      </c>
      <c r="J105" s="1218">
        <v>28</v>
      </c>
      <c r="K105" s="1218">
        <v>3</v>
      </c>
      <c r="L105" s="1218">
        <v>15</v>
      </c>
      <c r="M105" s="1218">
        <v>0</v>
      </c>
      <c r="N105" s="1218">
        <v>10</v>
      </c>
      <c r="O105" s="1218">
        <v>3</v>
      </c>
      <c r="P105" s="1218">
        <v>9</v>
      </c>
      <c r="Q105" s="1218">
        <v>1</v>
      </c>
      <c r="R105" s="1218">
        <v>16</v>
      </c>
      <c r="S105" s="1218">
        <v>0</v>
      </c>
      <c r="T105" s="1218">
        <v>0</v>
      </c>
      <c r="U105" s="1219">
        <v>149</v>
      </c>
    </row>
    <row r="106" spans="1:21" ht="15" x14ac:dyDescent="0.25">
      <c r="A106"/>
      <c r="B106" s="1256"/>
      <c r="C106" s="338" t="s">
        <v>49</v>
      </c>
      <c r="D106" s="1218">
        <v>180</v>
      </c>
      <c r="E106" s="1218">
        <v>11</v>
      </c>
      <c r="F106" s="1218">
        <v>11</v>
      </c>
      <c r="G106" s="1218">
        <v>898</v>
      </c>
      <c r="H106" s="1218">
        <v>17</v>
      </c>
      <c r="I106" s="1218">
        <v>1112</v>
      </c>
      <c r="J106" s="1218">
        <v>1293</v>
      </c>
      <c r="K106" s="1218">
        <v>606</v>
      </c>
      <c r="L106" s="1218">
        <v>671</v>
      </c>
      <c r="M106" s="1218">
        <v>99</v>
      </c>
      <c r="N106" s="1218">
        <v>920</v>
      </c>
      <c r="O106" s="1218">
        <v>248</v>
      </c>
      <c r="P106" s="1218">
        <v>250</v>
      </c>
      <c r="Q106" s="1218">
        <v>179</v>
      </c>
      <c r="R106" s="1218">
        <v>346</v>
      </c>
      <c r="S106" s="1218">
        <v>50</v>
      </c>
      <c r="T106" s="1218">
        <v>1</v>
      </c>
      <c r="U106" s="1219">
        <v>6892</v>
      </c>
    </row>
    <row r="107" spans="1:21" ht="15" x14ac:dyDescent="0.25">
      <c r="A107"/>
      <c r="B107" s="1257"/>
      <c r="C107" s="339" t="s">
        <v>21</v>
      </c>
      <c r="D107" s="1220">
        <v>845</v>
      </c>
      <c r="E107" s="1220">
        <v>133</v>
      </c>
      <c r="F107" s="1220">
        <v>44</v>
      </c>
      <c r="G107" s="1220">
        <v>1585</v>
      </c>
      <c r="H107" s="1220">
        <v>42</v>
      </c>
      <c r="I107" s="1220">
        <v>1873</v>
      </c>
      <c r="J107" s="1220">
        <v>1875</v>
      </c>
      <c r="K107" s="1220">
        <v>881</v>
      </c>
      <c r="L107" s="1220">
        <v>1107</v>
      </c>
      <c r="M107" s="1220">
        <v>123</v>
      </c>
      <c r="N107" s="1220">
        <v>1377</v>
      </c>
      <c r="O107" s="1220">
        <v>753</v>
      </c>
      <c r="P107" s="1220">
        <v>667</v>
      </c>
      <c r="Q107" s="1220">
        <v>354</v>
      </c>
      <c r="R107" s="1220">
        <v>602</v>
      </c>
      <c r="S107" s="1220">
        <v>65</v>
      </c>
      <c r="T107" s="1220">
        <v>3</v>
      </c>
      <c r="U107" s="1221">
        <v>12329</v>
      </c>
    </row>
    <row r="108" spans="1:21" ht="15" x14ac:dyDescent="0.25">
      <c r="A108"/>
      <c r="B108" s="1255" t="s">
        <v>90</v>
      </c>
      <c r="C108" s="338" t="s">
        <v>34</v>
      </c>
      <c r="D108" s="1218">
        <v>5</v>
      </c>
      <c r="E108" s="1218">
        <v>6</v>
      </c>
      <c r="F108" s="1218">
        <v>0</v>
      </c>
      <c r="G108" s="1218">
        <v>19</v>
      </c>
      <c r="H108" s="1218">
        <v>0</v>
      </c>
      <c r="I108" s="1218">
        <v>13</v>
      </c>
      <c r="J108" s="1218">
        <v>12</v>
      </c>
      <c r="K108" s="1218">
        <v>3</v>
      </c>
      <c r="L108" s="1218">
        <v>0</v>
      </c>
      <c r="M108" s="1218">
        <v>0</v>
      </c>
      <c r="N108" s="1218">
        <v>7</v>
      </c>
      <c r="O108" s="1218">
        <v>12</v>
      </c>
      <c r="P108" s="1218">
        <v>12</v>
      </c>
      <c r="Q108" s="1218">
        <v>10</v>
      </c>
      <c r="R108" s="1218">
        <v>3</v>
      </c>
      <c r="S108" s="1218">
        <v>0</v>
      </c>
      <c r="T108" s="1218">
        <v>0</v>
      </c>
      <c r="U108" s="1219">
        <v>102</v>
      </c>
    </row>
    <row r="109" spans="1:21" ht="15" x14ac:dyDescent="0.25">
      <c r="A109"/>
      <c r="B109" s="1256"/>
      <c r="C109" s="338" t="s">
        <v>35</v>
      </c>
      <c r="D109" s="1218">
        <v>0</v>
      </c>
      <c r="E109" s="1218">
        <v>15</v>
      </c>
      <c r="F109" s="1218">
        <v>3</v>
      </c>
      <c r="G109" s="1218">
        <v>15</v>
      </c>
      <c r="H109" s="1218">
        <v>0</v>
      </c>
      <c r="I109" s="1218">
        <v>26</v>
      </c>
      <c r="J109" s="1218">
        <v>15</v>
      </c>
      <c r="K109" s="1218">
        <v>14</v>
      </c>
      <c r="L109" s="1218">
        <v>17</v>
      </c>
      <c r="M109" s="1218">
        <v>1</v>
      </c>
      <c r="N109" s="1218">
        <v>20</v>
      </c>
      <c r="O109" s="1218">
        <v>10</v>
      </c>
      <c r="P109" s="1218">
        <v>20</v>
      </c>
      <c r="Q109" s="1218">
        <v>4</v>
      </c>
      <c r="R109" s="1218">
        <v>19</v>
      </c>
      <c r="S109" s="1218">
        <v>0</v>
      </c>
      <c r="T109" s="1218">
        <v>0</v>
      </c>
      <c r="U109" s="1219">
        <v>179</v>
      </c>
    </row>
    <row r="110" spans="1:21" ht="15" x14ac:dyDescent="0.25">
      <c r="A110"/>
      <c r="B110" s="1256"/>
      <c r="C110" s="338" t="s">
        <v>36</v>
      </c>
      <c r="D110" s="1218">
        <v>0</v>
      </c>
      <c r="E110" s="1218">
        <v>2</v>
      </c>
      <c r="F110" s="1218">
        <v>6</v>
      </c>
      <c r="G110" s="1218">
        <v>26</v>
      </c>
      <c r="H110" s="1218">
        <v>1</v>
      </c>
      <c r="I110" s="1218">
        <v>40</v>
      </c>
      <c r="J110" s="1218">
        <v>32</v>
      </c>
      <c r="K110" s="1218">
        <v>18</v>
      </c>
      <c r="L110" s="1218">
        <v>24</v>
      </c>
      <c r="M110" s="1218">
        <v>2</v>
      </c>
      <c r="N110" s="1218">
        <v>30</v>
      </c>
      <c r="O110" s="1218">
        <v>22</v>
      </c>
      <c r="P110" s="1218">
        <v>18</v>
      </c>
      <c r="Q110" s="1218">
        <v>13</v>
      </c>
      <c r="R110" s="1218">
        <v>17</v>
      </c>
      <c r="S110" s="1218">
        <v>1</v>
      </c>
      <c r="T110" s="1218">
        <v>0</v>
      </c>
      <c r="U110" s="1219">
        <v>252</v>
      </c>
    </row>
    <row r="111" spans="1:21" ht="15" x14ac:dyDescent="0.25">
      <c r="A111"/>
      <c r="B111" s="1256"/>
      <c r="C111" s="338" t="s">
        <v>37</v>
      </c>
      <c r="D111" s="1218">
        <v>13</v>
      </c>
      <c r="E111" s="1218">
        <v>1</v>
      </c>
      <c r="F111" s="1218">
        <v>6</v>
      </c>
      <c r="G111" s="1218">
        <v>7</v>
      </c>
      <c r="H111" s="1218">
        <v>0</v>
      </c>
      <c r="I111" s="1218">
        <v>18</v>
      </c>
      <c r="J111" s="1218">
        <v>10</v>
      </c>
      <c r="K111" s="1218">
        <v>3</v>
      </c>
      <c r="L111" s="1218">
        <v>7</v>
      </c>
      <c r="M111" s="1218">
        <v>1</v>
      </c>
      <c r="N111" s="1218">
        <v>8</v>
      </c>
      <c r="O111" s="1218">
        <v>15</v>
      </c>
      <c r="P111" s="1218">
        <v>5</v>
      </c>
      <c r="Q111" s="1218">
        <v>5</v>
      </c>
      <c r="R111" s="1218">
        <v>2</v>
      </c>
      <c r="S111" s="1218">
        <v>0</v>
      </c>
      <c r="T111" s="1218">
        <v>0</v>
      </c>
      <c r="U111" s="1219">
        <v>101</v>
      </c>
    </row>
    <row r="112" spans="1:21" ht="15" x14ac:dyDescent="0.25">
      <c r="A112"/>
      <c r="B112" s="1256"/>
      <c r="C112" s="338" t="s">
        <v>38</v>
      </c>
      <c r="D112" s="1218">
        <v>63</v>
      </c>
      <c r="E112" s="1218">
        <v>2</v>
      </c>
      <c r="F112" s="1218">
        <v>6</v>
      </c>
      <c r="G112" s="1218">
        <v>13</v>
      </c>
      <c r="H112" s="1218">
        <v>1</v>
      </c>
      <c r="I112" s="1218">
        <v>54</v>
      </c>
      <c r="J112" s="1218">
        <v>29</v>
      </c>
      <c r="K112" s="1218">
        <v>21</v>
      </c>
      <c r="L112" s="1218">
        <v>24</v>
      </c>
      <c r="M112" s="1218">
        <v>0</v>
      </c>
      <c r="N112" s="1218">
        <v>28</v>
      </c>
      <c r="O112" s="1218">
        <v>17</v>
      </c>
      <c r="P112" s="1218">
        <v>24</v>
      </c>
      <c r="Q112" s="1218">
        <v>15</v>
      </c>
      <c r="R112" s="1218">
        <v>18</v>
      </c>
      <c r="S112" s="1218">
        <v>1</v>
      </c>
      <c r="T112" s="1218">
        <v>0</v>
      </c>
      <c r="U112" s="1219">
        <v>316</v>
      </c>
    </row>
    <row r="113" spans="1:21" ht="15" x14ac:dyDescent="0.25">
      <c r="A113"/>
      <c r="B113" s="1256"/>
      <c r="C113" s="338" t="s">
        <v>39</v>
      </c>
      <c r="D113" s="1218">
        <v>134</v>
      </c>
      <c r="E113" s="1218">
        <v>2</v>
      </c>
      <c r="F113" s="1218">
        <v>12</v>
      </c>
      <c r="G113" s="1218">
        <v>110</v>
      </c>
      <c r="H113" s="1218">
        <v>5</v>
      </c>
      <c r="I113" s="1218">
        <v>205</v>
      </c>
      <c r="J113" s="1218">
        <v>123</v>
      </c>
      <c r="K113" s="1218">
        <v>77</v>
      </c>
      <c r="L113" s="1218">
        <v>143</v>
      </c>
      <c r="M113" s="1218">
        <v>8</v>
      </c>
      <c r="N113" s="1218">
        <v>103</v>
      </c>
      <c r="O113" s="1218">
        <v>83</v>
      </c>
      <c r="P113" s="1218">
        <v>88</v>
      </c>
      <c r="Q113" s="1218">
        <v>89</v>
      </c>
      <c r="R113" s="1218">
        <v>60</v>
      </c>
      <c r="S113" s="1218">
        <v>9</v>
      </c>
      <c r="T113" s="1218">
        <v>0</v>
      </c>
      <c r="U113" s="1219">
        <v>1251</v>
      </c>
    </row>
    <row r="114" spans="1:21" ht="15" x14ac:dyDescent="0.25">
      <c r="A114"/>
      <c r="B114" s="1256"/>
      <c r="C114" s="338" t="s">
        <v>40</v>
      </c>
      <c r="D114" s="1218">
        <v>236</v>
      </c>
      <c r="E114" s="1218">
        <v>0</v>
      </c>
      <c r="F114" s="1218">
        <v>0</v>
      </c>
      <c r="G114" s="1218">
        <v>77</v>
      </c>
      <c r="H114" s="1218">
        <v>3</v>
      </c>
      <c r="I114" s="1218">
        <v>51</v>
      </c>
      <c r="J114" s="1218">
        <v>66</v>
      </c>
      <c r="K114" s="1218">
        <v>13</v>
      </c>
      <c r="L114" s="1218">
        <v>19</v>
      </c>
      <c r="M114" s="1218">
        <v>2</v>
      </c>
      <c r="N114" s="1218">
        <v>37</v>
      </c>
      <c r="O114" s="1218">
        <v>27</v>
      </c>
      <c r="P114" s="1218">
        <v>20</v>
      </c>
      <c r="Q114" s="1218">
        <v>23</v>
      </c>
      <c r="R114" s="1218">
        <v>39</v>
      </c>
      <c r="S114" s="1218">
        <v>0</v>
      </c>
      <c r="T114" s="1218">
        <v>0</v>
      </c>
      <c r="U114" s="1219">
        <v>613</v>
      </c>
    </row>
    <row r="115" spans="1:21" ht="15" x14ac:dyDescent="0.25">
      <c r="A115"/>
      <c r="B115" s="1256"/>
      <c r="C115" s="338" t="s">
        <v>41</v>
      </c>
      <c r="D115" s="1218">
        <v>151</v>
      </c>
      <c r="E115" s="1218">
        <v>1</v>
      </c>
      <c r="F115" s="1218">
        <v>0</v>
      </c>
      <c r="G115" s="1218">
        <v>114</v>
      </c>
      <c r="H115" s="1218">
        <v>0</v>
      </c>
      <c r="I115" s="1218">
        <v>85</v>
      </c>
      <c r="J115" s="1218">
        <v>57</v>
      </c>
      <c r="K115" s="1218">
        <v>24</v>
      </c>
      <c r="L115" s="1218">
        <v>38</v>
      </c>
      <c r="M115" s="1218">
        <v>0</v>
      </c>
      <c r="N115" s="1218">
        <v>41</v>
      </c>
      <c r="O115" s="1218">
        <v>57</v>
      </c>
      <c r="P115" s="1218">
        <v>24</v>
      </c>
      <c r="Q115" s="1218">
        <v>2</v>
      </c>
      <c r="R115" s="1218">
        <v>22</v>
      </c>
      <c r="S115" s="1218">
        <v>0</v>
      </c>
      <c r="T115" s="1218">
        <v>0</v>
      </c>
      <c r="U115" s="1219">
        <v>616</v>
      </c>
    </row>
    <row r="116" spans="1:21" ht="15" x14ac:dyDescent="0.25">
      <c r="A116"/>
      <c r="B116" s="1256"/>
      <c r="C116" s="338" t="s">
        <v>42</v>
      </c>
      <c r="D116" s="1218">
        <v>37</v>
      </c>
      <c r="E116" s="1218">
        <v>0</v>
      </c>
      <c r="F116" s="1218">
        <v>2</v>
      </c>
      <c r="G116" s="1218">
        <v>26</v>
      </c>
      <c r="H116" s="1218">
        <v>1</v>
      </c>
      <c r="I116" s="1218">
        <v>28</v>
      </c>
      <c r="J116" s="1218">
        <v>17</v>
      </c>
      <c r="K116" s="1218">
        <v>11</v>
      </c>
      <c r="L116" s="1218">
        <v>20</v>
      </c>
      <c r="M116" s="1218">
        <v>3</v>
      </c>
      <c r="N116" s="1218">
        <v>10</v>
      </c>
      <c r="O116" s="1218">
        <v>27</v>
      </c>
      <c r="P116" s="1218">
        <v>9</v>
      </c>
      <c r="Q116" s="1218">
        <v>1</v>
      </c>
      <c r="R116" s="1218">
        <v>8</v>
      </c>
      <c r="S116" s="1218">
        <v>0</v>
      </c>
      <c r="T116" s="1218">
        <v>0</v>
      </c>
      <c r="U116" s="1219">
        <v>200</v>
      </c>
    </row>
    <row r="117" spans="1:21" ht="15" x14ac:dyDescent="0.25">
      <c r="A117"/>
      <c r="B117" s="1256"/>
      <c r="C117" s="338" t="s">
        <v>43</v>
      </c>
      <c r="D117" s="1218">
        <v>40</v>
      </c>
      <c r="E117" s="1218">
        <v>29</v>
      </c>
      <c r="F117" s="1218">
        <v>1</v>
      </c>
      <c r="G117" s="1218">
        <v>117</v>
      </c>
      <c r="H117" s="1218">
        <v>1</v>
      </c>
      <c r="I117" s="1218">
        <v>140</v>
      </c>
      <c r="J117" s="1218">
        <v>105</v>
      </c>
      <c r="K117" s="1218">
        <v>45</v>
      </c>
      <c r="L117" s="1218">
        <v>96</v>
      </c>
      <c r="M117" s="1218">
        <v>3</v>
      </c>
      <c r="N117" s="1218">
        <v>89</v>
      </c>
      <c r="O117" s="1218">
        <v>62</v>
      </c>
      <c r="P117" s="1218">
        <v>50</v>
      </c>
      <c r="Q117" s="1218">
        <v>20</v>
      </c>
      <c r="R117" s="1218">
        <v>38</v>
      </c>
      <c r="S117" s="1218">
        <v>5</v>
      </c>
      <c r="T117" s="1218">
        <v>0</v>
      </c>
      <c r="U117" s="1219">
        <v>841</v>
      </c>
    </row>
    <row r="118" spans="1:21" ht="15" x14ac:dyDescent="0.25">
      <c r="A118"/>
      <c r="B118" s="1256"/>
      <c r="C118" s="338" t="s">
        <v>44</v>
      </c>
      <c r="D118" s="1218">
        <v>65</v>
      </c>
      <c r="E118" s="1218">
        <v>2</v>
      </c>
      <c r="F118" s="1218">
        <v>1</v>
      </c>
      <c r="G118" s="1218">
        <v>90</v>
      </c>
      <c r="H118" s="1218">
        <v>1</v>
      </c>
      <c r="I118" s="1218">
        <v>106</v>
      </c>
      <c r="J118" s="1218">
        <v>66</v>
      </c>
      <c r="K118" s="1218">
        <v>27</v>
      </c>
      <c r="L118" s="1218">
        <v>31</v>
      </c>
      <c r="M118" s="1218">
        <v>2</v>
      </c>
      <c r="N118" s="1218">
        <v>18</v>
      </c>
      <c r="O118" s="1218">
        <v>37</v>
      </c>
      <c r="P118" s="1218">
        <v>28</v>
      </c>
      <c r="Q118" s="1218">
        <v>6</v>
      </c>
      <c r="R118" s="1218">
        <v>9</v>
      </c>
      <c r="S118" s="1218">
        <v>1</v>
      </c>
      <c r="T118" s="1218">
        <v>0</v>
      </c>
      <c r="U118" s="1219">
        <v>490</v>
      </c>
    </row>
    <row r="119" spans="1:21" ht="15" x14ac:dyDescent="0.25">
      <c r="A119"/>
      <c r="B119" s="1256"/>
      <c r="C119" s="338" t="s">
        <v>45</v>
      </c>
      <c r="D119" s="1218">
        <v>49</v>
      </c>
      <c r="E119" s="1218">
        <v>2</v>
      </c>
      <c r="F119" s="1218">
        <v>1</v>
      </c>
      <c r="G119" s="1218">
        <v>24</v>
      </c>
      <c r="H119" s="1218">
        <v>0</v>
      </c>
      <c r="I119" s="1218">
        <v>27</v>
      </c>
      <c r="J119" s="1218">
        <v>13</v>
      </c>
      <c r="K119" s="1218">
        <v>7</v>
      </c>
      <c r="L119" s="1218">
        <v>13</v>
      </c>
      <c r="M119" s="1218">
        <v>0</v>
      </c>
      <c r="N119" s="1218">
        <v>12</v>
      </c>
      <c r="O119" s="1218">
        <v>10</v>
      </c>
      <c r="P119" s="1218">
        <v>7</v>
      </c>
      <c r="Q119" s="1218">
        <v>4</v>
      </c>
      <c r="R119" s="1218">
        <v>5</v>
      </c>
      <c r="S119" s="1218">
        <v>0</v>
      </c>
      <c r="T119" s="1218">
        <v>0</v>
      </c>
      <c r="U119" s="1219">
        <v>174</v>
      </c>
    </row>
    <row r="120" spans="1:21" ht="15" x14ac:dyDescent="0.25">
      <c r="A120"/>
      <c r="B120" s="1256"/>
      <c r="C120" s="338" t="s">
        <v>46</v>
      </c>
      <c r="D120" s="1218">
        <v>47</v>
      </c>
      <c r="E120" s="1218">
        <v>84</v>
      </c>
      <c r="F120" s="1218">
        <v>5</v>
      </c>
      <c r="G120" s="1218">
        <v>106</v>
      </c>
      <c r="H120" s="1218">
        <v>3</v>
      </c>
      <c r="I120" s="1218">
        <v>97</v>
      </c>
      <c r="J120" s="1218">
        <v>80</v>
      </c>
      <c r="K120" s="1218">
        <v>23</v>
      </c>
      <c r="L120" s="1218">
        <v>70</v>
      </c>
      <c r="M120" s="1218">
        <v>7</v>
      </c>
      <c r="N120" s="1218">
        <v>65</v>
      </c>
      <c r="O120" s="1218">
        <v>44</v>
      </c>
      <c r="P120" s="1218">
        <v>13</v>
      </c>
      <c r="Q120" s="1218">
        <v>8</v>
      </c>
      <c r="R120" s="1218">
        <v>19</v>
      </c>
      <c r="S120" s="1218">
        <v>1</v>
      </c>
      <c r="T120" s="1218">
        <v>0</v>
      </c>
      <c r="U120" s="1219">
        <v>672</v>
      </c>
    </row>
    <row r="121" spans="1:21" ht="15" x14ac:dyDescent="0.25">
      <c r="A121"/>
      <c r="B121" s="1256"/>
      <c r="C121" s="338" t="s">
        <v>47</v>
      </c>
      <c r="D121" s="1218">
        <v>5</v>
      </c>
      <c r="E121" s="1218">
        <v>18</v>
      </c>
      <c r="F121" s="1218">
        <v>0</v>
      </c>
      <c r="G121" s="1218">
        <v>3</v>
      </c>
      <c r="H121" s="1218">
        <v>1</v>
      </c>
      <c r="I121" s="1218">
        <v>10</v>
      </c>
      <c r="J121" s="1218">
        <v>9</v>
      </c>
      <c r="K121" s="1218">
        <v>3</v>
      </c>
      <c r="L121" s="1218">
        <v>3</v>
      </c>
      <c r="M121" s="1218">
        <v>1</v>
      </c>
      <c r="N121" s="1218">
        <v>5</v>
      </c>
      <c r="O121" s="1218">
        <v>7</v>
      </c>
      <c r="P121" s="1218">
        <v>4</v>
      </c>
      <c r="Q121" s="1218">
        <v>2</v>
      </c>
      <c r="R121" s="1218">
        <v>5</v>
      </c>
      <c r="S121" s="1218">
        <v>0</v>
      </c>
      <c r="T121" s="1218">
        <v>0</v>
      </c>
      <c r="U121" s="1219">
        <v>76</v>
      </c>
    </row>
    <row r="122" spans="1:21" ht="15" x14ac:dyDescent="0.25">
      <c r="A122"/>
      <c r="B122" s="1256"/>
      <c r="C122" s="338" t="s">
        <v>48</v>
      </c>
      <c r="D122" s="1218">
        <v>6</v>
      </c>
      <c r="E122" s="1218">
        <v>20</v>
      </c>
      <c r="F122" s="1218">
        <v>0</v>
      </c>
      <c r="G122" s="1218">
        <v>41</v>
      </c>
      <c r="H122" s="1218">
        <v>0</v>
      </c>
      <c r="I122" s="1218">
        <v>16</v>
      </c>
      <c r="J122" s="1218">
        <v>27</v>
      </c>
      <c r="K122" s="1218">
        <v>10</v>
      </c>
      <c r="L122" s="1218">
        <v>14</v>
      </c>
      <c r="M122" s="1218">
        <v>1</v>
      </c>
      <c r="N122" s="1218">
        <v>9</v>
      </c>
      <c r="O122" s="1218">
        <v>3</v>
      </c>
      <c r="P122" s="1218">
        <v>5</v>
      </c>
      <c r="Q122" s="1218">
        <v>7</v>
      </c>
      <c r="R122" s="1218">
        <v>7</v>
      </c>
      <c r="S122" s="1218">
        <v>0</v>
      </c>
      <c r="T122" s="1218">
        <v>0</v>
      </c>
      <c r="U122" s="1219">
        <v>166</v>
      </c>
    </row>
    <row r="123" spans="1:21" ht="15" x14ac:dyDescent="0.25">
      <c r="A123"/>
      <c r="B123" s="1256"/>
      <c r="C123" s="338" t="s">
        <v>49</v>
      </c>
      <c r="D123" s="1218">
        <v>270</v>
      </c>
      <c r="E123" s="1218">
        <v>8</v>
      </c>
      <c r="F123" s="1218">
        <v>13</v>
      </c>
      <c r="G123" s="1218">
        <v>1048</v>
      </c>
      <c r="H123" s="1218">
        <v>20</v>
      </c>
      <c r="I123" s="1218">
        <v>1265</v>
      </c>
      <c r="J123" s="1218">
        <v>1291</v>
      </c>
      <c r="K123" s="1218">
        <v>611</v>
      </c>
      <c r="L123" s="1218">
        <v>755</v>
      </c>
      <c r="M123" s="1218">
        <v>107</v>
      </c>
      <c r="N123" s="1218">
        <v>1041</v>
      </c>
      <c r="O123" s="1218">
        <v>213</v>
      </c>
      <c r="P123" s="1218">
        <v>212</v>
      </c>
      <c r="Q123" s="1218">
        <v>201</v>
      </c>
      <c r="R123" s="1218">
        <v>317</v>
      </c>
      <c r="S123" s="1218">
        <v>42</v>
      </c>
      <c r="T123" s="1218">
        <v>0</v>
      </c>
      <c r="U123" s="1219">
        <v>7414</v>
      </c>
    </row>
    <row r="124" spans="1:21" ht="15" x14ac:dyDescent="0.25">
      <c r="A124"/>
      <c r="B124" s="1257"/>
      <c r="C124" s="339" t="s">
        <v>21</v>
      </c>
      <c r="D124" s="1220">
        <v>1121</v>
      </c>
      <c r="E124" s="1220">
        <v>192</v>
      </c>
      <c r="F124" s="1220">
        <v>56</v>
      </c>
      <c r="G124" s="1220">
        <v>1836</v>
      </c>
      <c r="H124" s="1220">
        <v>37</v>
      </c>
      <c r="I124" s="1220">
        <v>2181</v>
      </c>
      <c r="J124" s="1220">
        <v>1952</v>
      </c>
      <c r="K124" s="1220">
        <v>910</v>
      </c>
      <c r="L124" s="1220">
        <v>1274</v>
      </c>
      <c r="M124" s="1220">
        <v>138</v>
      </c>
      <c r="N124" s="1220">
        <v>1523</v>
      </c>
      <c r="O124" s="1220">
        <v>646</v>
      </c>
      <c r="P124" s="1220">
        <v>539</v>
      </c>
      <c r="Q124" s="1220">
        <v>410</v>
      </c>
      <c r="R124" s="1220">
        <v>588</v>
      </c>
      <c r="S124" s="1220">
        <v>60</v>
      </c>
      <c r="T124" s="1220">
        <v>0</v>
      </c>
      <c r="U124" s="1221">
        <v>13463</v>
      </c>
    </row>
    <row r="125" spans="1:21" ht="12.75" customHeight="1" x14ac:dyDescent="0.25">
      <c r="A125"/>
      <c r="B125" s="1255" t="s">
        <v>91</v>
      </c>
      <c r="C125" s="338" t="s">
        <v>34</v>
      </c>
      <c r="D125" s="1218">
        <v>4</v>
      </c>
      <c r="E125" s="1218">
        <v>1</v>
      </c>
      <c r="F125" s="1218">
        <v>0</v>
      </c>
      <c r="G125" s="1218">
        <v>11</v>
      </c>
      <c r="H125" s="1218">
        <v>0</v>
      </c>
      <c r="I125" s="1218">
        <v>9</v>
      </c>
      <c r="J125" s="1218">
        <v>6</v>
      </c>
      <c r="K125" s="1218">
        <v>5</v>
      </c>
      <c r="L125" s="1218">
        <v>4</v>
      </c>
      <c r="M125" s="1218">
        <v>1</v>
      </c>
      <c r="N125" s="1218">
        <v>1</v>
      </c>
      <c r="O125" s="1218">
        <v>23</v>
      </c>
      <c r="P125" s="1218">
        <v>11</v>
      </c>
      <c r="Q125" s="1218">
        <v>14</v>
      </c>
      <c r="R125" s="1218">
        <v>4</v>
      </c>
      <c r="S125" s="1218">
        <v>0</v>
      </c>
      <c r="T125" s="1218">
        <v>0</v>
      </c>
      <c r="U125" s="1219">
        <v>94</v>
      </c>
    </row>
    <row r="126" spans="1:21" ht="15" x14ac:dyDescent="0.25">
      <c r="A126"/>
      <c r="B126" s="1256"/>
      <c r="C126" s="338" t="s">
        <v>35</v>
      </c>
      <c r="D126" s="1218">
        <v>1</v>
      </c>
      <c r="E126" s="1218">
        <v>6</v>
      </c>
      <c r="F126" s="1218">
        <v>2</v>
      </c>
      <c r="G126" s="1218">
        <v>14</v>
      </c>
      <c r="H126" s="1218">
        <v>0</v>
      </c>
      <c r="I126" s="1218">
        <v>25</v>
      </c>
      <c r="J126" s="1218">
        <v>14</v>
      </c>
      <c r="K126" s="1218">
        <v>15</v>
      </c>
      <c r="L126" s="1218">
        <v>12</v>
      </c>
      <c r="M126" s="1218">
        <v>0</v>
      </c>
      <c r="N126" s="1218">
        <v>16</v>
      </c>
      <c r="O126" s="1218">
        <v>11</v>
      </c>
      <c r="P126" s="1218">
        <v>19</v>
      </c>
      <c r="Q126" s="1218">
        <v>1</v>
      </c>
      <c r="R126" s="1218">
        <v>30</v>
      </c>
      <c r="S126" s="1218">
        <v>0</v>
      </c>
      <c r="T126" s="1218">
        <v>0</v>
      </c>
      <c r="U126" s="1219">
        <v>166</v>
      </c>
    </row>
    <row r="127" spans="1:21" ht="15" x14ac:dyDescent="0.25">
      <c r="A127"/>
      <c r="B127" s="1256"/>
      <c r="C127" s="338" t="s">
        <v>36</v>
      </c>
      <c r="D127" s="1218">
        <v>0</v>
      </c>
      <c r="E127" s="1218">
        <v>1</v>
      </c>
      <c r="F127" s="1218">
        <v>9</v>
      </c>
      <c r="G127" s="1218">
        <v>23</v>
      </c>
      <c r="H127" s="1218">
        <v>2</v>
      </c>
      <c r="I127" s="1218">
        <v>23</v>
      </c>
      <c r="J127" s="1218">
        <v>30</v>
      </c>
      <c r="K127" s="1218">
        <v>18</v>
      </c>
      <c r="L127" s="1218">
        <v>19</v>
      </c>
      <c r="M127" s="1218">
        <v>2</v>
      </c>
      <c r="N127" s="1218">
        <v>28</v>
      </c>
      <c r="O127" s="1218">
        <v>47</v>
      </c>
      <c r="P127" s="1218">
        <v>26</v>
      </c>
      <c r="Q127" s="1218">
        <v>19</v>
      </c>
      <c r="R127" s="1218">
        <v>20</v>
      </c>
      <c r="S127" s="1218">
        <v>1</v>
      </c>
      <c r="T127" s="1218">
        <v>0</v>
      </c>
      <c r="U127" s="1219">
        <v>268</v>
      </c>
    </row>
    <row r="128" spans="1:21" ht="15" x14ac:dyDescent="0.25">
      <c r="A128"/>
      <c r="B128" s="1256"/>
      <c r="C128" s="338" t="s">
        <v>37</v>
      </c>
      <c r="D128" s="1218">
        <v>9</v>
      </c>
      <c r="E128" s="1218">
        <v>1</v>
      </c>
      <c r="F128" s="1218">
        <v>6</v>
      </c>
      <c r="G128" s="1218">
        <v>8</v>
      </c>
      <c r="H128" s="1218">
        <v>1</v>
      </c>
      <c r="I128" s="1218">
        <v>9</v>
      </c>
      <c r="J128" s="1218">
        <v>6</v>
      </c>
      <c r="K128" s="1218">
        <v>3</v>
      </c>
      <c r="L128" s="1218">
        <v>2</v>
      </c>
      <c r="M128" s="1218">
        <v>1</v>
      </c>
      <c r="N128" s="1218">
        <v>12</v>
      </c>
      <c r="O128" s="1218">
        <v>32</v>
      </c>
      <c r="P128" s="1218">
        <v>10</v>
      </c>
      <c r="Q128" s="1218">
        <v>3</v>
      </c>
      <c r="R128" s="1218">
        <v>7</v>
      </c>
      <c r="S128" s="1218">
        <v>0</v>
      </c>
      <c r="T128" s="1218">
        <v>0</v>
      </c>
      <c r="U128" s="1219">
        <v>110</v>
      </c>
    </row>
    <row r="129" spans="1:21" ht="15" x14ac:dyDescent="0.25">
      <c r="A129"/>
      <c r="B129" s="1256"/>
      <c r="C129" s="338" t="s">
        <v>38</v>
      </c>
      <c r="D129" s="1218">
        <v>54</v>
      </c>
      <c r="E129" s="1218">
        <v>2</v>
      </c>
      <c r="F129" s="1218">
        <v>6</v>
      </c>
      <c r="G129" s="1218">
        <v>20</v>
      </c>
      <c r="H129" s="1218">
        <v>0</v>
      </c>
      <c r="I129" s="1218">
        <v>37</v>
      </c>
      <c r="J129" s="1218">
        <v>37</v>
      </c>
      <c r="K129" s="1218">
        <v>15</v>
      </c>
      <c r="L129" s="1218">
        <v>25</v>
      </c>
      <c r="M129" s="1218">
        <v>2</v>
      </c>
      <c r="N129" s="1218">
        <v>21</v>
      </c>
      <c r="O129" s="1218">
        <v>33</v>
      </c>
      <c r="P129" s="1218">
        <v>38</v>
      </c>
      <c r="Q129" s="1218">
        <v>19</v>
      </c>
      <c r="R129" s="1218">
        <v>16</v>
      </c>
      <c r="S129" s="1218">
        <v>1</v>
      </c>
      <c r="T129" s="1218">
        <v>0</v>
      </c>
      <c r="U129" s="1219">
        <v>326</v>
      </c>
    </row>
    <row r="130" spans="1:21" ht="15" x14ac:dyDescent="0.25">
      <c r="A130"/>
      <c r="B130" s="1256"/>
      <c r="C130" s="338" t="s">
        <v>39</v>
      </c>
      <c r="D130" s="1218">
        <v>174</v>
      </c>
      <c r="E130" s="1218">
        <v>1</v>
      </c>
      <c r="F130" s="1218">
        <v>15</v>
      </c>
      <c r="G130" s="1218">
        <v>135</v>
      </c>
      <c r="H130" s="1218">
        <v>5</v>
      </c>
      <c r="I130" s="1218">
        <v>189</v>
      </c>
      <c r="J130" s="1218">
        <v>107</v>
      </c>
      <c r="K130" s="1218">
        <v>74</v>
      </c>
      <c r="L130" s="1218">
        <v>132</v>
      </c>
      <c r="M130" s="1218">
        <v>8</v>
      </c>
      <c r="N130" s="1218">
        <v>107</v>
      </c>
      <c r="O130" s="1218">
        <v>124</v>
      </c>
      <c r="P130" s="1218">
        <v>109</v>
      </c>
      <c r="Q130" s="1218">
        <v>83</v>
      </c>
      <c r="R130" s="1218">
        <v>84</v>
      </c>
      <c r="S130" s="1218">
        <v>12</v>
      </c>
      <c r="T130" s="1218">
        <v>0</v>
      </c>
      <c r="U130" s="1219">
        <v>1359</v>
      </c>
    </row>
    <row r="131" spans="1:21" ht="15" x14ac:dyDescent="0.25">
      <c r="A131"/>
      <c r="B131" s="1256"/>
      <c r="C131" s="338" t="s">
        <v>40</v>
      </c>
      <c r="D131" s="1218">
        <v>218</v>
      </c>
      <c r="E131" s="1218">
        <v>0</v>
      </c>
      <c r="F131" s="1218">
        <v>2</v>
      </c>
      <c r="G131" s="1218">
        <v>78</v>
      </c>
      <c r="H131" s="1218">
        <v>4</v>
      </c>
      <c r="I131" s="1218">
        <v>48</v>
      </c>
      <c r="J131" s="1218">
        <v>59</v>
      </c>
      <c r="K131" s="1218">
        <v>15</v>
      </c>
      <c r="L131" s="1218">
        <v>24</v>
      </c>
      <c r="M131" s="1218">
        <v>1</v>
      </c>
      <c r="N131" s="1218">
        <v>39</v>
      </c>
      <c r="O131" s="1218">
        <v>41</v>
      </c>
      <c r="P131" s="1218">
        <v>23</v>
      </c>
      <c r="Q131" s="1218">
        <v>15</v>
      </c>
      <c r="R131" s="1218">
        <v>32</v>
      </c>
      <c r="S131" s="1218">
        <v>0</v>
      </c>
      <c r="T131" s="1218">
        <v>0</v>
      </c>
      <c r="U131" s="1219">
        <v>599</v>
      </c>
    </row>
    <row r="132" spans="1:21" ht="15" x14ac:dyDescent="0.25">
      <c r="A132"/>
      <c r="B132" s="1256"/>
      <c r="C132" s="338" t="s">
        <v>41</v>
      </c>
      <c r="D132" s="1218">
        <v>133</v>
      </c>
      <c r="E132" s="1218">
        <v>0</v>
      </c>
      <c r="F132" s="1218">
        <v>6</v>
      </c>
      <c r="G132" s="1218">
        <v>95</v>
      </c>
      <c r="H132" s="1218">
        <v>3</v>
      </c>
      <c r="I132" s="1218">
        <v>57</v>
      </c>
      <c r="J132" s="1218">
        <v>63</v>
      </c>
      <c r="K132" s="1218">
        <v>24</v>
      </c>
      <c r="L132" s="1218">
        <v>40</v>
      </c>
      <c r="M132" s="1218">
        <v>3</v>
      </c>
      <c r="N132" s="1218">
        <v>43</v>
      </c>
      <c r="O132" s="1218">
        <v>72</v>
      </c>
      <c r="P132" s="1218">
        <v>28</v>
      </c>
      <c r="Q132" s="1218">
        <v>7</v>
      </c>
      <c r="R132" s="1218">
        <v>20</v>
      </c>
      <c r="S132" s="1218">
        <v>1</v>
      </c>
      <c r="T132" s="1218">
        <v>0</v>
      </c>
      <c r="U132" s="1219">
        <v>595</v>
      </c>
    </row>
    <row r="133" spans="1:21" ht="15" x14ac:dyDescent="0.25">
      <c r="A133"/>
      <c r="B133" s="1256"/>
      <c r="C133" s="338" t="s">
        <v>42</v>
      </c>
      <c r="D133" s="1218">
        <v>35</v>
      </c>
      <c r="E133" s="1218">
        <v>0</v>
      </c>
      <c r="F133" s="1218">
        <v>2</v>
      </c>
      <c r="G133" s="1218">
        <v>26</v>
      </c>
      <c r="H133" s="1218">
        <v>0</v>
      </c>
      <c r="I133" s="1218">
        <v>18</v>
      </c>
      <c r="J133" s="1218">
        <v>20</v>
      </c>
      <c r="K133" s="1218">
        <v>10</v>
      </c>
      <c r="L133" s="1218">
        <v>12</v>
      </c>
      <c r="M133" s="1218">
        <v>3</v>
      </c>
      <c r="N133" s="1218">
        <v>6</v>
      </c>
      <c r="O133" s="1218">
        <v>38</v>
      </c>
      <c r="P133" s="1218">
        <v>13</v>
      </c>
      <c r="Q133" s="1218">
        <v>3</v>
      </c>
      <c r="R133" s="1218">
        <v>14</v>
      </c>
      <c r="S133" s="1218">
        <v>0</v>
      </c>
      <c r="T133" s="1218">
        <v>0</v>
      </c>
      <c r="U133" s="1219">
        <v>200</v>
      </c>
    </row>
    <row r="134" spans="1:21" ht="15" x14ac:dyDescent="0.25">
      <c r="A134"/>
      <c r="B134" s="1256"/>
      <c r="C134" s="338" t="s">
        <v>43</v>
      </c>
      <c r="D134" s="1218">
        <v>43</v>
      </c>
      <c r="E134" s="1218">
        <v>11</v>
      </c>
      <c r="F134" s="1218">
        <v>1</v>
      </c>
      <c r="G134" s="1218">
        <v>112</v>
      </c>
      <c r="H134" s="1218">
        <v>0</v>
      </c>
      <c r="I134" s="1218">
        <v>132</v>
      </c>
      <c r="J134" s="1218">
        <v>101</v>
      </c>
      <c r="K134" s="1218">
        <v>35</v>
      </c>
      <c r="L134" s="1218">
        <v>70</v>
      </c>
      <c r="M134" s="1218">
        <v>1</v>
      </c>
      <c r="N134" s="1218">
        <v>80</v>
      </c>
      <c r="O134" s="1218">
        <v>109</v>
      </c>
      <c r="P134" s="1218">
        <v>63</v>
      </c>
      <c r="Q134" s="1218">
        <v>20</v>
      </c>
      <c r="R134" s="1218">
        <v>40</v>
      </c>
      <c r="S134" s="1218">
        <v>3</v>
      </c>
      <c r="T134" s="1218">
        <v>0</v>
      </c>
      <c r="U134" s="1219">
        <v>821</v>
      </c>
    </row>
    <row r="135" spans="1:21" ht="15" x14ac:dyDescent="0.25">
      <c r="A135"/>
      <c r="B135" s="1256"/>
      <c r="C135" s="338" t="s">
        <v>44</v>
      </c>
      <c r="D135" s="1218">
        <v>64</v>
      </c>
      <c r="E135" s="1218">
        <v>1</v>
      </c>
      <c r="F135" s="1218">
        <v>3</v>
      </c>
      <c r="G135" s="1218">
        <v>83</v>
      </c>
      <c r="H135" s="1218">
        <v>1</v>
      </c>
      <c r="I135" s="1218">
        <v>92</v>
      </c>
      <c r="J135" s="1218">
        <v>61</v>
      </c>
      <c r="K135" s="1218">
        <v>40</v>
      </c>
      <c r="L135" s="1218">
        <v>23</v>
      </c>
      <c r="M135" s="1218">
        <v>2</v>
      </c>
      <c r="N135" s="1218">
        <v>23</v>
      </c>
      <c r="O135" s="1218">
        <v>57</v>
      </c>
      <c r="P135" s="1218">
        <v>52</v>
      </c>
      <c r="Q135" s="1218">
        <v>4</v>
      </c>
      <c r="R135" s="1218">
        <v>10</v>
      </c>
      <c r="S135" s="1218">
        <v>1</v>
      </c>
      <c r="T135" s="1218">
        <v>0</v>
      </c>
      <c r="U135" s="1219">
        <v>517</v>
      </c>
    </row>
    <row r="136" spans="1:21" ht="15" x14ac:dyDescent="0.25">
      <c r="A136"/>
      <c r="B136" s="1256"/>
      <c r="C136" s="338" t="s">
        <v>45</v>
      </c>
      <c r="D136" s="1218">
        <v>61</v>
      </c>
      <c r="E136" s="1218">
        <v>1</v>
      </c>
      <c r="F136" s="1218">
        <v>0</v>
      </c>
      <c r="G136" s="1218">
        <v>30</v>
      </c>
      <c r="H136" s="1218">
        <v>0</v>
      </c>
      <c r="I136" s="1218">
        <v>19</v>
      </c>
      <c r="J136" s="1218">
        <v>21</v>
      </c>
      <c r="K136" s="1218">
        <v>6</v>
      </c>
      <c r="L136" s="1218">
        <v>14</v>
      </c>
      <c r="M136" s="1218">
        <v>0</v>
      </c>
      <c r="N136" s="1218">
        <v>9</v>
      </c>
      <c r="O136" s="1218">
        <v>19</v>
      </c>
      <c r="P136" s="1218">
        <v>17</v>
      </c>
      <c r="Q136" s="1218">
        <v>6</v>
      </c>
      <c r="R136" s="1218">
        <v>10</v>
      </c>
      <c r="S136" s="1218">
        <v>0</v>
      </c>
      <c r="T136" s="1218">
        <v>0</v>
      </c>
      <c r="U136" s="1219">
        <v>213</v>
      </c>
    </row>
    <row r="137" spans="1:21" ht="15" x14ac:dyDescent="0.25">
      <c r="A137"/>
      <c r="B137" s="1256"/>
      <c r="C137" s="338" t="s">
        <v>46</v>
      </c>
      <c r="D137" s="1218">
        <v>66</v>
      </c>
      <c r="E137" s="1218">
        <v>76</v>
      </c>
      <c r="F137" s="1218">
        <v>2</v>
      </c>
      <c r="G137" s="1218">
        <v>107</v>
      </c>
      <c r="H137" s="1218">
        <v>0</v>
      </c>
      <c r="I137" s="1218">
        <v>72</v>
      </c>
      <c r="J137" s="1218">
        <v>80</v>
      </c>
      <c r="K137" s="1218">
        <v>34</v>
      </c>
      <c r="L137" s="1218">
        <v>61</v>
      </c>
      <c r="M137" s="1218">
        <v>2</v>
      </c>
      <c r="N137" s="1218">
        <v>65</v>
      </c>
      <c r="O137" s="1218">
        <v>63</v>
      </c>
      <c r="P137" s="1218">
        <v>39</v>
      </c>
      <c r="Q137" s="1218">
        <v>7</v>
      </c>
      <c r="R137" s="1218">
        <v>13</v>
      </c>
      <c r="S137" s="1218">
        <v>0</v>
      </c>
      <c r="T137" s="1218">
        <v>0</v>
      </c>
      <c r="U137" s="1219">
        <v>687</v>
      </c>
    </row>
    <row r="138" spans="1:21" ht="15" x14ac:dyDescent="0.25">
      <c r="A138"/>
      <c r="B138" s="1256"/>
      <c r="C138" s="338" t="s">
        <v>47</v>
      </c>
      <c r="D138" s="1218">
        <v>3</v>
      </c>
      <c r="E138" s="1218">
        <v>5</v>
      </c>
      <c r="F138" s="1218">
        <v>1</v>
      </c>
      <c r="G138" s="1218">
        <v>4</v>
      </c>
      <c r="H138" s="1218">
        <v>0</v>
      </c>
      <c r="I138" s="1218">
        <v>3</v>
      </c>
      <c r="J138" s="1218">
        <v>15</v>
      </c>
      <c r="K138" s="1218">
        <v>0</v>
      </c>
      <c r="L138" s="1218">
        <v>2</v>
      </c>
      <c r="M138" s="1218">
        <v>0</v>
      </c>
      <c r="N138" s="1218">
        <v>2</v>
      </c>
      <c r="O138" s="1218">
        <v>15</v>
      </c>
      <c r="P138" s="1218">
        <v>8</v>
      </c>
      <c r="Q138" s="1218">
        <v>4</v>
      </c>
      <c r="R138" s="1218">
        <v>1</v>
      </c>
      <c r="S138" s="1218">
        <v>0</v>
      </c>
      <c r="T138" s="1218">
        <v>0</v>
      </c>
      <c r="U138" s="1219">
        <v>63</v>
      </c>
    </row>
    <row r="139" spans="1:21" ht="15" x14ac:dyDescent="0.25">
      <c r="A139"/>
      <c r="B139" s="1256"/>
      <c r="C139" s="338" t="s">
        <v>48</v>
      </c>
      <c r="D139" s="1218">
        <v>3</v>
      </c>
      <c r="E139" s="1218">
        <v>13</v>
      </c>
      <c r="F139" s="1218">
        <v>0</v>
      </c>
      <c r="G139" s="1218">
        <v>26</v>
      </c>
      <c r="H139" s="1218">
        <v>0</v>
      </c>
      <c r="I139" s="1218">
        <v>10</v>
      </c>
      <c r="J139" s="1218">
        <v>27</v>
      </c>
      <c r="K139" s="1218">
        <v>9</v>
      </c>
      <c r="L139" s="1218">
        <v>12</v>
      </c>
      <c r="M139" s="1218">
        <v>0</v>
      </c>
      <c r="N139" s="1218">
        <v>8</v>
      </c>
      <c r="O139" s="1218">
        <v>10</v>
      </c>
      <c r="P139" s="1218">
        <v>13</v>
      </c>
      <c r="Q139" s="1218">
        <v>5</v>
      </c>
      <c r="R139" s="1218">
        <v>14</v>
      </c>
      <c r="S139" s="1218">
        <v>0</v>
      </c>
      <c r="T139" s="1218">
        <v>0</v>
      </c>
      <c r="U139" s="1219">
        <v>150</v>
      </c>
    </row>
    <row r="140" spans="1:21" ht="15" x14ac:dyDescent="0.25">
      <c r="A140"/>
      <c r="B140" s="1256"/>
      <c r="C140" s="338" t="s">
        <v>49</v>
      </c>
      <c r="D140" s="1218">
        <v>229</v>
      </c>
      <c r="E140" s="1218">
        <v>4</v>
      </c>
      <c r="F140" s="1218">
        <v>19</v>
      </c>
      <c r="G140" s="1218">
        <v>993</v>
      </c>
      <c r="H140" s="1218">
        <v>18</v>
      </c>
      <c r="I140" s="1218">
        <v>1225</v>
      </c>
      <c r="J140" s="1218">
        <v>1357</v>
      </c>
      <c r="K140" s="1218">
        <v>648</v>
      </c>
      <c r="L140" s="1218">
        <v>702</v>
      </c>
      <c r="M140" s="1218">
        <v>113</v>
      </c>
      <c r="N140" s="1218">
        <v>1061</v>
      </c>
      <c r="O140" s="1218">
        <v>283</v>
      </c>
      <c r="P140" s="1218">
        <v>311</v>
      </c>
      <c r="Q140" s="1218">
        <v>206</v>
      </c>
      <c r="R140" s="1218">
        <v>389</v>
      </c>
      <c r="S140" s="1218">
        <v>48</v>
      </c>
      <c r="T140" s="1218">
        <v>0</v>
      </c>
      <c r="U140" s="1219">
        <v>7606</v>
      </c>
    </row>
    <row r="141" spans="1:21" ht="15" x14ac:dyDescent="0.25">
      <c r="A141"/>
      <c r="B141" s="1257"/>
      <c r="C141" s="339" t="s">
        <v>21</v>
      </c>
      <c r="D141" s="1220">
        <v>1097</v>
      </c>
      <c r="E141" s="1220">
        <v>123</v>
      </c>
      <c r="F141" s="1220">
        <v>74</v>
      </c>
      <c r="G141" s="1220">
        <v>1765</v>
      </c>
      <c r="H141" s="1220">
        <v>34</v>
      </c>
      <c r="I141" s="1220">
        <v>1968</v>
      </c>
      <c r="J141" s="1220">
        <v>2004</v>
      </c>
      <c r="K141" s="1220">
        <v>951</v>
      </c>
      <c r="L141" s="1220">
        <v>1154</v>
      </c>
      <c r="M141" s="1220">
        <v>139</v>
      </c>
      <c r="N141" s="1220">
        <v>1521</v>
      </c>
      <c r="O141" s="1220">
        <v>977</v>
      </c>
      <c r="P141" s="1220">
        <v>780</v>
      </c>
      <c r="Q141" s="1220">
        <v>416</v>
      </c>
      <c r="R141" s="1220">
        <v>704</v>
      </c>
      <c r="S141" s="1220">
        <v>67</v>
      </c>
      <c r="T141" s="1220">
        <v>0</v>
      </c>
      <c r="U141" s="1221">
        <v>13774</v>
      </c>
    </row>
    <row r="142" spans="1:21" ht="15" x14ac:dyDescent="0.25">
      <c r="A142"/>
      <c r="B142" s="1255" t="s">
        <v>92</v>
      </c>
      <c r="C142" s="338" t="s">
        <v>34</v>
      </c>
      <c r="D142" s="1218">
        <v>6</v>
      </c>
      <c r="E142" s="1218">
        <v>0</v>
      </c>
      <c r="F142" s="1218">
        <v>1</v>
      </c>
      <c r="G142" s="1218">
        <v>7</v>
      </c>
      <c r="H142" s="1218">
        <v>1</v>
      </c>
      <c r="I142" s="1218">
        <v>8</v>
      </c>
      <c r="J142" s="1218">
        <v>11</v>
      </c>
      <c r="K142" s="1218">
        <v>8</v>
      </c>
      <c r="L142" s="1218">
        <v>2</v>
      </c>
      <c r="M142" s="1218">
        <v>0</v>
      </c>
      <c r="N142" s="1218">
        <v>1</v>
      </c>
      <c r="O142" s="1218">
        <v>22</v>
      </c>
      <c r="P142" s="1218">
        <v>11</v>
      </c>
      <c r="Q142" s="1218">
        <v>2</v>
      </c>
      <c r="R142" s="1218">
        <v>4</v>
      </c>
      <c r="S142" s="1218">
        <v>0</v>
      </c>
      <c r="T142" s="1218">
        <v>0</v>
      </c>
      <c r="U142" s="1219">
        <v>84</v>
      </c>
    </row>
    <row r="143" spans="1:21" ht="15" x14ac:dyDescent="0.25">
      <c r="A143"/>
      <c r="B143" s="1256"/>
      <c r="C143" s="338" t="s">
        <v>35</v>
      </c>
      <c r="D143" s="1218">
        <v>0</v>
      </c>
      <c r="E143" s="1218">
        <v>0</v>
      </c>
      <c r="F143" s="1218">
        <v>4</v>
      </c>
      <c r="G143" s="1218">
        <v>6</v>
      </c>
      <c r="H143" s="1218">
        <v>0</v>
      </c>
      <c r="I143" s="1218">
        <v>16</v>
      </c>
      <c r="J143" s="1218">
        <v>14</v>
      </c>
      <c r="K143" s="1218">
        <v>7</v>
      </c>
      <c r="L143" s="1218">
        <v>8</v>
      </c>
      <c r="M143" s="1218">
        <v>0</v>
      </c>
      <c r="N143" s="1218">
        <v>19</v>
      </c>
      <c r="O143" s="1218">
        <v>10</v>
      </c>
      <c r="P143" s="1218">
        <v>8</v>
      </c>
      <c r="Q143" s="1218">
        <v>3</v>
      </c>
      <c r="R143" s="1218">
        <v>28</v>
      </c>
      <c r="S143" s="1218">
        <v>2</v>
      </c>
      <c r="T143" s="1218">
        <v>1</v>
      </c>
      <c r="U143" s="1219">
        <v>126</v>
      </c>
    </row>
    <row r="144" spans="1:21" ht="15" x14ac:dyDescent="0.25">
      <c r="A144"/>
      <c r="B144" s="1256"/>
      <c r="C144" s="338" t="s">
        <v>36</v>
      </c>
      <c r="D144" s="1218">
        <v>0</v>
      </c>
      <c r="E144" s="1218">
        <v>0</v>
      </c>
      <c r="F144" s="1218">
        <v>6</v>
      </c>
      <c r="G144" s="1218">
        <v>23</v>
      </c>
      <c r="H144" s="1218">
        <v>0</v>
      </c>
      <c r="I144" s="1218">
        <v>21</v>
      </c>
      <c r="J144" s="1218">
        <v>26</v>
      </c>
      <c r="K144" s="1218">
        <v>20</v>
      </c>
      <c r="L144" s="1218">
        <v>15</v>
      </c>
      <c r="M144" s="1218">
        <v>2</v>
      </c>
      <c r="N144" s="1218">
        <v>23</v>
      </c>
      <c r="O144" s="1218">
        <v>38</v>
      </c>
      <c r="P144" s="1218">
        <v>16</v>
      </c>
      <c r="Q144" s="1218">
        <v>9</v>
      </c>
      <c r="R144" s="1218">
        <v>9</v>
      </c>
      <c r="S144" s="1218">
        <v>1</v>
      </c>
      <c r="T144" s="1218">
        <v>0</v>
      </c>
      <c r="U144" s="1219">
        <v>209</v>
      </c>
    </row>
    <row r="145" spans="1:21" ht="15" x14ac:dyDescent="0.25">
      <c r="A145"/>
      <c r="B145" s="1256"/>
      <c r="C145" s="338" t="s">
        <v>37</v>
      </c>
      <c r="D145" s="1218">
        <v>9</v>
      </c>
      <c r="E145" s="1218">
        <v>0</v>
      </c>
      <c r="F145" s="1218">
        <v>4</v>
      </c>
      <c r="G145" s="1218">
        <v>9</v>
      </c>
      <c r="H145" s="1218">
        <v>2</v>
      </c>
      <c r="I145" s="1218">
        <v>10</v>
      </c>
      <c r="J145" s="1218">
        <v>16</v>
      </c>
      <c r="K145" s="1218">
        <v>2</v>
      </c>
      <c r="L145" s="1218">
        <v>3</v>
      </c>
      <c r="M145" s="1218">
        <v>0</v>
      </c>
      <c r="N145" s="1218">
        <v>10</v>
      </c>
      <c r="O145" s="1218">
        <v>29</v>
      </c>
      <c r="P145" s="1218">
        <v>9</v>
      </c>
      <c r="Q145" s="1218">
        <v>5</v>
      </c>
      <c r="R145" s="1218">
        <v>3</v>
      </c>
      <c r="S145" s="1218">
        <v>0</v>
      </c>
      <c r="T145" s="1218">
        <v>0</v>
      </c>
      <c r="U145" s="1219">
        <v>111</v>
      </c>
    </row>
    <row r="146" spans="1:21" ht="15" x14ac:dyDescent="0.25">
      <c r="A146"/>
      <c r="B146" s="1256"/>
      <c r="C146" s="338" t="s">
        <v>38</v>
      </c>
      <c r="D146" s="1218">
        <v>24</v>
      </c>
      <c r="E146" s="1218">
        <v>1</v>
      </c>
      <c r="F146" s="1218">
        <v>6</v>
      </c>
      <c r="G146" s="1218">
        <v>17</v>
      </c>
      <c r="H146" s="1218">
        <v>1</v>
      </c>
      <c r="I146" s="1218">
        <v>23</v>
      </c>
      <c r="J146" s="1218">
        <v>32</v>
      </c>
      <c r="K146" s="1218">
        <v>16</v>
      </c>
      <c r="L146" s="1218">
        <v>12</v>
      </c>
      <c r="M146" s="1218">
        <v>1</v>
      </c>
      <c r="N146" s="1218">
        <v>22</v>
      </c>
      <c r="O146" s="1218">
        <v>40</v>
      </c>
      <c r="P146" s="1218">
        <v>35</v>
      </c>
      <c r="Q146" s="1218">
        <v>6</v>
      </c>
      <c r="R146" s="1218">
        <v>28</v>
      </c>
      <c r="S146" s="1218">
        <v>2</v>
      </c>
      <c r="T146" s="1218">
        <v>0</v>
      </c>
      <c r="U146" s="1219">
        <v>266</v>
      </c>
    </row>
    <row r="147" spans="1:21" ht="15" x14ac:dyDescent="0.25">
      <c r="A147"/>
      <c r="B147" s="1256"/>
      <c r="C147" s="338" t="s">
        <v>39</v>
      </c>
      <c r="D147" s="1218">
        <v>133</v>
      </c>
      <c r="E147" s="1218">
        <v>1</v>
      </c>
      <c r="F147" s="1218">
        <v>9</v>
      </c>
      <c r="G147" s="1218">
        <v>77</v>
      </c>
      <c r="H147" s="1218">
        <v>4</v>
      </c>
      <c r="I147" s="1218">
        <v>161</v>
      </c>
      <c r="J147" s="1218">
        <v>118</v>
      </c>
      <c r="K147" s="1218">
        <v>68</v>
      </c>
      <c r="L147" s="1218">
        <v>94</v>
      </c>
      <c r="M147" s="1218">
        <v>5</v>
      </c>
      <c r="N147" s="1218">
        <v>78</v>
      </c>
      <c r="O147" s="1218">
        <v>102</v>
      </c>
      <c r="P147" s="1218">
        <v>98</v>
      </c>
      <c r="Q147" s="1218">
        <v>76</v>
      </c>
      <c r="R147" s="1218">
        <v>43</v>
      </c>
      <c r="S147" s="1218">
        <v>8</v>
      </c>
      <c r="T147" s="1218">
        <v>0</v>
      </c>
      <c r="U147" s="1219">
        <v>1075</v>
      </c>
    </row>
    <row r="148" spans="1:21" ht="15" x14ac:dyDescent="0.25">
      <c r="A148"/>
      <c r="B148" s="1256"/>
      <c r="C148" s="338" t="s">
        <v>40</v>
      </c>
      <c r="D148" s="1218">
        <v>143</v>
      </c>
      <c r="E148" s="1218">
        <v>1</v>
      </c>
      <c r="F148" s="1218">
        <v>0</v>
      </c>
      <c r="G148" s="1218">
        <v>50</v>
      </c>
      <c r="H148" s="1218">
        <v>1</v>
      </c>
      <c r="I148" s="1218">
        <v>26</v>
      </c>
      <c r="J148" s="1218">
        <v>53</v>
      </c>
      <c r="K148" s="1218">
        <v>20</v>
      </c>
      <c r="L148" s="1218">
        <v>21</v>
      </c>
      <c r="M148" s="1218">
        <v>1</v>
      </c>
      <c r="N148" s="1218">
        <v>36</v>
      </c>
      <c r="O148" s="1218">
        <v>30</v>
      </c>
      <c r="P148" s="1218">
        <v>21</v>
      </c>
      <c r="Q148" s="1218">
        <v>18</v>
      </c>
      <c r="R148" s="1218">
        <v>16</v>
      </c>
      <c r="S148" s="1218">
        <v>1</v>
      </c>
      <c r="T148" s="1218">
        <v>0</v>
      </c>
      <c r="U148" s="1219">
        <v>438</v>
      </c>
    </row>
    <row r="149" spans="1:21" ht="15" x14ac:dyDescent="0.25">
      <c r="A149"/>
      <c r="B149" s="1256"/>
      <c r="C149" s="338" t="s">
        <v>41</v>
      </c>
      <c r="D149" s="1218">
        <v>96</v>
      </c>
      <c r="E149" s="1218">
        <v>0</v>
      </c>
      <c r="F149" s="1218">
        <v>2</v>
      </c>
      <c r="G149" s="1218">
        <v>84</v>
      </c>
      <c r="H149" s="1218">
        <v>3</v>
      </c>
      <c r="I149" s="1218">
        <v>57</v>
      </c>
      <c r="J149" s="1218">
        <v>45</v>
      </c>
      <c r="K149" s="1218">
        <v>21</v>
      </c>
      <c r="L149" s="1218">
        <v>41</v>
      </c>
      <c r="M149" s="1218">
        <v>3</v>
      </c>
      <c r="N149" s="1218">
        <v>32</v>
      </c>
      <c r="O149" s="1218">
        <v>73</v>
      </c>
      <c r="P149" s="1218">
        <v>31</v>
      </c>
      <c r="Q149" s="1218">
        <v>4</v>
      </c>
      <c r="R149" s="1218">
        <v>8</v>
      </c>
      <c r="S149" s="1218">
        <v>1</v>
      </c>
      <c r="T149" s="1218">
        <v>0</v>
      </c>
      <c r="U149" s="1219">
        <v>501</v>
      </c>
    </row>
    <row r="150" spans="1:21" ht="15" x14ac:dyDescent="0.25">
      <c r="A150"/>
      <c r="B150" s="1256"/>
      <c r="C150" s="338" t="s">
        <v>42</v>
      </c>
      <c r="D150" s="1218">
        <v>26</v>
      </c>
      <c r="E150" s="1218">
        <v>0</v>
      </c>
      <c r="F150" s="1218">
        <v>1</v>
      </c>
      <c r="G150" s="1218">
        <v>12</v>
      </c>
      <c r="H150" s="1218">
        <v>1</v>
      </c>
      <c r="I150" s="1218">
        <v>27</v>
      </c>
      <c r="J150" s="1218">
        <v>16</v>
      </c>
      <c r="K150" s="1218">
        <v>17</v>
      </c>
      <c r="L150" s="1218">
        <v>12</v>
      </c>
      <c r="M150" s="1218">
        <v>0</v>
      </c>
      <c r="N150" s="1218">
        <v>14</v>
      </c>
      <c r="O150" s="1218">
        <v>26</v>
      </c>
      <c r="P150" s="1218">
        <v>10</v>
      </c>
      <c r="Q150" s="1218">
        <v>1</v>
      </c>
      <c r="R150" s="1218">
        <v>6</v>
      </c>
      <c r="S150" s="1218">
        <v>0</v>
      </c>
      <c r="T150" s="1218">
        <v>0</v>
      </c>
      <c r="U150" s="1219">
        <v>169</v>
      </c>
    </row>
    <row r="151" spans="1:21" ht="15" x14ac:dyDescent="0.25">
      <c r="A151"/>
      <c r="B151" s="1256"/>
      <c r="C151" s="338" t="s">
        <v>43</v>
      </c>
      <c r="D151" s="1218">
        <v>39</v>
      </c>
      <c r="E151" s="1218">
        <v>15</v>
      </c>
      <c r="F151" s="1218">
        <v>1</v>
      </c>
      <c r="G151" s="1218">
        <v>105</v>
      </c>
      <c r="H151" s="1218">
        <v>2</v>
      </c>
      <c r="I151" s="1218">
        <v>95</v>
      </c>
      <c r="J151" s="1218">
        <v>99</v>
      </c>
      <c r="K151" s="1218">
        <v>35</v>
      </c>
      <c r="L151" s="1218">
        <v>73</v>
      </c>
      <c r="M151" s="1218">
        <v>0</v>
      </c>
      <c r="N151" s="1218">
        <v>56</v>
      </c>
      <c r="O151" s="1218">
        <v>92</v>
      </c>
      <c r="P151" s="1218">
        <v>52</v>
      </c>
      <c r="Q151" s="1218">
        <v>26</v>
      </c>
      <c r="R151" s="1218">
        <v>32</v>
      </c>
      <c r="S151" s="1218">
        <v>0</v>
      </c>
      <c r="T151" s="1218">
        <v>0</v>
      </c>
      <c r="U151" s="1219">
        <v>722</v>
      </c>
    </row>
    <row r="152" spans="1:21" ht="15" x14ac:dyDescent="0.25">
      <c r="A152"/>
      <c r="B152" s="1256"/>
      <c r="C152" s="338" t="s">
        <v>44</v>
      </c>
      <c r="D152" s="1218">
        <v>41</v>
      </c>
      <c r="E152" s="1218">
        <v>2</v>
      </c>
      <c r="F152" s="1218">
        <v>1</v>
      </c>
      <c r="G152" s="1218">
        <v>56</v>
      </c>
      <c r="H152" s="1218">
        <v>2</v>
      </c>
      <c r="I152" s="1218">
        <v>87</v>
      </c>
      <c r="J152" s="1218">
        <v>55</v>
      </c>
      <c r="K152" s="1218">
        <v>21</v>
      </c>
      <c r="L152" s="1218">
        <v>25</v>
      </c>
      <c r="M152" s="1218">
        <v>1</v>
      </c>
      <c r="N152" s="1218">
        <v>19</v>
      </c>
      <c r="O152" s="1218">
        <v>49</v>
      </c>
      <c r="P152" s="1218">
        <v>41</v>
      </c>
      <c r="Q152" s="1218">
        <v>5</v>
      </c>
      <c r="R152" s="1218">
        <v>19</v>
      </c>
      <c r="S152" s="1218">
        <v>1</v>
      </c>
      <c r="T152" s="1218">
        <v>0</v>
      </c>
      <c r="U152" s="1219">
        <v>425</v>
      </c>
    </row>
    <row r="153" spans="1:21" ht="15" x14ac:dyDescent="0.25">
      <c r="A153"/>
      <c r="B153" s="1256"/>
      <c r="C153" s="338" t="s">
        <v>45</v>
      </c>
      <c r="D153" s="1218">
        <v>25</v>
      </c>
      <c r="E153" s="1218">
        <v>2</v>
      </c>
      <c r="F153" s="1218">
        <v>0</v>
      </c>
      <c r="G153" s="1218">
        <v>20</v>
      </c>
      <c r="H153" s="1218">
        <v>1</v>
      </c>
      <c r="I153" s="1218">
        <v>17</v>
      </c>
      <c r="J153" s="1218">
        <v>12</v>
      </c>
      <c r="K153" s="1218">
        <v>8</v>
      </c>
      <c r="L153" s="1218">
        <v>13</v>
      </c>
      <c r="M153" s="1218">
        <v>0</v>
      </c>
      <c r="N153" s="1218">
        <v>11</v>
      </c>
      <c r="O153" s="1218">
        <v>17</v>
      </c>
      <c r="P153" s="1218">
        <v>18</v>
      </c>
      <c r="Q153" s="1218">
        <v>0</v>
      </c>
      <c r="R153" s="1218">
        <v>8</v>
      </c>
      <c r="S153" s="1218">
        <v>0</v>
      </c>
      <c r="T153" s="1218">
        <v>0</v>
      </c>
      <c r="U153" s="1219">
        <v>152</v>
      </c>
    </row>
    <row r="154" spans="1:21" ht="15" x14ac:dyDescent="0.25">
      <c r="A154"/>
      <c r="B154" s="1256"/>
      <c r="C154" s="338" t="s">
        <v>46</v>
      </c>
      <c r="D154" s="1218">
        <v>58</v>
      </c>
      <c r="E154" s="1218">
        <v>57</v>
      </c>
      <c r="F154" s="1218">
        <v>2</v>
      </c>
      <c r="G154" s="1218">
        <v>70</v>
      </c>
      <c r="H154" s="1218">
        <v>3</v>
      </c>
      <c r="I154" s="1218">
        <v>56</v>
      </c>
      <c r="J154" s="1218">
        <v>70</v>
      </c>
      <c r="K154" s="1218">
        <v>26</v>
      </c>
      <c r="L154" s="1218">
        <v>46</v>
      </c>
      <c r="M154" s="1218">
        <v>5</v>
      </c>
      <c r="N154" s="1218">
        <v>58</v>
      </c>
      <c r="O154" s="1218">
        <v>54</v>
      </c>
      <c r="P154" s="1218">
        <v>26</v>
      </c>
      <c r="Q154" s="1218">
        <v>17</v>
      </c>
      <c r="R154" s="1218">
        <v>16</v>
      </c>
      <c r="S154" s="1218">
        <v>0</v>
      </c>
      <c r="T154" s="1218">
        <v>0</v>
      </c>
      <c r="U154" s="1219">
        <v>564</v>
      </c>
    </row>
    <row r="155" spans="1:21" ht="15" x14ac:dyDescent="0.25">
      <c r="A155"/>
      <c r="B155" s="1256"/>
      <c r="C155" s="338" t="s">
        <v>47</v>
      </c>
      <c r="D155" s="1218">
        <v>4</v>
      </c>
      <c r="E155" s="1218">
        <v>11</v>
      </c>
      <c r="F155" s="1218">
        <v>0</v>
      </c>
      <c r="G155" s="1218">
        <v>2</v>
      </c>
      <c r="H155" s="1218">
        <v>1</v>
      </c>
      <c r="I155" s="1218">
        <v>9</v>
      </c>
      <c r="J155" s="1218">
        <v>7</v>
      </c>
      <c r="K155" s="1218">
        <v>2</v>
      </c>
      <c r="L155" s="1218">
        <v>3</v>
      </c>
      <c r="M155" s="1218">
        <v>0</v>
      </c>
      <c r="N155" s="1218">
        <v>3</v>
      </c>
      <c r="O155" s="1218">
        <v>15</v>
      </c>
      <c r="P155" s="1218">
        <v>3</v>
      </c>
      <c r="Q155" s="1218">
        <v>4</v>
      </c>
      <c r="R155" s="1218">
        <v>2</v>
      </c>
      <c r="S155" s="1218">
        <v>0</v>
      </c>
      <c r="T155" s="1218">
        <v>0</v>
      </c>
      <c r="U155" s="1219">
        <v>66</v>
      </c>
    </row>
    <row r="156" spans="1:21" ht="15" x14ac:dyDescent="0.25">
      <c r="A156"/>
      <c r="B156" s="1256"/>
      <c r="C156" s="338" t="s">
        <v>48</v>
      </c>
      <c r="D156" s="1218">
        <v>5</v>
      </c>
      <c r="E156" s="1218">
        <v>17</v>
      </c>
      <c r="F156" s="1218">
        <v>0</v>
      </c>
      <c r="G156" s="1218">
        <v>23</v>
      </c>
      <c r="H156" s="1218">
        <v>0</v>
      </c>
      <c r="I156" s="1218">
        <v>13</v>
      </c>
      <c r="J156" s="1218">
        <v>18</v>
      </c>
      <c r="K156" s="1218">
        <v>10</v>
      </c>
      <c r="L156" s="1218">
        <v>9</v>
      </c>
      <c r="M156" s="1218">
        <v>1</v>
      </c>
      <c r="N156" s="1218">
        <v>9</v>
      </c>
      <c r="O156" s="1218">
        <v>1</v>
      </c>
      <c r="P156" s="1218">
        <v>7</v>
      </c>
      <c r="Q156" s="1218">
        <v>13</v>
      </c>
      <c r="R156" s="1218">
        <v>12</v>
      </c>
      <c r="S156" s="1218">
        <v>0</v>
      </c>
      <c r="T156" s="1218">
        <v>0</v>
      </c>
      <c r="U156" s="1219">
        <v>138</v>
      </c>
    </row>
    <row r="157" spans="1:21" ht="15" x14ac:dyDescent="0.25">
      <c r="A157"/>
      <c r="B157" s="1256"/>
      <c r="C157" s="338" t="s">
        <v>49</v>
      </c>
      <c r="D157" s="1218">
        <v>168</v>
      </c>
      <c r="E157" s="1218">
        <v>9</v>
      </c>
      <c r="F157" s="1218">
        <v>10</v>
      </c>
      <c r="G157" s="1218">
        <v>702</v>
      </c>
      <c r="H157" s="1218">
        <v>17</v>
      </c>
      <c r="I157" s="1218">
        <v>850</v>
      </c>
      <c r="J157" s="1218">
        <v>1083</v>
      </c>
      <c r="K157" s="1218">
        <v>526</v>
      </c>
      <c r="L157" s="1218">
        <v>611</v>
      </c>
      <c r="M157" s="1218">
        <v>101</v>
      </c>
      <c r="N157" s="1218">
        <v>812</v>
      </c>
      <c r="O157" s="1218">
        <v>237</v>
      </c>
      <c r="P157" s="1218">
        <v>248</v>
      </c>
      <c r="Q157" s="1218">
        <v>185</v>
      </c>
      <c r="R157" s="1218">
        <v>315</v>
      </c>
      <c r="S157" s="1218">
        <v>52</v>
      </c>
      <c r="T157" s="1218">
        <v>1</v>
      </c>
      <c r="U157" s="1219">
        <v>5927</v>
      </c>
    </row>
    <row r="158" spans="1:21" ht="15" x14ac:dyDescent="0.25">
      <c r="A158"/>
      <c r="B158" s="1257"/>
      <c r="C158" s="339" t="s">
        <v>21</v>
      </c>
      <c r="D158" s="1220">
        <v>777</v>
      </c>
      <c r="E158" s="1220">
        <v>116</v>
      </c>
      <c r="F158" s="1220">
        <v>47</v>
      </c>
      <c r="G158" s="1220">
        <v>1263</v>
      </c>
      <c r="H158" s="1220">
        <v>39</v>
      </c>
      <c r="I158" s="1220">
        <v>1476</v>
      </c>
      <c r="J158" s="1220">
        <v>1675</v>
      </c>
      <c r="K158" s="1220">
        <v>807</v>
      </c>
      <c r="L158" s="1220">
        <v>988</v>
      </c>
      <c r="M158" s="1220">
        <v>120</v>
      </c>
      <c r="N158" s="1220">
        <v>1203</v>
      </c>
      <c r="O158" s="1220">
        <v>835</v>
      </c>
      <c r="P158" s="1220">
        <v>634</v>
      </c>
      <c r="Q158" s="1220">
        <v>374</v>
      </c>
      <c r="R158" s="1220">
        <v>549</v>
      </c>
      <c r="S158" s="1220">
        <v>68</v>
      </c>
      <c r="T158" s="1220">
        <v>2</v>
      </c>
      <c r="U158" s="1221">
        <v>10973</v>
      </c>
    </row>
    <row r="159" spans="1:21" ht="15" x14ac:dyDescent="0.25">
      <c r="A159"/>
      <c r="B159" s="1255" t="s">
        <v>93</v>
      </c>
      <c r="C159" s="338" t="s">
        <v>34</v>
      </c>
      <c r="D159" s="1218">
        <v>3</v>
      </c>
      <c r="E159" s="1218">
        <v>6</v>
      </c>
      <c r="F159" s="1218">
        <v>0</v>
      </c>
      <c r="G159" s="1218">
        <v>11</v>
      </c>
      <c r="H159" s="1218">
        <v>0</v>
      </c>
      <c r="I159" s="1218">
        <v>10</v>
      </c>
      <c r="J159" s="1218">
        <v>10</v>
      </c>
      <c r="K159" s="1218">
        <v>4</v>
      </c>
      <c r="L159" s="1218">
        <v>5</v>
      </c>
      <c r="M159" s="1218">
        <v>0</v>
      </c>
      <c r="N159" s="1218">
        <v>9</v>
      </c>
      <c r="O159" s="1218">
        <v>18</v>
      </c>
      <c r="P159" s="1218">
        <v>6</v>
      </c>
      <c r="Q159" s="1218">
        <v>1</v>
      </c>
      <c r="R159" s="1218">
        <v>3</v>
      </c>
      <c r="S159" s="1218">
        <v>0</v>
      </c>
      <c r="T159" s="1218">
        <v>0</v>
      </c>
      <c r="U159" s="1219">
        <v>86</v>
      </c>
    </row>
    <row r="160" spans="1:21" ht="15" x14ac:dyDescent="0.25">
      <c r="A160"/>
      <c r="B160" s="1256"/>
      <c r="C160" s="338" t="s">
        <v>35</v>
      </c>
      <c r="D160" s="1218">
        <v>0</v>
      </c>
      <c r="E160" s="1218">
        <v>9</v>
      </c>
      <c r="F160" s="1218">
        <v>2</v>
      </c>
      <c r="G160" s="1218">
        <v>9</v>
      </c>
      <c r="H160" s="1218">
        <v>2</v>
      </c>
      <c r="I160" s="1218">
        <v>22</v>
      </c>
      <c r="J160" s="1218">
        <v>8</v>
      </c>
      <c r="K160" s="1218">
        <v>10</v>
      </c>
      <c r="L160" s="1218">
        <v>11</v>
      </c>
      <c r="M160" s="1218">
        <v>0</v>
      </c>
      <c r="N160" s="1218">
        <v>9</v>
      </c>
      <c r="O160" s="1218">
        <v>10</v>
      </c>
      <c r="P160" s="1218">
        <v>25</v>
      </c>
      <c r="Q160" s="1218">
        <v>7</v>
      </c>
      <c r="R160" s="1218">
        <v>21</v>
      </c>
      <c r="S160" s="1218">
        <v>3</v>
      </c>
      <c r="T160" s="1218">
        <v>0</v>
      </c>
      <c r="U160" s="1219">
        <v>148</v>
      </c>
    </row>
    <row r="161" spans="1:21" ht="15" x14ac:dyDescent="0.25">
      <c r="A161"/>
      <c r="B161" s="1256"/>
      <c r="C161" s="338" t="s">
        <v>36</v>
      </c>
      <c r="D161" s="1218">
        <v>0</v>
      </c>
      <c r="E161" s="1218">
        <v>0</v>
      </c>
      <c r="F161" s="1218">
        <v>4</v>
      </c>
      <c r="G161" s="1218">
        <v>24</v>
      </c>
      <c r="H161" s="1218">
        <v>0</v>
      </c>
      <c r="I161" s="1218">
        <v>26</v>
      </c>
      <c r="J161" s="1218">
        <v>35</v>
      </c>
      <c r="K161" s="1218">
        <v>18</v>
      </c>
      <c r="L161" s="1218">
        <v>19</v>
      </c>
      <c r="M161" s="1218">
        <v>2</v>
      </c>
      <c r="N161" s="1218">
        <v>23</v>
      </c>
      <c r="O161" s="1218">
        <v>36</v>
      </c>
      <c r="P161" s="1218">
        <v>18</v>
      </c>
      <c r="Q161" s="1218">
        <v>9</v>
      </c>
      <c r="R161" s="1218">
        <v>17</v>
      </c>
      <c r="S161" s="1218">
        <v>0</v>
      </c>
      <c r="T161" s="1218">
        <v>0</v>
      </c>
      <c r="U161" s="1219">
        <v>231</v>
      </c>
    </row>
    <row r="162" spans="1:21" ht="15" x14ac:dyDescent="0.25">
      <c r="A162"/>
      <c r="B162" s="1256"/>
      <c r="C162" s="338" t="s">
        <v>37</v>
      </c>
      <c r="D162" s="1218">
        <v>14</v>
      </c>
      <c r="E162" s="1218">
        <v>0</v>
      </c>
      <c r="F162" s="1218">
        <v>9</v>
      </c>
      <c r="G162" s="1218">
        <v>4</v>
      </c>
      <c r="H162" s="1218">
        <v>0</v>
      </c>
      <c r="I162" s="1218">
        <v>14</v>
      </c>
      <c r="J162" s="1218">
        <v>9</v>
      </c>
      <c r="K162" s="1218">
        <v>8</v>
      </c>
      <c r="L162" s="1218">
        <v>4</v>
      </c>
      <c r="M162" s="1218">
        <v>0</v>
      </c>
      <c r="N162" s="1218">
        <v>14</v>
      </c>
      <c r="O162" s="1218">
        <v>24</v>
      </c>
      <c r="P162" s="1218">
        <v>9</v>
      </c>
      <c r="Q162" s="1218">
        <v>3</v>
      </c>
      <c r="R162" s="1218">
        <v>2</v>
      </c>
      <c r="S162" s="1218">
        <v>0</v>
      </c>
      <c r="T162" s="1218">
        <v>0</v>
      </c>
      <c r="U162" s="1219">
        <v>114</v>
      </c>
    </row>
    <row r="163" spans="1:21" ht="15" x14ac:dyDescent="0.25">
      <c r="A163"/>
      <c r="B163" s="1256"/>
      <c r="C163" s="338" t="s">
        <v>38</v>
      </c>
      <c r="D163" s="1218">
        <v>49</v>
      </c>
      <c r="E163" s="1218">
        <v>1</v>
      </c>
      <c r="F163" s="1218">
        <v>8</v>
      </c>
      <c r="G163" s="1218">
        <v>17</v>
      </c>
      <c r="H163" s="1218">
        <v>1</v>
      </c>
      <c r="I163" s="1218">
        <v>41</v>
      </c>
      <c r="J163" s="1218">
        <v>25</v>
      </c>
      <c r="K163" s="1218">
        <v>9</v>
      </c>
      <c r="L163" s="1218">
        <v>24</v>
      </c>
      <c r="M163" s="1218">
        <v>1</v>
      </c>
      <c r="N163" s="1218">
        <v>22</v>
      </c>
      <c r="O163" s="1218">
        <v>35</v>
      </c>
      <c r="P163" s="1218">
        <v>39</v>
      </c>
      <c r="Q163" s="1218">
        <v>12</v>
      </c>
      <c r="R163" s="1218">
        <v>21</v>
      </c>
      <c r="S163" s="1218">
        <v>0</v>
      </c>
      <c r="T163" s="1218">
        <v>0</v>
      </c>
      <c r="U163" s="1219">
        <v>305</v>
      </c>
    </row>
    <row r="164" spans="1:21" ht="15" x14ac:dyDescent="0.25">
      <c r="A164"/>
      <c r="B164" s="1256"/>
      <c r="C164" s="338" t="s">
        <v>39</v>
      </c>
      <c r="D164" s="1218">
        <v>142</v>
      </c>
      <c r="E164" s="1218">
        <v>5</v>
      </c>
      <c r="F164" s="1218">
        <v>5</v>
      </c>
      <c r="G164" s="1218">
        <v>113</v>
      </c>
      <c r="H164" s="1218">
        <v>5</v>
      </c>
      <c r="I164" s="1218">
        <v>192</v>
      </c>
      <c r="J164" s="1218">
        <v>89</v>
      </c>
      <c r="K164" s="1218">
        <v>64</v>
      </c>
      <c r="L164" s="1218">
        <v>96</v>
      </c>
      <c r="M164" s="1218">
        <v>4</v>
      </c>
      <c r="N164" s="1218">
        <v>83</v>
      </c>
      <c r="O164" s="1218">
        <v>127</v>
      </c>
      <c r="P164" s="1218">
        <v>85</v>
      </c>
      <c r="Q164" s="1218">
        <v>61</v>
      </c>
      <c r="R164" s="1218">
        <v>63</v>
      </c>
      <c r="S164" s="1218">
        <v>6</v>
      </c>
      <c r="T164" s="1218">
        <v>0</v>
      </c>
      <c r="U164" s="1219">
        <v>1140</v>
      </c>
    </row>
    <row r="165" spans="1:21" ht="15" x14ac:dyDescent="0.25">
      <c r="A165"/>
      <c r="B165" s="1256"/>
      <c r="C165" s="338" t="s">
        <v>40</v>
      </c>
      <c r="D165" s="1218">
        <v>181</v>
      </c>
      <c r="E165" s="1218">
        <v>0</v>
      </c>
      <c r="F165" s="1218">
        <v>3</v>
      </c>
      <c r="G165" s="1218">
        <v>73</v>
      </c>
      <c r="H165" s="1218">
        <v>2</v>
      </c>
      <c r="I165" s="1218">
        <v>48</v>
      </c>
      <c r="J165" s="1218">
        <v>70</v>
      </c>
      <c r="K165" s="1218">
        <v>14</v>
      </c>
      <c r="L165" s="1218">
        <v>26</v>
      </c>
      <c r="M165" s="1218">
        <v>0</v>
      </c>
      <c r="N165" s="1218">
        <v>40</v>
      </c>
      <c r="O165" s="1218">
        <v>31</v>
      </c>
      <c r="P165" s="1218">
        <v>16</v>
      </c>
      <c r="Q165" s="1218">
        <v>19</v>
      </c>
      <c r="R165" s="1218">
        <v>34</v>
      </c>
      <c r="S165" s="1218">
        <v>2</v>
      </c>
      <c r="T165" s="1218">
        <v>0</v>
      </c>
      <c r="U165" s="1219">
        <v>559</v>
      </c>
    </row>
    <row r="166" spans="1:21" ht="15" x14ac:dyDescent="0.25">
      <c r="A166"/>
      <c r="B166" s="1256"/>
      <c r="C166" s="338" t="s">
        <v>41</v>
      </c>
      <c r="D166" s="1218">
        <v>153</v>
      </c>
      <c r="E166" s="1218">
        <v>0</v>
      </c>
      <c r="F166" s="1218">
        <v>2</v>
      </c>
      <c r="G166" s="1218">
        <v>94</v>
      </c>
      <c r="H166" s="1218">
        <v>0</v>
      </c>
      <c r="I166" s="1218">
        <v>73</v>
      </c>
      <c r="J166" s="1218">
        <v>57</v>
      </c>
      <c r="K166" s="1218">
        <v>18</v>
      </c>
      <c r="L166" s="1218">
        <v>39</v>
      </c>
      <c r="M166" s="1218">
        <v>3</v>
      </c>
      <c r="N166" s="1218">
        <v>48</v>
      </c>
      <c r="O166" s="1218">
        <v>90</v>
      </c>
      <c r="P166" s="1218">
        <v>22</v>
      </c>
      <c r="Q166" s="1218">
        <v>6</v>
      </c>
      <c r="R166" s="1218">
        <v>21</v>
      </c>
      <c r="S166" s="1218">
        <v>0</v>
      </c>
      <c r="T166" s="1218">
        <v>0</v>
      </c>
      <c r="U166" s="1219">
        <v>626</v>
      </c>
    </row>
    <row r="167" spans="1:21" ht="15" x14ac:dyDescent="0.25">
      <c r="A167"/>
      <c r="B167" s="1256"/>
      <c r="C167" s="338" t="s">
        <v>42</v>
      </c>
      <c r="D167" s="1218">
        <v>31</v>
      </c>
      <c r="E167" s="1218">
        <v>0</v>
      </c>
      <c r="F167" s="1218">
        <v>2</v>
      </c>
      <c r="G167" s="1218">
        <v>21</v>
      </c>
      <c r="H167" s="1218">
        <v>0</v>
      </c>
      <c r="I167" s="1218">
        <v>26</v>
      </c>
      <c r="J167" s="1218">
        <v>31</v>
      </c>
      <c r="K167" s="1218">
        <v>15</v>
      </c>
      <c r="L167" s="1218">
        <v>18</v>
      </c>
      <c r="M167" s="1218">
        <v>0</v>
      </c>
      <c r="N167" s="1218">
        <v>9</v>
      </c>
      <c r="O167" s="1218">
        <v>31</v>
      </c>
      <c r="P167" s="1218">
        <v>6</v>
      </c>
      <c r="Q167" s="1218">
        <v>3</v>
      </c>
      <c r="R167" s="1218">
        <v>4</v>
      </c>
      <c r="S167" s="1218">
        <v>0</v>
      </c>
      <c r="T167" s="1218">
        <v>0</v>
      </c>
      <c r="U167" s="1219">
        <v>197</v>
      </c>
    </row>
    <row r="168" spans="1:21" ht="15" x14ac:dyDescent="0.25">
      <c r="A168"/>
      <c r="B168" s="1256"/>
      <c r="C168" s="338" t="s">
        <v>43</v>
      </c>
      <c r="D168" s="1218">
        <v>43</v>
      </c>
      <c r="E168" s="1218">
        <v>6</v>
      </c>
      <c r="F168" s="1218">
        <v>1</v>
      </c>
      <c r="G168" s="1218">
        <v>121</v>
      </c>
      <c r="H168" s="1218">
        <v>1</v>
      </c>
      <c r="I168" s="1218">
        <v>123</v>
      </c>
      <c r="J168" s="1218">
        <v>90</v>
      </c>
      <c r="K168" s="1218">
        <v>41</v>
      </c>
      <c r="L168" s="1218">
        <v>64</v>
      </c>
      <c r="M168" s="1218">
        <v>3</v>
      </c>
      <c r="N168" s="1218">
        <v>84</v>
      </c>
      <c r="O168" s="1218">
        <v>94</v>
      </c>
      <c r="P168" s="1218">
        <v>43</v>
      </c>
      <c r="Q168" s="1218">
        <v>28</v>
      </c>
      <c r="R168" s="1218">
        <v>39</v>
      </c>
      <c r="S168" s="1218">
        <v>3</v>
      </c>
      <c r="T168" s="1218">
        <v>0</v>
      </c>
      <c r="U168" s="1219">
        <v>784</v>
      </c>
    </row>
    <row r="169" spans="1:21" ht="15" x14ac:dyDescent="0.25">
      <c r="A169"/>
      <c r="B169" s="1256"/>
      <c r="C169" s="338" t="s">
        <v>44</v>
      </c>
      <c r="D169" s="1218">
        <v>58</v>
      </c>
      <c r="E169" s="1218">
        <v>3</v>
      </c>
      <c r="F169" s="1218">
        <v>2</v>
      </c>
      <c r="G169" s="1218">
        <v>52</v>
      </c>
      <c r="H169" s="1218">
        <v>5</v>
      </c>
      <c r="I169" s="1218">
        <v>113</v>
      </c>
      <c r="J169" s="1218">
        <v>76</v>
      </c>
      <c r="K169" s="1218">
        <v>30</v>
      </c>
      <c r="L169" s="1218">
        <v>30</v>
      </c>
      <c r="M169" s="1218">
        <v>2</v>
      </c>
      <c r="N169" s="1218">
        <v>19</v>
      </c>
      <c r="O169" s="1218">
        <v>50</v>
      </c>
      <c r="P169" s="1218">
        <v>49</v>
      </c>
      <c r="Q169" s="1218">
        <v>6</v>
      </c>
      <c r="R169" s="1218">
        <v>12</v>
      </c>
      <c r="S169" s="1218">
        <v>3</v>
      </c>
      <c r="T169" s="1218">
        <v>0</v>
      </c>
      <c r="U169" s="1219">
        <v>510</v>
      </c>
    </row>
    <row r="170" spans="1:21" ht="15" x14ac:dyDescent="0.25">
      <c r="A170"/>
      <c r="B170" s="1256"/>
      <c r="C170" s="338" t="s">
        <v>45</v>
      </c>
      <c r="D170" s="1218">
        <v>46</v>
      </c>
      <c r="E170" s="1218">
        <v>2</v>
      </c>
      <c r="F170" s="1218">
        <v>0</v>
      </c>
      <c r="G170" s="1218">
        <v>23</v>
      </c>
      <c r="H170" s="1218">
        <v>3</v>
      </c>
      <c r="I170" s="1218">
        <v>17</v>
      </c>
      <c r="J170" s="1218">
        <v>8</v>
      </c>
      <c r="K170" s="1218">
        <v>4</v>
      </c>
      <c r="L170" s="1218">
        <v>12</v>
      </c>
      <c r="M170" s="1218">
        <v>1</v>
      </c>
      <c r="N170" s="1218">
        <v>16</v>
      </c>
      <c r="O170" s="1218">
        <v>11</v>
      </c>
      <c r="P170" s="1218">
        <v>12</v>
      </c>
      <c r="Q170" s="1218">
        <v>8</v>
      </c>
      <c r="R170" s="1218">
        <v>10</v>
      </c>
      <c r="S170" s="1218">
        <v>0</v>
      </c>
      <c r="T170" s="1218">
        <v>0</v>
      </c>
      <c r="U170" s="1219">
        <v>173</v>
      </c>
    </row>
    <row r="171" spans="1:21" ht="15" x14ac:dyDescent="0.25">
      <c r="A171"/>
      <c r="B171" s="1256"/>
      <c r="C171" s="338" t="s">
        <v>46</v>
      </c>
      <c r="D171" s="1218">
        <v>54</v>
      </c>
      <c r="E171" s="1218">
        <v>86</v>
      </c>
      <c r="F171" s="1218">
        <v>0</v>
      </c>
      <c r="G171" s="1218">
        <v>87</v>
      </c>
      <c r="H171" s="1218">
        <v>1</v>
      </c>
      <c r="I171" s="1218">
        <v>84</v>
      </c>
      <c r="J171" s="1218">
        <v>66</v>
      </c>
      <c r="K171" s="1218">
        <v>31</v>
      </c>
      <c r="L171" s="1218">
        <v>58</v>
      </c>
      <c r="M171" s="1218">
        <v>4</v>
      </c>
      <c r="N171" s="1218">
        <v>83</v>
      </c>
      <c r="O171" s="1218">
        <v>62</v>
      </c>
      <c r="P171" s="1218">
        <v>31</v>
      </c>
      <c r="Q171" s="1218">
        <v>9</v>
      </c>
      <c r="R171" s="1218">
        <v>21</v>
      </c>
      <c r="S171" s="1218">
        <v>0</v>
      </c>
      <c r="T171" s="1218">
        <v>0</v>
      </c>
      <c r="U171" s="1219">
        <v>677</v>
      </c>
    </row>
    <row r="172" spans="1:21" ht="15" x14ac:dyDescent="0.25">
      <c r="A172"/>
      <c r="B172" s="1256"/>
      <c r="C172" s="338" t="s">
        <v>47</v>
      </c>
      <c r="D172" s="1218">
        <v>14</v>
      </c>
      <c r="E172" s="1218">
        <v>10</v>
      </c>
      <c r="F172" s="1218">
        <v>0</v>
      </c>
      <c r="G172" s="1218">
        <v>3</v>
      </c>
      <c r="H172" s="1218">
        <v>0</v>
      </c>
      <c r="I172" s="1218">
        <v>7</v>
      </c>
      <c r="J172" s="1218">
        <v>14</v>
      </c>
      <c r="K172" s="1218">
        <v>1</v>
      </c>
      <c r="L172" s="1218">
        <v>4</v>
      </c>
      <c r="M172" s="1218">
        <v>0</v>
      </c>
      <c r="N172" s="1218">
        <v>7</v>
      </c>
      <c r="O172" s="1218">
        <v>16</v>
      </c>
      <c r="P172" s="1218">
        <v>6</v>
      </c>
      <c r="Q172" s="1218">
        <v>7</v>
      </c>
      <c r="R172" s="1218">
        <v>0</v>
      </c>
      <c r="S172" s="1218">
        <v>0</v>
      </c>
      <c r="T172" s="1218">
        <v>0</v>
      </c>
      <c r="U172" s="1219">
        <v>89</v>
      </c>
    </row>
    <row r="173" spans="1:21" ht="15" x14ac:dyDescent="0.25">
      <c r="A173"/>
      <c r="B173" s="1256"/>
      <c r="C173" s="338" t="s">
        <v>48</v>
      </c>
      <c r="D173" s="1218">
        <v>10</v>
      </c>
      <c r="E173" s="1218">
        <v>14</v>
      </c>
      <c r="F173" s="1218">
        <v>2</v>
      </c>
      <c r="G173" s="1218">
        <v>27</v>
      </c>
      <c r="H173" s="1218">
        <v>0</v>
      </c>
      <c r="I173" s="1218">
        <v>18</v>
      </c>
      <c r="J173" s="1218">
        <v>15</v>
      </c>
      <c r="K173" s="1218">
        <v>17</v>
      </c>
      <c r="L173" s="1218">
        <v>10</v>
      </c>
      <c r="M173" s="1218">
        <v>2</v>
      </c>
      <c r="N173" s="1218">
        <v>10</v>
      </c>
      <c r="O173" s="1218">
        <v>6</v>
      </c>
      <c r="P173" s="1218">
        <v>7</v>
      </c>
      <c r="Q173" s="1218">
        <v>2</v>
      </c>
      <c r="R173" s="1218">
        <v>11</v>
      </c>
      <c r="S173" s="1218">
        <v>0</v>
      </c>
      <c r="T173" s="1218">
        <v>0</v>
      </c>
      <c r="U173" s="1219">
        <v>151</v>
      </c>
    </row>
    <row r="174" spans="1:21" ht="15" x14ac:dyDescent="0.25">
      <c r="A174"/>
      <c r="B174" s="1256"/>
      <c r="C174" s="338" t="s">
        <v>49</v>
      </c>
      <c r="D174" s="1218">
        <v>221</v>
      </c>
      <c r="E174" s="1218">
        <v>4</v>
      </c>
      <c r="F174" s="1218">
        <v>12</v>
      </c>
      <c r="G174" s="1218">
        <v>884</v>
      </c>
      <c r="H174" s="1218">
        <v>16</v>
      </c>
      <c r="I174" s="1218">
        <v>1117</v>
      </c>
      <c r="J174" s="1218">
        <v>1194</v>
      </c>
      <c r="K174" s="1218">
        <v>513</v>
      </c>
      <c r="L174" s="1218">
        <v>677</v>
      </c>
      <c r="M174" s="1218">
        <v>92</v>
      </c>
      <c r="N174" s="1218">
        <v>909</v>
      </c>
      <c r="O174" s="1218">
        <v>255</v>
      </c>
      <c r="P174" s="1218">
        <v>264</v>
      </c>
      <c r="Q174" s="1218">
        <v>185</v>
      </c>
      <c r="R174" s="1218">
        <v>350</v>
      </c>
      <c r="S174" s="1218">
        <v>34</v>
      </c>
      <c r="T174" s="1218">
        <v>0</v>
      </c>
      <c r="U174" s="1219">
        <v>6727</v>
      </c>
    </row>
    <row r="175" spans="1:21" ht="15" x14ac:dyDescent="0.25">
      <c r="A175"/>
      <c r="B175" s="1257"/>
      <c r="C175" s="339" t="s">
        <v>21</v>
      </c>
      <c r="D175" s="1220">
        <v>1019</v>
      </c>
      <c r="E175" s="1220">
        <v>146</v>
      </c>
      <c r="F175" s="1220">
        <v>52</v>
      </c>
      <c r="G175" s="1220">
        <v>1563</v>
      </c>
      <c r="H175" s="1220">
        <v>36</v>
      </c>
      <c r="I175" s="1220">
        <v>1931</v>
      </c>
      <c r="J175" s="1220">
        <v>1797</v>
      </c>
      <c r="K175" s="1220">
        <v>797</v>
      </c>
      <c r="L175" s="1220">
        <v>1097</v>
      </c>
      <c r="M175" s="1220">
        <v>114</v>
      </c>
      <c r="N175" s="1220">
        <v>1385</v>
      </c>
      <c r="O175" s="1220">
        <v>896</v>
      </c>
      <c r="P175" s="1220">
        <v>638</v>
      </c>
      <c r="Q175" s="1220">
        <v>366</v>
      </c>
      <c r="R175" s="1220">
        <v>629</v>
      </c>
      <c r="S175" s="1220">
        <v>51</v>
      </c>
      <c r="T175" s="1220">
        <v>0</v>
      </c>
      <c r="U175" s="1221">
        <v>12517</v>
      </c>
    </row>
    <row r="176" spans="1:21" ht="15" x14ac:dyDescent="0.25">
      <c r="A176"/>
      <c r="B176" s="1255" t="s">
        <v>94</v>
      </c>
      <c r="C176" s="338" t="s">
        <v>34</v>
      </c>
      <c r="D176" s="1218">
        <v>2</v>
      </c>
      <c r="E176" s="1218">
        <v>8</v>
      </c>
      <c r="F176" s="1218">
        <v>1</v>
      </c>
      <c r="G176" s="1218">
        <v>5</v>
      </c>
      <c r="H176" s="1218">
        <v>0</v>
      </c>
      <c r="I176" s="1218">
        <v>8</v>
      </c>
      <c r="J176" s="1218">
        <v>9</v>
      </c>
      <c r="K176" s="1218">
        <v>9</v>
      </c>
      <c r="L176" s="1218">
        <v>4</v>
      </c>
      <c r="M176" s="1218">
        <v>0</v>
      </c>
      <c r="N176" s="1218">
        <v>12</v>
      </c>
      <c r="O176" s="1218">
        <v>21</v>
      </c>
      <c r="P176" s="1218">
        <v>2</v>
      </c>
      <c r="Q176" s="1218">
        <v>4</v>
      </c>
      <c r="R176" s="1218">
        <v>1</v>
      </c>
      <c r="S176" s="1218">
        <v>0</v>
      </c>
      <c r="T176" s="1218">
        <v>0</v>
      </c>
      <c r="U176" s="1219">
        <v>86</v>
      </c>
    </row>
    <row r="177" spans="1:21" ht="15" x14ac:dyDescent="0.25">
      <c r="A177"/>
      <c r="B177" s="1256"/>
      <c r="C177" s="338" t="s">
        <v>35</v>
      </c>
      <c r="D177" s="1218">
        <v>1</v>
      </c>
      <c r="E177" s="1218">
        <v>10</v>
      </c>
      <c r="F177" s="1218">
        <v>2</v>
      </c>
      <c r="G177" s="1218">
        <v>10</v>
      </c>
      <c r="H177" s="1218">
        <v>1</v>
      </c>
      <c r="I177" s="1218">
        <v>18</v>
      </c>
      <c r="J177" s="1218">
        <v>11</v>
      </c>
      <c r="K177" s="1218">
        <v>13</v>
      </c>
      <c r="L177" s="1218">
        <v>18</v>
      </c>
      <c r="M177" s="1218">
        <v>0</v>
      </c>
      <c r="N177" s="1218">
        <v>17</v>
      </c>
      <c r="O177" s="1218">
        <v>9</v>
      </c>
      <c r="P177" s="1218">
        <v>8</v>
      </c>
      <c r="Q177" s="1218">
        <v>3</v>
      </c>
      <c r="R177" s="1218">
        <v>14</v>
      </c>
      <c r="S177" s="1218">
        <v>0</v>
      </c>
      <c r="T177" s="1218">
        <v>0</v>
      </c>
      <c r="U177" s="1219">
        <v>135</v>
      </c>
    </row>
    <row r="178" spans="1:21" ht="15" x14ac:dyDescent="0.25">
      <c r="A178"/>
      <c r="B178" s="1256"/>
      <c r="C178" s="338" t="s">
        <v>36</v>
      </c>
      <c r="D178" s="1218">
        <v>1</v>
      </c>
      <c r="E178" s="1218">
        <v>2</v>
      </c>
      <c r="F178" s="1218">
        <v>7</v>
      </c>
      <c r="G178" s="1218">
        <v>26</v>
      </c>
      <c r="H178" s="1218">
        <v>2</v>
      </c>
      <c r="I178" s="1218">
        <v>18</v>
      </c>
      <c r="J178" s="1218">
        <v>21</v>
      </c>
      <c r="K178" s="1218">
        <v>19</v>
      </c>
      <c r="L178" s="1218">
        <v>27</v>
      </c>
      <c r="M178" s="1218">
        <v>2</v>
      </c>
      <c r="N178" s="1218">
        <v>35</v>
      </c>
      <c r="O178" s="1218">
        <v>13</v>
      </c>
      <c r="P178" s="1218">
        <v>6</v>
      </c>
      <c r="Q178" s="1218">
        <v>18</v>
      </c>
      <c r="R178" s="1218">
        <v>8</v>
      </c>
      <c r="S178" s="1218">
        <v>0</v>
      </c>
      <c r="T178" s="1218">
        <v>0</v>
      </c>
      <c r="U178" s="1219">
        <v>205</v>
      </c>
    </row>
    <row r="179" spans="1:21" ht="15" x14ac:dyDescent="0.25">
      <c r="A179"/>
      <c r="B179" s="1256"/>
      <c r="C179" s="338" t="s">
        <v>37</v>
      </c>
      <c r="D179" s="1218">
        <v>31</v>
      </c>
      <c r="E179" s="1218">
        <v>0</v>
      </c>
      <c r="F179" s="1218">
        <v>2</v>
      </c>
      <c r="G179" s="1218">
        <v>5</v>
      </c>
      <c r="H179" s="1218">
        <v>1</v>
      </c>
      <c r="I179" s="1218">
        <v>11</v>
      </c>
      <c r="J179" s="1218">
        <v>10</v>
      </c>
      <c r="K179" s="1218">
        <v>5</v>
      </c>
      <c r="L179" s="1218">
        <v>6</v>
      </c>
      <c r="M179" s="1218">
        <v>0</v>
      </c>
      <c r="N179" s="1218">
        <v>11</v>
      </c>
      <c r="O179" s="1218">
        <v>18</v>
      </c>
      <c r="P179" s="1218">
        <v>12</v>
      </c>
      <c r="Q179" s="1218">
        <v>7</v>
      </c>
      <c r="R179" s="1218">
        <v>4</v>
      </c>
      <c r="S179" s="1218">
        <v>0</v>
      </c>
      <c r="T179" s="1218">
        <v>0</v>
      </c>
      <c r="U179" s="1219">
        <v>123</v>
      </c>
    </row>
    <row r="180" spans="1:21" ht="15" x14ac:dyDescent="0.25">
      <c r="A180"/>
      <c r="B180" s="1256"/>
      <c r="C180" s="338" t="s">
        <v>38</v>
      </c>
      <c r="D180" s="1218">
        <v>54</v>
      </c>
      <c r="E180" s="1218">
        <v>2</v>
      </c>
      <c r="F180" s="1218">
        <v>5</v>
      </c>
      <c r="G180" s="1218">
        <v>19</v>
      </c>
      <c r="H180" s="1218">
        <v>2</v>
      </c>
      <c r="I180" s="1218">
        <v>45</v>
      </c>
      <c r="J180" s="1218">
        <v>29</v>
      </c>
      <c r="K180" s="1218">
        <v>10</v>
      </c>
      <c r="L180" s="1218">
        <v>26</v>
      </c>
      <c r="M180" s="1218">
        <v>2</v>
      </c>
      <c r="N180" s="1218">
        <v>26</v>
      </c>
      <c r="O180" s="1218">
        <v>21</v>
      </c>
      <c r="P180" s="1218">
        <v>22</v>
      </c>
      <c r="Q180" s="1218">
        <v>18</v>
      </c>
      <c r="R180" s="1218">
        <v>13</v>
      </c>
      <c r="S180" s="1218">
        <v>2</v>
      </c>
      <c r="T180" s="1218">
        <v>0</v>
      </c>
      <c r="U180" s="1219">
        <v>296</v>
      </c>
    </row>
    <row r="181" spans="1:21" ht="15" x14ac:dyDescent="0.25">
      <c r="A181"/>
      <c r="B181" s="1256"/>
      <c r="C181" s="338" t="s">
        <v>39</v>
      </c>
      <c r="D181" s="1218">
        <v>201</v>
      </c>
      <c r="E181" s="1218">
        <v>5</v>
      </c>
      <c r="F181" s="1218">
        <v>7</v>
      </c>
      <c r="G181" s="1218">
        <v>116</v>
      </c>
      <c r="H181" s="1218">
        <v>6</v>
      </c>
      <c r="I181" s="1218">
        <v>198</v>
      </c>
      <c r="J181" s="1218">
        <v>121</v>
      </c>
      <c r="K181" s="1218">
        <v>61</v>
      </c>
      <c r="L181" s="1218">
        <v>120</v>
      </c>
      <c r="M181" s="1218">
        <v>7</v>
      </c>
      <c r="N181" s="1218">
        <v>110</v>
      </c>
      <c r="O181" s="1218">
        <v>78</v>
      </c>
      <c r="P181" s="1218">
        <v>73</v>
      </c>
      <c r="Q181" s="1218">
        <v>63</v>
      </c>
      <c r="R181" s="1218">
        <v>60</v>
      </c>
      <c r="S181" s="1218">
        <v>8</v>
      </c>
      <c r="T181" s="1218">
        <v>0</v>
      </c>
      <c r="U181" s="1219">
        <v>1234</v>
      </c>
    </row>
    <row r="182" spans="1:21" ht="15" x14ac:dyDescent="0.25">
      <c r="A182"/>
      <c r="B182" s="1256"/>
      <c r="C182" s="338" t="s">
        <v>40</v>
      </c>
      <c r="D182" s="1218">
        <v>284</v>
      </c>
      <c r="E182" s="1218">
        <v>0</v>
      </c>
      <c r="F182" s="1218">
        <v>4</v>
      </c>
      <c r="G182" s="1218">
        <v>66</v>
      </c>
      <c r="H182" s="1218">
        <v>3</v>
      </c>
      <c r="I182" s="1218">
        <v>52</v>
      </c>
      <c r="J182" s="1218">
        <v>83</v>
      </c>
      <c r="K182" s="1218">
        <v>17</v>
      </c>
      <c r="L182" s="1218">
        <v>31</v>
      </c>
      <c r="M182" s="1218">
        <v>2</v>
      </c>
      <c r="N182" s="1218">
        <v>42</v>
      </c>
      <c r="O182" s="1218">
        <v>45</v>
      </c>
      <c r="P182" s="1218">
        <v>23</v>
      </c>
      <c r="Q182" s="1218">
        <v>24</v>
      </c>
      <c r="R182" s="1218">
        <v>42</v>
      </c>
      <c r="S182" s="1218">
        <v>0</v>
      </c>
      <c r="T182" s="1218">
        <v>0</v>
      </c>
      <c r="U182" s="1219">
        <v>718</v>
      </c>
    </row>
    <row r="183" spans="1:21" ht="15" x14ac:dyDescent="0.25">
      <c r="A183"/>
      <c r="B183" s="1256"/>
      <c r="C183" s="338" t="s">
        <v>41</v>
      </c>
      <c r="D183" s="1218">
        <v>221</v>
      </c>
      <c r="E183" s="1218">
        <v>0</v>
      </c>
      <c r="F183" s="1218">
        <v>3</v>
      </c>
      <c r="G183" s="1218">
        <v>98</v>
      </c>
      <c r="H183" s="1218">
        <v>1</v>
      </c>
      <c r="I183" s="1218">
        <v>70</v>
      </c>
      <c r="J183" s="1218">
        <v>73</v>
      </c>
      <c r="K183" s="1218">
        <v>16</v>
      </c>
      <c r="L183" s="1218">
        <v>50</v>
      </c>
      <c r="M183" s="1218">
        <v>5</v>
      </c>
      <c r="N183" s="1218">
        <v>46</v>
      </c>
      <c r="O183" s="1218">
        <v>95</v>
      </c>
      <c r="P183" s="1218">
        <v>36</v>
      </c>
      <c r="Q183" s="1218">
        <v>8</v>
      </c>
      <c r="R183" s="1218">
        <v>17</v>
      </c>
      <c r="S183" s="1218">
        <v>1</v>
      </c>
      <c r="T183" s="1218">
        <v>0</v>
      </c>
      <c r="U183" s="1219">
        <v>740</v>
      </c>
    </row>
    <row r="184" spans="1:21" ht="15" x14ac:dyDescent="0.25">
      <c r="A184"/>
      <c r="B184" s="1256"/>
      <c r="C184" s="338" t="s">
        <v>42</v>
      </c>
      <c r="D184" s="1218">
        <v>35</v>
      </c>
      <c r="E184" s="1218">
        <v>0</v>
      </c>
      <c r="F184" s="1218">
        <v>4</v>
      </c>
      <c r="G184" s="1218">
        <v>21</v>
      </c>
      <c r="H184" s="1218">
        <v>3</v>
      </c>
      <c r="I184" s="1218">
        <v>20</v>
      </c>
      <c r="J184" s="1218">
        <v>33</v>
      </c>
      <c r="K184" s="1218">
        <v>8</v>
      </c>
      <c r="L184" s="1218">
        <v>20</v>
      </c>
      <c r="M184" s="1218">
        <v>0</v>
      </c>
      <c r="N184" s="1218">
        <v>6</v>
      </c>
      <c r="O184" s="1218">
        <v>40</v>
      </c>
      <c r="P184" s="1218">
        <v>5</v>
      </c>
      <c r="Q184" s="1218">
        <v>6</v>
      </c>
      <c r="R184" s="1218">
        <v>7</v>
      </c>
      <c r="S184" s="1218">
        <v>0</v>
      </c>
      <c r="T184" s="1218">
        <v>0</v>
      </c>
      <c r="U184" s="1219">
        <v>208</v>
      </c>
    </row>
    <row r="185" spans="1:21" ht="15" x14ac:dyDescent="0.25">
      <c r="A185"/>
      <c r="B185" s="1256"/>
      <c r="C185" s="338" t="s">
        <v>43</v>
      </c>
      <c r="D185" s="1218">
        <v>38</v>
      </c>
      <c r="E185" s="1218">
        <v>20</v>
      </c>
      <c r="F185" s="1218">
        <v>1</v>
      </c>
      <c r="G185" s="1218">
        <v>120</v>
      </c>
      <c r="H185" s="1218">
        <v>3</v>
      </c>
      <c r="I185" s="1218">
        <v>125</v>
      </c>
      <c r="J185" s="1218">
        <v>94</v>
      </c>
      <c r="K185" s="1218">
        <v>34</v>
      </c>
      <c r="L185" s="1218">
        <v>70</v>
      </c>
      <c r="M185" s="1218">
        <v>3</v>
      </c>
      <c r="N185" s="1218">
        <v>67</v>
      </c>
      <c r="O185" s="1218">
        <v>69</v>
      </c>
      <c r="P185" s="1218">
        <v>44</v>
      </c>
      <c r="Q185" s="1218">
        <v>24</v>
      </c>
      <c r="R185" s="1218">
        <v>36</v>
      </c>
      <c r="S185" s="1218">
        <v>1</v>
      </c>
      <c r="T185" s="1218">
        <v>0</v>
      </c>
      <c r="U185" s="1219">
        <v>749</v>
      </c>
    </row>
    <row r="186" spans="1:21" ht="15" x14ac:dyDescent="0.25">
      <c r="A186"/>
      <c r="B186" s="1256"/>
      <c r="C186" s="338" t="s">
        <v>44</v>
      </c>
      <c r="D186" s="1218">
        <v>66</v>
      </c>
      <c r="E186" s="1218">
        <v>1</v>
      </c>
      <c r="F186" s="1218">
        <v>0</v>
      </c>
      <c r="G186" s="1218">
        <v>54</v>
      </c>
      <c r="H186" s="1218">
        <v>3</v>
      </c>
      <c r="I186" s="1218">
        <v>123</v>
      </c>
      <c r="J186" s="1218">
        <v>77</v>
      </c>
      <c r="K186" s="1218">
        <v>19</v>
      </c>
      <c r="L186" s="1218">
        <v>34</v>
      </c>
      <c r="M186" s="1218">
        <v>5</v>
      </c>
      <c r="N186" s="1218">
        <v>28</v>
      </c>
      <c r="O186" s="1218">
        <v>65</v>
      </c>
      <c r="P186" s="1218">
        <v>38</v>
      </c>
      <c r="Q186" s="1218">
        <v>5</v>
      </c>
      <c r="R186" s="1218">
        <v>17</v>
      </c>
      <c r="S186" s="1218">
        <v>0</v>
      </c>
      <c r="T186" s="1218">
        <v>0</v>
      </c>
      <c r="U186" s="1219">
        <v>535</v>
      </c>
    </row>
    <row r="187" spans="1:21" ht="15" x14ac:dyDescent="0.25">
      <c r="A187"/>
      <c r="B187" s="1256"/>
      <c r="C187" s="338" t="s">
        <v>45</v>
      </c>
      <c r="D187" s="1218">
        <v>38</v>
      </c>
      <c r="E187" s="1218">
        <v>3</v>
      </c>
      <c r="F187" s="1218">
        <v>0</v>
      </c>
      <c r="G187" s="1218">
        <v>23</v>
      </c>
      <c r="H187" s="1218">
        <v>0</v>
      </c>
      <c r="I187" s="1218">
        <v>18</v>
      </c>
      <c r="J187" s="1218">
        <v>21</v>
      </c>
      <c r="K187" s="1218">
        <v>4</v>
      </c>
      <c r="L187" s="1218">
        <v>12</v>
      </c>
      <c r="M187" s="1218">
        <v>3</v>
      </c>
      <c r="N187" s="1218">
        <v>17</v>
      </c>
      <c r="O187" s="1218">
        <v>11</v>
      </c>
      <c r="P187" s="1218">
        <v>7</v>
      </c>
      <c r="Q187" s="1218">
        <v>9</v>
      </c>
      <c r="R187" s="1218">
        <v>3</v>
      </c>
      <c r="S187" s="1218">
        <v>0</v>
      </c>
      <c r="T187" s="1218">
        <v>0</v>
      </c>
      <c r="U187" s="1219">
        <v>169</v>
      </c>
    </row>
    <row r="188" spans="1:21" ht="15" x14ac:dyDescent="0.25">
      <c r="A188"/>
      <c r="B188" s="1256"/>
      <c r="C188" s="338" t="s">
        <v>46</v>
      </c>
      <c r="D188" s="1218">
        <v>71</v>
      </c>
      <c r="E188" s="1218">
        <v>91</v>
      </c>
      <c r="F188" s="1218">
        <v>2</v>
      </c>
      <c r="G188" s="1218">
        <v>107</v>
      </c>
      <c r="H188" s="1218">
        <v>2</v>
      </c>
      <c r="I188" s="1218">
        <v>88</v>
      </c>
      <c r="J188" s="1218">
        <v>62</v>
      </c>
      <c r="K188" s="1218">
        <v>30</v>
      </c>
      <c r="L188" s="1218">
        <v>44</v>
      </c>
      <c r="M188" s="1218">
        <v>1</v>
      </c>
      <c r="N188" s="1218">
        <v>63</v>
      </c>
      <c r="O188" s="1218">
        <v>50</v>
      </c>
      <c r="P188" s="1218">
        <v>25</v>
      </c>
      <c r="Q188" s="1218">
        <v>6</v>
      </c>
      <c r="R188" s="1218">
        <v>16</v>
      </c>
      <c r="S188" s="1218">
        <v>0</v>
      </c>
      <c r="T188" s="1218">
        <v>0</v>
      </c>
      <c r="U188" s="1219">
        <v>658</v>
      </c>
    </row>
    <row r="189" spans="1:21" ht="15" x14ac:dyDescent="0.25">
      <c r="A189"/>
      <c r="B189" s="1256"/>
      <c r="C189" s="338" t="s">
        <v>47</v>
      </c>
      <c r="D189" s="1218">
        <v>6</v>
      </c>
      <c r="E189" s="1218">
        <v>10</v>
      </c>
      <c r="F189" s="1218">
        <v>0</v>
      </c>
      <c r="G189" s="1218">
        <v>8</v>
      </c>
      <c r="H189" s="1218">
        <v>0</v>
      </c>
      <c r="I189" s="1218">
        <v>1</v>
      </c>
      <c r="J189" s="1218">
        <v>9</v>
      </c>
      <c r="K189" s="1218">
        <v>1</v>
      </c>
      <c r="L189" s="1218">
        <v>4</v>
      </c>
      <c r="M189" s="1218">
        <v>1</v>
      </c>
      <c r="N189" s="1218">
        <v>7</v>
      </c>
      <c r="O189" s="1218">
        <v>13</v>
      </c>
      <c r="P189" s="1218">
        <v>7</v>
      </c>
      <c r="Q189" s="1218">
        <v>7</v>
      </c>
      <c r="R189" s="1218">
        <v>5</v>
      </c>
      <c r="S189" s="1218">
        <v>0</v>
      </c>
      <c r="T189" s="1218">
        <v>0</v>
      </c>
      <c r="U189" s="1219">
        <v>79</v>
      </c>
    </row>
    <row r="190" spans="1:21" ht="15" x14ac:dyDescent="0.25">
      <c r="A190"/>
      <c r="B190" s="1256"/>
      <c r="C190" s="338" t="s">
        <v>48</v>
      </c>
      <c r="D190" s="1218">
        <v>9</v>
      </c>
      <c r="E190" s="1218">
        <v>6</v>
      </c>
      <c r="F190" s="1218">
        <v>1</v>
      </c>
      <c r="G190" s="1218">
        <v>28</v>
      </c>
      <c r="H190" s="1218">
        <v>0</v>
      </c>
      <c r="I190" s="1218">
        <v>25</v>
      </c>
      <c r="J190" s="1218">
        <v>25</v>
      </c>
      <c r="K190" s="1218">
        <v>18</v>
      </c>
      <c r="L190" s="1218">
        <v>15</v>
      </c>
      <c r="M190" s="1218">
        <v>1</v>
      </c>
      <c r="N190" s="1218">
        <v>17</v>
      </c>
      <c r="O190" s="1218">
        <v>5</v>
      </c>
      <c r="P190" s="1218">
        <v>3</v>
      </c>
      <c r="Q190" s="1218">
        <v>6</v>
      </c>
      <c r="R190" s="1218">
        <v>14</v>
      </c>
      <c r="S190" s="1218">
        <v>0</v>
      </c>
      <c r="T190" s="1218">
        <v>0</v>
      </c>
      <c r="U190" s="1219">
        <v>173</v>
      </c>
    </row>
    <row r="191" spans="1:21" ht="15" x14ac:dyDescent="0.25">
      <c r="A191"/>
      <c r="B191" s="1256"/>
      <c r="C191" s="338" t="s">
        <v>49</v>
      </c>
      <c r="D191" s="1218">
        <v>280</v>
      </c>
      <c r="E191" s="1218">
        <v>0</v>
      </c>
      <c r="F191" s="1218">
        <v>11</v>
      </c>
      <c r="G191" s="1218">
        <v>974</v>
      </c>
      <c r="H191" s="1218">
        <v>16</v>
      </c>
      <c r="I191" s="1218">
        <v>1170</v>
      </c>
      <c r="J191" s="1218">
        <v>1266</v>
      </c>
      <c r="K191" s="1218">
        <v>515</v>
      </c>
      <c r="L191" s="1218">
        <v>841</v>
      </c>
      <c r="M191" s="1218">
        <v>120</v>
      </c>
      <c r="N191" s="1218">
        <v>989</v>
      </c>
      <c r="O191" s="1218">
        <v>248</v>
      </c>
      <c r="P191" s="1218">
        <v>237</v>
      </c>
      <c r="Q191" s="1218">
        <v>172</v>
      </c>
      <c r="R191" s="1218">
        <v>313</v>
      </c>
      <c r="S191" s="1218">
        <v>48</v>
      </c>
      <c r="T191" s="1218">
        <v>1</v>
      </c>
      <c r="U191" s="1219">
        <v>7201</v>
      </c>
    </row>
    <row r="192" spans="1:21" ht="15" x14ac:dyDescent="0.25">
      <c r="A192"/>
      <c r="B192" s="1257"/>
      <c r="C192" s="339" t="s">
        <v>21</v>
      </c>
      <c r="D192" s="1220">
        <v>1338</v>
      </c>
      <c r="E192" s="1220">
        <v>158</v>
      </c>
      <c r="F192" s="1220">
        <v>50</v>
      </c>
      <c r="G192" s="1220">
        <v>1680</v>
      </c>
      <c r="H192" s="1220">
        <v>43</v>
      </c>
      <c r="I192" s="1220">
        <v>1990</v>
      </c>
      <c r="J192" s="1220">
        <v>1944</v>
      </c>
      <c r="K192" s="1220">
        <v>779</v>
      </c>
      <c r="L192" s="1220">
        <v>1322</v>
      </c>
      <c r="M192" s="1220">
        <v>152</v>
      </c>
      <c r="N192" s="1220">
        <v>1493</v>
      </c>
      <c r="O192" s="1220">
        <v>801</v>
      </c>
      <c r="P192" s="1220">
        <v>548</v>
      </c>
      <c r="Q192" s="1220">
        <v>380</v>
      </c>
      <c r="R192" s="1220">
        <v>570</v>
      </c>
      <c r="S192" s="1220">
        <v>60</v>
      </c>
      <c r="T192" s="1220">
        <v>1</v>
      </c>
      <c r="U192" s="1221">
        <v>13309</v>
      </c>
    </row>
    <row r="193" spans="1:21" ht="15" x14ac:dyDescent="0.25">
      <c r="A193"/>
      <c r="B193" s="1255" t="s">
        <v>95</v>
      </c>
      <c r="C193" s="338" t="s">
        <v>34</v>
      </c>
      <c r="D193" s="1218">
        <v>1</v>
      </c>
      <c r="E193" s="1218">
        <v>3</v>
      </c>
      <c r="F193" s="1218">
        <v>1</v>
      </c>
      <c r="G193" s="1218">
        <v>8</v>
      </c>
      <c r="H193" s="1218">
        <v>0</v>
      </c>
      <c r="I193" s="1218">
        <v>9</v>
      </c>
      <c r="J193" s="1218">
        <v>7</v>
      </c>
      <c r="K193" s="1218">
        <v>9</v>
      </c>
      <c r="L193" s="1218">
        <v>3</v>
      </c>
      <c r="M193" s="1218">
        <v>0</v>
      </c>
      <c r="N193" s="1218">
        <v>6</v>
      </c>
      <c r="O193" s="1218">
        <v>15</v>
      </c>
      <c r="P193" s="1218">
        <v>8</v>
      </c>
      <c r="Q193" s="1218">
        <v>4</v>
      </c>
      <c r="R193" s="1218">
        <v>3</v>
      </c>
      <c r="S193" s="1218">
        <v>0</v>
      </c>
      <c r="T193" s="1218">
        <v>0</v>
      </c>
      <c r="U193" s="1219">
        <v>77</v>
      </c>
    </row>
    <row r="194" spans="1:21" ht="15" x14ac:dyDescent="0.25">
      <c r="A194"/>
      <c r="B194" s="1256"/>
      <c r="C194" s="338" t="s">
        <v>35</v>
      </c>
      <c r="D194" s="1218">
        <v>0</v>
      </c>
      <c r="E194" s="1218">
        <v>6</v>
      </c>
      <c r="F194" s="1218">
        <v>3</v>
      </c>
      <c r="G194" s="1218">
        <v>14</v>
      </c>
      <c r="H194" s="1218">
        <v>0</v>
      </c>
      <c r="I194" s="1218">
        <v>19</v>
      </c>
      <c r="J194" s="1218">
        <v>22</v>
      </c>
      <c r="K194" s="1218">
        <v>14</v>
      </c>
      <c r="L194" s="1218">
        <v>7</v>
      </c>
      <c r="M194" s="1218">
        <v>0</v>
      </c>
      <c r="N194" s="1218">
        <v>12</v>
      </c>
      <c r="O194" s="1218">
        <v>13</v>
      </c>
      <c r="P194" s="1218">
        <v>13</v>
      </c>
      <c r="Q194" s="1218">
        <v>5</v>
      </c>
      <c r="R194" s="1218">
        <v>21</v>
      </c>
      <c r="S194" s="1218">
        <v>2</v>
      </c>
      <c r="T194" s="1218">
        <v>1</v>
      </c>
      <c r="U194" s="1219">
        <v>152</v>
      </c>
    </row>
    <row r="195" spans="1:21" ht="15" x14ac:dyDescent="0.25">
      <c r="A195"/>
      <c r="B195" s="1256"/>
      <c r="C195" s="338" t="s">
        <v>36</v>
      </c>
      <c r="D195" s="1218">
        <v>1</v>
      </c>
      <c r="E195" s="1218">
        <v>2</v>
      </c>
      <c r="F195" s="1218">
        <v>9</v>
      </c>
      <c r="G195" s="1218">
        <v>28</v>
      </c>
      <c r="H195" s="1218">
        <v>0</v>
      </c>
      <c r="I195" s="1218">
        <v>25</v>
      </c>
      <c r="J195" s="1218">
        <v>25</v>
      </c>
      <c r="K195" s="1218">
        <v>22</v>
      </c>
      <c r="L195" s="1218">
        <v>25</v>
      </c>
      <c r="M195" s="1218">
        <v>2</v>
      </c>
      <c r="N195" s="1218">
        <v>35</v>
      </c>
      <c r="O195" s="1218">
        <v>13</v>
      </c>
      <c r="P195" s="1218">
        <v>16</v>
      </c>
      <c r="Q195" s="1218">
        <v>20</v>
      </c>
      <c r="R195" s="1218">
        <v>14</v>
      </c>
      <c r="S195" s="1218">
        <v>0</v>
      </c>
      <c r="T195" s="1218">
        <v>0</v>
      </c>
      <c r="U195" s="1219">
        <v>237</v>
      </c>
    </row>
    <row r="196" spans="1:21" ht="15" x14ac:dyDescent="0.25">
      <c r="A196"/>
      <c r="B196" s="1256"/>
      <c r="C196" s="338" t="s">
        <v>37</v>
      </c>
      <c r="D196" s="1218">
        <v>40</v>
      </c>
      <c r="E196" s="1218">
        <v>0</v>
      </c>
      <c r="F196" s="1218">
        <v>6</v>
      </c>
      <c r="G196" s="1218">
        <v>10</v>
      </c>
      <c r="H196" s="1218">
        <v>2</v>
      </c>
      <c r="I196" s="1218">
        <v>13</v>
      </c>
      <c r="J196" s="1218">
        <v>11</v>
      </c>
      <c r="K196" s="1218">
        <v>5</v>
      </c>
      <c r="L196" s="1218">
        <v>6</v>
      </c>
      <c r="M196" s="1218">
        <v>0</v>
      </c>
      <c r="N196" s="1218">
        <v>13</v>
      </c>
      <c r="O196" s="1218">
        <v>12</v>
      </c>
      <c r="P196" s="1218">
        <v>6</v>
      </c>
      <c r="Q196" s="1218">
        <v>3</v>
      </c>
      <c r="R196" s="1218">
        <v>2</v>
      </c>
      <c r="S196" s="1218">
        <v>1</v>
      </c>
      <c r="T196" s="1218">
        <v>0</v>
      </c>
      <c r="U196" s="1219">
        <v>130</v>
      </c>
    </row>
    <row r="197" spans="1:21" ht="15" x14ac:dyDescent="0.25">
      <c r="A197"/>
      <c r="B197" s="1256"/>
      <c r="C197" s="338" t="s">
        <v>38</v>
      </c>
      <c r="D197" s="1218">
        <v>52</v>
      </c>
      <c r="E197" s="1218">
        <v>5</v>
      </c>
      <c r="F197" s="1218">
        <v>4</v>
      </c>
      <c r="G197" s="1218">
        <v>15</v>
      </c>
      <c r="H197" s="1218">
        <v>2</v>
      </c>
      <c r="I197" s="1218">
        <v>54</v>
      </c>
      <c r="J197" s="1218">
        <v>27</v>
      </c>
      <c r="K197" s="1218">
        <v>20</v>
      </c>
      <c r="L197" s="1218">
        <v>16</v>
      </c>
      <c r="M197" s="1218">
        <v>1</v>
      </c>
      <c r="N197" s="1218">
        <v>33</v>
      </c>
      <c r="O197" s="1218">
        <v>29</v>
      </c>
      <c r="P197" s="1218">
        <v>14</v>
      </c>
      <c r="Q197" s="1218">
        <v>8</v>
      </c>
      <c r="R197" s="1218">
        <v>18</v>
      </c>
      <c r="S197" s="1218">
        <v>3</v>
      </c>
      <c r="T197" s="1218">
        <v>0</v>
      </c>
      <c r="U197" s="1219">
        <v>301</v>
      </c>
    </row>
    <row r="198" spans="1:21" ht="15" x14ac:dyDescent="0.25">
      <c r="A198"/>
      <c r="B198" s="1256"/>
      <c r="C198" s="338" t="s">
        <v>39</v>
      </c>
      <c r="D198" s="1218">
        <v>202</v>
      </c>
      <c r="E198" s="1218">
        <v>1</v>
      </c>
      <c r="F198" s="1218">
        <v>11</v>
      </c>
      <c r="G198" s="1218">
        <v>97</v>
      </c>
      <c r="H198" s="1218">
        <v>3</v>
      </c>
      <c r="I198" s="1218">
        <v>200</v>
      </c>
      <c r="J198" s="1218">
        <v>121</v>
      </c>
      <c r="K198" s="1218">
        <v>100</v>
      </c>
      <c r="L198" s="1218">
        <v>132</v>
      </c>
      <c r="M198" s="1218">
        <v>6</v>
      </c>
      <c r="N198" s="1218">
        <v>99</v>
      </c>
      <c r="O198" s="1218">
        <v>112</v>
      </c>
      <c r="P198" s="1218">
        <v>79</v>
      </c>
      <c r="Q198" s="1218">
        <v>87</v>
      </c>
      <c r="R198" s="1218">
        <v>58</v>
      </c>
      <c r="S198" s="1218">
        <v>11</v>
      </c>
      <c r="T198" s="1218">
        <v>0</v>
      </c>
      <c r="U198" s="1219">
        <v>1319</v>
      </c>
    </row>
    <row r="199" spans="1:21" ht="15" x14ac:dyDescent="0.25">
      <c r="A199"/>
      <c r="B199" s="1256"/>
      <c r="C199" s="338" t="s">
        <v>40</v>
      </c>
      <c r="D199" s="1218">
        <v>413</v>
      </c>
      <c r="E199" s="1218">
        <v>0</v>
      </c>
      <c r="F199" s="1218">
        <v>2</v>
      </c>
      <c r="G199" s="1218">
        <v>71</v>
      </c>
      <c r="H199" s="1218">
        <v>2</v>
      </c>
      <c r="I199" s="1218">
        <v>41</v>
      </c>
      <c r="J199" s="1218">
        <v>91</v>
      </c>
      <c r="K199" s="1218">
        <v>23</v>
      </c>
      <c r="L199" s="1218">
        <v>47</v>
      </c>
      <c r="M199" s="1218">
        <v>1</v>
      </c>
      <c r="N199" s="1218">
        <v>38</v>
      </c>
      <c r="O199" s="1218">
        <v>45</v>
      </c>
      <c r="P199" s="1218">
        <v>14</v>
      </c>
      <c r="Q199" s="1218">
        <v>22</v>
      </c>
      <c r="R199" s="1218">
        <v>24</v>
      </c>
      <c r="S199" s="1218">
        <v>1</v>
      </c>
      <c r="T199" s="1218">
        <v>0</v>
      </c>
      <c r="U199" s="1219">
        <v>835</v>
      </c>
    </row>
    <row r="200" spans="1:21" ht="15" x14ac:dyDescent="0.25">
      <c r="A200"/>
      <c r="B200" s="1256"/>
      <c r="C200" s="338" t="s">
        <v>41</v>
      </c>
      <c r="D200" s="1218">
        <v>305</v>
      </c>
      <c r="E200" s="1218">
        <v>1</v>
      </c>
      <c r="F200" s="1218">
        <v>2</v>
      </c>
      <c r="G200" s="1218">
        <v>115</v>
      </c>
      <c r="H200" s="1218">
        <v>5</v>
      </c>
      <c r="I200" s="1218">
        <v>79</v>
      </c>
      <c r="J200" s="1218">
        <v>63</v>
      </c>
      <c r="K200" s="1218">
        <v>27</v>
      </c>
      <c r="L200" s="1218">
        <v>57</v>
      </c>
      <c r="M200" s="1218">
        <v>2</v>
      </c>
      <c r="N200" s="1218">
        <v>75</v>
      </c>
      <c r="O200" s="1218">
        <v>92</v>
      </c>
      <c r="P200" s="1218">
        <v>22</v>
      </c>
      <c r="Q200" s="1218">
        <v>7</v>
      </c>
      <c r="R200" s="1218">
        <v>36</v>
      </c>
      <c r="S200" s="1218">
        <v>0</v>
      </c>
      <c r="T200" s="1218">
        <v>0</v>
      </c>
      <c r="U200" s="1219">
        <v>888</v>
      </c>
    </row>
    <row r="201" spans="1:21" ht="15" x14ac:dyDescent="0.25">
      <c r="A201"/>
      <c r="B201" s="1256"/>
      <c r="C201" s="338" t="s">
        <v>42</v>
      </c>
      <c r="D201" s="1218">
        <v>72</v>
      </c>
      <c r="E201" s="1218">
        <v>0</v>
      </c>
      <c r="F201" s="1218">
        <v>0</v>
      </c>
      <c r="G201" s="1218">
        <v>22</v>
      </c>
      <c r="H201" s="1218">
        <v>0</v>
      </c>
      <c r="I201" s="1218">
        <v>23</v>
      </c>
      <c r="J201" s="1218">
        <v>30</v>
      </c>
      <c r="K201" s="1218">
        <v>9</v>
      </c>
      <c r="L201" s="1218">
        <v>20</v>
      </c>
      <c r="M201" s="1218">
        <v>1</v>
      </c>
      <c r="N201" s="1218">
        <v>21</v>
      </c>
      <c r="O201" s="1218">
        <v>30</v>
      </c>
      <c r="P201" s="1218">
        <v>11</v>
      </c>
      <c r="Q201" s="1218">
        <v>3</v>
      </c>
      <c r="R201" s="1218">
        <v>6</v>
      </c>
      <c r="S201" s="1218">
        <v>0</v>
      </c>
      <c r="T201" s="1218">
        <v>0</v>
      </c>
      <c r="U201" s="1219">
        <v>248</v>
      </c>
    </row>
    <row r="202" spans="1:21" ht="15" x14ac:dyDescent="0.25">
      <c r="A202"/>
      <c r="B202" s="1256"/>
      <c r="C202" s="338" t="s">
        <v>43</v>
      </c>
      <c r="D202" s="1218">
        <v>66</v>
      </c>
      <c r="E202" s="1218">
        <v>12</v>
      </c>
      <c r="F202" s="1218">
        <v>2</v>
      </c>
      <c r="G202" s="1218">
        <v>111</v>
      </c>
      <c r="H202" s="1218">
        <v>1</v>
      </c>
      <c r="I202" s="1218">
        <v>155</v>
      </c>
      <c r="J202" s="1218">
        <v>108</v>
      </c>
      <c r="K202" s="1218">
        <v>38</v>
      </c>
      <c r="L202" s="1218">
        <v>78</v>
      </c>
      <c r="M202" s="1218">
        <v>4</v>
      </c>
      <c r="N202" s="1218">
        <v>90</v>
      </c>
      <c r="O202" s="1218">
        <v>74</v>
      </c>
      <c r="P202" s="1218">
        <v>43</v>
      </c>
      <c r="Q202" s="1218">
        <v>29</v>
      </c>
      <c r="R202" s="1218">
        <v>43</v>
      </c>
      <c r="S202" s="1218">
        <v>1</v>
      </c>
      <c r="T202" s="1218">
        <v>0</v>
      </c>
      <c r="U202" s="1219">
        <v>855</v>
      </c>
    </row>
    <row r="203" spans="1:21" ht="15" x14ac:dyDescent="0.25">
      <c r="A203"/>
      <c r="B203" s="1256"/>
      <c r="C203" s="338" t="s">
        <v>44</v>
      </c>
      <c r="D203" s="1218">
        <v>81</v>
      </c>
      <c r="E203" s="1218">
        <v>3</v>
      </c>
      <c r="F203" s="1218">
        <v>5</v>
      </c>
      <c r="G203" s="1218">
        <v>66</v>
      </c>
      <c r="H203" s="1218">
        <v>1</v>
      </c>
      <c r="I203" s="1218">
        <v>113</v>
      </c>
      <c r="J203" s="1218">
        <v>68</v>
      </c>
      <c r="K203" s="1218">
        <v>35</v>
      </c>
      <c r="L203" s="1218">
        <v>44</v>
      </c>
      <c r="M203" s="1218">
        <v>1</v>
      </c>
      <c r="N203" s="1218">
        <v>35</v>
      </c>
      <c r="O203" s="1218">
        <v>43</v>
      </c>
      <c r="P203" s="1218">
        <v>46</v>
      </c>
      <c r="Q203" s="1218">
        <v>11</v>
      </c>
      <c r="R203" s="1218">
        <v>13</v>
      </c>
      <c r="S203" s="1218">
        <v>1</v>
      </c>
      <c r="T203" s="1218">
        <v>0</v>
      </c>
      <c r="U203" s="1219">
        <v>566</v>
      </c>
    </row>
    <row r="204" spans="1:21" ht="15" x14ac:dyDescent="0.25">
      <c r="A204"/>
      <c r="B204" s="1256"/>
      <c r="C204" s="338" t="s">
        <v>45</v>
      </c>
      <c r="D204" s="1218">
        <v>61</v>
      </c>
      <c r="E204" s="1218">
        <v>2</v>
      </c>
      <c r="F204" s="1218">
        <v>0</v>
      </c>
      <c r="G204" s="1218">
        <v>24</v>
      </c>
      <c r="H204" s="1218">
        <v>0</v>
      </c>
      <c r="I204" s="1218">
        <v>22</v>
      </c>
      <c r="J204" s="1218">
        <v>11</v>
      </c>
      <c r="K204" s="1218">
        <v>7</v>
      </c>
      <c r="L204" s="1218">
        <v>11</v>
      </c>
      <c r="M204" s="1218">
        <v>1</v>
      </c>
      <c r="N204" s="1218">
        <v>17</v>
      </c>
      <c r="O204" s="1218">
        <v>10</v>
      </c>
      <c r="P204" s="1218">
        <v>8</v>
      </c>
      <c r="Q204" s="1218">
        <v>2</v>
      </c>
      <c r="R204" s="1218">
        <v>3</v>
      </c>
      <c r="S204" s="1218">
        <v>0</v>
      </c>
      <c r="T204" s="1218">
        <v>0</v>
      </c>
      <c r="U204" s="1219">
        <v>179</v>
      </c>
    </row>
    <row r="205" spans="1:21" ht="15" x14ac:dyDescent="0.25">
      <c r="A205"/>
      <c r="B205" s="1256"/>
      <c r="C205" s="338" t="s">
        <v>46</v>
      </c>
      <c r="D205" s="1218">
        <v>52</v>
      </c>
      <c r="E205" s="1218">
        <v>100</v>
      </c>
      <c r="F205" s="1218">
        <v>3</v>
      </c>
      <c r="G205" s="1218">
        <v>104</v>
      </c>
      <c r="H205" s="1218">
        <v>2</v>
      </c>
      <c r="I205" s="1218">
        <v>67</v>
      </c>
      <c r="J205" s="1218">
        <v>81</v>
      </c>
      <c r="K205" s="1218">
        <v>28</v>
      </c>
      <c r="L205" s="1218">
        <v>58</v>
      </c>
      <c r="M205" s="1218">
        <v>1</v>
      </c>
      <c r="N205" s="1218">
        <v>94</v>
      </c>
      <c r="O205" s="1218">
        <v>34</v>
      </c>
      <c r="P205" s="1218">
        <v>28</v>
      </c>
      <c r="Q205" s="1218">
        <v>11</v>
      </c>
      <c r="R205" s="1218">
        <v>19</v>
      </c>
      <c r="S205" s="1218">
        <v>1</v>
      </c>
      <c r="T205" s="1218">
        <v>0</v>
      </c>
      <c r="U205" s="1219">
        <v>683</v>
      </c>
    </row>
    <row r="206" spans="1:21" ht="15" x14ac:dyDescent="0.25">
      <c r="A206"/>
      <c r="B206" s="1256"/>
      <c r="C206" s="338" t="s">
        <v>47</v>
      </c>
      <c r="D206" s="1218">
        <v>7</v>
      </c>
      <c r="E206" s="1218">
        <v>13</v>
      </c>
      <c r="F206" s="1218">
        <v>1</v>
      </c>
      <c r="G206" s="1218">
        <v>6</v>
      </c>
      <c r="H206" s="1218">
        <v>1</v>
      </c>
      <c r="I206" s="1218">
        <v>6</v>
      </c>
      <c r="J206" s="1218">
        <v>10</v>
      </c>
      <c r="K206" s="1218">
        <v>2</v>
      </c>
      <c r="L206" s="1218">
        <v>3</v>
      </c>
      <c r="M206" s="1218">
        <v>0</v>
      </c>
      <c r="N206" s="1218">
        <v>2</v>
      </c>
      <c r="O206" s="1218">
        <v>8</v>
      </c>
      <c r="P206" s="1218">
        <v>5</v>
      </c>
      <c r="Q206" s="1218">
        <v>2</v>
      </c>
      <c r="R206" s="1218">
        <v>0</v>
      </c>
      <c r="S206" s="1218">
        <v>0</v>
      </c>
      <c r="T206" s="1218">
        <v>0</v>
      </c>
      <c r="U206" s="1219">
        <v>66</v>
      </c>
    </row>
    <row r="207" spans="1:21" ht="15" x14ac:dyDescent="0.25">
      <c r="A207"/>
      <c r="B207" s="1256"/>
      <c r="C207" s="338" t="s">
        <v>48</v>
      </c>
      <c r="D207" s="1218">
        <v>12</v>
      </c>
      <c r="E207" s="1218">
        <v>12</v>
      </c>
      <c r="F207" s="1218">
        <v>1</v>
      </c>
      <c r="G207" s="1218">
        <v>23</v>
      </c>
      <c r="H207" s="1218">
        <v>0</v>
      </c>
      <c r="I207" s="1218">
        <v>21</v>
      </c>
      <c r="J207" s="1218">
        <v>20</v>
      </c>
      <c r="K207" s="1218">
        <v>20</v>
      </c>
      <c r="L207" s="1218">
        <v>18</v>
      </c>
      <c r="M207" s="1218">
        <v>2</v>
      </c>
      <c r="N207" s="1218">
        <v>13</v>
      </c>
      <c r="O207" s="1218">
        <v>7</v>
      </c>
      <c r="P207" s="1218">
        <v>7</v>
      </c>
      <c r="Q207" s="1218">
        <v>12</v>
      </c>
      <c r="R207" s="1218">
        <v>12</v>
      </c>
      <c r="S207" s="1218">
        <v>0</v>
      </c>
      <c r="T207" s="1218">
        <v>0</v>
      </c>
      <c r="U207" s="1219">
        <v>180</v>
      </c>
    </row>
    <row r="208" spans="1:21" ht="15" x14ac:dyDescent="0.25">
      <c r="A208"/>
      <c r="B208" s="1256"/>
      <c r="C208" s="338" t="s">
        <v>49</v>
      </c>
      <c r="D208" s="1218">
        <v>332</v>
      </c>
      <c r="E208" s="1218">
        <v>20</v>
      </c>
      <c r="F208" s="1218">
        <v>16</v>
      </c>
      <c r="G208" s="1218">
        <v>970</v>
      </c>
      <c r="H208" s="1218">
        <v>17</v>
      </c>
      <c r="I208" s="1218">
        <v>1239</v>
      </c>
      <c r="J208" s="1218">
        <v>1455</v>
      </c>
      <c r="K208" s="1218">
        <v>583</v>
      </c>
      <c r="L208" s="1218">
        <v>804</v>
      </c>
      <c r="M208" s="1218">
        <v>137</v>
      </c>
      <c r="N208" s="1218">
        <v>1095</v>
      </c>
      <c r="O208" s="1218">
        <v>310</v>
      </c>
      <c r="P208" s="1218">
        <v>237</v>
      </c>
      <c r="Q208" s="1218">
        <v>202</v>
      </c>
      <c r="R208" s="1218">
        <v>337</v>
      </c>
      <c r="S208" s="1218">
        <v>54</v>
      </c>
      <c r="T208" s="1218">
        <v>0</v>
      </c>
      <c r="U208" s="1219">
        <v>7808</v>
      </c>
    </row>
    <row r="209" spans="1:21" ht="15" x14ac:dyDescent="0.25">
      <c r="A209"/>
      <c r="B209" s="1257"/>
      <c r="C209" s="339" t="s">
        <v>21</v>
      </c>
      <c r="D209" s="1220">
        <v>1697</v>
      </c>
      <c r="E209" s="1220">
        <v>180</v>
      </c>
      <c r="F209" s="1220">
        <v>66</v>
      </c>
      <c r="G209" s="1220">
        <v>1684</v>
      </c>
      <c r="H209" s="1220">
        <v>36</v>
      </c>
      <c r="I209" s="1220">
        <v>2086</v>
      </c>
      <c r="J209" s="1220">
        <v>2150</v>
      </c>
      <c r="K209" s="1220">
        <v>942</v>
      </c>
      <c r="L209" s="1220">
        <v>1329</v>
      </c>
      <c r="M209" s="1220">
        <v>159</v>
      </c>
      <c r="N209" s="1220">
        <v>1678</v>
      </c>
      <c r="O209" s="1220">
        <v>847</v>
      </c>
      <c r="P209" s="1220">
        <v>557</v>
      </c>
      <c r="Q209" s="1220">
        <v>428</v>
      </c>
      <c r="R209" s="1220">
        <v>609</v>
      </c>
      <c r="S209" s="1220">
        <v>75</v>
      </c>
      <c r="T209" s="1220">
        <v>1</v>
      </c>
      <c r="U209" s="1221">
        <v>14524</v>
      </c>
    </row>
    <row r="210" spans="1:21" ht="15" x14ac:dyDescent="0.25">
      <c r="A210"/>
      <c r="B210" s="1255" t="s">
        <v>21</v>
      </c>
      <c r="C210" s="338" t="s">
        <v>34</v>
      </c>
      <c r="D210" s="1218">
        <v>55</v>
      </c>
      <c r="E210" s="1218">
        <v>41</v>
      </c>
      <c r="F210" s="1218">
        <v>11</v>
      </c>
      <c r="G210" s="1218">
        <v>131</v>
      </c>
      <c r="H210" s="1218">
        <v>2</v>
      </c>
      <c r="I210" s="1218">
        <v>120</v>
      </c>
      <c r="J210" s="1218">
        <v>115</v>
      </c>
      <c r="K210" s="1218">
        <v>68</v>
      </c>
      <c r="L210" s="1218">
        <v>52</v>
      </c>
      <c r="M210" s="1218">
        <v>3</v>
      </c>
      <c r="N210" s="1218">
        <v>70</v>
      </c>
      <c r="O210" s="1218">
        <v>198</v>
      </c>
      <c r="P210" s="1218">
        <v>104</v>
      </c>
      <c r="Q210" s="1218">
        <v>92</v>
      </c>
      <c r="R210" s="1218">
        <v>41</v>
      </c>
      <c r="S210" s="1218">
        <v>2</v>
      </c>
      <c r="T210" s="1218">
        <v>0</v>
      </c>
      <c r="U210" s="1219">
        <v>1105</v>
      </c>
    </row>
    <row r="211" spans="1:21" ht="15" x14ac:dyDescent="0.25">
      <c r="A211"/>
      <c r="B211" s="1256"/>
      <c r="C211" s="338" t="s">
        <v>35</v>
      </c>
      <c r="D211" s="1218">
        <v>5</v>
      </c>
      <c r="E211" s="1218">
        <v>72</v>
      </c>
      <c r="F211" s="1218">
        <v>36</v>
      </c>
      <c r="G211" s="1218">
        <v>149</v>
      </c>
      <c r="H211" s="1218">
        <v>6</v>
      </c>
      <c r="I211" s="1218">
        <v>220</v>
      </c>
      <c r="J211" s="1218">
        <v>182</v>
      </c>
      <c r="K211" s="1218">
        <v>138</v>
      </c>
      <c r="L211" s="1218">
        <v>125</v>
      </c>
      <c r="M211" s="1218">
        <v>1</v>
      </c>
      <c r="N211" s="1218">
        <v>185</v>
      </c>
      <c r="O211" s="1218">
        <v>153</v>
      </c>
      <c r="P211" s="1218">
        <v>203</v>
      </c>
      <c r="Q211" s="1218">
        <v>40</v>
      </c>
      <c r="R211" s="1218">
        <v>231</v>
      </c>
      <c r="S211" s="1218">
        <v>11</v>
      </c>
      <c r="T211" s="1218">
        <v>7</v>
      </c>
      <c r="U211" s="1219">
        <v>1764</v>
      </c>
    </row>
    <row r="212" spans="1:21" ht="15" x14ac:dyDescent="0.25">
      <c r="A212"/>
      <c r="B212" s="1256"/>
      <c r="C212" s="338" t="s">
        <v>36</v>
      </c>
      <c r="D212" s="1218">
        <v>3</v>
      </c>
      <c r="E212" s="1218">
        <v>16</v>
      </c>
      <c r="F212" s="1218">
        <v>76</v>
      </c>
      <c r="G212" s="1218">
        <v>285</v>
      </c>
      <c r="H212" s="1218">
        <v>9</v>
      </c>
      <c r="I212" s="1218">
        <v>373</v>
      </c>
      <c r="J212" s="1218">
        <v>330</v>
      </c>
      <c r="K212" s="1218">
        <v>258</v>
      </c>
      <c r="L212" s="1218">
        <v>264</v>
      </c>
      <c r="M212" s="1218">
        <v>21</v>
      </c>
      <c r="N212" s="1218">
        <v>387</v>
      </c>
      <c r="O212" s="1218">
        <v>367</v>
      </c>
      <c r="P212" s="1218">
        <v>196</v>
      </c>
      <c r="Q212" s="1218">
        <v>190</v>
      </c>
      <c r="R212" s="1218">
        <v>175</v>
      </c>
      <c r="S212" s="1218">
        <v>6</v>
      </c>
      <c r="T212" s="1218">
        <v>0</v>
      </c>
      <c r="U212" s="1219">
        <v>2956</v>
      </c>
    </row>
    <row r="213" spans="1:21" ht="15" x14ac:dyDescent="0.25">
      <c r="A213"/>
      <c r="B213" s="1256"/>
      <c r="C213" s="338" t="s">
        <v>37</v>
      </c>
      <c r="D213" s="1218">
        <v>225</v>
      </c>
      <c r="E213" s="1218">
        <v>9</v>
      </c>
      <c r="F213" s="1218">
        <v>45</v>
      </c>
      <c r="G213" s="1218">
        <v>90</v>
      </c>
      <c r="H213" s="1218">
        <v>15</v>
      </c>
      <c r="I213" s="1218">
        <v>156</v>
      </c>
      <c r="J213" s="1218">
        <v>120</v>
      </c>
      <c r="K213" s="1218">
        <v>60</v>
      </c>
      <c r="L213" s="1218">
        <v>55</v>
      </c>
      <c r="M213" s="1218">
        <v>7</v>
      </c>
      <c r="N213" s="1218">
        <v>127</v>
      </c>
      <c r="O213" s="1218">
        <v>239</v>
      </c>
      <c r="P213" s="1218">
        <v>104</v>
      </c>
      <c r="Q213" s="1218">
        <v>59</v>
      </c>
      <c r="R213" s="1218">
        <v>39</v>
      </c>
      <c r="S213" s="1218">
        <v>2</v>
      </c>
      <c r="T213" s="1218">
        <v>0</v>
      </c>
      <c r="U213" s="1219">
        <v>1352</v>
      </c>
    </row>
    <row r="214" spans="1:21" ht="15" x14ac:dyDescent="0.25">
      <c r="A214"/>
      <c r="B214" s="1256"/>
      <c r="C214" s="338" t="s">
        <v>38</v>
      </c>
      <c r="D214" s="1218">
        <v>577</v>
      </c>
      <c r="E214" s="1218">
        <v>38</v>
      </c>
      <c r="F214" s="1218">
        <v>69</v>
      </c>
      <c r="G214" s="1218">
        <v>195</v>
      </c>
      <c r="H214" s="1218">
        <v>9</v>
      </c>
      <c r="I214" s="1218">
        <v>488</v>
      </c>
      <c r="J214" s="1218">
        <v>386</v>
      </c>
      <c r="K214" s="1218">
        <v>193</v>
      </c>
      <c r="L214" s="1218">
        <v>240</v>
      </c>
      <c r="M214" s="1218">
        <v>13</v>
      </c>
      <c r="N214" s="1218">
        <v>311</v>
      </c>
      <c r="O214" s="1218">
        <v>328</v>
      </c>
      <c r="P214" s="1218">
        <v>343</v>
      </c>
      <c r="Q214" s="1218">
        <v>173</v>
      </c>
      <c r="R214" s="1218">
        <v>225</v>
      </c>
      <c r="S214" s="1218">
        <v>19</v>
      </c>
      <c r="T214" s="1218">
        <v>0</v>
      </c>
      <c r="U214" s="1219">
        <v>3607</v>
      </c>
    </row>
    <row r="215" spans="1:21" ht="15" x14ac:dyDescent="0.25">
      <c r="A215"/>
      <c r="B215" s="1256"/>
      <c r="C215" s="338" t="s">
        <v>39</v>
      </c>
      <c r="D215" s="1218">
        <v>2019</v>
      </c>
      <c r="E215" s="1218">
        <v>31</v>
      </c>
      <c r="F215" s="1218">
        <v>101</v>
      </c>
      <c r="G215" s="1218">
        <v>1388</v>
      </c>
      <c r="H215" s="1218">
        <v>42</v>
      </c>
      <c r="I215" s="1218">
        <v>2342</v>
      </c>
      <c r="J215" s="1218">
        <v>1368</v>
      </c>
      <c r="K215" s="1218">
        <v>955</v>
      </c>
      <c r="L215" s="1218">
        <v>1488</v>
      </c>
      <c r="M215" s="1218">
        <v>100</v>
      </c>
      <c r="N215" s="1218">
        <v>1228</v>
      </c>
      <c r="O215" s="1218">
        <v>1350</v>
      </c>
      <c r="P215" s="1218">
        <v>995</v>
      </c>
      <c r="Q215" s="1218">
        <v>922</v>
      </c>
      <c r="R215" s="1218">
        <v>936</v>
      </c>
      <c r="S215" s="1218">
        <v>109</v>
      </c>
      <c r="T215" s="1218">
        <v>0</v>
      </c>
      <c r="U215" s="1219">
        <v>15374</v>
      </c>
    </row>
    <row r="216" spans="1:21" ht="15" x14ac:dyDescent="0.25">
      <c r="A216"/>
      <c r="B216" s="1256"/>
      <c r="C216" s="338" t="s">
        <v>40</v>
      </c>
      <c r="D216" s="1218">
        <v>2984</v>
      </c>
      <c r="E216" s="1218">
        <v>2</v>
      </c>
      <c r="F216" s="1218">
        <v>37</v>
      </c>
      <c r="G216" s="1218">
        <v>839</v>
      </c>
      <c r="H216" s="1218">
        <v>29</v>
      </c>
      <c r="I216" s="1218">
        <v>597</v>
      </c>
      <c r="J216" s="1218">
        <v>782</v>
      </c>
      <c r="K216" s="1218">
        <v>218</v>
      </c>
      <c r="L216" s="1218">
        <v>349</v>
      </c>
      <c r="M216" s="1218">
        <v>19</v>
      </c>
      <c r="N216" s="1218">
        <v>456</v>
      </c>
      <c r="O216" s="1218">
        <v>383</v>
      </c>
      <c r="P216" s="1218">
        <v>218</v>
      </c>
      <c r="Q216" s="1218">
        <v>149</v>
      </c>
      <c r="R216" s="1218">
        <v>353</v>
      </c>
      <c r="S216" s="1218">
        <v>7</v>
      </c>
      <c r="T216" s="1218">
        <v>0</v>
      </c>
      <c r="U216" s="1219">
        <v>7422</v>
      </c>
    </row>
    <row r="217" spans="1:21" ht="15" x14ac:dyDescent="0.25">
      <c r="A217"/>
      <c r="B217" s="1256"/>
      <c r="C217" s="338" t="s">
        <v>41</v>
      </c>
      <c r="D217" s="1218">
        <v>2022</v>
      </c>
      <c r="E217" s="1218">
        <v>2</v>
      </c>
      <c r="F217" s="1218">
        <v>24</v>
      </c>
      <c r="G217" s="1218">
        <v>1174</v>
      </c>
      <c r="H217" s="1218">
        <v>28</v>
      </c>
      <c r="I217" s="1218">
        <v>855</v>
      </c>
      <c r="J217" s="1218">
        <v>710</v>
      </c>
      <c r="K217" s="1218">
        <v>264</v>
      </c>
      <c r="L217" s="1218">
        <v>516</v>
      </c>
      <c r="M217" s="1218">
        <v>32</v>
      </c>
      <c r="N217" s="1218">
        <v>529</v>
      </c>
      <c r="O217" s="1218">
        <v>819</v>
      </c>
      <c r="P217" s="1218">
        <v>316</v>
      </c>
      <c r="Q217" s="1218">
        <v>55</v>
      </c>
      <c r="R217" s="1218">
        <v>245</v>
      </c>
      <c r="S217" s="1218">
        <v>4</v>
      </c>
      <c r="T217" s="1218">
        <v>0</v>
      </c>
      <c r="U217" s="1219">
        <v>7595</v>
      </c>
    </row>
    <row r="218" spans="1:21" ht="15" x14ac:dyDescent="0.25">
      <c r="A218"/>
      <c r="B218" s="1256"/>
      <c r="C218" s="338" t="s">
        <v>42</v>
      </c>
      <c r="D218" s="1218">
        <v>474</v>
      </c>
      <c r="E218" s="1218">
        <v>0</v>
      </c>
      <c r="F218" s="1218">
        <v>18</v>
      </c>
      <c r="G218" s="1218">
        <v>278</v>
      </c>
      <c r="H218" s="1218">
        <v>18</v>
      </c>
      <c r="I218" s="1218">
        <v>272</v>
      </c>
      <c r="J218" s="1218">
        <v>305</v>
      </c>
      <c r="K218" s="1218">
        <v>131</v>
      </c>
      <c r="L218" s="1218">
        <v>179</v>
      </c>
      <c r="M218" s="1218">
        <v>11</v>
      </c>
      <c r="N218" s="1218">
        <v>131</v>
      </c>
      <c r="O218" s="1218">
        <v>280</v>
      </c>
      <c r="P218" s="1218">
        <v>113</v>
      </c>
      <c r="Q218" s="1218">
        <v>25</v>
      </c>
      <c r="R218" s="1218">
        <v>81</v>
      </c>
      <c r="S218" s="1218">
        <v>1</v>
      </c>
      <c r="T218" s="1218">
        <v>0</v>
      </c>
      <c r="U218" s="1219">
        <v>2317</v>
      </c>
    </row>
    <row r="219" spans="1:21" ht="15" x14ac:dyDescent="0.25">
      <c r="A219"/>
      <c r="B219" s="1256"/>
      <c r="C219" s="338" t="s">
        <v>43</v>
      </c>
      <c r="D219" s="1218">
        <v>532</v>
      </c>
      <c r="E219" s="1218">
        <v>200</v>
      </c>
      <c r="F219" s="1218">
        <v>16</v>
      </c>
      <c r="G219" s="1218">
        <v>1383</v>
      </c>
      <c r="H219" s="1218">
        <v>20</v>
      </c>
      <c r="I219" s="1218">
        <v>1599</v>
      </c>
      <c r="J219" s="1218">
        <v>1141</v>
      </c>
      <c r="K219" s="1218">
        <v>454</v>
      </c>
      <c r="L219" s="1218">
        <v>902</v>
      </c>
      <c r="M219" s="1218">
        <v>35</v>
      </c>
      <c r="N219" s="1218">
        <v>903</v>
      </c>
      <c r="O219" s="1218">
        <v>893</v>
      </c>
      <c r="P219" s="1218">
        <v>543</v>
      </c>
      <c r="Q219" s="1218">
        <v>253</v>
      </c>
      <c r="R219" s="1218">
        <v>511</v>
      </c>
      <c r="S219" s="1218">
        <v>26</v>
      </c>
      <c r="T219" s="1218">
        <v>0</v>
      </c>
      <c r="U219" s="1219">
        <v>9411</v>
      </c>
    </row>
    <row r="220" spans="1:21" ht="15" x14ac:dyDescent="0.25">
      <c r="A220"/>
      <c r="B220" s="1256"/>
      <c r="C220" s="338" t="s">
        <v>44</v>
      </c>
      <c r="D220" s="1218">
        <v>796</v>
      </c>
      <c r="E220" s="1218">
        <v>22</v>
      </c>
      <c r="F220" s="1218">
        <v>30</v>
      </c>
      <c r="G220" s="1218">
        <v>909</v>
      </c>
      <c r="H220" s="1218">
        <v>26</v>
      </c>
      <c r="I220" s="1218">
        <v>1273</v>
      </c>
      <c r="J220" s="1218">
        <v>833</v>
      </c>
      <c r="K220" s="1218">
        <v>316</v>
      </c>
      <c r="L220" s="1218">
        <v>394</v>
      </c>
      <c r="M220" s="1218">
        <v>24</v>
      </c>
      <c r="N220" s="1218">
        <v>306</v>
      </c>
      <c r="O220" s="1218">
        <v>569</v>
      </c>
      <c r="P220" s="1218">
        <v>486</v>
      </c>
      <c r="Q220" s="1218">
        <v>81</v>
      </c>
      <c r="R220" s="1218">
        <v>144</v>
      </c>
      <c r="S220" s="1218">
        <v>12</v>
      </c>
      <c r="T220" s="1218">
        <v>0</v>
      </c>
      <c r="U220" s="1219">
        <v>6221</v>
      </c>
    </row>
    <row r="221" spans="1:21" ht="15" x14ac:dyDescent="0.25">
      <c r="A221"/>
      <c r="B221" s="1256"/>
      <c r="C221" s="338" t="s">
        <v>45</v>
      </c>
      <c r="D221" s="1218">
        <v>539</v>
      </c>
      <c r="E221" s="1218">
        <v>29</v>
      </c>
      <c r="F221" s="1218">
        <v>6</v>
      </c>
      <c r="G221" s="1218">
        <v>304</v>
      </c>
      <c r="H221" s="1218">
        <v>12</v>
      </c>
      <c r="I221" s="1218">
        <v>284</v>
      </c>
      <c r="J221" s="1218">
        <v>179</v>
      </c>
      <c r="K221" s="1218">
        <v>80</v>
      </c>
      <c r="L221" s="1218">
        <v>139</v>
      </c>
      <c r="M221" s="1218">
        <v>9</v>
      </c>
      <c r="N221" s="1218">
        <v>163</v>
      </c>
      <c r="O221" s="1218">
        <v>171</v>
      </c>
      <c r="P221" s="1218">
        <v>110</v>
      </c>
      <c r="Q221" s="1218">
        <v>47</v>
      </c>
      <c r="R221" s="1218">
        <v>92</v>
      </c>
      <c r="S221" s="1218">
        <v>4</v>
      </c>
      <c r="T221" s="1218">
        <v>0</v>
      </c>
      <c r="U221" s="1219">
        <v>2168</v>
      </c>
    </row>
    <row r="222" spans="1:21" ht="15" x14ac:dyDescent="0.25">
      <c r="A222"/>
      <c r="B222" s="1256"/>
      <c r="C222" s="338" t="s">
        <v>46</v>
      </c>
      <c r="D222" s="1218">
        <v>730</v>
      </c>
      <c r="E222" s="1218">
        <v>937</v>
      </c>
      <c r="F222" s="1218">
        <v>26</v>
      </c>
      <c r="G222" s="1218">
        <v>1217</v>
      </c>
      <c r="H222" s="1218">
        <v>21</v>
      </c>
      <c r="I222" s="1218">
        <v>932</v>
      </c>
      <c r="J222" s="1218">
        <v>876</v>
      </c>
      <c r="K222" s="1218">
        <v>338</v>
      </c>
      <c r="L222" s="1218">
        <v>733</v>
      </c>
      <c r="M222" s="1218">
        <v>43</v>
      </c>
      <c r="N222" s="1218">
        <v>794</v>
      </c>
      <c r="O222" s="1218">
        <v>587</v>
      </c>
      <c r="P222" s="1218">
        <v>316</v>
      </c>
      <c r="Q222" s="1218">
        <v>85</v>
      </c>
      <c r="R222" s="1218">
        <v>193</v>
      </c>
      <c r="S222" s="1218">
        <v>5</v>
      </c>
      <c r="T222" s="1218">
        <v>0</v>
      </c>
      <c r="U222" s="1219">
        <v>7833</v>
      </c>
    </row>
    <row r="223" spans="1:21" ht="15" x14ac:dyDescent="0.25">
      <c r="A223"/>
      <c r="B223" s="1256"/>
      <c r="C223" s="338" t="s">
        <v>47</v>
      </c>
      <c r="D223" s="1218">
        <v>59</v>
      </c>
      <c r="E223" s="1218">
        <v>119</v>
      </c>
      <c r="F223" s="1218">
        <v>2</v>
      </c>
      <c r="G223" s="1218">
        <v>52</v>
      </c>
      <c r="H223" s="1218">
        <v>4</v>
      </c>
      <c r="I223" s="1218">
        <v>73</v>
      </c>
      <c r="J223" s="1218">
        <v>100</v>
      </c>
      <c r="K223" s="1218">
        <v>30</v>
      </c>
      <c r="L223" s="1218">
        <v>41</v>
      </c>
      <c r="M223" s="1218">
        <v>2</v>
      </c>
      <c r="N223" s="1218">
        <v>54</v>
      </c>
      <c r="O223" s="1218">
        <v>124</v>
      </c>
      <c r="P223" s="1218">
        <v>52</v>
      </c>
      <c r="Q223" s="1218">
        <v>44</v>
      </c>
      <c r="R223" s="1218">
        <v>22</v>
      </c>
      <c r="S223" s="1218">
        <v>0</v>
      </c>
      <c r="T223" s="1218">
        <v>0</v>
      </c>
      <c r="U223" s="1219">
        <v>778</v>
      </c>
    </row>
    <row r="224" spans="1:21" ht="15" x14ac:dyDescent="0.25">
      <c r="A224"/>
      <c r="B224" s="1256"/>
      <c r="C224" s="338" t="s">
        <v>48</v>
      </c>
      <c r="D224" s="1218">
        <v>95</v>
      </c>
      <c r="E224" s="1218">
        <v>172</v>
      </c>
      <c r="F224" s="1218">
        <v>7</v>
      </c>
      <c r="G224" s="1218">
        <v>382</v>
      </c>
      <c r="H224" s="1218">
        <v>2</v>
      </c>
      <c r="I224" s="1218">
        <v>171</v>
      </c>
      <c r="J224" s="1218">
        <v>277</v>
      </c>
      <c r="K224" s="1218">
        <v>170</v>
      </c>
      <c r="L224" s="1218">
        <v>159</v>
      </c>
      <c r="M224" s="1218">
        <v>14</v>
      </c>
      <c r="N224" s="1218">
        <v>128</v>
      </c>
      <c r="O224" s="1218">
        <v>48</v>
      </c>
      <c r="P224" s="1218">
        <v>72</v>
      </c>
      <c r="Q224" s="1218">
        <v>47</v>
      </c>
      <c r="R224" s="1218">
        <v>135</v>
      </c>
      <c r="S224" s="1218">
        <v>0</v>
      </c>
      <c r="T224" s="1218">
        <v>0</v>
      </c>
      <c r="U224" s="1219">
        <v>1879</v>
      </c>
    </row>
    <row r="225" spans="1:21" ht="15" x14ac:dyDescent="0.25">
      <c r="A225"/>
      <c r="B225" s="1256"/>
      <c r="C225" s="338" t="s">
        <v>49</v>
      </c>
      <c r="D225" s="1218">
        <v>2997</v>
      </c>
      <c r="E225" s="1218">
        <v>78</v>
      </c>
      <c r="F225" s="1218">
        <v>162</v>
      </c>
      <c r="G225" s="1218">
        <v>11563</v>
      </c>
      <c r="H225" s="1218">
        <v>213</v>
      </c>
      <c r="I225" s="1218">
        <v>14111</v>
      </c>
      <c r="J225" s="1218">
        <v>15862</v>
      </c>
      <c r="K225" s="1218">
        <v>6909</v>
      </c>
      <c r="L225" s="1218">
        <v>8728</v>
      </c>
      <c r="M225" s="1218">
        <v>1420</v>
      </c>
      <c r="N225" s="1218">
        <v>12037</v>
      </c>
      <c r="O225" s="1218">
        <v>3079</v>
      </c>
      <c r="P225" s="1218">
        <v>2957</v>
      </c>
      <c r="Q225" s="1218">
        <v>2238</v>
      </c>
      <c r="R225" s="1218">
        <v>3916</v>
      </c>
      <c r="S225" s="1218">
        <v>601</v>
      </c>
      <c r="T225" s="1218">
        <v>3</v>
      </c>
      <c r="U225" s="1219">
        <v>86874</v>
      </c>
    </row>
    <row r="226" spans="1:21" ht="15" x14ac:dyDescent="0.25">
      <c r="A226"/>
      <c r="B226" s="1257"/>
      <c r="C226" s="339" t="s">
        <v>21</v>
      </c>
      <c r="D226" s="1221">
        <v>14112</v>
      </c>
      <c r="E226" s="1221">
        <v>1768</v>
      </c>
      <c r="F226" s="1221">
        <v>666</v>
      </c>
      <c r="G226" s="1221">
        <v>20339</v>
      </c>
      <c r="H226" s="1221">
        <v>456</v>
      </c>
      <c r="I226" s="1221">
        <v>23866</v>
      </c>
      <c r="J226" s="1221">
        <v>23566</v>
      </c>
      <c r="K226" s="1221">
        <v>10582</v>
      </c>
      <c r="L226" s="1221">
        <v>14364</v>
      </c>
      <c r="M226" s="1221">
        <v>1754</v>
      </c>
      <c r="N226" s="1221">
        <v>17809</v>
      </c>
      <c r="O226" s="1221">
        <v>9588</v>
      </c>
      <c r="P226" s="1221">
        <v>7128</v>
      </c>
      <c r="Q226" s="1221">
        <v>4500</v>
      </c>
      <c r="R226" s="1221">
        <v>7339</v>
      </c>
      <c r="S226" s="1221">
        <v>809</v>
      </c>
      <c r="T226" s="1221">
        <v>10</v>
      </c>
      <c r="U226" s="1221">
        <v>158656</v>
      </c>
    </row>
    <row r="227" spans="1:21" ht="27" customHeight="1" x14ac:dyDescent="0.2">
      <c r="B227" s="1261" t="s">
        <v>58</v>
      </c>
      <c r="C227" s="1261"/>
      <c r="D227" s="1261"/>
      <c r="E227" s="1261"/>
      <c r="F227" s="1261"/>
      <c r="G227" s="1261"/>
      <c r="H227" s="1261"/>
      <c r="I227" s="1261"/>
      <c r="J227" s="1261"/>
      <c r="K227" s="1261"/>
      <c r="L227" s="1261"/>
      <c r="M227" s="366"/>
      <c r="N227" s="366"/>
      <c r="O227" s="366"/>
      <c r="P227" s="366"/>
      <c r="Q227" s="366"/>
      <c r="R227" s="366"/>
      <c r="S227" s="366"/>
      <c r="T227" s="366"/>
      <c r="U227" s="366"/>
    </row>
    <row r="228" spans="1:21" x14ac:dyDescent="0.2">
      <c r="B228" s="192" t="s">
        <v>225</v>
      </c>
      <c r="O228" s="346"/>
      <c r="P228" s="346"/>
      <c r="Q228" s="346"/>
      <c r="R228" s="346"/>
      <c r="S228" s="346"/>
      <c r="T228" s="346"/>
      <c r="U228" s="346"/>
    </row>
    <row r="229" spans="1:21" x14ac:dyDescent="0.2">
      <c r="B229" s="80"/>
    </row>
  </sheetData>
  <mergeCells count="15">
    <mergeCell ref="B74:B90"/>
    <mergeCell ref="B5:C5"/>
    <mergeCell ref="B6:B22"/>
    <mergeCell ref="B23:B39"/>
    <mergeCell ref="B40:B56"/>
    <mergeCell ref="B57:B73"/>
    <mergeCell ref="B193:B209"/>
    <mergeCell ref="B210:B226"/>
    <mergeCell ref="B227:L227"/>
    <mergeCell ref="B91:B107"/>
    <mergeCell ref="B108:B124"/>
    <mergeCell ref="B125:B141"/>
    <mergeCell ref="B142:B158"/>
    <mergeCell ref="B159:B175"/>
    <mergeCell ref="B176:B192"/>
  </mergeCells>
  <hyperlinks>
    <hyperlink ref="I1" location="Índice!A1" display="Volver" xr:uid="{45377DC3-31B7-4B6E-955C-18FA038B3FA4}"/>
  </hyperlinks>
  <pageMargins left="0.7" right="0.7" top="0.75" bottom="0.75" header="0.3" footer="0.3"/>
  <pageSetup paperSize="14"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tint="0.79998168889431442"/>
  </sheetPr>
  <dimension ref="B1:P25"/>
  <sheetViews>
    <sheetView showGridLines="0" zoomScale="90" zoomScaleNormal="90" workbookViewId="0"/>
  </sheetViews>
  <sheetFormatPr baseColWidth="10" defaultColWidth="10.85546875" defaultRowHeight="12.75" x14ac:dyDescent="0.2"/>
  <cols>
    <col min="1" max="1" width="2.140625" style="2" customWidth="1"/>
    <col min="2" max="2" width="44.7109375" style="2" customWidth="1"/>
    <col min="3" max="3" width="11.140625" style="2" customWidth="1"/>
    <col min="4" max="14" width="11.140625" style="81" customWidth="1"/>
    <col min="15" max="15" width="10.85546875" style="2"/>
    <col min="16" max="16" width="15.5703125" style="2" bestFit="1" customWidth="1"/>
    <col min="17" max="16384" width="10.85546875" style="2"/>
  </cols>
  <sheetData>
    <row r="1" spans="2:16" x14ac:dyDescent="0.2">
      <c r="B1" s="1"/>
    </row>
    <row r="2" spans="2:16" ht="18" x14ac:dyDescent="0.25">
      <c r="B2" s="262" t="s">
        <v>168</v>
      </c>
      <c r="C2" s="232"/>
      <c r="D2" s="233"/>
      <c r="E2" s="233"/>
      <c r="F2" s="233"/>
      <c r="G2" s="233"/>
      <c r="H2" s="234"/>
      <c r="I2" s="234"/>
      <c r="J2" s="234"/>
      <c r="K2" s="234"/>
      <c r="L2" s="234"/>
      <c r="M2" s="234"/>
      <c r="N2" s="234"/>
      <c r="O2" s="235"/>
      <c r="P2" s="1189" t="s">
        <v>1070</v>
      </c>
    </row>
    <row r="3" spans="2:16" ht="15.75" x14ac:dyDescent="0.25">
      <c r="B3" s="262" t="s">
        <v>2</v>
      </c>
      <c r="C3" s="232"/>
      <c r="D3" s="233"/>
      <c r="E3" s="233"/>
      <c r="F3" s="233"/>
      <c r="G3" s="233"/>
      <c r="H3" s="234"/>
      <c r="I3" s="234"/>
      <c r="J3" s="234"/>
      <c r="K3" s="234"/>
      <c r="L3" s="234"/>
      <c r="M3" s="234"/>
      <c r="N3" s="234"/>
      <c r="O3" s="235"/>
    </row>
    <row r="4" spans="2:16" ht="15" x14ac:dyDescent="0.25">
      <c r="B4" s="263" t="s">
        <v>164</v>
      </c>
      <c r="C4" s="237"/>
      <c r="D4" s="238"/>
      <c r="E4" s="238"/>
      <c r="F4" s="238"/>
      <c r="G4" s="238"/>
      <c r="H4" s="238"/>
      <c r="I4" s="238"/>
      <c r="J4" s="238"/>
      <c r="K4" s="238"/>
      <c r="L4" s="238"/>
      <c r="M4" s="238"/>
      <c r="N4" s="238"/>
      <c r="O4" s="236"/>
    </row>
    <row r="5" spans="2:16" ht="25.5" customHeight="1" x14ac:dyDescent="0.2">
      <c r="B5" s="264" t="s">
        <v>74</v>
      </c>
      <c r="C5" s="265" t="s">
        <v>5</v>
      </c>
      <c r="D5" s="265" t="s">
        <v>6</v>
      </c>
      <c r="E5" s="265" t="s">
        <v>7</v>
      </c>
      <c r="F5" s="265" t="s">
        <v>8</v>
      </c>
      <c r="G5" s="265" t="s">
        <v>9</v>
      </c>
      <c r="H5" s="265" t="s">
        <v>10</v>
      </c>
      <c r="I5" s="265" t="s">
        <v>11</v>
      </c>
      <c r="J5" s="265" t="s">
        <v>12</v>
      </c>
      <c r="K5" s="265" t="s">
        <v>13</v>
      </c>
      <c r="L5" s="265" t="s">
        <v>14</v>
      </c>
      <c r="M5" s="265" t="s">
        <v>15</v>
      </c>
      <c r="N5" s="265" t="s">
        <v>16</v>
      </c>
      <c r="O5" s="266" t="s">
        <v>17</v>
      </c>
    </row>
    <row r="6" spans="2:16" ht="18.75" customHeight="1" x14ac:dyDescent="0.2">
      <c r="B6" s="267" t="s">
        <v>155</v>
      </c>
      <c r="C6" s="268">
        <v>2.6567644451422432E-2</v>
      </c>
      <c r="D6" s="268">
        <v>2.4705933961799469E-2</v>
      </c>
      <c r="E6" s="268">
        <v>2.621512219245177E-2</v>
      </c>
      <c r="F6" s="268">
        <v>2.7219789953927515E-2</v>
      </c>
      <c r="G6" s="268">
        <v>2.4595340304754118E-2</v>
      </c>
      <c r="H6" s="268">
        <v>2.3464909554781428E-2</v>
      </c>
      <c r="I6" s="268">
        <v>2.6148018628090304E-2</v>
      </c>
      <c r="J6" s="268">
        <v>2.6889425296088714E-2</v>
      </c>
      <c r="K6" s="268">
        <v>2.2928269731587004E-2</v>
      </c>
      <c r="L6" s="268">
        <v>2.4706454718819333E-2</v>
      </c>
      <c r="M6" s="268">
        <v>2.6260313785204801E-2</v>
      </c>
      <c r="N6" s="268">
        <v>2.6962873691730886E-2</v>
      </c>
      <c r="O6" s="268">
        <v>2.5579643031190053E-2</v>
      </c>
    </row>
    <row r="7" spans="2:16" ht="18.75" customHeight="1" x14ac:dyDescent="0.2">
      <c r="B7" s="267" t="s">
        <v>156</v>
      </c>
      <c r="C7" s="268">
        <v>3.3298290591771806E-2</v>
      </c>
      <c r="D7" s="268">
        <v>3.3778222675167155E-2</v>
      </c>
      <c r="E7" s="268">
        <v>3.5349424741361136E-2</v>
      </c>
      <c r="F7" s="268">
        <v>3.4771433193495682E-2</v>
      </c>
      <c r="G7" s="268">
        <v>3.329641131837683E-2</v>
      </c>
      <c r="H7" s="268">
        <v>3.2594725421465527E-2</v>
      </c>
      <c r="I7" s="268">
        <v>3.2475342668359324E-2</v>
      </c>
      <c r="J7" s="268">
        <v>3.2630359071861736E-2</v>
      </c>
      <c r="K7" s="268">
        <v>2.6711795660741326E-2</v>
      </c>
      <c r="L7" s="268">
        <v>2.9589488442623078E-2</v>
      </c>
      <c r="M7" s="268">
        <v>3.2539096914040791E-2</v>
      </c>
      <c r="N7" s="268">
        <v>3.4282624857332515E-2</v>
      </c>
      <c r="O7" s="268">
        <v>3.2623701489302027E-2</v>
      </c>
    </row>
    <row r="8" spans="2:16" ht="18.75" customHeight="1" x14ac:dyDescent="0.2">
      <c r="B8" s="267" t="s">
        <v>157</v>
      </c>
      <c r="C8" s="268">
        <v>3.6780650984455938E-2</v>
      </c>
      <c r="D8" s="268">
        <v>3.4586231436635022E-2</v>
      </c>
      <c r="E8" s="268">
        <v>4.0372376253957981E-2</v>
      </c>
      <c r="F8" s="268">
        <v>3.9092914683670717E-2</v>
      </c>
      <c r="G8" s="268">
        <v>3.6304195633665375E-2</v>
      </c>
      <c r="H8" s="268">
        <v>3.5214273421570602E-2</v>
      </c>
      <c r="I8" s="268">
        <v>3.7204242787717952E-2</v>
      </c>
      <c r="J8" s="268">
        <v>3.7750021416229108E-2</v>
      </c>
      <c r="K8" s="268">
        <v>3.0297335671928508E-2</v>
      </c>
      <c r="L8" s="268">
        <v>3.3205664240571857E-2</v>
      </c>
      <c r="M8" s="268">
        <v>3.5508529426020806E-2</v>
      </c>
      <c r="N8" s="268">
        <v>3.6956237927362877E-2</v>
      </c>
      <c r="O8" s="268">
        <v>3.6146573355496502E-2</v>
      </c>
    </row>
    <row r="9" spans="2:16" ht="18.75" customHeight="1" x14ac:dyDescent="0.2">
      <c r="B9" s="269" t="s">
        <v>169</v>
      </c>
      <c r="C9" s="270">
        <v>3.0380830331824666E-2</v>
      </c>
      <c r="D9" s="270">
        <v>2.942846284626037E-2</v>
      </c>
      <c r="E9" s="270">
        <v>3.1462820331608077E-2</v>
      </c>
      <c r="F9" s="270">
        <v>3.1576415550748221E-2</v>
      </c>
      <c r="G9" s="270">
        <v>2.938026773142622E-2</v>
      </c>
      <c r="H9" s="270">
        <v>2.8430444210350479E-2</v>
      </c>
      <c r="I9" s="270">
        <v>2.9920121839438842E-2</v>
      </c>
      <c r="J9" s="270">
        <v>3.0389513604637351E-2</v>
      </c>
      <c r="K9" s="270">
        <v>2.5259445476543966E-2</v>
      </c>
      <c r="L9" s="270">
        <v>2.760278321929276E-2</v>
      </c>
      <c r="M9" s="270">
        <v>2.9789238250314386E-2</v>
      </c>
      <c r="N9" s="270">
        <v>3.0974213890687434E-2</v>
      </c>
      <c r="O9" s="268">
        <v>2.9570791028196604E-2</v>
      </c>
    </row>
    <row r="10" spans="2:16" ht="6" customHeight="1" x14ac:dyDescent="0.2">
      <c r="B10" s="271"/>
      <c r="C10" s="272"/>
      <c r="D10" s="272"/>
      <c r="E10" s="272"/>
      <c r="F10" s="272"/>
      <c r="G10" s="272"/>
      <c r="H10" s="272"/>
      <c r="I10" s="272"/>
      <c r="J10" s="272"/>
      <c r="K10" s="272"/>
      <c r="L10" s="272"/>
      <c r="M10" s="272"/>
      <c r="N10" s="272"/>
      <c r="O10" s="273"/>
    </row>
    <row r="11" spans="2:16" ht="25.5" customHeight="1" x14ac:dyDescent="0.25">
      <c r="B11" s="263" t="s">
        <v>165</v>
      </c>
      <c r="C11" s="274"/>
      <c r="D11" s="275"/>
      <c r="E11" s="275"/>
      <c r="F11" s="275"/>
      <c r="G11" s="275"/>
      <c r="H11" s="275"/>
      <c r="I11" s="275"/>
      <c r="J11" s="275"/>
      <c r="K11" s="275"/>
      <c r="L11" s="275"/>
      <c r="M11" s="275"/>
      <c r="N11" s="275"/>
      <c r="O11" s="276"/>
    </row>
    <row r="12" spans="2:16" ht="18.75" customHeight="1" x14ac:dyDescent="0.2">
      <c r="B12" s="267" t="s">
        <v>155</v>
      </c>
      <c r="C12" s="268">
        <v>8.6207045481379013E-3</v>
      </c>
      <c r="D12" s="268">
        <v>7.9468131533176629E-3</v>
      </c>
      <c r="E12" s="268">
        <v>1.0560360869534447E-2</v>
      </c>
      <c r="F12" s="268">
        <v>9.9580038440891909E-3</v>
      </c>
      <c r="G12" s="268">
        <v>9.323604522054418E-3</v>
      </c>
      <c r="H12" s="268">
        <v>8.1666392166490059E-3</v>
      </c>
      <c r="I12" s="268">
        <v>8.4492985530181634E-3</v>
      </c>
      <c r="J12" s="268">
        <v>9.3742536104475943E-3</v>
      </c>
      <c r="K12" s="268">
        <v>8.4896821107294813E-3</v>
      </c>
      <c r="L12" s="268">
        <v>9.7958291569861591E-3</v>
      </c>
      <c r="M12" s="268">
        <v>1.2537182065194552E-2</v>
      </c>
      <c r="N12" s="268">
        <v>1.1505259730894833E-2</v>
      </c>
      <c r="O12" s="268">
        <v>9.5826830933904896E-3</v>
      </c>
    </row>
    <row r="13" spans="2:16" ht="18.75" customHeight="1" x14ac:dyDescent="0.2">
      <c r="B13" s="267" t="s">
        <v>156</v>
      </c>
      <c r="C13" s="268">
        <v>1.1313434117133097E-2</v>
      </c>
      <c r="D13" s="268">
        <v>1.0862864922928178E-2</v>
      </c>
      <c r="E13" s="268">
        <v>1.2771544960994762E-2</v>
      </c>
      <c r="F13" s="268">
        <v>1.2728777235720461E-2</v>
      </c>
      <c r="G13" s="268">
        <v>1.2880849536612412E-2</v>
      </c>
      <c r="H13" s="268">
        <v>1.2558539066461327E-2</v>
      </c>
      <c r="I13" s="268">
        <v>1.215486817255265E-2</v>
      </c>
      <c r="J13" s="268">
        <v>1.207779155007978E-2</v>
      </c>
      <c r="K13" s="268">
        <v>9.9323379313877146E-3</v>
      </c>
      <c r="L13" s="268">
        <v>1.2799454522698199E-2</v>
      </c>
      <c r="M13" s="268">
        <v>1.5909111971094587E-2</v>
      </c>
      <c r="N13" s="268">
        <v>1.4054603321771528E-2</v>
      </c>
      <c r="O13" s="268">
        <v>1.2524047998639074E-2</v>
      </c>
    </row>
    <row r="14" spans="2:16" ht="18.75" customHeight="1" x14ac:dyDescent="0.2">
      <c r="B14" s="267" t="s">
        <v>157</v>
      </c>
      <c r="C14" s="268">
        <v>1.0805056975562511E-2</v>
      </c>
      <c r="D14" s="268">
        <v>1.0081286387208442E-2</v>
      </c>
      <c r="E14" s="268">
        <v>1.2544204158403812E-2</v>
      </c>
      <c r="F14" s="268">
        <v>1.3346833172042296E-2</v>
      </c>
      <c r="G14" s="268">
        <v>1.2034650620977878E-2</v>
      </c>
      <c r="H14" s="268">
        <v>1.2396755439607846E-2</v>
      </c>
      <c r="I14" s="268">
        <v>1.0664408356088534E-2</v>
      </c>
      <c r="J14" s="268">
        <v>1.059649723964326E-2</v>
      </c>
      <c r="K14" s="268">
        <v>9.7511066566441148E-3</v>
      </c>
      <c r="L14" s="268">
        <v>1.1524437074408041E-2</v>
      </c>
      <c r="M14" s="268">
        <v>1.5943454595739707E-2</v>
      </c>
      <c r="N14" s="268">
        <v>1.3768792748315542E-2</v>
      </c>
      <c r="O14" s="268">
        <v>1.1961334448550041E-2</v>
      </c>
    </row>
    <row r="15" spans="2:16" ht="18.75" customHeight="1" x14ac:dyDescent="0.2">
      <c r="B15" s="269" t="s">
        <v>170</v>
      </c>
      <c r="C15" s="270">
        <v>9.938220264319059E-3</v>
      </c>
      <c r="D15" s="270">
        <v>9.3499310457499634E-3</v>
      </c>
      <c r="E15" s="270">
        <v>1.1670004549590917E-2</v>
      </c>
      <c r="F15" s="270">
        <v>1.144710596230835E-2</v>
      </c>
      <c r="G15" s="270">
        <v>1.1048799105917112E-2</v>
      </c>
      <c r="H15" s="270">
        <v>1.0397669960618892E-2</v>
      </c>
      <c r="I15" s="270">
        <v>1.0189687189617998E-2</v>
      </c>
      <c r="J15" s="270">
        <v>1.0594630777513327E-2</v>
      </c>
      <c r="K15" s="270">
        <v>9.2078539967352466E-3</v>
      </c>
      <c r="L15" s="270">
        <v>1.1193714757620042E-2</v>
      </c>
      <c r="M15" s="270">
        <v>1.4264543945394363E-2</v>
      </c>
      <c r="N15" s="270">
        <v>1.2772278090837717E-2</v>
      </c>
      <c r="O15" s="268">
        <v>1.1025490011553108E-2</v>
      </c>
    </row>
    <row r="16" spans="2:16" ht="5.25" customHeight="1" x14ac:dyDescent="0.2">
      <c r="B16" s="271"/>
      <c r="C16" s="272"/>
      <c r="D16" s="272"/>
      <c r="E16" s="272"/>
      <c r="F16" s="272"/>
      <c r="G16" s="272"/>
      <c r="H16" s="272"/>
      <c r="I16" s="272"/>
      <c r="J16" s="272"/>
      <c r="K16" s="272"/>
      <c r="L16" s="272"/>
      <c r="M16" s="272"/>
      <c r="N16" s="272"/>
      <c r="O16" s="273"/>
    </row>
    <row r="17" spans="2:16" ht="19.5" customHeight="1" x14ac:dyDescent="0.25">
      <c r="B17" s="277" t="s">
        <v>17</v>
      </c>
      <c r="C17" s="278"/>
      <c r="D17" s="272"/>
      <c r="E17" s="272"/>
      <c r="F17" s="272"/>
      <c r="G17" s="272"/>
      <c r="H17" s="272"/>
      <c r="I17" s="272"/>
      <c r="J17" s="272"/>
      <c r="K17" s="272"/>
      <c r="L17" s="272"/>
      <c r="M17" s="272"/>
      <c r="N17" s="272"/>
      <c r="O17" s="276"/>
    </row>
    <row r="18" spans="2:16" ht="18.75" customHeight="1" x14ac:dyDescent="0.2">
      <c r="B18" s="267" t="s">
        <v>155</v>
      </c>
      <c r="C18" s="268">
        <v>3.5188348999560332E-2</v>
      </c>
      <c r="D18" s="268">
        <v>3.2652747115117134E-2</v>
      </c>
      <c r="E18" s="268">
        <v>3.6775483061986219E-2</v>
      </c>
      <c r="F18" s="268">
        <v>3.7177793798016709E-2</v>
      </c>
      <c r="G18" s="268">
        <v>3.3918944826808538E-2</v>
      </c>
      <c r="H18" s="268">
        <v>3.1631548771430436E-2</v>
      </c>
      <c r="I18" s="268">
        <v>3.4597317181108464E-2</v>
      </c>
      <c r="J18" s="268">
        <v>3.6263678906536312E-2</v>
      </c>
      <c r="K18" s="268">
        <v>3.1417951842316487E-2</v>
      </c>
      <c r="L18" s="268">
        <v>3.4502283875805492E-2</v>
      </c>
      <c r="M18" s="268">
        <v>3.8797495850399349E-2</v>
      </c>
      <c r="N18" s="268">
        <v>3.8468133422625721E-2</v>
      </c>
      <c r="O18" s="279">
        <v>3.5162326124580541E-2</v>
      </c>
    </row>
    <row r="19" spans="2:16" ht="18.75" customHeight="1" x14ac:dyDescent="0.2">
      <c r="B19" s="267" t="s">
        <v>156</v>
      </c>
      <c r="C19" s="268">
        <v>4.4611724708904905E-2</v>
      </c>
      <c r="D19" s="268">
        <v>4.4641087598095333E-2</v>
      </c>
      <c r="E19" s="268">
        <v>4.8120969702355895E-2</v>
      </c>
      <c r="F19" s="268">
        <v>4.7500210429216143E-2</v>
      </c>
      <c r="G19" s="268">
        <v>4.6177260854989244E-2</v>
      </c>
      <c r="H19" s="268">
        <v>4.515326448792685E-2</v>
      </c>
      <c r="I19" s="268">
        <v>4.4630210840911975E-2</v>
      </c>
      <c r="J19" s="268">
        <v>4.4708150621941514E-2</v>
      </c>
      <c r="K19" s="268">
        <v>3.6644133592129043E-2</v>
      </c>
      <c r="L19" s="268">
        <v>4.238894296532128E-2</v>
      </c>
      <c r="M19" s="268">
        <v>4.8448208885135374E-2</v>
      </c>
      <c r="N19" s="268">
        <v>4.8337228179104047E-2</v>
      </c>
      <c r="O19" s="279">
        <v>4.5147749487941105E-2</v>
      </c>
    </row>
    <row r="20" spans="2:16" ht="18.75" customHeight="1" x14ac:dyDescent="0.2">
      <c r="B20" s="267" t="s">
        <v>157</v>
      </c>
      <c r="C20" s="268">
        <v>4.7585707960018452E-2</v>
      </c>
      <c r="D20" s="268">
        <v>4.4667517823843463E-2</v>
      </c>
      <c r="E20" s="268">
        <v>5.2916580412361795E-2</v>
      </c>
      <c r="F20" s="268">
        <v>5.2439747855713009E-2</v>
      </c>
      <c r="G20" s="268">
        <v>4.8338846254643256E-2</v>
      </c>
      <c r="H20" s="268">
        <v>4.7611028861178448E-2</v>
      </c>
      <c r="I20" s="268">
        <v>4.7868651143806486E-2</v>
      </c>
      <c r="J20" s="268">
        <v>4.8346518655872368E-2</v>
      </c>
      <c r="K20" s="268">
        <v>4.0048442328572624E-2</v>
      </c>
      <c r="L20" s="268">
        <v>4.4730101314979898E-2</v>
      </c>
      <c r="M20" s="268">
        <v>5.1451984021760516E-2</v>
      </c>
      <c r="N20" s="268">
        <v>5.072503067567842E-2</v>
      </c>
      <c r="O20" s="279">
        <v>4.8107907804046543E-2</v>
      </c>
    </row>
    <row r="21" spans="2:16" ht="18.75" customHeight="1" x14ac:dyDescent="0.2">
      <c r="B21" s="269" t="s">
        <v>160</v>
      </c>
      <c r="C21" s="270">
        <v>4.0319050596143727E-2</v>
      </c>
      <c r="D21" s="270">
        <v>3.8778393892010335E-2</v>
      </c>
      <c r="E21" s="270">
        <v>4.3132824881198996E-2</v>
      </c>
      <c r="F21" s="270">
        <v>4.3023521513056572E-2</v>
      </c>
      <c r="G21" s="270">
        <v>4.0429066837343333E-2</v>
      </c>
      <c r="H21" s="270">
        <v>3.8828114170969374E-2</v>
      </c>
      <c r="I21" s="270">
        <v>4.0109809029056837E-2</v>
      </c>
      <c r="J21" s="270">
        <v>4.0984144382150679E-2</v>
      </c>
      <c r="K21" s="270">
        <v>3.4467299473279214E-2</v>
      </c>
      <c r="L21" s="270">
        <v>3.87964979769128E-2</v>
      </c>
      <c r="M21" s="270">
        <v>4.4053782195708747E-2</v>
      </c>
      <c r="N21" s="270">
        <v>4.3746491981525151E-2</v>
      </c>
      <c r="O21" s="279">
        <v>4.0596281039749715E-2</v>
      </c>
    </row>
    <row r="22" spans="2:16" ht="28.5" customHeight="1" x14ac:dyDescent="0.2">
      <c r="B22" s="1261" t="s">
        <v>171</v>
      </c>
      <c r="C22" s="1261"/>
      <c r="D22" s="1261"/>
      <c r="E22" s="1261"/>
      <c r="F22" s="1261"/>
      <c r="G22" s="1261"/>
      <c r="H22" s="1261"/>
      <c r="I22" s="1261"/>
      <c r="J22" s="1261"/>
      <c r="K22" s="1261"/>
      <c r="L22" s="1261"/>
      <c r="M22" s="1261"/>
      <c r="N22" s="1261"/>
      <c r="O22" s="1261"/>
      <c r="P22" s="280"/>
    </row>
    <row r="23" spans="2:16" ht="24.75" customHeight="1" x14ac:dyDescent="0.2">
      <c r="B23" s="1262" t="s">
        <v>172</v>
      </c>
      <c r="C23" s="1262"/>
      <c r="D23" s="1262"/>
      <c r="E23" s="1262"/>
      <c r="F23" s="1262"/>
      <c r="G23" s="1262"/>
      <c r="H23" s="1262"/>
      <c r="I23" s="1262"/>
      <c r="J23" s="1262"/>
      <c r="K23" s="1262"/>
      <c r="L23" s="1262"/>
      <c r="M23" s="1262"/>
      <c r="N23" s="1262"/>
      <c r="O23" s="1262"/>
      <c r="P23" s="281"/>
    </row>
    <row r="24" spans="2:16" ht="15" customHeight="1" x14ac:dyDescent="0.2">
      <c r="B24" s="76" t="s">
        <v>173</v>
      </c>
      <c r="C24" s="282"/>
      <c r="D24" s="282"/>
      <c r="E24" s="282"/>
      <c r="F24" s="282"/>
      <c r="G24" s="282"/>
      <c r="H24" s="282"/>
      <c r="I24" s="282"/>
      <c r="J24" s="282"/>
      <c r="K24" s="282"/>
      <c r="L24" s="282"/>
      <c r="M24" s="282"/>
      <c r="N24" s="282"/>
      <c r="O24" s="282"/>
      <c r="P24" s="281"/>
    </row>
    <row r="25" spans="2:16" ht="20.25" customHeight="1" x14ac:dyDescent="0.2">
      <c r="B25" s="75"/>
      <c r="C25" s="283">
        <v>31</v>
      </c>
      <c r="D25" s="284">
        <v>29</v>
      </c>
      <c r="E25" s="284">
        <v>31</v>
      </c>
      <c r="F25" s="284">
        <v>30</v>
      </c>
      <c r="G25" s="284">
        <v>31</v>
      </c>
      <c r="H25" s="284">
        <v>30</v>
      </c>
      <c r="I25" s="284">
        <v>31</v>
      </c>
      <c r="J25" s="284">
        <v>31</v>
      </c>
      <c r="K25" s="284">
        <v>30</v>
      </c>
      <c r="L25" s="284">
        <v>31</v>
      </c>
      <c r="M25" s="284">
        <v>30</v>
      </c>
      <c r="N25" s="284">
        <v>31</v>
      </c>
    </row>
  </sheetData>
  <mergeCells count="2">
    <mergeCell ref="B22:O22"/>
    <mergeCell ref="B23:O23"/>
  </mergeCells>
  <hyperlinks>
    <hyperlink ref="P2" location="Índice!A1" display="Volver"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79998168889431442"/>
  </sheetPr>
  <dimension ref="A1:P24"/>
  <sheetViews>
    <sheetView showGridLines="0" zoomScale="90" zoomScaleNormal="90" workbookViewId="0"/>
  </sheetViews>
  <sheetFormatPr baseColWidth="10" defaultRowHeight="12.75" x14ac:dyDescent="0.2"/>
  <cols>
    <col min="1" max="1" width="3.140625" style="254" customWidth="1"/>
    <col min="2" max="2" width="32.85546875" style="254" customWidth="1"/>
    <col min="3" max="16384" width="11.42578125" style="254"/>
  </cols>
  <sheetData>
    <row r="1" spans="1:16" ht="29.25" customHeight="1" x14ac:dyDescent="0.2">
      <c r="A1" s="5"/>
      <c r="B1" s="1267" t="s">
        <v>163</v>
      </c>
      <c r="C1" s="1267"/>
      <c r="D1" s="1267"/>
      <c r="E1" s="1267"/>
      <c r="F1" s="1267"/>
      <c r="G1" s="1267"/>
      <c r="H1" s="1267"/>
      <c r="I1" s="1267"/>
      <c r="J1" s="1267"/>
      <c r="K1" s="1267"/>
      <c r="L1" s="1267"/>
      <c r="M1" s="1267"/>
      <c r="N1" s="1267"/>
      <c r="O1" s="1267"/>
    </row>
    <row r="2" spans="1:16" ht="15.75" x14ac:dyDescent="0.2">
      <c r="A2" s="5"/>
      <c r="B2" s="1267" t="s">
        <v>2</v>
      </c>
      <c r="C2" s="1267"/>
      <c r="D2" s="1267"/>
      <c r="E2" s="1267"/>
      <c r="F2" s="1267"/>
      <c r="G2" s="1267"/>
      <c r="H2" s="1267"/>
      <c r="I2" s="1267"/>
      <c r="J2" s="1267"/>
      <c r="K2" s="1267"/>
      <c r="L2" s="1267"/>
      <c r="M2" s="1267"/>
      <c r="N2" s="1267"/>
      <c r="O2" s="1267"/>
      <c r="P2" s="1189" t="s">
        <v>1070</v>
      </c>
    </row>
    <row r="3" spans="1:16" x14ac:dyDescent="0.2">
      <c r="A3" s="2"/>
      <c r="B3" s="236"/>
      <c r="C3" s="236"/>
      <c r="D3" s="238"/>
      <c r="E3" s="238"/>
      <c r="F3" s="238"/>
      <c r="G3" s="238"/>
      <c r="H3" s="238"/>
      <c r="I3" s="238"/>
      <c r="J3" s="238"/>
      <c r="K3" s="238"/>
      <c r="L3" s="238"/>
      <c r="M3" s="238"/>
      <c r="N3" s="238"/>
      <c r="O3" s="236"/>
    </row>
    <row r="4" spans="1:16" ht="15" x14ac:dyDescent="0.2">
      <c r="A4" s="2"/>
      <c r="B4" s="255" t="s">
        <v>74</v>
      </c>
      <c r="C4" s="7" t="s">
        <v>5</v>
      </c>
      <c r="D4" s="7" t="s">
        <v>6</v>
      </c>
      <c r="E4" s="7" t="s">
        <v>7</v>
      </c>
      <c r="F4" s="7" t="s">
        <v>8</v>
      </c>
      <c r="G4" s="7" t="s">
        <v>9</v>
      </c>
      <c r="H4" s="7" t="s">
        <v>10</v>
      </c>
      <c r="I4" s="7" t="s">
        <v>11</v>
      </c>
      <c r="J4" s="7" t="s">
        <v>12</v>
      </c>
      <c r="K4" s="7" t="s">
        <v>13</v>
      </c>
      <c r="L4" s="7" t="s">
        <v>14</v>
      </c>
      <c r="M4" s="7" t="s">
        <v>15</v>
      </c>
      <c r="N4" s="7" t="s">
        <v>16</v>
      </c>
      <c r="O4" s="239" t="s">
        <v>17</v>
      </c>
    </row>
    <row r="5" spans="1:16" x14ac:dyDescent="0.2">
      <c r="A5" s="2"/>
      <c r="B5" s="240" t="s">
        <v>155</v>
      </c>
      <c r="C5" s="185">
        <v>110037</v>
      </c>
      <c r="D5" s="256">
        <v>111171</v>
      </c>
      <c r="E5" s="256">
        <v>97870</v>
      </c>
      <c r="F5" s="118">
        <v>107757</v>
      </c>
      <c r="G5" s="241">
        <v>105633</v>
      </c>
      <c r="H5" s="118">
        <v>102182</v>
      </c>
      <c r="I5" s="118">
        <v>105510</v>
      </c>
      <c r="J5" s="118">
        <v>110218</v>
      </c>
      <c r="K5" s="118">
        <v>97777</v>
      </c>
      <c r="L5" s="118">
        <v>106951</v>
      </c>
      <c r="M5" s="118">
        <v>104057</v>
      </c>
      <c r="N5" s="256">
        <v>116356</v>
      </c>
      <c r="O5" s="257">
        <v>1275519</v>
      </c>
    </row>
    <row r="6" spans="1:16" x14ac:dyDescent="0.2">
      <c r="A6" s="2"/>
      <c r="B6" s="240" t="s">
        <v>156</v>
      </c>
      <c r="C6" s="185">
        <v>125620</v>
      </c>
      <c r="D6" s="256">
        <v>116283</v>
      </c>
      <c r="E6" s="256">
        <v>131809</v>
      </c>
      <c r="F6" s="118">
        <v>123211</v>
      </c>
      <c r="G6" s="256">
        <v>123452</v>
      </c>
      <c r="H6" s="256">
        <v>121898</v>
      </c>
      <c r="I6" s="256">
        <v>122096</v>
      </c>
      <c r="J6" s="256">
        <v>122657</v>
      </c>
      <c r="K6" s="258">
        <v>109953</v>
      </c>
      <c r="L6" s="256">
        <v>115458</v>
      </c>
      <c r="M6" s="256">
        <v>115581</v>
      </c>
      <c r="N6" s="256">
        <v>131675</v>
      </c>
      <c r="O6" s="257">
        <v>1459693</v>
      </c>
    </row>
    <row r="7" spans="1:16" x14ac:dyDescent="0.2">
      <c r="A7" s="2"/>
      <c r="B7" s="240" t="s">
        <v>157</v>
      </c>
      <c r="C7" s="185">
        <v>31487</v>
      </c>
      <c r="D7" s="256">
        <v>28925</v>
      </c>
      <c r="E7" s="256">
        <v>34417</v>
      </c>
      <c r="F7" s="256">
        <v>32372</v>
      </c>
      <c r="G7" s="256">
        <v>32009</v>
      </c>
      <c r="H7" s="256">
        <v>30694</v>
      </c>
      <c r="I7" s="256">
        <v>32921</v>
      </c>
      <c r="J7" s="256">
        <v>35949</v>
      </c>
      <c r="K7" s="258">
        <v>32396</v>
      </c>
      <c r="L7" s="256">
        <v>33280</v>
      </c>
      <c r="M7" s="256">
        <v>32622</v>
      </c>
      <c r="N7" s="256">
        <v>36439</v>
      </c>
      <c r="O7" s="257">
        <v>393511</v>
      </c>
    </row>
    <row r="8" spans="1:16" x14ac:dyDescent="0.2">
      <c r="A8" s="2"/>
      <c r="B8" s="243" t="s">
        <v>164</v>
      </c>
      <c r="C8" s="257">
        <v>267144</v>
      </c>
      <c r="D8" s="257">
        <v>256379</v>
      </c>
      <c r="E8" s="257">
        <v>264096</v>
      </c>
      <c r="F8" s="257">
        <v>263340</v>
      </c>
      <c r="G8" s="257">
        <v>261094</v>
      </c>
      <c r="H8" s="257">
        <v>254774</v>
      </c>
      <c r="I8" s="257">
        <v>260527</v>
      </c>
      <c r="J8" s="257">
        <v>268824</v>
      </c>
      <c r="K8" s="257">
        <v>240126</v>
      </c>
      <c r="L8" s="257">
        <v>255689</v>
      </c>
      <c r="M8" s="257">
        <v>252260</v>
      </c>
      <c r="N8" s="257">
        <v>284470</v>
      </c>
      <c r="O8" s="257">
        <v>3128723</v>
      </c>
    </row>
    <row r="9" spans="1:16" x14ac:dyDescent="0.2">
      <c r="A9" s="2"/>
      <c r="B9" s="2"/>
      <c r="C9" s="123"/>
      <c r="D9" s="259"/>
      <c r="E9" s="259"/>
      <c r="F9" s="259"/>
      <c r="G9" s="259"/>
      <c r="H9" s="259"/>
      <c r="I9" s="259"/>
      <c r="J9" s="259"/>
      <c r="K9" s="259"/>
      <c r="L9" s="259"/>
      <c r="M9" s="259"/>
      <c r="N9" s="259"/>
      <c r="O9" s="260"/>
    </row>
    <row r="10" spans="1:16" x14ac:dyDescent="0.2">
      <c r="A10" s="2"/>
      <c r="B10" s="240" t="s">
        <v>155</v>
      </c>
      <c r="C10" s="185">
        <v>50906</v>
      </c>
      <c r="D10" s="256">
        <v>50935</v>
      </c>
      <c r="E10" s="256">
        <v>43813</v>
      </c>
      <c r="F10" s="118">
        <v>49812</v>
      </c>
      <c r="G10" s="241">
        <v>50082</v>
      </c>
      <c r="H10" s="118">
        <v>48669</v>
      </c>
      <c r="I10" s="118">
        <v>48700</v>
      </c>
      <c r="J10" s="118">
        <v>49960</v>
      </c>
      <c r="K10" s="118">
        <v>46505</v>
      </c>
      <c r="L10" s="118">
        <v>51820</v>
      </c>
      <c r="M10" s="256">
        <v>56019</v>
      </c>
      <c r="N10" s="256">
        <v>61041</v>
      </c>
      <c r="O10" s="257">
        <v>608262</v>
      </c>
    </row>
    <row r="11" spans="1:16" x14ac:dyDescent="0.2">
      <c r="A11" s="2"/>
      <c r="B11" s="240" t="s">
        <v>156</v>
      </c>
      <c r="C11" s="185">
        <v>52770</v>
      </c>
      <c r="D11" s="256">
        <v>49266</v>
      </c>
      <c r="E11" s="256">
        <v>56092</v>
      </c>
      <c r="F11" s="118">
        <v>54240</v>
      </c>
      <c r="G11" s="256">
        <v>54756</v>
      </c>
      <c r="H11" s="256">
        <v>54671</v>
      </c>
      <c r="I11" s="256">
        <v>56667</v>
      </c>
      <c r="J11" s="256">
        <v>54939</v>
      </c>
      <c r="K11" s="256">
        <v>49775</v>
      </c>
      <c r="L11" s="256">
        <v>55671</v>
      </c>
      <c r="M11" s="256">
        <v>61797</v>
      </c>
      <c r="N11" s="256">
        <v>68460</v>
      </c>
      <c r="O11" s="257">
        <v>669104</v>
      </c>
    </row>
    <row r="12" spans="1:16" x14ac:dyDescent="0.2">
      <c r="A12" s="2"/>
      <c r="B12" s="240" t="s">
        <v>157</v>
      </c>
      <c r="C12" s="185">
        <v>11063</v>
      </c>
      <c r="D12" s="256">
        <v>10475</v>
      </c>
      <c r="E12" s="256">
        <v>12703</v>
      </c>
      <c r="F12" s="256">
        <v>12508</v>
      </c>
      <c r="G12" s="256">
        <v>12847</v>
      </c>
      <c r="H12" s="256">
        <v>13318</v>
      </c>
      <c r="I12" s="256">
        <v>12833</v>
      </c>
      <c r="J12" s="256">
        <v>11844</v>
      </c>
      <c r="K12" s="256">
        <v>10683</v>
      </c>
      <c r="L12" s="256">
        <v>12278</v>
      </c>
      <c r="M12" s="256">
        <v>13767</v>
      </c>
      <c r="N12" s="256">
        <v>16383</v>
      </c>
      <c r="O12" s="257">
        <v>150702</v>
      </c>
    </row>
    <row r="13" spans="1:16" x14ac:dyDescent="0.2">
      <c r="A13" s="2"/>
      <c r="B13" s="243" t="s">
        <v>165</v>
      </c>
      <c r="C13" s="257">
        <v>114739</v>
      </c>
      <c r="D13" s="257">
        <v>110676</v>
      </c>
      <c r="E13" s="257">
        <v>112608</v>
      </c>
      <c r="F13" s="257">
        <v>116560</v>
      </c>
      <c r="G13" s="257">
        <v>117685</v>
      </c>
      <c r="H13" s="257">
        <v>116658</v>
      </c>
      <c r="I13" s="257">
        <v>118200</v>
      </c>
      <c r="J13" s="257">
        <v>116743</v>
      </c>
      <c r="K13" s="257">
        <v>106963</v>
      </c>
      <c r="L13" s="257">
        <v>119769</v>
      </c>
      <c r="M13" s="257">
        <v>131583</v>
      </c>
      <c r="N13" s="257">
        <v>145884</v>
      </c>
      <c r="O13" s="257">
        <v>1428068</v>
      </c>
    </row>
    <row r="14" spans="1:16" x14ac:dyDescent="0.2">
      <c r="A14" s="2"/>
      <c r="B14" s="247"/>
      <c r="C14" s="121"/>
      <c r="D14" s="261"/>
      <c r="E14" s="261"/>
      <c r="F14" s="261"/>
      <c r="G14" s="261"/>
      <c r="H14" s="261"/>
      <c r="I14" s="261"/>
      <c r="J14" s="261"/>
      <c r="K14" s="261"/>
      <c r="L14" s="261"/>
      <c r="M14" s="261"/>
      <c r="N14" s="261"/>
      <c r="O14" s="260"/>
    </row>
    <row r="15" spans="1:16" x14ac:dyDescent="0.2">
      <c r="A15" s="2"/>
      <c r="B15" s="240" t="s">
        <v>155</v>
      </c>
      <c r="C15" s="257">
        <v>160943</v>
      </c>
      <c r="D15" s="257">
        <v>162106</v>
      </c>
      <c r="E15" s="257">
        <v>141683</v>
      </c>
      <c r="F15" s="257">
        <v>157569</v>
      </c>
      <c r="G15" s="257">
        <v>155715</v>
      </c>
      <c r="H15" s="257">
        <v>150851</v>
      </c>
      <c r="I15" s="257">
        <v>154210</v>
      </c>
      <c r="J15" s="257">
        <v>160178</v>
      </c>
      <c r="K15" s="257">
        <v>144282</v>
      </c>
      <c r="L15" s="257">
        <v>158771</v>
      </c>
      <c r="M15" s="257">
        <v>160076</v>
      </c>
      <c r="N15" s="257">
        <v>177397</v>
      </c>
      <c r="O15" s="257">
        <v>1883781</v>
      </c>
    </row>
    <row r="16" spans="1:16" x14ac:dyDescent="0.2">
      <c r="A16" s="2"/>
      <c r="B16" s="240" t="s">
        <v>156</v>
      </c>
      <c r="C16" s="257">
        <v>178390</v>
      </c>
      <c r="D16" s="257">
        <v>165549</v>
      </c>
      <c r="E16" s="257">
        <v>187901</v>
      </c>
      <c r="F16" s="257">
        <v>177451</v>
      </c>
      <c r="G16" s="257">
        <v>178208</v>
      </c>
      <c r="H16" s="257">
        <v>176569</v>
      </c>
      <c r="I16" s="257">
        <v>178763</v>
      </c>
      <c r="J16" s="257">
        <v>177596</v>
      </c>
      <c r="K16" s="257">
        <v>159728</v>
      </c>
      <c r="L16" s="257">
        <v>171129</v>
      </c>
      <c r="M16" s="257">
        <v>177378</v>
      </c>
      <c r="N16" s="257">
        <v>200135</v>
      </c>
      <c r="O16" s="257">
        <v>2128797</v>
      </c>
    </row>
    <row r="17" spans="1:15" x14ac:dyDescent="0.2">
      <c r="A17" s="2"/>
      <c r="B17" s="240" t="s">
        <v>157</v>
      </c>
      <c r="C17" s="257">
        <v>42550</v>
      </c>
      <c r="D17" s="257">
        <v>39400</v>
      </c>
      <c r="E17" s="257">
        <v>47120</v>
      </c>
      <c r="F17" s="257">
        <v>44880</v>
      </c>
      <c r="G17" s="257">
        <v>44856</v>
      </c>
      <c r="H17" s="257">
        <v>44012</v>
      </c>
      <c r="I17" s="257">
        <v>45754</v>
      </c>
      <c r="J17" s="257">
        <v>47793</v>
      </c>
      <c r="K17" s="257">
        <v>43079</v>
      </c>
      <c r="L17" s="257">
        <v>45558</v>
      </c>
      <c r="M17" s="257">
        <v>46389</v>
      </c>
      <c r="N17" s="257">
        <v>52822</v>
      </c>
      <c r="O17" s="257">
        <v>544213</v>
      </c>
    </row>
    <row r="18" spans="1:15" x14ac:dyDescent="0.2">
      <c r="A18" s="2"/>
      <c r="B18" s="243" t="s">
        <v>166</v>
      </c>
      <c r="C18" s="257">
        <v>381883</v>
      </c>
      <c r="D18" s="257">
        <v>367055</v>
      </c>
      <c r="E18" s="257">
        <v>376704</v>
      </c>
      <c r="F18" s="257">
        <v>379900</v>
      </c>
      <c r="G18" s="257">
        <v>378779</v>
      </c>
      <c r="H18" s="257">
        <v>371432</v>
      </c>
      <c r="I18" s="257">
        <v>378727</v>
      </c>
      <c r="J18" s="257">
        <v>385567</v>
      </c>
      <c r="K18" s="257">
        <v>347089</v>
      </c>
      <c r="L18" s="257">
        <v>375458</v>
      </c>
      <c r="M18" s="257">
        <v>383843</v>
      </c>
      <c r="N18" s="257">
        <v>430354</v>
      </c>
      <c r="O18" s="257">
        <v>4556791</v>
      </c>
    </row>
    <row r="19" spans="1:15" x14ac:dyDescent="0.2">
      <c r="A19" s="2"/>
      <c r="B19" s="2"/>
      <c r="C19" s="123"/>
      <c r="D19" s="259"/>
      <c r="E19" s="259"/>
      <c r="F19" s="259"/>
      <c r="G19" s="259"/>
      <c r="H19" s="259"/>
      <c r="I19" s="259"/>
      <c r="J19" s="259"/>
      <c r="K19" s="259"/>
      <c r="L19" s="259"/>
      <c r="M19" s="259"/>
      <c r="N19" s="259"/>
      <c r="O19" s="260"/>
    </row>
    <row r="20" spans="1:15" x14ac:dyDescent="0.2">
      <c r="A20" s="2"/>
      <c r="B20" s="240" t="s">
        <v>155</v>
      </c>
      <c r="C20" s="185">
        <v>8880</v>
      </c>
      <c r="D20" s="256">
        <v>9229</v>
      </c>
      <c r="E20" s="256">
        <v>7704</v>
      </c>
      <c r="F20" s="118">
        <v>8616</v>
      </c>
      <c r="G20" s="241">
        <v>9382</v>
      </c>
      <c r="H20" s="118">
        <v>5121</v>
      </c>
      <c r="I20" s="118">
        <v>9690</v>
      </c>
      <c r="J20" s="118">
        <v>10074</v>
      </c>
      <c r="K20" s="118">
        <v>9488</v>
      </c>
      <c r="L20" s="118">
        <v>11322</v>
      </c>
      <c r="M20" s="256">
        <v>11282</v>
      </c>
      <c r="N20" s="256">
        <v>12071</v>
      </c>
      <c r="O20" s="257">
        <v>112859</v>
      </c>
    </row>
    <row r="21" spans="1:15" x14ac:dyDescent="0.2">
      <c r="A21" s="2"/>
      <c r="B21" s="240" t="s">
        <v>156</v>
      </c>
      <c r="C21" s="185">
        <v>11310</v>
      </c>
      <c r="D21" s="256">
        <v>9310</v>
      </c>
      <c r="E21" s="256">
        <v>9857</v>
      </c>
      <c r="F21" s="118">
        <v>9899</v>
      </c>
      <c r="G21" s="256">
        <v>10174</v>
      </c>
      <c r="H21" s="256">
        <v>10212</v>
      </c>
      <c r="I21" s="256">
        <v>10874</v>
      </c>
      <c r="J21" s="256">
        <v>11091</v>
      </c>
      <c r="K21" s="256">
        <v>10762</v>
      </c>
      <c r="L21" s="256">
        <v>10577</v>
      </c>
      <c r="M21" s="256">
        <v>9566</v>
      </c>
      <c r="N21" s="256">
        <v>11487</v>
      </c>
      <c r="O21" s="257">
        <v>125119</v>
      </c>
    </row>
    <row r="22" spans="1:15" x14ac:dyDescent="0.2">
      <c r="A22" s="2"/>
      <c r="B22" s="240" t="s">
        <v>157</v>
      </c>
      <c r="C22" s="185">
        <v>2149</v>
      </c>
      <c r="D22" s="256">
        <v>666</v>
      </c>
      <c r="E22" s="256">
        <v>2110</v>
      </c>
      <c r="F22" s="256">
        <v>1638</v>
      </c>
      <c r="G22" s="256">
        <v>1126</v>
      </c>
      <c r="H22" s="256">
        <v>1753</v>
      </c>
      <c r="I22" s="256">
        <v>1978</v>
      </c>
      <c r="J22" s="256">
        <v>2840</v>
      </c>
      <c r="K22" s="256">
        <v>1044</v>
      </c>
      <c r="L22" s="256">
        <v>652</v>
      </c>
      <c r="M22" s="256">
        <v>896</v>
      </c>
      <c r="N22" s="256">
        <v>1758</v>
      </c>
      <c r="O22" s="257">
        <v>18610</v>
      </c>
    </row>
    <row r="23" spans="1:15" x14ac:dyDescent="0.2">
      <c r="A23" s="2"/>
      <c r="B23" s="243" t="s">
        <v>167</v>
      </c>
      <c r="C23" s="257">
        <v>22339</v>
      </c>
      <c r="D23" s="257">
        <v>19205</v>
      </c>
      <c r="E23" s="257">
        <v>19671</v>
      </c>
      <c r="F23" s="257">
        <v>20153</v>
      </c>
      <c r="G23" s="257">
        <v>20682</v>
      </c>
      <c r="H23" s="257">
        <v>17086</v>
      </c>
      <c r="I23" s="257">
        <v>22542</v>
      </c>
      <c r="J23" s="257">
        <v>24005</v>
      </c>
      <c r="K23" s="257">
        <v>21294</v>
      </c>
      <c r="L23" s="257">
        <v>22551</v>
      </c>
      <c r="M23" s="257">
        <v>21744</v>
      </c>
      <c r="N23" s="257">
        <v>25316</v>
      </c>
      <c r="O23" s="257">
        <v>256588</v>
      </c>
    </row>
    <row r="24" spans="1:15" x14ac:dyDescent="0.2">
      <c r="A24" s="2"/>
      <c r="B24" s="80"/>
      <c r="C24" s="2"/>
      <c r="D24" s="81"/>
      <c r="E24" s="81"/>
      <c r="F24" s="81"/>
      <c r="G24" s="81"/>
      <c r="H24" s="81"/>
      <c r="I24" s="81"/>
      <c r="J24" s="81"/>
      <c r="K24" s="81"/>
      <c r="L24" s="81"/>
      <c r="M24" s="81"/>
      <c r="N24" s="81"/>
      <c r="O24" s="2"/>
    </row>
  </sheetData>
  <mergeCells count="2">
    <mergeCell ref="B1:O1"/>
    <mergeCell ref="B2:O2"/>
  </mergeCells>
  <hyperlinks>
    <hyperlink ref="P2" location="Índice!A1" display="Volver" xr:uid="{00000000-0004-0000-1200-000000000000}"/>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79998168889431442"/>
    <pageSetUpPr fitToPage="1"/>
  </sheetPr>
  <dimension ref="B1:P54"/>
  <sheetViews>
    <sheetView zoomScale="90" zoomScaleNormal="90" workbookViewId="0"/>
  </sheetViews>
  <sheetFormatPr baseColWidth="10" defaultColWidth="4.42578125" defaultRowHeight="12.75" x14ac:dyDescent="0.2"/>
  <cols>
    <col min="1" max="1" width="2.28515625" style="2" customWidth="1"/>
    <col min="2" max="2" width="18.85546875" style="2" customWidth="1"/>
    <col min="3" max="3" width="13.85546875" style="2" customWidth="1"/>
    <col min="4" max="4" width="13.85546875" style="81" customWidth="1"/>
    <col min="5" max="11" width="13.42578125" style="81" customWidth="1"/>
    <col min="12" max="12" width="14.7109375" style="81" customWidth="1"/>
    <col min="13" max="13" width="13.28515625" style="81" customWidth="1"/>
    <col min="14" max="14" width="15" style="81" customWidth="1"/>
    <col min="15" max="15" width="14.42578125" style="81" customWidth="1"/>
    <col min="16" max="16" width="9.28515625" style="2" customWidth="1"/>
    <col min="17" max="16384" width="4.42578125" style="2"/>
  </cols>
  <sheetData>
    <row r="1" spans="2:16" x14ac:dyDescent="0.2">
      <c r="D1" s="113"/>
      <c r="E1" s="113"/>
      <c r="F1" s="113"/>
      <c r="G1" s="113"/>
      <c r="H1" s="113"/>
      <c r="I1" s="113"/>
      <c r="J1" s="113"/>
      <c r="K1" s="113"/>
      <c r="L1" s="113"/>
      <c r="M1" s="113"/>
      <c r="N1" s="113"/>
      <c r="O1" s="113"/>
    </row>
    <row r="2" spans="2:16" ht="15.75" x14ac:dyDescent="0.25">
      <c r="B2" s="1230" t="s">
        <v>72</v>
      </c>
      <c r="C2" s="1230"/>
      <c r="D2" s="1230"/>
      <c r="E2" s="1230"/>
      <c r="F2" s="1230"/>
      <c r="G2" s="1230"/>
      <c r="H2" s="1230"/>
      <c r="I2" s="1230"/>
      <c r="J2" s="1230"/>
      <c r="K2" s="1230"/>
      <c r="L2" s="1230"/>
      <c r="M2" s="1230"/>
      <c r="N2" s="1230"/>
      <c r="O2" s="1230"/>
    </row>
    <row r="3" spans="2:16" ht="15.75" x14ac:dyDescent="0.25">
      <c r="B3" s="1230" t="s">
        <v>73</v>
      </c>
      <c r="C3" s="1230"/>
      <c r="D3" s="1230"/>
      <c r="E3" s="1230"/>
      <c r="F3" s="1230"/>
      <c r="G3" s="1230"/>
      <c r="H3" s="1230"/>
      <c r="I3" s="1230"/>
      <c r="J3" s="1230"/>
      <c r="K3" s="1230"/>
      <c r="L3" s="1230"/>
      <c r="M3" s="1230"/>
      <c r="N3" s="1230"/>
      <c r="O3" s="1230"/>
    </row>
    <row r="4" spans="2:16" ht="15.75" x14ac:dyDescent="0.25">
      <c r="B4" s="1230" t="s">
        <v>2</v>
      </c>
      <c r="C4" s="1230"/>
      <c r="D4" s="1230"/>
      <c r="E4" s="1230"/>
      <c r="F4" s="1230"/>
      <c r="G4" s="1230"/>
      <c r="H4" s="1230"/>
      <c r="I4" s="1230"/>
      <c r="J4" s="1230"/>
      <c r="K4" s="1230"/>
      <c r="L4" s="1230"/>
      <c r="M4" s="1230"/>
      <c r="N4" s="1230"/>
      <c r="O4" s="1230"/>
      <c r="P4" s="1189" t="s">
        <v>1070</v>
      </c>
    </row>
    <row r="5" spans="2:16" x14ac:dyDescent="0.2">
      <c r="B5" s="114"/>
      <c r="C5" s="113"/>
      <c r="D5" s="113"/>
      <c r="E5" s="113"/>
      <c r="F5" s="113"/>
      <c r="G5" s="113"/>
      <c r="H5" s="113"/>
      <c r="I5" s="113"/>
      <c r="J5" s="113"/>
      <c r="K5" s="113"/>
      <c r="L5" s="113"/>
      <c r="M5" s="113"/>
      <c r="N5" s="113"/>
      <c r="O5" s="113"/>
    </row>
    <row r="6" spans="2:16" ht="25.5" x14ac:dyDescent="0.2">
      <c r="B6" s="86" t="s">
        <v>74</v>
      </c>
      <c r="C6" s="7" t="s">
        <v>5</v>
      </c>
      <c r="D6" s="7" t="s">
        <v>6</v>
      </c>
      <c r="E6" s="7" t="s">
        <v>7</v>
      </c>
      <c r="F6" s="7" t="s">
        <v>8</v>
      </c>
      <c r="G6" s="7" t="s">
        <v>9</v>
      </c>
      <c r="H6" s="7" t="s">
        <v>10</v>
      </c>
      <c r="I6" s="7" t="s">
        <v>11</v>
      </c>
      <c r="J6" s="7" t="s">
        <v>12</v>
      </c>
      <c r="K6" s="7" t="s">
        <v>13</v>
      </c>
      <c r="L6" s="7" t="s">
        <v>14</v>
      </c>
      <c r="M6" s="7" t="s">
        <v>15</v>
      </c>
      <c r="N6" s="7" t="s">
        <v>16</v>
      </c>
      <c r="O6" s="115" t="s">
        <v>75</v>
      </c>
    </row>
    <row r="7" spans="2:16" x14ac:dyDescent="0.2">
      <c r="B7" s="116" t="s">
        <v>1075</v>
      </c>
      <c r="C7" s="117">
        <v>68700</v>
      </c>
      <c r="D7" s="117">
        <v>68780</v>
      </c>
      <c r="E7" s="117">
        <v>69908</v>
      </c>
      <c r="F7" s="117">
        <v>69378</v>
      </c>
      <c r="G7" s="118">
        <v>70541</v>
      </c>
      <c r="H7" s="118">
        <v>69796</v>
      </c>
      <c r="I7" s="118">
        <v>71655</v>
      </c>
      <c r="J7" s="118">
        <v>71362</v>
      </c>
      <c r="K7" s="118">
        <v>70630</v>
      </c>
      <c r="L7" s="118">
        <v>70574</v>
      </c>
      <c r="M7" s="118">
        <v>70062</v>
      </c>
      <c r="N7" s="118">
        <v>69969</v>
      </c>
      <c r="O7" s="119">
        <v>70112.916666666672</v>
      </c>
    </row>
    <row r="8" spans="2:16" x14ac:dyDescent="0.2">
      <c r="B8" s="116" t="s">
        <v>1076</v>
      </c>
      <c r="C8" s="117">
        <v>81326</v>
      </c>
      <c r="D8" s="117">
        <v>80270</v>
      </c>
      <c r="E8" s="117">
        <v>80785</v>
      </c>
      <c r="F8" s="117">
        <v>80423</v>
      </c>
      <c r="G8" s="118">
        <v>79767</v>
      </c>
      <c r="H8" s="118">
        <v>79803</v>
      </c>
      <c r="I8" s="118">
        <v>79989</v>
      </c>
      <c r="J8" s="118">
        <v>80871</v>
      </c>
      <c r="K8" s="118">
        <v>79574</v>
      </c>
      <c r="L8" s="118">
        <v>79501</v>
      </c>
      <c r="M8" s="118">
        <v>78659</v>
      </c>
      <c r="N8" s="118">
        <v>79139</v>
      </c>
      <c r="O8" s="119">
        <v>80008.916666666672</v>
      </c>
    </row>
    <row r="9" spans="2:16" x14ac:dyDescent="0.2">
      <c r="B9" s="116" t="s">
        <v>1077</v>
      </c>
      <c r="C9" s="117">
        <v>16226</v>
      </c>
      <c r="D9" s="117">
        <v>15947</v>
      </c>
      <c r="E9" s="117">
        <v>15006</v>
      </c>
      <c r="F9" s="117">
        <v>15023</v>
      </c>
      <c r="G9" s="118">
        <v>15068</v>
      </c>
      <c r="H9" s="118">
        <v>14983</v>
      </c>
      <c r="I9" s="118">
        <v>15143</v>
      </c>
      <c r="J9" s="118">
        <v>14854</v>
      </c>
      <c r="K9" s="118">
        <v>14945</v>
      </c>
      <c r="L9" s="118">
        <v>14812</v>
      </c>
      <c r="M9" s="118">
        <v>14646</v>
      </c>
      <c r="N9" s="118">
        <v>14609</v>
      </c>
      <c r="O9" s="119">
        <v>15105.166666666666</v>
      </c>
    </row>
    <row r="10" spans="2:16" x14ac:dyDescent="0.2">
      <c r="B10" s="116" t="s">
        <v>76</v>
      </c>
      <c r="C10" s="119">
        <v>166252</v>
      </c>
      <c r="D10" s="119">
        <v>164997</v>
      </c>
      <c r="E10" s="119">
        <v>165699</v>
      </c>
      <c r="F10" s="119">
        <v>164824</v>
      </c>
      <c r="G10" s="119">
        <v>165376</v>
      </c>
      <c r="H10" s="119">
        <v>164582</v>
      </c>
      <c r="I10" s="119">
        <v>166787</v>
      </c>
      <c r="J10" s="119">
        <v>167087</v>
      </c>
      <c r="K10" s="119">
        <v>165149</v>
      </c>
      <c r="L10" s="119">
        <v>164887</v>
      </c>
      <c r="M10" s="119">
        <v>163367</v>
      </c>
      <c r="N10" s="119">
        <v>163717</v>
      </c>
      <c r="O10" s="119">
        <v>165227</v>
      </c>
    </row>
    <row r="11" spans="2:16" x14ac:dyDescent="0.2">
      <c r="B11" s="116" t="s">
        <v>1078</v>
      </c>
      <c r="C11" s="118">
        <v>356572</v>
      </c>
      <c r="D11" s="118">
        <v>354237</v>
      </c>
      <c r="E11" s="118">
        <v>357228</v>
      </c>
      <c r="F11" s="118">
        <v>357692</v>
      </c>
      <c r="G11" s="118">
        <v>358663</v>
      </c>
      <c r="H11" s="118">
        <v>358754</v>
      </c>
      <c r="I11" s="118">
        <v>909717</v>
      </c>
      <c r="J11" s="118">
        <v>919668</v>
      </c>
      <c r="K11" s="118">
        <v>913664</v>
      </c>
      <c r="L11" s="118">
        <v>880551</v>
      </c>
      <c r="M11" s="118">
        <v>888405</v>
      </c>
      <c r="N11" s="118">
        <v>891803</v>
      </c>
      <c r="O11" s="119">
        <v>628912.83333333337</v>
      </c>
    </row>
    <row r="12" spans="2:16" x14ac:dyDescent="0.2">
      <c r="B12" s="116" t="s">
        <v>21</v>
      </c>
      <c r="C12" s="119">
        <v>522824</v>
      </c>
      <c r="D12" s="119">
        <v>519234</v>
      </c>
      <c r="E12" s="119">
        <v>522927</v>
      </c>
      <c r="F12" s="119">
        <v>522516</v>
      </c>
      <c r="G12" s="119">
        <v>524039</v>
      </c>
      <c r="H12" s="119">
        <v>523336</v>
      </c>
      <c r="I12" s="119">
        <v>1076504</v>
      </c>
      <c r="J12" s="119">
        <v>1086755</v>
      </c>
      <c r="K12" s="119">
        <v>1078813</v>
      </c>
      <c r="L12" s="119">
        <v>1045438</v>
      </c>
      <c r="M12" s="119">
        <v>1051772</v>
      </c>
      <c r="N12" s="119">
        <v>1055520</v>
      </c>
      <c r="O12" s="119">
        <v>794139.83333333337</v>
      </c>
    </row>
    <row r="13" spans="2:16" ht="13.5" customHeight="1" x14ac:dyDescent="0.2">
      <c r="B13" s="120" t="s">
        <v>77</v>
      </c>
      <c r="C13" s="121"/>
      <c r="D13" s="122"/>
      <c r="E13" s="122"/>
      <c r="F13" s="122"/>
      <c r="G13" s="122"/>
      <c r="H13" s="122"/>
      <c r="I13" s="122"/>
      <c r="J13" s="122"/>
      <c r="K13" s="122"/>
      <c r="L13" s="122"/>
      <c r="M13" s="122"/>
      <c r="N13" s="122"/>
      <c r="O13" s="122"/>
    </row>
    <row r="14" spans="2:16" ht="24.75" customHeight="1" x14ac:dyDescent="0.2">
      <c r="B14" s="1233" t="s">
        <v>1110</v>
      </c>
      <c r="C14" s="1233"/>
      <c r="D14" s="1233"/>
      <c r="E14" s="1233"/>
      <c r="F14" s="1233"/>
      <c r="G14" s="1233"/>
      <c r="H14" s="1233"/>
      <c r="I14" s="1233"/>
      <c r="J14" s="1233"/>
      <c r="K14" s="1233"/>
      <c r="L14" s="1233"/>
      <c r="M14" s="1233"/>
      <c r="N14" s="1233"/>
      <c r="O14" s="1233"/>
    </row>
    <row r="15" spans="2:16" x14ac:dyDescent="0.2">
      <c r="B15" s="120" t="s">
        <v>78</v>
      </c>
      <c r="C15" s="113"/>
      <c r="D15" s="113"/>
      <c r="E15" s="113"/>
      <c r="F15" s="113"/>
      <c r="G15" s="113"/>
      <c r="H15" s="113"/>
      <c r="I15" s="113"/>
      <c r="J15" s="113"/>
      <c r="K15" s="113"/>
      <c r="L15" s="113"/>
      <c r="M15" s="113"/>
      <c r="N15" s="113"/>
      <c r="O15" s="113"/>
    </row>
    <row r="16" spans="2:16" x14ac:dyDescent="0.2">
      <c r="C16" s="113"/>
      <c r="D16" s="113"/>
      <c r="E16" s="113"/>
      <c r="F16" s="113"/>
      <c r="G16" s="113"/>
      <c r="H16" s="113"/>
      <c r="I16" s="113"/>
      <c r="J16" s="113"/>
      <c r="K16" s="113"/>
      <c r="L16" s="113"/>
      <c r="M16" s="113"/>
      <c r="N16" s="113"/>
      <c r="O16" s="113"/>
      <c r="P16" s="1189" t="s">
        <v>1070</v>
      </c>
    </row>
    <row r="17" spans="2:16" ht="15.75" x14ac:dyDescent="0.25">
      <c r="B17" s="1230" t="s">
        <v>79</v>
      </c>
      <c r="C17" s="1230"/>
      <c r="D17" s="1230"/>
      <c r="E17" s="1230"/>
      <c r="F17" s="1230"/>
      <c r="G17" s="1230"/>
      <c r="H17" s="1230"/>
      <c r="I17" s="1230"/>
      <c r="J17" s="1230"/>
      <c r="K17" s="1230"/>
      <c r="L17" s="1230"/>
      <c r="M17" s="1230"/>
      <c r="N17" s="1230"/>
      <c r="O17" s="1230"/>
    </row>
    <row r="18" spans="2:16" ht="15.75" x14ac:dyDescent="0.25">
      <c r="B18" s="1230" t="s">
        <v>73</v>
      </c>
      <c r="C18" s="1230"/>
      <c r="D18" s="1230"/>
      <c r="E18" s="1230"/>
      <c r="F18" s="1230"/>
      <c r="G18" s="1230"/>
      <c r="H18" s="1230"/>
      <c r="I18" s="1230"/>
      <c r="J18" s="1230"/>
      <c r="K18" s="1230"/>
      <c r="L18" s="1230"/>
      <c r="M18" s="1230"/>
      <c r="N18" s="1230"/>
      <c r="O18" s="1230"/>
    </row>
    <row r="19" spans="2:16" ht="15.75" x14ac:dyDescent="0.25">
      <c r="B19" s="1230" t="s">
        <v>2</v>
      </c>
      <c r="C19" s="1230"/>
      <c r="D19" s="1230"/>
      <c r="E19" s="1230"/>
      <c r="F19" s="1230"/>
      <c r="G19" s="1230"/>
      <c r="H19" s="1230"/>
      <c r="I19" s="1230"/>
      <c r="J19" s="1230"/>
      <c r="K19" s="1230"/>
      <c r="L19" s="1230"/>
      <c r="M19" s="1230"/>
      <c r="N19" s="1230"/>
      <c r="O19" s="1230"/>
    </row>
    <row r="20" spans="2:16" x14ac:dyDescent="0.2">
      <c r="B20" s="114"/>
      <c r="C20" s="123"/>
      <c r="D20" s="113"/>
      <c r="E20" s="113"/>
      <c r="F20" s="113"/>
      <c r="G20" s="113"/>
      <c r="H20" s="113"/>
      <c r="I20" s="113"/>
      <c r="J20" s="113"/>
      <c r="K20" s="113"/>
      <c r="L20" s="113"/>
      <c r="M20" s="113"/>
      <c r="N20" s="113"/>
      <c r="O20" s="113"/>
    </row>
    <row r="21" spans="2:16" ht="25.5" x14ac:dyDescent="0.2">
      <c r="B21" s="86" t="s">
        <v>74</v>
      </c>
      <c r="C21" s="7" t="s">
        <v>5</v>
      </c>
      <c r="D21" s="7" t="s">
        <v>6</v>
      </c>
      <c r="E21" s="7" t="s">
        <v>7</v>
      </c>
      <c r="F21" s="7" t="s">
        <v>8</v>
      </c>
      <c r="G21" s="7" t="s">
        <v>9</v>
      </c>
      <c r="H21" s="7" t="s">
        <v>10</v>
      </c>
      <c r="I21" s="7" t="s">
        <v>11</v>
      </c>
      <c r="J21" s="7" t="s">
        <v>12</v>
      </c>
      <c r="K21" s="7" t="s">
        <v>13</v>
      </c>
      <c r="L21" s="7" t="s">
        <v>14</v>
      </c>
      <c r="M21" s="7" t="s">
        <v>15</v>
      </c>
      <c r="N21" s="7" t="s">
        <v>16</v>
      </c>
      <c r="O21" s="115" t="s">
        <v>75</v>
      </c>
    </row>
    <row r="22" spans="2:16" x14ac:dyDescent="0.2">
      <c r="B22" s="116" t="s">
        <v>1075</v>
      </c>
      <c r="C22" s="117">
        <v>2745463</v>
      </c>
      <c r="D22" s="117">
        <v>2641143</v>
      </c>
      <c r="E22" s="117">
        <v>2685952</v>
      </c>
      <c r="F22" s="117">
        <v>2639363</v>
      </c>
      <c r="G22" s="118">
        <v>2697390</v>
      </c>
      <c r="H22" s="118">
        <v>2631743</v>
      </c>
      <c r="I22" s="118">
        <v>2592999</v>
      </c>
      <c r="J22" s="118">
        <v>2611964</v>
      </c>
      <c r="K22" s="118">
        <v>2591182</v>
      </c>
      <c r="L22" s="118">
        <v>2595901</v>
      </c>
      <c r="M22" s="118">
        <v>2607316</v>
      </c>
      <c r="N22" s="118">
        <v>2682368</v>
      </c>
      <c r="O22" s="119">
        <v>2643565.3333333335</v>
      </c>
    </row>
    <row r="23" spans="2:16" x14ac:dyDescent="0.2">
      <c r="B23" s="116" t="s">
        <v>1076</v>
      </c>
      <c r="C23" s="117">
        <v>2206925</v>
      </c>
      <c r="D23" s="117">
        <v>2182484</v>
      </c>
      <c r="E23" s="117">
        <v>2139041</v>
      </c>
      <c r="F23" s="117">
        <v>2197649</v>
      </c>
      <c r="G23" s="118">
        <v>2102592</v>
      </c>
      <c r="H23" s="118">
        <v>2068803</v>
      </c>
      <c r="I23" s="118">
        <v>2102571</v>
      </c>
      <c r="J23" s="118">
        <v>2101083</v>
      </c>
      <c r="K23" s="118">
        <v>2084187</v>
      </c>
      <c r="L23" s="118">
        <v>2111961</v>
      </c>
      <c r="M23" s="118">
        <v>2086756</v>
      </c>
      <c r="N23" s="118">
        <v>2152810</v>
      </c>
      <c r="O23" s="119">
        <v>2128071.8333333335</v>
      </c>
    </row>
    <row r="24" spans="2:16" x14ac:dyDescent="0.2">
      <c r="B24" s="116" t="s">
        <v>1077</v>
      </c>
      <c r="C24" s="117">
        <v>626793</v>
      </c>
      <c r="D24" s="117">
        <v>611670</v>
      </c>
      <c r="E24" s="117">
        <v>595402</v>
      </c>
      <c r="F24" s="117">
        <v>622902</v>
      </c>
      <c r="G24" s="118">
        <v>604000</v>
      </c>
      <c r="H24" s="118">
        <v>593421</v>
      </c>
      <c r="I24" s="118">
        <v>603925</v>
      </c>
      <c r="J24" s="118">
        <v>586040</v>
      </c>
      <c r="K24" s="118">
        <v>589227</v>
      </c>
      <c r="L24" s="118">
        <v>597553</v>
      </c>
      <c r="M24" s="118">
        <v>584235</v>
      </c>
      <c r="N24" s="118">
        <v>589718</v>
      </c>
      <c r="O24" s="119">
        <v>600407.16666666663</v>
      </c>
    </row>
    <row r="25" spans="2:16" x14ac:dyDescent="0.2">
      <c r="B25" s="116" t="s">
        <v>76</v>
      </c>
      <c r="C25" s="119">
        <v>5579181</v>
      </c>
      <c r="D25" s="119">
        <v>5435297</v>
      </c>
      <c r="E25" s="119">
        <v>5420395</v>
      </c>
      <c r="F25" s="119">
        <v>5459914</v>
      </c>
      <c r="G25" s="119">
        <v>5403982</v>
      </c>
      <c r="H25" s="119">
        <v>5293967</v>
      </c>
      <c r="I25" s="119">
        <v>5299495</v>
      </c>
      <c r="J25" s="119">
        <v>5299087</v>
      </c>
      <c r="K25" s="119">
        <v>5264596</v>
      </c>
      <c r="L25" s="119">
        <v>5305415</v>
      </c>
      <c r="M25" s="119">
        <v>5278307</v>
      </c>
      <c r="N25" s="119">
        <v>5424896</v>
      </c>
      <c r="O25" s="119">
        <v>5372044.333333333</v>
      </c>
    </row>
    <row r="26" spans="2:16" x14ac:dyDescent="0.2">
      <c r="B26" s="116" t="s">
        <v>1078</v>
      </c>
      <c r="C26" s="118">
        <v>950339</v>
      </c>
      <c r="D26" s="118">
        <v>947956</v>
      </c>
      <c r="E26" s="118">
        <v>954740</v>
      </c>
      <c r="F26" s="118">
        <v>956365</v>
      </c>
      <c r="G26" s="118">
        <v>948798</v>
      </c>
      <c r="H26" s="118">
        <v>944057</v>
      </c>
      <c r="I26" s="118">
        <v>1460380</v>
      </c>
      <c r="J26" s="118">
        <v>1455285</v>
      </c>
      <c r="K26" s="118">
        <v>1455855</v>
      </c>
      <c r="L26" s="118">
        <v>1403364</v>
      </c>
      <c r="M26" s="118">
        <v>1480607</v>
      </c>
      <c r="N26" s="118">
        <v>1501693</v>
      </c>
      <c r="O26" s="119">
        <v>1204953.25</v>
      </c>
    </row>
    <row r="27" spans="2:16" x14ac:dyDescent="0.2">
      <c r="B27" s="116" t="s">
        <v>21</v>
      </c>
      <c r="C27" s="119">
        <v>6529520</v>
      </c>
      <c r="D27" s="119">
        <v>6383253</v>
      </c>
      <c r="E27" s="119">
        <v>6375135</v>
      </c>
      <c r="F27" s="119">
        <v>6416279</v>
      </c>
      <c r="G27" s="119">
        <v>6352780</v>
      </c>
      <c r="H27" s="119">
        <v>6238024</v>
      </c>
      <c r="I27" s="119">
        <v>6759875</v>
      </c>
      <c r="J27" s="119">
        <v>6754372</v>
      </c>
      <c r="K27" s="119">
        <v>6720451</v>
      </c>
      <c r="L27" s="119">
        <v>6708779</v>
      </c>
      <c r="M27" s="119">
        <v>6758914</v>
      </c>
      <c r="N27" s="119">
        <v>6926589</v>
      </c>
      <c r="O27" s="119">
        <v>6576997.583333333</v>
      </c>
    </row>
    <row r="28" spans="2:16" x14ac:dyDescent="0.2">
      <c r="B28" s="120" t="s">
        <v>77</v>
      </c>
      <c r="C28" s="121"/>
      <c r="D28" s="122"/>
      <c r="E28" s="122"/>
      <c r="F28" s="122"/>
      <c r="G28" s="122"/>
      <c r="H28" s="122"/>
      <c r="I28" s="122"/>
      <c r="J28" s="122"/>
      <c r="K28" s="122"/>
      <c r="L28" s="122"/>
      <c r="M28" s="122"/>
      <c r="N28" s="122"/>
      <c r="O28" s="122"/>
    </row>
    <row r="29" spans="2:16" x14ac:dyDescent="0.2">
      <c r="B29" s="120" t="s">
        <v>80</v>
      </c>
      <c r="C29" s="121"/>
      <c r="D29" s="121"/>
      <c r="E29" s="121"/>
      <c r="F29" s="121"/>
      <c r="G29" s="121"/>
      <c r="H29" s="121"/>
      <c r="I29" s="121"/>
      <c r="J29" s="121"/>
      <c r="K29" s="121"/>
      <c r="L29" s="121"/>
      <c r="M29" s="121"/>
      <c r="N29" s="121"/>
      <c r="O29" s="122"/>
    </row>
    <row r="30" spans="2:16" ht="26.25" customHeight="1" x14ac:dyDescent="0.2">
      <c r="B30" s="1231" t="s">
        <v>81</v>
      </c>
      <c r="C30" s="1231"/>
      <c r="D30" s="1231"/>
      <c r="E30" s="1231"/>
      <c r="F30" s="1231"/>
      <c r="G30" s="1231"/>
      <c r="H30" s="1231"/>
      <c r="I30" s="1231"/>
      <c r="J30" s="1231"/>
      <c r="K30" s="1231"/>
      <c r="L30" s="1231"/>
      <c r="M30" s="1231"/>
      <c r="N30" s="1231"/>
      <c r="O30" s="1231"/>
    </row>
    <row r="31" spans="2:16" x14ac:dyDescent="0.2">
      <c r="C31" s="113"/>
      <c r="D31" s="113"/>
      <c r="E31" s="113"/>
      <c r="F31" s="113"/>
      <c r="G31" s="113"/>
      <c r="H31" s="113"/>
      <c r="I31" s="113"/>
      <c r="J31" s="113"/>
      <c r="K31" s="113"/>
      <c r="L31" s="113"/>
      <c r="M31" s="113"/>
      <c r="N31" s="113"/>
      <c r="O31" s="113"/>
    </row>
    <row r="32" spans="2:16" ht="15.75" x14ac:dyDescent="0.25">
      <c r="B32" s="124"/>
      <c r="D32" s="2"/>
      <c r="E32" s="2"/>
      <c r="F32" s="2"/>
      <c r="G32" s="2"/>
      <c r="H32" s="2"/>
      <c r="I32" s="2"/>
      <c r="J32" s="2"/>
      <c r="K32" s="2"/>
      <c r="L32" s="2"/>
      <c r="M32" s="2"/>
      <c r="N32" s="2"/>
      <c r="O32" s="2"/>
      <c r="P32" s="1189" t="s">
        <v>1070</v>
      </c>
    </row>
    <row r="33" spans="2:15" ht="15.75" x14ac:dyDescent="0.25">
      <c r="B33" s="125" t="s">
        <v>82</v>
      </c>
      <c r="C33" s="125"/>
      <c r="D33" s="126"/>
      <c r="E33" s="126"/>
      <c r="F33" s="126"/>
      <c r="G33" s="126"/>
      <c r="H33" s="126"/>
      <c r="I33" s="126"/>
      <c r="J33" s="126"/>
      <c r="K33" s="126"/>
      <c r="L33" s="126"/>
      <c r="M33" s="126"/>
      <c r="N33" s="126"/>
      <c r="O33" s="126"/>
    </row>
    <row r="34" spans="2:15" ht="15.75" x14ac:dyDescent="0.25">
      <c r="B34" s="1230" t="s">
        <v>83</v>
      </c>
      <c r="C34" s="1232"/>
      <c r="D34" s="1232"/>
      <c r="E34" s="1232"/>
      <c r="F34" s="1232"/>
      <c r="G34" s="1232"/>
      <c r="H34" s="1232"/>
      <c r="I34" s="1232"/>
      <c r="J34" s="1232"/>
      <c r="K34" s="1232"/>
      <c r="L34" s="1232"/>
      <c r="M34" s="1232"/>
      <c r="N34" s="1232"/>
      <c r="O34" s="1232"/>
    </row>
    <row r="35" spans="2:15" ht="15.75" x14ac:dyDescent="0.25">
      <c r="B35" s="1230" t="s">
        <v>2</v>
      </c>
      <c r="C35" s="1232"/>
      <c r="D35" s="1232"/>
      <c r="E35" s="1232"/>
      <c r="F35" s="1232"/>
      <c r="G35" s="1232"/>
      <c r="H35" s="1232"/>
      <c r="I35" s="1232"/>
      <c r="J35" s="1232"/>
      <c r="K35" s="1232"/>
      <c r="L35" s="1232"/>
      <c r="M35" s="1232"/>
      <c r="N35" s="1232"/>
      <c r="O35" s="1232"/>
    </row>
    <row r="36" spans="2:15" ht="15.75" x14ac:dyDescent="0.25">
      <c r="B36" s="114"/>
      <c r="C36" s="127"/>
      <c r="D36" s="127"/>
      <c r="E36" s="127"/>
      <c r="F36" s="127"/>
      <c r="G36" s="127"/>
      <c r="H36" s="127" t="s">
        <v>3</v>
      </c>
      <c r="I36" s="127"/>
      <c r="J36" s="127"/>
      <c r="K36" s="127"/>
      <c r="L36" s="127"/>
      <c r="M36" s="127"/>
      <c r="N36" s="127"/>
      <c r="O36" s="127"/>
    </row>
    <row r="37" spans="2:15" ht="25.5" x14ac:dyDescent="0.2">
      <c r="B37" s="86" t="s">
        <v>74</v>
      </c>
      <c r="C37" s="7" t="s">
        <v>84</v>
      </c>
      <c r="D37" s="7" t="s">
        <v>85</v>
      </c>
      <c r="E37" s="7" t="s">
        <v>86</v>
      </c>
      <c r="F37" s="7" t="s">
        <v>87</v>
      </c>
      <c r="G37" s="7" t="s">
        <v>88</v>
      </c>
      <c r="H37" s="7" t="s">
        <v>89</v>
      </c>
      <c r="I37" s="7" t="s">
        <v>90</v>
      </c>
      <c r="J37" s="7" t="s">
        <v>91</v>
      </c>
      <c r="K37" s="7" t="s">
        <v>92</v>
      </c>
      <c r="L37" s="7" t="s">
        <v>93</v>
      </c>
      <c r="M37" s="7" t="s">
        <v>94</v>
      </c>
      <c r="N37" s="7" t="s">
        <v>95</v>
      </c>
      <c r="O37" s="115" t="s">
        <v>17</v>
      </c>
    </row>
    <row r="38" spans="2:15" x14ac:dyDescent="0.2">
      <c r="B38" s="93" t="s">
        <v>18</v>
      </c>
      <c r="C38" s="117">
        <v>2309636067</v>
      </c>
      <c r="D38" s="117">
        <v>2096970249</v>
      </c>
      <c r="E38" s="117">
        <v>2114029049</v>
      </c>
      <c r="F38" s="117">
        <v>2164978803</v>
      </c>
      <c r="G38" s="118">
        <v>2161672351</v>
      </c>
      <c r="H38" s="118">
        <v>2124512902</v>
      </c>
      <c r="I38" s="118">
        <v>2172183510</v>
      </c>
      <c r="J38" s="118">
        <v>2181849740</v>
      </c>
      <c r="K38" s="118">
        <v>2164927832</v>
      </c>
      <c r="L38" s="118">
        <v>2288031004</v>
      </c>
      <c r="M38" s="118">
        <v>2189944494</v>
      </c>
      <c r="N38" s="118">
        <v>2253051834</v>
      </c>
      <c r="O38" s="119">
        <v>26221787835</v>
      </c>
    </row>
    <row r="39" spans="2:15" x14ac:dyDescent="0.2">
      <c r="B39" s="93" t="s">
        <v>66</v>
      </c>
      <c r="C39" s="117">
        <v>1753936297.1139998</v>
      </c>
      <c r="D39" s="117">
        <v>1657896277.4449999</v>
      </c>
      <c r="E39" s="117">
        <v>1616150217.9510002</v>
      </c>
      <c r="F39" s="117">
        <v>1692880739.365</v>
      </c>
      <c r="G39" s="118">
        <v>1653535556.9290001</v>
      </c>
      <c r="H39" s="118">
        <v>1634769773.7599998</v>
      </c>
      <c r="I39" s="118">
        <v>1656150125.3699999</v>
      </c>
      <c r="J39" s="118">
        <v>1682709590.0879998</v>
      </c>
      <c r="K39" s="118">
        <v>1651423154.1489997</v>
      </c>
      <c r="L39" s="118">
        <v>1765920843.313</v>
      </c>
      <c r="M39" s="118">
        <v>1679542392.029</v>
      </c>
      <c r="N39" s="118">
        <v>1727279879.2859998</v>
      </c>
      <c r="O39" s="119">
        <v>20172194846.798996</v>
      </c>
    </row>
    <row r="40" spans="2:15" x14ac:dyDescent="0.2">
      <c r="B40" s="93" t="s">
        <v>23</v>
      </c>
      <c r="C40" s="117">
        <v>474480460.00800002</v>
      </c>
      <c r="D40" s="117">
        <v>434813452.46000004</v>
      </c>
      <c r="E40" s="117">
        <v>444086315.28100002</v>
      </c>
      <c r="F40" s="117">
        <v>461051915.75699997</v>
      </c>
      <c r="G40" s="118">
        <v>451797143.85400003</v>
      </c>
      <c r="H40" s="118">
        <v>445725783.454</v>
      </c>
      <c r="I40" s="118">
        <v>458354650.301</v>
      </c>
      <c r="J40" s="118">
        <v>443665393.85799998</v>
      </c>
      <c r="K40" s="118">
        <v>447780653.40299994</v>
      </c>
      <c r="L40" s="118">
        <v>469933220.71400005</v>
      </c>
      <c r="M40" s="118">
        <v>441791247.84799999</v>
      </c>
      <c r="N40" s="118">
        <v>449926973.09300005</v>
      </c>
      <c r="O40" s="119">
        <v>5423407210.0310001</v>
      </c>
    </row>
    <row r="41" spans="2:15" x14ac:dyDescent="0.2">
      <c r="B41" s="93" t="s">
        <v>76</v>
      </c>
      <c r="C41" s="119">
        <v>4538052824.1219997</v>
      </c>
      <c r="D41" s="119">
        <v>4189679978.9049997</v>
      </c>
      <c r="E41" s="119">
        <v>4174265582.2320004</v>
      </c>
      <c r="F41" s="119">
        <v>4318911458.1219997</v>
      </c>
      <c r="G41" s="119">
        <v>4267005051.783</v>
      </c>
      <c r="H41" s="119">
        <v>4205008459.2139997</v>
      </c>
      <c r="I41" s="119">
        <v>4286688285.671</v>
      </c>
      <c r="J41" s="119">
        <v>4308224723.9460001</v>
      </c>
      <c r="K41" s="119">
        <v>4264131639.5519996</v>
      </c>
      <c r="L41" s="119">
        <v>4523885068.0269995</v>
      </c>
      <c r="M41" s="119">
        <v>4311278133.8769999</v>
      </c>
      <c r="N41" s="119">
        <v>4430258686.3789997</v>
      </c>
      <c r="O41" s="119">
        <v>51817389891.830002</v>
      </c>
    </row>
    <row r="42" spans="2:15" ht="15" x14ac:dyDescent="0.2">
      <c r="B42" s="93" t="s">
        <v>96</v>
      </c>
      <c r="C42" s="118">
        <v>506019015.27699995</v>
      </c>
      <c r="D42" s="118">
        <v>487779011.653</v>
      </c>
      <c r="E42" s="118">
        <v>496765230.23100001</v>
      </c>
      <c r="F42" s="118">
        <v>523292472.93900001</v>
      </c>
      <c r="G42" s="118">
        <v>504908974.17900002</v>
      </c>
      <c r="H42" s="118">
        <v>503057018.27300006</v>
      </c>
      <c r="I42" s="118">
        <v>757249091.06294036</v>
      </c>
      <c r="J42" s="118">
        <v>717324286.85306275</v>
      </c>
      <c r="K42" s="118">
        <v>720920783.15754557</v>
      </c>
      <c r="L42" s="118">
        <v>707004696.27642167</v>
      </c>
      <c r="M42" s="118">
        <v>728951634.32827652</v>
      </c>
      <c r="N42" s="118">
        <v>749760416.94619465</v>
      </c>
      <c r="O42" s="119">
        <v>7403032631.1764421</v>
      </c>
    </row>
    <row r="43" spans="2:15" x14ac:dyDescent="0.2">
      <c r="B43" s="93" t="s">
        <v>21</v>
      </c>
      <c r="C43" s="119">
        <v>5044071839.3990002</v>
      </c>
      <c r="D43" s="119">
        <v>4677458990.5579996</v>
      </c>
      <c r="E43" s="119">
        <v>4671030812.4630003</v>
      </c>
      <c r="F43" s="119">
        <v>4842203931.0609999</v>
      </c>
      <c r="G43" s="119">
        <v>4771914025.9619999</v>
      </c>
      <c r="H43" s="119">
        <v>4708065477.4869995</v>
      </c>
      <c r="I43" s="119">
        <v>5043937376.7339401</v>
      </c>
      <c r="J43" s="119">
        <v>5025549010.7990627</v>
      </c>
      <c r="K43" s="119">
        <v>4985052422.7095451</v>
      </c>
      <c r="L43" s="119">
        <v>5230889764.303421</v>
      </c>
      <c r="M43" s="119">
        <v>5040229768.2052765</v>
      </c>
      <c r="N43" s="119">
        <v>5180019103.3251944</v>
      </c>
      <c r="O43" s="119">
        <v>59220422523.006447</v>
      </c>
    </row>
    <row r="44" spans="2:15" ht="15.75" customHeight="1" x14ac:dyDescent="0.2">
      <c r="B44" s="120" t="s">
        <v>97</v>
      </c>
      <c r="C44" s="121"/>
      <c r="D44" s="122"/>
      <c r="E44" s="122"/>
      <c r="F44" s="122"/>
      <c r="G44" s="122"/>
      <c r="H44" s="122"/>
      <c r="I44" s="122"/>
      <c r="J44" s="122"/>
      <c r="K44" s="122"/>
      <c r="L44" s="122"/>
      <c r="M44" s="122"/>
      <c r="N44" s="122"/>
      <c r="O44" s="122"/>
    </row>
    <row r="45" spans="2:15" ht="25.5" customHeight="1" x14ac:dyDescent="0.2">
      <c r="B45" s="1233" t="s">
        <v>98</v>
      </c>
      <c r="C45" s="1233"/>
      <c r="D45" s="1233"/>
      <c r="E45" s="1233"/>
      <c r="F45" s="1233"/>
      <c r="G45" s="1233"/>
      <c r="H45" s="1233"/>
      <c r="I45" s="1233"/>
      <c r="J45" s="1233"/>
      <c r="K45" s="1233"/>
      <c r="L45" s="1233"/>
      <c r="M45" s="1233"/>
      <c r="N45" s="1233"/>
      <c r="O45" s="1233"/>
    </row>
    <row r="46" spans="2:15" x14ac:dyDescent="0.2">
      <c r="C46" s="81"/>
    </row>
    <row r="47" spans="2:15" x14ac:dyDescent="0.2">
      <c r="C47" s="18"/>
      <c r="D47" s="18"/>
      <c r="E47" s="18"/>
      <c r="F47" s="18"/>
      <c r="G47" s="18"/>
      <c r="H47" s="18"/>
      <c r="I47" s="18"/>
      <c r="J47" s="18"/>
      <c r="K47" s="18"/>
      <c r="O47" s="128"/>
    </row>
    <row r="48" spans="2:15" x14ac:dyDescent="0.2">
      <c r="C48" s="81"/>
    </row>
    <row r="49" spans="3:15" x14ac:dyDescent="0.2">
      <c r="C49" s="81"/>
    </row>
    <row r="50" spans="3:15" x14ac:dyDescent="0.2">
      <c r="C50" s="81"/>
      <c r="G50" s="2"/>
      <c r="H50" s="2"/>
      <c r="I50" s="2"/>
      <c r="J50" s="2"/>
      <c r="K50" s="2"/>
      <c r="L50" s="2"/>
      <c r="M50" s="2"/>
      <c r="N50" s="2"/>
      <c r="O50" s="1208"/>
    </row>
    <row r="52" spans="3:15" x14ac:dyDescent="0.2">
      <c r="C52" s="123"/>
      <c r="D52" s="123"/>
      <c r="E52" s="123"/>
      <c r="F52" s="123"/>
      <c r="G52" s="2"/>
      <c r="H52" s="2"/>
      <c r="I52" s="2"/>
      <c r="J52" s="2"/>
      <c r="K52" s="2"/>
      <c r="L52" s="2"/>
      <c r="M52" s="2"/>
      <c r="N52" s="2"/>
      <c r="O52" s="2"/>
    </row>
    <row r="53" spans="3:15" x14ac:dyDescent="0.2">
      <c r="C53" s="123"/>
      <c r="D53" s="123"/>
      <c r="E53" s="123"/>
      <c r="F53" s="123"/>
      <c r="G53" s="2"/>
      <c r="H53" s="2"/>
      <c r="I53" s="2"/>
      <c r="J53" s="2"/>
      <c r="K53" s="2"/>
      <c r="L53" s="2"/>
      <c r="M53" s="2"/>
      <c r="N53" s="2"/>
      <c r="O53" s="2"/>
    </row>
    <row r="54" spans="3:15" x14ac:dyDescent="0.2">
      <c r="C54" s="123"/>
      <c r="D54" s="123"/>
      <c r="E54" s="123"/>
      <c r="F54" s="123"/>
      <c r="G54" s="2"/>
      <c r="H54" s="2"/>
      <c r="I54" s="2"/>
      <c r="J54" s="2"/>
      <c r="K54" s="2"/>
      <c r="L54" s="2"/>
      <c r="M54" s="2"/>
      <c r="N54" s="2"/>
      <c r="O54" s="2"/>
    </row>
  </sheetData>
  <mergeCells count="11">
    <mergeCell ref="B18:O18"/>
    <mergeCell ref="B2:O2"/>
    <mergeCell ref="B3:O3"/>
    <mergeCell ref="B4:O4"/>
    <mergeCell ref="B14:O14"/>
    <mergeCell ref="B17:O17"/>
    <mergeCell ref="B19:O19"/>
    <mergeCell ref="B30:O30"/>
    <mergeCell ref="B34:O34"/>
    <mergeCell ref="B35:O35"/>
    <mergeCell ref="B45:O45"/>
  </mergeCells>
  <hyperlinks>
    <hyperlink ref="P4" location="Índice!A1" display="Volver" xr:uid="{00000000-0004-0000-0100-000000000000}"/>
    <hyperlink ref="P16" location="Índice!A1" display="Volver" xr:uid="{00000000-0004-0000-0100-000001000000}"/>
    <hyperlink ref="P32" location="Índice!A1" display="Volver" xr:uid="{00000000-0004-0000-0100-000002000000}"/>
  </hyperlinks>
  <printOptions horizontalCentered="1"/>
  <pageMargins left="0.15748031496062992" right="0.15748031496062992" top="0.98425196850393704" bottom="0.98425196850393704" header="0" footer="0"/>
  <pageSetup scale="7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79998168889431442"/>
    <pageSetUpPr fitToPage="1"/>
  </sheetPr>
  <dimension ref="B1:R61"/>
  <sheetViews>
    <sheetView showGridLines="0" zoomScale="90" zoomScaleNormal="90" zoomScalePageLayoutView="90" workbookViewId="0"/>
  </sheetViews>
  <sheetFormatPr baseColWidth="10" defaultColWidth="10.85546875" defaultRowHeight="15" x14ac:dyDescent="0.25"/>
  <cols>
    <col min="1" max="1" width="2.7109375" style="2" customWidth="1"/>
    <col min="2" max="2" width="34.5703125" style="2" customWidth="1"/>
    <col min="3" max="16" width="10.85546875" style="23"/>
    <col min="17" max="16384" width="10.85546875" style="2"/>
  </cols>
  <sheetData>
    <row r="1" spans="2:18" ht="15.75" customHeight="1" x14ac:dyDescent="0.2">
      <c r="B1" s="1267" t="s">
        <v>249</v>
      </c>
      <c r="C1" s="1267"/>
      <c r="D1" s="1267"/>
      <c r="E1" s="1267"/>
      <c r="F1" s="1267"/>
      <c r="G1" s="1267"/>
      <c r="H1" s="1267"/>
      <c r="I1" s="1267"/>
      <c r="J1" s="1267"/>
      <c r="K1" s="1267"/>
      <c r="L1" s="1267"/>
      <c r="M1" s="1267"/>
      <c r="N1" s="1267"/>
      <c r="O1" s="1267"/>
      <c r="P1" s="1267"/>
    </row>
    <row r="2" spans="2:18" x14ac:dyDescent="0.25">
      <c r="B2" s="1272" t="s">
        <v>2</v>
      </c>
      <c r="C2" s="1272"/>
      <c r="D2" s="1272"/>
      <c r="E2" s="1272"/>
      <c r="F2" s="1272"/>
      <c r="G2" s="1272"/>
      <c r="H2" s="1272"/>
      <c r="I2" s="1272"/>
      <c r="J2" s="1272"/>
      <c r="K2" s="1272"/>
      <c r="L2" s="1272"/>
      <c r="M2" s="1272"/>
      <c r="N2" s="1272"/>
      <c r="O2" s="1272"/>
    </row>
    <row r="3" spans="2:18" x14ac:dyDescent="0.25">
      <c r="B3" s="1210"/>
      <c r="C3" s="1210"/>
      <c r="D3" s="1210"/>
      <c r="E3" s="1210"/>
      <c r="F3" s="1210"/>
      <c r="G3" s="1210"/>
      <c r="H3" s="1210"/>
      <c r="I3" s="1210"/>
      <c r="J3" s="1210"/>
      <c r="K3" s="1210"/>
      <c r="L3" s="1210"/>
      <c r="M3" s="1210"/>
      <c r="N3" s="1210"/>
      <c r="O3" s="1210"/>
      <c r="Q3" s="1189" t="s">
        <v>1070</v>
      </c>
    </row>
    <row r="4" spans="2:18" ht="37.5" customHeight="1" x14ac:dyDescent="0.2">
      <c r="B4" s="1268" t="s">
        <v>250</v>
      </c>
      <c r="C4" s="1268"/>
      <c r="D4" s="1268"/>
      <c r="E4" s="1268"/>
      <c r="F4" s="1268"/>
      <c r="G4" s="1268"/>
      <c r="H4" s="1268"/>
      <c r="I4" s="1268"/>
      <c r="J4" s="1268"/>
      <c r="K4" s="1268"/>
      <c r="L4" s="1268"/>
      <c r="M4" s="1268"/>
      <c r="N4" s="1268"/>
      <c r="O4" s="1268"/>
      <c r="P4" s="1268"/>
    </row>
    <row r="5" spans="2:18" ht="35.25" customHeight="1" x14ac:dyDescent="0.25">
      <c r="B5" s="413" t="s">
        <v>74</v>
      </c>
      <c r="C5" s="1263" t="s">
        <v>242</v>
      </c>
      <c r="D5" s="1263" t="s">
        <v>5</v>
      </c>
      <c r="E5" s="1263" t="s">
        <v>6</v>
      </c>
      <c r="F5" s="1263" t="s">
        <v>7</v>
      </c>
      <c r="G5" s="1263" t="s">
        <v>8</v>
      </c>
      <c r="H5" s="1263" t="s">
        <v>9</v>
      </c>
      <c r="I5" s="1263" t="s">
        <v>10</v>
      </c>
      <c r="J5" s="1263" t="s">
        <v>11</v>
      </c>
      <c r="K5" s="1263" t="s">
        <v>12</v>
      </c>
      <c r="L5" s="1263" t="s">
        <v>13</v>
      </c>
      <c r="M5" s="1263" t="s">
        <v>14</v>
      </c>
      <c r="N5" s="1263" t="s">
        <v>15</v>
      </c>
      <c r="O5" s="1263" t="s">
        <v>16</v>
      </c>
      <c r="P5" s="1263" t="s">
        <v>17</v>
      </c>
    </row>
    <row r="6" spans="2:18" ht="27" customHeight="1" x14ac:dyDescent="0.2">
      <c r="B6" s="392" t="s">
        <v>251</v>
      </c>
      <c r="C6" s="1264"/>
      <c r="D6" s="1264"/>
      <c r="E6" s="1264"/>
      <c r="F6" s="1264"/>
      <c r="G6" s="1264"/>
      <c r="H6" s="1264"/>
      <c r="I6" s="1264"/>
      <c r="J6" s="1264"/>
      <c r="K6" s="1264"/>
      <c r="L6" s="1264"/>
      <c r="M6" s="1264"/>
      <c r="N6" s="1264"/>
      <c r="O6" s="1264"/>
      <c r="P6" s="1264"/>
      <c r="Q6" s="414"/>
    </row>
    <row r="7" spans="2:18" x14ac:dyDescent="0.2">
      <c r="B7" s="415"/>
      <c r="C7" s="416" t="s">
        <v>213</v>
      </c>
      <c r="D7" s="417">
        <v>81807</v>
      </c>
      <c r="E7" s="418">
        <v>82860</v>
      </c>
      <c r="F7" s="418">
        <v>73765</v>
      </c>
      <c r="G7" s="418">
        <v>79333</v>
      </c>
      <c r="H7" s="418">
        <v>78866</v>
      </c>
      <c r="I7" s="418">
        <v>75789</v>
      </c>
      <c r="J7" s="418">
        <v>79566</v>
      </c>
      <c r="K7" s="418">
        <v>80734</v>
      </c>
      <c r="L7" s="418">
        <v>71095</v>
      </c>
      <c r="M7" s="418">
        <v>78174</v>
      </c>
      <c r="N7" s="418">
        <v>76513</v>
      </c>
      <c r="O7" s="418">
        <v>84277</v>
      </c>
      <c r="P7" s="419">
        <v>942779</v>
      </c>
      <c r="Q7" s="123"/>
      <c r="R7" s="123"/>
    </row>
    <row r="8" spans="2:18" ht="15" customHeight="1" x14ac:dyDescent="0.2">
      <c r="B8" s="420" t="s">
        <v>155</v>
      </c>
      <c r="C8" s="142" t="s">
        <v>214</v>
      </c>
      <c r="D8" s="244">
        <v>28230</v>
      </c>
      <c r="E8" s="421">
        <v>28311</v>
      </c>
      <c r="F8" s="421">
        <v>24105</v>
      </c>
      <c r="G8" s="421">
        <v>28424</v>
      </c>
      <c r="H8" s="421">
        <v>26767</v>
      </c>
      <c r="I8" s="421">
        <v>26393</v>
      </c>
      <c r="J8" s="421">
        <v>25944</v>
      </c>
      <c r="K8" s="421">
        <v>29484</v>
      </c>
      <c r="L8" s="421">
        <v>26682</v>
      </c>
      <c r="M8" s="421">
        <v>28777</v>
      </c>
      <c r="N8" s="421">
        <v>27544</v>
      </c>
      <c r="O8" s="421">
        <v>32079</v>
      </c>
      <c r="P8" s="422">
        <v>332740</v>
      </c>
      <c r="Q8" s="123"/>
      <c r="R8" s="123"/>
    </row>
    <row r="9" spans="2:18" ht="15" customHeight="1" x14ac:dyDescent="0.2">
      <c r="B9" s="423"/>
      <c r="C9" s="424" t="s">
        <v>21</v>
      </c>
      <c r="D9" s="425">
        <v>110037</v>
      </c>
      <c r="E9" s="425">
        <v>111171</v>
      </c>
      <c r="F9" s="425">
        <v>97870</v>
      </c>
      <c r="G9" s="425">
        <v>107757</v>
      </c>
      <c r="H9" s="425">
        <v>105633</v>
      </c>
      <c r="I9" s="425">
        <v>102182</v>
      </c>
      <c r="J9" s="425">
        <v>105510</v>
      </c>
      <c r="K9" s="425">
        <v>110218</v>
      </c>
      <c r="L9" s="425">
        <v>97777</v>
      </c>
      <c r="M9" s="425">
        <v>106951</v>
      </c>
      <c r="N9" s="425">
        <v>104057</v>
      </c>
      <c r="O9" s="425">
        <v>116356</v>
      </c>
      <c r="P9" s="61">
        <v>1275519</v>
      </c>
      <c r="Q9" s="123"/>
      <c r="R9" s="123"/>
    </row>
    <row r="10" spans="2:18" ht="15" customHeight="1" x14ac:dyDescent="0.2">
      <c r="B10" s="426"/>
      <c r="C10" s="427" t="s">
        <v>213</v>
      </c>
      <c r="D10" s="244">
        <v>98570</v>
      </c>
      <c r="E10" s="244">
        <v>92274</v>
      </c>
      <c r="F10" s="244">
        <v>102684</v>
      </c>
      <c r="G10" s="244">
        <v>95109</v>
      </c>
      <c r="H10" s="244">
        <v>96196</v>
      </c>
      <c r="I10" s="244">
        <v>95421</v>
      </c>
      <c r="J10" s="244">
        <v>98125</v>
      </c>
      <c r="K10" s="244">
        <v>97085</v>
      </c>
      <c r="L10" s="244">
        <v>85870</v>
      </c>
      <c r="M10" s="244">
        <v>89270</v>
      </c>
      <c r="N10" s="244">
        <v>89454</v>
      </c>
      <c r="O10" s="244">
        <v>100155</v>
      </c>
      <c r="P10" s="422">
        <v>1140213</v>
      </c>
      <c r="Q10" s="123"/>
      <c r="R10" s="123"/>
    </row>
    <row r="11" spans="2:18" ht="15" customHeight="1" x14ac:dyDescent="0.2">
      <c r="B11" s="426" t="s">
        <v>156</v>
      </c>
      <c r="C11" s="142" t="s">
        <v>214</v>
      </c>
      <c r="D11" s="244">
        <v>27050</v>
      </c>
      <c r="E11" s="244">
        <v>24009</v>
      </c>
      <c r="F11" s="244">
        <v>29125</v>
      </c>
      <c r="G11" s="244">
        <v>28102</v>
      </c>
      <c r="H11" s="244">
        <v>27256</v>
      </c>
      <c r="I11" s="244">
        <v>26477</v>
      </c>
      <c r="J11" s="244">
        <v>23971</v>
      </c>
      <c r="K11" s="244">
        <v>25572</v>
      </c>
      <c r="L11" s="244">
        <v>24083</v>
      </c>
      <c r="M11" s="244">
        <v>26188</v>
      </c>
      <c r="N11" s="244">
        <v>26127</v>
      </c>
      <c r="O11" s="244">
        <v>31520</v>
      </c>
      <c r="P11" s="422">
        <v>319480</v>
      </c>
      <c r="Q11" s="123"/>
      <c r="R11" s="123"/>
    </row>
    <row r="12" spans="2:18" ht="15" customHeight="1" x14ac:dyDescent="0.2">
      <c r="B12" s="428"/>
      <c r="C12" s="424" t="s">
        <v>21</v>
      </c>
      <c r="D12" s="425">
        <v>125620</v>
      </c>
      <c r="E12" s="425">
        <v>116283</v>
      </c>
      <c r="F12" s="425">
        <v>131809</v>
      </c>
      <c r="G12" s="425">
        <v>123211</v>
      </c>
      <c r="H12" s="425">
        <v>123452</v>
      </c>
      <c r="I12" s="425">
        <v>121898</v>
      </c>
      <c r="J12" s="425">
        <v>122096</v>
      </c>
      <c r="K12" s="425">
        <v>122657</v>
      </c>
      <c r="L12" s="425">
        <v>109953</v>
      </c>
      <c r="M12" s="425">
        <v>115458</v>
      </c>
      <c r="N12" s="425">
        <v>115581</v>
      </c>
      <c r="O12" s="425">
        <v>131675</v>
      </c>
      <c r="P12" s="422">
        <v>1459693</v>
      </c>
      <c r="Q12" s="123"/>
      <c r="R12" s="123"/>
    </row>
    <row r="13" spans="2:18" ht="15" customHeight="1" x14ac:dyDescent="0.25">
      <c r="B13" s="429"/>
      <c r="C13" s="416" t="s">
        <v>213</v>
      </c>
      <c r="D13" s="430">
        <v>20461</v>
      </c>
      <c r="E13" s="430">
        <v>19697</v>
      </c>
      <c r="F13" s="430">
        <v>23268</v>
      </c>
      <c r="G13" s="430">
        <v>21183</v>
      </c>
      <c r="H13" s="430">
        <v>21113</v>
      </c>
      <c r="I13" s="430">
        <v>20514</v>
      </c>
      <c r="J13" s="430">
        <v>22467</v>
      </c>
      <c r="K13" s="1226">
        <v>24232</v>
      </c>
      <c r="L13" s="1226">
        <v>21589</v>
      </c>
      <c r="M13" s="1226">
        <v>22215</v>
      </c>
      <c r="N13" s="1226">
        <v>22226</v>
      </c>
      <c r="O13" s="1226">
        <v>24297</v>
      </c>
      <c r="P13" s="419">
        <v>263262</v>
      </c>
      <c r="Q13" s="123"/>
      <c r="R13" s="123"/>
    </row>
    <row r="14" spans="2:18" ht="15" customHeight="1" x14ac:dyDescent="0.25">
      <c r="B14" s="426" t="s">
        <v>157</v>
      </c>
      <c r="C14" s="142" t="s">
        <v>214</v>
      </c>
      <c r="D14" s="430">
        <v>11026</v>
      </c>
      <c r="E14" s="430">
        <v>9228</v>
      </c>
      <c r="F14" s="430">
        <v>11149</v>
      </c>
      <c r="G14" s="430">
        <v>11189</v>
      </c>
      <c r="H14" s="430">
        <v>10896</v>
      </c>
      <c r="I14" s="430">
        <v>10180</v>
      </c>
      <c r="J14" s="430">
        <v>10454</v>
      </c>
      <c r="K14" s="1226">
        <v>11717</v>
      </c>
      <c r="L14" s="1226">
        <v>10807</v>
      </c>
      <c r="M14" s="1226">
        <v>11065</v>
      </c>
      <c r="N14" s="1226">
        <v>10396</v>
      </c>
      <c r="O14" s="1226">
        <v>12142</v>
      </c>
      <c r="P14" s="422">
        <v>130249</v>
      </c>
      <c r="Q14" s="123"/>
      <c r="R14" s="123"/>
    </row>
    <row r="15" spans="2:18" ht="15" customHeight="1" x14ac:dyDescent="0.2">
      <c r="B15" s="431"/>
      <c r="C15" s="424" t="s">
        <v>21</v>
      </c>
      <c r="D15" s="425">
        <v>31487</v>
      </c>
      <c r="E15" s="425">
        <v>28925</v>
      </c>
      <c r="F15" s="425">
        <v>34417</v>
      </c>
      <c r="G15" s="425">
        <v>32372</v>
      </c>
      <c r="H15" s="425">
        <v>32009</v>
      </c>
      <c r="I15" s="425">
        <v>30694</v>
      </c>
      <c r="J15" s="425">
        <v>32921</v>
      </c>
      <c r="K15" s="425">
        <v>35949</v>
      </c>
      <c r="L15" s="425">
        <v>32396</v>
      </c>
      <c r="M15" s="425">
        <v>33280</v>
      </c>
      <c r="N15" s="425">
        <v>32622</v>
      </c>
      <c r="O15" s="425">
        <v>36439</v>
      </c>
      <c r="P15" s="61">
        <v>393511</v>
      </c>
      <c r="Q15" s="123"/>
      <c r="R15" s="123"/>
    </row>
    <row r="16" spans="2:18" ht="12.75" x14ac:dyDescent="0.2">
      <c r="B16" s="428"/>
      <c r="C16" s="427" t="s">
        <v>213</v>
      </c>
      <c r="D16" s="248">
        <v>200838</v>
      </c>
      <c r="E16" s="248">
        <v>194831</v>
      </c>
      <c r="F16" s="248">
        <v>199717</v>
      </c>
      <c r="G16" s="248">
        <v>195625</v>
      </c>
      <c r="H16" s="248">
        <v>196175</v>
      </c>
      <c r="I16" s="248">
        <v>191724</v>
      </c>
      <c r="J16" s="248">
        <v>200158</v>
      </c>
      <c r="K16" s="248">
        <v>202051</v>
      </c>
      <c r="L16" s="248">
        <v>178554</v>
      </c>
      <c r="M16" s="248">
        <v>189659</v>
      </c>
      <c r="N16" s="248">
        <v>188193</v>
      </c>
      <c r="O16" s="248">
        <v>208729</v>
      </c>
      <c r="P16" s="422">
        <v>2346254</v>
      </c>
      <c r="Q16" s="123"/>
      <c r="R16" s="123"/>
    </row>
    <row r="17" spans="2:18" ht="15" customHeight="1" x14ac:dyDescent="0.2">
      <c r="B17" s="432" t="s">
        <v>21</v>
      </c>
      <c r="C17" s="142" t="s">
        <v>214</v>
      </c>
      <c r="D17" s="248">
        <v>66306</v>
      </c>
      <c r="E17" s="248">
        <v>61548</v>
      </c>
      <c r="F17" s="248">
        <v>64379</v>
      </c>
      <c r="G17" s="248">
        <v>67715</v>
      </c>
      <c r="H17" s="248">
        <v>64919</v>
      </c>
      <c r="I17" s="248">
        <v>63050</v>
      </c>
      <c r="J17" s="248">
        <v>60369</v>
      </c>
      <c r="K17" s="248">
        <v>66773</v>
      </c>
      <c r="L17" s="248">
        <v>61572</v>
      </c>
      <c r="M17" s="248">
        <v>66030</v>
      </c>
      <c r="N17" s="248">
        <v>64067</v>
      </c>
      <c r="O17" s="248">
        <v>75741</v>
      </c>
      <c r="P17" s="422">
        <v>782469</v>
      </c>
      <c r="Q17" s="123"/>
      <c r="R17" s="123"/>
    </row>
    <row r="18" spans="2:18" ht="15" customHeight="1" x14ac:dyDescent="0.2">
      <c r="B18" s="1227"/>
      <c r="C18" s="424" t="s">
        <v>21</v>
      </c>
      <c r="D18" s="425">
        <v>267144</v>
      </c>
      <c r="E18" s="425">
        <v>256379</v>
      </c>
      <c r="F18" s="425">
        <v>264096</v>
      </c>
      <c r="G18" s="425">
        <v>263340</v>
      </c>
      <c r="H18" s="425">
        <v>261094</v>
      </c>
      <c r="I18" s="425">
        <v>254774</v>
      </c>
      <c r="J18" s="425">
        <v>260527</v>
      </c>
      <c r="K18" s="425">
        <v>268824</v>
      </c>
      <c r="L18" s="425">
        <v>240126</v>
      </c>
      <c r="M18" s="425">
        <v>255689</v>
      </c>
      <c r="N18" s="425">
        <v>252260</v>
      </c>
      <c r="O18" s="425">
        <v>284470</v>
      </c>
      <c r="P18" s="61">
        <v>3128723</v>
      </c>
      <c r="Q18" s="123"/>
      <c r="R18" s="123"/>
    </row>
    <row r="19" spans="2:18" ht="21" customHeight="1" x14ac:dyDescent="0.2">
      <c r="B19" s="1268" t="s">
        <v>252</v>
      </c>
      <c r="C19" s="1268"/>
      <c r="D19" s="1268"/>
      <c r="E19" s="1268"/>
      <c r="F19" s="1268"/>
      <c r="G19" s="1268"/>
      <c r="H19" s="1268"/>
      <c r="I19" s="1268"/>
      <c r="J19" s="1268"/>
      <c r="K19" s="1268"/>
      <c r="L19" s="1268"/>
      <c r="M19" s="1268"/>
      <c r="N19" s="1268"/>
      <c r="O19" s="1268"/>
      <c r="P19" s="1268"/>
      <c r="Q19" s="123"/>
      <c r="R19" s="123"/>
    </row>
    <row r="20" spans="2:18" ht="30.75" customHeight="1" x14ac:dyDescent="0.2">
      <c r="B20" s="433" t="s">
        <v>253</v>
      </c>
      <c r="C20" s="410" t="s">
        <v>242</v>
      </c>
      <c r="D20" s="410" t="s">
        <v>5</v>
      </c>
      <c r="E20" s="410" t="s">
        <v>6</v>
      </c>
      <c r="F20" s="410" t="s">
        <v>7</v>
      </c>
      <c r="G20" s="410" t="s">
        <v>8</v>
      </c>
      <c r="H20" s="410" t="s">
        <v>9</v>
      </c>
      <c r="I20" s="410" t="s">
        <v>10</v>
      </c>
      <c r="J20" s="410" t="s">
        <v>11</v>
      </c>
      <c r="K20" s="410" t="s">
        <v>12</v>
      </c>
      <c r="L20" s="410" t="s">
        <v>13</v>
      </c>
      <c r="M20" s="410" t="s">
        <v>14</v>
      </c>
      <c r="N20" s="410" t="s">
        <v>15</v>
      </c>
      <c r="O20" s="410" t="s">
        <v>16</v>
      </c>
      <c r="P20" s="410" t="s">
        <v>17</v>
      </c>
      <c r="Q20" s="123"/>
      <c r="R20" s="123"/>
    </row>
    <row r="21" spans="2:18" ht="15" customHeight="1" x14ac:dyDescent="0.2">
      <c r="B21" s="415"/>
      <c r="C21" s="416" t="s">
        <v>213</v>
      </c>
      <c r="D21" s="417">
        <v>28784</v>
      </c>
      <c r="E21" s="418">
        <v>28855</v>
      </c>
      <c r="F21" s="418">
        <v>25119</v>
      </c>
      <c r="G21" s="418">
        <v>28599</v>
      </c>
      <c r="H21" s="418">
        <v>29429</v>
      </c>
      <c r="I21" s="418">
        <v>28067</v>
      </c>
      <c r="J21" s="418">
        <v>28505</v>
      </c>
      <c r="K21" s="418">
        <v>28842</v>
      </c>
      <c r="L21" s="418">
        <v>26821</v>
      </c>
      <c r="M21" s="418">
        <v>29527</v>
      </c>
      <c r="N21" s="418">
        <v>31810</v>
      </c>
      <c r="O21" s="418">
        <v>34010</v>
      </c>
      <c r="P21" s="419">
        <v>348368</v>
      </c>
      <c r="Q21" s="123"/>
      <c r="R21" s="123"/>
    </row>
    <row r="22" spans="2:18" x14ac:dyDescent="0.2">
      <c r="B22" s="420" t="s">
        <v>155</v>
      </c>
      <c r="C22" s="142" t="s">
        <v>214</v>
      </c>
      <c r="D22" s="244">
        <v>22122</v>
      </c>
      <c r="E22" s="421">
        <v>22080</v>
      </c>
      <c r="F22" s="421">
        <v>18694</v>
      </c>
      <c r="G22" s="421">
        <v>21213</v>
      </c>
      <c r="H22" s="421">
        <v>20653</v>
      </c>
      <c r="I22" s="421">
        <v>20602</v>
      </c>
      <c r="J22" s="421">
        <v>20195</v>
      </c>
      <c r="K22" s="421">
        <v>21118</v>
      </c>
      <c r="L22" s="421">
        <v>19684</v>
      </c>
      <c r="M22" s="421">
        <v>22293</v>
      </c>
      <c r="N22" s="421">
        <v>24209</v>
      </c>
      <c r="O22" s="421">
        <v>27031</v>
      </c>
      <c r="P22" s="422">
        <v>259894</v>
      </c>
      <c r="Q22" s="123"/>
      <c r="R22" s="123"/>
    </row>
    <row r="23" spans="2:18" ht="15" customHeight="1" x14ac:dyDescent="0.2">
      <c r="B23" s="423"/>
      <c r="C23" s="424" t="s">
        <v>21</v>
      </c>
      <c r="D23" s="425">
        <v>50906</v>
      </c>
      <c r="E23" s="425">
        <v>50935</v>
      </c>
      <c r="F23" s="425">
        <v>43813</v>
      </c>
      <c r="G23" s="425">
        <v>49812</v>
      </c>
      <c r="H23" s="425">
        <v>50082</v>
      </c>
      <c r="I23" s="425">
        <v>48669</v>
      </c>
      <c r="J23" s="425">
        <v>48700</v>
      </c>
      <c r="K23" s="425">
        <v>49960</v>
      </c>
      <c r="L23" s="425">
        <v>46505</v>
      </c>
      <c r="M23" s="425">
        <v>51820</v>
      </c>
      <c r="N23" s="425">
        <v>56019</v>
      </c>
      <c r="O23" s="425">
        <v>61041</v>
      </c>
      <c r="P23" s="61">
        <v>608262</v>
      </c>
      <c r="Q23" s="123"/>
      <c r="R23" s="123"/>
    </row>
    <row r="24" spans="2:18" ht="15" customHeight="1" x14ac:dyDescent="0.2">
      <c r="B24" s="426"/>
      <c r="C24" s="427" t="s">
        <v>213</v>
      </c>
      <c r="D24" s="244">
        <v>31725</v>
      </c>
      <c r="E24" s="244">
        <v>29243</v>
      </c>
      <c r="F24" s="244">
        <v>34183</v>
      </c>
      <c r="G24" s="244">
        <v>33326</v>
      </c>
      <c r="H24" s="244">
        <v>33987</v>
      </c>
      <c r="I24" s="244">
        <v>33809</v>
      </c>
      <c r="J24" s="244">
        <v>36077</v>
      </c>
      <c r="K24" s="244">
        <v>34858</v>
      </c>
      <c r="L24" s="244">
        <v>31969</v>
      </c>
      <c r="M24" s="244">
        <v>35634</v>
      </c>
      <c r="N24" s="244">
        <v>40382</v>
      </c>
      <c r="O24" s="244">
        <v>44104</v>
      </c>
      <c r="P24" s="422">
        <v>419297</v>
      </c>
      <c r="Q24" s="123"/>
      <c r="R24" s="123"/>
    </row>
    <row r="25" spans="2:18" x14ac:dyDescent="0.2">
      <c r="B25" s="426" t="s">
        <v>156</v>
      </c>
      <c r="C25" s="142" t="s">
        <v>214</v>
      </c>
      <c r="D25" s="244">
        <v>21045</v>
      </c>
      <c r="E25" s="244">
        <v>20023</v>
      </c>
      <c r="F25" s="244">
        <v>21909</v>
      </c>
      <c r="G25" s="244">
        <v>20914</v>
      </c>
      <c r="H25" s="244">
        <v>20769</v>
      </c>
      <c r="I25" s="244">
        <v>20862</v>
      </c>
      <c r="J25" s="244">
        <v>20590</v>
      </c>
      <c r="K25" s="244">
        <v>20081</v>
      </c>
      <c r="L25" s="244">
        <v>17806</v>
      </c>
      <c r="M25" s="244">
        <v>20037</v>
      </c>
      <c r="N25" s="244">
        <v>21415</v>
      </c>
      <c r="O25" s="244">
        <v>24356</v>
      </c>
      <c r="P25" s="422">
        <v>249807</v>
      </c>
      <c r="Q25" s="123"/>
      <c r="R25" s="123"/>
    </row>
    <row r="26" spans="2:18" ht="15" customHeight="1" x14ac:dyDescent="0.2">
      <c r="B26" s="428"/>
      <c r="C26" s="360" t="s">
        <v>21</v>
      </c>
      <c r="D26" s="425">
        <v>52770</v>
      </c>
      <c r="E26" s="425">
        <v>49266</v>
      </c>
      <c r="F26" s="425">
        <v>56092</v>
      </c>
      <c r="G26" s="425">
        <v>54240</v>
      </c>
      <c r="H26" s="425">
        <v>54756</v>
      </c>
      <c r="I26" s="425">
        <v>54671</v>
      </c>
      <c r="J26" s="425">
        <v>56667</v>
      </c>
      <c r="K26" s="425">
        <v>54939</v>
      </c>
      <c r="L26" s="425">
        <v>49775</v>
      </c>
      <c r="M26" s="425">
        <v>55671</v>
      </c>
      <c r="N26" s="425">
        <v>61797</v>
      </c>
      <c r="O26" s="425">
        <v>68460</v>
      </c>
      <c r="P26" s="422">
        <v>669104</v>
      </c>
      <c r="Q26" s="123"/>
      <c r="R26" s="123"/>
    </row>
    <row r="27" spans="2:18" ht="15" customHeight="1" x14ac:dyDescent="0.25">
      <c r="B27" s="429"/>
      <c r="C27" s="416" t="s">
        <v>213</v>
      </c>
      <c r="D27" s="430">
        <v>5511</v>
      </c>
      <c r="E27" s="430">
        <v>5521</v>
      </c>
      <c r="F27" s="430">
        <v>6519</v>
      </c>
      <c r="G27" s="430">
        <v>6104</v>
      </c>
      <c r="H27" s="430">
        <v>6479</v>
      </c>
      <c r="I27" s="430">
        <v>6839</v>
      </c>
      <c r="J27" s="430">
        <v>6538</v>
      </c>
      <c r="K27" s="1226">
        <v>5791</v>
      </c>
      <c r="L27" s="1226">
        <v>5147</v>
      </c>
      <c r="M27" s="1226">
        <v>5989</v>
      </c>
      <c r="N27" s="1226">
        <v>7535</v>
      </c>
      <c r="O27" s="1226">
        <v>8617</v>
      </c>
      <c r="P27" s="419">
        <v>76590</v>
      </c>
      <c r="Q27" s="123"/>
      <c r="R27" s="123"/>
    </row>
    <row r="28" spans="2:18" x14ac:dyDescent="0.25">
      <c r="B28" s="426" t="s">
        <v>157</v>
      </c>
      <c r="C28" s="142" t="s">
        <v>214</v>
      </c>
      <c r="D28" s="430">
        <v>5552</v>
      </c>
      <c r="E28" s="430">
        <v>4954</v>
      </c>
      <c r="F28" s="430">
        <v>6184</v>
      </c>
      <c r="G28" s="430">
        <v>6404</v>
      </c>
      <c r="H28" s="430">
        <v>6368</v>
      </c>
      <c r="I28" s="430">
        <v>6479</v>
      </c>
      <c r="J28" s="430">
        <v>6295</v>
      </c>
      <c r="K28" s="1226">
        <v>6053</v>
      </c>
      <c r="L28" s="1226">
        <v>5536</v>
      </c>
      <c r="M28" s="1226">
        <v>6289</v>
      </c>
      <c r="N28" s="1226">
        <v>6232</v>
      </c>
      <c r="O28" s="1226">
        <v>7766</v>
      </c>
      <c r="P28" s="422">
        <v>74112</v>
      </c>
      <c r="Q28" s="123"/>
      <c r="R28" s="123"/>
    </row>
    <row r="29" spans="2:18" ht="15" customHeight="1" x14ac:dyDescent="0.2">
      <c r="B29" s="431"/>
      <c r="C29" s="424" t="s">
        <v>21</v>
      </c>
      <c r="D29" s="425">
        <v>11063</v>
      </c>
      <c r="E29" s="425">
        <v>10475</v>
      </c>
      <c r="F29" s="425">
        <v>12703</v>
      </c>
      <c r="G29" s="425">
        <v>12508</v>
      </c>
      <c r="H29" s="425">
        <v>12847</v>
      </c>
      <c r="I29" s="425">
        <v>13318</v>
      </c>
      <c r="J29" s="425">
        <v>12833</v>
      </c>
      <c r="K29" s="425">
        <v>11844</v>
      </c>
      <c r="L29" s="425">
        <v>10683</v>
      </c>
      <c r="M29" s="425">
        <v>12278</v>
      </c>
      <c r="N29" s="425">
        <v>13767</v>
      </c>
      <c r="O29" s="425">
        <v>16383</v>
      </c>
      <c r="P29" s="61">
        <v>150702</v>
      </c>
      <c r="Q29" s="123"/>
      <c r="R29" s="123"/>
    </row>
    <row r="30" spans="2:18" ht="15" customHeight="1" x14ac:dyDescent="0.2">
      <c r="B30" s="428"/>
      <c r="C30" s="427" t="s">
        <v>213</v>
      </c>
      <c r="D30" s="248">
        <v>66020</v>
      </c>
      <c r="E30" s="248">
        <v>63619</v>
      </c>
      <c r="F30" s="248">
        <v>65821</v>
      </c>
      <c r="G30" s="248">
        <v>68029</v>
      </c>
      <c r="H30" s="248">
        <v>69895</v>
      </c>
      <c r="I30" s="248">
        <v>68715</v>
      </c>
      <c r="J30" s="248">
        <v>71120</v>
      </c>
      <c r="K30" s="248">
        <v>69491</v>
      </c>
      <c r="L30" s="248">
        <v>63937</v>
      </c>
      <c r="M30" s="248">
        <v>71150</v>
      </c>
      <c r="N30" s="248">
        <v>79727</v>
      </c>
      <c r="O30" s="248">
        <v>86731</v>
      </c>
      <c r="P30" s="422">
        <v>844255</v>
      </c>
      <c r="Q30" s="123"/>
      <c r="R30" s="123"/>
    </row>
    <row r="31" spans="2:18" ht="12.75" x14ac:dyDescent="0.2">
      <c r="B31" s="432" t="s">
        <v>21</v>
      </c>
      <c r="C31" s="142" t="s">
        <v>214</v>
      </c>
      <c r="D31" s="248">
        <v>48719</v>
      </c>
      <c r="E31" s="248">
        <v>47057</v>
      </c>
      <c r="F31" s="248">
        <v>46787</v>
      </c>
      <c r="G31" s="248">
        <v>48531</v>
      </c>
      <c r="H31" s="248">
        <v>47790</v>
      </c>
      <c r="I31" s="248">
        <v>47943</v>
      </c>
      <c r="J31" s="248">
        <v>47080</v>
      </c>
      <c r="K31" s="248">
        <v>47252</v>
      </c>
      <c r="L31" s="248">
        <v>43026</v>
      </c>
      <c r="M31" s="248">
        <v>48619</v>
      </c>
      <c r="N31" s="248">
        <v>51856</v>
      </c>
      <c r="O31" s="248">
        <v>59153</v>
      </c>
      <c r="P31" s="422">
        <v>583813</v>
      </c>
      <c r="Q31" s="123"/>
      <c r="R31" s="123"/>
    </row>
    <row r="32" spans="2:18" ht="15" customHeight="1" x14ac:dyDescent="0.2">
      <c r="B32" s="1227"/>
      <c r="C32" s="424" t="s">
        <v>21</v>
      </c>
      <c r="D32" s="425">
        <v>114739</v>
      </c>
      <c r="E32" s="425">
        <v>110676</v>
      </c>
      <c r="F32" s="425">
        <v>112608</v>
      </c>
      <c r="G32" s="425">
        <v>116560</v>
      </c>
      <c r="H32" s="425">
        <v>117685</v>
      </c>
      <c r="I32" s="425">
        <v>116658</v>
      </c>
      <c r="J32" s="425">
        <v>118200</v>
      </c>
      <c r="K32" s="425">
        <v>116743</v>
      </c>
      <c r="L32" s="425">
        <v>106963</v>
      </c>
      <c r="M32" s="425">
        <v>119769</v>
      </c>
      <c r="N32" s="425">
        <v>131583</v>
      </c>
      <c r="O32" s="425">
        <v>145884</v>
      </c>
      <c r="P32" s="61">
        <v>1428068</v>
      </c>
      <c r="Q32" s="123"/>
      <c r="R32" s="123"/>
    </row>
    <row r="33" spans="2:18" ht="21" customHeight="1" x14ac:dyDescent="0.2">
      <c r="B33" s="1268" t="s">
        <v>254</v>
      </c>
      <c r="C33" s="1268"/>
      <c r="D33" s="1268"/>
      <c r="E33" s="1268"/>
      <c r="F33" s="1268"/>
      <c r="G33" s="1268"/>
      <c r="H33" s="1268"/>
      <c r="I33" s="1268"/>
      <c r="J33" s="1268"/>
      <c r="K33" s="1268"/>
      <c r="L33" s="1268"/>
      <c r="M33" s="1268"/>
      <c r="N33" s="1268"/>
      <c r="O33" s="1268"/>
      <c r="P33" s="1268"/>
      <c r="Q33" s="123"/>
      <c r="R33" s="123"/>
    </row>
    <row r="34" spans="2:18" ht="28.5" customHeight="1" x14ac:dyDescent="0.2">
      <c r="B34" s="434" t="s">
        <v>255</v>
      </c>
      <c r="C34" s="410" t="s">
        <v>242</v>
      </c>
      <c r="D34" s="410" t="s">
        <v>5</v>
      </c>
      <c r="E34" s="410" t="s">
        <v>6</v>
      </c>
      <c r="F34" s="410" t="s">
        <v>7</v>
      </c>
      <c r="G34" s="410" t="s">
        <v>8</v>
      </c>
      <c r="H34" s="410" t="s">
        <v>9</v>
      </c>
      <c r="I34" s="410" t="s">
        <v>10</v>
      </c>
      <c r="J34" s="410" t="s">
        <v>11</v>
      </c>
      <c r="K34" s="410" t="s">
        <v>12</v>
      </c>
      <c r="L34" s="410" t="s">
        <v>13</v>
      </c>
      <c r="M34" s="410" t="s">
        <v>14</v>
      </c>
      <c r="N34" s="410" t="s">
        <v>15</v>
      </c>
      <c r="O34" s="410" t="s">
        <v>16</v>
      </c>
      <c r="P34" s="410" t="s">
        <v>17</v>
      </c>
      <c r="Q34" s="123"/>
      <c r="R34" s="123"/>
    </row>
    <row r="35" spans="2:18" ht="15" customHeight="1" x14ac:dyDescent="0.2">
      <c r="B35" s="415"/>
      <c r="C35" s="416" t="s">
        <v>213</v>
      </c>
      <c r="D35" s="417">
        <v>110591</v>
      </c>
      <c r="E35" s="418">
        <v>111715</v>
      </c>
      <c r="F35" s="418">
        <v>98884</v>
      </c>
      <c r="G35" s="418">
        <v>107932</v>
      </c>
      <c r="H35" s="418">
        <v>108295</v>
      </c>
      <c r="I35" s="418">
        <v>103856</v>
      </c>
      <c r="J35" s="418">
        <v>108071</v>
      </c>
      <c r="K35" s="418">
        <v>109576</v>
      </c>
      <c r="L35" s="418">
        <v>97916</v>
      </c>
      <c r="M35" s="418">
        <v>107701</v>
      </c>
      <c r="N35" s="418">
        <v>108323</v>
      </c>
      <c r="O35" s="418">
        <v>118287</v>
      </c>
      <c r="P35" s="419">
        <v>1291147</v>
      </c>
      <c r="Q35" s="123"/>
      <c r="R35" s="123"/>
    </row>
    <row r="36" spans="2:18" ht="15" customHeight="1" x14ac:dyDescent="0.2">
      <c r="B36" s="420" t="s">
        <v>155</v>
      </c>
      <c r="C36" s="142" t="s">
        <v>214</v>
      </c>
      <c r="D36" s="244">
        <v>50352</v>
      </c>
      <c r="E36" s="421">
        <v>50391</v>
      </c>
      <c r="F36" s="421">
        <v>42799</v>
      </c>
      <c r="G36" s="421">
        <v>49637</v>
      </c>
      <c r="H36" s="421">
        <v>47420</v>
      </c>
      <c r="I36" s="421">
        <v>46995</v>
      </c>
      <c r="J36" s="421">
        <v>46139</v>
      </c>
      <c r="K36" s="421">
        <v>50602</v>
      </c>
      <c r="L36" s="421">
        <v>46366</v>
      </c>
      <c r="M36" s="421">
        <v>51070</v>
      </c>
      <c r="N36" s="421">
        <v>51753</v>
      </c>
      <c r="O36" s="421">
        <v>59110</v>
      </c>
      <c r="P36" s="422">
        <v>592634</v>
      </c>
      <c r="Q36" s="123"/>
      <c r="R36" s="123"/>
    </row>
    <row r="37" spans="2:18" x14ac:dyDescent="0.2">
      <c r="B37" s="423"/>
      <c r="C37" s="424" t="s">
        <v>21</v>
      </c>
      <c r="D37" s="425">
        <v>160943</v>
      </c>
      <c r="E37" s="425">
        <v>162106</v>
      </c>
      <c r="F37" s="425">
        <v>141683</v>
      </c>
      <c r="G37" s="425">
        <v>157569</v>
      </c>
      <c r="H37" s="425">
        <v>155715</v>
      </c>
      <c r="I37" s="425">
        <v>150851</v>
      </c>
      <c r="J37" s="425">
        <v>154210</v>
      </c>
      <c r="K37" s="425">
        <v>160178</v>
      </c>
      <c r="L37" s="425">
        <v>144282</v>
      </c>
      <c r="M37" s="425">
        <v>158771</v>
      </c>
      <c r="N37" s="425">
        <v>160076</v>
      </c>
      <c r="O37" s="425">
        <v>177397</v>
      </c>
      <c r="P37" s="61">
        <v>1883781</v>
      </c>
      <c r="Q37" s="123"/>
      <c r="R37" s="123"/>
    </row>
    <row r="38" spans="2:18" ht="15" customHeight="1" x14ac:dyDescent="0.2">
      <c r="B38" s="426"/>
      <c r="C38" s="427" t="s">
        <v>213</v>
      </c>
      <c r="D38" s="244">
        <v>130295</v>
      </c>
      <c r="E38" s="244">
        <v>121517</v>
      </c>
      <c r="F38" s="244">
        <v>136867</v>
      </c>
      <c r="G38" s="244">
        <v>128435</v>
      </c>
      <c r="H38" s="244">
        <v>130183</v>
      </c>
      <c r="I38" s="244">
        <v>129230</v>
      </c>
      <c r="J38" s="244">
        <v>134202</v>
      </c>
      <c r="K38" s="244">
        <v>131943</v>
      </c>
      <c r="L38" s="244">
        <v>117839</v>
      </c>
      <c r="M38" s="244">
        <v>124904</v>
      </c>
      <c r="N38" s="244">
        <v>129836</v>
      </c>
      <c r="O38" s="244">
        <v>144259</v>
      </c>
      <c r="P38" s="422">
        <v>1559510</v>
      </c>
      <c r="Q38" s="123"/>
      <c r="R38" s="123"/>
    </row>
    <row r="39" spans="2:18" ht="15" customHeight="1" x14ac:dyDescent="0.2">
      <c r="B39" s="426" t="s">
        <v>156</v>
      </c>
      <c r="C39" s="142" t="s">
        <v>214</v>
      </c>
      <c r="D39" s="244">
        <v>48095</v>
      </c>
      <c r="E39" s="244">
        <v>44032</v>
      </c>
      <c r="F39" s="244">
        <v>51034</v>
      </c>
      <c r="G39" s="244">
        <v>49016</v>
      </c>
      <c r="H39" s="244">
        <v>48025</v>
      </c>
      <c r="I39" s="244">
        <v>47339</v>
      </c>
      <c r="J39" s="244">
        <v>44561</v>
      </c>
      <c r="K39" s="244">
        <v>45653</v>
      </c>
      <c r="L39" s="244">
        <v>41889</v>
      </c>
      <c r="M39" s="244">
        <v>46225</v>
      </c>
      <c r="N39" s="244">
        <v>47542</v>
      </c>
      <c r="O39" s="244">
        <v>55876</v>
      </c>
      <c r="P39" s="422">
        <v>569287</v>
      </c>
      <c r="Q39" s="123"/>
      <c r="R39" s="123"/>
    </row>
    <row r="40" spans="2:18" ht="12.75" x14ac:dyDescent="0.2">
      <c r="B40" s="428"/>
      <c r="C40" s="360" t="s">
        <v>21</v>
      </c>
      <c r="D40" s="425">
        <v>178390</v>
      </c>
      <c r="E40" s="425">
        <v>165549</v>
      </c>
      <c r="F40" s="425">
        <v>187901</v>
      </c>
      <c r="G40" s="425">
        <v>177451</v>
      </c>
      <c r="H40" s="425">
        <v>178208</v>
      </c>
      <c r="I40" s="425">
        <v>176569</v>
      </c>
      <c r="J40" s="425">
        <v>178763</v>
      </c>
      <c r="K40" s="425">
        <v>177596</v>
      </c>
      <c r="L40" s="425">
        <v>159728</v>
      </c>
      <c r="M40" s="425">
        <v>171129</v>
      </c>
      <c r="N40" s="425">
        <v>177378</v>
      </c>
      <c r="O40" s="425">
        <v>200135</v>
      </c>
      <c r="P40" s="422">
        <v>2128797</v>
      </c>
      <c r="Q40" s="123"/>
      <c r="R40" s="123"/>
    </row>
    <row r="41" spans="2:18" ht="15" customHeight="1" x14ac:dyDescent="0.25">
      <c r="B41" s="429"/>
      <c r="C41" s="416" t="s">
        <v>213</v>
      </c>
      <c r="D41" s="430">
        <v>25972</v>
      </c>
      <c r="E41" s="430">
        <v>25218</v>
      </c>
      <c r="F41" s="430">
        <v>29787</v>
      </c>
      <c r="G41" s="430">
        <v>27287</v>
      </c>
      <c r="H41" s="430">
        <v>27592</v>
      </c>
      <c r="I41" s="430">
        <v>27353</v>
      </c>
      <c r="J41" s="430">
        <v>29005</v>
      </c>
      <c r="K41" s="1226">
        <v>30023</v>
      </c>
      <c r="L41" s="1226">
        <v>26736</v>
      </c>
      <c r="M41" s="1226">
        <v>28204</v>
      </c>
      <c r="N41" s="1226">
        <v>29761</v>
      </c>
      <c r="O41" s="1226">
        <v>32914</v>
      </c>
      <c r="P41" s="419">
        <v>339852</v>
      </c>
      <c r="Q41" s="123"/>
      <c r="R41" s="123"/>
    </row>
    <row r="42" spans="2:18" ht="15" customHeight="1" x14ac:dyDescent="0.25">
      <c r="B42" s="426" t="s">
        <v>157</v>
      </c>
      <c r="C42" s="142" t="s">
        <v>214</v>
      </c>
      <c r="D42" s="430">
        <v>16578</v>
      </c>
      <c r="E42" s="430">
        <v>14182</v>
      </c>
      <c r="F42" s="430">
        <v>17333</v>
      </c>
      <c r="G42" s="430">
        <v>17593</v>
      </c>
      <c r="H42" s="430">
        <v>17264</v>
      </c>
      <c r="I42" s="430">
        <v>16659</v>
      </c>
      <c r="J42" s="430">
        <v>16749</v>
      </c>
      <c r="K42" s="1226">
        <v>17770</v>
      </c>
      <c r="L42" s="1226">
        <v>16343</v>
      </c>
      <c r="M42" s="1226">
        <v>17354</v>
      </c>
      <c r="N42" s="1226">
        <v>16628</v>
      </c>
      <c r="O42" s="1226">
        <v>19908</v>
      </c>
      <c r="P42" s="422">
        <v>204361</v>
      </c>
      <c r="Q42" s="123"/>
      <c r="R42" s="123"/>
    </row>
    <row r="43" spans="2:18" x14ac:dyDescent="0.2">
      <c r="B43" s="431"/>
      <c r="C43" s="424" t="s">
        <v>21</v>
      </c>
      <c r="D43" s="425">
        <v>42550</v>
      </c>
      <c r="E43" s="425">
        <v>39400</v>
      </c>
      <c r="F43" s="425">
        <v>47120</v>
      </c>
      <c r="G43" s="425">
        <v>44880</v>
      </c>
      <c r="H43" s="425">
        <v>44856</v>
      </c>
      <c r="I43" s="425">
        <v>44012</v>
      </c>
      <c r="J43" s="425">
        <v>45754</v>
      </c>
      <c r="K43" s="425">
        <v>47793</v>
      </c>
      <c r="L43" s="425">
        <v>43079</v>
      </c>
      <c r="M43" s="425">
        <v>45558</v>
      </c>
      <c r="N43" s="425">
        <v>46389</v>
      </c>
      <c r="O43" s="425">
        <v>52822</v>
      </c>
      <c r="P43" s="61">
        <v>544213</v>
      </c>
      <c r="Q43" s="123"/>
      <c r="R43" s="123"/>
    </row>
    <row r="44" spans="2:18" ht="12.75" x14ac:dyDescent="0.2">
      <c r="B44" s="428"/>
      <c r="C44" s="427" t="s">
        <v>213</v>
      </c>
      <c r="D44" s="248">
        <v>266858</v>
      </c>
      <c r="E44" s="248">
        <v>258450</v>
      </c>
      <c r="F44" s="248">
        <v>265538</v>
      </c>
      <c r="G44" s="248">
        <v>263654</v>
      </c>
      <c r="H44" s="248">
        <v>266070</v>
      </c>
      <c r="I44" s="248">
        <v>260439</v>
      </c>
      <c r="J44" s="248">
        <v>271278</v>
      </c>
      <c r="K44" s="248">
        <v>271542</v>
      </c>
      <c r="L44" s="248">
        <v>242491</v>
      </c>
      <c r="M44" s="248">
        <v>260809</v>
      </c>
      <c r="N44" s="248">
        <v>267920</v>
      </c>
      <c r="O44" s="248">
        <v>295460</v>
      </c>
      <c r="P44" s="422">
        <v>3190509</v>
      </c>
      <c r="Q44" s="123"/>
      <c r="R44" s="123"/>
    </row>
    <row r="45" spans="2:18" ht="12.75" x14ac:dyDescent="0.2">
      <c r="B45" s="432" t="s">
        <v>21</v>
      </c>
      <c r="C45" s="142" t="s">
        <v>214</v>
      </c>
      <c r="D45" s="248">
        <v>115025</v>
      </c>
      <c r="E45" s="248">
        <v>108605</v>
      </c>
      <c r="F45" s="248">
        <v>111166</v>
      </c>
      <c r="G45" s="248">
        <v>116246</v>
      </c>
      <c r="H45" s="248">
        <v>112709</v>
      </c>
      <c r="I45" s="248">
        <v>110993</v>
      </c>
      <c r="J45" s="248">
        <v>107449</v>
      </c>
      <c r="K45" s="248">
        <v>114025</v>
      </c>
      <c r="L45" s="248">
        <v>104598</v>
      </c>
      <c r="M45" s="248">
        <v>114649</v>
      </c>
      <c r="N45" s="248">
        <v>115923</v>
      </c>
      <c r="O45" s="248">
        <v>134894</v>
      </c>
      <c r="P45" s="422">
        <v>1366282</v>
      </c>
      <c r="Q45" s="123"/>
      <c r="R45" s="123"/>
    </row>
    <row r="46" spans="2:18" x14ac:dyDescent="0.2">
      <c r="B46" s="1227"/>
      <c r="C46" s="424" t="s">
        <v>21</v>
      </c>
      <c r="D46" s="425">
        <v>381883</v>
      </c>
      <c r="E46" s="425">
        <v>367055</v>
      </c>
      <c r="F46" s="425">
        <v>376704</v>
      </c>
      <c r="G46" s="425">
        <v>379900</v>
      </c>
      <c r="H46" s="425">
        <v>378779</v>
      </c>
      <c r="I46" s="425">
        <v>371432</v>
      </c>
      <c r="J46" s="425">
        <v>378727</v>
      </c>
      <c r="K46" s="425">
        <v>385567</v>
      </c>
      <c r="L46" s="425">
        <v>347089</v>
      </c>
      <c r="M46" s="425">
        <v>375458</v>
      </c>
      <c r="N46" s="425">
        <v>383843</v>
      </c>
      <c r="O46" s="425">
        <v>430354</v>
      </c>
      <c r="P46" s="61">
        <v>4556791</v>
      </c>
      <c r="Q46" s="123"/>
      <c r="R46" s="123"/>
    </row>
    <row r="47" spans="2:18" ht="21" customHeight="1" x14ac:dyDescent="0.2">
      <c r="B47" s="1268" t="s">
        <v>256</v>
      </c>
      <c r="C47" s="1268"/>
      <c r="D47" s="1268"/>
      <c r="E47" s="1268"/>
      <c r="F47" s="1268"/>
      <c r="G47" s="1268"/>
      <c r="H47" s="1268"/>
      <c r="I47" s="1268"/>
      <c r="J47" s="1268"/>
      <c r="K47" s="1268"/>
      <c r="L47" s="1268"/>
      <c r="M47" s="1268"/>
      <c r="N47" s="1268"/>
      <c r="O47" s="1268"/>
      <c r="P47" s="1268"/>
      <c r="Q47" s="123"/>
      <c r="R47" s="123"/>
    </row>
    <row r="48" spans="2:18" ht="28.5" customHeight="1" x14ac:dyDescent="0.2">
      <c r="B48" s="435" t="s">
        <v>257</v>
      </c>
      <c r="C48" s="410" t="s">
        <v>242</v>
      </c>
      <c r="D48" s="410" t="s">
        <v>5</v>
      </c>
      <c r="E48" s="410" t="s">
        <v>6</v>
      </c>
      <c r="F48" s="410" t="s">
        <v>7</v>
      </c>
      <c r="G48" s="410" t="s">
        <v>8</v>
      </c>
      <c r="H48" s="410" t="s">
        <v>9</v>
      </c>
      <c r="I48" s="410" t="s">
        <v>10</v>
      </c>
      <c r="J48" s="410" t="s">
        <v>11</v>
      </c>
      <c r="K48" s="410" t="s">
        <v>12</v>
      </c>
      <c r="L48" s="410" t="s">
        <v>13</v>
      </c>
      <c r="M48" s="410" t="s">
        <v>14</v>
      </c>
      <c r="N48" s="410" t="s">
        <v>15</v>
      </c>
      <c r="O48" s="410" t="s">
        <v>16</v>
      </c>
      <c r="P48" s="410" t="s">
        <v>17</v>
      </c>
      <c r="Q48" s="123"/>
      <c r="R48" s="123"/>
    </row>
    <row r="49" spans="2:18" x14ac:dyDescent="0.2">
      <c r="B49" s="415"/>
      <c r="C49" s="416" t="s">
        <v>213</v>
      </c>
      <c r="D49" s="417">
        <v>3444</v>
      </c>
      <c r="E49" s="418">
        <v>3723</v>
      </c>
      <c r="F49" s="418">
        <v>3059</v>
      </c>
      <c r="G49" s="418">
        <v>3469</v>
      </c>
      <c r="H49" s="418">
        <v>3652</v>
      </c>
      <c r="I49" s="418">
        <v>1622</v>
      </c>
      <c r="J49" s="418">
        <v>3718</v>
      </c>
      <c r="K49" s="418">
        <v>3936</v>
      </c>
      <c r="L49" s="418">
        <v>3285</v>
      </c>
      <c r="M49" s="418">
        <v>4049</v>
      </c>
      <c r="N49" s="418">
        <v>4089</v>
      </c>
      <c r="O49" s="418">
        <v>4080</v>
      </c>
      <c r="P49" s="419">
        <v>42126</v>
      </c>
      <c r="Q49" s="123"/>
      <c r="R49" s="123"/>
    </row>
    <row r="50" spans="2:18" x14ac:dyDescent="0.2">
      <c r="B50" s="420" t="s">
        <v>155</v>
      </c>
      <c r="C50" s="142" t="s">
        <v>214</v>
      </c>
      <c r="D50" s="244">
        <v>5436</v>
      </c>
      <c r="E50" s="421">
        <v>5506</v>
      </c>
      <c r="F50" s="421">
        <v>4645</v>
      </c>
      <c r="G50" s="421">
        <v>5147</v>
      </c>
      <c r="H50" s="421">
        <v>5730</v>
      </c>
      <c r="I50" s="421">
        <v>3499</v>
      </c>
      <c r="J50" s="421">
        <v>5972</v>
      </c>
      <c r="K50" s="421">
        <v>6138</v>
      </c>
      <c r="L50" s="421">
        <v>6203</v>
      </c>
      <c r="M50" s="421">
        <v>7273</v>
      </c>
      <c r="N50" s="421">
        <v>7193</v>
      </c>
      <c r="O50" s="421">
        <v>7991</v>
      </c>
      <c r="P50" s="422">
        <v>70733</v>
      </c>
      <c r="Q50" s="123"/>
      <c r="R50" s="123"/>
    </row>
    <row r="51" spans="2:18" x14ac:dyDescent="0.2">
      <c r="B51" s="423"/>
      <c r="C51" s="424" t="s">
        <v>21</v>
      </c>
      <c r="D51" s="425">
        <v>8880</v>
      </c>
      <c r="E51" s="425">
        <v>9229</v>
      </c>
      <c r="F51" s="425">
        <v>7704</v>
      </c>
      <c r="G51" s="425">
        <v>8616</v>
      </c>
      <c r="H51" s="425">
        <v>9382</v>
      </c>
      <c r="I51" s="425">
        <v>5121</v>
      </c>
      <c r="J51" s="425">
        <v>9690</v>
      </c>
      <c r="K51" s="425">
        <v>10074</v>
      </c>
      <c r="L51" s="425">
        <v>9488</v>
      </c>
      <c r="M51" s="425">
        <v>11322</v>
      </c>
      <c r="N51" s="425">
        <v>11282</v>
      </c>
      <c r="O51" s="425">
        <v>12071</v>
      </c>
      <c r="P51" s="61">
        <v>112859</v>
      </c>
      <c r="Q51" s="123"/>
      <c r="R51" s="123"/>
    </row>
    <row r="52" spans="2:18" x14ac:dyDescent="0.2">
      <c r="B52" s="426"/>
      <c r="C52" s="427" t="s">
        <v>213</v>
      </c>
      <c r="D52" s="244">
        <v>6655</v>
      </c>
      <c r="E52" s="244">
        <v>5983</v>
      </c>
      <c r="F52" s="244">
        <v>6358</v>
      </c>
      <c r="G52" s="244">
        <v>5776</v>
      </c>
      <c r="H52" s="244">
        <v>5864</v>
      </c>
      <c r="I52" s="244">
        <v>5563</v>
      </c>
      <c r="J52" s="244">
        <v>5996</v>
      </c>
      <c r="K52" s="244">
        <v>5915</v>
      </c>
      <c r="L52" s="244">
        <v>5397</v>
      </c>
      <c r="M52" s="244">
        <v>5534</v>
      </c>
      <c r="N52" s="244">
        <v>4885</v>
      </c>
      <c r="O52" s="244">
        <v>5861</v>
      </c>
      <c r="P52" s="422">
        <v>69787</v>
      </c>
      <c r="Q52" s="123"/>
      <c r="R52" s="123"/>
    </row>
    <row r="53" spans="2:18" x14ac:dyDescent="0.2">
      <c r="B53" s="426" t="s">
        <v>156</v>
      </c>
      <c r="C53" s="142" t="s">
        <v>214</v>
      </c>
      <c r="D53" s="244">
        <v>4655</v>
      </c>
      <c r="E53" s="244">
        <v>3327</v>
      </c>
      <c r="F53" s="244">
        <v>3499</v>
      </c>
      <c r="G53" s="244">
        <v>4123</v>
      </c>
      <c r="H53" s="244">
        <v>4310</v>
      </c>
      <c r="I53" s="244">
        <v>4649</v>
      </c>
      <c r="J53" s="244">
        <v>4878</v>
      </c>
      <c r="K53" s="244">
        <v>5176</v>
      </c>
      <c r="L53" s="244">
        <v>5365</v>
      </c>
      <c r="M53" s="244">
        <v>5043</v>
      </c>
      <c r="N53" s="244">
        <v>4681</v>
      </c>
      <c r="O53" s="244">
        <v>5626</v>
      </c>
      <c r="P53" s="422">
        <v>55332</v>
      </c>
      <c r="Q53" s="123"/>
      <c r="R53" s="123"/>
    </row>
    <row r="54" spans="2:18" ht="12.75" x14ac:dyDescent="0.2">
      <c r="B54" s="428"/>
      <c r="C54" s="360" t="s">
        <v>21</v>
      </c>
      <c r="D54" s="425">
        <v>11310</v>
      </c>
      <c r="E54" s="425">
        <v>9310</v>
      </c>
      <c r="F54" s="425">
        <v>9857</v>
      </c>
      <c r="G54" s="425">
        <v>9899</v>
      </c>
      <c r="H54" s="425">
        <v>10174</v>
      </c>
      <c r="I54" s="425">
        <v>10212</v>
      </c>
      <c r="J54" s="425">
        <v>10874</v>
      </c>
      <c r="K54" s="425">
        <v>11091</v>
      </c>
      <c r="L54" s="425">
        <v>10762</v>
      </c>
      <c r="M54" s="425">
        <v>10577</v>
      </c>
      <c r="N54" s="425">
        <v>9566</v>
      </c>
      <c r="O54" s="425">
        <v>11487</v>
      </c>
      <c r="P54" s="422">
        <v>125119</v>
      </c>
      <c r="Q54" s="123"/>
      <c r="R54" s="123"/>
    </row>
    <row r="55" spans="2:18" x14ac:dyDescent="0.25">
      <c r="B55" s="429"/>
      <c r="C55" s="416" t="s">
        <v>213</v>
      </c>
      <c r="D55" s="430">
        <v>732</v>
      </c>
      <c r="E55" s="430">
        <v>174</v>
      </c>
      <c r="F55" s="430">
        <v>1291</v>
      </c>
      <c r="G55" s="430">
        <v>798</v>
      </c>
      <c r="H55" s="430">
        <v>346</v>
      </c>
      <c r="I55" s="430">
        <v>979</v>
      </c>
      <c r="J55" s="430">
        <v>595</v>
      </c>
      <c r="K55" s="1226">
        <v>930</v>
      </c>
      <c r="L55" s="1226">
        <v>617</v>
      </c>
      <c r="M55" s="1226">
        <v>245</v>
      </c>
      <c r="N55" s="1226">
        <v>688</v>
      </c>
      <c r="O55" s="1226">
        <v>902</v>
      </c>
      <c r="P55" s="419">
        <v>8297</v>
      </c>
      <c r="Q55" s="123"/>
      <c r="R55" s="123"/>
    </row>
    <row r="56" spans="2:18" x14ac:dyDescent="0.25">
      <c r="B56" s="426" t="s">
        <v>157</v>
      </c>
      <c r="C56" s="142" t="s">
        <v>214</v>
      </c>
      <c r="D56" s="430">
        <v>1417</v>
      </c>
      <c r="E56" s="430">
        <v>492</v>
      </c>
      <c r="F56" s="430">
        <v>819</v>
      </c>
      <c r="G56" s="430">
        <v>840</v>
      </c>
      <c r="H56" s="430">
        <v>780</v>
      </c>
      <c r="I56" s="430">
        <v>774</v>
      </c>
      <c r="J56" s="430">
        <v>1383</v>
      </c>
      <c r="K56" s="1226">
        <v>1910</v>
      </c>
      <c r="L56" s="1226">
        <v>427</v>
      </c>
      <c r="M56" s="1226">
        <v>407</v>
      </c>
      <c r="N56" s="1226">
        <v>208</v>
      </c>
      <c r="O56" s="1226">
        <v>856</v>
      </c>
      <c r="P56" s="422">
        <v>10313</v>
      </c>
      <c r="Q56" s="123"/>
      <c r="R56" s="123"/>
    </row>
    <row r="57" spans="2:18" x14ac:dyDescent="0.2">
      <c r="B57" s="431"/>
      <c r="C57" s="424" t="s">
        <v>21</v>
      </c>
      <c r="D57" s="425">
        <v>2149</v>
      </c>
      <c r="E57" s="425">
        <v>666</v>
      </c>
      <c r="F57" s="425">
        <v>2110</v>
      </c>
      <c r="G57" s="425">
        <v>1638</v>
      </c>
      <c r="H57" s="425">
        <v>1126</v>
      </c>
      <c r="I57" s="425">
        <v>1753</v>
      </c>
      <c r="J57" s="425">
        <v>1978</v>
      </c>
      <c r="K57" s="425">
        <v>2840</v>
      </c>
      <c r="L57" s="425">
        <v>1044</v>
      </c>
      <c r="M57" s="425">
        <v>652</v>
      </c>
      <c r="N57" s="425">
        <v>896</v>
      </c>
      <c r="O57" s="425">
        <v>1758</v>
      </c>
      <c r="P57" s="61">
        <v>18610</v>
      </c>
      <c r="Q57" s="123"/>
      <c r="R57" s="123"/>
    </row>
    <row r="58" spans="2:18" ht="12.75" x14ac:dyDescent="0.2">
      <c r="B58" s="428"/>
      <c r="C58" s="427" t="s">
        <v>213</v>
      </c>
      <c r="D58" s="248">
        <v>10831</v>
      </c>
      <c r="E58" s="248">
        <v>9880</v>
      </c>
      <c r="F58" s="248">
        <v>10708</v>
      </c>
      <c r="G58" s="248">
        <v>10043</v>
      </c>
      <c r="H58" s="248">
        <v>9862</v>
      </c>
      <c r="I58" s="248">
        <v>8164</v>
      </c>
      <c r="J58" s="248">
        <v>10309</v>
      </c>
      <c r="K58" s="248">
        <v>10781</v>
      </c>
      <c r="L58" s="248">
        <v>9299</v>
      </c>
      <c r="M58" s="248">
        <v>9828</v>
      </c>
      <c r="N58" s="248">
        <v>9662</v>
      </c>
      <c r="O58" s="248">
        <v>10843</v>
      </c>
      <c r="P58" s="422">
        <v>120210</v>
      </c>
      <c r="Q58" s="123"/>
      <c r="R58" s="123"/>
    </row>
    <row r="59" spans="2:18" ht="12.75" x14ac:dyDescent="0.2">
      <c r="B59" s="432" t="s">
        <v>21</v>
      </c>
      <c r="C59" s="142" t="s">
        <v>214</v>
      </c>
      <c r="D59" s="248">
        <v>11508</v>
      </c>
      <c r="E59" s="248">
        <v>9325</v>
      </c>
      <c r="F59" s="248">
        <v>8963</v>
      </c>
      <c r="G59" s="248">
        <v>10110</v>
      </c>
      <c r="H59" s="248">
        <v>10820</v>
      </c>
      <c r="I59" s="248">
        <v>8922</v>
      </c>
      <c r="J59" s="248">
        <v>12233</v>
      </c>
      <c r="K59" s="248">
        <v>13224</v>
      </c>
      <c r="L59" s="248">
        <v>11995</v>
      </c>
      <c r="M59" s="248">
        <v>12723</v>
      </c>
      <c r="N59" s="248">
        <v>12082</v>
      </c>
      <c r="O59" s="248">
        <v>14473</v>
      </c>
      <c r="P59" s="422">
        <v>136378</v>
      </c>
      <c r="Q59" s="123"/>
      <c r="R59" s="123"/>
    </row>
    <row r="60" spans="2:18" x14ac:dyDescent="0.2">
      <c r="B60" s="1227"/>
      <c r="C60" s="424" t="s">
        <v>21</v>
      </c>
      <c r="D60" s="425">
        <v>22339</v>
      </c>
      <c r="E60" s="425">
        <v>19205</v>
      </c>
      <c r="F60" s="425">
        <v>19671</v>
      </c>
      <c r="G60" s="425">
        <v>20153</v>
      </c>
      <c r="H60" s="425">
        <v>20682</v>
      </c>
      <c r="I60" s="425">
        <v>17086</v>
      </c>
      <c r="J60" s="425">
        <v>22542</v>
      </c>
      <c r="K60" s="425">
        <v>24005</v>
      </c>
      <c r="L60" s="425">
        <v>21294</v>
      </c>
      <c r="M60" s="425">
        <v>22551</v>
      </c>
      <c r="N60" s="425">
        <v>21744</v>
      </c>
      <c r="O60" s="425">
        <v>25316</v>
      </c>
      <c r="P60" s="61">
        <v>256588</v>
      </c>
      <c r="Q60" s="123"/>
      <c r="R60" s="123"/>
    </row>
    <row r="61" spans="2:18" x14ac:dyDescent="0.25">
      <c r="B61" s="80"/>
    </row>
  </sheetData>
  <mergeCells count="20">
    <mergeCell ref="B1:P1"/>
    <mergeCell ref="B2:O2"/>
    <mergeCell ref="B4:P4"/>
    <mergeCell ref="C5:C6"/>
    <mergeCell ref="D5:D6"/>
    <mergeCell ref="E5:E6"/>
    <mergeCell ref="F5:F6"/>
    <mergeCell ref="G5:G6"/>
    <mergeCell ref="H5:H6"/>
    <mergeCell ref="I5:I6"/>
    <mergeCell ref="P5:P6"/>
    <mergeCell ref="B19:P19"/>
    <mergeCell ref="B33:P33"/>
    <mergeCell ref="B47:P47"/>
    <mergeCell ref="J5:J6"/>
    <mergeCell ref="K5:K6"/>
    <mergeCell ref="L5:L6"/>
    <mergeCell ref="M5:M6"/>
    <mergeCell ref="N5:N6"/>
    <mergeCell ref="O5:O6"/>
  </mergeCells>
  <hyperlinks>
    <hyperlink ref="Q3" location="Índice!A1" display="Volver" xr:uid="{00000000-0004-0000-1300-000000000000}"/>
  </hyperlinks>
  <pageMargins left="0.70866141732283472" right="0.70866141732283472" top="0.74803149606299213" bottom="0.74803149606299213" header="0.31496062992125984" footer="0.31496062992125984"/>
  <pageSetup scale="5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79998168889431442"/>
    <pageSetUpPr fitToPage="1"/>
  </sheetPr>
  <dimension ref="B1:AO86"/>
  <sheetViews>
    <sheetView showGridLines="0" topLeftCell="W5" zoomScale="90" zoomScaleNormal="90" workbookViewId="0"/>
  </sheetViews>
  <sheetFormatPr baseColWidth="10" defaultColWidth="10.85546875" defaultRowHeight="12.75" x14ac:dyDescent="0.2"/>
  <cols>
    <col min="1" max="1" width="2.28515625" style="2" customWidth="1"/>
    <col min="2" max="2" width="53" style="2" customWidth="1"/>
    <col min="3" max="3" width="13.42578125" style="2" bestFit="1" customWidth="1"/>
    <col min="4" max="4" width="10.28515625" style="81" customWidth="1"/>
    <col min="5" max="10" width="11.140625" style="81" customWidth="1"/>
    <col min="11" max="11" width="12.42578125" style="2" bestFit="1" customWidth="1"/>
    <col min="12" max="12" width="11" style="2" bestFit="1" customWidth="1"/>
    <col min="13" max="22" width="10.85546875" style="2"/>
    <col min="23" max="23" width="11" style="2" bestFit="1" customWidth="1"/>
    <col min="24" max="31" width="10.85546875" style="2"/>
    <col min="32" max="32" width="12" style="2" bestFit="1" customWidth="1"/>
    <col min="33" max="16384" width="10.85546875" style="2"/>
  </cols>
  <sheetData>
    <row r="1" spans="2:41" s="5" customFormat="1" ht="15.75" x14ac:dyDescent="0.2">
      <c r="B1" s="36" t="s">
        <v>218</v>
      </c>
      <c r="C1" s="33"/>
      <c r="D1" s="34"/>
      <c r="E1" s="34"/>
      <c r="F1" s="34"/>
      <c r="G1" s="34"/>
      <c r="H1" s="35"/>
      <c r="I1" s="35"/>
      <c r="J1" s="35"/>
      <c r="L1" s="1191" t="s">
        <v>1070</v>
      </c>
    </row>
    <row r="2" spans="2:41" s="5" customFormat="1" ht="15.75" x14ac:dyDescent="0.2">
      <c r="B2" s="36" t="s">
        <v>28</v>
      </c>
      <c r="C2" s="33"/>
      <c r="D2" s="34"/>
      <c r="E2" s="34"/>
      <c r="F2" s="34"/>
      <c r="G2" s="34"/>
      <c r="H2" s="35"/>
      <c r="I2" s="35"/>
      <c r="J2" s="35"/>
    </row>
    <row r="3" spans="2:41" s="5" customFormat="1" ht="15.75" x14ac:dyDescent="0.25">
      <c r="B3" s="37" t="s">
        <v>2</v>
      </c>
      <c r="C3" s="38"/>
      <c r="D3" s="39"/>
      <c r="E3" s="39"/>
      <c r="F3" s="39"/>
      <c r="G3" s="39"/>
      <c r="H3" s="35"/>
      <c r="I3" s="35"/>
      <c r="J3" s="35"/>
    </row>
    <row r="4" spans="2:41" s="46" customFormat="1" x14ac:dyDescent="0.2">
      <c r="B4" s="40"/>
      <c r="C4" s="40"/>
      <c r="D4" s="41"/>
      <c r="E4" s="42"/>
      <c r="F4" s="43"/>
      <c r="G4" s="43"/>
      <c r="H4" s="43"/>
      <c r="I4" s="43"/>
      <c r="J4" s="43"/>
      <c r="K4" s="44"/>
      <c r="L4" s="44"/>
      <c r="M4" s="45"/>
      <c r="N4" s="45"/>
      <c r="O4" s="45"/>
      <c r="P4" s="45"/>
      <c r="Q4" s="45"/>
      <c r="R4" s="45"/>
      <c r="S4" s="45"/>
      <c r="T4" s="45"/>
      <c r="U4" s="45"/>
      <c r="V4" s="45"/>
      <c r="W4" s="45"/>
      <c r="X4" s="45"/>
      <c r="Y4" s="45"/>
      <c r="Z4" s="45"/>
      <c r="AA4" s="45"/>
      <c r="AB4" s="45"/>
      <c r="AC4" s="45"/>
      <c r="AD4" s="45"/>
      <c r="AE4" s="45"/>
      <c r="AF4" s="45"/>
      <c r="AG4" s="45"/>
      <c r="AH4" s="45"/>
    </row>
    <row r="5" spans="2:41" s="5" customFormat="1" ht="12.75" customHeight="1" x14ac:dyDescent="0.2">
      <c r="B5" s="1240" t="s">
        <v>100</v>
      </c>
      <c r="C5" s="1237" t="s">
        <v>5</v>
      </c>
      <c r="D5" s="1238"/>
      <c r="E5" s="1239"/>
      <c r="F5" s="1237" t="s">
        <v>6</v>
      </c>
      <c r="G5" s="1238"/>
      <c r="H5" s="1239"/>
      <c r="I5" s="1237" t="s">
        <v>7</v>
      </c>
      <c r="J5" s="1238"/>
      <c r="K5" s="1239"/>
      <c r="L5" s="1237" t="s">
        <v>8</v>
      </c>
      <c r="M5" s="1238"/>
      <c r="N5" s="1239"/>
      <c r="O5" s="1237" t="s">
        <v>9</v>
      </c>
      <c r="P5" s="1238"/>
      <c r="Q5" s="1239"/>
      <c r="R5" s="1237" t="s">
        <v>10</v>
      </c>
      <c r="S5" s="1238"/>
      <c r="T5" s="1239"/>
      <c r="U5" s="1237" t="s">
        <v>11</v>
      </c>
      <c r="V5" s="1238"/>
      <c r="W5" s="1239"/>
      <c r="X5" s="1237" t="s">
        <v>12</v>
      </c>
      <c r="Y5" s="1238"/>
      <c r="Z5" s="1239"/>
      <c r="AA5" s="1237" t="s">
        <v>13</v>
      </c>
      <c r="AB5" s="1238"/>
      <c r="AC5" s="1239"/>
      <c r="AD5" s="1237" t="s">
        <v>14</v>
      </c>
      <c r="AE5" s="1238"/>
      <c r="AF5" s="1239"/>
      <c r="AG5" s="1237" t="s">
        <v>15</v>
      </c>
      <c r="AH5" s="1238"/>
      <c r="AI5" s="1239"/>
      <c r="AJ5" s="1237" t="s">
        <v>16</v>
      </c>
      <c r="AK5" s="1238"/>
      <c r="AL5" s="1239"/>
      <c r="AM5" s="1237" t="s">
        <v>145</v>
      </c>
      <c r="AN5" s="1238"/>
      <c r="AO5" s="1239"/>
    </row>
    <row r="6" spans="2:41" ht="14.25" customHeight="1" x14ac:dyDescent="0.2">
      <c r="B6" s="1245"/>
      <c r="C6" s="290" t="s">
        <v>31</v>
      </c>
      <c r="D6" s="291" t="s">
        <v>32</v>
      </c>
      <c r="E6" s="292" t="s">
        <v>17</v>
      </c>
      <c r="F6" s="290" t="s">
        <v>31</v>
      </c>
      <c r="G6" s="291" t="s">
        <v>32</v>
      </c>
      <c r="H6" s="292" t="s">
        <v>17</v>
      </c>
      <c r="I6" s="290" t="s">
        <v>31</v>
      </c>
      <c r="J6" s="291" t="s">
        <v>32</v>
      </c>
      <c r="K6" s="292" t="s">
        <v>17</v>
      </c>
      <c r="L6" s="290" t="s">
        <v>31</v>
      </c>
      <c r="M6" s="291" t="s">
        <v>32</v>
      </c>
      <c r="N6" s="292" t="s">
        <v>17</v>
      </c>
      <c r="O6" s="290" t="s">
        <v>31</v>
      </c>
      <c r="P6" s="291" t="s">
        <v>32</v>
      </c>
      <c r="Q6" s="292" t="s">
        <v>17</v>
      </c>
      <c r="R6" s="290" t="s">
        <v>31</v>
      </c>
      <c r="S6" s="291" t="s">
        <v>32</v>
      </c>
      <c r="T6" s="292" t="s">
        <v>17</v>
      </c>
      <c r="U6" s="290" t="s">
        <v>31</v>
      </c>
      <c r="V6" s="291" t="s">
        <v>32</v>
      </c>
      <c r="W6" s="292" t="s">
        <v>17</v>
      </c>
      <c r="X6" s="290" t="s">
        <v>31</v>
      </c>
      <c r="Y6" s="291" t="s">
        <v>32</v>
      </c>
      <c r="Z6" s="292" t="s">
        <v>17</v>
      </c>
      <c r="AA6" s="290" t="s">
        <v>31</v>
      </c>
      <c r="AB6" s="291" t="s">
        <v>32</v>
      </c>
      <c r="AC6" s="292" t="s">
        <v>17</v>
      </c>
      <c r="AD6" s="290" t="s">
        <v>31</v>
      </c>
      <c r="AE6" s="291" t="s">
        <v>32</v>
      </c>
      <c r="AF6" s="292" t="s">
        <v>17</v>
      </c>
      <c r="AG6" s="290" t="s">
        <v>31</v>
      </c>
      <c r="AH6" s="291" t="s">
        <v>32</v>
      </c>
      <c r="AI6" s="292" t="s">
        <v>17</v>
      </c>
      <c r="AJ6" s="290" t="s">
        <v>31</v>
      </c>
      <c r="AK6" s="291" t="s">
        <v>32</v>
      </c>
      <c r="AL6" s="292" t="s">
        <v>17</v>
      </c>
      <c r="AM6" s="290" t="s">
        <v>31</v>
      </c>
      <c r="AN6" s="291" t="s">
        <v>32</v>
      </c>
      <c r="AO6" s="292" t="s">
        <v>17</v>
      </c>
    </row>
    <row r="7" spans="2:41" ht="20.25" customHeight="1" x14ac:dyDescent="0.2">
      <c r="B7" s="50" t="s">
        <v>33</v>
      </c>
      <c r="C7" s="51"/>
      <c r="D7" s="52"/>
      <c r="E7" s="53"/>
      <c r="F7" s="51"/>
      <c r="G7" s="52"/>
      <c r="H7" s="53"/>
      <c r="I7" s="51"/>
      <c r="J7" s="52"/>
      <c r="K7" s="53"/>
      <c r="L7" s="51"/>
      <c r="M7" s="52"/>
      <c r="N7" s="53"/>
      <c r="O7" s="51"/>
      <c r="P7" s="52"/>
      <c r="Q7" s="53"/>
      <c r="R7" s="51"/>
      <c r="S7" s="52"/>
      <c r="T7" s="53"/>
      <c r="U7" s="51"/>
      <c r="V7" s="52"/>
      <c r="W7" s="53"/>
      <c r="X7" s="51"/>
      <c r="Y7" s="52"/>
      <c r="Z7" s="53"/>
      <c r="AA7" s="51"/>
      <c r="AB7" s="52"/>
      <c r="AC7" s="53"/>
      <c r="AD7" s="51"/>
      <c r="AE7" s="52"/>
      <c r="AF7" s="53"/>
      <c r="AG7" s="51"/>
      <c r="AH7" s="52"/>
      <c r="AI7" s="53"/>
      <c r="AJ7" s="51"/>
      <c r="AK7" s="52"/>
      <c r="AL7" s="53"/>
      <c r="AM7" s="51"/>
      <c r="AN7" s="52"/>
      <c r="AO7" s="53"/>
    </row>
    <row r="8" spans="2:41" x14ac:dyDescent="0.2">
      <c r="B8" s="54" t="s">
        <v>104</v>
      </c>
      <c r="C8" s="55">
        <v>20939</v>
      </c>
      <c r="D8" s="56">
        <v>7887</v>
      </c>
      <c r="E8" s="57">
        <v>28826</v>
      </c>
      <c r="F8" s="55">
        <v>21803</v>
      </c>
      <c r="G8" s="56">
        <v>7760</v>
      </c>
      <c r="H8" s="57">
        <v>29563</v>
      </c>
      <c r="I8" s="55">
        <v>21453</v>
      </c>
      <c r="J8" s="56">
        <v>7710</v>
      </c>
      <c r="K8" s="57">
        <v>29163</v>
      </c>
      <c r="L8" s="55">
        <v>19702</v>
      </c>
      <c r="M8" s="56">
        <v>6681</v>
      </c>
      <c r="N8" s="57">
        <v>26383</v>
      </c>
      <c r="O8" s="55">
        <v>18156</v>
      </c>
      <c r="P8" s="56">
        <v>6029</v>
      </c>
      <c r="Q8" s="57">
        <v>24185</v>
      </c>
      <c r="R8" s="55">
        <v>17420</v>
      </c>
      <c r="S8" s="56">
        <v>5047</v>
      </c>
      <c r="T8" s="57">
        <v>22467</v>
      </c>
      <c r="U8" s="55">
        <v>18545</v>
      </c>
      <c r="V8" s="56">
        <v>4983</v>
      </c>
      <c r="W8" s="57">
        <v>23528</v>
      </c>
      <c r="X8" s="55">
        <v>18615</v>
      </c>
      <c r="Y8" s="56">
        <v>5315</v>
      </c>
      <c r="Z8" s="57">
        <v>23930</v>
      </c>
      <c r="AA8" s="55">
        <v>16125</v>
      </c>
      <c r="AB8" s="56">
        <v>4725</v>
      </c>
      <c r="AC8" s="57">
        <v>20850</v>
      </c>
      <c r="AD8" s="55">
        <v>17911</v>
      </c>
      <c r="AE8" s="56">
        <v>5115</v>
      </c>
      <c r="AF8" s="57">
        <v>23026</v>
      </c>
      <c r="AG8" s="55">
        <v>18251</v>
      </c>
      <c r="AH8" s="56">
        <v>5904</v>
      </c>
      <c r="AI8" s="57">
        <v>24155</v>
      </c>
      <c r="AJ8" s="55">
        <v>21036</v>
      </c>
      <c r="AK8" s="56">
        <v>8777</v>
      </c>
      <c r="AL8" s="57">
        <v>29813</v>
      </c>
      <c r="AM8" s="55">
        <v>229956</v>
      </c>
      <c r="AN8" s="56">
        <v>75933</v>
      </c>
      <c r="AO8" s="57">
        <v>305889</v>
      </c>
    </row>
    <row r="9" spans="2:41" x14ac:dyDescent="0.2">
      <c r="B9" s="58" t="s">
        <v>105</v>
      </c>
      <c r="C9" s="59">
        <v>2645</v>
      </c>
      <c r="D9" s="60">
        <v>375</v>
      </c>
      <c r="E9" s="57">
        <v>3020</v>
      </c>
      <c r="F9" s="59">
        <v>2429</v>
      </c>
      <c r="G9" s="60">
        <v>268</v>
      </c>
      <c r="H9" s="57">
        <v>2697</v>
      </c>
      <c r="I9" s="59">
        <v>2433</v>
      </c>
      <c r="J9" s="60">
        <v>394</v>
      </c>
      <c r="K9" s="57">
        <v>2827</v>
      </c>
      <c r="L9" s="59">
        <v>2400</v>
      </c>
      <c r="M9" s="60">
        <v>252</v>
      </c>
      <c r="N9" s="57">
        <v>2652</v>
      </c>
      <c r="O9" s="59">
        <v>2702</v>
      </c>
      <c r="P9" s="60">
        <v>337</v>
      </c>
      <c r="Q9" s="57">
        <v>3039</v>
      </c>
      <c r="R9" s="59">
        <v>2531</v>
      </c>
      <c r="S9" s="60">
        <v>363</v>
      </c>
      <c r="T9" s="57">
        <v>2894</v>
      </c>
      <c r="U9" s="59">
        <v>2759</v>
      </c>
      <c r="V9" s="60">
        <v>388</v>
      </c>
      <c r="W9" s="57">
        <v>3147</v>
      </c>
      <c r="X9" s="59">
        <v>2607</v>
      </c>
      <c r="Y9" s="60">
        <v>212</v>
      </c>
      <c r="Z9" s="57">
        <v>2819</v>
      </c>
      <c r="AA9" s="59">
        <v>2171</v>
      </c>
      <c r="AB9" s="60">
        <v>329</v>
      </c>
      <c r="AC9" s="57">
        <v>2500</v>
      </c>
      <c r="AD9" s="59">
        <v>2392</v>
      </c>
      <c r="AE9" s="60">
        <v>350</v>
      </c>
      <c r="AF9" s="57">
        <v>2742</v>
      </c>
      <c r="AG9" s="59">
        <v>3066</v>
      </c>
      <c r="AH9" s="60">
        <v>331</v>
      </c>
      <c r="AI9" s="57">
        <v>3397</v>
      </c>
      <c r="AJ9" s="59">
        <v>3439</v>
      </c>
      <c r="AK9" s="60">
        <v>373</v>
      </c>
      <c r="AL9" s="57">
        <v>3812</v>
      </c>
      <c r="AM9" s="55">
        <v>31574</v>
      </c>
      <c r="AN9" s="56">
        <v>3972</v>
      </c>
      <c r="AO9" s="61">
        <v>35546</v>
      </c>
    </row>
    <row r="10" spans="2:41" x14ac:dyDescent="0.2">
      <c r="B10" s="58" t="s">
        <v>106</v>
      </c>
      <c r="C10" s="59">
        <v>2059</v>
      </c>
      <c r="D10" s="60">
        <v>86</v>
      </c>
      <c r="E10" s="57">
        <v>2145</v>
      </c>
      <c r="F10" s="59">
        <v>2171</v>
      </c>
      <c r="G10" s="60">
        <v>149</v>
      </c>
      <c r="H10" s="57">
        <v>2320</v>
      </c>
      <c r="I10" s="59">
        <v>1872</v>
      </c>
      <c r="J10" s="60">
        <v>98</v>
      </c>
      <c r="K10" s="57">
        <v>1970</v>
      </c>
      <c r="L10" s="59">
        <v>1851</v>
      </c>
      <c r="M10" s="60">
        <v>41</v>
      </c>
      <c r="N10" s="57">
        <v>1892</v>
      </c>
      <c r="O10" s="59">
        <v>1927</v>
      </c>
      <c r="P10" s="60">
        <v>57</v>
      </c>
      <c r="Q10" s="57">
        <v>1984</v>
      </c>
      <c r="R10" s="59">
        <v>2050</v>
      </c>
      <c r="S10" s="60">
        <v>32</v>
      </c>
      <c r="T10" s="57">
        <v>2082</v>
      </c>
      <c r="U10" s="59">
        <v>2187</v>
      </c>
      <c r="V10" s="60">
        <v>33</v>
      </c>
      <c r="W10" s="57">
        <v>2220</v>
      </c>
      <c r="X10" s="59">
        <v>2238</v>
      </c>
      <c r="Y10" s="60">
        <v>60</v>
      </c>
      <c r="Z10" s="57">
        <v>2298</v>
      </c>
      <c r="AA10" s="59">
        <v>2141</v>
      </c>
      <c r="AB10" s="60">
        <v>84</v>
      </c>
      <c r="AC10" s="57">
        <v>2225</v>
      </c>
      <c r="AD10" s="59">
        <v>2064</v>
      </c>
      <c r="AE10" s="60">
        <v>147</v>
      </c>
      <c r="AF10" s="57">
        <v>2211</v>
      </c>
      <c r="AG10" s="59">
        <v>1890</v>
      </c>
      <c r="AH10" s="60">
        <v>107</v>
      </c>
      <c r="AI10" s="57">
        <v>1997</v>
      </c>
      <c r="AJ10" s="59">
        <v>2072</v>
      </c>
      <c r="AK10" s="60">
        <v>77</v>
      </c>
      <c r="AL10" s="57">
        <v>2149</v>
      </c>
      <c r="AM10" s="55">
        <v>24522</v>
      </c>
      <c r="AN10" s="56">
        <v>971</v>
      </c>
      <c r="AO10" s="61">
        <v>25493</v>
      </c>
    </row>
    <row r="11" spans="2:41" x14ac:dyDescent="0.2">
      <c r="B11" s="58" t="s">
        <v>107</v>
      </c>
      <c r="C11" s="59">
        <v>31633</v>
      </c>
      <c r="D11" s="60">
        <v>5261</v>
      </c>
      <c r="E11" s="57">
        <v>36894</v>
      </c>
      <c r="F11" s="59">
        <v>31559</v>
      </c>
      <c r="G11" s="60">
        <v>5418</v>
      </c>
      <c r="H11" s="57">
        <v>36977</v>
      </c>
      <c r="I11" s="59">
        <v>31791</v>
      </c>
      <c r="J11" s="60">
        <v>5255</v>
      </c>
      <c r="K11" s="57">
        <v>37046</v>
      </c>
      <c r="L11" s="59">
        <v>33434</v>
      </c>
      <c r="M11" s="60">
        <v>5407</v>
      </c>
      <c r="N11" s="57">
        <v>38841</v>
      </c>
      <c r="O11" s="59">
        <v>34162</v>
      </c>
      <c r="P11" s="60">
        <v>5113</v>
      </c>
      <c r="Q11" s="57">
        <v>39275</v>
      </c>
      <c r="R11" s="59">
        <v>32524</v>
      </c>
      <c r="S11" s="60">
        <v>4684</v>
      </c>
      <c r="T11" s="57">
        <v>37208</v>
      </c>
      <c r="U11" s="59">
        <v>33491</v>
      </c>
      <c r="V11" s="60">
        <v>4766</v>
      </c>
      <c r="W11" s="57">
        <v>38257</v>
      </c>
      <c r="X11" s="59">
        <v>33626</v>
      </c>
      <c r="Y11" s="60">
        <v>4830</v>
      </c>
      <c r="Z11" s="57">
        <v>38456</v>
      </c>
      <c r="AA11" s="59">
        <v>28501</v>
      </c>
      <c r="AB11" s="60">
        <v>3869</v>
      </c>
      <c r="AC11" s="57">
        <v>32370</v>
      </c>
      <c r="AD11" s="59">
        <v>30417</v>
      </c>
      <c r="AE11" s="60">
        <v>4954</v>
      </c>
      <c r="AF11" s="57">
        <v>35371</v>
      </c>
      <c r="AG11" s="59">
        <v>29847</v>
      </c>
      <c r="AH11" s="60">
        <v>3988</v>
      </c>
      <c r="AI11" s="57">
        <v>33835</v>
      </c>
      <c r="AJ11" s="59">
        <v>32221</v>
      </c>
      <c r="AK11" s="60">
        <v>4770</v>
      </c>
      <c r="AL11" s="57">
        <v>36991</v>
      </c>
      <c r="AM11" s="55">
        <v>383206</v>
      </c>
      <c r="AN11" s="56">
        <v>58315</v>
      </c>
      <c r="AO11" s="61">
        <v>441521</v>
      </c>
    </row>
    <row r="12" spans="2:41" x14ac:dyDescent="0.2">
      <c r="B12" s="58" t="s">
        <v>108</v>
      </c>
      <c r="C12" s="59">
        <v>692</v>
      </c>
      <c r="D12" s="60">
        <v>165</v>
      </c>
      <c r="E12" s="57">
        <v>857</v>
      </c>
      <c r="F12" s="59">
        <v>667</v>
      </c>
      <c r="G12" s="60">
        <v>59</v>
      </c>
      <c r="H12" s="57">
        <v>726</v>
      </c>
      <c r="I12" s="59">
        <v>648</v>
      </c>
      <c r="J12" s="60">
        <v>51</v>
      </c>
      <c r="K12" s="57">
        <v>699</v>
      </c>
      <c r="L12" s="59">
        <v>622</v>
      </c>
      <c r="M12" s="60">
        <v>34</v>
      </c>
      <c r="N12" s="57">
        <v>656</v>
      </c>
      <c r="O12" s="59">
        <v>792</v>
      </c>
      <c r="P12" s="60">
        <v>73</v>
      </c>
      <c r="Q12" s="57">
        <v>865</v>
      </c>
      <c r="R12" s="59">
        <v>861</v>
      </c>
      <c r="S12" s="60">
        <v>68</v>
      </c>
      <c r="T12" s="57">
        <v>929</v>
      </c>
      <c r="U12" s="59">
        <v>912</v>
      </c>
      <c r="V12" s="60">
        <v>75</v>
      </c>
      <c r="W12" s="57">
        <v>987</v>
      </c>
      <c r="X12" s="59">
        <v>697</v>
      </c>
      <c r="Y12" s="60">
        <v>73</v>
      </c>
      <c r="Z12" s="57">
        <v>770</v>
      </c>
      <c r="AA12" s="59">
        <v>780</v>
      </c>
      <c r="AB12" s="60">
        <v>99</v>
      </c>
      <c r="AC12" s="57">
        <v>879</v>
      </c>
      <c r="AD12" s="59">
        <v>797</v>
      </c>
      <c r="AE12" s="60">
        <v>76</v>
      </c>
      <c r="AF12" s="57">
        <v>873</v>
      </c>
      <c r="AG12" s="59">
        <v>903</v>
      </c>
      <c r="AH12" s="60">
        <v>70</v>
      </c>
      <c r="AI12" s="57">
        <v>973</v>
      </c>
      <c r="AJ12" s="59">
        <v>891</v>
      </c>
      <c r="AK12" s="60">
        <v>73</v>
      </c>
      <c r="AL12" s="57">
        <v>964</v>
      </c>
      <c r="AM12" s="55">
        <v>9262</v>
      </c>
      <c r="AN12" s="56">
        <v>916</v>
      </c>
      <c r="AO12" s="61">
        <v>10178</v>
      </c>
    </row>
    <row r="13" spans="2:41" x14ac:dyDescent="0.2">
      <c r="B13" s="58" t="s">
        <v>109</v>
      </c>
      <c r="C13" s="59">
        <v>43784</v>
      </c>
      <c r="D13" s="60">
        <v>1738</v>
      </c>
      <c r="E13" s="57">
        <v>45522</v>
      </c>
      <c r="F13" s="59">
        <v>42574</v>
      </c>
      <c r="G13" s="60">
        <v>2089</v>
      </c>
      <c r="H13" s="57">
        <v>44663</v>
      </c>
      <c r="I13" s="59">
        <v>45795</v>
      </c>
      <c r="J13" s="60">
        <v>1804</v>
      </c>
      <c r="K13" s="57">
        <v>47599</v>
      </c>
      <c r="L13" s="59">
        <v>44483</v>
      </c>
      <c r="M13" s="60">
        <v>1809</v>
      </c>
      <c r="N13" s="57">
        <v>46292</v>
      </c>
      <c r="O13" s="59">
        <v>44839</v>
      </c>
      <c r="P13" s="60">
        <v>1679</v>
      </c>
      <c r="Q13" s="57">
        <v>46518</v>
      </c>
      <c r="R13" s="59">
        <v>44393</v>
      </c>
      <c r="S13" s="60">
        <v>1540</v>
      </c>
      <c r="T13" s="57">
        <v>45933</v>
      </c>
      <c r="U13" s="59">
        <v>46611</v>
      </c>
      <c r="V13" s="60">
        <v>1846</v>
      </c>
      <c r="W13" s="57">
        <v>48457</v>
      </c>
      <c r="X13" s="59">
        <v>46562</v>
      </c>
      <c r="Y13" s="60">
        <v>1741</v>
      </c>
      <c r="Z13" s="57">
        <v>48303</v>
      </c>
      <c r="AA13" s="59">
        <v>39393</v>
      </c>
      <c r="AB13" s="60">
        <v>1686</v>
      </c>
      <c r="AC13" s="57">
        <v>41079</v>
      </c>
      <c r="AD13" s="59">
        <v>41224</v>
      </c>
      <c r="AE13" s="60">
        <v>2536</v>
      </c>
      <c r="AF13" s="57">
        <v>43760</v>
      </c>
      <c r="AG13" s="59">
        <v>41203</v>
      </c>
      <c r="AH13" s="60">
        <v>2106</v>
      </c>
      <c r="AI13" s="57">
        <v>43309</v>
      </c>
      <c r="AJ13" s="59">
        <v>45237</v>
      </c>
      <c r="AK13" s="60">
        <v>2547</v>
      </c>
      <c r="AL13" s="57">
        <v>47784</v>
      </c>
      <c r="AM13" s="55">
        <v>526098</v>
      </c>
      <c r="AN13" s="56">
        <v>23121</v>
      </c>
      <c r="AO13" s="61">
        <v>549219</v>
      </c>
    </row>
    <row r="14" spans="2:41" x14ac:dyDescent="0.2">
      <c r="B14" s="58" t="s">
        <v>110</v>
      </c>
      <c r="C14" s="59">
        <v>23447</v>
      </c>
      <c r="D14" s="60">
        <v>11102</v>
      </c>
      <c r="E14" s="57">
        <v>34549</v>
      </c>
      <c r="F14" s="59">
        <v>22838</v>
      </c>
      <c r="G14" s="60">
        <v>9403</v>
      </c>
      <c r="H14" s="57">
        <v>32241</v>
      </c>
      <c r="I14" s="59">
        <v>23518</v>
      </c>
      <c r="J14" s="60">
        <v>10978</v>
      </c>
      <c r="K14" s="57">
        <v>34496</v>
      </c>
      <c r="L14" s="59">
        <v>22906</v>
      </c>
      <c r="M14" s="60">
        <v>10825</v>
      </c>
      <c r="N14" s="57">
        <v>33731</v>
      </c>
      <c r="O14" s="59">
        <v>22688</v>
      </c>
      <c r="P14" s="60">
        <v>9512</v>
      </c>
      <c r="Q14" s="57">
        <v>32200</v>
      </c>
      <c r="R14" s="59">
        <v>21683</v>
      </c>
      <c r="S14" s="60">
        <v>10305</v>
      </c>
      <c r="T14" s="57">
        <v>31988</v>
      </c>
      <c r="U14" s="59">
        <v>21911</v>
      </c>
      <c r="V14" s="60">
        <v>9970</v>
      </c>
      <c r="W14" s="57">
        <v>31881</v>
      </c>
      <c r="X14" s="59">
        <v>22806</v>
      </c>
      <c r="Y14" s="60">
        <v>10918</v>
      </c>
      <c r="Z14" s="57">
        <v>33724</v>
      </c>
      <c r="AA14" s="59">
        <v>21214</v>
      </c>
      <c r="AB14" s="60">
        <v>9952</v>
      </c>
      <c r="AC14" s="57">
        <v>31166</v>
      </c>
      <c r="AD14" s="59">
        <v>22987</v>
      </c>
      <c r="AE14" s="60">
        <v>10219</v>
      </c>
      <c r="AF14" s="57">
        <v>33206</v>
      </c>
      <c r="AG14" s="59">
        <v>22821</v>
      </c>
      <c r="AH14" s="60">
        <v>10776</v>
      </c>
      <c r="AI14" s="57">
        <v>33597</v>
      </c>
      <c r="AJ14" s="59">
        <v>24988</v>
      </c>
      <c r="AK14" s="60">
        <v>11976</v>
      </c>
      <c r="AL14" s="57">
        <v>36964</v>
      </c>
      <c r="AM14" s="55">
        <v>273807</v>
      </c>
      <c r="AN14" s="56">
        <v>125936</v>
      </c>
      <c r="AO14" s="61">
        <v>399743</v>
      </c>
    </row>
    <row r="15" spans="2:41" x14ac:dyDescent="0.2">
      <c r="B15" s="58" t="s">
        <v>111</v>
      </c>
      <c r="C15" s="59">
        <v>5959</v>
      </c>
      <c r="D15" s="60">
        <v>6261</v>
      </c>
      <c r="E15" s="57">
        <v>12220</v>
      </c>
      <c r="F15" s="59">
        <v>5834</v>
      </c>
      <c r="G15" s="60">
        <v>5061</v>
      </c>
      <c r="H15" s="57">
        <v>10895</v>
      </c>
      <c r="I15" s="59">
        <v>5552</v>
      </c>
      <c r="J15" s="60">
        <v>6628</v>
      </c>
      <c r="K15" s="57">
        <v>12180</v>
      </c>
      <c r="L15" s="59">
        <v>5333</v>
      </c>
      <c r="M15" s="60">
        <v>6660</v>
      </c>
      <c r="N15" s="57">
        <v>11993</v>
      </c>
      <c r="O15" s="59">
        <v>5533</v>
      </c>
      <c r="P15" s="60">
        <v>6934</v>
      </c>
      <c r="Q15" s="57">
        <v>12467</v>
      </c>
      <c r="R15" s="59">
        <v>5729</v>
      </c>
      <c r="S15" s="60">
        <v>6451</v>
      </c>
      <c r="T15" s="57">
        <v>12180</v>
      </c>
      <c r="U15" s="59">
        <v>6150</v>
      </c>
      <c r="V15" s="60">
        <v>6288</v>
      </c>
      <c r="W15" s="57">
        <v>12438</v>
      </c>
      <c r="X15" s="59">
        <v>6429</v>
      </c>
      <c r="Y15" s="60">
        <v>6954</v>
      </c>
      <c r="Z15" s="57">
        <v>13383</v>
      </c>
      <c r="AA15" s="59">
        <v>5682</v>
      </c>
      <c r="AB15" s="60">
        <v>6585</v>
      </c>
      <c r="AC15" s="57">
        <v>12267</v>
      </c>
      <c r="AD15" s="59">
        <v>5869</v>
      </c>
      <c r="AE15" s="60">
        <v>5314</v>
      </c>
      <c r="AF15" s="57">
        <v>11183</v>
      </c>
      <c r="AG15" s="59">
        <v>5033</v>
      </c>
      <c r="AH15" s="60">
        <v>6079</v>
      </c>
      <c r="AI15" s="57">
        <v>11112</v>
      </c>
      <c r="AJ15" s="59">
        <v>6345</v>
      </c>
      <c r="AK15" s="60">
        <v>7144</v>
      </c>
      <c r="AL15" s="57">
        <v>13489</v>
      </c>
      <c r="AM15" s="55">
        <v>69448</v>
      </c>
      <c r="AN15" s="56">
        <v>76359</v>
      </c>
      <c r="AO15" s="61">
        <v>145807</v>
      </c>
    </row>
    <row r="16" spans="2:41" x14ac:dyDescent="0.2">
      <c r="B16" s="58" t="s">
        <v>112</v>
      </c>
      <c r="C16" s="59">
        <v>30207</v>
      </c>
      <c r="D16" s="60">
        <v>2433</v>
      </c>
      <c r="E16" s="57">
        <v>32640</v>
      </c>
      <c r="F16" s="59">
        <v>27096</v>
      </c>
      <c r="G16" s="60">
        <v>2359</v>
      </c>
      <c r="H16" s="57">
        <v>29455</v>
      </c>
      <c r="I16" s="59">
        <v>29180</v>
      </c>
      <c r="J16" s="60">
        <v>2410</v>
      </c>
      <c r="K16" s="57">
        <v>31590</v>
      </c>
      <c r="L16" s="59">
        <v>27084</v>
      </c>
      <c r="M16" s="60">
        <v>2312</v>
      </c>
      <c r="N16" s="57">
        <v>29396</v>
      </c>
      <c r="O16" s="59">
        <v>27052</v>
      </c>
      <c r="P16" s="60">
        <v>1999</v>
      </c>
      <c r="Q16" s="57">
        <v>29051</v>
      </c>
      <c r="R16" s="59">
        <v>27330</v>
      </c>
      <c r="S16" s="60">
        <v>1999</v>
      </c>
      <c r="T16" s="57">
        <v>29329</v>
      </c>
      <c r="U16" s="59">
        <v>28783</v>
      </c>
      <c r="V16" s="60">
        <v>2194</v>
      </c>
      <c r="W16" s="57">
        <v>30977</v>
      </c>
      <c r="X16" s="59">
        <v>28285</v>
      </c>
      <c r="Y16" s="60">
        <v>2280</v>
      </c>
      <c r="Z16" s="57">
        <v>30565</v>
      </c>
      <c r="AA16" s="59">
        <v>26297</v>
      </c>
      <c r="AB16" s="60">
        <v>1848</v>
      </c>
      <c r="AC16" s="57">
        <v>28145</v>
      </c>
      <c r="AD16" s="59">
        <v>26774</v>
      </c>
      <c r="AE16" s="60">
        <v>3966</v>
      </c>
      <c r="AF16" s="57">
        <v>30740</v>
      </c>
      <c r="AG16" s="59">
        <v>28368</v>
      </c>
      <c r="AH16" s="60">
        <v>2306</v>
      </c>
      <c r="AI16" s="57">
        <v>30674</v>
      </c>
      <c r="AJ16" s="59">
        <v>31656</v>
      </c>
      <c r="AK16" s="60">
        <v>2625</v>
      </c>
      <c r="AL16" s="57">
        <v>34281</v>
      </c>
      <c r="AM16" s="55">
        <v>338112</v>
      </c>
      <c r="AN16" s="56">
        <v>28731</v>
      </c>
      <c r="AO16" s="61">
        <v>366843</v>
      </c>
    </row>
    <row r="17" spans="2:41" x14ac:dyDescent="0.2">
      <c r="B17" s="58" t="s">
        <v>113</v>
      </c>
      <c r="C17" s="59">
        <v>1696</v>
      </c>
      <c r="D17" s="60">
        <v>2311</v>
      </c>
      <c r="E17" s="57">
        <v>4007</v>
      </c>
      <c r="F17" s="59">
        <v>1718</v>
      </c>
      <c r="G17" s="60">
        <v>1992</v>
      </c>
      <c r="H17" s="57">
        <v>3710</v>
      </c>
      <c r="I17" s="59">
        <v>1752</v>
      </c>
      <c r="J17" s="60">
        <v>2060</v>
      </c>
      <c r="K17" s="57">
        <v>3812</v>
      </c>
      <c r="L17" s="59">
        <v>1384</v>
      </c>
      <c r="M17" s="60">
        <v>1578</v>
      </c>
      <c r="N17" s="57">
        <v>2962</v>
      </c>
      <c r="O17" s="59">
        <v>1361</v>
      </c>
      <c r="P17" s="60">
        <v>1487</v>
      </c>
      <c r="Q17" s="57">
        <v>2848</v>
      </c>
      <c r="R17" s="59">
        <v>1184</v>
      </c>
      <c r="S17" s="60">
        <v>1457</v>
      </c>
      <c r="T17" s="57">
        <v>2641</v>
      </c>
      <c r="U17" s="59">
        <v>1266</v>
      </c>
      <c r="V17" s="60">
        <v>1716</v>
      </c>
      <c r="W17" s="57">
        <v>2982</v>
      </c>
      <c r="X17" s="59">
        <v>1305</v>
      </c>
      <c r="Y17" s="60">
        <v>1710</v>
      </c>
      <c r="Z17" s="57">
        <v>3015</v>
      </c>
      <c r="AA17" s="59">
        <v>1093</v>
      </c>
      <c r="AB17" s="60">
        <v>1563</v>
      </c>
      <c r="AC17" s="57">
        <v>2656</v>
      </c>
      <c r="AD17" s="59">
        <v>1192</v>
      </c>
      <c r="AE17" s="60">
        <v>1510</v>
      </c>
      <c r="AF17" s="57">
        <v>2702</v>
      </c>
      <c r="AG17" s="59">
        <v>907</v>
      </c>
      <c r="AH17" s="60">
        <v>1692</v>
      </c>
      <c r="AI17" s="57">
        <v>2599</v>
      </c>
      <c r="AJ17" s="59">
        <v>1235</v>
      </c>
      <c r="AK17" s="60">
        <v>2317</v>
      </c>
      <c r="AL17" s="57">
        <v>3552</v>
      </c>
      <c r="AM17" s="55">
        <v>16093</v>
      </c>
      <c r="AN17" s="56">
        <v>21393</v>
      </c>
      <c r="AO17" s="61">
        <v>37486</v>
      </c>
    </row>
    <row r="18" spans="2:41" x14ac:dyDescent="0.2">
      <c r="B18" s="58" t="s">
        <v>114</v>
      </c>
      <c r="C18" s="59">
        <v>20875</v>
      </c>
      <c r="D18" s="60">
        <v>9272</v>
      </c>
      <c r="E18" s="57">
        <v>30147</v>
      </c>
      <c r="F18" s="59">
        <v>19720</v>
      </c>
      <c r="G18" s="60">
        <v>8809</v>
      </c>
      <c r="H18" s="57">
        <v>28529</v>
      </c>
      <c r="I18" s="59">
        <v>19983</v>
      </c>
      <c r="J18" s="60">
        <v>8807</v>
      </c>
      <c r="K18" s="57">
        <v>28790</v>
      </c>
      <c r="L18" s="59">
        <v>19074</v>
      </c>
      <c r="M18" s="60">
        <v>8740</v>
      </c>
      <c r="N18" s="57">
        <v>27814</v>
      </c>
      <c r="O18" s="59">
        <v>19645</v>
      </c>
      <c r="P18" s="60">
        <v>8314</v>
      </c>
      <c r="Q18" s="57">
        <v>27959</v>
      </c>
      <c r="R18" s="59">
        <v>19061</v>
      </c>
      <c r="S18" s="60">
        <v>8351</v>
      </c>
      <c r="T18" s="57">
        <v>27412</v>
      </c>
      <c r="U18" s="59">
        <v>20259</v>
      </c>
      <c r="V18" s="60">
        <v>8075</v>
      </c>
      <c r="W18" s="57">
        <v>28334</v>
      </c>
      <c r="X18" s="59">
        <v>20364</v>
      </c>
      <c r="Y18" s="60">
        <v>8364</v>
      </c>
      <c r="Z18" s="57">
        <v>28728</v>
      </c>
      <c r="AA18" s="59">
        <v>18979</v>
      </c>
      <c r="AB18" s="60">
        <v>8138</v>
      </c>
      <c r="AC18" s="57">
        <v>27117</v>
      </c>
      <c r="AD18" s="59">
        <v>20823</v>
      </c>
      <c r="AE18" s="60">
        <v>7660</v>
      </c>
      <c r="AF18" s="57">
        <v>28483</v>
      </c>
      <c r="AG18" s="59">
        <v>19612</v>
      </c>
      <c r="AH18" s="60">
        <v>8363</v>
      </c>
      <c r="AI18" s="57">
        <v>27975</v>
      </c>
      <c r="AJ18" s="59">
        <v>21966</v>
      </c>
      <c r="AK18" s="60">
        <v>10107</v>
      </c>
      <c r="AL18" s="57">
        <v>32073</v>
      </c>
      <c r="AM18" s="55">
        <v>240361</v>
      </c>
      <c r="AN18" s="56">
        <v>103000</v>
      </c>
      <c r="AO18" s="61">
        <v>343361</v>
      </c>
    </row>
    <row r="19" spans="2:41" x14ac:dyDescent="0.2">
      <c r="B19" s="58" t="s">
        <v>115</v>
      </c>
      <c r="C19" s="59">
        <v>5418</v>
      </c>
      <c r="D19" s="60">
        <v>6201</v>
      </c>
      <c r="E19" s="57">
        <v>11619</v>
      </c>
      <c r="F19" s="59">
        <v>5021</v>
      </c>
      <c r="G19" s="60">
        <v>5506</v>
      </c>
      <c r="H19" s="57">
        <v>10527</v>
      </c>
      <c r="I19" s="59">
        <v>5072</v>
      </c>
      <c r="J19" s="60">
        <v>6326</v>
      </c>
      <c r="K19" s="57">
        <v>11398</v>
      </c>
      <c r="L19" s="59">
        <v>5738</v>
      </c>
      <c r="M19" s="60">
        <v>7922</v>
      </c>
      <c r="N19" s="57">
        <v>13660</v>
      </c>
      <c r="O19" s="59">
        <v>5374</v>
      </c>
      <c r="P19" s="60">
        <v>7867</v>
      </c>
      <c r="Q19" s="57">
        <v>13241</v>
      </c>
      <c r="R19" s="59">
        <v>5288</v>
      </c>
      <c r="S19" s="60">
        <v>7524</v>
      </c>
      <c r="T19" s="57">
        <v>12812</v>
      </c>
      <c r="U19" s="59">
        <v>5188</v>
      </c>
      <c r="V19" s="60">
        <v>6471</v>
      </c>
      <c r="W19" s="57">
        <v>11659</v>
      </c>
      <c r="X19" s="59">
        <v>5530</v>
      </c>
      <c r="Y19" s="60">
        <v>8573</v>
      </c>
      <c r="Z19" s="57">
        <v>14103</v>
      </c>
      <c r="AA19" s="59">
        <v>4680</v>
      </c>
      <c r="AB19" s="60">
        <v>7863</v>
      </c>
      <c r="AC19" s="57">
        <v>12543</v>
      </c>
      <c r="AD19" s="59">
        <v>5239</v>
      </c>
      <c r="AE19" s="60">
        <v>7541</v>
      </c>
      <c r="AF19" s="57">
        <v>12780</v>
      </c>
      <c r="AG19" s="59">
        <v>5185</v>
      </c>
      <c r="AH19" s="60">
        <v>7841</v>
      </c>
      <c r="AI19" s="57">
        <v>13026</v>
      </c>
      <c r="AJ19" s="59">
        <v>6020</v>
      </c>
      <c r="AK19" s="60">
        <v>9023</v>
      </c>
      <c r="AL19" s="57">
        <v>15043</v>
      </c>
      <c r="AM19" s="55">
        <v>63753</v>
      </c>
      <c r="AN19" s="56">
        <v>88658</v>
      </c>
      <c r="AO19" s="61">
        <v>152411</v>
      </c>
    </row>
    <row r="20" spans="2:41" x14ac:dyDescent="0.2">
      <c r="B20" s="58" t="s">
        <v>116</v>
      </c>
      <c r="C20" s="59">
        <v>2734</v>
      </c>
      <c r="D20" s="60">
        <v>5156</v>
      </c>
      <c r="E20" s="57">
        <v>7890</v>
      </c>
      <c r="F20" s="59">
        <v>2644</v>
      </c>
      <c r="G20" s="60">
        <v>4109</v>
      </c>
      <c r="H20" s="57">
        <v>6753</v>
      </c>
      <c r="I20" s="59">
        <v>2502</v>
      </c>
      <c r="J20" s="60">
        <v>4327</v>
      </c>
      <c r="K20" s="57">
        <v>6829</v>
      </c>
      <c r="L20" s="59">
        <v>3198</v>
      </c>
      <c r="M20" s="60">
        <v>6735</v>
      </c>
      <c r="N20" s="57">
        <v>9933</v>
      </c>
      <c r="O20" s="59">
        <v>3357</v>
      </c>
      <c r="P20" s="60">
        <v>6948</v>
      </c>
      <c r="Q20" s="57">
        <v>10305</v>
      </c>
      <c r="R20" s="59">
        <v>3242</v>
      </c>
      <c r="S20" s="60">
        <v>6941</v>
      </c>
      <c r="T20" s="57">
        <v>10183</v>
      </c>
      <c r="U20" s="59">
        <v>3042</v>
      </c>
      <c r="V20" s="60">
        <v>5688</v>
      </c>
      <c r="W20" s="57">
        <v>8730</v>
      </c>
      <c r="X20" s="59">
        <v>3118</v>
      </c>
      <c r="Y20" s="60">
        <v>6580</v>
      </c>
      <c r="Z20" s="57">
        <v>9698</v>
      </c>
      <c r="AA20" s="59">
        <v>2750</v>
      </c>
      <c r="AB20" s="60">
        <v>6611</v>
      </c>
      <c r="AC20" s="57">
        <v>9361</v>
      </c>
      <c r="AD20" s="59">
        <v>2970</v>
      </c>
      <c r="AE20" s="60">
        <v>7148</v>
      </c>
      <c r="AF20" s="57">
        <v>10118</v>
      </c>
      <c r="AG20" s="59">
        <v>2559</v>
      </c>
      <c r="AH20" s="60">
        <v>5770</v>
      </c>
      <c r="AI20" s="57">
        <v>8329</v>
      </c>
      <c r="AJ20" s="59">
        <v>2957</v>
      </c>
      <c r="AK20" s="60">
        <v>6420</v>
      </c>
      <c r="AL20" s="57">
        <v>9377</v>
      </c>
      <c r="AM20" s="55">
        <v>35073</v>
      </c>
      <c r="AN20" s="56">
        <v>72433</v>
      </c>
      <c r="AO20" s="61">
        <v>107506</v>
      </c>
    </row>
    <row r="21" spans="2:41" x14ac:dyDescent="0.2">
      <c r="B21" s="58" t="s">
        <v>117</v>
      </c>
      <c r="C21" s="59">
        <v>1416</v>
      </c>
      <c r="D21" s="60">
        <v>3687</v>
      </c>
      <c r="E21" s="57">
        <v>5103</v>
      </c>
      <c r="F21" s="59">
        <v>1289</v>
      </c>
      <c r="G21" s="60">
        <v>3437</v>
      </c>
      <c r="H21" s="57">
        <v>4726</v>
      </c>
      <c r="I21" s="59">
        <v>1154</v>
      </c>
      <c r="J21" s="60">
        <v>3611</v>
      </c>
      <c r="K21" s="57">
        <v>4765</v>
      </c>
      <c r="L21" s="59">
        <v>1305</v>
      </c>
      <c r="M21" s="60">
        <v>3576</v>
      </c>
      <c r="N21" s="57">
        <v>4881</v>
      </c>
      <c r="O21" s="59">
        <v>1265</v>
      </c>
      <c r="P21" s="60">
        <v>3441</v>
      </c>
      <c r="Q21" s="57">
        <v>4706</v>
      </c>
      <c r="R21" s="59">
        <v>1068</v>
      </c>
      <c r="S21" s="60">
        <v>3360</v>
      </c>
      <c r="T21" s="57">
        <v>4428</v>
      </c>
      <c r="U21" s="59">
        <v>1420</v>
      </c>
      <c r="V21" s="60">
        <v>3459</v>
      </c>
      <c r="W21" s="57">
        <v>4879</v>
      </c>
      <c r="X21" s="59">
        <v>1664</v>
      </c>
      <c r="Y21" s="60">
        <v>3686</v>
      </c>
      <c r="Z21" s="57">
        <v>5350</v>
      </c>
      <c r="AA21" s="59">
        <v>1472</v>
      </c>
      <c r="AB21" s="60">
        <v>3210</v>
      </c>
      <c r="AC21" s="57">
        <v>4682</v>
      </c>
      <c r="AD21" s="59">
        <v>1543</v>
      </c>
      <c r="AE21" s="60">
        <v>3335</v>
      </c>
      <c r="AF21" s="57">
        <v>4878</v>
      </c>
      <c r="AG21" s="59">
        <v>1480</v>
      </c>
      <c r="AH21" s="60">
        <v>3866</v>
      </c>
      <c r="AI21" s="57">
        <v>5346</v>
      </c>
      <c r="AJ21" s="59">
        <v>1494</v>
      </c>
      <c r="AK21" s="60">
        <v>4399</v>
      </c>
      <c r="AL21" s="57">
        <v>5893</v>
      </c>
      <c r="AM21" s="55">
        <v>16570</v>
      </c>
      <c r="AN21" s="56">
        <v>43067</v>
      </c>
      <c r="AO21" s="61">
        <v>59637</v>
      </c>
    </row>
    <row r="22" spans="2:41" x14ac:dyDescent="0.2">
      <c r="B22" s="58" t="s">
        <v>118</v>
      </c>
      <c r="C22" s="59">
        <v>6465</v>
      </c>
      <c r="D22" s="60">
        <v>3819</v>
      </c>
      <c r="E22" s="57">
        <v>10284</v>
      </c>
      <c r="F22" s="59">
        <v>6420</v>
      </c>
      <c r="G22" s="60">
        <v>4612</v>
      </c>
      <c r="H22" s="57">
        <v>11032</v>
      </c>
      <c r="I22" s="59">
        <v>5840</v>
      </c>
      <c r="J22" s="60">
        <v>3502</v>
      </c>
      <c r="K22" s="57">
        <v>9342</v>
      </c>
      <c r="L22" s="59">
        <v>6010</v>
      </c>
      <c r="M22" s="60">
        <v>4618</v>
      </c>
      <c r="N22" s="57">
        <v>10628</v>
      </c>
      <c r="O22" s="59">
        <v>6076</v>
      </c>
      <c r="P22" s="60">
        <v>4495</v>
      </c>
      <c r="Q22" s="57">
        <v>10571</v>
      </c>
      <c r="R22" s="59">
        <v>6105</v>
      </c>
      <c r="S22" s="60">
        <v>4398</v>
      </c>
      <c r="T22" s="57">
        <v>10503</v>
      </c>
      <c r="U22" s="59">
        <v>6315</v>
      </c>
      <c r="V22" s="60">
        <v>3945</v>
      </c>
      <c r="W22" s="57">
        <v>10260</v>
      </c>
      <c r="X22" s="59">
        <v>6818</v>
      </c>
      <c r="Y22" s="60">
        <v>4920</v>
      </c>
      <c r="Z22" s="57">
        <v>11738</v>
      </c>
      <c r="AA22" s="59">
        <v>6106</v>
      </c>
      <c r="AB22" s="60">
        <v>4461</v>
      </c>
      <c r="AC22" s="57">
        <v>10567</v>
      </c>
      <c r="AD22" s="59">
        <v>6182</v>
      </c>
      <c r="AE22" s="60">
        <v>5374</v>
      </c>
      <c r="AF22" s="57">
        <v>11556</v>
      </c>
      <c r="AG22" s="59">
        <v>5850</v>
      </c>
      <c r="AH22" s="60">
        <v>4509</v>
      </c>
      <c r="AI22" s="57">
        <v>10359</v>
      </c>
      <c r="AJ22" s="59">
        <v>6021</v>
      </c>
      <c r="AK22" s="60">
        <v>4655</v>
      </c>
      <c r="AL22" s="57">
        <v>10676</v>
      </c>
      <c r="AM22" s="55">
        <v>74208</v>
      </c>
      <c r="AN22" s="56">
        <v>53308</v>
      </c>
      <c r="AO22" s="61">
        <v>127516</v>
      </c>
    </row>
    <row r="23" spans="2:41" x14ac:dyDescent="0.2">
      <c r="B23" s="58" t="s">
        <v>119</v>
      </c>
      <c r="C23" s="59">
        <v>869</v>
      </c>
      <c r="D23" s="60">
        <v>552</v>
      </c>
      <c r="E23" s="57">
        <v>1421</v>
      </c>
      <c r="F23" s="59">
        <v>1032</v>
      </c>
      <c r="G23" s="60">
        <v>517</v>
      </c>
      <c r="H23" s="57">
        <v>1549</v>
      </c>
      <c r="I23" s="59">
        <v>1170</v>
      </c>
      <c r="J23" s="60">
        <v>398</v>
      </c>
      <c r="K23" s="57">
        <v>1568</v>
      </c>
      <c r="L23" s="59">
        <v>1101</v>
      </c>
      <c r="M23" s="60">
        <v>525</v>
      </c>
      <c r="N23" s="57">
        <v>1626</v>
      </c>
      <c r="O23" s="59">
        <v>1246</v>
      </c>
      <c r="P23" s="60">
        <v>634</v>
      </c>
      <c r="Q23" s="57">
        <v>1880</v>
      </c>
      <c r="R23" s="59">
        <v>1215</v>
      </c>
      <c r="S23" s="60">
        <v>506</v>
      </c>
      <c r="T23" s="57">
        <v>1721</v>
      </c>
      <c r="U23" s="59">
        <v>1288</v>
      </c>
      <c r="V23" s="60">
        <v>441</v>
      </c>
      <c r="W23" s="57">
        <v>1729</v>
      </c>
      <c r="X23" s="59">
        <v>1380</v>
      </c>
      <c r="Y23" s="60">
        <v>546</v>
      </c>
      <c r="Z23" s="57">
        <v>1926</v>
      </c>
      <c r="AA23" s="59">
        <v>1168</v>
      </c>
      <c r="AB23" s="60">
        <v>547</v>
      </c>
      <c r="AC23" s="57">
        <v>1715</v>
      </c>
      <c r="AD23" s="59">
        <v>1275</v>
      </c>
      <c r="AE23" s="60">
        <v>785</v>
      </c>
      <c r="AF23" s="57">
        <v>2060</v>
      </c>
      <c r="AG23" s="59">
        <v>1216</v>
      </c>
      <c r="AH23" s="60">
        <v>359</v>
      </c>
      <c r="AI23" s="57">
        <v>1575</v>
      </c>
      <c r="AJ23" s="59">
        <v>1151</v>
      </c>
      <c r="AK23" s="60">
        <v>457</v>
      </c>
      <c r="AL23" s="57">
        <v>1608</v>
      </c>
      <c r="AM23" s="55">
        <v>14111</v>
      </c>
      <c r="AN23" s="56">
        <v>6267</v>
      </c>
      <c r="AO23" s="61">
        <v>20378</v>
      </c>
    </row>
    <row r="24" spans="2:41" x14ac:dyDescent="0.2">
      <c r="B24" s="58" t="s">
        <v>120</v>
      </c>
      <c r="C24" s="59">
        <v>0</v>
      </c>
      <c r="D24" s="60">
        <v>0</v>
      </c>
      <c r="E24" s="57">
        <v>0</v>
      </c>
      <c r="F24" s="59">
        <v>16</v>
      </c>
      <c r="G24" s="60">
        <v>0</v>
      </c>
      <c r="H24" s="57">
        <v>16</v>
      </c>
      <c r="I24" s="59">
        <v>2</v>
      </c>
      <c r="J24" s="60">
        <v>20</v>
      </c>
      <c r="K24" s="57">
        <v>22</v>
      </c>
      <c r="L24" s="59">
        <v>0</v>
      </c>
      <c r="M24" s="60">
        <v>0</v>
      </c>
      <c r="N24" s="57">
        <v>0</v>
      </c>
      <c r="O24" s="59">
        <v>0</v>
      </c>
      <c r="P24" s="60">
        <v>0</v>
      </c>
      <c r="Q24" s="57">
        <v>0</v>
      </c>
      <c r="R24" s="59">
        <v>40</v>
      </c>
      <c r="S24" s="60">
        <v>24</v>
      </c>
      <c r="T24" s="57">
        <v>64</v>
      </c>
      <c r="U24" s="59">
        <v>31</v>
      </c>
      <c r="V24" s="60">
        <v>31</v>
      </c>
      <c r="W24" s="57">
        <v>62</v>
      </c>
      <c r="X24" s="59">
        <v>7</v>
      </c>
      <c r="Y24" s="60">
        <v>11</v>
      </c>
      <c r="Z24" s="57">
        <v>18</v>
      </c>
      <c r="AA24" s="59">
        <v>2</v>
      </c>
      <c r="AB24" s="60">
        <v>2</v>
      </c>
      <c r="AC24" s="57">
        <v>4</v>
      </c>
      <c r="AD24" s="59">
        <v>0</v>
      </c>
      <c r="AE24" s="60">
        <v>0</v>
      </c>
      <c r="AF24" s="57">
        <v>0</v>
      </c>
      <c r="AG24" s="59">
        <v>2</v>
      </c>
      <c r="AH24" s="60">
        <v>0</v>
      </c>
      <c r="AI24" s="57">
        <v>2</v>
      </c>
      <c r="AJ24" s="59">
        <v>0</v>
      </c>
      <c r="AK24" s="60">
        <v>1</v>
      </c>
      <c r="AL24" s="57">
        <v>1</v>
      </c>
      <c r="AM24" s="55">
        <v>100</v>
      </c>
      <c r="AN24" s="56">
        <v>89</v>
      </c>
      <c r="AO24" s="61">
        <v>189</v>
      </c>
    </row>
    <row r="25" spans="2:41" ht="15" x14ac:dyDescent="0.25">
      <c r="B25" s="213" t="s">
        <v>219</v>
      </c>
      <c r="C25" s="63">
        <v>200838</v>
      </c>
      <c r="D25" s="64">
        <v>66306</v>
      </c>
      <c r="E25" s="57">
        <v>267144</v>
      </c>
      <c r="F25" s="63">
        <v>194831</v>
      </c>
      <c r="G25" s="64">
        <v>61548</v>
      </c>
      <c r="H25" s="57">
        <v>256379</v>
      </c>
      <c r="I25" s="63">
        <v>199717</v>
      </c>
      <c r="J25" s="64">
        <v>64379</v>
      </c>
      <c r="K25" s="57">
        <v>264096</v>
      </c>
      <c r="L25" s="63">
        <v>195625</v>
      </c>
      <c r="M25" s="64">
        <v>67715</v>
      </c>
      <c r="N25" s="65">
        <v>263340</v>
      </c>
      <c r="O25" s="63">
        <v>196175</v>
      </c>
      <c r="P25" s="64">
        <v>64919</v>
      </c>
      <c r="Q25" s="65">
        <v>261094</v>
      </c>
      <c r="R25" s="63">
        <v>191724</v>
      </c>
      <c r="S25" s="64">
        <v>63050</v>
      </c>
      <c r="T25" s="65">
        <v>254774</v>
      </c>
      <c r="U25" s="63">
        <v>200158</v>
      </c>
      <c r="V25" s="64">
        <v>60369</v>
      </c>
      <c r="W25" s="65">
        <v>260527</v>
      </c>
      <c r="X25" s="63">
        <v>202051</v>
      </c>
      <c r="Y25" s="64">
        <v>66773</v>
      </c>
      <c r="Z25" s="65">
        <v>268824</v>
      </c>
      <c r="AA25" s="63">
        <v>178554</v>
      </c>
      <c r="AB25" s="64">
        <v>61572</v>
      </c>
      <c r="AC25" s="65">
        <v>240126</v>
      </c>
      <c r="AD25" s="63">
        <v>189659</v>
      </c>
      <c r="AE25" s="64">
        <v>66030</v>
      </c>
      <c r="AF25" s="65">
        <v>255689</v>
      </c>
      <c r="AG25" s="63">
        <v>188193</v>
      </c>
      <c r="AH25" s="64">
        <v>64067</v>
      </c>
      <c r="AI25" s="65">
        <v>252260</v>
      </c>
      <c r="AJ25" s="63">
        <v>208729</v>
      </c>
      <c r="AK25" s="64">
        <v>75741</v>
      </c>
      <c r="AL25" s="65">
        <v>284470</v>
      </c>
      <c r="AM25" s="63">
        <v>2346254</v>
      </c>
      <c r="AN25" s="64">
        <v>782469</v>
      </c>
      <c r="AO25" s="65">
        <v>3128723</v>
      </c>
    </row>
    <row r="26" spans="2:41" ht="22.5" customHeight="1" x14ac:dyDescent="0.2">
      <c r="B26" s="50" t="s">
        <v>220</v>
      </c>
      <c r="C26" s="66"/>
      <c r="D26" s="67"/>
      <c r="E26" s="68"/>
      <c r="F26" s="66"/>
      <c r="G26" s="67"/>
      <c r="H26" s="68"/>
      <c r="I26" s="66"/>
      <c r="J26" s="67"/>
      <c r="K26" s="68"/>
      <c r="L26" s="66"/>
      <c r="M26" s="67"/>
      <c r="N26" s="68"/>
      <c r="O26" s="66"/>
      <c r="P26" s="67"/>
      <c r="Q26" s="68"/>
      <c r="R26" s="66"/>
      <c r="S26" s="67"/>
      <c r="T26" s="68"/>
      <c r="U26" s="66"/>
      <c r="V26" s="67"/>
      <c r="W26" s="68"/>
      <c r="X26" s="66"/>
      <c r="Y26" s="67"/>
      <c r="Z26" s="68"/>
      <c r="AA26" s="66"/>
      <c r="AB26" s="67"/>
      <c r="AC26" s="68"/>
      <c r="AD26" s="66"/>
      <c r="AE26" s="67"/>
      <c r="AF26" s="68"/>
      <c r="AG26" s="66"/>
      <c r="AH26" s="67"/>
      <c r="AI26" s="68"/>
      <c r="AJ26" s="66"/>
      <c r="AK26" s="67"/>
      <c r="AL26" s="68"/>
      <c r="AM26" s="66"/>
      <c r="AN26" s="67"/>
      <c r="AO26" s="68"/>
    </row>
    <row r="27" spans="2:41" ht="20.25" customHeight="1" x14ac:dyDescent="0.2">
      <c r="B27" s="54" t="s">
        <v>104</v>
      </c>
      <c r="C27" s="55">
        <v>3464</v>
      </c>
      <c r="D27" s="56">
        <v>1746</v>
      </c>
      <c r="E27" s="57">
        <v>5210</v>
      </c>
      <c r="F27" s="55">
        <v>3756</v>
      </c>
      <c r="G27" s="56">
        <v>1856</v>
      </c>
      <c r="H27" s="57">
        <v>5612</v>
      </c>
      <c r="I27" s="55">
        <v>3659</v>
      </c>
      <c r="J27" s="56">
        <v>1544</v>
      </c>
      <c r="K27" s="57">
        <v>5203</v>
      </c>
      <c r="L27" s="55">
        <v>3278</v>
      </c>
      <c r="M27" s="56">
        <v>1552</v>
      </c>
      <c r="N27" s="57">
        <v>4830</v>
      </c>
      <c r="O27" s="55">
        <v>3362</v>
      </c>
      <c r="P27" s="56">
        <v>1465</v>
      </c>
      <c r="Q27" s="57">
        <v>4827</v>
      </c>
      <c r="R27" s="55">
        <v>3121</v>
      </c>
      <c r="S27" s="56">
        <v>1371</v>
      </c>
      <c r="T27" s="57">
        <v>4492</v>
      </c>
      <c r="U27" s="55">
        <v>3504</v>
      </c>
      <c r="V27" s="56">
        <v>1434</v>
      </c>
      <c r="W27" s="57">
        <v>4938</v>
      </c>
      <c r="X27" s="55">
        <v>3412</v>
      </c>
      <c r="Y27" s="56">
        <v>1394</v>
      </c>
      <c r="Z27" s="57">
        <v>4806</v>
      </c>
      <c r="AA27" s="55">
        <v>3083</v>
      </c>
      <c r="AB27" s="56">
        <v>1294</v>
      </c>
      <c r="AC27" s="57">
        <v>4377</v>
      </c>
      <c r="AD27" s="55">
        <v>3818</v>
      </c>
      <c r="AE27" s="56">
        <v>1994</v>
      </c>
      <c r="AF27" s="57">
        <v>5812</v>
      </c>
      <c r="AG27" s="55">
        <v>3583</v>
      </c>
      <c r="AH27" s="56">
        <v>1354</v>
      </c>
      <c r="AI27" s="57">
        <v>4937</v>
      </c>
      <c r="AJ27" s="55">
        <v>4330</v>
      </c>
      <c r="AK27" s="56">
        <v>2212</v>
      </c>
      <c r="AL27" s="57">
        <v>6542</v>
      </c>
      <c r="AM27" s="55">
        <v>42370</v>
      </c>
      <c r="AN27" s="56">
        <v>19216</v>
      </c>
      <c r="AO27" s="57">
        <v>61586</v>
      </c>
    </row>
    <row r="28" spans="2:41" x14ac:dyDescent="0.2">
      <c r="B28" s="58" t="s">
        <v>105</v>
      </c>
      <c r="C28" s="59">
        <v>203</v>
      </c>
      <c r="D28" s="60">
        <v>155</v>
      </c>
      <c r="E28" s="57">
        <v>358</v>
      </c>
      <c r="F28" s="59">
        <v>165</v>
      </c>
      <c r="G28" s="60">
        <v>204</v>
      </c>
      <c r="H28" s="57">
        <v>369</v>
      </c>
      <c r="I28" s="59">
        <v>153</v>
      </c>
      <c r="J28" s="60">
        <v>177</v>
      </c>
      <c r="K28" s="57">
        <v>330</v>
      </c>
      <c r="L28" s="59">
        <v>193</v>
      </c>
      <c r="M28" s="60">
        <v>187</v>
      </c>
      <c r="N28" s="57">
        <v>380</v>
      </c>
      <c r="O28" s="59">
        <v>147</v>
      </c>
      <c r="P28" s="60">
        <v>173</v>
      </c>
      <c r="Q28" s="57">
        <v>320</v>
      </c>
      <c r="R28" s="59">
        <v>178</v>
      </c>
      <c r="S28" s="60">
        <v>201</v>
      </c>
      <c r="T28" s="57">
        <v>379</v>
      </c>
      <c r="U28" s="59">
        <v>331</v>
      </c>
      <c r="V28" s="60">
        <v>265</v>
      </c>
      <c r="W28" s="57">
        <v>596</v>
      </c>
      <c r="X28" s="59">
        <v>268</v>
      </c>
      <c r="Y28" s="60">
        <v>259</v>
      </c>
      <c r="Z28" s="57">
        <v>527</v>
      </c>
      <c r="AA28" s="59">
        <v>162</v>
      </c>
      <c r="AB28" s="60">
        <v>123</v>
      </c>
      <c r="AC28" s="57">
        <v>285</v>
      </c>
      <c r="AD28" s="59">
        <v>135</v>
      </c>
      <c r="AE28" s="60">
        <v>201</v>
      </c>
      <c r="AF28" s="57">
        <v>336</v>
      </c>
      <c r="AG28" s="59">
        <v>134</v>
      </c>
      <c r="AH28" s="60">
        <v>128</v>
      </c>
      <c r="AI28" s="57">
        <v>262</v>
      </c>
      <c r="AJ28" s="59">
        <v>237</v>
      </c>
      <c r="AK28" s="60">
        <v>146</v>
      </c>
      <c r="AL28" s="57">
        <v>383</v>
      </c>
      <c r="AM28" s="55">
        <v>2306</v>
      </c>
      <c r="AN28" s="56">
        <v>2219</v>
      </c>
      <c r="AO28" s="61">
        <v>4525</v>
      </c>
    </row>
    <row r="29" spans="2:41" x14ac:dyDescent="0.2">
      <c r="B29" s="58" t="s">
        <v>106</v>
      </c>
      <c r="C29" s="59">
        <v>414</v>
      </c>
      <c r="D29" s="60">
        <v>73</v>
      </c>
      <c r="E29" s="57">
        <v>487</v>
      </c>
      <c r="F29" s="59">
        <v>272</v>
      </c>
      <c r="G29" s="60">
        <v>258</v>
      </c>
      <c r="H29" s="57">
        <v>530</v>
      </c>
      <c r="I29" s="59">
        <v>276</v>
      </c>
      <c r="J29" s="60">
        <v>103</v>
      </c>
      <c r="K29" s="57">
        <v>379</v>
      </c>
      <c r="L29" s="59">
        <v>275</v>
      </c>
      <c r="M29" s="60">
        <v>110</v>
      </c>
      <c r="N29" s="57">
        <v>385</v>
      </c>
      <c r="O29" s="59">
        <v>204</v>
      </c>
      <c r="P29" s="60">
        <v>82</v>
      </c>
      <c r="Q29" s="57">
        <v>286</v>
      </c>
      <c r="R29" s="59">
        <v>360</v>
      </c>
      <c r="S29" s="60">
        <v>141</v>
      </c>
      <c r="T29" s="57">
        <v>501</v>
      </c>
      <c r="U29" s="59">
        <v>363</v>
      </c>
      <c r="V29" s="60">
        <v>111</v>
      </c>
      <c r="W29" s="57">
        <v>474</v>
      </c>
      <c r="X29" s="59">
        <v>323</v>
      </c>
      <c r="Y29" s="60">
        <v>35</v>
      </c>
      <c r="Z29" s="57">
        <v>358</v>
      </c>
      <c r="AA29" s="59">
        <v>362</v>
      </c>
      <c r="AB29" s="60">
        <v>5</v>
      </c>
      <c r="AC29" s="57">
        <v>367</v>
      </c>
      <c r="AD29" s="59">
        <v>312</v>
      </c>
      <c r="AE29" s="60">
        <v>29</v>
      </c>
      <c r="AF29" s="57">
        <v>341</v>
      </c>
      <c r="AG29" s="59">
        <v>372</v>
      </c>
      <c r="AH29" s="60">
        <v>44</v>
      </c>
      <c r="AI29" s="57">
        <v>416</v>
      </c>
      <c r="AJ29" s="59">
        <v>444</v>
      </c>
      <c r="AK29" s="60">
        <v>62</v>
      </c>
      <c r="AL29" s="57">
        <v>506</v>
      </c>
      <c r="AM29" s="55">
        <v>3977</v>
      </c>
      <c r="AN29" s="56">
        <v>1053</v>
      </c>
      <c r="AO29" s="61">
        <v>5030</v>
      </c>
    </row>
    <row r="30" spans="2:41" x14ac:dyDescent="0.2">
      <c r="B30" s="58" t="s">
        <v>107</v>
      </c>
      <c r="C30" s="59">
        <v>8008</v>
      </c>
      <c r="D30" s="60">
        <v>3763</v>
      </c>
      <c r="E30" s="57">
        <v>11771</v>
      </c>
      <c r="F30" s="59">
        <v>7959</v>
      </c>
      <c r="G30" s="60">
        <v>3542</v>
      </c>
      <c r="H30" s="57">
        <v>11501</v>
      </c>
      <c r="I30" s="59">
        <v>7937</v>
      </c>
      <c r="J30" s="60">
        <v>3415</v>
      </c>
      <c r="K30" s="57">
        <v>11352</v>
      </c>
      <c r="L30" s="59">
        <v>7635</v>
      </c>
      <c r="M30" s="60">
        <v>3545</v>
      </c>
      <c r="N30" s="57">
        <v>11180</v>
      </c>
      <c r="O30" s="59">
        <v>7912</v>
      </c>
      <c r="P30" s="60">
        <v>3392</v>
      </c>
      <c r="Q30" s="57">
        <v>11304</v>
      </c>
      <c r="R30" s="59">
        <v>7650</v>
      </c>
      <c r="S30" s="60">
        <v>3326</v>
      </c>
      <c r="T30" s="57">
        <v>10976</v>
      </c>
      <c r="U30" s="59">
        <v>7673</v>
      </c>
      <c r="V30" s="60">
        <v>3214</v>
      </c>
      <c r="W30" s="57">
        <v>10887</v>
      </c>
      <c r="X30" s="59">
        <v>7390</v>
      </c>
      <c r="Y30" s="60">
        <v>2897</v>
      </c>
      <c r="Z30" s="57">
        <v>10287</v>
      </c>
      <c r="AA30" s="59">
        <v>7174</v>
      </c>
      <c r="AB30" s="60">
        <v>2764</v>
      </c>
      <c r="AC30" s="57">
        <v>9938</v>
      </c>
      <c r="AD30" s="59">
        <v>8160</v>
      </c>
      <c r="AE30" s="60">
        <v>3382</v>
      </c>
      <c r="AF30" s="57">
        <v>11542</v>
      </c>
      <c r="AG30" s="59">
        <v>8365</v>
      </c>
      <c r="AH30" s="60">
        <v>3367</v>
      </c>
      <c r="AI30" s="57">
        <v>11732</v>
      </c>
      <c r="AJ30" s="59">
        <v>9377</v>
      </c>
      <c r="AK30" s="60">
        <v>3657</v>
      </c>
      <c r="AL30" s="57">
        <v>13034</v>
      </c>
      <c r="AM30" s="55">
        <v>95240</v>
      </c>
      <c r="AN30" s="56">
        <v>40264</v>
      </c>
      <c r="AO30" s="61">
        <v>135504</v>
      </c>
    </row>
    <row r="31" spans="2:41" x14ac:dyDescent="0.2">
      <c r="B31" s="58" t="s">
        <v>108</v>
      </c>
      <c r="C31" s="59">
        <v>259</v>
      </c>
      <c r="D31" s="60">
        <v>71</v>
      </c>
      <c r="E31" s="57">
        <v>330</v>
      </c>
      <c r="F31" s="59">
        <v>332</v>
      </c>
      <c r="G31" s="60">
        <v>25</v>
      </c>
      <c r="H31" s="57">
        <v>357</v>
      </c>
      <c r="I31" s="59">
        <v>223</v>
      </c>
      <c r="J31" s="60">
        <v>42</v>
      </c>
      <c r="K31" s="57">
        <v>265</v>
      </c>
      <c r="L31" s="59">
        <v>530</v>
      </c>
      <c r="M31" s="60">
        <v>45</v>
      </c>
      <c r="N31" s="57">
        <v>575</v>
      </c>
      <c r="O31" s="59">
        <v>467</v>
      </c>
      <c r="P31" s="60">
        <v>78</v>
      </c>
      <c r="Q31" s="57">
        <v>545</v>
      </c>
      <c r="R31" s="59">
        <v>491</v>
      </c>
      <c r="S31" s="60">
        <v>160</v>
      </c>
      <c r="T31" s="57">
        <v>651</v>
      </c>
      <c r="U31" s="59">
        <v>421</v>
      </c>
      <c r="V31" s="60">
        <v>161</v>
      </c>
      <c r="W31" s="57">
        <v>582</v>
      </c>
      <c r="X31" s="59">
        <v>431</v>
      </c>
      <c r="Y31" s="60">
        <v>144</v>
      </c>
      <c r="Z31" s="57">
        <v>575</v>
      </c>
      <c r="AA31" s="59">
        <v>359</v>
      </c>
      <c r="AB31" s="60">
        <v>158</v>
      </c>
      <c r="AC31" s="57">
        <v>517</v>
      </c>
      <c r="AD31" s="59">
        <v>382</v>
      </c>
      <c r="AE31" s="60">
        <v>111</v>
      </c>
      <c r="AF31" s="57">
        <v>493</v>
      </c>
      <c r="AG31" s="59">
        <v>404</v>
      </c>
      <c r="AH31" s="60">
        <v>113</v>
      </c>
      <c r="AI31" s="57">
        <v>517</v>
      </c>
      <c r="AJ31" s="59">
        <v>518</v>
      </c>
      <c r="AK31" s="60">
        <v>68</v>
      </c>
      <c r="AL31" s="57">
        <v>586</v>
      </c>
      <c r="AM31" s="55">
        <v>4817</v>
      </c>
      <c r="AN31" s="56">
        <v>1176</v>
      </c>
      <c r="AO31" s="61">
        <v>5993</v>
      </c>
    </row>
    <row r="32" spans="2:41" x14ac:dyDescent="0.2">
      <c r="B32" s="58" t="s">
        <v>109</v>
      </c>
      <c r="C32" s="59">
        <v>12012</v>
      </c>
      <c r="D32" s="60">
        <v>1413</v>
      </c>
      <c r="E32" s="57">
        <v>13425</v>
      </c>
      <c r="F32" s="59">
        <v>11210</v>
      </c>
      <c r="G32" s="60">
        <v>1582</v>
      </c>
      <c r="H32" s="57">
        <v>12792</v>
      </c>
      <c r="I32" s="59">
        <v>12494</v>
      </c>
      <c r="J32" s="60">
        <v>1336</v>
      </c>
      <c r="K32" s="57">
        <v>13830</v>
      </c>
      <c r="L32" s="59">
        <v>12885</v>
      </c>
      <c r="M32" s="60">
        <v>1453</v>
      </c>
      <c r="N32" s="57">
        <v>14338</v>
      </c>
      <c r="O32" s="59">
        <v>13542</v>
      </c>
      <c r="P32" s="60">
        <v>1455</v>
      </c>
      <c r="Q32" s="57">
        <v>14997</v>
      </c>
      <c r="R32" s="59">
        <v>13769</v>
      </c>
      <c r="S32" s="60">
        <v>1548</v>
      </c>
      <c r="T32" s="57">
        <v>15317</v>
      </c>
      <c r="U32" s="59">
        <v>15960</v>
      </c>
      <c r="V32" s="60">
        <v>1917</v>
      </c>
      <c r="W32" s="57">
        <v>17877</v>
      </c>
      <c r="X32" s="59">
        <v>15604</v>
      </c>
      <c r="Y32" s="60">
        <v>1717</v>
      </c>
      <c r="Z32" s="57">
        <v>17321</v>
      </c>
      <c r="AA32" s="59">
        <v>13783</v>
      </c>
      <c r="AB32" s="60">
        <v>1523</v>
      </c>
      <c r="AC32" s="57">
        <v>15306</v>
      </c>
      <c r="AD32" s="59">
        <v>14590</v>
      </c>
      <c r="AE32" s="60">
        <v>2002</v>
      </c>
      <c r="AF32" s="57">
        <v>16592</v>
      </c>
      <c r="AG32" s="59">
        <v>17018</v>
      </c>
      <c r="AH32" s="60">
        <v>1767</v>
      </c>
      <c r="AI32" s="57">
        <v>18785</v>
      </c>
      <c r="AJ32" s="59">
        <v>17960</v>
      </c>
      <c r="AK32" s="60">
        <v>1922</v>
      </c>
      <c r="AL32" s="57">
        <v>19882</v>
      </c>
      <c r="AM32" s="55">
        <v>170827</v>
      </c>
      <c r="AN32" s="56">
        <v>19635</v>
      </c>
      <c r="AO32" s="61">
        <v>190462</v>
      </c>
    </row>
    <row r="33" spans="2:41" x14ac:dyDescent="0.2">
      <c r="B33" s="58" t="s">
        <v>110</v>
      </c>
      <c r="C33" s="59">
        <v>10016</v>
      </c>
      <c r="D33" s="60">
        <v>9273</v>
      </c>
      <c r="E33" s="57">
        <v>19289</v>
      </c>
      <c r="F33" s="59">
        <v>9598</v>
      </c>
      <c r="G33" s="60">
        <v>8293</v>
      </c>
      <c r="H33" s="57">
        <v>17891</v>
      </c>
      <c r="I33" s="59">
        <v>9800</v>
      </c>
      <c r="J33" s="60">
        <v>8533</v>
      </c>
      <c r="K33" s="57">
        <v>18333</v>
      </c>
      <c r="L33" s="59">
        <v>9553</v>
      </c>
      <c r="M33" s="60">
        <v>8047</v>
      </c>
      <c r="N33" s="57">
        <v>17600</v>
      </c>
      <c r="O33" s="59">
        <v>9592</v>
      </c>
      <c r="P33" s="60">
        <v>8046</v>
      </c>
      <c r="Q33" s="57">
        <v>17638</v>
      </c>
      <c r="R33" s="59">
        <v>9015</v>
      </c>
      <c r="S33" s="60">
        <v>8027</v>
      </c>
      <c r="T33" s="57">
        <v>17042</v>
      </c>
      <c r="U33" s="59">
        <v>9221</v>
      </c>
      <c r="V33" s="60">
        <v>8135</v>
      </c>
      <c r="W33" s="57">
        <v>17356</v>
      </c>
      <c r="X33" s="59">
        <v>9141</v>
      </c>
      <c r="Y33" s="60">
        <v>8486</v>
      </c>
      <c r="Z33" s="57">
        <v>17627</v>
      </c>
      <c r="AA33" s="59">
        <v>8478</v>
      </c>
      <c r="AB33" s="60">
        <v>7169</v>
      </c>
      <c r="AC33" s="57">
        <v>15647</v>
      </c>
      <c r="AD33" s="59">
        <v>9547</v>
      </c>
      <c r="AE33" s="60">
        <v>7530</v>
      </c>
      <c r="AF33" s="57">
        <v>17077</v>
      </c>
      <c r="AG33" s="59">
        <v>10280</v>
      </c>
      <c r="AH33" s="60">
        <v>8520</v>
      </c>
      <c r="AI33" s="57">
        <v>18800</v>
      </c>
      <c r="AJ33" s="59">
        <v>11849</v>
      </c>
      <c r="AK33" s="60">
        <v>9707</v>
      </c>
      <c r="AL33" s="57">
        <v>21556</v>
      </c>
      <c r="AM33" s="55">
        <v>116090</v>
      </c>
      <c r="AN33" s="56">
        <v>99766</v>
      </c>
      <c r="AO33" s="61">
        <v>215856</v>
      </c>
    </row>
    <row r="34" spans="2:41" x14ac:dyDescent="0.2">
      <c r="B34" s="58" t="s">
        <v>111</v>
      </c>
      <c r="C34" s="59">
        <v>2347</v>
      </c>
      <c r="D34" s="60">
        <v>2968</v>
      </c>
      <c r="E34" s="57">
        <v>5315</v>
      </c>
      <c r="F34" s="59">
        <v>2694</v>
      </c>
      <c r="G34" s="60">
        <v>3268</v>
      </c>
      <c r="H34" s="57">
        <v>5962</v>
      </c>
      <c r="I34" s="59">
        <v>2563</v>
      </c>
      <c r="J34" s="60">
        <v>3797</v>
      </c>
      <c r="K34" s="57">
        <v>6360</v>
      </c>
      <c r="L34" s="59">
        <v>3135</v>
      </c>
      <c r="M34" s="60">
        <v>4021</v>
      </c>
      <c r="N34" s="57">
        <v>7156</v>
      </c>
      <c r="O34" s="59">
        <v>3210</v>
      </c>
      <c r="P34" s="60">
        <v>3986</v>
      </c>
      <c r="Q34" s="57">
        <v>7196</v>
      </c>
      <c r="R34" s="59">
        <v>3060</v>
      </c>
      <c r="S34" s="60">
        <v>3834</v>
      </c>
      <c r="T34" s="57">
        <v>6894</v>
      </c>
      <c r="U34" s="59">
        <v>3156</v>
      </c>
      <c r="V34" s="60">
        <v>3683</v>
      </c>
      <c r="W34" s="57">
        <v>6839</v>
      </c>
      <c r="X34" s="59">
        <v>3032</v>
      </c>
      <c r="Y34" s="60">
        <v>3421</v>
      </c>
      <c r="Z34" s="57">
        <v>6453</v>
      </c>
      <c r="AA34" s="59">
        <v>2814</v>
      </c>
      <c r="AB34" s="60">
        <v>3175</v>
      </c>
      <c r="AC34" s="57">
        <v>5989</v>
      </c>
      <c r="AD34" s="59">
        <v>3099</v>
      </c>
      <c r="AE34" s="60">
        <v>2704</v>
      </c>
      <c r="AF34" s="57">
        <v>5803</v>
      </c>
      <c r="AG34" s="59">
        <v>3676</v>
      </c>
      <c r="AH34" s="60">
        <v>3369</v>
      </c>
      <c r="AI34" s="57">
        <v>7045</v>
      </c>
      <c r="AJ34" s="59">
        <v>4044</v>
      </c>
      <c r="AK34" s="60">
        <v>3720</v>
      </c>
      <c r="AL34" s="57">
        <v>7764</v>
      </c>
      <c r="AM34" s="55">
        <v>36830</v>
      </c>
      <c r="AN34" s="56">
        <v>41946</v>
      </c>
      <c r="AO34" s="61">
        <v>78776</v>
      </c>
    </row>
    <row r="35" spans="2:41" x14ac:dyDescent="0.2">
      <c r="B35" s="58" t="s">
        <v>112</v>
      </c>
      <c r="C35" s="59">
        <v>7108</v>
      </c>
      <c r="D35" s="60">
        <v>1960</v>
      </c>
      <c r="E35" s="57">
        <v>9068</v>
      </c>
      <c r="F35" s="59">
        <v>6645</v>
      </c>
      <c r="G35" s="60">
        <v>1864</v>
      </c>
      <c r="H35" s="57">
        <v>8509</v>
      </c>
      <c r="I35" s="59">
        <v>6720</v>
      </c>
      <c r="J35" s="60">
        <v>1671</v>
      </c>
      <c r="K35" s="57">
        <v>8391</v>
      </c>
      <c r="L35" s="59">
        <v>8171</v>
      </c>
      <c r="M35" s="60">
        <v>1672</v>
      </c>
      <c r="N35" s="57">
        <v>9843</v>
      </c>
      <c r="O35" s="59">
        <v>8754</v>
      </c>
      <c r="P35" s="60">
        <v>1821</v>
      </c>
      <c r="Q35" s="57">
        <v>10575</v>
      </c>
      <c r="R35" s="59">
        <v>8831</v>
      </c>
      <c r="S35" s="60">
        <v>2012</v>
      </c>
      <c r="T35" s="57">
        <v>10843</v>
      </c>
      <c r="U35" s="59">
        <v>8551</v>
      </c>
      <c r="V35" s="60">
        <v>1679</v>
      </c>
      <c r="W35" s="57">
        <v>10230</v>
      </c>
      <c r="X35" s="59">
        <v>8223</v>
      </c>
      <c r="Y35" s="60">
        <v>1568</v>
      </c>
      <c r="Z35" s="57">
        <v>9791</v>
      </c>
      <c r="AA35" s="59">
        <v>7073</v>
      </c>
      <c r="AB35" s="60">
        <v>1525</v>
      </c>
      <c r="AC35" s="57">
        <v>8598</v>
      </c>
      <c r="AD35" s="59">
        <v>7057</v>
      </c>
      <c r="AE35" s="60">
        <v>2747</v>
      </c>
      <c r="AF35" s="57">
        <v>9804</v>
      </c>
      <c r="AG35" s="59">
        <v>8770</v>
      </c>
      <c r="AH35" s="60">
        <v>1930</v>
      </c>
      <c r="AI35" s="57">
        <v>10700</v>
      </c>
      <c r="AJ35" s="59">
        <v>9779</v>
      </c>
      <c r="AK35" s="60">
        <v>2349</v>
      </c>
      <c r="AL35" s="57">
        <v>12128</v>
      </c>
      <c r="AM35" s="55">
        <v>95682</v>
      </c>
      <c r="AN35" s="56">
        <v>22798</v>
      </c>
      <c r="AO35" s="61">
        <v>118480</v>
      </c>
    </row>
    <row r="36" spans="2:41" x14ac:dyDescent="0.2">
      <c r="B36" s="58" t="s">
        <v>113</v>
      </c>
      <c r="C36" s="59">
        <v>1560</v>
      </c>
      <c r="D36" s="60">
        <v>2296</v>
      </c>
      <c r="E36" s="57">
        <v>3856</v>
      </c>
      <c r="F36" s="59">
        <v>1463</v>
      </c>
      <c r="G36" s="60">
        <v>2388</v>
      </c>
      <c r="H36" s="57">
        <v>3851</v>
      </c>
      <c r="I36" s="59">
        <v>1321</v>
      </c>
      <c r="J36" s="60">
        <v>2489</v>
      </c>
      <c r="K36" s="57">
        <v>3810</v>
      </c>
      <c r="L36" s="59">
        <v>1271</v>
      </c>
      <c r="M36" s="60">
        <v>2354</v>
      </c>
      <c r="N36" s="57">
        <v>3625</v>
      </c>
      <c r="O36" s="59">
        <v>1255</v>
      </c>
      <c r="P36" s="60">
        <v>2611</v>
      </c>
      <c r="Q36" s="57">
        <v>3866</v>
      </c>
      <c r="R36" s="59">
        <v>1209</v>
      </c>
      <c r="S36" s="60">
        <v>2519</v>
      </c>
      <c r="T36" s="57">
        <v>3728</v>
      </c>
      <c r="U36" s="59">
        <v>1250</v>
      </c>
      <c r="V36" s="60">
        <v>2380</v>
      </c>
      <c r="W36" s="57">
        <v>3630</v>
      </c>
      <c r="X36" s="59">
        <v>1063</v>
      </c>
      <c r="Y36" s="60">
        <v>2044</v>
      </c>
      <c r="Z36" s="57">
        <v>3107</v>
      </c>
      <c r="AA36" s="59">
        <v>1048</v>
      </c>
      <c r="AB36" s="60">
        <v>2120</v>
      </c>
      <c r="AC36" s="57">
        <v>3168</v>
      </c>
      <c r="AD36" s="59">
        <v>1355</v>
      </c>
      <c r="AE36" s="60">
        <v>2094</v>
      </c>
      <c r="AF36" s="57">
        <v>3449</v>
      </c>
      <c r="AG36" s="59">
        <v>1662</v>
      </c>
      <c r="AH36" s="60">
        <v>2681</v>
      </c>
      <c r="AI36" s="57">
        <v>4343</v>
      </c>
      <c r="AJ36" s="59">
        <v>1774</v>
      </c>
      <c r="AK36" s="60">
        <v>2907</v>
      </c>
      <c r="AL36" s="57">
        <v>4681</v>
      </c>
      <c r="AM36" s="55">
        <v>16231</v>
      </c>
      <c r="AN36" s="56">
        <v>28883</v>
      </c>
      <c r="AO36" s="61">
        <v>45114</v>
      </c>
    </row>
    <row r="37" spans="2:41" x14ac:dyDescent="0.2">
      <c r="B37" s="58" t="s">
        <v>114</v>
      </c>
      <c r="C37" s="59">
        <v>12454</v>
      </c>
      <c r="D37" s="60">
        <v>9697</v>
      </c>
      <c r="E37" s="57">
        <v>22151</v>
      </c>
      <c r="F37" s="59">
        <v>11878</v>
      </c>
      <c r="G37" s="60">
        <v>9119</v>
      </c>
      <c r="H37" s="57">
        <v>20997</v>
      </c>
      <c r="I37" s="59">
        <v>12378</v>
      </c>
      <c r="J37" s="60">
        <v>9562</v>
      </c>
      <c r="K37" s="57">
        <v>21940</v>
      </c>
      <c r="L37" s="59">
        <v>12701</v>
      </c>
      <c r="M37" s="60">
        <v>9177</v>
      </c>
      <c r="N37" s="57">
        <v>21878</v>
      </c>
      <c r="O37" s="59">
        <v>12777</v>
      </c>
      <c r="P37" s="60">
        <v>8865</v>
      </c>
      <c r="Q37" s="57">
        <v>21642</v>
      </c>
      <c r="R37" s="59">
        <v>12356</v>
      </c>
      <c r="S37" s="60">
        <v>8859</v>
      </c>
      <c r="T37" s="57">
        <v>21215</v>
      </c>
      <c r="U37" s="59">
        <v>12093</v>
      </c>
      <c r="V37" s="60">
        <v>8618</v>
      </c>
      <c r="W37" s="57">
        <v>20711</v>
      </c>
      <c r="X37" s="59">
        <v>11966</v>
      </c>
      <c r="Y37" s="60">
        <v>8968</v>
      </c>
      <c r="Z37" s="57">
        <v>20934</v>
      </c>
      <c r="AA37" s="59">
        <v>11108</v>
      </c>
      <c r="AB37" s="60">
        <v>8366</v>
      </c>
      <c r="AC37" s="57">
        <v>19474</v>
      </c>
      <c r="AD37" s="59">
        <v>13049</v>
      </c>
      <c r="AE37" s="60">
        <v>8848</v>
      </c>
      <c r="AF37" s="57">
        <v>21897</v>
      </c>
      <c r="AG37" s="59">
        <v>14985</v>
      </c>
      <c r="AH37" s="60">
        <v>10355</v>
      </c>
      <c r="AI37" s="57">
        <v>25340</v>
      </c>
      <c r="AJ37" s="59">
        <v>15432</v>
      </c>
      <c r="AK37" s="60">
        <v>11742</v>
      </c>
      <c r="AL37" s="57">
        <v>27174</v>
      </c>
      <c r="AM37" s="55">
        <v>153177</v>
      </c>
      <c r="AN37" s="56">
        <v>112176</v>
      </c>
      <c r="AO37" s="61">
        <v>265353</v>
      </c>
    </row>
    <row r="38" spans="2:41" x14ac:dyDescent="0.2">
      <c r="B38" s="58" t="s">
        <v>115</v>
      </c>
      <c r="C38" s="59">
        <v>2090</v>
      </c>
      <c r="D38" s="60">
        <v>4754</v>
      </c>
      <c r="E38" s="57">
        <v>6844</v>
      </c>
      <c r="F38" s="59">
        <v>1657</v>
      </c>
      <c r="G38" s="60">
        <v>4281</v>
      </c>
      <c r="H38" s="57">
        <v>5938</v>
      </c>
      <c r="I38" s="59">
        <v>1928</v>
      </c>
      <c r="J38" s="60">
        <v>4455</v>
      </c>
      <c r="K38" s="57">
        <v>6383</v>
      </c>
      <c r="L38" s="59">
        <v>2257</v>
      </c>
      <c r="M38" s="60">
        <v>4807</v>
      </c>
      <c r="N38" s="57">
        <v>7064</v>
      </c>
      <c r="O38" s="59">
        <v>2176</v>
      </c>
      <c r="P38" s="60">
        <v>4375</v>
      </c>
      <c r="Q38" s="57">
        <v>6551</v>
      </c>
      <c r="R38" s="59">
        <v>2521</v>
      </c>
      <c r="S38" s="60">
        <v>4312</v>
      </c>
      <c r="T38" s="57">
        <v>6833</v>
      </c>
      <c r="U38" s="59">
        <v>2903</v>
      </c>
      <c r="V38" s="60">
        <v>4363</v>
      </c>
      <c r="W38" s="57">
        <v>7266</v>
      </c>
      <c r="X38" s="59">
        <v>2657</v>
      </c>
      <c r="Y38" s="60">
        <v>4716</v>
      </c>
      <c r="Z38" s="57">
        <v>7373</v>
      </c>
      <c r="AA38" s="59">
        <v>2584</v>
      </c>
      <c r="AB38" s="60">
        <v>4300</v>
      </c>
      <c r="AC38" s="57">
        <v>6884</v>
      </c>
      <c r="AD38" s="59">
        <v>2680</v>
      </c>
      <c r="AE38" s="60">
        <v>4409</v>
      </c>
      <c r="AF38" s="57">
        <v>7089</v>
      </c>
      <c r="AG38" s="59">
        <v>3018</v>
      </c>
      <c r="AH38" s="60">
        <v>5114</v>
      </c>
      <c r="AI38" s="57">
        <v>8132</v>
      </c>
      <c r="AJ38" s="59">
        <v>3344</v>
      </c>
      <c r="AK38" s="60">
        <v>5714</v>
      </c>
      <c r="AL38" s="57">
        <v>9058</v>
      </c>
      <c r="AM38" s="55">
        <v>29815</v>
      </c>
      <c r="AN38" s="56">
        <v>55600</v>
      </c>
      <c r="AO38" s="61">
        <v>85415</v>
      </c>
    </row>
    <row r="39" spans="2:41" x14ac:dyDescent="0.2">
      <c r="B39" s="58" t="s">
        <v>116</v>
      </c>
      <c r="C39" s="59">
        <v>1194</v>
      </c>
      <c r="D39" s="60">
        <v>3465</v>
      </c>
      <c r="E39" s="57">
        <v>4659</v>
      </c>
      <c r="F39" s="59">
        <v>1069</v>
      </c>
      <c r="G39" s="60">
        <v>3143</v>
      </c>
      <c r="H39" s="57">
        <v>4212</v>
      </c>
      <c r="I39" s="59">
        <v>1095</v>
      </c>
      <c r="J39" s="60">
        <v>2802</v>
      </c>
      <c r="K39" s="57">
        <v>3897</v>
      </c>
      <c r="L39" s="59">
        <v>1496</v>
      </c>
      <c r="M39" s="60">
        <v>3990</v>
      </c>
      <c r="N39" s="57">
        <v>5486</v>
      </c>
      <c r="O39" s="59">
        <v>1392</v>
      </c>
      <c r="P39" s="60">
        <v>4254</v>
      </c>
      <c r="Q39" s="57">
        <v>5646</v>
      </c>
      <c r="R39" s="59">
        <v>1346</v>
      </c>
      <c r="S39" s="60">
        <v>4792</v>
      </c>
      <c r="T39" s="57">
        <v>6138</v>
      </c>
      <c r="U39" s="59">
        <v>1186</v>
      </c>
      <c r="V39" s="60">
        <v>3982</v>
      </c>
      <c r="W39" s="57">
        <v>5168</v>
      </c>
      <c r="X39" s="59">
        <v>1067</v>
      </c>
      <c r="Y39" s="60">
        <v>4381</v>
      </c>
      <c r="Z39" s="57">
        <v>5448</v>
      </c>
      <c r="AA39" s="59">
        <v>1033</v>
      </c>
      <c r="AB39" s="60">
        <v>4191</v>
      </c>
      <c r="AC39" s="57">
        <v>5224</v>
      </c>
      <c r="AD39" s="59">
        <v>1445</v>
      </c>
      <c r="AE39" s="60">
        <v>5132</v>
      </c>
      <c r="AF39" s="57">
        <v>6577</v>
      </c>
      <c r="AG39" s="59">
        <v>1284</v>
      </c>
      <c r="AH39" s="60">
        <v>4777</v>
      </c>
      <c r="AI39" s="57">
        <v>6061</v>
      </c>
      <c r="AJ39" s="59">
        <v>1584</v>
      </c>
      <c r="AK39" s="60">
        <v>5322</v>
      </c>
      <c r="AL39" s="57">
        <v>6906</v>
      </c>
      <c r="AM39" s="55">
        <v>15191</v>
      </c>
      <c r="AN39" s="56">
        <v>50231</v>
      </c>
      <c r="AO39" s="61">
        <v>65422</v>
      </c>
    </row>
    <row r="40" spans="2:41" x14ac:dyDescent="0.2">
      <c r="B40" s="58" t="s">
        <v>117</v>
      </c>
      <c r="C40" s="59">
        <v>1025</v>
      </c>
      <c r="D40" s="60">
        <v>3697</v>
      </c>
      <c r="E40" s="57">
        <v>4722</v>
      </c>
      <c r="F40" s="59">
        <v>1174</v>
      </c>
      <c r="G40" s="60">
        <v>3754</v>
      </c>
      <c r="H40" s="57">
        <v>4928</v>
      </c>
      <c r="I40" s="59">
        <v>1069</v>
      </c>
      <c r="J40" s="60">
        <v>3751</v>
      </c>
      <c r="K40" s="57">
        <v>4820</v>
      </c>
      <c r="L40" s="59">
        <v>947</v>
      </c>
      <c r="M40" s="60">
        <v>4101</v>
      </c>
      <c r="N40" s="57">
        <v>5048</v>
      </c>
      <c r="O40" s="59">
        <v>1139</v>
      </c>
      <c r="P40" s="60">
        <v>3647</v>
      </c>
      <c r="Q40" s="57">
        <v>4786</v>
      </c>
      <c r="R40" s="59">
        <v>1179</v>
      </c>
      <c r="S40" s="60">
        <v>3294</v>
      </c>
      <c r="T40" s="57">
        <v>4473</v>
      </c>
      <c r="U40" s="59">
        <v>1248</v>
      </c>
      <c r="V40" s="60">
        <v>3503</v>
      </c>
      <c r="W40" s="57">
        <v>4751</v>
      </c>
      <c r="X40" s="59">
        <v>1310</v>
      </c>
      <c r="Y40" s="60">
        <v>3624</v>
      </c>
      <c r="Z40" s="57">
        <v>4934</v>
      </c>
      <c r="AA40" s="59">
        <v>1365</v>
      </c>
      <c r="AB40" s="60">
        <v>3058</v>
      </c>
      <c r="AC40" s="57">
        <v>4423</v>
      </c>
      <c r="AD40" s="59">
        <v>1303</v>
      </c>
      <c r="AE40" s="60">
        <v>3123</v>
      </c>
      <c r="AF40" s="57">
        <v>4426</v>
      </c>
      <c r="AG40" s="59">
        <v>1565</v>
      </c>
      <c r="AH40" s="60">
        <v>4368</v>
      </c>
      <c r="AI40" s="57">
        <v>5933</v>
      </c>
      <c r="AJ40" s="59">
        <v>1477</v>
      </c>
      <c r="AK40" s="60">
        <v>4991</v>
      </c>
      <c r="AL40" s="57">
        <v>6468</v>
      </c>
      <c r="AM40" s="55">
        <v>14801</v>
      </c>
      <c r="AN40" s="56">
        <v>44911</v>
      </c>
      <c r="AO40" s="61">
        <v>59712</v>
      </c>
    </row>
    <row r="41" spans="2:41" x14ac:dyDescent="0.2">
      <c r="B41" s="58" t="s">
        <v>118</v>
      </c>
      <c r="C41" s="59">
        <v>2943</v>
      </c>
      <c r="D41" s="60">
        <v>2772</v>
      </c>
      <c r="E41" s="57">
        <v>5715</v>
      </c>
      <c r="F41" s="59">
        <v>2802</v>
      </c>
      <c r="G41" s="60">
        <v>3086</v>
      </c>
      <c r="H41" s="57">
        <v>5888</v>
      </c>
      <c r="I41" s="59">
        <v>3108</v>
      </c>
      <c r="J41" s="60">
        <v>2601</v>
      </c>
      <c r="K41" s="57">
        <v>5709</v>
      </c>
      <c r="L41" s="59">
        <v>2703</v>
      </c>
      <c r="M41" s="60">
        <v>3061</v>
      </c>
      <c r="N41" s="57">
        <v>5764</v>
      </c>
      <c r="O41" s="59">
        <v>2825</v>
      </c>
      <c r="P41" s="60">
        <v>3130</v>
      </c>
      <c r="Q41" s="57">
        <v>5955</v>
      </c>
      <c r="R41" s="59">
        <v>2545</v>
      </c>
      <c r="S41" s="60">
        <v>3088</v>
      </c>
      <c r="T41" s="57">
        <v>5633</v>
      </c>
      <c r="U41" s="59">
        <v>2240</v>
      </c>
      <c r="V41" s="60">
        <v>3251</v>
      </c>
      <c r="W41" s="57">
        <v>5491</v>
      </c>
      <c r="X41" s="59">
        <v>2425</v>
      </c>
      <c r="Y41" s="60">
        <v>3216</v>
      </c>
      <c r="Z41" s="57">
        <v>5641</v>
      </c>
      <c r="AA41" s="59">
        <v>2413</v>
      </c>
      <c r="AB41" s="60">
        <v>2884</v>
      </c>
      <c r="AC41" s="57">
        <v>5297</v>
      </c>
      <c r="AD41" s="59">
        <v>2906</v>
      </c>
      <c r="AE41" s="60">
        <v>3695</v>
      </c>
      <c r="AF41" s="57">
        <v>6601</v>
      </c>
      <c r="AG41" s="59">
        <v>3171</v>
      </c>
      <c r="AH41" s="60">
        <v>3465</v>
      </c>
      <c r="AI41" s="57">
        <v>6636</v>
      </c>
      <c r="AJ41" s="59">
        <v>3167</v>
      </c>
      <c r="AK41" s="60">
        <v>3953</v>
      </c>
      <c r="AL41" s="57">
        <v>7120</v>
      </c>
      <c r="AM41" s="55">
        <v>33248</v>
      </c>
      <c r="AN41" s="56">
        <v>38202</v>
      </c>
      <c r="AO41" s="61">
        <v>71450</v>
      </c>
    </row>
    <row r="42" spans="2:41" x14ac:dyDescent="0.2">
      <c r="B42" s="58" t="s">
        <v>119</v>
      </c>
      <c r="C42" s="59">
        <v>896</v>
      </c>
      <c r="D42" s="60">
        <v>608</v>
      </c>
      <c r="E42" s="57">
        <v>1504</v>
      </c>
      <c r="F42" s="59">
        <v>945</v>
      </c>
      <c r="G42" s="60">
        <v>394</v>
      </c>
      <c r="H42" s="57">
        <v>1339</v>
      </c>
      <c r="I42" s="59">
        <v>1096</v>
      </c>
      <c r="J42" s="60">
        <v>506</v>
      </c>
      <c r="K42" s="57">
        <v>1602</v>
      </c>
      <c r="L42" s="59">
        <v>993</v>
      </c>
      <c r="M42" s="60">
        <v>405</v>
      </c>
      <c r="N42" s="57">
        <v>1398</v>
      </c>
      <c r="O42" s="59">
        <v>1135</v>
      </c>
      <c r="P42" s="60">
        <v>408</v>
      </c>
      <c r="Q42" s="57">
        <v>1543</v>
      </c>
      <c r="R42" s="59">
        <v>1084</v>
      </c>
      <c r="S42" s="60">
        <v>457</v>
      </c>
      <c r="T42" s="57">
        <v>1541</v>
      </c>
      <c r="U42" s="59">
        <v>1020</v>
      </c>
      <c r="V42" s="60">
        <v>381</v>
      </c>
      <c r="W42" s="57">
        <v>1401</v>
      </c>
      <c r="X42" s="59">
        <v>1179</v>
      </c>
      <c r="Y42" s="60">
        <v>382</v>
      </c>
      <c r="Z42" s="57">
        <v>1561</v>
      </c>
      <c r="AA42" s="59">
        <v>1098</v>
      </c>
      <c r="AB42" s="60">
        <v>371</v>
      </c>
      <c r="AC42" s="57">
        <v>1469</v>
      </c>
      <c r="AD42" s="59">
        <v>1312</v>
      </c>
      <c r="AE42" s="60">
        <v>612</v>
      </c>
      <c r="AF42" s="57">
        <v>1924</v>
      </c>
      <c r="AG42" s="59">
        <v>1440</v>
      </c>
      <c r="AH42" s="60">
        <v>472</v>
      </c>
      <c r="AI42" s="57">
        <v>1912</v>
      </c>
      <c r="AJ42" s="59">
        <v>1415</v>
      </c>
      <c r="AK42" s="60">
        <v>650</v>
      </c>
      <c r="AL42" s="57">
        <v>2065</v>
      </c>
      <c r="AM42" s="55">
        <v>13613</v>
      </c>
      <c r="AN42" s="56">
        <v>5646</v>
      </c>
      <c r="AO42" s="61">
        <v>19259</v>
      </c>
    </row>
    <row r="43" spans="2:41" x14ac:dyDescent="0.2">
      <c r="B43" s="58" t="s">
        <v>120</v>
      </c>
      <c r="C43" s="59">
        <v>27</v>
      </c>
      <c r="D43" s="60">
        <v>8</v>
      </c>
      <c r="E43" s="57">
        <v>35</v>
      </c>
      <c r="F43" s="59">
        <v>0</v>
      </c>
      <c r="G43" s="60">
        <v>0</v>
      </c>
      <c r="H43" s="57">
        <v>0</v>
      </c>
      <c r="I43" s="59">
        <v>1</v>
      </c>
      <c r="J43" s="60">
        <v>3</v>
      </c>
      <c r="K43" s="57">
        <v>4</v>
      </c>
      <c r="L43" s="59">
        <v>6</v>
      </c>
      <c r="M43" s="60">
        <v>4</v>
      </c>
      <c r="N43" s="57">
        <v>10</v>
      </c>
      <c r="O43" s="59">
        <v>6</v>
      </c>
      <c r="P43" s="60">
        <v>2</v>
      </c>
      <c r="Q43" s="57">
        <v>8</v>
      </c>
      <c r="R43" s="59">
        <v>0</v>
      </c>
      <c r="S43" s="60">
        <v>2</v>
      </c>
      <c r="T43" s="57">
        <v>2</v>
      </c>
      <c r="U43" s="59">
        <v>0</v>
      </c>
      <c r="V43" s="60">
        <v>3</v>
      </c>
      <c r="W43" s="57">
        <v>3</v>
      </c>
      <c r="X43" s="59">
        <v>0</v>
      </c>
      <c r="Y43" s="60">
        <v>0</v>
      </c>
      <c r="Z43" s="57">
        <v>0</v>
      </c>
      <c r="AA43" s="59">
        <v>0</v>
      </c>
      <c r="AB43" s="60">
        <v>0</v>
      </c>
      <c r="AC43" s="57">
        <v>0</v>
      </c>
      <c r="AD43" s="59">
        <v>0</v>
      </c>
      <c r="AE43" s="60">
        <v>6</v>
      </c>
      <c r="AF43" s="57">
        <v>6</v>
      </c>
      <c r="AG43" s="59">
        <v>0</v>
      </c>
      <c r="AH43" s="60">
        <v>32</v>
      </c>
      <c r="AI43" s="57">
        <v>32</v>
      </c>
      <c r="AJ43" s="59">
        <v>0</v>
      </c>
      <c r="AK43" s="60">
        <v>31</v>
      </c>
      <c r="AL43" s="57">
        <v>31</v>
      </c>
      <c r="AM43" s="55">
        <v>40</v>
      </c>
      <c r="AN43" s="56">
        <v>91</v>
      </c>
      <c r="AO43" s="61">
        <v>131</v>
      </c>
    </row>
    <row r="44" spans="2:41" ht="15" x14ac:dyDescent="0.25">
      <c r="B44" s="213" t="s">
        <v>221</v>
      </c>
      <c r="C44" s="63">
        <v>66020</v>
      </c>
      <c r="D44" s="64">
        <v>48719</v>
      </c>
      <c r="E44" s="57">
        <v>114739</v>
      </c>
      <c r="F44" s="63">
        <v>63619</v>
      </c>
      <c r="G44" s="64">
        <v>47057</v>
      </c>
      <c r="H44" s="57">
        <v>110676</v>
      </c>
      <c r="I44" s="63">
        <v>65821</v>
      </c>
      <c r="J44" s="64">
        <v>46787</v>
      </c>
      <c r="K44" s="57">
        <v>112608</v>
      </c>
      <c r="L44" s="63">
        <v>68029</v>
      </c>
      <c r="M44" s="64">
        <v>48531</v>
      </c>
      <c r="N44" s="65">
        <v>116560</v>
      </c>
      <c r="O44" s="63">
        <v>69895</v>
      </c>
      <c r="P44" s="64">
        <v>47790</v>
      </c>
      <c r="Q44" s="65">
        <v>117685</v>
      </c>
      <c r="R44" s="63">
        <v>68715</v>
      </c>
      <c r="S44" s="64">
        <v>47943</v>
      </c>
      <c r="T44" s="65">
        <v>116658</v>
      </c>
      <c r="U44" s="63">
        <v>71120</v>
      </c>
      <c r="V44" s="64">
        <v>47080</v>
      </c>
      <c r="W44" s="65">
        <v>118200</v>
      </c>
      <c r="X44" s="63">
        <v>69491</v>
      </c>
      <c r="Y44" s="64">
        <v>47252</v>
      </c>
      <c r="Z44" s="65">
        <v>116743</v>
      </c>
      <c r="AA44" s="63">
        <v>63937</v>
      </c>
      <c r="AB44" s="64">
        <v>43026</v>
      </c>
      <c r="AC44" s="65">
        <v>106963</v>
      </c>
      <c r="AD44" s="63">
        <v>71150</v>
      </c>
      <c r="AE44" s="64">
        <v>48619</v>
      </c>
      <c r="AF44" s="65">
        <v>119769</v>
      </c>
      <c r="AG44" s="63">
        <v>79727</v>
      </c>
      <c r="AH44" s="64">
        <v>51856</v>
      </c>
      <c r="AI44" s="65">
        <v>131583</v>
      </c>
      <c r="AJ44" s="63">
        <v>86731</v>
      </c>
      <c r="AK44" s="64">
        <v>59153</v>
      </c>
      <c r="AL44" s="65">
        <v>145884</v>
      </c>
      <c r="AM44" s="63">
        <v>844255</v>
      </c>
      <c r="AN44" s="64">
        <v>583813</v>
      </c>
      <c r="AO44" s="65">
        <v>1428068</v>
      </c>
    </row>
    <row r="45" spans="2:41" ht="22.5" customHeight="1" x14ac:dyDescent="0.2">
      <c r="B45" s="50" t="s">
        <v>53</v>
      </c>
      <c r="C45" s="66"/>
      <c r="D45" s="67"/>
      <c r="E45" s="68"/>
      <c r="F45" s="66"/>
      <c r="G45" s="67"/>
      <c r="H45" s="68"/>
      <c r="I45" s="66"/>
      <c r="J45" s="67"/>
      <c r="K45" s="68"/>
      <c r="L45" s="66"/>
      <c r="M45" s="67"/>
      <c r="N45" s="68"/>
      <c r="O45" s="66"/>
      <c r="P45" s="67"/>
      <c r="Q45" s="68"/>
      <c r="R45" s="66"/>
      <c r="S45" s="67"/>
      <c r="T45" s="68"/>
      <c r="U45" s="66"/>
      <c r="V45" s="67"/>
      <c r="W45" s="68"/>
      <c r="X45" s="66"/>
      <c r="Y45" s="67"/>
      <c r="Z45" s="68"/>
      <c r="AA45" s="66"/>
      <c r="AB45" s="67"/>
      <c r="AC45" s="68"/>
      <c r="AD45" s="66"/>
      <c r="AE45" s="67"/>
      <c r="AF45" s="68"/>
      <c r="AG45" s="66"/>
      <c r="AH45" s="67"/>
      <c r="AI45" s="68"/>
      <c r="AJ45" s="66"/>
      <c r="AK45" s="67"/>
      <c r="AL45" s="68"/>
      <c r="AM45" s="66"/>
      <c r="AN45" s="67"/>
      <c r="AO45" s="68"/>
    </row>
    <row r="46" spans="2:41" ht="20.25" customHeight="1" x14ac:dyDescent="0.2">
      <c r="B46" s="54" t="s">
        <v>104</v>
      </c>
      <c r="C46" s="55">
        <v>24403</v>
      </c>
      <c r="D46" s="56">
        <v>9633</v>
      </c>
      <c r="E46" s="57">
        <v>34036</v>
      </c>
      <c r="F46" s="55">
        <v>25559</v>
      </c>
      <c r="G46" s="56">
        <v>9616</v>
      </c>
      <c r="H46" s="57">
        <v>35175</v>
      </c>
      <c r="I46" s="55">
        <v>25112</v>
      </c>
      <c r="J46" s="56">
        <v>9254</v>
      </c>
      <c r="K46" s="57">
        <v>34366</v>
      </c>
      <c r="L46" s="55">
        <v>22980</v>
      </c>
      <c r="M46" s="56">
        <v>8233</v>
      </c>
      <c r="N46" s="57">
        <v>31213</v>
      </c>
      <c r="O46" s="55">
        <v>21518</v>
      </c>
      <c r="P46" s="56">
        <v>7494</v>
      </c>
      <c r="Q46" s="57">
        <v>29012</v>
      </c>
      <c r="R46" s="55">
        <v>20541</v>
      </c>
      <c r="S46" s="56">
        <v>6418</v>
      </c>
      <c r="T46" s="57">
        <v>26959</v>
      </c>
      <c r="U46" s="55">
        <v>22049</v>
      </c>
      <c r="V46" s="56">
        <v>6417</v>
      </c>
      <c r="W46" s="57">
        <v>28466</v>
      </c>
      <c r="X46" s="55">
        <v>22027</v>
      </c>
      <c r="Y46" s="56">
        <v>6709</v>
      </c>
      <c r="Z46" s="57">
        <v>28736</v>
      </c>
      <c r="AA46" s="55">
        <v>19208</v>
      </c>
      <c r="AB46" s="56">
        <v>6019</v>
      </c>
      <c r="AC46" s="57">
        <v>25227</v>
      </c>
      <c r="AD46" s="55">
        <v>21729</v>
      </c>
      <c r="AE46" s="56">
        <v>7109</v>
      </c>
      <c r="AF46" s="57">
        <v>28838</v>
      </c>
      <c r="AG46" s="55">
        <v>21834</v>
      </c>
      <c r="AH46" s="56">
        <v>7258</v>
      </c>
      <c r="AI46" s="57">
        <v>29092</v>
      </c>
      <c r="AJ46" s="55">
        <v>25366</v>
      </c>
      <c r="AK46" s="56">
        <v>10989</v>
      </c>
      <c r="AL46" s="57">
        <v>36355</v>
      </c>
      <c r="AM46" s="55">
        <v>272326</v>
      </c>
      <c r="AN46" s="56">
        <v>95149</v>
      </c>
      <c r="AO46" s="57">
        <v>367475</v>
      </c>
    </row>
    <row r="47" spans="2:41" x14ac:dyDescent="0.2">
      <c r="B47" s="58" t="s">
        <v>105</v>
      </c>
      <c r="C47" s="55">
        <v>2848</v>
      </c>
      <c r="D47" s="56">
        <v>530</v>
      </c>
      <c r="E47" s="57">
        <v>3378</v>
      </c>
      <c r="F47" s="55">
        <v>2594</v>
      </c>
      <c r="G47" s="56">
        <v>472</v>
      </c>
      <c r="H47" s="57">
        <v>3066</v>
      </c>
      <c r="I47" s="55">
        <v>2586</v>
      </c>
      <c r="J47" s="56">
        <v>571</v>
      </c>
      <c r="K47" s="61">
        <v>3157</v>
      </c>
      <c r="L47" s="55">
        <v>2593</v>
      </c>
      <c r="M47" s="56">
        <v>439</v>
      </c>
      <c r="N47" s="61">
        <v>3032</v>
      </c>
      <c r="O47" s="55">
        <v>2849</v>
      </c>
      <c r="P47" s="56">
        <v>510</v>
      </c>
      <c r="Q47" s="61">
        <v>3359</v>
      </c>
      <c r="R47" s="55">
        <v>2709</v>
      </c>
      <c r="S47" s="56">
        <v>564</v>
      </c>
      <c r="T47" s="61">
        <v>3273</v>
      </c>
      <c r="U47" s="55">
        <v>3090</v>
      </c>
      <c r="V47" s="56">
        <v>653</v>
      </c>
      <c r="W47" s="61">
        <v>3743</v>
      </c>
      <c r="X47" s="55">
        <v>2875</v>
      </c>
      <c r="Y47" s="56">
        <v>471</v>
      </c>
      <c r="Z47" s="61">
        <v>3346</v>
      </c>
      <c r="AA47" s="55">
        <v>2333</v>
      </c>
      <c r="AB47" s="56">
        <v>452</v>
      </c>
      <c r="AC47" s="61">
        <v>2785</v>
      </c>
      <c r="AD47" s="55">
        <v>2527</v>
      </c>
      <c r="AE47" s="56">
        <v>551</v>
      </c>
      <c r="AF47" s="61">
        <v>3078</v>
      </c>
      <c r="AG47" s="55">
        <v>3200</v>
      </c>
      <c r="AH47" s="56">
        <v>459</v>
      </c>
      <c r="AI47" s="61">
        <v>3659</v>
      </c>
      <c r="AJ47" s="55">
        <v>3676</v>
      </c>
      <c r="AK47" s="56">
        <v>519</v>
      </c>
      <c r="AL47" s="61">
        <v>4195</v>
      </c>
      <c r="AM47" s="55">
        <v>33880</v>
      </c>
      <c r="AN47" s="56">
        <v>6191</v>
      </c>
      <c r="AO47" s="61">
        <v>40071</v>
      </c>
    </row>
    <row r="48" spans="2:41" x14ac:dyDescent="0.2">
      <c r="B48" s="58" t="s">
        <v>106</v>
      </c>
      <c r="C48" s="55">
        <v>2473</v>
      </c>
      <c r="D48" s="56">
        <v>159</v>
      </c>
      <c r="E48" s="57">
        <v>2632</v>
      </c>
      <c r="F48" s="55">
        <v>2443</v>
      </c>
      <c r="G48" s="56">
        <v>407</v>
      </c>
      <c r="H48" s="57">
        <v>2850</v>
      </c>
      <c r="I48" s="55">
        <v>2148</v>
      </c>
      <c r="J48" s="56">
        <v>201</v>
      </c>
      <c r="K48" s="61">
        <v>2349</v>
      </c>
      <c r="L48" s="55">
        <v>2126</v>
      </c>
      <c r="M48" s="56">
        <v>151</v>
      </c>
      <c r="N48" s="61">
        <v>2277</v>
      </c>
      <c r="O48" s="55">
        <v>2131</v>
      </c>
      <c r="P48" s="56">
        <v>139</v>
      </c>
      <c r="Q48" s="61">
        <v>2270</v>
      </c>
      <c r="R48" s="55">
        <v>2410</v>
      </c>
      <c r="S48" s="56">
        <v>173</v>
      </c>
      <c r="T48" s="61">
        <v>2583</v>
      </c>
      <c r="U48" s="55">
        <v>2550</v>
      </c>
      <c r="V48" s="56">
        <v>144</v>
      </c>
      <c r="W48" s="61">
        <v>2694</v>
      </c>
      <c r="X48" s="55">
        <v>2561</v>
      </c>
      <c r="Y48" s="56">
        <v>95</v>
      </c>
      <c r="Z48" s="61">
        <v>2656</v>
      </c>
      <c r="AA48" s="55">
        <v>2503</v>
      </c>
      <c r="AB48" s="56">
        <v>89</v>
      </c>
      <c r="AC48" s="61">
        <v>2592</v>
      </c>
      <c r="AD48" s="55">
        <v>2376</v>
      </c>
      <c r="AE48" s="56">
        <v>176</v>
      </c>
      <c r="AF48" s="61">
        <v>2552</v>
      </c>
      <c r="AG48" s="55">
        <v>2262</v>
      </c>
      <c r="AH48" s="56">
        <v>151</v>
      </c>
      <c r="AI48" s="61">
        <v>2413</v>
      </c>
      <c r="AJ48" s="55">
        <v>2516</v>
      </c>
      <c r="AK48" s="56">
        <v>139</v>
      </c>
      <c r="AL48" s="61">
        <v>2655</v>
      </c>
      <c r="AM48" s="55">
        <v>28499</v>
      </c>
      <c r="AN48" s="56">
        <v>2024</v>
      </c>
      <c r="AO48" s="61">
        <v>30523</v>
      </c>
    </row>
    <row r="49" spans="2:41" x14ac:dyDescent="0.2">
      <c r="B49" s="58" t="s">
        <v>107</v>
      </c>
      <c r="C49" s="55">
        <v>39641</v>
      </c>
      <c r="D49" s="56">
        <v>9024</v>
      </c>
      <c r="E49" s="57">
        <v>48665</v>
      </c>
      <c r="F49" s="55">
        <v>39518</v>
      </c>
      <c r="G49" s="56">
        <v>8960</v>
      </c>
      <c r="H49" s="57">
        <v>48478</v>
      </c>
      <c r="I49" s="55">
        <v>39728</v>
      </c>
      <c r="J49" s="56">
        <v>8670</v>
      </c>
      <c r="K49" s="61">
        <v>48398</v>
      </c>
      <c r="L49" s="55">
        <v>41069</v>
      </c>
      <c r="M49" s="56">
        <v>8952</v>
      </c>
      <c r="N49" s="61">
        <v>50021</v>
      </c>
      <c r="O49" s="55">
        <v>42074</v>
      </c>
      <c r="P49" s="56">
        <v>8505</v>
      </c>
      <c r="Q49" s="61">
        <v>50579</v>
      </c>
      <c r="R49" s="55">
        <v>40174</v>
      </c>
      <c r="S49" s="56">
        <v>8010</v>
      </c>
      <c r="T49" s="61">
        <v>48184</v>
      </c>
      <c r="U49" s="55">
        <v>41164</v>
      </c>
      <c r="V49" s="56">
        <v>7980</v>
      </c>
      <c r="W49" s="61">
        <v>49144</v>
      </c>
      <c r="X49" s="55">
        <v>41016</v>
      </c>
      <c r="Y49" s="56">
        <v>7727</v>
      </c>
      <c r="Z49" s="61">
        <v>48743</v>
      </c>
      <c r="AA49" s="55">
        <v>35675</v>
      </c>
      <c r="AB49" s="56">
        <v>6633</v>
      </c>
      <c r="AC49" s="61">
        <v>42308</v>
      </c>
      <c r="AD49" s="55">
        <v>38577</v>
      </c>
      <c r="AE49" s="56">
        <v>8336</v>
      </c>
      <c r="AF49" s="61">
        <v>46913</v>
      </c>
      <c r="AG49" s="55">
        <v>38212</v>
      </c>
      <c r="AH49" s="56">
        <v>7355</v>
      </c>
      <c r="AI49" s="61">
        <v>45567</v>
      </c>
      <c r="AJ49" s="55">
        <v>41598</v>
      </c>
      <c r="AK49" s="56">
        <v>8427</v>
      </c>
      <c r="AL49" s="61">
        <v>50025</v>
      </c>
      <c r="AM49" s="55">
        <v>478446</v>
      </c>
      <c r="AN49" s="56">
        <v>98579</v>
      </c>
      <c r="AO49" s="61">
        <v>577025</v>
      </c>
    </row>
    <row r="50" spans="2:41" x14ac:dyDescent="0.2">
      <c r="B50" s="58" t="s">
        <v>108</v>
      </c>
      <c r="C50" s="55">
        <v>951</v>
      </c>
      <c r="D50" s="56">
        <v>236</v>
      </c>
      <c r="E50" s="57">
        <v>1187</v>
      </c>
      <c r="F50" s="55">
        <v>999</v>
      </c>
      <c r="G50" s="56">
        <v>84</v>
      </c>
      <c r="H50" s="57">
        <v>1083</v>
      </c>
      <c r="I50" s="55">
        <v>871</v>
      </c>
      <c r="J50" s="56">
        <v>93</v>
      </c>
      <c r="K50" s="61">
        <v>964</v>
      </c>
      <c r="L50" s="55">
        <v>1152</v>
      </c>
      <c r="M50" s="56">
        <v>79</v>
      </c>
      <c r="N50" s="61">
        <v>1231</v>
      </c>
      <c r="O50" s="55">
        <v>1259</v>
      </c>
      <c r="P50" s="56">
        <v>151</v>
      </c>
      <c r="Q50" s="61">
        <v>1410</v>
      </c>
      <c r="R50" s="55">
        <v>1352</v>
      </c>
      <c r="S50" s="56">
        <v>228</v>
      </c>
      <c r="T50" s="61">
        <v>1580</v>
      </c>
      <c r="U50" s="55">
        <v>1333</v>
      </c>
      <c r="V50" s="56">
        <v>236</v>
      </c>
      <c r="W50" s="61">
        <v>1569</v>
      </c>
      <c r="X50" s="55">
        <v>1128</v>
      </c>
      <c r="Y50" s="56">
        <v>217</v>
      </c>
      <c r="Z50" s="61">
        <v>1345</v>
      </c>
      <c r="AA50" s="55">
        <v>1139</v>
      </c>
      <c r="AB50" s="56">
        <v>257</v>
      </c>
      <c r="AC50" s="61">
        <v>1396</v>
      </c>
      <c r="AD50" s="55">
        <v>1179</v>
      </c>
      <c r="AE50" s="56">
        <v>187</v>
      </c>
      <c r="AF50" s="61">
        <v>1366</v>
      </c>
      <c r="AG50" s="55">
        <v>1307</v>
      </c>
      <c r="AH50" s="56">
        <v>183</v>
      </c>
      <c r="AI50" s="61">
        <v>1490</v>
      </c>
      <c r="AJ50" s="55">
        <v>1409</v>
      </c>
      <c r="AK50" s="56">
        <v>141</v>
      </c>
      <c r="AL50" s="61">
        <v>1550</v>
      </c>
      <c r="AM50" s="55">
        <v>14079</v>
      </c>
      <c r="AN50" s="56">
        <v>2092</v>
      </c>
      <c r="AO50" s="61">
        <v>16171</v>
      </c>
    </row>
    <row r="51" spans="2:41" x14ac:dyDescent="0.2">
      <c r="B51" s="58" t="s">
        <v>109</v>
      </c>
      <c r="C51" s="55">
        <v>55796</v>
      </c>
      <c r="D51" s="56">
        <v>3151</v>
      </c>
      <c r="E51" s="57">
        <v>58947</v>
      </c>
      <c r="F51" s="55">
        <v>53784</v>
      </c>
      <c r="G51" s="56">
        <v>3671</v>
      </c>
      <c r="H51" s="57">
        <v>57455</v>
      </c>
      <c r="I51" s="55">
        <v>58289</v>
      </c>
      <c r="J51" s="56">
        <v>3140</v>
      </c>
      <c r="K51" s="61">
        <v>61429</v>
      </c>
      <c r="L51" s="55">
        <v>57368</v>
      </c>
      <c r="M51" s="56">
        <v>3262</v>
      </c>
      <c r="N51" s="61">
        <v>60630</v>
      </c>
      <c r="O51" s="55">
        <v>58381</v>
      </c>
      <c r="P51" s="56">
        <v>3134</v>
      </c>
      <c r="Q51" s="61">
        <v>61515</v>
      </c>
      <c r="R51" s="55">
        <v>58162</v>
      </c>
      <c r="S51" s="56">
        <v>3088</v>
      </c>
      <c r="T51" s="61">
        <v>61250</v>
      </c>
      <c r="U51" s="55">
        <v>62571</v>
      </c>
      <c r="V51" s="56">
        <v>3763</v>
      </c>
      <c r="W51" s="61">
        <v>66334</v>
      </c>
      <c r="X51" s="55">
        <v>62166</v>
      </c>
      <c r="Y51" s="56">
        <v>3458</v>
      </c>
      <c r="Z51" s="61">
        <v>65624</v>
      </c>
      <c r="AA51" s="55">
        <v>53176</v>
      </c>
      <c r="AB51" s="56">
        <v>3209</v>
      </c>
      <c r="AC51" s="61">
        <v>56385</v>
      </c>
      <c r="AD51" s="55">
        <v>55814</v>
      </c>
      <c r="AE51" s="56">
        <v>4538</v>
      </c>
      <c r="AF51" s="61">
        <v>60352</v>
      </c>
      <c r="AG51" s="55">
        <v>58221</v>
      </c>
      <c r="AH51" s="56">
        <v>3873</v>
      </c>
      <c r="AI51" s="61">
        <v>62094</v>
      </c>
      <c r="AJ51" s="55">
        <v>63197</v>
      </c>
      <c r="AK51" s="56">
        <v>4469</v>
      </c>
      <c r="AL51" s="61">
        <v>67666</v>
      </c>
      <c r="AM51" s="55">
        <v>696925</v>
      </c>
      <c r="AN51" s="56">
        <v>42756</v>
      </c>
      <c r="AO51" s="61">
        <v>739681</v>
      </c>
    </row>
    <row r="52" spans="2:41" x14ac:dyDescent="0.2">
      <c r="B52" s="58" t="s">
        <v>110</v>
      </c>
      <c r="C52" s="55">
        <v>33463</v>
      </c>
      <c r="D52" s="56">
        <v>20375</v>
      </c>
      <c r="E52" s="57">
        <v>53838</v>
      </c>
      <c r="F52" s="55">
        <v>32436</v>
      </c>
      <c r="G52" s="56">
        <v>17696</v>
      </c>
      <c r="H52" s="57">
        <v>50132</v>
      </c>
      <c r="I52" s="55">
        <v>33318</v>
      </c>
      <c r="J52" s="56">
        <v>19511</v>
      </c>
      <c r="K52" s="61">
        <v>52829</v>
      </c>
      <c r="L52" s="55">
        <v>32459</v>
      </c>
      <c r="M52" s="56">
        <v>18872</v>
      </c>
      <c r="N52" s="61">
        <v>51331</v>
      </c>
      <c r="O52" s="55">
        <v>32280</v>
      </c>
      <c r="P52" s="56">
        <v>17558</v>
      </c>
      <c r="Q52" s="61">
        <v>49838</v>
      </c>
      <c r="R52" s="55">
        <v>30698</v>
      </c>
      <c r="S52" s="56">
        <v>18332</v>
      </c>
      <c r="T52" s="61">
        <v>49030</v>
      </c>
      <c r="U52" s="55">
        <v>31132</v>
      </c>
      <c r="V52" s="56">
        <v>18105</v>
      </c>
      <c r="W52" s="61">
        <v>49237</v>
      </c>
      <c r="X52" s="55">
        <v>31947</v>
      </c>
      <c r="Y52" s="56">
        <v>19404</v>
      </c>
      <c r="Z52" s="61">
        <v>51351</v>
      </c>
      <c r="AA52" s="55">
        <v>29692</v>
      </c>
      <c r="AB52" s="56">
        <v>17121</v>
      </c>
      <c r="AC52" s="61">
        <v>46813</v>
      </c>
      <c r="AD52" s="55">
        <v>32534</v>
      </c>
      <c r="AE52" s="56">
        <v>17749</v>
      </c>
      <c r="AF52" s="61">
        <v>50283</v>
      </c>
      <c r="AG52" s="55">
        <v>33101</v>
      </c>
      <c r="AH52" s="56">
        <v>19296</v>
      </c>
      <c r="AI52" s="61">
        <v>52397</v>
      </c>
      <c r="AJ52" s="55">
        <v>36837</v>
      </c>
      <c r="AK52" s="56">
        <v>21683</v>
      </c>
      <c r="AL52" s="61">
        <v>58520</v>
      </c>
      <c r="AM52" s="55">
        <v>389897</v>
      </c>
      <c r="AN52" s="56">
        <v>225702</v>
      </c>
      <c r="AO52" s="61">
        <v>615599</v>
      </c>
    </row>
    <row r="53" spans="2:41" x14ac:dyDescent="0.2">
      <c r="B53" s="58" t="s">
        <v>111</v>
      </c>
      <c r="C53" s="55">
        <v>8306</v>
      </c>
      <c r="D53" s="56">
        <v>9229</v>
      </c>
      <c r="E53" s="57">
        <v>17535</v>
      </c>
      <c r="F53" s="55">
        <v>8528</v>
      </c>
      <c r="G53" s="56">
        <v>8329</v>
      </c>
      <c r="H53" s="57">
        <v>16857</v>
      </c>
      <c r="I53" s="55">
        <v>8115</v>
      </c>
      <c r="J53" s="56">
        <v>10425</v>
      </c>
      <c r="K53" s="61">
        <v>18540</v>
      </c>
      <c r="L53" s="55">
        <v>8468</v>
      </c>
      <c r="M53" s="56">
        <v>10681</v>
      </c>
      <c r="N53" s="61">
        <v>19149</v>
      </c>
      <c r="O53" s="55">
        <v>8743</v>
      </c>
      <c r="P53" s="56">
        <v>10920</v>
      </c>
      <c r="Q53" s="61">
        <v>19663</v>
      </c>
      <c r="R53" s="55">
        <v>8789</v>
      </c>
      <c r="S53" s="56">
        <v>10285</v>
      </c>
      <c r="T53" s="61">
        <v>19074</v>
      </c>
      <c r="U53" s="55">
        <v>9306</v>
      </c>
      <c r="V53" s="56">
        <v>9971</v>
      </c>
      <c r="W53" s="61">
        <v>19277</v>
      </c>
      <c r="X53" s="55">
        <v>9461</v>
      </c>
      <c r="Y53" s="56">
        <v>10375</v>
      </c>
      <c r="Z53" s="61">
        <v>19836</v>
      </c>
      <c r="AA53" s="55">
        <v>8496</v>
      </c>
      <c r="AB53" s="56">
        <v>9760</v>
      </c>
      <c r="AC53" s="61">
        <v>18256</v>
      </c>
      <c r="AD53" s="55">
        <v>8968</v>
      </c>
      <c r="AE53" s="56">
        <v>8018</v>
      </c>
      <c r="AF53" s="61">
        <v>16986</v>
      </c>
      <c r="AG53" s="55">
        <v>8709</v>
      </c>
      <c r="AH53" s="56">
        <v>9448</v>
      </c>
      <c r="AI53" s="61">
        <v>18157</v>
      </c>
      <c r="AJ53" s="55">
        <v>10389</v>
      </c>
      <c r="AK53" s="56">
        <v>10864</v>
      </c>
      <c r="AL53" s="61">
        <v>21253</v>
      </c>
      <c r="AM53" s="55">
        <v>106278</v>
      </c>
      <c r="AN53" s="56">
        <v>118305</v>
      </c>
      <c r="AO53" s="61">
        <v>224583</v>
      </c>
    </row>
    <row r="54" spans="2:41" x14ac:dyDescent="0.2">
      <c r="B54" s="58" t="s">
        <v>112</v>
      </c>
      <c r="C54" s="55">
        <v>37315</v>
      </c>
      <c r="D54" s="56">
        <v>4393</v>
      </c>
      <c r="E54" s="57">
        <v>41708</v>
      </c>
      <c r="F54" s="55">
        <v>33741</v>
      </c>
      <c r="G54" s="56">
        <v>4223</v>
      </c>
      <c r="H54" s="57">
        <v>37964</v>
      </c>
      <c r="I54" s="55">
        <v>35900</v>
      </c>
      <c r="J54" s="56">
        <v>4081</v>
      </c>
      <c r="K54" s="61">
        <v>39981</v>
      </c>
      <c r="L54" s="55">
        <v>35255</v>
      </c>
      <c r="M54" s="56">
        <v>3984</v>
      </c>
      <c r="N54" s="61">
        <v>39239</v>
      </c>
      <c r="O54" s="55">
        <v>35806</v>
      </c>
      <c r="P54" s="56">
        <v>3820</v>
      </c>
      <c r="Q54" s="61">
        <v>39626</v>
      </c>
      <c r="R54" s="55">
        <v>36161</v>
      </c>
      <c r="S54" s="56">
        <v>4011</v>
      </c>
      <c r="T54" s="61">
        <v>40172</v>
      </c>
      <c r="U54" s="55">
        <v>37334</v>
      </c>
      <c r="V54" s="56">
        <v>3873</v>
      </c>
      <c r="W54" s="61">
        <v>41207</v>
      </c>
      <c r="X54" s="55">
        <v>36508</v>
      </c>
      <c r="Y54" s="56">
        <v>3848</v>
      </c>
      <c r="Z54" s="61">
        <v>40356</v>
      </c>
      <c r="AA54" s="55">
        <v>33370</v>
      </c>
      <c r="AB54" s="56">
        <v>3373</v>
      </c>
      <c r="AC54" s="61">
        <v>36743</v>
      </c>
      <c r="AD54" s="55">
        <v>33831</v>
      </c>
      <c r="AE54" s="56">
        <v>6713</v>
      </c>
      <c r="AF54" s="61">
        <v>40544</v>
      </c>
      <c r="AG54" s="55">
        <v>37138</v>
      </c>
      <c r="AH54" s="56">
        <v>4236</v>
      </c>
      <c r="AI54" s="61">
        <v>41374</v>
      </c>
      <c r="AJ54" s="55">
        <v>41435</v>
      </c>
      <c r="AK54" s="56">
        <v>4974</v>
      </c>
      <c r="AL54" s="61">
        <v>46409</v>
      </c>
      <c r="AM54" s="55">
        <v>433794</v>
      </c>
      <c r="AN54" s="56">
        <v>51529</v>
      </c>
      <c r="AO54" s="61">
        <v>485323</v>
      </c>
    </row>
    <row r="55" spans="2:41" x14ac:dyDescent="0.2">
      <c r="B55" s="58" t="s">
        <v>113</v>
      </c>
      <c r="C55" s="55">
        <v>3256</v>
      </c>
      <c r="D55" s="56">
        <v>4607</v>
      </c>
      <c r="E55" s="57">
        <v>7863</v>
      </c>
      <c r="F55" s="55">
        <v>3181</v>
      </c>
      <c r="G55" s="56">
        <v>4380</v>
      </c>
      <c r="H55" s="57">
        <v>7561</v>
      </c>
      <c r="I55" s="55">
        <v>3073</v>
      </c>
      <c r="J55" s="56">
        <v>4549</v>
      </c>
      <c r="K55" s="61">
        <v>7622</v>
      </c>
      <c r="L55" s="55">
        <v>2655</v>
      </c>
      <c r="M55" s="56">
        <v>3932</v>
      </c>
      <c r="N55" s="61">
        <v>6587</v>
      </c>
      <c r="O55" s="55">
        <v>2616</v>
      </c>
      <c r="P55" s="56">
        <v>4098</v>
      </c>
      <c r="Q55" s="61">
        <v>6714</v>
      </c>
      <c r="R55" s="55">
        <v>2393</v>
      </c>
      <c r="S55" s="56">
        <v>3976</v>
      </c>
      <c r="T55" s="61">
        <v>6369</v>
      </c>
      <c r="U55" s="55">
        <v>2516</v>
      </c>
      <c r="V55" s="56">
        <v>4096</v>
      </c>
      <c r="W55" s="61">
        <v>6612</v>
      </c>
      <c r="X55" s="55">
        <v>2368</v>
      </c>
      <c r="Y55" s="56">
        <v>3754</v>
      </c>
      <c r="Z55" s="61">
        <v>6122</v>
      </c>
      <c r="AA55" s="55">
        <v>2141</v>
      </c>
      <c r="AB55" s="56">
        <v>3683</v>
      </c>
      <c r="AC55" s="61">
        <v>5824</v>
      </c>
      <c r="AD55" s="55">
        <v>2547</v>
      </c>
      <c r="AE55" s="56">
        <v>3604</v>
      </c>
      <c r="AF55" s="61">
        <v>6151</v>
      </c>
      <c r="AG55" s="55">
        <v>2569</v>
      </c>
      <c r="AH55" s="56">
        <v>4373</v>
      </c>
      <c r="AI55" s="61">
        <v>6942</v>
      </c>
      <c r="AJ55" s="55">
        <v>3009</v>
      </c>
      <c r="AK55" s="56">
        <v>5224</v>
      </c>
      <c r="AL55" s="61">
        <v>8233</v>
      </c>
      <c r="AM55" s="55">
        <v>32324</v>
      </c>
      <c r="AN55" s="56">
        <v>50276</v>
      </c>
      <c r="AO55" s="61">
        <v>82600</v>
      </c>
    </row>
    <row r="56" spans="2:41" x14ac:dyDescent="0.2">
      <c r="B56" s="58" t="s">
        <v>114</v>
      </c>
      <c r="C56" s="55">
        <v>33329</v>
      </c>
      <c r="D56" s="56">
        <v>18969</v>
      </c>
      <c r="E56" s="57">
        <v>52298</v>
      </c>
      <c r="F56" s="55">
        <v>31598</v>
      </c>
      <c r="G56" s="56">
        <v>17928</v>
      </c>
      <c r="H56" s="57">
        <v>49526</v>
      </c>
      <c r="I56" s="55">
        <v>32361</v>
      </c>
      <c r="J56" s="56">
        <v>18369</v>
      </c>
      <c r="K56" s="61">
        <v>50730</v>
      </c>
      <c r="L56" s="55">
        <v>31775</v>
      </c>
      <c r="M56" s="56">
        <v>17917</v>
      </c>
      <c r="N56" s="61">
        <v>49692</v>
      </c>
      <c r="O56" s="55">
        <v>32422</v>
      </c>
      <c r="P56" s="56">
        <v>17179</v>
      </c>
      <c r="Q56" s="61">
        <v>49601</v>
      </c>
      <c r="R56" s="55">
        <v>31417</v>
      </c>
      <c r="S56" s="56">
        <v>17210</v>
      </c>
      <c r="T56" s="61">
        <v>48627</v>
      </c>
      <c r="U56" s="55">
        <v>32352</v>
      </c>
      <c r="V56" s="56">
        <v>16693</v>
      </c>
      <c r="W56" s="61">
        <v>49045</v>
      </c>
      <c r="X56" s="55">
        <v>32330</v>
      </c>
      <c r="Y56" s="56">
        <v>17332</v>
      </c>
      <c r="Z56" s="61">
        <v>49662</v>
      </c>
      <c r="AA56" s="55">
        <v>30087</v>
      </c>
      <c r="AB56" s="56">
        <v>16504</v>
      </c>
      <c r="AC56" s="61">
        <v>46591</v>
      </c>
      <c r="AD56" s="55">
        <v>33872</v>
      </c>
      <c r="AE56" s="56">
        <v>16508</v>
      </c>
      <c r="AF56" s="61">
        <v>50380</v>
      </c>
      <c r="AG56" s="55">
        <v>34597</v>
      </c>
      <c r="AH56" s="56">
        <v>18718</v>
      </c>
      <c r="AI56" s="61">
        <v>53315</v>
      </c>
      <c r="AJ56" s="55">
        <v>37398</v>
      </c>
      <c r="AK56" s="56">
        <v>21849</v>
      </c>
      <c r="AL56" s="61">
        <v>59247</v>
      </c>
      <c r="AM56" s="55">
        <v>393538</v>
      </c>
      <c r="AN56" s="56">
        <v>215176</v>
      </c>
      <c r="AO56" s="61">
        <v>608714</v>
      </c>
    </row>
    <row r="57" spans="2:41" x14ac:dyDescent="0.2">
      <c r="B57" s="58" t="s">
        <v>115</v>
      </c>
      <c r="C57" s="55">
        <v>7508</v>
      </c>
      <c r="D57" s="56">
        <v>10955</v>
      </c>
      <c r="E57" s="57">
        <v>18463</v>
      </c>
      <c r="F57" s="55">
        <v>6678</v>
      </c>
      <c r="G57" s="56">
        <v>9787</v>
      </c>
      <c r="H57" s="57">
        <v>16465</v>
      </c>
      <c r="I57" s="55">
        <v>7000</v>
      </c>
      <c r="J57" s="56">
        <v>10781</v>
      </c>
      <c r="K57" s="61">
        <v>17781</v>
      </c>
      <c r="L57" s="55">
        <v>7995</v>
      </c>
      <c r="M57" s="56">
        <v>12729</v>
      </c>
      <c r="N57" s="61">
        <v>20724</v>
      </c>
      <c r="O57" s="55">
        <v>7550</v>
      </c>
      <c r="P57" s="56">
        <v>12242</v>
      </c>
      <c r="Q57" s="61">
        <v>19792</v>
      </c>
      <c r="R57" s="55">
        <v>7809</v>
      </c>
      <c r="S57" s="56">
        <v>11836</v>
      </c>
      <c r="T57" s="61">
        <v>19645</v>
      </c>
      <c r="U57" s="55">
        <v>8091</v>
      </c>
      <c r="V57" s="56">
        <v>10834</v>
      </c>
      <c r="W57" s="61">
        <v>18925</v>
      </c>
      <c r="X57" s="55">
        <v>8187</v>
      </c>
      <c r="Y57" s="56">
        <v>13289</v>
      </c>
      <c r="Z57" s="61">
        <v>21476</v>
      </c>
      <c r="AA57" s="55">
        <v>7264</v>
      </c>
      <c r="AB57" s="56">
        <v>12163</v>
      </c>
      <c r="AC57" s="61">
        <v>19427</v>
      </c>
      <c r="AD57" s="55">
        <v>7919</v>
      </c>
      <c r="AE57" s="56">
        <v>11950</v>
      </c>
      <c r="AF57" s="61">
        <v>19869</v>
      </c>
      <c r="AG57" s="55">
        <v>8203</v>
      </c>
      <c r="AH57" s="56">
        <v>12955</v>
      </c>
      <c r="AI57" s="61">
        <v>21158</v>
      </c>
      <c r="AJ57" s="55">
        <v>9364</v>
      </c>
      <c r="AK57" s="56">
        <v>14737</v>
      </c>
      <c r="AL57" s="61">
        <v>24101</v>
      </c>
      <c r="AM57" s="55">
        <v>93568</v>
      </c>
      <c r="AN57" s="56">
        <v>144258</v>
      </c>
      <c r="AO57" s="61">
        <v>237826</v>
      </c>
    </row>
    <row r="58" spans="2:41" x14ac:dyDescent="0.2">
      <c r="B58" s="58" t="s">
        <v>116</v>
      </c>
      <c r="C58" s="55">
        <v>3928</v>
      </c>
      <c r="D58" s="56">
        <v>8621</v>
      </c>
      <c r="E58" s="57">
        <v>12549</v>
      </c>
      <c r="F58" s="55">
        <v>3713</v>
      </c>
      <c r="G58" s="56">
        <v>7252</v>
      </c>
      <c r="H58" s="57">
        <v>10965</v>
      </c>
      <c r="I58" s="55">
        <v>3597</v>
      </c>
      <c r="J58" s="56">
        <v>7129</v>
      </c>
      <c r="K58" s="61">
        <v>10726</v>
      </c>
      <c r="L58" s="55">
        <v>4694</v>
      </c>
      <c r="M58" s="56">
        <v>10725</v>
      </c>
      <c r="N58" s="61">
        <v>15419</v>
      </c>
      <c r="O58" s="55">
        <v>4749</v>
      </c>
      <c r="P58" s="56">
        <v>11202</v>
      </c>
      <c r="Q58" s="61">
        <v>15951</v>
      </c>
      <c r="R58" s="55">
        <v>4588</v>
      </c>
      <c r="S58" s="56">
        <v>11733</v>
      </c>
      <c r="T58" s="61">
        <v>16321</v>
      </c>
      <c r="U58" s="55">
        <v>4228</v>
      </c>
      <c r="V58" s="56">
        <v>9670</v>
      </c>
      <c r="W58" s="61">
        <v>13898</v>
      </c>
      <c r="X58" s="55">
        <v>4185</v>
      </c>
      <c r="Y58" s="56">
        <v>10961</v>
      </c>
      <c r="Z58" s="61">
        <v>15146</v>
      </c>
      <c r="AA58" s="55">
        <v>3783</v>
      </c>
      <c r="AB58" s="56">
        <v>10802</v>
      </c>
      <c r="AC58" s="61">
        <v>14585</v>
      </c>
      <c r="AD58" s="55">
        <v>4415</v>
      </c>
      <c r="AE58" s="56">
        <v>12280</v>
      </c>
      <c r="AF58" s="61">
        <v>16695</v>
      </c>
      <c r="AG58" s="55">
        <v>3843</v>
      </c>
      <c r="AH58" s="56">
        <v>10547</v>
      </c>
      <c r="AI58" s="61">
        <v>14390</v>
      </c>
      <c r="AJ58" s="55">
        <v>4541</v>
      </c>
      <c r="AK58" s="56">
        <v>11742</v>
      </c>
      <c r="AL58" s="61">
        <v>16283</v>
      </c>
      <c r="AM58" s="55">
        <v>50264</v>
      </c>
      <c r="AN58" s="56">
        <v>122664</v>
      </c>
      <c r="AO58" s="61">
        <v>172928</v>
      </c>
    </row>
    <row r="59" spans="2:41" x14ac:dyDescent="0.2">
      <c r="B59" s="58" t="s">
        <v>117</v>
      </c>
      <c r="C59" s="55">
        <v>2441</v>
      </c>
      <c r="D59" s="56">
        <v>7384</v>
      </c>
      <c r="E59" s="57">
        <v>9825</v>
      </c>
      <c r="F59" s="55">
        <v>2463</v>
      </c>
      <c r="G59" s="56">
        <v>7191</v>
      </c>
      <c r="H59" s="57">
        <v>9654</v>
      </c>
      <c r="I59" s="55">
        <v>2223</v>
      </c>
      <c r="J59" s="56">
        <v>7362</v>
      </c>
      <c r="K59" s="61">
        <v>9585</v>
      </c>
      <c r="L59" s="55">
        <v>2252</v>
      </c>
      <c r="M59" s="56">
        <v>7677</v>
      </c>
      <c r="N59" s="61">
        <v>9929</v>
      </c>
      <c r="O59" s="55">
        <v>2404</v>
      </c>
      <c r="P59" s="56">
        <v>7088</v>
      </c>
      <c r="Q59" s="61">
        <v>9492</v>
      </c>
      <c r="R59" s="55">
        <v>2247</v>
      </c>
      <c r="S59" s="56">
        <v>6654</v>
      </c>
      <c r="T59" s="61">
        <v>8901</v>
      </c>
      <c r="U59" s="55">
        <v>2668</v>
      </c>
      <c r="V59" s="56">
        <v>6962</v>
      </c>
      <c r="W59" s="61">
        <v>9630</v>
      </c>
      <c r="X59" s="55">
        <v>2974</v>
      </c>
      <c r="Y59" s="56">
        <v>7310</v>
      </c>
      <c r="Z59" s="61">
        <v>10284</v>
      </c>
      <c r="AA59" s="55">
        <v>2837</v>
      </c>
      <c r="AB59" s="56">
        <v>6268</v>
      </c>
      <c r="AC59" s="61">
        <v>9105</v>
      </c>
      <c r="AD59" s="55">
        <v>2846</v>
      </c>
      <c r="AE59" s="56">
        <v>6458</v>
      </c>
      <c r="AF59" s="61">
        <v>9304</v>
      </c>
      <c r="AG59" s="55">
        <v>3045</v>
      </c>
      <c r="AH59" s="56">
        <v>8234</v>
      </c>
      <c r="AI59" s="61">
        <v>11279</v>
      </c>
      <c r="AJ59" s="55">
        <v>2971</v>
      </c>
      <c r="AK59" s="56">
        <v>9390</v>
      </c>
      <c r="AL59" s="61">
        <v>12361</v>
      </c>
      <c r="AM59" s="55">
        <v>31371</v>
      </c>
      <c r="AN59" s="56">
        <v>87978</v>
      </c>
      <c r="AO59" s="61">
        <v>119349</v>
      </c>
    </row>
    <row r="60" spans="2:41" x14ac:dyDescent="0.2">
      <c r="B60" s="58" t="s">
        <v>118</v>
      </c>
      <c r="C60" s="55">
        <v>9408</v>
      </c>
      <c r="D60" s="56">
        <v>6591</v>
      </c>
      <c r="E60" s="57">
        <v>15999</v>
      </c>
      <c r="F60" s="55">
        <v>9222</v>
      </c>
      <c r="G60" s="56">
        <v>7698</v>
      </c>
      <c r="H60" s="57">
        <v>16920</v>
      </c>
      <c r="I60" s="55">
        <v>8948</v>
      </c>
      <c r="J60" s="56">
        <v>6103</v>
      </c>
      <c r="K60" s="61">
        <v>15051</v>
      </c>
      <c r="L60" s="55">
        <v>8713</v>
      </c>
      <c r="M60" s="56">
        <v>7679</v>
      </c>
      <c r="N60" s="61">
        <v>16392</v>
      </c>
      <c r="O60" s="55">
        <v>8901</v>
      </c>
      <c r="P60" s="56">
        <v>7625</v>
      </c>
      <c r="Q60" s="61">
        <v>16526</v>
      </c>
      <c r="R60" s="55">
        <v>8650</v>
      </c>
      <c r="S60" s="56">
        <v>7486</v>
      </c>
      <c r="T60" s="61">
        <v>16136</v>
      </c>
      <c r="U60" s="55">
        <v>8555</v>
      </c>
      <c r="V60" s="56">
        <v>7196</v>
      </c>
      <c r="W60" s="61">
        <v>15751</v>
      </c>
      <c r="X60" s="55">
        <v>9243</v>
      </c>
      <c r="Y60" s="56">
        <v>8136</v>
      </c>
      <c r="Z60" s="61">
        <v>17379</v>
      </c>
      <c r="AA60" s="55">
        <v>8519</v>
      </c>
      <c r="AB60" s="56">
        <v>7345</v>
      </c>
      <c r="AC60" s="61">
        <v>15864</v>
      </c>
      <c r="AD60" s="55">
        <v>9088</v>
      </c>
      <c r="AE60" s="56">
        <v>9069</v>
      </c>
      <c r="AF60" s="61">
        <v>18157</v>
      </c>
      <c r="AG60" s="55">
        <v>9021</v>
      </c>
      <c r="AH60" s="56">
        <v>7974</v>
      </c>
      <c r="AI60" s="61">
        <v>16995</v>
      </c>
      <c r="AJ60" s="55">
        <v>9188</v>
      </c>
      <c r="AK60" s="56">
        <v>8608</v>
      </c>
      <c r="AL60" s="61">
        <v>17796</v>
      </c>
      <c r="AM60" s="55">
        <v>107456</v>
      </c>
      <c r="AN60" s="56">
        <v>91510</v>
      </c>
      <c r="AO60" s="61">
        <v>198966</v>
      </c>
    </row>
    <row r="61" spans="2:41" x14ac:dyDescent="0.2">
      <c r="B61" s="58" t="s">
        <v>119</v>
      </c>
      <c r="C61" s="55">
        <v>1765</v>
      </c>
      <c r="D61" s="56">
        <v>1160</v>
      </c>
      <c r="E61" s="57">
        <v>2925</v>
      </c>
      <c r="F61" s="55">
        <v>1977</v>
      </c>
      <c r="G61" s="56">
        <v>911</v>
      </c>
      <c r="H61" s="57">
        <v>2888</v>
      </c>
      <c r="I61" s="55">
        <v>2266</v>
      </c>
      <c r="J61" s="56">
        <v>904</v>
      </c>
      <c r="K61" s="61">
        <v>3170</v>
      </c>
      <c r="L61" s="55">
        <v>2094</v>
      </c>
      <c r="M61" s="56">
        <v>930</v>
      </c>
      <c r="N61" s="61">
        <v>3024</v>
      </c>
      <c r="O61" s="55">
        <v>2381</v>
      </c>
      <c r="P61" s="56">
        <v>1042</v>
      </c>
      <c r="Q61" s="61">
        <v>3423</v>
      </c>
      <c r="R61" s="55">
        <v>2299</v>
      </c>
      <c r="S61" s="56">
        <v>963</v>
      </c>
      <c r="T61" s="61">
        <v>3262</v>
      </c>
      <c r="U61" s="55">
        <v>2308</v>
      </c>
      <c r="V61" s="56">
        <v>822</v>
      </c>
      <c r="W61" s="61">
        <v>3130</v>
      </c>
      <c r="X61" s="55">
        <v>2559</v>
      </c>
      <c r="Y61" s="56">
        <v>928</v>
      </c>
      <c r="Z61" s="61">
        <v>3487</v>
      </c>
      <c r="AA61" s="55">
        <v>2266</v>
      </c>
      <c r="AB61" s="56">
        <v>918</v>
      </c>
      <c r="AC61" s="61">
        <v>3184</v>
      </c>
      <c r="AD61" s="55">
        <v>2587</v>
      </c>
      <c r="AE61" s="56">
        <v>1397</v>
      </c>
      <c r="AF61" s="61">
        <v>3984</v>
      </c>
      <c r="AG61" s="55">
        <v>2656</v>
      </c>
      <c r="AH61" s="56">
        <v>831</v>
      </c>
      <c r="AI61" s="61">
        <v>3487</v>
      </c>
      <c r="AJ61" s="55">
        <v>2566</v>
      </c>
      <c r="AK61" s="56">
        <v>1107</v>
      </c>
      <c r="AL61" s="61">
        <v>3673</v>
      </c>
      <c r="AM61" s="55">
        <v>27724</v>
      </c>
      <c r="AN61" s="56">
        <v>11913</v>
      </c>
      <c r="AO61" s="61">
        <v>39637</v>
      </c>
    </row>
    <row r="62" spans="2:41" x14ac:dyDescent="0.2">
      <c r="B62" s="58" t="s">
        <v>120</v>
      </c>
      <c r="C62" s="55">
        <v>27</v>
      </c>
      <c r="D62" s="56">
        <v>8</v>
      </c>
      <c r="E62" s="57">
        <v>35</v>
      </c>
      <c r="F62" s="55">
        <v>16</v>
      </c>
      <c r="G62" s="56">
        <v>0</v>
      </c>
      <c r="H62" s="57">
        <v>16</v>
      </c>
      <c r="I62" s="55">
        <v>3</v>
      </c>
      <c r="J62" s="56">
        <v>23</v>
      </c>
      <c r="K62" s="61">
        <v>26</v>
      </c>
      <c r="L62" s="55">
        <v>6</v>
      </c>
      <c r="M62" s="56">
        <v>4</v>
      </c>
      <c r="N62" s="61">
        <v>10</v>
      </c>
      <c r="O62" s="55">
        <v>6</v>
      </c>
      <c r="P62" s="56">
        <v>2</v>
      </c>
      <c r="Q62" s="61">
        <v>8</v>
      </c>
      <c r="R62" s="55">
        <v>40</v>
      </c>
      <c r="S62" s="56">
        <v>26</v>
      </c>
      <c r="T62" s="61">
        <v>66</v>
      </c>
      <c r="U62" s="55">
        <v>31</v>
      </c>
      <c r="V62" s="56">
        <v>34</v>
      </c>
      <c r="W62" s="61">
        <v>65</v>
      </c>
      <c r="X62" s="55">
        <v>7</v>
      </c>
      <c r="Y62" s="56">
        <v>11</v>
      </c>
      <c r="Z62" s="61">
        <v>18</v>
      </c>
      <c r="AA62" s="55">
        <v>2</v>
      </c>
      <c r="AB62" s="56">
        <v>2</v>
      </c>
      <c r="AC62" s="61">
        <v>4</v>
      </c>
      <c r="AD62" s="55">
        <v>0</v>
      </c>
      <c r="AE62" s="56">
        <v>6</v>
      </c>
      <c r="AF62" s="61">
        <v>6</v>
      </c>
      <c r="AG62" s="55">
        <v>2</v>
      </c>
      <c r="AH62" s="56">
        <v>32</v>
      </c>
      <c r="AI62" s="61">
        <v>34</v>
      </c>
      <c r="AJ62" s="55">
        <v>0</v>
      </c>
      <c r="AK62" s="56">
        <v>32</v>
      </c>
      <c r="AL62" s="61">
        <v>32</v>
      </c>
      <c r="AM62" s="55">
        <v>140</v>
      </c>
      <c r="AN62" s="56">
        <v>180</v>
      </c>
      <c r="AO62" s="61">
        <v>320</v>
      </c>
    </row>
    <row r="63" spans="2:41" ht="16.5" customHeight="1" x14ac:dyDescent="0.25">
      <c r="B63" s="213" t="s">
        <v>54</v>
      </c>
      <c r="C63" s="63">
        <v>266858</v>
      </c>
      <c r="D63" s="64">
        <v>115025</v>
      </c>
      <c r="E63" s="57">
        <v>381883</v>
      </c>
      <c r="F63" s="63">
        <v>258450</v>
      </c>
      <c r="G63" s="64">
        <v>108605</v>
      </c>
      <c r="H63" s="57">
        <v>367055</v>
      </c>
      <c r="I63" s="63">
        <v>265538</v>
      </c>
      <c r="J63" s="64">
        <v>111166</v>
      </c>
      <c r="K63" s="57">
        <v>376704</v>
      </c>
      <c r="L63" s="63">
        <v>263654</v>
      </c>
      <c r="M63" s="64">
        <v>116246</v>
      </c>
      <c r="N63" s="65">
        <v>379900</v>
      </c>
      <c r="O63" s="63">
        <v>266070</v>
      </c>
      <c r="P63" s="64">
        <v>112709</v>
      </c>
      <c r="Q63" s="65">
        <v>378779</v>
      </c>
      <c r="R63" s="63">
        <v>260439</v>
      </c>
      <c r="S63" s="64">
        <v>110993</v>
      </c>
      <c r="T63" s="65">
        <v>371432</v>
      </c>
      <c r="U63" s="63">
        <v>271278</v>
      </c>
      <c r="V63" s="64">
        <v>107449</v>
      </c>
      <c r="W63" s="65">
        <v>378727</v>
      </c>
      <c r="X63" s="63">
        <v>271542</v>
      </c>
      <c r="Y63" s="64">
        <v>114025</v>
      </c>
      <c r="Z63" s="65">
        <v>385567</v>
      </c>
      <c r="AA63" s="63">
        <v>242491</v>
      </c>
      <c r="AB63" s="64">
        <v>104598</v>
      </c>
      <c r="AC63" s="65">
        <v>347089</v>
      </c>
      <c r="AD63" s="63">
        <v>260809</v>
      </c>
      <c r="AE63" s="64">
        <v>114649</v>
      </c>
      <c r="AF63" s="65">
        <v>375458</v>
      </c>
      <c r="AG63" s="63">
        <v>267920</v>
      </c>
      <c r="AH63" s="64">
        <v>115923</v>
      </c>
      <c r="AI63" s="65">
        <v>383843</v>
      </c>
      <c r="AJ63" s="63">
        <v>295460</v>
      </c>
      <c r="AK63" s="64">
        <v>134894</v>
      </c>
      <c r="AL63" s="65">
        <v>430354</v>
      </c>
      <c r="AM63" s="63">
        <v>3190509</v>
      </c>
      <c r="AN63" s="64">
        <v>1366282</v>
      </c>
      <c r="AO63" s="65">
        <v>4556791</v>
      </c>
    </row>
    <row r="64" spans="2:41" ht="23.25" customHeight="1" x14ac:dyDescent="0.2">
      <c r="B64" s="50" t="s">
        <v>222</v>
      </c>
      <c r="C64" s="66"/>
      <c r="D64" s="67"/>
      <c r="E64" s="68"/>
      <c r="F64" s="66"/>
      <c r="G64" s="67"/>
      <c r="H64" s="68"/>
      <c r="I64" s="66"/>
      <c r="J64" s="67"/>
      <c r="K64" s="68"/>
      <c r="L64" s="66"/>
      <c r="M64" s="67"/>
      <c r="N64" s="68"/>
      <c r="O64" s="66"/>
      <c r="P64" s="67"/>
      <c r="Q64" s="68"/>
      <c r="R64" s="66"/>
      <c r="S64" s="67"/>
      <c r="T64" s="68"/>
      <c r="U64" s="66"/>
      <c r="V64" s="67"/>
      <c r="W64" s="68"/>
      <c r="X64" s="66"/>
      <c r="Y64" s="67"/>
      <c r="Z64" s="68"/>
      <c r="AA64" s="66"/>
      <c r="AB64" s="67"/>
      <c r="AC64" s="68"/>
      <c r="AD64" s="66"/>
      <c r="AE64" s="67"/>
      <c r="AF64" s="68"/>
      <c r="AG64" s="66"/>
      <c r="AH64" s="67"/>
      <c r="AI64" s="68"/>
      <c r="AJ64" s="66"/>
      <c r="AK64" s="67"/>
      <c r="AL64" s="68"/>
      <c r="AM64" s="66"/>
      <c r="AN64" s="67"/>
      <c r="AO64" s="68"/>
    </row>
    <row r="65" spans="2:41" ht="20.25" customHeight="1" x14ac:dyDescent="0.2">
      <c r="B65" s="54" t="s">
        <v>104</v>
      </c>
      <c r="C65" s="55">
        <v>451</v>
      </c>
      <c r="D65" s="56">
        <v>101</v>
      </c>
      <c r="E65" s="57">
        <v>552</v>
      </c>
      <c r="F65" s="55">
        <v>505</v>
      </c>
      <c r="G65" s="56">
        <v>94</v>
      </c>
      <c r="H65" s="57">
        <v>599</v>
      </c>
      <c r="I65" s="55">
        <v>562</v>
      </c>
      <c r="J65" s="56">
        <v>148</v>
      </c>
      <c r="K65" s="57">
        <v>710</v>
      </c>
      <c r="L65" s="55">
        <v>239</v>
      </c>
      <c r="M65" s="56">
        <v>166</v>
      </c>
      <c r="N65" s="57">
        <v>405</v>
      </c>
      <c r="O65" s="55">
        <v>207</v>
      </c>
      <c r="P65" s="56">
        <v>177</v>
      </c>
      <c r="Q65" s="57">
        <v>384</v>
      </c>
      <c r="R65" s="55">
        <v>139</v>
      </c>
      <c r="S65" s="56">
        <v>159</v>
      </c>
      <c r="T65" s="57">
        <v>298</v>
      </c>
      <c r="U65" s="55">
        <v>246</v>
      </c>
      <c r="V65" s="56">
        <v>205</v>
      </c>
      <c r="W65" s="57">
        <v>451</v>
      </c>
      <c r="X65" s="55">
        <v>329</v>
      </c>
      <c r="Y65" s="56">
        <v>299</v>
      </c>
      <c r="Z65" s="57">
        <v>628</v>
      </c>
      <c r="AA65" s="55">
        <v>323</v>
      </c>
      <c r="AB65" s="56">
        <v>200</v>
      </c>
      <c r="AC65" s="57">
        <v>523</v>
      </c>
      <c r="AD65" s="55">
        <v>399</v>
      </c>
      <c r="AE65" s="56">
        <v>238</v>
      </c>
      <c r="AF65" s="57">
        <v>637</v>
      </c>
      <c r="AG65" s="55">
        <v>341</v>
      </c>
      <c r="AH65" s="56">
        <v>216</v>
      </c>
      <c r="AI65" s="57">
        <v>557</v>
      </c>
      <c r="AJ65" s="55">
        <v>265</v>
      </c>
      <c r="AK65" s="56">
        <v>308</v>
      </c>
      <c r="AL65" s="57">
        <v>573</v>
      </c>
      <c r="AM65" s="55">
        <v>4006</v>
      </c>
      <c r="AN65" s="56">
        <v>2311</v>
      </c>
      <c r="AO65" s="57">
        <v>6317</v>
      </c>
    </row>
    <row r="66" spans="2:41" x14ac:dyDescent="0.2">
      <c r="B66" s="58" t="s">
        <v>105</v>
      </c>
      <c r="C66" s="59">
        <v>193</v>
      </c>
      <c r="D66" s="60">
        <v>0</v>
      </c>
      <c r="E66" s="57">
        <v>193</v>
      </c>
      <c r="F66" s="59">
        <v>164</v>
      </c>
      <c r="G66" s="60">
        <v>20</v>
      </c>
      <c r="H66" s="57">
        <v>184</v>
      </c>
      <c r="I66" s="59">
        <v>141</v>
      </c>
      <c r="J66" s="60">
        <v>0</v>
      </c>
      <c r="K66" s="57">
        <v>141</v>
      </c>
      <c r="L66" s="59">
        <v>63</v>
      </c>
      <c r="M66" s="60">
        <v>53</v>
      </c>
      <c r="N66" s="57">
        <v>116</v>
      </c>
      <c r="O66" s="59">
        <v>73</v>
      </c>
      <c r="P66" s="60">
        <v>48</v>
      </c>
      <c r="Q66" s="57">
        <v>121</v>
      </c>
      <c r="R66" s="59">
        <v>61</v>
      </c>
      <c r="S66" s="60">
        <v>20</v>
      </c>
      <c r="T66" s="57">
        <v>81</v>
      </c>
      <c r="U66" s="59">
        <v>59</v>
      </c>
      <c r="V66" s="60">
        <v>0</v>
      </c>
      <c r="W66" s="57">
        <v>59</v>
      </c>
      <c r="X66" s="59">
        <v>128</v>
      </c>
      <c r="Y66" s="60">
        <v>30</v>
      </c>
      <c r="Z66" s="57">
        <v>158</v>
      </c>
      <c r="AA66" s="59">
        <v>115</v>
      </c>
      <c r="AB66" s="60">
        <v>11</v>
      </c>
      <c r="AC66" s="57">
        <v>126</v>
      </c>
      <c r="AD66" s="59">
        <v>114</v>
      </c>
      <c r="AE66" s="60">
        <v>16</v>
      </c>
      <c r="AF66" s="57">
        <v>130</v>
      </c>
      <c r="AG66" s="59">
        <v>106</v>
      </c>
      <c r="AH66" s="60">
        <v>48</v>
      </c>
      <c r="AI66" s="57">
        <v>154</v>
      </c>
      <c r="AJ66" s="59">
        <v>100</v>
      </c>
      <c r="AK66" s="60">
        <v>13</v>
      </c>
      <c r="AL66" s="57">
        <v>113</v>
      </c>
      <c r="AM66" s="55">
        <v>1317</v>
      </c>
      <c r="AN66" s="56">
        <v>259</v>
      </c>
      <c r="AO66" s="61">
        <v>1576</v>
      </c>
    </row>
    <row r="67" spans="2:41" x14ac:dyDescent="0.2">
      <c r="B67" s="58" t="s">
        <v>106</v>
      </c>
      <c r="C67" s="59">
        <v>283</v>
      </c>
      <c r="D67" s="60">
        <v>38</v>
      </c>
      <c r="E67" s="57">
        <v>321</v>
      </c>
      <c r="F67" s="59">
        <v>204</v>
      </c>
      <c r="G67" s="60">
        <v>35</v>
      </c>
      <c r="H67" s="57">
        <v>239</v>
      </c>
      <c r="I67" s="59">
        <v>201</v>
      </c>
      <c r="J67" s="60">
        <v>33</v>
      </c>
      <c r="K67" s="57">
        <v>234</v>
      </c>
      <c r="L67" s="59">
        <v>152</v>
      </c>
      <c r="M67" s="60">
        <v>0</v>
      </c>
      <c r="N67" s="57">
        <v>152</v>
      </c>
      <c r="O67" s="59">
        <v>182</v>
      </c>
      <c r="P67" s="60">
        <v>0</v>
      </c>
      <c r="Q67" s="57">
        <v>182</v>
      </c>
      <c r="R67" s="59">
        <v>142</v>
      </c>
      <c r="S67" s="60">
        <v>14</v>
      </c>
      <c r="T67" s="57">
        <v>156</v>
      </c>
      <c r="U67" s="59">
        <v>219</v>
      </c>
      <c r="V67" s="60">
        <v>12</v>
      </c>
      <c r="W67" s="57">
        <v>231</v>
      </c>
      <c r="X67" s="59">
        <v>232</v>
      </c>
      <c r="Y67" s="60">
        <v>0</v>
      </c>
      <c r="Z67" s="57">
        <v>232</v>
      </c>
      <c r="AA67" s="59">
        <v>183</v>
      </c>
      <c r="AB67" s="60">
        <v>16</v>
      </c>
      <c r="AC67" s="57">
        <v>199</v>
      </c>
      <c r="AD67" s="59">
        <v>207</v>
      </c>
      <c r="AE67" s="60">
        <v>45</v>
      </c>
      <c r="AF67" s="57">
        <v>252</v>
      </c>
      <c r="AG67" s="59">
        <v>251</v>
      </c>
      <c r="AH67" s="60">
        <v>85</v>
      </c>
      <c r="AI67" s="57">
        <v>336</v>
      </c>
      <c r="AJ67" s="59">
        <v>187</v>
      </c>
      <c r="AK67" s="60">
        <v>62</v>
      </c>
      <c r="AL67" s="57">
        <v>249</v>
      </c>
      <c r="AM67" s="55">
        <v>2443</v>
      </c>
      <c r="AN67" s="56">
        <v>340</v>
      </c>
      <c r="AO67" s="61">
        <v>2783</v>
      </c>
    </row>
    <row r="68" spans="2:41" x14ac:dyDescent="0.2">
      <c r="B68" s="58" t="s">
        <v>107</v>
      </c>
      <c r="C68" s="59">
        <v>1936</v>
      </c>
      <c r="D68" s="60">
        <v>572</v>
      </c>
      <c r="E68" s="57">
        <v>2508</v>
      </c>
      <c r="F68" s="59">
        <v>1785</v>
      </c>
      <c r="G68" s="60">
        <v>518</v>
      </c>
      <c r="H68" s="57">
        <v>2303</v>
      </c>
      <c r="I68" s="59">
        <v>2151</v>
      </c>
      <c r="J68" s="60">
        <v>529</v>
      </c>
      <c r="K68" s="57">
        <v>2680</v>
      </c>
      <c r="L68" s="59">
        <v>1810</v>
      </c>
      <c r="M68" s="60">
        <v>310</v>
      </c>
      <c r="N68" s="57">
        <v>2120</v>
      </c>
      <c r="O68" s="59">
        <v>1977</v>
      </c>
      <c r="P68" s="60">
        <v>378</v>
      </c>
      <c r="Q68" s="57">
        <v>2355</v>
      </c>
      <c r="R68" s="59">
        <v>1344</v>
      </c>
      <c r="S68" s="60">
        <v>493</v>
      </c>
      <c r="T68" s="57">
        <v>1837</v>
      </c>
      <c r="U68" s="59">
        <v>1763</v>
      </c>
      <c r="V68" s="60">
        <v>398</v>
      </c>
      <c r="W68" s="57">
        <v>2161</v>
      </c>
      <c r="X68" s="59">
        <v>1526</v>
      </c>
      <c r="Y68" s="60">
        <v>400</v>
      </c>
      <c r="Z68" s="57">
        <v>1926</v>
      </c>
      <c r="AA68" s="59">
        <v>1599</v>
      </c>
      <c r="AB68" s="60">
        <v>451</v>
      </c>
      <c r="AC68" s="57">
        <v>2050</v>
      </c>
      <c r="AD68" s="59">
        <v>1329</v>
      </c>
      <c r="AE68" s="60">
        <v>545</v>
      </c>
      <c r="AF68" s="57">
        <v>1874</v>
      </c>
      <c r="AG68" s="59">
        <v>1413</v>
      </c>
      <c r="AH68" s="60">
        <v>516</v>
      </c>
      <c r="AI68" s="57">
        <v>1929</v>
      </c>
      <c r="AJ68" s="59">
        <v>1801</v>
      </c>
      <c r="AK68" s="60">
        <v>594</v>
      </c>
      <c r="AL68" s="57">
        <v>2395</v>
      </c>
      <c r="AM68" s="55">
        <v>20434</v>
      </c>
      <c r="AN68" s="56">
        <v>5704</v>
      </c>
      <c r="AO68" s="61">
        <v>26138</v>
      </c>
    </row>
    <row r="69" spans="2:41" x14ac:dyDescent="0.2">
      <c r="B69" s="58" t="s">
        <v>108</v>
      </c>
      <c r="C69" s="59">
        <v>34</v>
      </c>
      <c r="D69" s="60">
        <v>59</v>
      </c>
      <c r="E69" s="57">
        <v>93</v>
      </c>
      <c r="F69" s="59">
        <v>118</v>
      </c>
      <c r="G69" s="60">
        <v>31</v>
      </c>
      <c r="H69" s="57">
        <v>149</v>
      </c>
      <c r="I69" s="59">
        <v>67</v>
      </c>
      <c r="J69" s="60">
        <v>28</v>
      </c>
      <c r="K69" s="57">
        <v>95</v>
      </c>
      <c r="L69" s="59">
        <v>91</v>
      </c>
      <c r="M69" s="60">
        <v>16</v>
      </c>
      <c r="N69" s="57">
        <v>107</v>
      </c>
      <c r="O69" s="59">
        <v>83</v>
      </c>
      <c r="P69" s="60">
        <v>0</v>
      </c>
      <c r="Q69" s="57">
        <v>83</v>
      </c>
      <c r="R69" s="59">
        <v>51</v>
      </c>
      <c r="S69" s="60">
        <v>0</v>
      </c>
      <c r="T69" s="57">
        <v>51</v>
      </c>
      <c r="U69" s="59">
        <v>50</v>
      </c>
      <c r="V69" s="60">
        <v>0</v>
      </c>
      <c r="W69" s="57">
        <v>50</v>
      </c>
      <c r="X69" s="59">
        <v>93</v>
      </c>
      <c r="Y69" s="60">
        <v>0</v>
      </c>
      <c r="Z69" s="57">
        <v>93</v>
      </c>
      <c r="AA69" s="59">
        <v>41</v>
      </c>
      <c r="AB69" s="60">
        <v>0</v>
      </c>
      <c r="AC69" s="57">
        <v>41</v>
      </c>
      <c r="AD69" s="59">
        <v>45</v>
      </c>
      <c r="AE69" s="60">
        <v>17</v>
      </c>
      <c r="AF69" s="57">
        <v>62</v>
      </c>
      <c r="AG69" s="59">
        <v>53</v>
      </c>
      <c r="AH69" s="60">
        <v>53</v>
      </c>
      <c r="AI69" s="57">
        <v>106</v>
      </c>
      <c r="AJ69" s="59">
        <v>49</v>
      </c>
      <c r="AK69" s="60">
        <v>31</v>
      </c>
      <c r="AL69" s="57">
        <v>80</v>
      </c>
      <c r="AM69" s="55">
        <v>775</v>
      </c>
      <c r="AN69" s="56">
        <v>235</v>
      </c>
      <c r="AO69" s="61">
        <v>1010</v>
      </c>
    </row>
    <row r="70" spans="2:41" x14ac:dyDescent="0.2">
      <c r="B70" s="58" t="s">
        <v>109</v>
      </c>
      <c r="C70" s="59">
        <v>1907</v>
      </c>
      <c r="D70" s="60">
        <v>122</v>
      </c>
      <c r="E70" s="57">
        <v>2029</v>
      </c>
      <c r="F70" s="59">
        <v>1754</v>
      </c>
      <c r="G70" s="60">
        <v>154</v>
      </c>
      <c r="H70" s="57">
        <v>1908</v>
      </c>
      <c r="I70" s="59">
        <v>1921</v>
      </c>
      <c r="J70" s="60">
        <v>146</v>
      </c>
      <c r="K70" s="57">
        <v>2067</v>
      </c>
      <c r="L70" s="59">
        <v>1736</v>
      </c>
      <c r="M70" s="60">
        <v>104</v>
      </c>
      <c r="N70" s="57">
        <v>1840</v>
      </c>
      <c r="O70" s="59">
        <v>1546</v>
      </c>
      <c r="P70" s="60">
        <v>75</v>
      </c>
      <c r="Q70" s="57">
        <v>1621</v>
      </c>
      <c r="R70" s="59">
        <v>1368</v>
      </c>
      <c r="S70" s="60">
        <v>67</v>
      </c>
      <c r="T70" s="57">
        <v>1435</v>
      </c>
      <c r="U70" s="59">
        <v>1640</v>
      </c>
      <c r="V70" s="60">
        <v>153</v>
      </c>
      <c r="W70" s="57">
        <v>1793</v>
      </c>
      <c r="X70" s="59">
        <v>1626</v>
      </c>
      <c r="Y70" s="60">
        <v>147</v>
      </c>
      <c r="Z70" s="57">
        <v>1773</v>
      </c>
      <c r="AA70" s="59">
        <v>1407</v>
      </c>
      <c r="AB70" s="60">
        <v>175</v>
      </c>
      <c r="AC70" s="57">
        <v>1582</v>
      </c>
      <c r="AD70" s="59">
        <v>1694</v>
      </c>
      <c r="AE70" s="60">
        <v>219</v>
      </c>
      <c r="AF70" s="57">
        <v>1913</v>
      </c>
      <c r="AG70" s="59">
        <v>1624</v>
      </c>
      <c r="AH70" s="60">
        <v>270</v>
      </c>
      <c r="AI70" s="57">
        <v>1894</v>
      </c>
      <c r="AJ70" s="59">
        <v>1812</v>
      </c>
      <c r="AK70" s="60">
        <v>265</v>
      </c>
      <c r="AL70" s="57">
        <v>2077</v>
      </c>
      <c r="AM70" s="55">
        <v>20035</v>
      </c>
      <c r="AN70" s="56">
        <v>1897</v>
      </c>
      <c r="AO70" s="61">
        <v>21932</v>
      </c>
    </row>
    <row r="71" spans="2:41" x14ac:dyDescent="0.2">
      <c r="B71" s="58" t="s">
        <v>110</v>
      </c>
      <c r="C71" s="59">
        <v>1146</v>
      </c>
      <c r="D71" s="60">
        <v>1464</v>
      </c>
      <c r="E71" s="57">
        <v>2610</v>
      </c>
      <c r="F71" s="59">
        <v>959</v>
      </c>
      <c r="G71" s="60">
        <v>1274</v>
      </c>
      <c r="H71" s="57">
        <v>2233</v>
      </c>
      <c r="I71" s="59">
        <v>1111</v>
      </c>
      <c r="J71" s="60">
        <v>1240</v>
      </c>
      <c r="K71" s="57">
        <v>2351</v>
      </c>
      <c r="L71" s="59">
        <v>1353</v>
      </c>
      <c r="M71" s="60">
        <v>1140</v>
      </c>
      <c r="N71" s="57">
        <v>2493</v>
      </c>
      <c r="O71" s="59">
        <v>1226</v>
      </c>
      <c r="P71" s="60">
        <v>977</v>
      </c>
      <c r="Q71" s="57">
        <v>2203</v>
      </c>
      <c r="R71" s="59">
        <v>834</v>
      </c>
      <c r="S71" s="60">
        <v>1068</v>
      </c>
      <c r="T71" s="57">
        <v>1902</v>
      </c>
      <c r="U71" s="59">
        <v>1156</v>
      </c>
      <c r="V71" s="60">
        <v>1682</v>
      </c>
      <c r="W71" s="57">
        <v>2838</v>
      </c>
      <c r="X71" s="59">
        <v>1350</v>
      </c>
      <c r="Y71" s="60">
        <v>1263</v>
      </c>
      <c r="Z71" s="57">
        <v>2613</v>
      </c>
      <c r="AA71" s="59">
        <v>1021</v>
      </c>
      <c r="AB71" s="60">
        <v>905</v>
      </c>
      <c r="AC71" s="57">
        <v>1926</v>
      </c>
      <c r="AD71" s="59">
        <v>783</v>
      </c>
      <c r="AE71" s="60">
        <v>703</v>
      </c>
      <c r="AF71" s="57">
        <v>1486</v>
      </c>
      <c r="AG71" s="59">
        <v>787</v>
      </c>
      <c r="AH71" s="60">
        <v>743</v>
      </c>
      <c r="AI71" s="57">
        <v>1530</v>
      </c>
      <c r="AJ71" s="59">
        <v>958</v>
      </c>
      <c r="AK71" s="60">
        <v>1193</v>
      </c>
      <c r="AL71" s="57">
        <v>2151</v>
      </c>
      <c r="AM71" s="55">
        <v>12684</v>
      </c>
      <c r="AN71" s="56">
        <v>13652</v>
      </c>
      <c r="AO71" s="61">
        <v>26336</v>
      </c>
    </row>
    <row r="72" spans="2:41" x14ac:dyDescent="0.2">
      <c r="B72" s="58" t="s">
        <v>111</v>
      </c>
      <c r="C72" s="59">
        <v>211</v>
      </c>
      <c r="D72" s="60">
        <v>548</v>
      </c>
      <c r="E72" s="57">
        <v>759</v>
      </c>
      <c r="F72" s="59">
        <v>209</v>
      </c>
      <c r="G72" s="60">
        <v>339</v>
      </c>
      <c r="H72" s="57">
        <v>548</v>
      </c>
      <c r="I72" s="59">
        <v>159</v>
      </c>
      <c r="J72" s="60">
        <v>300</v>
      </c>
      <c r="K72" s="57">
        <v>459</v>
      </c>
      <c r="L72" s="59">
        <v>142</v>
      </c>
      <c r="M72" s="60">
        <v>567</v>
      </c>
      <c r="N72" s="57">
        <v>709</v>
      </c>
      <c r="O72" s="59">
        <v>210</v>
      </c>
      <c r="P72" s="60">
        <v>601</v>
      </c>
      <c r="Q72" s="57">
        <v>811</v>
      </c>
      <c r="R72" s="59">
        <v>346</v>
      </c>
      <c r="S72" s="60">
        <v>342</v>
      </c>
      <c r="T72" s="57">
        <v>688</v>
      </c>
      <c r="U72" s="59">
        <v>196</v>
      </c>
      <c r="V72" s="60">
        <v>557</v>
      </c>
      <c r="W72" s="57">
        <v>753</v>
      </c>
      <c r="X72" s="59">
        <v>369</v>
      </c>
      <c r="Y72" s="60">
        <v>616</v>
      </c>
      <c r="Z72" s="57">
        <v>985</v>
      </c>
      <c r="AA72" s="59">
        <v>177</v>
      </c>
      <c r="AB72" s="60">
        <v>542</v>
      </c>
      <c r="AC72" s="57">
        <v>719</v>
      </c>
      <c r="AD72" s="59">
        <v>228</v>
      </c>
      <c r="AE72" s="60">
        <v>514</v>
      </c>
      <c r="AF72" s="57">
        <v>742</v>
      </c>
      <c r="AG72" s="59">
        <v>282</v>
      </c>
      <c r="AH72" s="60">
        <v>404</v>
      </c>
      <c r="AI72" s="57">
        <v>686</v>
      </c>
      <c r="AJ72" s="59">
        <v>321</v>
      </c>
      <c r="AK72" s="60">
        <v>588</v>
      </c>
      <c r="AL72" s="57">
        <v>909</v>
      </c>
      <c r="AM72" s="55">
        <v>2850</v>
      </c>
      <c r="AN72" s="56">
        <v>5918</v>
      </c>
      <c r="AO72" s="61">
        <v>8768</v>
      </c>
    </row>
    <row r="73" spans="2:41" x14ac:dyDescent="0.2">
      <c r="B73" s="58" t="s">
        <v>112</v>
      </c>
      <c r="C73" s="59">
        <v>1196</v>
      </c>
      <c r="D73" s="60">
        <v>438</v>
      </c>
      <c r="E73" s="57">
        <v>1634</v>
      </c>
      <c r="F73" s="59">
        <v>1051</v>
      </c>
      <c r="G73" s="60">
        <v>354</v>
      </c>
      <c r="H73" s="57">
        <v>1405</v>
      </c>
      <c r="I73" s="59">
        <v>1308</v>
      </c>
      <c r="J73" s="60">
        <v>311</v>
      </c>
      <c r="K73" s="57">
        <v>1619</v>
      </c>
      <c r="L73" s="59">
        <v>1028</v>
      </c>
      <c r="M73" s="60">
        <v>308</v>
      </c>
      <c r="N73" s="57">
        <v>1336</v>
      </c>
      <c r="O73" s="59">
        <v>980</v>
      </c>
      <c r="P73" s="60">
        <v>143</v>
      </c>
      <c r="Q73" s="57">
        <v>1123</v>
      </c>
      <c r="R73" s="59">
        <v>978</v>
      </c>
      <c r="S73" s="60">
        <v>80</v>
      </c>
      <c r="T73" s="57">
        <v>1058</v>
      </c>
      <c r="U73" s="59">
        <v>1279</v>
      </c>
      <c r="V73" s="60">
        <v>336</v>
      </c>
      <c r="W73" s="57">
        <v>1615</v>
      </c>
      <c r="X73" s="59">
        <v>1610</v>
      </c>
      <c r="Y73" s="60">
        <v>397</v>
      </c>
      <c r="Z73" s="57">
        <v>2007</v>
      </c>
      <c r="AA73" s="59">
        <v>1229</v>
      </c>
      <c r="AB73" s="60">
        <v>288</v>
      </c>
      <c r="AC73" s="57">
        <v>1517</v>
      </c>
      <c r="AD73" s="59">
        <v>1437</v>
      </c>
      <c r="AE73" s="60">
        <v>426</v>
      </c>
      <c r="AF73" s="57">
        <v>1863</v>
      </c>
      <c r="AG73" s="59">
        <v>1452</v>
      </c>
      <c r="AH73" s="60">
        <v>370</v>
      </c>
      <c r="AI73" s="57">
        <v>1822</v>
      </c>
      <c r="AJ73" s="59">
        <v>1651</v>
      </c>
      <c r="AK73" s="60">
        <v>529</v>
      </c>
      <c r="AL73" s="57">
        <v>2180</v>
      </c>
      <c r="AM73" s="55">
        <v>15199</v>
      </c>
      <c r="AN73" s="56">
        <v>3980</v>
      </c>
      <c r="AO73" s="61">
        <v>19179</v>
      </c>
    </row>
    <row r="74" spans="2:41" x14ac:dyDescent="0.2">
      <c r="B74" s="58" t="s">
        <v>113</v>
      </c>
      <c r="C74" s="59">
        <v>211</v>
      </c>
      <c r="D74" s="60">
        <v>571</v>
      </c>
      <c r="E74" s="57">
        <v>782</v>
      </c>
      <c r="F74" s="59">
        <v>247</v>
      </c>
      <c r="G74" s="60">
        <v>587</v>
      </c>
      <c r="H74" s="57">
        <v>834</v>
      </c>
      <c r="I74" s="59">
        <v>202</v>
      </c>
      <c r="J74" s="60">
        <v>430</v>
      </c>
      <c r="K74" s="57">
        <v>632</v>
      </c>
      <c r="L74" s="59">
        <v>342</v>
      </c>
      <c r="M74" s="60">
        <v>468</v>
      </c>
      <c r="N74" s="57">
        <v>810</v>
      </c>
      <c r="O74" s="59">
        <v>248</v>
      </c>
      <c r="P74" s="60">
        <v>564</v>
      </c>
      <c r="Q74" s="57">
        <v>812</v>
      </c>
      <c r="R74" s="59">
        <v>353</v>
      </c>
      <c r="S74" s="60">
        <v>357</v>
      </c>
      <c r="T74" s="57">
        <v>710</v>
      </c>
      <c r="U74" s="59">
        <v>184</v>
      </c>
      <c r="V74" s="60">
        <v>788</v>
      </c>
      <c r="W74" s="57">
        <v>972</v>
      </c>
      <c r="X74" s="59">
        <v>140</v>
      </c>
      <c r="Y74" s="60">
        <v>685</v>
      </c>
      <c r="Z74" s="57">
        <v>825</v>
      </c>
      <c r="AA74" s="59">
        <v>124</v>
      </c>
      <c r="AB74" s="60">
        <v>727</v>
      </c>
      <c r="AC74" s="57">
        <v>851</v>
      </c>
      <c r="AD74" s="59">
        <v>145</v>
      </c>
      <c r="AE74" s="60">
        <v>589</v>
      </c>
      <c r="AF74" s="57">
        <v>734</v>
      </c>
      <c r="AG74" s="59">
        <v>131</v>
      </c>
      <c r="AH74" s="60">
        <v>547</v>
      </c>
      <c r="AI74" s="57">
        <v>678</v>
      </c>
      <c r="AJ74" s="59">
        <v>175</v>
      </c>
      <c r="AK74" s="60">
        <v>607</v>
      </c>
      <c r="AL74" s="57">
        <v>782</v>
      </c>
      <c r="AM74" s="55">
        <v>2502</v>
      </c>
      <c r="AN74" s="56">
        <v>6920</v>
      </c>
      <c r="AO74" s="61">
        <v>9422</v>
      </c>
    </row>
    <row r="75" spans="2:41" x14ac:dyDescent="0.2">
      <c r="B75" s="58" t="s">
        <v>114</v>
      </c>
      <c r="C75" s="59">
        <v>955</v>
      </c>
      <c r="D75" s="60">
        <v>1027</v>
      </c>
      <c r="E75" s="57">
        <v>1982</v>
      </c>
      <c r="F75" s="59">
        <v>774</v>
      </c>
      <c r="G75" s="60">
        <v>972</v>
      </c>
      <c r="H75" s="57">
        <v>1746</v>
      </c>
      <c r="I75" s="59">
        <v>929</v>
      </c>
      <c r="J75" s="60">
        <v>1065</v>
      </c>
      <c r="K75" s="57">
        <v>1994</v>
      </c>
      <c r="L75" s="59">
        <v>745</v>
      </c>
      <c r="M75" s="60">
        <v>1145</v>
      </c>
      <c r="N75" s="57">
        <v>1890</v>
      </c>
      <c r="O75" s="59">
        <v>924</v>
      </c>
      <c r="P75" s="60">
        <v>1092</v>
      </c>
      <c r="Q75" s="57">
        <v>2016</v>
      </c>
      <c r="R75" s="59">
        <v>740</v>
      </c>
      <c r="S75" s="60">
        <v>757</v>
      </c>
      <c r="T75" s="57">
        <v>1497</v>
      </c>
      <c r="U75" s="59">
        <v>875</v>
      </c>
      <c r="V75" s="60">
        <v>920</v>
      </c>
      <c r="W75" s="57">
        <v>1795</v>
      </c>
      <c r="X75" s="59">
        <v>1110</v>
      </c>
      <c r="Y75" s="60">
        <v>1202</v>
      </c>
      <c r="Z75" s="57">
        <v>2312</v>
      </c>
      <c r="AA75" s="59">
        <v>1065</v>
      </c>
      <c r="AB75" s="60">
        <v>1008</v>
      </c>
      <c r="AC75" s="57">
        <v>2073</v>
      </c>
      <c r="AD75" s="59">
        <v>1020</v>
      </c>
      <c r="AE75" s="60">
        <v>987</v>
      </c>
      <c r="AF75" s="57">
        <v>2007</v>
      </c>
      <c r="AG75" s="59">
        <v>782</v>
      </c>
      <c r="AH75" s="60">
        <v>942</v>
      </c>
      <c r="AI75" s="57">
        <v>1724</v>
      </c>
      <c r="AJ75" s="59">
        <v>1036</v>
      </c>
      <c r="AK75" s="60">
        <v>1001</v>
      </c>
      <c r="AL75" s="57">
        <v>2037</v>
      </c>
      <c r="AM75" s="55">
        <v>10955</v>
      </c>
      <c r="AN75" s="56">
        <v>12118</v>
      </c>
      <c r="AO75" s="61">
        <v>23073</v>
      </c>
    </row>
    <row r="76" spans="2:41" x14ac:dyDescent="0.2">
      <c r="B76" s="58" t="s">
        <v>115</v>
      </c>
      <c r="C76" s="59">
        <v>1407</v>
      </c>
      <c r="D76" s="60">
        <v>3168</v>
      </c>
      <c r="E76" s="57">
        <v>4575</v>
      </c>
      <c r="F76" s="59">
        <v>1313</v>
      </c>
      <c r="G76" s="60">
        <v>2518</v>
      </c>
      <c r="H76" s="57">
        <v>3831</v>
      </c>
      <c r="I76" s="59">
        <v>1182</v>
      </c>
      <c r="J76" s="60">
        <v>2196</v>
      </c>
      <c r="K76" s="57">
        <v>3378</v>
      </c>
      <c r="L76" s="59">
        <v>1520</v>
      </c>
      <c r="M76" s="60">
        <v>2685</v>
      </c>
      <c r="N76" s="57">
        <v>4205</v>
      </c>
      <c r="O76" s="59">
        <v>1350</v>
      </c>
      <c r="P76" s="60">
        <v>2838</v>
      </c>
      <c r="Q76" s="57">
        <v>4188</v>
      </c>
      <c r="R76" s="59">
        <v>1211</v>
      </c>
      <c r="S76" s="60">
        <v>2196</v>
      </c>
      <c r="T76" s="57">
        <v>3407</v>
      </c>
      <c r="U76" s="59">
        <v>1241</v>
      </c>
      <c r="V76" s="60">
        <v>3008</v>
      </c>
      <c r="W76" s="57">
        <v>4249</v>
      </c>
      <c r="X76" s="59">
        <v>1208</v>
      </c>
      <c r="Y76" s="60">
        <v>3615</v>
      </c>
      <c r="Z76" s="57">
        <v>4823</v>
      </c>
      <c r="AA76" s="59">
        <v>1033</v>
      </c>
      <c r="AB76" s="60">
        <v>3210</v>
      </c>
      <c r="AC76" s="57">
        <v>4243</v>
      </c>
      <c r="AD76" s="59">
        <v>1352</v>
      </c>
      <c r="AE76" s="60">
        <v>3373</v>
      </c>
      <c r="AF76" s="57">
        <v>4725</v>
      </c>
      <c r="AG76" s="59">
        <v>1403</v>
      </c>
      <c r="AH76" s="60">
        <v>3228</v>
      </c>
      <c r="AI76" s="57">
        <v>4631</v>
      </c>
      <c r="AJ76" s="59">
        <v>1428</v>
      </c>
      <c r="AK76" s="60">
        <v>3608</v>
      </c>
      <c r="AL76" s="57">
        <v>5036</v>
      </c>
      <c r="AM76" s="55">
        <v>15648</v>
      </c>
      <c r="AN76" s="56">
        <v>35643</v>
      </c>
      <c r="AO76" s="61">
        <v>51291</v>
      </c>
    </row>
    <row r="77" spans="2:41" x14ac:dyDescent="0.2">
      <c r="B77" s="58" t="s">
        <v>116</v>
      </c>
      <c r="C77" s="59">
        <v>167</v>
      </c>
      <c r="D77" s="60">
        <v>1661</v>
      </c>
      <c r="E77" s="57">
        <v>1828</v>
      </c>
      <c r="F77" s="59">
        <v>146</v>
      </c>
      <c r="G77" s="60">
        <v>1007</v>
      </c>
      <c r="H77" s="57">
        <v>1153</v>
      </c>
      <c r="I77" s="59">
        <v>141</v>
      </c>
      <c r="J77" s="60">
        <v>705</v>
      </c>
      <c r="K77" s="57">
        <v>846</v>
      </c>
      <c r="L77" s="59">
        <v>174</v>
      </c>
      <c r="M77" s="60">
        <v>1639</v>
      </c>
      <c r="N77" s="57">
        <v>1813</v>
      </c>
      <c r="O77" s="59">
        <v>226</v>
      </c>
      <c r="P77" s="60">
        <v>1988</v>
      </c>
      <c r="Q77" s="57">
        <v>2214</v>
      </c>
      <c r="R77" s="59">
        <v>232</v>
      </c>
      <c r="S77" s="60">
        <v>1726</v>
      </c>
      <c r="T77" s="57">
        <v>1958</v>
      </c>
      <c r="U77" s="59">
        <v>645</v>
      </c>
      <c r="V77" s="60">
        <v>1836</v>
      </c>
      <c r="W77" s="57">
        <v>2481</v>
      </c>
      <c r="X77" s="59">
        <v>406</v>
      </c>
      <c r="Y77" s="60">
        <v>2222</v>
      </c>
      <c r="Z77" s="57">
        <v>2628</v>
      </c>
      <c r="AA77" s="59">
        <v>440</v>
      </c>
      <c r="AB77" s="60">
        <v>2230</v>
      </c>
      <c r="AC77" s="57">
        <v>2670</v>
      </c>
      <c r="AD77" s="59">
        <v>514</v>
      </c>
      <c r="AE77" s="60">
        <v>2759</v>
      </c>
      <c r="AF77" s="57">
        <v>3273</v>
      </c>
      <c r="AG77" s="59">
        <v>398</v>
      </c>
      <c r="AH77" s="60">
        <v>2393</v>
      </c>
      <c r="AI77" s="57">
        <v>2791</v>
      </c>
      <c r="AJ77" s="59">
        <v>376</v>
      </c>
      <c r="AK77" s="60">
        <v>2781</v>
      </c>
      <c r="AL77" s="57">
        <v>3157</v>
      </c>
      <c r="AM77" s="55">
        <v>3865</v>
      </c>
      <c r="AN77" s="56">
        <v>22947</v>
      </c>
      <c r="AO77" s="61">
        <v>26812</v>
      </c>
    </row>
    <row r="78" spans="2:41" x14ac:dyDescent="0.2">
      <c r="B78" s="58" t="s">
        <v>117</v>
      </c>
      <c r="C78" s="59">
        <v>222</v>
      </c>
      <c r="D78" s="60">
        <v>950</v>
      </c>
      <c r="E78" s="57">
        <v>1172</v>
      </c>
      <c r="F78" s="59">
        <v>249</v>
      </c>
      <c r="G78" s="60">
        <v>782</v>
      </c>
      <c r="H78" s="57">
        <v>1031</v>
      </c>
      <c r="I78" s="59">
        <v>284</v>
      </c>
      <c r="J78" s="60">
        <v>1160</v>
      </c>
      <c r="K78" s="57">
        <v>1444</v>
      </c>
      <c r="L78" s="59">
        <v>362</v>
      </c>
      <c r="M78" s="60">
        <v>819</v>
      </c>
      <c r="N78" s="57">
        <v>1181</v>
      </c>
      <c r="O78" s="59">
        <v>334</v>
      </c>
      <c r="P78" s="60">
        <v>1029</v>
      </c>
      <c r="Q78" s="57">
        <v>1363</v>
      </c>
      <c r="R78" s="59">
        <v>195</v>
      </c>
      <c r="S78" s="60">
        <v>670</v>
      </c>
      <c r="T78" s="57">
        <v>865</v>
      </c>
      <c r="U78" s="59">
        <v>289</v>
      </c>
      <c r="V78" s="60">
        <v>1259</v>
      </c>
      <c r="W78" s="57">
        <v>1548</v>
      </c>
      <c r="X78" s="59">
        <v>249</v>
      </c>
      <c r="Y78" s="60">
        <v>1211</v>
      </c>
      <c r="Z78" s="57">
        <v>1460</v>
      </c>
      <c r="AA78" s="59">
        <v>198</v>
      </c>
      <c r="AB78" s="60">
        <v>1217</v>
      </c>
      <c r="AC78" s="57">
        <v>1415</v>
      </c>
      <c r="AD78" s="59">
        <v>144</v>
      </c>
      <c r="AE78" s="60">
        <v>1058</v>
      </c>
      <c r="AF78" s="57">
        <v>1202</v>
      </c>
      <c r="AG78" s="59">
        <v>279</v>
      </c>
      <c r="AH78" s="60">
        <v>1141</v>
      </c>
      <c r="AI78" s="57">
        <v>1420</v>
      </c>
      <c r="AJ78" s="59">
        <v>344</v>
      </c>
      <c r="AK78" s="60">
        <v>1625</v>
      </c>
      <c r="AL78" s="57">
        <v>1969</v>
      </c>
      <c r="AM78" s="55">
        <v>3149</v>
      </c>
      <c r="AN78" s="56">
        <v>12921</v>
      </c>
      <c r="AO78" s="61">
        <v>16070</v>
      </c>
    </row>
    <row r="79" spans="2:41" x14ac:dyDescent="0.2">
      <c r="B79" s="58" t="s">
        <v>118</v>
      </c>
      <c r="C79" s="59">
        <v>510</v>
      </c>
      <c r="D79" s="60">
        <v>705</v>
      </c>
      <c r="E79" s="57">
        <v>1215</v>
      </c>
      <c r="F79" s="59">
        <v>374</v>
      </c>
      <c r="G79" s="60">
        <v>599</v>
      </c>
      <c r="H79" s="57">
        <v>973</v>
      </c>
      <c r="I79" s="59">
        <v>348</v>
      </c>
      <c r="J79" s="60">
        <v>532</v>
      </c>
      <c r="K79" s="57">
        <v>880</v>
      </c>
      <c r="L79" s="59">
        <v>281</v>
      </c>
      <c r="M79" s="60">
        <v>635</v>
      </c>
      <c r="N79" s="57">
        <v>916</v>
      </c>
      <c r="O79" s="59">
        <v>296</v>
      </c>
      <c r="P79" s="60">
        <v>866</v>
      </c>
      <c r="Q79" s="57">
        <v>1162</v>
      </c>
      <c r="R79" s="59">
        <v>166</v>
      </c>
      <c r="S79" s="60">
        <v>934</v>
      </c>
      <c r="T79" s="57">
        <v>1100</v>
      </c>
      <c r="U79" s="59">
        <v>384</v>
      </c>
      <c r="V79" s="60">
        <v>1057</v>
      </c>
      <c r="W79" s="57">
        <v>1441</v>
      </c>
      <c r="X79" s="59">
        <v>360</v>
      </c>
      <c r="Y79" s="60">
        <v>1106</v>
      </c>
      <c r="Z79" s="57">
        <v>1466</v>
      </c>
      <c r="AA79" s="59">
        <v>310</v>
      </c>
      <c r="AB79" s="60">
        <v>989</v>
      </c>
      <c r="AC79" s="57">
        <v>1299</v>
      </c>
      <c r="AD79" s="59">
        <v>374</v>
      </c>
      <c r="AE79" s="60">
        <v>1182</v>
      </c>
      <c r="AF79" s="57">
        <v>1556</v>
      </c>
      <c r="AG79" s="59">
        <v>360</v>
      </c>
      <c r="AH79" s="60">
        <v>1083</v>
      </c>
      <c r="AI79" s="57">
        <v>1443</v>
      </c>
      <c r="AJ79" s="59">
        <v>340</v>
      </c>
      <c r="AK79" s="60">
        <v>1207</v>
      </c>
      <c r="AL79" s="57">
        <v>1547</v>
      </c>
      <c r="AM79" s="55">
        <v>4103</v>
      </c>
      <c r="AN79" s="56">
        <v>10895</v>
      </c>
      <c r="AO79" s="61">
        <v>14998</v>
      </c>
    </row>
    <row r="80" spans="2:41" x14ac:dyDescent="0.2">
      <c r="B80" s="58" t="s">
        <v>119</v>
      </c>
      <c r="C80" s="59">
        <v>2</v>
      </c>
      <c r="D80" s="60">
        <v>84</v>
      </c>
      <c r="E80" s="57">
        <v>86</v>
      </c>
      <c r="F80" s="59">
        <v>28</v>
      </c>
      <c r="G80" s="60">
        <v>41</v>
      </c>
      <c r="H80" s="57">
        <v>69</v>
      </c>
      <c r="I80" s="59">
        <v>1</v>
      </c>
      <c r="J80" s="60">
        <v>140</v>
      </c>
      <c r="K80" s="57">
        <v>141</v>
      </c>
      <c r="L80" s="59">
        <v>5</v>
      </c>
      <c r="M80" s="60">
        <v>55</v>
      </c>
      <c r="N80" s="57">
        <v>60</v>
      </c>
      <c r="O80" s="59">
        <v>0</v>
      </c>
      <c r="P80" s="60">
        <v>44</v>
      </c>
      <c r="Q80" s="57">
        <v>44</v>
      </c>
      <c r="R80" s="59">
        <v>4</v>
      </c>
      <c r="S80" s="60">
        <v>39</v>
      </c>
      <c r="T80" s="57">
        <v>43</v>
      </c>
      <c r="U80" s="59">
        <v>83</v>
      </c>
      <c r="V80" s="60">
        <v>10</v>
      </c>
      <c r="W80" s="57">
        <v>93</v>
      </c>
      <c r="X80" s="59">
        <v>45</v>
      </c>
      <c r="Y80" s="60">
        <v>31</v>
      </c>
      <c r="Z80" s="57">
        <v>76</v>
      </c>
      <c r="AA80" s="59">
        <v>34</v>
      </c>
      <c r="AB80" s="60">
        <v>26</v>
      </c>
      <c r="AC80" s="57">
        <v>60</v>
      </c>
      <c r="AD80" s="59">
        <v>43</v>
      </c>
      <c r="AE80" s="60">
        <v>52</v>
      </c>
      <c r="AF80" s="57">
        <v>95</v>
      </c>
      <c r="AG80" s="59">
        <v>0</v>
      </c>
      <c r="AH80" s="60">
        <v>43</v>
      </c>
      <c r="AI80" s="57">
        <v>43</v>
      </c>
      <c r="AJ80" s="59">
        <v>0</v>
      </c>
      <c r="AK80" s="60">
        <v>61</v>
      </c>
      <c r="AL80" s="57">
        <v>61</v>
      </c>
      <c r="AM80" s="55">
        <v>245</v>
      </c>
      <c r="AN80" s="56">
        <v>626</v>
      </c>
      <c r="AO80" s="61">
        <v>871</v>
      </c>
    </row>
    <row r="81" spans="2:41" x14ac:dyDescent="0.2">
      <c r="B81" s="58" t="s">
        <v>120</v>
      </c>
      <c r="C81" s="59">
        <v>0</v>
      </c>
      <c r="D81" s="60">
        <v>0</v>
      </c>
      <c r="E81" s="57">
        <v>0</v>
      </c>
      <c r="F81" s="59">
        <v>0</v>
      </c>
      <c r="G81" s="60">
        <v>0</v>
      </c>
      <c r="H81" s="57">
        <v>0</v>
      </c>
      <c r="I81" s="59">
        <v>0</v>
      </c>
      <c r="J81" s="60">
        <v>0</v>
      </c>
      <c r="K81" s="57">
        <v>0</v>
      </c>
      <c r="L81" s="59">
        <v>0</v>
      </c>
      <c r="M81" s="60">
        <v>0</v>
      </c>
      <c r="N81" s="57">
        <v>0</v>
      </c>
      <c r="O81" s="59">
        <v>0</v>
      </c>
      <c r="P81" s="60">
        <v>0</v>
      </c>
      <c r="Q81" s="57">
        <v>0</v>
      </c>
      <c r="R81" s="59">
        <v>0</v>
      </c>
      <c r="S81" s="60">
        <v>0</v>
      </c>
      <c r="T81" s="57">
        <v>0</v>
      </c>
      <c r="U81" s="59">
        <v>0</v>
      </c>
      <c r="V81" s="60">
        <v>12</v>
      </c>
      <c r="W81" s="57">
        <v>12</v>
      </c>
      <c r="X81" s="59">
        <v>0</v>
      </c>
      <c r="Y81" s="60">
        <v>0</v>
      </c>
      <c r="Z81" s="57">
        <v>0</v>
      </c>
      <c r="AA81" s="59">
        <v>0</v>
      </c>
      <c r="AB81" s="60">
        <v>0</v>
      </c>
      <c r="AC81" s="57">
        <v>0</v>
      </c>
      <c r="AD81" s="59">
        <v>0</v>
      </c>
      <c r="AE81" s="60">
        <v>0</v>
      </c>
      <c r="AF81" s="57">
        <v>0</v>
      </c>
      <c r="AG81" s="59">
        <v>0</v>
      </c>
      <c r="AH81" s="60">
        <v>0</v>
      </c>
      <c r="AI81" s="57">
        <v>0</v>
      </c>
      <c r="AJ81" s="59">
        <v>0</v>
      </c>
      <c r="AK81" s="60">
        <v>0</v>
      </c>
      <c r="AL81" s="57">
        <v>0</v>
      </c>
      <c r="AM81" s="55">
        <v>0</v>
      </c>
      <c r="AN81" s="56">
        <v>12</v>
      </c>
      <c r="AO81" s="61">
        <v>12</v>
      </c>
    </row>
    <row r="82" spans="2:41" ht="15" x14ac:dyDescent="0.25">
      <c r="B82" s="213" t="s">
        <v>56</v>
      </c>
      <c r="C82" s="63">
        <v>10831</v>
      </c>
      <c r="D82" s="64">
        <v>11508</v>
      </c>
      <c r="E82" s="57">
        <v>22339</v>
      </c>
      <c r="F82" s="63">
        <v>9880</v>
      </c>
      <c r="G82" s="64">
        <v>9325</v>
      </c>
      <c r="H82" s="57">
        <v>19205</v>
      </c>
      <c r="I82" s="63">
        <v>10708</v>
      </c>
      <c r="J82" s="64">
        <v>8963</v>
      </c>
      <c r="K82" s="57">
        <v>19671</v>
      </c>
      <c r="L82" s="63">
        <v>10043</v>
      </c>
      <c r="M82" s="64">
        <v>10110</v>
      </c>
      <c r="N82" s="65">
        <v>20153</v>
      </c>
      <c r="O82" s="63">
        <v>9862</v>
      </c>
      <c r="P82" s="64">
        <v>10820</v>
      </c>
      <c r="Q82" s="65">
        <v>20682</v>
      </c>
      <c r="R82" s="63">
        <v>8164</v>
      </c>
      <c r="S82" s="64">
        <v>8922</v>
      </c>
      <c r="T82" s="65">
        <v>17086</v>
      </c>
      <c r="U82" s="63">
        <v>10309</v>
      </c>
      <c r="V82" s="64">
        <v>12233</v>
      </c>
      <c r="W82" s="65">
        <v>22542</v>
      </c>
      <c r="X82" s="63">
        <v>10781</v>
      </c>
      <c r="Y82" s="64">
        <v>13224</v>
      </c>
      <c r="Z82" s="65">
        <v>24005</v>
      </c>
      <c r="AA82" s="63">
        <v>9299</v>
      </c>
      <c r="AB82" s="64">
        <v>11995</v>
      </c>
      <c r="AC82" s="65">
        <v>21294</v>
      </c>
      <c r="AD82" s="63">
        <v>9828</v>
      </c>
      <c r="AE82" s="64">
        <v>12723</v>
      </c>
      <c r="AF82" s="65">
        <v>22551</v>
      </c>
      <c r="AG82" s="63">
        <v>9662</v>
      </c>
      <c r="AH82" s="64">
        <v>12082</v>
      </c>
      <c r="AI82" s="65">
        <v>21744</v>
      </c>
      <c r="AJ82" s="63">
        <v>10843</v>
      </c>
      <c r="AK82" s="64">
        <v>14473</v>
      </c>
      <c r="AL82" s="65">
        <v>25316</v>
      </c>
      <c r="AM82" s="63">
        <v>120210</v>
      </c>
      <c r="AN82" s="64">
        <v>136378</v>
      </c>
      <c r="AO82" s="65">
        <v>256588</v>
      </c>
    </row>
    <row r="83" spans="2:41" ht="26.45" customHeight="1" x14ac:dyDescent="0.2">
      <c r="B83" s="1262" t="s">
        <v>58</v>
      </c>
      <c r="C83" s="1262"/>
      <c r="D83" s="1262"/>
      <c r="E83" s="1262"/>
      <c r="F83" s="1262"/>
      <c r="G83" s="1262"/>
      <c r="H83" s="1262"/>
      <c r="I83" s="1262"/>
      <c r="J83" s="1262"/>
      <c r="K83" s="1262"/>
      <c r="L83" s="1262"/>
      <c r="M83" s="364"/>
      <c r="N83" s="364"/>
    </row>
    <row r="84" spans="2:41" x14ac:dyDescent="0.2">
      <c r="B84" s="76" t="s">
        <v>59</v>
      </c>
      <c r="C84" s="77"/>
      <c r="D84" s="77"/>
      <c r="E84" s="77"/>
      <c r="F84" s="77"/>
      <c r="G84" s="78"/>
      <c r="H84" s="78"/>
      <c r="I84" s="78"/>
      <c r="J84" s="78"/>
      <c r="K84" s="78"/>
      <c r="L84" s="78"/>
      <c r="M84" s="5"/>
      <c r="N84" s="5"/>
    </row>
    <row r="85" spans="2:41" ht="30" customHeight="1" x14ac:dyDescent="0.2">
      <c r="B85" s="1262" t="s">
        <v>60</v>
      </c>
      <c r="C85" s="1262"/>
      <c r="D85" s="1262"/>
      <c r="E85" s="1262"/>
      <c r="F85" s="1262"/>
      <c r="G85" s="1262"/>
      <c r="H85" s="1262"/>
      <c r="I85" s="1262"/>
      <c r="J85" s="1262"/>
      <c r="K85" s="1262"/>
      <c r="L85" s="1262"/>
      <c r="M85" s="281"/>
      <c r="N85" s="281"/>
      <c r="O85" s="281"/>
    </row>
    <row r="86" spans="2:41" x14ac:dyDescent="0.2">
      <c r="B86" s="80"/>
      <c r="C86" s="254"/>
      <c r="D86" s="254"/>
      <c r="E86" s="254"/>
      <c r="F86" s="254"/>
      <c r="G86" s="254"/>
      <c r="H86" s="254"/>
      <c r="I86" s="254"/>
      <c r="J86" s="254"/>
      <c r="K86" s="254"/>
      <c r="L86" s="254"/>
      <c r="M86" s="254"/>
      <c r="N86" s="254"/>
    </row>
  </sheetData>
  <mergeCells count="16">
    <mergeCell ref="AJ5:AL5"/>
    <mergeCell ref="AM5:AO5"/>
    <mergeCell ref="B83:L83"/>
    <mergeCell ref="B85:L85"/>
    <mergeCell ref="R5:T5"/>
    <mergeCell ref="U5:W5"/>
    <mergeCell ref="X5:Z5"/>
    <mergeCell ref="AA5:AC5"/>
    <mergeCell ref="AD5:AF5"/>
    <mergeCell ref="AG5:AI5"/>
    <mergeCell ref="B5:B6"/>
    <mergeCell ref="C5:E5"/>
    <mergeCell ref="F5:H5"/>
    <mergeCell ref="I5:K5"/>
    <mergeCell ref="L5:N5"/>
    <mergeCell ref="O5:Q5"/>
  </mergeCells>
  <hyperlinks>
    <hyperlink ref="L1" location="Índice!A1" display="Volver" xr:uid="{47367F4C-BEBB-476B-8632-1317218018A0}"/>
  </hyperlinks>
  <printOptions horizontalCentered="1"/>
  <pageMargins left="0" right="0" top="0.78740157480314965" bottom="0.98425196850393704" header="0" footer="0"/>
  <pageSetup scale="63" fitToWidth="2"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79998168889431442"/>
    <pageSetUpPr fitToPage="1"/>
  </sheetPr>
  <dimension ref="B1:AO83"/>
  <sheetViews>
    <sheetView showGridLines="0" zoomScale="90" zoomScaleNormal="90" workbookViewId="0"/>
  </sheetViews>
  <sheetFormatPr baseColWidth="10" defaultColWidth="10.85546875" defaultRowHeight="12.75" x14ac:dyDescent="0.2"/>
  <cols>
    <col min="1" max="1" width="2.28515625" style="2" customWidth="1"/>
    <col min="2" max="2" width="50.42578125" style="2" customWidth="1"/>
    <col min="3" max="3" width="13.42578125" style="2" bestFit="1" customWidth="1"/>
    <col min="4" max="4" width="10.28515625" style="81" customWidth="1"/>
    <col min="5" max="10" width="11.140625" style="81" customWidth="1"/>
    <col min="11" max="11" width="12.42578125" style="2" bestFit="1" customWidth="1"/>
    <col min="12" max="12" width="11" style="2" bestFit="1" customWidth="1"/>
    <col min="13" max="22" width="10.85546875" style="2"/>
    <col min="23" max="23" width="11" style="2" bestFit="1" customWidth="1"/>
    <col min="24" max="31" width="10.85546875" style="2"/>
    <col min="32" max="32" width="12" style="2" bestFit="1" customWidth="1"/>
    <col min="33" max="16384" width="10.85546875" style="2"/>
  </cols>
  <sheetData>
    <row r="1" spans="2:41" s="5" customFormat="1" ht="15.75" x14ac:dyDescent="0.2">
      <c r="B1" s="32" t="s">
        <v>27</v>
      </c>
      <c r="C1" s="33"/>
      <c r="D1" s="34"/>
      <c r="E1" s="34"/>
      <c r="F1" s="34"/>
      <c r="G1" s="34"/>
      <c r="H1" s="35"/>
      <c r="I1" s="35"/>
      <c r="J1" s="35"/>
      <c r="L1" s="1191" t="s">
        <v>1070</v>
      </c>
    </row>
    <row r="2" spans="2:41" s="5" customFormat="1" ht="15.75" x14ac:dyDescent="0.2">
      <c r="B2" s="36" t="s">
        <v>28</v>
      </c>
      <c r="C2" s="33"/>
      <c r="D2" s="34"/>
      <c r="E2" s="34"/>
      <c r="F2" s="34"/>
      <c r="G2" s="34"/>
      <c r="H2" s="35"/>
      <c r="I2" s="35"/>
      <c r="J2" s="35"/>
    </row>
    <row r="3" spans="2:41" s="5" customFormat="1" ht="15.75" x14ac:dyDescent="0.25">
      <c r="B3" s="37" t="s">
        <v>2</v>
      </c>
      <c r="C3" s="38"/>
      <c r="D3" s="39"/>
      <c r="E3" s="39"/>
      <c r="F3" s="39"/>
      <c r="G3" s="39"/>
      <c r="H3" s="35"/>
      <c r="I3" s="35"/>
      <c r="J3" s="35"/>
    </row>
    <row r="4" spans="2:41" s="46" customFormat="1" x14ac:dyDescent="0.2">
      <c r="B4" s="40"/>
      <c r="C4" s="40"/>
      <c r="D4" s="41"/>
      <c r="E4" s="42"/>
      <c r="F4" s="43"/>
      <c r="G4" s="43"/>
      <c r="H4" s="43"/>
      <c r="I4" s="43"/>
      <c r="J4" s="43"/>
      <c r="K4" s="44"/>
      <c r="L4" s="44"/>
      <c r="M4" s="45"/>
      <c r="N4" s="45"/>
      <c r="O4" s="45"/>
      <c r="P4" s="45"/>
      <c r="Q4" s="45"/>
      <c r="R4" s="45"/>
      <c r="S4" s="45"/>
      <c r="T4" s="45"/>
      <c r="U4" s="45"/>
      <c r="V4" s="45"/>
      <c r="W4" s="45"/>
      <c r="X4" s="45"/>
      <c r="Y4" s="45"/>
      <c r="Z4" s="45"/>
      <c r="AA4" s="45"/>
      <c r="AB4" s="45"/>
      <c r="AC4" s="45"/>
      <c r="AD4" s="45"/>
      <c r="AE4" s="45"/>
      <c r="AF4" s="45"/>
      <c r="AG4" s="45"/>
      <c r="AH4" s="45"/>
    </row>
    <row r="5" spans="2:41" s="5" customFormat="1" x14ac:dyDescent="0.2">
      <c r="B5" s="1240" t="s">
        <v>29</v>
      </c>
      <c r="C5" s="1237" t="s">
        <v>5</v>
      </c>
      <c r="D5" s="1238"/>
      <c r="E5" s="1239"/>
      <c r="F5" s="1237" t="s">
        <v>6</v>
      </c>
      <c r="G5" s="1238"/>
      <c r="H5" s="1239"/>
      <c r="I5" s="1237" t="s">
        <v>7</v>
      </c>
      <c r="J5" s="1238"/>
      <c r="K5" s="1239"/>
      <c r="L5" s="1237" t="s">
        <v>8</v>
      </c>
      <c r="M5" s="1238"/>
      <c r="N5" s="1239"/>
      <c r="O5" s="1237" t="s">
        <v>9</v>
      </c>
      <c r="P5" s="1238"/>
      <c r="Q5" s="1239"/>
      <c r="R5" s="1237" t="s">
        <v>10</v>
      </c>
      <c r="S5" s="1238"/>
      <c r="T5" s="1239"/>
      <c r="U5" s="1237" t="s">
        <v>11</v>
      </c>
      <c r="V5" s="1238"/>
      <c r="W5" s="1239"/>
      <c r="X5" s="1237" t="s">
        <v>12</v>
      </c>
      <c r="Y5" s="1238"/>
      <c r="Z5" s="1239"/>
      <c r="AA5" s="1237" t="s">
        <v>13</v>
      </c>
      <c r="AB5" s="1238"/>
      <c r="AC5" s="1239"/>
      <c r="AD5" s="1237" t="s">
        <v>14</v>
      </c>
      <c r="AE5" s="1238"/>
      <c r="AF5" s="1239"/>
      <c r="AG5" s="1237" t="s">
        <v>15</v>
      </c>
      <c r="AH5" s="1238"/>
      <c r="AI5" s="1239"/>
      <c r="AJ5" s="1237" t="s">
        <v>16</v>
      </c>
      <c r="AK5" s="1238"/>
      <c r="AL5" s="1239"/>
      <c r="AM5" s="1237" t="s">
        <v>30</v>
      </c>
      <c r="AN5" s="1238"/>
      <c r="AO5" s="1239"/>
    </row>
    <row r="6" spans="2:41" ht="18" customHeight="1" x14ac:dyDescent="0.2">
      <c r="B6" s="1245"/>
      <c r="C6" s="47" t="s">
        <v>31</v>
      </c>
      <c r="D6" s="48" t="s">
        <v>32</v>
      </c>
      <c r="E6" s="49" t="s">
        <v>17</v>
      </c>
      <c r="F6" s="47" t="s">
        <v>31</v>
      </c>
      <c r="G6" s="48" t="s">
        <v>32</v>
      </c>
      <c r="H6" s="49" t="s">
        <v>17</v>
      </c>
      <c r="I6" s="47" t="s">
        <v>31</v>
      </c>
      <c r="J6" s="48" t="s">
        <v>32</v>
      </c>
      <c r="K6" s="49" t="s">
        <v>17</v>
      </c>
      <c r="L6" s="47" t="s">
        <v>31</v>
      </c>
      <c r="M6" s="48" t="s">
        <v>32</v>
      </c>
      <c r="N6" s="49" t="s">
        <v>17</v>
      </c>
      <c r="O6" s="47" t="s">
        <v>31</v>
      </c>
      <c r="P6" s="48" t="s">
        <v>32</v>
      </c>
      <c r="Q6" s="49" t="s">
        <v>17</v>
      </c>
      <c r="R6" s="47" t="s">
        <v>31</v>
      </c>
      <c r="S6" s="48" t="s">
        <v>32</v>
      </c>
      <c r="T6" s="49" t="s">
        <v>17</v>
      </c>
      <c r="U6" s="47" t="s">
        <v>31</v>
      </c>
      <c r="V6" s="48" t="s">
        <v>32</v>
      </c>
      <c r="W6" s="49" t="s">
        <v>17</v>
      </c>
      <c r="X6" s="47" t="s">
        <v>31</v>
      </c>
      <c r="Y6" s="48" t="s">
        <v>32</v>
      </c>
      <c r="Z6" s="49" t="s">
        <v>17</v>
      </c>
      <c r="AA6" s="47" t="s">
        <v>31</v>
      </c>
      <c r="AB6" s="48" t="s">
        <v>32</v>
      </c>
      <c r="AC6" s="49" t="s">
        <v>17</v>
      </c>
      <c r="AD6" s="47" t="s">
        <v>31</v>
      </c>
      <c r="AE6" s="48" t="s">
        <v>32</v>
      </c>
      <c r="AF6" s="49" t="s">
        <v>17</v>
      </c>
      <c r="AG6" s="47" t="s">
        <v>31</v>
      </c>
      <c r="AH6" s="48" t="s">
        <v>32</v>
      </c>
      <c r="AI6" s="49" t="s">
        <v>17</v>
      </c>
      <c r="AJ6" s="47" t="s">
        <v>31</v>
      </c>
      <c r="AK6" s="48" t="s">
        <v>32</v>
      </c>
      <c r="AL6" s="49" t="s">
        <v>17</v>
      </c>
      <c r="AM6" s="47" t="s">
        <v>31</v>
      </c>
      <c r="AN6" s="48" t="s">
        <v>32</v>
      </c>
      <c r="AO6" s="49" t="s">
        <v>17</v>
      </c>
    </row>
    <row r="7" spans="2:41" ht="18.75" customHeight="1" x14ac:dyDescent="0.2">
      <c r="B7" s="50" t="s">
        <v>33</v>
      </c>
      <c r="C7" s="51"/>
      <c r="D7" s="52"/>
      <c r="E7" s="53"/>
      <c r="F7" s="51"/>
      <c r="G7" s="52"/>
      <c r="H7" s="53"/>
      <c r="I7" s="51"/>
      <c r="J7" s="52"/>
      <c r="K7" s="53"/>
      <c r="L7" s="51"/>
      <c r="M7" s="52"/>
      <c r="N7" s="53"/>
      <c r="O7" s="51"/>
      <c r="P7" s="52"/>
      <c r="Q7" s="53"/>
      <c r="R7" s="51"/>
      <c r="S7" s="52"/>
      <c r="T7" s="53"/>
      <c r="U7" s="51"/>
      <c r="V7" s="52"/>
      <c r="W7" s="53"/>
      <c r="X7" s="51"/>
      <c r="Y7" s="52"/>
      <c r="Z7" s="53"/>
      <c r="AA7" s="51"/>
      <c r="AB7" s="52"/>
      <c r="AC7" s="53"/>
      <c r="AD7" s="51"/>
      <c r="AE7" s="52"/>
      <c r="AF7" s="53"/>
      <c r="AG7" s="51"/>
      <c r="AH7" s="52"/>
      <c r="AI7" s="53"/>
      <c r="AJ7" s="51"/>
      <c r="AK7" s="52"/>
      <c r="AL7" s="53"/>
      <c r="AM7" s="51"/>
      <c r="AN7" s="52"/>
      <c r="AO7" s="53"/>
    </row>
    <row r="8" spans="2:41" x14ac:dyDescent="0.2">
      <c r="B8" s="54" t="s">
        <v>34</v>
      </c>
      <c r="C8" s="55">
        <v>895</v>
      </c>
      <c r="D8" s="56">
        <v>498</v>
      </c>
      <c r="E8" s="57">
        <v>1393</v>
      </c>
      <c r="F8" s="55">
        <v>894</v>
      </c>
      <c r="G8" s="56">
        <v>485</v>
      </c>
      <c r="H8" s="57">
        <v>1379</v>
      </c>
      <c r="I8" s="55">
        <v>884</v>
      </c>
      <c r="J8" s="56">
        <v>467</v>
      </c>
      <c r="K8" s="57">
        <v>1351</v>
      </c>
      <c r="L8" s="55">
        <v>1027</v>
      </c>
      <c r="M8" s="56">
        <v>449</v>
      </c>
      <c r="N8" s="57">
        <v>1476</v>
      </c>
      <c r="O8" s="55">
        <v>936</v>
      </c>
      <c r="P8" s="56">
        <v>520</v>
      </c>
      <c r="Q8" s="57">
        <v>1456</v>
      </c>
      <c r="R8" s="55">
        <v>774</v>
      </c>
      <c r="S8" s="56">
        <v>569</v>
      </c>
      <c r="T8" s="57">
        <v>1343</v>
      </c>
      <c r="U8" s="55">
        <v>801</v>
      </c>
      <c r="V8" s="56">
        <v>344</v>
      </c>
      <c r="W8" s="57">
        <v>1145</v>
      </c>
      <c r="X8" s="55">
        <v>1040</v>
      </c>
      <c r="Y8" s="56">
        <v>499</v>
      </c>
      <c r="Z8" s="57">
        <v>1539</v>
      </c>
      <c r="AA8" s="55">
        <v>733</v>
      </c>
      <c r="AB8" s="56">
        <v>523</v>
      </c>
      <c r="AC8" s="57">
        <v>1256</v>
      </c>
      <c r="AD8" s="55">
        <v>827</v>
      </c>
      <c r="AE8" s="56">
        <v>411</v>
      </c>
      <c r="AF8" s="57">
        <v>1238</v>
      </c>
      <c r="AG8" s="55">
        <v>938</v>
      </c>
      <c r="AH8" s="56">
        <v>422</v>
      </c>
      <c r="AI8" s="57">
        <v>1360</v>
      </c>
      <c r="AJ8" s="55">
        <v>931</v>
      </c>
      <c r="AK8" s="56">
        <v>662</v>
      </c>
      <c r="AL8" s="57">
        <v>1593</v>
      </c>
      <c r="AM8" s="55">
        <v>10680</v>
      </c>
      <c r="AN8" s="56">
        <v>5849</v>
      </c>
      <c r="AO8" s="57">
        <v>16529</v>
      </c>
    </row>
    <row r="9" spans="2:41" x14ac:dyDescent="0.2">
      <c r="B9" s="58" t="s">
        <v>35</v>
      </c>
      <c r="C9" s="59">
        <v>1579</v>
      </c>
      <c r="D9" s="60">
        <v>687</v>
      </c>
      <c r="E9" s="57">
        <v>2266</v>
      </c>
      <c r="F9" s="59">
        <v>1713</v>
      </c>
      <c r="G9" s="60">
        <v>643</v>
      </c>
      <c r="H9" s="57">
        <v>2356</v>
      </c>
      <c r="I9" s="55">
        <v>1786</v>
      </c>
      <c r="J9" s="60">
        <v>574</v>
      </c>
      <c r="K9" s="57">
        <v>2360</v>
      </c>
      <c r="L9" s="59">
        <v>2036</v>
      </c>
      <c r="M9" s="60">
        <v>712</v>
      </c>
      <c r="N9" s="57">
        <v>2748</v>
      </c>
      <c r="O9" s="59">
        <v>2191</v>
      </c>
      <c r="P9" s="60">
        <v>689</v>
      </c>
      <c r="Q9" s="57">
        <v>2880</v>
      </c>
      <c r="R9" s="59">
        <v>2257</v>
      </c>
      <c r="S9" s="60">
        <v>842</v>
      </c>
      <c r="T9" s="57">
        <v>3099</v>
      </c>
      <c r="U9" s="59">
        <v>2295</v>
      </c>
      <c r="V9" s="60">
        <v>623</v>
      </c>
      <c r="W9" s="57">
        <v>2918</v>
      </c>
      <c r="X9" s="59">
        <v>2415</v>
      </c>
      <c r="Y9" s="60">
        <v>802</v>
      </c>
      <c r="Z9" s="57">
        <v>3217</v>
      </c>
      <c r="AA9" s="59">
        <v>1980</v>
      </c>
      <c r="AB9" s="60">
        <v>850</v>
      </c>
      <c r="AC9" s="57">
        <v>2830</v>
      </c>
      <c r="AD9" s="59">
        <v>1871</v>
      </c>
      <c r="AE9" s="60">
        <v>981</v>
      </c>
      <c r="AF9" s="57">
        <v>2852</v>
      </c>
      <c r="AG9" s="59">
        <v>1859</v>
      </c>
      <c r="AH9" s="60">
        <v>874</v>
      </c>
      <c r="AI9" s="57">
        <v>2733</v>
      </c>
      <c r="AJ9" s="59">
        <v>2224</v>
      </c>
      <c r="AK9" s="60">
        <v>972</v>
      </c>
      <c r="AL9" s="57">
        <v>3196</v>
      </c>
      <c r="AM9" s="55">
        <v>24206</v>
      </c>
      <c r="AN9" s="56">
        <v>9249</v>
      </c>
      <c r="AO9" s="61">
        <v>33455</v>
      </c>
    </row>
    <row r="10" spans="2:41" x14ac:dyDescent="0.2">
      <c r="B10" s="58" t="s">
        <v>36</v>
      </c>
      <c r="C10" s="59">
        <v>3911</v>
      </c>
      <c r="D10" s="60">
        <v>1161</v>
      </c>
      <c r="E10" s="57">
        <v>5072</v>
      </c>
      <c r="F10" s="59">
        <v>3922</v>
      </c>
      <c r="G10" s="60">
        <v>1035</v>
      </c>
      <c r="H10" s="57">
        <v>4957</v>
      </c>
      <c r="I10" s="55">
        <v>3657</v>
      </c>
      <c r="J10" s="60">
        <v>1267</v>
      </c>
      <c r="K10" s="57">
        <v>4924</v>
      </c>
      <c r="L10" s="59">
        <v>3907</v>
      </c>
      <c r="M10" s="60">
        <v>1426</v>
      </c>
      <c r="N10" s="57">
        <v>5333</v>
      </c>
      <c r="O10" s="59">
        <v>4278</v>
      </c>
      <c r="P10" s="60">
        <v>1537</v>
      </c>
      <c r="Q10" s="57">
        <v>5815</v>
      </c>
      <c r="R10" s="59">
        <v>3787</v>
      </c>
      <c r="S10" s="60">
        <v>1386</v>
      </c>
      <c r="T10" s="57">
        <v>5173</v>
      </c>
      <c r="U10" s="59">
        <v>3767</v>
      </c>
      <c r="V10" s="60">
        <v>1345</v>
      </c>
      <c r="W10" s="57">
        <v>5112</v>
      </c>
      <c r="X10" s="59">
        <v>4105</v>
      </c>
      <c r="Y10" s="60">
        <v>1490</v>
      </c>
      <c r="Z10" s="57">
        <v>5595</v>
      </c>
      <c r="AA10" s="59">
        <v>3617</v>
      </c>
      <c r="AB10" s="60">
        <v>1382</v>
      </c>
      <c r="AC10" s="57">
        <v>4999</v>
      </c>
      <c r="AD10" s="59">
        <v>3924</v>
      </c>
      <c r="AE10" s="60">
        <v>1498</v>
      </c>
      <c r="AF10" s="57">
        <v>5422</v>
      </c>
      <c r="AG10" s="59">
        <v>3301</v>
      </c>
      <c r="AH10" s="60">
        <v>1186</v>
      </c>
      <c r="AI10" s="57">
        <v>4487</v>
      </c>
      <c r="AJ10" s="59">
        <v>3762</v>
      </c>
      <c r="AK10" s="60">
        <v>1158</v>
      </c>
      <c r="AL10" s="57">
        <v>4920</v>
      </c>
      <c r="AM10" s="55">
        <v>45938</v>
      </c>
      <c r="AN10" s="56">
        <v>15871</v>
      </c>
      <c r="AO10" s="61">
        <v>61809</v>
      </c>
    </row>
    <row r="11" spans="2:41" x14ac:dyDescent="0.2">
      <c r="B11" s="58" t="s">
        <v>37</v>
      </c>
      <c r="C11" s="59">
        <v>1539</v>
      </c>
      <c r="D11" s="60">
        <v>700</v>
      </c>
      <c r="E11" s="57">
        <v>2239</v>
      </c>
      <c r="F11" s="59">
        <v>1755</v>
      </c>
      <c r="G11" s="60">
        <v>534</v>
      </c>
      <c r="H11" s="57">
        <v>2289</v>
      </c>
      <c r="I11" s="55">
        <v>1668</v>
      </c>
      <c r="J11" s="60">
        <v>588</v>
      </c>
      <c r="K11" s="57">
        <v>2256</v>
      </c>
      <c r="L11" s="59">
        <v>1566</v>
      </c>
      <c r="M11" s="60">
        <v>618</v>
      </c>
      <c r="N11" s="57">
        <v>2184</v>
      </c>
      <c r="O11" s="59">
        <v>1461</v>
      </c>
      <c r="P11" s="60">
        <v>579</v>
      </c>
      <c r="Q11" s="57">
        <v>2040</v>
      </c>
      <c r="R11" s="59">
        <v>1400</v>
      </c>
      <c r="S11" s="60">
        <v>652</v>
      </c>
      <c r="T11" s="57">
        <v>2052</v>
      </c>
      <c r="U11" s="59">
        <v>1512</v>
      </c>
      <c r="V11" s="60">
        <v>662</v>
      </c>
      <c r="W11" s="57">
        <v>2174</v>
      </c>
      <c r="X11" s="59">
        <v>1596</v>
      </c>
      <c r="Y11" s="60">
        <v>593</v>
      </c>
      <c r="Z11" s="57">
        <v>2189</v>
      </c>
      <c r="AA11" s="59">
        <v>1298</v>
      </c>
      <c r="AB11" s="60">
        <v>468</v>
      </c>
      <c r="AC11" s="57">
        <v>1766</v>
      </c>
      <c r="AD11" s="59">
        <v>1456</v>
      </c>
      <c r="AE11" s="60">
        <v>570</v>
      </c>
      <c r="AF11" s="57">
        <v>2026</v>
      </c>
      <c r="AG11" s="59">
        <v>1513</v>
      </c>
      <c r="AH11" s="60">
        <v>453</v>
      </c>
      <c r="AI11" s="57">
        <v>1966</v>
      </c>
      <c r="AJ11" s="59">
        <v>1789</v>
      </c>
      <c r="AK11" s="60">
        <v>614</v>
      </c>
      <c r="AL11" s="57">
        <v>2403</v>
      </c>
      <c r="AM11" s="55">
        <v>18553</v>
      </c>
      <c r="AN11" s="56">
        <v>7031</v>
      </c>
      <c r="AO11" s="61">
        <v>25584</v>
      </c>
    </row>
    <row r="12" spans="2:41" x14ac:dyDescent="0.2">
      <c r="B12" s="58" t="s">
        <v>38</v>
      </c>
      <c r="C12" s="59">
        <v>3882</v>
      </c>
      <c r="D12" s="60">
        <v>1843</v>
      </c>
      <c r="E12" s="57">
        <v>5725</v>
      </c>
      <c r="F12" s="59">
        <v>3887</v>
      </c>
      <c r="G12" s="60">
        <v>1857</v>
      </c>
      <c r="H12" s="57">
        <v>5744</v>
      </c>
      <c r="I12" s="55">
        <v>3584</v>
      </c>
      <c r="J12" s="60">
        <v>1686</v>
      </c>
      <c r="K12" s="57">
        <v>5270</v>
      </c>
      <c r="L12" s="59">
        <v>3679</v>
      </c>
      <c r="M12" s="60">
        <v>2147</v>
      </c>
      <c r="N12" s="57">
        <v>5826</v>
      </c>
      <c r="O12" s="59">
        <v>3557</v>
      </c>
      <c r="P12" s="60">
        <v>1934</v>
      </c>
      <c r="Q12" s="57">
        <v>5491</v>
      </c>
      <c r="R12" s="59">
        <v>3711</v>
      </c>
      <c r="S12" s="60">
        <v>1925</v>
      </c>
      <c r="T12" s="57">
        <v>5636</v>
      </c>
      <c r="U12" s="59">
        <v>3941</v>
      </c>
      <c r="V12" s="60">
        <v>1872</v>
      </c>
      <c r="W12" s="57">
        <v>5813</v>
      </c>
      <c r="X12" s="59">
        <v>3578</v>
      </c>
      <c r="Y12" s="60">
        <v>1984</v>
      </c>
      <c r="Z12" s="57">
        <v>5562</v>
      </c>
      <c r="AA12" s="59">
        <v>3393</v>
      </c>
      <c r="AB12" s="60">
        <v>1876</v>
      </c>
      <c r="AC12" s="57">
        <v>5269</v>
      </c>
      <c r="AD12" s="59">
        <v>3574</v>
      </c>
      <c r="AE12" s="60">
        <v>2094</v>
      </c>
      <c r="AF12" s="57">
        <v>5668</v>
      </c>
      <c r="AG12" s="59">
        <v>3658</v>
      </c>
      <c r="AH12" s="60">
        <v>1642</v>
      </c>
      <c r="AI12" s="57">
        <v>5300</v>
      </c>
      <c r="AJ12" s="59">
        <v>3962</v>
      </c>
      <c r="AK12" s="60">
        <v>1944</v>
      </c>
      <c r="AL12" s="57">
        <v>5906</v>
      </c>
      <c r="AM12" s="55">
        <v>44406</v>
      </c>
      <c r="AN12" s="56">
        <v>22804</v>
      </c>
      <c r="AO12" s="61">
        <v>67210</v>
      </c>
    </row>
    <row r="13" spans="2:41" x14ac:dyDescent="0.2">
      <c r="B13" s="58" t="s">
        <v>39</v>
      </c>
      <c r="C13" s="59">
        <v>16348</v>
      </c>
      <c r="D13" s="60">
        <v>6696</v>
      </c>
      <c r="E13" s="57">
        <v>23044</v>
      </c>
      <c r="F13" s="59">
        <v>17083</v>
      </c>
      <c r="G13" s="60">
        <v>7653</v>
      </c>
      <c r="H13" s="57">
        <v>24736</v>
      </c>
      <c r="I13" s="55">
        <v>17268</v>
      </c>
      <c r="J13" s="60">
        <v>7158</v>
      </c>
      <c r="K13" s="57">
        <v>24426</v>
      </c>
      <c r="L13" s="59">
        <v>16133</v>
      </c>
      <c r="M13" s="60">
        <v>6608</v>
      </c>
      <c r="N13" s="57">
        <v>22741</v>
      </c>
      <c r="O13" s="59">
        <v>16401</v>
      </c>
      <c r="P13" s="60">
        <v>6286</v>
      </c>
      <c r="Q13" s="57">
        <v>22687</v>
      </c>
      <c r="R13" s="59">
        <v>16779</v>
      </c>
      <c r="S13" s="60">
        <v>5895</v>
      </c>
      <c r="T13" s="57">
        <v>22674</v>
      </c>
      <c r="U13" s="59">
        <v>17027</v>
      </c>
      <c r="V13" s="60">
        <v>5781</v>
      </c>
      <c r="W13" s="57">
        <v>22808</v>
      </c>
      <c r="X13" s="59">
        <v>18139</v>
      </c>
      <c r="Y13" s="60">
        <v>7201</v>
      </c>
      <c r="Z13" s="57">
        <v>25340</v>
      </c>
      <c r="AA13" s="59">
        <v>15867</v>
      </c>
      <c r="AB13" s="60">
        <v>6777</v>
      </c>
      <c r="AC13" s="57">
        <v>22644</v>
      </c>
      <c r="AD13" s="59">
        <v>18260</v>
      </c>
      <c r="AE13" s="60">
        <v>7814</v>
      </c>
      <c r="AF13" s="57">
        <v>26074</v>
      </c>
      <c r="AG13" s="59">
        <v>16879</v>
      </c>
      <c r="AH13" s="60">
        <v>6863</v>
      </c>
      <c r="AI13" s="57">
        <v>23742</v>
      </c>
      <c r="AJ13" s="59">
        <v>18761</v>
      </c>
      <c r="AK13" s="60">
        <v>7935</v>
      </c>
      <c r="AL13" s="57">
        <v>26696</v>
      </c>
      <c r="AM13" s="55">
        <v>204945</v>
      </c>
      <c r="AN13" s="56">
        <v>82667</v>
      </c>
      <c r="AO13" s="61">
        <v>287612</v>
      </c>
    </row>
    <row r="14" spans="2:41" x14ac:dyDescent="0.2">
      <c r="B14" s="58" t="s">
        <v>40</v>
      </c>
      <c r="C14" s="59">
        <v>10738</v>
      </c>
      <c r="D14" s="60">
        <v>3731</v>
      </c>
      <c r="E14" s="57">
        <v>14469</v>
      </c>
      <c r="F14" s="59">
        <v>11064</v>
      </c>
      <c r="G14" s="60">
        <v>3998</v>
      </c>
      <c r="H14" s="57">
        <v>15062</v>
      </c>
      <c r="I14" s="55">
        <v>10499</v>
      </c>
      <c r="J14" s="60">
        <v>3664</v>
      </c>
      <c r="K14" s="57">
        <v>14163</v>
      </c>
      <c r="L14" s="59">
        <v>10096</v>
      </c>
      <c r="M14" s="60">
        <v>4176</v>
      </c>
      <c r="N14" s="57">
        <v>14272</v>
      </c>
      <c r="O14" s="59">
        <v>9709</v>
      </c>
      <c r="P14" s="60">
        <v>3858</v>
      </c>
      <c r="Q14" s="57">
        <v>13567</v>
      </c>
      <c r="R14" s="59">
        <v>9030</v>
      </c>
      <c r="S14" s="60">
        <v>3562</v>
      </c>
      <c r="T14" s="57">
        <v>12592</v>
      </c>
      <c r="U14" s="59">
        <v>8811</v>
      </c>
      <c r="V14" s="60">
        <v>3174</v>
      </c>
      <c r="W14" s="57">
        <v>11985</v>
      </c>
      <c r="X14" s="59">
        <v>9521</v>
      </c>
      <c r="Y14" s="60">
        <v>3287</v>
      </c>
      <c r="Z14" s="57">
        <v>12808</v>
      </c>
      <c r="AA14" s="59">
        <v>7747</v>
      </c>
      <c r="AB14" s="60">
        <v>2817</v>
      </c>
      <c r="AC14" s="57">
        <v>10564</v>
      </c>
      <c r="AD14" s="59">
        <v>8499</v>
      </c>
      <c r="AE14" s="60">
        <v>2660</v>
      </c>
      <c r="AF14" s="57">
        <v>11159</v>
      </c>
      <c r="AG14" s="59">
        <v>9004</v>
      </c>
      <c r="AH14" s="60">
        <v>3284</v>
      </c>
      <c r="AI14" s="57">
        <v>12288</v>
      </c>
      <c r="AJ14" s="59">
        <v>10318</v>
      </c>
      <c r="AK14" s="60">
        <v>4438</v>
      </c>
      <c r="AL14" s="57">
        <v>14756</v>
      </c>
      <c r="AM14" s="55">
        <v>115036</v>
      </c>
      <c r="AN14" s="56">
        <v>42649</v>
      </c>
      <c r="AO14" s="61">
        <v>157685</v>
      </c>
    </row>
    <row r="15" spans="2:41" x14ac:dyDescent="0.2">
      <c r="B15" s="58" t="s">
        <v>41</v>
      </c>
      <c r="C15" s="59">
        <v>10557</v>
      </c>
      <c r="D15" s="60">
        <v>4228</v>
      </c>
      <c r="E15" s="57">
        <v>14785</v>
      </c>
      <c r="F15" s="59">
        <v>10666</v>
      </c>
      <c r="G15" s="60">
        <v>3918</v>
      </c>
      <c r="H15" s="57">
        <v>14584</v>
      </c>
      <c r="I15" s="55">
        <v>10640</v>
      </c>
      <c r="J15" s="60">
        <v>3859</v>
      </c>
      <c r="K15" s="57">
        <v>14499</v>
      </c>
      <c r="L15" s="59">
        <v>10727</v>
      </c>
      <c r="M15" s="60">
        <v>3801</v>
      </c>
      <c r="N15" s="57">
        <v>14528</v>
      </c>
      <c r="O15" s="59">
        <v>10585</v>
      </c>
      <c r="P15" s="60">
        <v>3626</v>
      </c>
      <c r="Q15" s="57">
        <v>14211</v>
      </c>
      <c r="R15" s="59">
        <v>9954</v>
      </c>
      <c r="S15" s="60">
        <v>3635</v>
      </c>
      <c r="T15" s="57">
        <v>13589</v>
      </c>
      <c r="U15" s="59">
        <v>11001</v>
      </c>
      <c r="V15" s="60">
        <v>3381</v>
      </c>
      <c r="W15" s="57">
        <v>14382</v>
      </c>
      <c r="X15" s="59">
        <v>10454</v>
      </c>
      <c r="Y15" s="60">
        <v>3419</v>
      </c>
      <c r="Z15" s="57">
        <v>13873</v>
      </c>
      <c r="AA15" s="59">
        <v>9081</v>
      </c>
      <c r="AB15" s="60">
        <v>3349</v>
      </c>
      <c r="AC15" s="57">
        <v>12430</v>
      </c>
      <c r="AD15" s="59">
        <v>9806</v>
      </c>
      <c r="AE15" s="60">
        <v>4062</v>
      </c>
      <c r="AF15" s="57">
        <v>13868</v>
      </c>
      <c r="AG15" s="59">
        <v>10146</v>
      </c>
      <c r="AH15" s="60">
        <v>3746</v>
      </c>
      <c r="AI15" s="57">
        <v>13892</v>
      </c>
      <c r="AJ15" s="59">
        <v>11634</v>
      </c>
      <c r="AK15" s="60">
        <v>5233</v>
      </c>
      <c r="AL15" s="57">
        <v>16867</v>
      </c>
      <c r="AM15" s="55">
        <v>125251</v>
      </c>
      <c r="AN15" s="56">
        <v>46257</v>
      </c>
      <c r="AO15" s="61">
        <v>171508</v>
      </c>
    </row>
    <row r="16" spans="2:41" x14ac:dyDescent="0.2">
      <c r="B16" s="58" t="s">
        <v>42</v>
      </c>
      <c r="C16" s="59">
        <v>3190</v>
      </c>
      <c r="D16" s="60">
        <v>816</v>
      </c>
      <c r="E16" s="57">
        <v>4006</v>
      </c>
      <c r="F16" s="59">
        <v>3417</v>
      </c>
      <c r="G16" s="60">
        <v>856</v>
      </c>
      <c r="H16" s="57">
        <v>4273</v>
      </c>
      <c r="I16" s="55">
        <v>3340</v>
      </c>
      <c r="J16" s="60">
        <v>753</v>
      </c>
      <c r="K16" s="57">
        <v>4093</v>
      </c>
      <c r="L16" s="59">
        <v>3118</v>
      </c>
      <c r="M16" s="60">
        <v>935</v>
      </c>
      <c r="N16" s="57">
        <v>4053</v>
      </c>
      <c r="O16" s="59">
        <v>2864</v>
      </c>
      <c r="P16" s="60">
        <v>828</v>
      </c>
      <c r="Q16" s="57">
        <v>3692</v>
      </c>
      <c r="R16" s="59">
        <v>3446</v>
      </c>
      <c r="S16" s="60">
        <v>716</v>
      </c>
      <c r="T16" s="57">
        <v>4162</v>
      </c>
      <c r="U16" s="59">
        <v>3445</v>
      </c>
      <c r="V16" s="60">
        <v>682</v>
      </c>
      <c r="W16" s="57">
        <v>4127</v>
      </c>
      <c r="X16" s="59">
        <v>3095</v>
      </c>
      <c r="Y16" s="60">
        <v>775</v>
      </c>
      <c r="Z16" s="57">
        <v>3870</v>
      </c>
      <c r="AA16" s="59">
        <v>2877</v>
      </c>
      <c r="AB16" s="60">
        <v>561</v>
      </c>
      <c r="AC16" s="57">
        <v>3438</v>
      </c>
      <c r="AD16" s="59">
        <v>3279</v>
      </c>
      <c r="AE16" s="60">
        <v>810</v>
      </c>
      <c r="AF16" s="57">
        <v>4089</v>
      </c>
      <c r="AG16" s="59">
        <v>2886</v>
      </c>
      <c r="AH16" s="60">
        <v>705</v>
      </c>
      <c r="AI16" s="57">
        <v>3591</v>
      </c>
      <c r="AJ16" s="59">
        <v>3302</v>
      </c>
      <c r="AK16" s="60">
        <v>1122</v>
      </c>
      <c r="AL16" s="57">
        <v>4424</v>
      </c>
      <c r="AM16" s="55">
        <v>38259</v>
      </c>
      <c r="AN16" s="56">
        <v>9559</v>
      </c>
      <c r="AO16" s="61">
        <v>47818</v>
      </c>
    </row>
    <row r="17" spans="2:41" x14ac:dyDescent="0.2">
      <c r="B17" s="58" t="s">
        <v>43</v>
      </c>
      <c r="C17" s="59">
        <v>12285</v>
      </c>
      <c r="D17" s="60">
        <v>2963</v>
      </c>
      <c r="E17" s="57">
        <v>15248</v>
      </c>
      <c r="F17" s="59">
        <v>12337</v>
      </c>
      <c r="G17" s="60">
        <v>2996</v>
      </c>
      <c r="H17" s="57">
        <v>15333</v>
      </c>
      <c r="I17" s="55">
        <v>12633</v>
      </c>
      <c r="J17" s="60">
        <v>2841</v>
      </c>
      <c r="K17" s="57">
        <v>15474</v>
      </c>
      <c r="L17" s="59">
        <v>12413</v>
      </c>
      <c r="M17" s="60">
        <v>3445</v>
      </c>
      <c r="N17" s="57">
        <v>15858</v>
      </c>
      <c r="O17" s="59">
        <v>12583</v>
      </c>
      <c r="P17" s="60">
        <v>3654</v>
      </c>
      <c r="Q17" s="57">
        <v>16237</v>
      </c>
      <c r="R17" s="59">
        <v>11834</v>
      </c>
      <c r="S17" s="60">
        <v>3381</v>
      </c>
      <c r="T17" s="57">
        <v>15215</v>
      </c>
      <c r="U17" s="59">
        <v>12687</v>
      </c>
      <c r="V17" s="60">
        <v>3103</v>
      </c>
      <c r="W17" s="57">
        <v>15790</v>
      </c>
      <c r="X17" s="59">
        <v>12471</v>
      </c>
      <c r="Y17" s="60">
        <v>3330</v>
      </c>
      <c r="Z17" s="57">
        <v>15801</v>
      </c>
      <c r="AA17" s="59">
        <v>11148</v>
      </c>
      <c r="AB17" s="60">
        <v>3091</v>
      </c>
      <c r="AC17" s="57">
        <v>14239</v>
      </c>
      <c r="AD17" s="59">
        <v>12863</v>
      </c>
      <c r="AE17" s="60">
        <v>3459</v>
      </c>
      <c r="AF17" s="57">
        <v>16322</v>
      </c>
      <c r="AG17" s="59">
        <v>11783</v>
      </c>
      <c r="AH17" s="60">
        <v>3404</v>
      </c>
      <c r="AI17" s="57">
        <v>15187</v>
      </c>
      <c r="AJ17" s="59">
        <v>13150</v>
      </c>
      <c r="AK17" s="60">
        <v>3561</v>
      </c>
      <c r="AL17" s="57">
        <v>16711</v>
      </c>
      <c r="AM17" s="55">
        <v>148187</v>
      </c>
      <c r="AN17" s="56">
        <v>39228</v>
      </c>
      <c r="AO17" s="61">
        <v>187415</v>
      </c>
    </row>
    <row r="18" spans="2:41" x14ac:dyDescent="0.2">
      <c r="B18" s="58" t="s">
        <v>44</v>
      </c>
      <c r="C18" s="59">
        <v>8039</v>
      </c>
      <c r="D18" s="60">
        <v>1862</v>
      </c>
      <c r="E18" s="57">
        <v>9901</v>
      </c>
      <c r="F18" s="59">
        <v>7985</v>
      </c>
      <c r="G18" s="60">
        <v>1578</v>
      </c>
      <c r="H18" s="57">
        <v>9563</v>
      </c>
      <c r="I18" s="55">
        <v>7724</v>
      </c>
      <c r="J18" s="60">
        <v>1835</v>
      </c>
      <c r="K18" s="57">
        <v>9559</v>
      </c>
      <c r="L18" s="59">
        <v>7657</v>
      </c>
      <c r="M18" s="60">
        <v>1858</v>
      </c>
      <c r="N18" s="57">
        <v>9515</v>
      </c>
      <c r="O18" s="59">
        <v>7128</v>
      </c>
      <c r="P18" s="60">
        <v>1748</v>
      </c>
      <c r="Q18" s="57">
        <v>8876</v>
      </c>
      <c r="R18" s="59">
        <v>7056</v>
      </c>
      <c r="S18" s="60">
        <v>1776</v>
      </c>
      <c r="T18" s="57">
        <v>8832</v>
      </c>
      <c r="U18" s="59">
        <v>7735</v>
      </c>
      <c r="V18" s="60">
        <v>1509</v>
      </c>
      <c r="W18" s="57">
        <v>9244</v>
      </c>
      <c r="X18" s="59">
        <v>7636</v>
      </c>
      <c r="Y18" s="60">
        <v>1727</v>
      </c>
      <c r="Z18" s="57">
        <v>9363</v>
      </c>
      <c r="AA18" s="59">
        <v>6457</v>
      </c>
      <c r="AB18" s="60">
        <v>1406</v>
      </c>
      <c r="AC18" s="57">
        <v>7863</v>
      </c>
      <c r="AD18" s="59">
        <v>7063</v>
      </c>
      <c r="AE18" s="60">
        <v>1896</v>
      </c>
      <c r="AF18" s="57">
        <v>8959</v>
      </c>
      <c r="AG18" s="59">
        <v>7149</v>
      </c>
      <c r="AH18" s="60">
        <v>1694</v>
      </c>
      <c r="AI18" s="57">
        <v>8843</v>
      </c>
      <c r="AJ18" s="59">
        <v>7333</v>
      </c>
      <c r="AK18" s="60">
        <v>2123</v>
      </c>
      <c r="AL18" s="57">
        <v>9456</v>
      </c>
      <c r="AM18" s="55">
        <v>88962</v>
      </c>
      <c r="AN18" s="56">
        <v>21012</v>
      </c>
      <c r="AO18" s="61">
        <v>109974</v>
      </c>
    </row>
    <row r="19" spans="2:41" x14ac:dyDescent="0.2">
      <c r="B19" s="58" t="s">
        <v>45</v>
      </c>
      <c r="C19" s="59">
        <v>2275</v>
      </c>
      <c r="D19" s="60">
        <v>712</v>
      </c>
      <c r="E19" s="57">
        <v>2987</v>
      </c>
      <c r="F19" s="59">
        <v>2434</v>
      </c>
      <c r="G19" s="60">
        <v>665</v>
      </c>
      <c r="H19" s="57">
        <v>3099</v>
      </c>
      <c r="I19" s="55">
        <v>2469</v>
      </c>
      <c r="J19" s="60">
        <v>668</v>
      </c>
      <c r="K19" s="57">
        <v>3137</v>
      </c>
      <c r="L19" s="59">
        <v>2767</v>
      </c>
      <c r="M19" s="60">
        <v>516</v>
      </c>
      <c r="N19" s="57">
        <v>3283</v>
      </c>
      <c r="O19" s="59">
        <v>2927</v>
      </c>
      <c r="P19" s="60">
        <v>506</v>
      </c>
      <c r="Q19" s="57">
        <v>3433</v>
      </c>
      <c r="R19" s="59">
        <v>2679</v>
      </c>
      <c r="S19" s="60">
        <v>698</v>
      </c>
      <c r="T19" s="57">
        <v>3377</v>
      </c>
      <c r="U19" s="59">
        <v>3046</v>
      </c>
      <c r="V19" s="60">
        <v>684</v>
      </c>
      <c r="W19" s="57">
        <v>3730</v>
      </c>
      <c r="X19" s="59">
        <v>2835</v>
      </c>
      <c r="Y19" s="60">
        <v>797</v>
      </c>
      <c r="Z19" s="57">
        <v>3632</v>
      </c>
      <c r="AA19" s="59">
        <v>2418</v>
      </c>
      <c r="AB19" s="60">
        <v>688</v>
      </c>
      <c r="AC19" s="57">
        <v>3106</v>
      </c>
      <c r="AD19" s="59">
        <v>2501</v>
      </c>
      <c r="AE19" s="60">
        <v>760</v>
      </c>
      <c r="AF19" s="57">
        <v>3261</v>
      </c>
      <c r="AG19" s="59">
        <v>2265</v>
      </c>
      <c r="AH19" s="60">
        <v>518</v>
      </c>
      <c r="AI19" s="57">
        <v>2783</v>
      </c>
      <c r="AJ19" s="59">
        <v>2387</v>
      </c>
      <c r="AK19" s="60">
        <v>530</v>
      </c>
      <c r="AL19" s="57">
        <v>2917</v>
      </c>
      <c r="AM19" s="55">
        <v>31003</v>
      </c>
      <c r="AN19" s="56">
        <v>7742</v>
      </c>
      <c r="AO19" s="61">
        <v>38745</v>
      </c>
    </row>
    <row r="20" spans="2:41" x14ac:dyDescent="0.2">
      <c r="B20" s="58" t="s">
        <v>46</v>
      </c>
      <c r="C20" s="59">
        <v>8933</v>
      </c>
      <c r="D20" s="60">
        <v>2179</v>
      </c>
      <c r="E20" s="57">
        <v>11112</v>
      </c>
      <c r="F20" s="59">
        <v>9785</v>
      </c>
      <c r="G20" s="60">
        <v>2222</v>
      </c>
      <c r="H20" s="57">
        <v>12007</v>
      </c>
      <c r="I20" s="55">
        <v>9733</v>
      </c>
      <c r="J20" s="60">
        <v>2236</v>
      </c>
      <c r="K20" s="57">
        <v>11969</v>
      </c>
      <c r="L20" s="59">
        <v>9215</v>
      </c>
      <c r="M20" s="60">
        <v>2477</v>
      </c>
      <c r="N20" s="57">
        <v>11692</v>
      </c>
      <c r="O20" s="59">
        <v>9856</v>
      </c>
      <c r="P20" s="60">
        <v>2410</v>
      </c>
      <c r="Q20" s="57">
        <v>12266</v>
      </c>
      <c r="R20" s="59">
        <v>9764</v>
      </c>
      <c r="S20" s="60">
        <v>2192</v>
      </c>
      <c r="T20" s="57">
        <v>11956</v>
      </c>
      <c r="U20" s="59">
        <v>10961</v>
      </c>
      <c r="V20" s="60">
        <v>2111</v>
      </c>
      <c r="W20" s="57">
        <v>13072</v>
      </c>
      <c r="X20" s="59">
        <v>10289</v>
      </c>
      <c r="Y20" s="60">
        <v>2653</v>
      </c>
      <c r="Z20" s="57">
        <v>12942</v>
      </c>
      <c r="AA20" s="59">
        <v>9447</v>
      </c>
      <c r="AB20" s="60">
        <v>2766</v>
      </c>
      <c r="AC20" s="57">
        <v>12213</v>
      </c>
      <c r="AD20" s="59">
        <v>10572</v>
      </c>
      <c r="AE20" s="60">
        <v>3510</v>
      </c>
      <c r="AF20" s="57">
        <v>14082</v>
      </c>
      <c r="AG20" s="59">
        <v>10098</v>
      </c>
      <c r="AH20" s="60">
        <v>2271</v>
      </c>
      <c r="AI20" s="57">
        <v>12369</v>
      </c>
      <c r="AJ20" s="59">
        <v>11120</v>
      </c>
      <c r="AK20" s="60">
        <v>2604</v>
      </c>
      <c r="AL20" s="57">
        <v>13724</v>
      </c>
      <c r="AM20" s="55">
        <v>119773</v>
      </c>
      <c r="AN20" s="56">
        <v>29631</v>
      </c>
      <c r="AO20" s="61">
        <v>149404</v>
      </c>
    </row>
    <row r="21" spans="2:41" x14ac:dyDescent="0.2">
      <c r="B21" s="58" t="s">
        <v>47</v>
      </c>
      <c r="C21" s="59">
        <v>931</v>
      </c>
      <c r="D21" s="60">
        <v>126</v>
      </c>
      <c r="E21" s="57">
        <v>1057</v>
      </c>
      <c r="F21" s="59">
        <v>750</v>
      </c>
      <c r="G21" s="60">
        <v>70</v>
      </c>
      <c r="H21" s="57">
        <v>820</v>
      </c>
      <c r="I21" s="55">
        <v>906</v>
      </c>
      <c r="J21" s="60">
        <v>149</v>
      </c>
      <c r="K21" s="57">
        <v>1055</v>
      </c>
      <c r="L21" s="59">
        <v>791</v>
      </c>
      <c r="M21" s="60">
        <v>131</v>
      </c>
      <c r="N21" s="57">
        <v>922</v>
      </c>
      <c r="O21" s="59">
        <v>686</v>
      </c>
      <c r="P21" s="60">
        <v>172</v>
      </c>
      <c r="Q21" s="57">
        <v>858</v>
      </c>
      <c r="R21" s="59">
        <v>838</v>
      </c>
      <c r="S21" s="60">
        <v>257</v>
      </c>
      <c r="T21" s="57">
        <v>1095</v>
      </c>
      <c r="U21" s="59">
        <v>825</v>
      </c>
      <c r="V21" s="60">
        <v>359</v>
      </c>
      <c r="W21" s="57">
        <v>1184</v>
      </c>
      <c r="X21" s="59">
        <v>705</v>
      </c>
      <c r="Y21" s="60">
        <v>430</v>
      </c>
      <c r="Z21" s="57">
        <v>1135</v>
      </c>
      <c r="AA21" s="59">
        <v>781</v>
      </c>
      <c r="AB21" s="60">
        <v>347</v>
      </c>
      <c r="AC21" s="57">
        <v>1128</v>
      </c>
      <c r="AD21" s="59">
        <v>978</v>
      </c>
      <c r="AE21" s="60">
        <v>428</v>
      </c>
      <c r="AF21" s="57">
        <v>1406</v>
      </c>
      <c r="AG21" s="59">
        <v>876</v>
      </c>
      <c r="AH21" s="60">
        <v>387</v>
      </c>
      <c r="AI21" s="57">
        <v>1263</v>
      </c>
      <c r="AJ21" s="59">
        <v>902</v>
      </c>
      <c r="AK21" s="60">
        <v>547</v>
      </c>
      <c r="AL21" s="57">
        <v>1449</v>
      </c>
      <c r="AM21" s="55">
        <v>9969</v>
      </c>
      <c r="AN21" s="56">
        <v>3403</v>
      </c>
      <c r="AO21" s="61">
        <v>13372</v>
      </c>
    </row>
    <row r="22" spans="2:41" x14ac:dyDescent="0.2">
      <c r="B22" s="58" t="s">
        <v>48</v>
      </c>
      <c r="C22" s="59">
        <v>1753</v>
      </c>
      <c r="D22" s="60">
        <v>549</v>
      </c>
      <c r="E22" s="57">
        <v>2302</v>
      </c>
      <c r="F22" s="59">
        <v>1768</v>
      </c>
      <c r="G22" s="60">
        <v>569</v>
      </c>
      <c r="H22" s="57">
        <v>2337</v>
      </c>
      <c r="I22" s="55">
        <v>1955</v>
      </c>
      <c r="J22" s="60">
        <v>459</v>
      </c>
      <c r="K22" s="57">
        <v>2414</v>
      </c>
      <c r="L22" s="59">
        <v>2073</v>
      </c>
      <c r="M22" s="60">
        <v>564</v>
      </c>
      <c r="N22" s="57">
        <v>2637</v>
      </c>
      <c r="O22" s="59">
        <v>1899</v>
      </c>
      <c r="P22" s="60">
        <v>496</v>
      </c>
      <c r="Q22" s="57">
        <v>2395</v>
      </c>
      <c r="R22" s="59">
        <v>1637</v>
      </c>
      <c r="S22" s="60">
        <v>553</v>
      </c>
      <c r="T22" s="57">
        <v>2190</v>
      </c>
      <c r="U22" s="59">
        <v>1750</v>
      </c>
      <c r="V22" s="60">
        <v>548</v>
      </c>
      <c r="W22" s="57">
        <v>2298</v>
      </c>
      <c r="X22" s="59">
        <v>1950</v>
      </c>
      <c r="Y22" s="60">
        <v>769</v>
      </c>
      <c r="Z22" s="57">
        <v>2719</v>
      </c>
      <c r="AA22" s="59">
        <v>1758</v>
      </c>
      <c r="AB22" s="60">
        <v>659</v>
      </c>
      <c r="AC22" s="57">
        <v>2417</v>
      </c>
      <c r="AD22" s="59">
        <v>2143</v>
      </c>
      <c r="AE22" s="60">
        <v>553</v>
      </c>
      <c r="AF22" s="57">
        <v>2696</v>
      </c>
      <c r="AG22" s="59">
        <v>2220</v>
      </c>
      <c r="AH22" s="60">
        <v>449</v>
      </c>
      <c r="AI22" s="57">
        <v>2669</v>
      </c>
      <c r="AJ22" s="59">
        <v>2293</v>
      </c>
      <c r="AK22" s="60">
        <v>642</v>
      </c>
      <c r="AL22" s="57">
        <v>2935</v>
      </c>
      <c r="AM22" s="55">
        <v>23199</v>
      </c>
      <c r="AN22" s="56">
        <v>6810</v>
      </c>
      <c r="AO22" s="61">
        <v>30009</v>
      </c>
    </row>
    <row r="23" spans="2:41" x14ac:dyDescent="0.2">
      <c r="B23" s="58" t="s">
        <v>49</v>
      </c>
      <c r="C23" s="59">
        <v>113983</v>
      </c>
      <c r="D23" s="60">
        <v>37555</v>
      </c>
      <c r="E23" s="57">
        <v>151538</v>
      </c>
      <c r="F23" s="59">
        <v>105371</v>
      </c>
      <c r="G23" s="60">
        <v>32469</v>
      </c>
      <c r="H23" s="57">
        <v>137840</v>
      </c>
      <c r="I23" s="55">
        <v>110971</v>
      </c>
      <c r="J23" s="60">
        <v>36175</v>
      </c>
      <c r="K23" s="57">
        <v>147146</v>
      </c>
      <c r="L23" s="59">
        <v>108420</v>
      </c>
      <c r="M23" s="60">
        <v>37852</v>
      </c>
      <c r="N23" s="57">
        <v>146272</v>
      </c>
      <c r="O23" s="59">
        <v>109114</v>
      </c>
      <c r="P23" s="60">
        <v>36076</v>
      </c>
      <c r="Q23" s="57">
        <v>145190</v>
      </c>
      <c r="R23" s="59">
        <v>106778</v>
      </c>
      <c r="S23" s="60">
        <v>35011</v>
      </c>
      <c r="T23" s="57">
        <v>141789</v>
      </c>
      <c r="U23" s="59">
        <v>110554</v>
      </c>
      <c r="V23" s="60">
        <v>34191</v>
      </c>
      <c r="W23" s="57">
        <v>144745</v>
      </c>
      <c r="X23" s="59">
        <v>112222</v>
      </c>
      <c r="Y23" s="60">
        <v>37017</v>
      </c>
      <c r="Z23" s="57">
        <v>149239</v>
      </c>
      <c r="AA23" s="59">
        <v>99952</v>
      </c>
      <c r="AB23" s="60">
        <v>34012</v>
      </c>
      <c r="AC23" s="57">
        <v>133964</v>
      </c>
      <c r="AD23" s="59">
        <v>102043</v>
      </c>
      <c r="AE23" s="60">
        <v>34524</v>
      </c>
      <c r="AF23" s="57">
        <v>136567</v>
      </c>
      <c r="AG23" s="59">
        <v>103618</v>
      </c>
      <c r="AH23" s="60">
        <v>36169</v>
      </c>
      <c r="AI23" s="57">
        <v>139787</v>
      </c>
      <c r="AJ23" s="59">
        <v>114861</v>
      </c>
      <c r="AK23" s="60">
        <v>41656</v>
      </c>
      <c r="AL23" s="57">
        <v>156517</v>
      </c>
      <c r="AM23" s="55">
        <v>1297887</v>
      </c>
      <c r="AN23" s="56">
        <v>432707</v>
      </c>
      <c r="AO23" s="61">
        <v>1730594</v>
      </c>
    </row>
    <row r="24" spans="2:41" ht="15" x14ac:dyDescent="0.25">
      <c r="B24" s="62" t="s">
        <v>50</v>
      </c>
      <c r="C24" s="63">
        <v>200838</v>
      </c>
      <c r="D24" s="64">
        <v>66306</v>
      </c>
      <c r="E24" s="57">
        <v>267144</v>
      </c>
      <c r="F24" s="63">
        <v>194831</v>
      </c>
      <c r="G24" s="64">
        <v>61548</v>
      </c>
      <c r="H24" s="57">
        <v>256379</v>
      </c>
      <c r="I24" s="63">
        <v>199717</v>
      </c>
      <c r="J24" s="64">
        <v>64379</v>
      </c>
      <c r="K24" s="57">
        <v>264096</v>
      </c>
      <c r="L24" s="63">
        <v>195625</v>
      </c>
      <c r="M24" s="64">
        <v>67715</v>
      </c>
      <c r="N24" s="65">
        <v>263340</v>
      </c>
      <c r="O24" s="63">
        <v>196175</v>
      </c>
      <c r="P24" s="64">
        <v>64919</v>
      </c>
      <c r="Q24" s="65">
        <v>261094</v>
      </c>
      <c r="R24" s="63">
        <v>191724</v>
      </c>
      <c r="S24" s="64">
        <v>63050</v>
      </c>
      <c r="T24" s="65">
        <v>254774</v>
      </c>
      <c r="U24" s="63">
        <v>200158</v>
      </c>
      <c r="V24" s="64">
        <v>60369</v>
      </c>
      <c r="W24" s="65">
        <v>260527</v>
      </c>
      <c r="X24" s="63">
        <v>202051</v>
      </c>
      <c r="Y24" s="64">
        <v>66773</v>
      </c>
      <c r="Z24" s="65">
        <v>268824</v>
      </c>
      <c r="AA24" s="63">
        <v>178554</v>
      </c>
      <c r="AB24" s="64">
        <v>61572</v>
      </c>
      <c r="AC24" s="65">
        <v>240126</v>
      </c>
      <c r="AD24" s="63">
        <v>189659</v>
      </c>
      <c r="AE24" s="64">
        <v>66030</v>
      </c>
      <c r="AF24" s="65">
        <v>255689</v>
      </c>
      <c r="AG24" s="63">
        <v>188193</v>
      </c>
      <c r="AH24" s="64">
        <v>64067</v>
      </c>
      <c r="AI24" s="65">
        <v>252260</v>
      </c>
      <c r="AJ24" s="63">
        <v>208729</v>
      </c>
      <c r="AK24" s="64">
        <v>75741</v>
      </c>
      <c r="AL24" s="65">
        <v>284470</v>
      </c>
      <c r="AM24" s="63">
        <v>2346254</v>
      </c>
      <c r="AN24" s="64">
        <v>782469</v>
      </c>
      <c r="AO24" s="65">
        <v>3128723</v>
      </c>
    </row>
    <row r="25" spans="2:41" ht="21.75" customHeight="1" x14ac:dyDescent="0.2">
      <c r="B25" s="50" t="s">
        <v>51</v>
      </c>
      <c r="C25" s="66"/>
      <c r="D25" s="67"/>
      <c r="E25" s="68"/>
      <c r="F25" s="66"/>
      <c r="G25" s="67"/>
      <c r="H25" s="68"/>
      <c r="I25" s="66"/>
      <c r="J25" s="67"/>
      <c r="K25" s="68"/>
      <c r="L25" s="66"/>
      <c r="M25" s="67"/>
      <c r="N25" s="68"/>
      <c r="O25" s="66"/>
      <c r="P25" s="67"/>
      <c r="Q25" s="68"/>
      <c r="R25" s="66"/>
      <c r="S25" s="67"/>
      <c r="T25" s="68"/>
      <c r="U25" s="66"/>
      <c r="V25" s="67"/>
      <c r="W25" s="68"/>
      <c r="X25" s="66"/>
      <c r="Y25" s="67"/>
      <c r="Z25" s="68"/>
      <c r="AA25" s="66"/>
      <c r="AB25" s="67"/>
      <c r="AC25" s="68"/>
      <c r="AD25" s="66"/>
      <c r="AE25" s="67"/>
      <c r="AF25" s="68"/>
      <c r="AG25" s="66"/>
      <c r="AH25" s="67"/>
      <c r="AI25" s="68"/>
      <c r="AJ25" s="66"/>
      <c r="AK25" s="67"/>
      <c r="AL25" s="68"/>
      <c r="AM25" s="66"/>
      <c r="AN25" s="67"/>
      <c r="AO25" s="68"/>
    </row>
    <row r="26" spans="2:41" x14ac:dyDescent="0.2">
      <c r="B26" s="54" t="s">
        <v>34</v>
      </c>
      <c r="C26" s="55">
        <v>181</v>
      </c>
      <c r="D26" s="56">
        <v>168</v>
      </c>
      <c r="E26" s="57">
        <v>349</v>
      </c>
      <c r="F26" s="55">
        <v>172</v>
      </c>
      <c r="G26" s="56">
        <v>224</v>
      </c>
      <c r="H26" s="57">
        <v>396</v>
      </c>
      <c r="I26" s="55">
        <v>178</v>
      </c>
      <c r="J26" s="56">
        <v>149</v>
      </c>
      <c r="K26" s="57">
        <v>327</v>
      </c>
      <c r="L26" s="55">
        <v>140</v>
      </c>
      <c r="M26" s="56">
        <v>223</v>
      </c>
      <c r="N26" s="57">
        <v>363</v>
      </c>
      <c r="O26" s="55">
        <v>139</v>
      </c>
      <c r="P26" s="56">
        <v>212</v>
      </c>
      <c r="Q26" s="57">
        <v>351</v>
      </c>
      <c r="R26" s="55">
        <v>227</v>
      </c>
      <c r="S26" s="56">
        <v>227</v>
      </c>
      <c r="T26" s="57">
        <v>454</v>
      </c>
      <c r="U26" s="55">
        <v>206</v>
      </c>
      <c r="V26" s="56">
        <v>251</v>
      </c>
      <c r="W26" s="57">
        <v>457</v>
      </c>
      <c r="X26" s="55">
        <v>174</v>
      </c>
      <c r="Y26" s="56">
        <v>302</v>
      </c>
      <c r="Z26" s="57">
        <v>476</v>
      </c>
      <c r="AA26" s="55">
        <v>164</v>
      </c>
      <c r="AB26" s="56">
        <v>235</v>
      </c>
      <c r="AC26" s="57">
        <v>399</v>
      </c>
      <c r="AD26" s="55">
        <v>200</v>
      </c>
      <c r="AE26" s="56">
        <v>222</v>
      </c>
      <c r="AF26" s="57">
        <v>422</v>
      </c>
      <c r="AG26" s="55">
        <v>196</v>
      </c>
      <c r="AH26" s="56">
        <v>193</v>
      </c>
      <c r="AI26" s="57">
        <v>389</v>
      </c>
      <c r="AJ26" s="55">
        <v>221</v>
      </c>
      <c r="AK26" s="56">
        <v>233</v>
      </c>
      <c r="AL26" s="57">
        <v>454</v>
      </c>
      <c r="AM26" s="55">
        <v>2198</v>
      </c>
      <c r="AN26" s="56">
        <v>2639</v>
      </c>
      <c r="AO26" s="57">
        <v>4837</v>
      </c>
    </row>
    <row r="27" spans="2:41" x14ac:dyDescent="0.2">
      <c r="B27" s="58" t="s">
        <v>35</v>
      </c>
      <c r="C27" s="59">
        <v>431</v>
      </c>
      <c r="D27" s="60">
        <v>314</v>
      </c>
      <c r="E27" s="57">
        <v>745</v>
      </c>
      <c r="F27" s="59">
        <v>266</v>
      </c>
      <c r="G27" s="60">
        <v>309</v>
      </c>
      <c r="H27" s="57">
        <v>575</v>
      </c>
      <c r="I27" s="59">
        <v>236</v>
      </c>
      <c r="J27" s="60">
        <v>184</v>
      </c>
      <c r="K27" s="57">
        <v>420</v>
      </c>
      <c r="L27" s="59">
        <v>376</v>
      </c>
      <c r="M27" s="60">
        <v>370</v>
      </c>
      <c r="N27" s="57">
        <v>746</v>
      </c>
      <c r="O27" s="59">
        <v>427</v>
      </c>
      <c r="P27" s="60">
        <v>306</v>
      </c>
      <c r="Q27" s="57">
        <v>733</v>
      </c>
      <c r="R27" s="59">
        <v>338</v>
      </c>
      <c r="S27" s="60">
        <v>247</v>
      </c>
      <c r="T27" s="57">
        <v>585</v>
      </c>
      <c r="U27" s="59">
        <v>287</v>
      </c>
      <c r="V27" s="60">
        <v>182</v>
      </c>
      <c r="W27" s="57">
        <v>469</v>
      </c>
      <c r="X27" s="59">
        <v>327</v>
      </c>
      <c r="Y27" s="60">
        <v>354</v>
      </c>
      <c r="Z27" s="57">
        <v>681</v>
      </c>
      <c r="AA27" s="59">
        <v>388</v>
      </c>
      <c r="AB27" s="60">
        <v>470</v>
      </c>
      <c r="AC27" s="57">
        <v>858</v>
      </c>
      <c r="AD27" s="59">
        <v>507</v>
      </c>
      <c r="AE27" s="60">
        <v>424</v>
      </c>
      <c r="AF27" s="57">
        <v>931</v>
      </c>
      <c r="AG27" s="59">
        <v>512</v>
      </c>
      <c r="AH27" s="60">
        <v>373</v>
      </c>
      <c r="AI27" s="57">
        <v>885</v>
      </c>
      <c r="AJ27" s="59">
        <v>537</v>
      </c>
      <c r="AK27" s="60">
        <v>395</v>
      </c>
      <c r="AL27" s="57">
        <v>932</v>
      </c>
      <c r="AM27" s="55">
        <v>4632</v>
      </c>
      <c r="AN27" s="56">
        <v>3928</v>
      </c>
      <c r="AO27" s="61">
        <v>8560</v>
      </c>
    </row>
    <row r="28" spans="2:41" x14ac:dyDescent="0.2">
      <c r="B28" s="58" t="s">
        <v>36</v>
      </c>
      <c r="C28" s="59">
        <v>926</v>
      </c>
      <c r="D28" s="60">
        <v>713</v>
      </c>
      <c r="E28" s="57">
        <v>1639</v>
      </c>
      <c r="F28" s="59">
        <v>1074</v>
      </c>
      <c r="G28" s="60">
        <v>606</v>
      </c>
      <c r="H28" s="57">
        <v>1680</v>
      </c>
      <c r="I28" s="59">
        <v>1030</v>
      </c>
      <c r="J28" s="60">
        <v>677</v>
      </c>
      <c r="K28" s="57">
        <v>1707</v>
      </c>
      <c r="L28" s="59">
        <v>933</v>
      </c>
      <c r="M28" s="60">
        <v>880</v>
      </c>
      <c r="N28" s="57">
        <v>1813</v>
      </c>
      <c r="O28" s="59">
        <v>1203</v>
      </c>
      <c r="P28" s="60">
        <v>909</v>
      </c>
      <c r="Q28" s="57">
        <v>2112</v>
      </c>
      <c r="R28" s="59">
        <v>1252</v>
      </c>
      <c r="S28" s="60">
        <v>882</v>
      </c>
      <c r="T28" s="57">
        <v>2134</v>
      </c>
      <c r="U28" s="59">
        <v>1097</v>
      </c>
      <c r="V28" s="60">
        <v>965</v>
      </c>
      <c r="W28" s="57">
        <v>2062</v>
      </c>
      <c r="X28" s="59">
        <v>1094</v>
      </c>
      <c r="Y28" s="60">
        <v>1115</v>
      </c>
      <c r="Z28" s="57">
        <v>2209</v>
      </c>
      <c r="AA28" s="59">
        <v>1176</v>
      </c>
      <c r="AB28" s="60">
        <v>922</v>
      </c>
      <c r="AC28" s="57">
        <v>2098</v>
      </c>
      <c r="AD28" s="59">
        <v>944</v>
      </c>
      <c r="AE28" s="60">
        <v>1017</v>
      </c>
      <c r="AF28" s="57">
        <v>1961</v>
      </c>
      <c r="AG28" s="59">
        <v>1132</v>
      </c>
      <c r="AH28" s="60">
        <v>985</v>
      </c>
      <c r="AI28" s="57">
        <v>2117</v>
      </c>
      <c r="AJ28" s="59">
        <v>1346</v>
      </c>
      <c r="AK28" s="60">
        <v>894</v>
      </c>
      <c r="AL28" s="57">
        <v>2240</v>
      </c>
      <c r="AM28" s="55">
        <v>13207</v>
      </c>
      <c r="AN28" s="56">
        <v>10565</v>
      </c>
      <c r="AO28" s="61">
        <v>23772</v>
      </c>
    </row>
    <row r="29" spans="2:41" x14ac:dyDescent="0.2">
      <c r="B29" s="58" t="s">
        <v>37</v>
      </c>
      <c r="C29" s="59">
        <v>257</v>
      </c>
      <c r="D29" s="60">
        <v>364</v>
      </c>
      <c r="E29" s="57">
        <v>621</v>
      </c>
      <c r="F29" s="59">
        <v>153</v>
      </c>
      <c r="G29" s="60">
        <v>306</v>
      </c>
      <c r="H29" s="57">
        <v>459</v>
      </c>
      <c r="I29" s="59">
        <v>215</v>
      </c>
      <c r="J29" s="60">
        <v>327</v>
      </c>
      <c r="K29" s="57">
        <v>542</v>
      </c>
      <c r="L29" s="59">
        <v>190</v>
      </c>
      <c r="M29" s="60">
        <v>318</v>
      </c>
      <c r="N29" s="57">
        <v>508</v>
      </c>
      <c r="O29" s="59">
        <v>252</v>
      </c>
      <c r="P29" s="60">
        <v>260</v>
      </c>
      <c r="Q29" s="57">
        <v>512</v>
      </c>
      <c r="R29" s="59">
        <v>348</v>
      </c>
      <c r="S29" s="60">
        <v>293</v>
      </c>
      <c r="T29" s="57">
        <v>641</v>
      </c>
      <c r="U29" s="59">
        <v>429</v>
      </c>
      <c r="V29" s="60">
        <v>292</v>
      </c>
      <c r="W29" s="57">
        <v>721</v>
      </c>
      <c r="X29" s="59">
        <v>477</v>
      </c>
      <c r="Y29" s="60">
        <v>250</v>
      </c>
      <c r="Z29" s="57">
        <v>727</v>
      </c>
      <c r="AA29" s="59">
        <v>451</v>
      </c>
      <c r="AB29" s="60">
        <v>204</v>
      </c>
      <c r="AC29" s="57">
        <v>655</v>
      </c>
      <c r="AD29" s="59">
        <v>457</v>
      </c>
      <c r="AE29" s="60">
        <v>252</v>
      </c>
      <c r="AF29" s="57">
        <v>709</v>
      </c>
      <c r="AG29" s="59">
        <v>433</v>
      </c>
      <c r="AH29" s="60">
        <v>296</v>
      </c>
      <c r="AI29" s="57">
        <v>729</v>
      </c>
      <c r="AJ29" s="59">
        <v>347</v>
      </c>
      <c r="AK29" s="60">
        <v>422</v>
      </c>
      <c r="AL29" s="57">
        <v>769</v>
      </c>
      <c r="AM29" s="55">
        <v>4009</v>
      </c>
      <c r="AN29" s="56">
        <v>3584</v>
      </c>
      <c r="AO29" s="61">
        <v>7593</v>
      </c>
    </row>
    <row r="30" spans="2:41" x14ac:dyDescent="0.2">
      <c r="B30" s="58" t="s">
        <v>38</v>
      </c>
      <c r="C30" s="59">
        <v>1176</v>
      </c>
      <c r="D30" s="60">
        <v>831</v>
      </c>
      <c r="E30" s="57">
        <v>2007</v>
      </c>
      <c r="F30" s="59">
        <v>966</v>
      </c>
      <c r="G30" s="60">
        <v>916</v>
      </c>
      <c r="H30" s="57">
        <v>1882</v>
      </c>
      <c r="I30" s="59">
        <v>950</v>
      </c>
      <c r="J30" s="60">
        <v>792</v>
      </c>
      <c r="K30" s="57">
        <v>1742</v>
      </c>
      <c r="L30" s="59">
        <v>847</v>
      </c>
      <c r="M30" s="60">
        <v>659</v>
      </c>
      <c r="N30" s="57">
        <v>1506</v>
      </c>
      <c r="O30" s="59">
        <v>810</v>
      </c>
      <c r="P30" s="60">
        <v>637</v>
      </c>
      <c r="Q30" s="57">
        <v>1447</v>
      </c>
      <c r="R30" s="59">
        <v>831</v>
      </c>
      <c r="S30" s="60">
        <v>765</v>
      </c>
      <c r="T30" s="57">
        <v>1596</v>
      </c>
      <c r="U30" s="59">
        <v>903</v>
      </c>
      <c r="V30" s="60">
        <v>769</v>
      </c>
      <c r="W30" s="57">
        <v>1672</v>
      </c>
      <c r="X30" s="59">
        <v>832</v>
      </c>
      <c r="Y30" s="60">
        <v>787</v>
      </c>
      <c r="Z30" s="57">
        <v>1619</v>
      </c>
      <c r="AA30" s="59">
        <v>780</v>
      </c>
      <c r="AB30" s="60">
        <v>678</v>
      </c>
      <c r="AC30" s="57">
        <v>1458</v>
      </c>
      <c r="AD30" s="59">
        <v>1051</v>
      </c>
      <c r="AE30" s="60">
        <v>800</v>
      </c>
      <c r="AF30" s="57">
        <v>1851</v>
      </c>
      <c r="AG30" s="59">
        <v>894</v>
      </c>
      <c r="AH30" s="60">
        <v>837</v>
      </c>
      <c r="AI30" s="57">
        <v>1731</v>
      </c>
      <c r="AJ30" s="59">
        <v>1127</v>
      </c>
      <c r="AK30" s="60">
        <v>1013</v>
      </c>
      <c r="AL30" s="57">
        <v>2140</v>
      </c>
      <c r="AM30" s="55">
        <v>11167</v>
      </c>
      <c r="AN30" s="56">
        <v>9484</v>
      </c>
      <c r="AO30" s="61">
        <v>20651</v>
      </c>
    </row>
    <row r="31" spans="2:41" x14ac:dyDescent="0.2">
      <c r="B31" s="58" t="s">
        <v>39</v>
      </c>
      <c r="C31" s="59">
        <v>3472</v>
      </c>
      <c r="D31" s="60">
        <v>3543</v>
      </c>
      <c r="E31" s="57">
        <v>7015</v>
      </c>
      <c r="F31" s="59">
        <v>4614</v>
      </c>
      <c r="G31" s="60">
        <v>4401</v>
      </c>
      <c r="H31" s="57">
        <v>9015</v>
      </c>
      <c r="I31" s="59">
        <v>4540</v>
      </c>
      <c r="J31" s="60">
        <v>4032</v>
      </c>
      <c r="K31" s="57">
        <v>8572</v>
      </c>
      <c r="L31" s="59">
        <v>3989</v>
      </c>
      <c r="M31" s="60">
        <v>3786</v>
      </c>
      <c r="N31" s="57">
        <v>7775</v>
      </c>
      <c r="O31" s="59">
        <v>4237</v>
      </c>
      <c r="P31" s="60">
        <v>3756</v>
      </c>
      <c r="Q31" s="57">
        <v>7993</v>
      </c>
      <c r="R31" s="59">
        <v>4581</v>
      </c>
      <c r="S31" s="60">
        <v>4130</v>
      </c>
      <c r="T31" s="57">
        <v>8711</v>
      </c>
      <c r="U31" s="59">
        <v>4808</v>
      </c>
      <c r="V31" s="60">
        <v>4196</v>
      </c>
      <c r="W31" s="57">
        <v>9004</v>
      </c>
      <c r="X31" s="59">
        <v>4288</v>
      </c>
      <c r="Y31" s="60">
        <v>3867</v>
      </c>
      <c r="Z31" s="57">
        <v>8155</v>
      </c>
      <c r="AA31" s="59">
        <v>3688</v>
      </c>
      <c r="AB31" s="60">
        <v>3511</v>
      </c>
      <c r="AC31" s="57">
        <v>7199</v>
      </c>
      <c r="AD31" s="59">
        <v>5293</v>
      </c>
      <c r="AE31" s="60">
        <v>5548</v>
      </c>
      <c r="AF31" s="57">
        <v>10841</v>
      </c>
      <c r="AG31" s="59">
        <v>4823</v>
      </c>
      <c r="AH31" s="60">
        <v>4111</v>
      </c>
      <c r="AI31" s="57">
        <v>8934</v>
      </c>
      <c r="AJ31" s="59">
        <v>5233</v>
      </c>
      <c r="AK31" s="60">
        <v>5363</v>
      </c>
      <c r="AL31" s="57">
        <v>10596</v>
      </c>
      <c r="AM31" s="55">
        <v>53566</v>
      </c>
      <c r="AN31" s="56">
        <v>50244</v>
      </c>
      <c r="AO31" s="61">
        <v>103810</v>
      </c>
    </row>
    <row r="32" spans="2:41" x14ac:dyDescent="0.2">
      <c r="B32" s="58" t="s">
        <v>40</v>
      </c>
      <c r="C32" s="59">
        <v>2520</v>
      </c>
      <c r="D32" s="60">
        <v>1681</v>
      </c>
      <c r="E32" s="57">
        <v>4201</v>
      </c>
      <c r="F32" s="59">
        <v>2570</v>
      </c>
      <c r="G32" s="60">
        <v>1876</v>
      </c>
      <c r="H32" s="57">
        <v>4446</v>
      </c>
      <c r="I32" s="59">
        <v>2598</v>
      </c>
      <c r="J32" s="60">
        <v>1306</v>
      </c>
      <c r="K32" s="57">
        <v>3904</v>
      </c>
      <c r="L32" s="59">
        <v>2831</v>
      </c>
      <c r="M32" s="60">
        <v>1560</v>
      </c>
      <c r="N32" s="57">
        <v>4391</v>
      </c>
      <c r="O32" s="59">
        <v>2654</v>
      </c>
      <c r="P32" s="60">
        <v>1607</v>
      </c>
      <c r="Q32" s="57">
        <v>4261</v>
      </c>
      <c r="R32" s="59">
        <v>2669</v>
      </c>
      <c r="S32" s="60">
        <v>1484</v>
      </c>
      <c r="T32" s="57">
        <v>4153</v>
      </c>
      <c r="U32" s="59">
        <v>2925</v>
      </c>
      <c r="V32" s="60">
        <v>1510</v>
      </c>
      <c r="W32" s="57">
        <v>4435</v>
      </c>
      <c r="X32" s="59">
        <v>2531</v>
      </c>
      <c r="Y32" s="60">
        <v>1503</v>
      </c>
      <c r="Z32" s="57">
        <v>4034</v>
      </c>
      <c r="AA32" s="59">
        <v>2263</v>
      </c>
      <c r="AB32" s="60">
        <v>1289</v>
      </c>
      <c r="AC32" s="57">
        <v>3552</v>
      </c>
      <c r="AD32" s="59">
        <v>2401</v>
      </c>
      <c r="AE32" s="60">
        <v>1099</v>
      </c>
      <c r="AF32" s="57">
        <v>3500</v>
      </c>
      <c r="AG32" s="59">
        <v>2711</v>
      </c>
      <c r="AH32" s="60">
        <v>1451</v>
      </c>
      <c r="AI32" s="57">
        <v>4162</v>
      </c>
      <c r="AJ32" s="59">
        <v>2893</v>
      </c>
      <c r="AK32" s="60">
        <v>1564</v>
      </c>
      <c r="AL32" s="57">
        <v>4457</v>
      </c>
      <c r="AM32" s="55">
        <v>31566</v>
      </c>
      <c r="AN32" s="56">
        <v>17930</v>
      </c>
      <c r="AO32" s="61">
        <v>49496</v>
      </c>
    </row>
    <row r="33" spans="2:41" x14ac:dyDescent="0.2">
      <c r="B33" s="58" t="s">
        <v>41</v>
      </c>
      <c r="C33" s="59">
        <v>2414</v>
      </c>
      <c r="D33" s="60">
        <v>1617</v>
      </c>
      <c r="E33" s="57">
        <v>4031</v>
      </c>
      <c r="F33" s="59">
        <v>2380</v>
      </c>
      <c r="G33" s="60">
        <v>1717</v>
      </c>
      <c r="H33" s="57">
        <v>4097</v>
      </c>
      <c r="I33" s="59">
        <v>2577</v>
      </c>
      <c r="J33" s="60">
        <v>1782</v>
      </c>
      <c r="K33" s="57">
        <v>4359</v>
      </c>
      <c r="L33" s="59">
        <v>2733</v>
      </c>
      <c r="M33" s="60">
        <v>1969</v>
      </c>
      <c r="N33" s="57">
        <v>4702</v>
      </c>
      <c r="O33" s="59">
        <v>3011</v>
      </c>
      <c r="P33" s="60">
        <v>1928</v>
      </c>
      <c r="Q33" s="57">
        <v>4939</v>
      </c>
      <c r="R33" s="59">
        <v>2556</v>
      </c>
      <c r="S33" s="60">
        <v>1690</v>
      </c>
      <c r="T33" s="57">
        <v>4246</v>
      </c>
      <c r="U33" s="59">
        <v>2630</v>
      </c>
      <c r="V33" s="60">
        <v>1673</v>
      </c>
      <c r="W33" s="57">
        <v>4303</v>
      </c>
      <c r="X33" s="59">
        <v>2715</v>
      </c>
      <c r="Y33" s="60">
        <v>1719</v>
      </c>
      <c r="Z33" s="57">
        <v>4434</v>
      </c>
      <c r="AA33" s="59">
        <v>2738</v>
      </c>
      <c r="AB33" s="60">
        <v>1633</v>
      </c>
      <c r="AC33" s="57">
        <v>4371</v>
      </c>
      <c r="AD33" s="59">
        <v>2556</v>
      </c>
      <c r="AE33" s="60">
        <v>2053</v>
      </c>
      <c r="AF33" s="57">
        <v>4609</v>
      </c>
      <c r="AG33" s="59">
        <v>2284</v>
      </c>
      <c r="AH33" s="60">
        <v>1990</v>
      </c>
      <c r="AI33" s="57">
        <v>4274</v>
      </c>
      <c r="AJ33" s="59">
        <v>2468</v>
      </c>
      <c r="AK33" s="60">
        <v>2313</v>
      </c>
      <c r="AL33" s="57">
        <v>4781</v>
      </c>
      <c r="AM33" s="55">
        <v>31062</v>
      </c>
      <c r="AN33" s="56">
        <v>22084</v>
      </c>
      <c r="AO33" s="61">
        <v>53146</v>
      </c>
    </row>
    <row r="34" spans="2:41" x14ac:dyDescent="0.2">
      <c r="B34" s="58" t="s">
        <v>42</v>
      </c>
      <c r="C34" s="59">
        <v>745</v>
      </c>
      <c r="D34" s="60">
        <v>363</v>
      </c>
      <c r="E34" s="57">
        <v>1108</v>
      </c>
      <c r="F34" s="59">
        <v>700</v>
      </c>
      <c r="G34" s="60">
        <v>348</v>
      </c>
      <c r="H34" s="57">
        <v>1048</v>
      </c>
      <c r="I34" s="59">
        <v>682</v>
      </c>
      <c r="J34" s="60">
        <v>211</v>
      </c>
      <c r="K34" s="57">
        <v>893</v>
      </c>
      <c r="L34" s="59">
        <v>845</v>
      </c>
      <c r="M34" s="60">
        <v>339</v>
      </c>
      <c r="N34" s="57">
        <v>1184</v>
      </c>
      <c r="O34" s="59">
        <v>946</v>
      </c>
      <c r="P34" s="60">
        <v>255</v>
      </c>
      <c r="Q34" s="57">
        <v>1201</v>
      </c>
      <c r="R34" s="59">
        <v>896</v>
      </c>
      <c r="S34" s="60">
        <v>231</v>
      </c>
      <c r="T34" s="57">
        <v>1127</v>
      </c>
      <c r="U34" s="59">
        <v>904</v>
      </c>
      <c r="V34" s="60">
        <v>266</v>
      </c>
      <c r="W34" s="57">
        <v>1170</v>
      </c>
      <c r="X34" s="59">
        <v>814</v>
      </c>
      <c r="Y34" s="60">
        <v>326</v>
      </c>
      <c r="Z34" s="57">
        <v>1140</v>
      </c>
      <c r="AA34" s="59">
        <v>754</v>
      </c>
      <c r="AB34" s="60">
        <v>428</v>
      </c>
      <c r="AC34" s="57">
        <v>1182</v>
      </c>
      <c r="AD34" s="59">
        <v>963</v>
      </c>
      <c r="AE34" s="60">
        <v>566</v>
      </c>
      <c r="AF34" s="57">
        <v>1529</v>
      </c>
      <c r="AG34" s="59">
        <v>760</v>
      </c>
      <c r="AH34" s="60">
        <v>490</v>
      </c>
      <c r="AI34" s="57">
        <v>1250</v>
      </c>
      <c r="AJ34" s="59">
        <v>982</v>
      </c>
      <c r="AK34" s="60">
        <v>506</v>
      </c>
      <c r="AL34" s="57">
        <v>1488</v>
      </c>
      <c r="AM34" s="55">
        <v>9991</v>
      </c>
      <c r="AN34" s="56">
        <v>4329</v>
      </c>
      <c r="AO34" s="61">
        <v>14320</v>
      </c>
    </row>
    <row r="35" spans="2:41" x14ac:dyDescent="0.2">
      <c r="B35" s="58" t="s">
        <v>43</v>
      </c>
      <c r="C35" s="59">
        <v>2773</v>
      </c>
      <c r="D35" s="60">
        <v>2116</v>
      </c>
      <c r="E35" s="57">
        <v>4889</v>
      </c>
      <c r="F35" s="59">
        <v>2820</v>
      </c>
      <c r="G35" s="60">
        <v>2102</v>
      </c>
      <c r="H35" s="57">
        <v>4922</v>
      </c>
      <c r="I35" s="59">
        <v>2637</v>
      </c>
      <c r="J35" s="60">
        <v>2117</v>
      </c>
      <c r="K35" s="57">
        <v>4754</v>
      </c>
      <c r="L35" s="59">
        <v>3094</v>
      </c>
      <c r="M35" s="60">
        <v>2190</v>
      </c>
      <c r="N35" s="57">
        <v>5284</v>
      </c>
      <c r="O35" s="59">
        <v>3459</v>
      </c>
      <c r="P35" s="60">
        <v>2214</v>
      </c>
      <c r="Q35" s="57">
        <v>5673</v>
      </c>
      <c r="R35" s="59">
        <v>3194</v>
      </c>
      <c r="S35" s="60">
        <v>2033</v>
      </c>
      <c r="T35" s="57">
        <v>5227</v>
      </c>
      <c r="U35" s="59">
        <v>3205</v>
      </c>
      <c r="V35" s="60">
        <v>1912</v>
      </c>
      <c r="W35" s="57">
        <v>5117</v>
      </c>
      <c r="X35" s="59">
        <v>3248</v>
      </c>
      <c r="Y35" s="60">
        <v>2147</v>
      </c>
      <c r="Z35" s="57">
        <v>5395</v>
      </c>
      <c r="AA35" s="59">
        <v>2632</v>
      </c>
      <c r="AB35" s="60">
        <v>1752</v>
      </c>
      <c r="AC35" s="57">
        <v>4384</v>
      </c>
      <c r="AD35" s="59">
        <v>2864</v>
      </c>
      <c r="AE35" s="60">
        <v>2277</v>
      </c>
      <c r="AF35" s="57">
        <v>5141</v>
      </c>
      <c r="AG35" s="59">
        <v>2894</v>
      </c>
      <c r="AH35" s="60">
        <v>2500</v>
      </c>
      <c r="AI35" s="57">
        <v>5394</v>
      </c>
      <c r="AJ35" s="59">
        <v>3035</v>
      </c>
      <c r="AK35" s="60">
        <v>2489</v>
      </c>
      <c r="AL35" s="57">
        <v>5524</v>
      </c>
      <c r="AM35" s="55">
        <v>35855</v>
      </c>
      <c r="AN35" s="56">
        <v>25849</v>
      </c>
      <c r="AO35" s="61">
        <v>61704</v>
      </c>
    </row>
    <row r="36" spans="2:41" x14ac:dyDescent="0.2">
      <c r="B36" s="58" t="s">
        <v>44</v>
      </c>
      <c r="C36" s="59">
        <v>1430</v>
      </c>
      <c r="D36" s="60">
        <v>898</v>
      </c>
      <c r="E36" s="57">
        <v>2328</v>
      </c>
      <c r="F36" s="59">
        <v>1350</v>
      </c>
      <c r="G36" s="60">
        <v>762</v>
      </c>
      <c r="H36" s="57">
        <v>2112</v>
      </c>
      <c r="I36" s="59">
        <v>1535</v>
      </c>
      <c r="J36" s="60">
        <v>927</v>
      </c>
      <c r="K36" s="57">
        <v>2462</v>
      </c>
      <c r="L36" s="59">
        <v>1469</v>
      </c>
      <c r="M36" s="60">
        <v>1054</v>
      </c>
      <c r="N36" s="57">
        <v>2523</v>
      </c>
      <c r="O36" s="59">
        <v>1600</v>
      </c>
      <c r="P36" s="60">
        <v>964</v>
      </c>
      <c r="Q36" s="57">
        <v>2564</v>
      </c>
      <c r="R36" s="59">
        <v>1466</v>
      </c>
      <c r="S36" s="60">
        <v>1032</v>
      </c>
      <c r="T36" s="57">
        <v>2498</v>
      </c>
      <c r="U36" s="59">
        <v>1533</v>
      </c>
      <c r="V36" s="60">
        <v>952</v>
      </c>
      <c r="W36" s="57">
        <v>2485</v>
      </c>
      <c r="X36" s="59">
        <v>1260</v>
      </c>
      <c r="Y36" s="60">
        <v>906</v>
      </c>
      <c r="Z36" s="57">
        <v>2166</v>
      </c>
      <c r="AA36" s="59">
        <v>1296</v>
      </c>
      <c r="AB36" s="60">
        <v>657</v>
      </c>
      <c r="AC36" s="57">
        <v>1953</v>
      </c>
      <c r="AD36" s="59">
        <v>1455</v>
      </c>
      <c r="AE36" s="60">
        <v>903</v>
      </c>
      <c r="AF36" s="57">
        <v>2358</v>
      </c>
      <c r="AG36" s="59">
        <v>1548</v>
      </c>
      <c r="AH36" s="60">
        <v>1081</v>
      </c>
      <c r="AI36" s="57">
        <v>2629</v>
      </c>
      <c r="AJ36" s="59">
        <v>1863</v>
      </c>
      <c r="AK36" s="60">
        <v>1202</v>
      </c>
      <c r="AL36" s="57">
        <v>3065</v>
      </c>
      <c r="AM36" s="55">
        <v>17805</v>
      </c>
      <c r="AN36" s="56">
        <v>11338</v>
      </c>
      <c r="AO36" s="61">
        <v>29143</v>
      </c>
    </row>
    <row r="37" spans="2:41" x14ac:dyDescent="0.2">
      <c r="B37" s="58" t="s">
        <v>45</v>
      </c>
      <c r="C37" s="59">
        <v>579</v>
      </c>
      <c r="D37" s="60">
        <v>309</v>
      </c>
      <c r="E37" s="57">
        <v>888</v>
      </c>
      <c r="F37" s="59">
        <v>537</v>
      </c>
      <c r="G37" s="60">
        <v>411</v>
      </c>
      <c r="H37" s="57">
        <v>948</v>
      </c>
      <c r="I37" s="59">
        <v>577</v>
      </c>
      <c r="J37" s="60">
        <v>310</v>
      </c>
      <c r="K37" s="57">
        <v>887</v>
      </c>
      <c r="L37" s="59">
        <v>468</v>
      </c>
      <c r="M37" s="60">
        <v>388</v>
      </c>
      <c r="N37" s="57">
        <v>856</v>
      </c>
      <c r="O37" s="59">
        <v>512</v>
      </c>
      <c r="P37" s="60">
        <v>208</v>
      </c>
      <c r="Q37" s="57">
        <v>720</v>
      </c>
      <c r="R37" s="59">
        <v>500</v>
      </c>
      <c r="S37" s="60">
        <v>328</v>
      </c>
      <c r="T37" s="57">
        <v>828</v>
      </c>
      <c r="U37" s="59">
        <v>719</v>
      </c>
      <c r="V37" s="60">
        <v>386</v>
      </c>
      <c r="W37" s="57">
        <v>1105</v>
      </c>
      <c r="X37" s="59">
        <v>738</v>
      </c>
      <c r="Y37" s="60">
        <v>345</v>
      </c>
      <c r="Z37" s="57">
        <v>1083</v>
      </c>
      <c r="AA37" s="59">
        <v>625</v>
      </c>
      <c r="AB37" s="60">
        <v>478</v>
      </c>
      <c r="AC37" s="57">
        <v>1103</v>
      </c>
      <c r="AD37" s="59">
        <v>659</v>
      </c>
      <c r="AE37" s="60">
        <v>468</v>
      </c>
      <c r="AF37" s="57">
        <v>1127</v>
      </c>
      <c r="AG37" s="59">
        <v>692</v>
      </c>
      <c r="AH37" s="60">
        <v>342</v>
      </c>
      <c r="AI37" s="57">
        <v>1034</v>
      </c>
      <c r="AJ37" s="59">
        <v>637</v>
      </c>
      <c r="AK37" s="60">
        <v>445</v>
      </c>
      <c r="AL37" s="57">
        <v>1082</v>
      </c>
      <c r="AM37" s="55">
        <v>7243</v>
      </c>
      <c r="AN37" s="56">
        <v>4418</v>
      </c>
      <c r="AO37" s="61">
        <v>11661</v>
      </c>
    </row>
    <row r="38" spans="2:41" x14ac:dyDescent="0.2">
      <c r="B38" s="58" t="s">
        <v>46</v>
      </c>
      <c r="C38" s="59">
        <v>1243</v>
      </c>
      <c r="D38" s="60">
        <v>1110</v>
      </c>
      <c r="E38" s="57">
        <v>2353</v>
      </c>
      <c r="F38" s="59">
        <v>1156</v>
      </c>
      <c r="G38" s="60">
        <v>1085</v>
      </c>
      <c r="H38" s="57">
        <v>2241</v>
      </c>
      <c r="I38" s="59">
        <v>1081</v>
      </c>
      <c r="J38" s="60">
        <v>1207</v>
      </c>
      <c r="K38" s="57">
        <v>2288</v>
      </c>
      <c r="L38" s="59">
        <v>1015</v>
      </c>
      <c r="M38" s="60">
        <v>1225</v>
      </c>
      <c r="N38" s="57">
        <v>2240</v>
      </c>
      <c r="O38" s="59">
        <v>1242</v>
      </c>
      <c r="P38" s="60">
        <v>1227</v>
      </c>
      <c r="Q38" s="57">
        <v>2469</v>
      </c>
      <c r="R38" s="59">
        <v>1445</v>
      </c>
      <c r="S38" s="60">
        <v>1281</v>
      </c>
      <c r="T38" s="57">
        <v>2726</v>
      </c>
      <c r="U38" s="59">
        <v>1600</v>
      </c>
      <c r="V38" s="60">
        <v>1312</v>
      </c>
      <c r="W38" s="57">
        <v>2912</v>
      </c>
      <c r="X38" s="59">
        <v>1356</v>
      </c>
      <c r="Y38" s="60">
        <v>1297</v>
      </c>
      <c r="Z38" s="57">
        <v>2653</v>
      </c>
      <c r="AA38" s="59">
        <v>1315</v>
      </c>
      <c r="AB38" s="60">
        <v>1087</v>
      </c>
      <c r="AC38" s="57">
        <v>2402</v>
      </c>
      <c r="AD38" s="59">
        <v>1442</v>
      </c>
      <c r="AE38" s="60">
        <v>1916</v>
      </c>
      <c r="AF38" s="57">
        <v>3358</v>
      </c>
      <c r="AG38" s="59">
        <v>1186</v>
      </c>
      <c r="AH38" s="60">
        <v>1205</v>
      </c>
      <c r="AI38" s="57">
        <v>2391</v>
      </c>
      <c r="AJ38" s="59">
        <v>1134</v>
      </c>
      <c r="AK38" s="60">
        <v>1196</v>
      </c>
      <c r="AL38" s="57">
        <v>2330</v>
      </c>
      <c r="AM38" s="55">
        <v>15215</v>
      </c>
      <c r="AN38" s="56">
        <v>15148</v>
      </c>
      <c r="AO38" s="61">
        <v>30363</v>
      </c>
    </row>
    <row r="39" spans="2:41" x14ac:dyDescent="0.2">
      <c r="B39" s="58" t="s">
        <v>47</v>
      </c>
      <c r="C39" s="59">
        <v>99</v>
      </c>
      <c r="D39" s="60">
        <v>42</v>
      </c>
      <c r="E39" s="57">
        <v>141</v>
      </c>
      <c r="F39" s="59">
        <v>79</v>
      </c>
      <c r="G39" s="60">
        <v>14</v>
      </c>
      <c r="H39" s="57">
        <v>93</v>
      </c>
      <c r="I39" s="59">
        <v>130</v>
      </c>
      <c r="J39" s="60">
        <v>38</v>
      </c>
      <c r="K39" s="57">
        <v>168</v>
      </c>
      <c r="L39" s="59">
        <v>108</v>
      </c>
      <c r="M39" s="60">
        <v>66</v>
      </c>
      <c r="N39" s="57">
        <v>174</v>
      </c>
      <c r="O39" s="59">
        <v>93</v>
      </c>
      <c r="P39" s="60">
        <v>84</v>
      </c>
      <c r="Q39" s="57">
        <v>177</v>
      </c>
      <c r="R39" s="59">
        <v>71</v>
      </c>
      <c r="S39" s="60">
        <v>122</v>
      </c>
      <c r="T39" s="57">
        <v>193</v>
      </c>
      <c r="U39" s="59">
        <v>197</v>
      </c>
      <c r="V39" s="60">
        <v>143</v>
      </c>
      <c r="W39" s="57">
        <v>340</v>
      </c>
      <c r="X39" s="59">
        <v>100</v>
      </c>
      <c r="Y39" s="60">
        <v>193</v>
      </c>
      <c r="Z39" s="57">
        <v>293</v>
      </c>
      <c r="AA39" s="59">
        <v>59</v>
      </c>
      <c r="AB39" s="60">
        <v>208</v>
      </c>
      <c r="AC39" s="57">
        <v>267</v>
      </c>
      <c r="AD39" s="59">
        <v>37</v>
      </c>
      <c r="AE39" s="60">
        <v>125</v>
      </c>
      <c r="AF39" s="57">
        <v>162</v>
      </c>
      <c r="AG39" s="59">
        <v>77</v>
      </c>
      <c r="AH39" s="60">
        <v>81</v>
      </c>
      <c r="AI39" s="57">
        <v>158</v>
      </c>
      <c r="AJ39" s="59">
        <v>142</v>
      </c>
      <c r="AK39" s="60">
        <v>132</v>
      </c>
      <c r="AL39" s="57">
        <v>274</v>
      </c>
      <c r="AM39" s="55">
        <v>1192</v>
      </c>
      <c r="AN39" s="56">
        <v>1248</v>
      </c>
      <c r="AO39" s="61">
        <v>2440</v>
      </c>
    </row>
    <row r="40" spans="2:41" x14ac:dyDescent="0.2">
      <c r="B40" s="58" t="s">
        <v>48</v>
      </c>
      <c r="C40" s="59">
        <v>103</v>
      </c>
      <c r="D40" s="60">
        <v>89</v>
      </c>
      <c r="E40" s="57">
        <v>192</v>
      </c>
      <c r="F40" s="59">
        <v>150</v>
      </c>
      <c r="G40" s="60">
        <v>321</v>
      </c>
      <c r="H40" s="57">
        <v>471</v>
      </c>
      <c r="I40" s="59">
        <v>42</v>
      </c>
      <c r="J40" s="60">
        <v>117</v>
      </c>
      <c r="K40" s="57">
        <v>159</v>
      </c>
      <c r="L40" s="59">
        <v>201</v>
      </c>
      <c r="M40" s="60">
        <v>131</v>
      </c>
      <c r="N40" s="57">
        <v>332</v>
      </c>
      <c r="O40" s="59">
        <v>163</v>
      </c>
      <c r="P40" s="60">
        <v>160</v>
      </c>
      <c r="Q40" s="57">
        <v>323</v>
      </c>
      <c r="R40" s="59">
        <v>220</v>
      </c>
      <c r="S40" s="60">
        <v>368</v>
      </c>
      <c r="T40" s="57">
        <v>588</v>
      </c>
      <c r="U40" s="59">
        <v>315</v>
      </c>
      <c r="V40" s="60">
        <v>500</v>
      </c>
      <c r="W40" s="57">
        <v>815</v>
      </c>
      <c r="X40" s="59">
        <v>340</v>
      </c>
      <c r="Y40" s="60">
        <v>462</v>
      </c>
      <c r="Z40" s="57">
        <v>802</v>
      </c>
      <c r="AA40" s="59">
        <v>213</v>
      </c>
      <c r="AB40" s="60">
        <v>294</v>
      </c>
      <c r="AC40" s="57">
        <v>507</v>
      </c>
      <c r="AD40" s="59">
        <v>580</v>
      </c>
      <c r="AE40" s="60">
        <v>316</v>
      </c>
      <c r="AF40" s="57">
        <v>896</v>
      </c>
      <c r="AG40" s="59">
        <v>177</v>
      </c>
      <c r="AH40" s="60">
        <v>281</v>
      </c>
      <c r="AI40" s="57">
        <v>458</v>
      </c>
      <c r="AJ40" s="59">
        <v>244</v>
      </c>
      <c r="AK40" s="60">
        <v>277</v>
      </c>
      <c r="AL40" s="57">
        <v>521</v>
      </c>
      <c r="AM40" s="55">
        <v>2748</v>
      </c>
      <c r="AN40" s="56">
        <v>3316</v>
      </c>
      <c r="AO40" s="61">
        <v>6064</v>
      </c>
    </row>
    <row r="41" spans="2:41" x14ac:dyDescent="0.2">
      <c r="B41" s="58" t="s">
        <v>49</v>
      </c>
      <c r="C41" s="59">
        <v>47671</v>
      </c>
      <c r="D41" s="60">
        <v>34561</v>
      </c>
      <c r="E41" s="57">
        <v>82232</v>
      </c>
      <c r="F41" s="59">
        <v>44632</v>
      </c>
      <c r="G41" s="60">
        <v>31659</v>
      </c>
      <c r="H41" s="57">
        <v>76291</v>
      </c>
      <c r="I41" s="59">
        <v>46813</v>
      </c>
      <c r="J41" s="60">
        <v>32611</v>
      </c>
      <c r="K41" s="57">
        <v>79424</v>
      </c>
      <c r="L41" s="59">
        <v>48790</v>
      </c>
      <c r="M41" s="60">
        <v>33373</v>
      </c>
      <c r="N41" s="57">
        <v>82163</v>
      </c>
      <c r="O41" s="59">
        <v>49147</v>
      </c>
      <c r="P41" s="60">
        <v>33063</v>
      </c>
      <c r="Q41" s="57">
        <v>82210</v>
      </c>
      <c r="R41" s="59">
        <v>48121</v>
      </c>
      <c r="S41" s="60">
        <v>32830</v>
      </c>
      <c r="T41" s="57">
        <v>80951</v>
      </c>
      <c r="U41" s="59">
        <v>49362</v>
      </c>
      <c r="V41" s="60">
        <v>31771</v>
      </c>
      <c r="W41" s="57">
        <v>81133</v>
      </c>
      <c r="X41" s="59">
        <v>49197</v>
      </c>
      <c r="Y41" s="60">
        <v>31679</v>
      </c>
      <c r="Z41" s="57">
        <v>80876</v>
      </c>
      <c r="AA41" s="59">
        <v>45395</v>
      </c>
      <c r="AB41" s="60">
        <v>29180</v>
      </c>
      <c r="AC41" s="57">
        <v>74575</v>
      </c>
      <c r="AD41" s="59">
        <v>49741</v>
      </c>
      <c r="AE41" s="60">
        <v>30633</v>
      </c>
      <c r="AF41" s="57">
        <v>80374</v>
      </c>
      <c r="AG41" s="59">
        <v>59408</v>
      </c>
      <c r="AH41" s="60">
        <v>35640</v>
      </c>
      <c r="AI41" s="57">
        <v>95048</v>
      </c>
      <c r="AJ41" s="59">
        <v>64522</v>
      </c>
      <c r="AK41" s="60">
        <v>40709</v>
      </c>
      <c r="AL41" s="57">
        <v>105231</v>
      </c>
      <c r="AM41" s="55">
        <v>602799</v>
      </c>
      <c r="AN41" s="56">
        <v>397709</v>
      </c>
      <c r="AO41" s="61">
        <v>1000508</v>
      </c>
    </row>
    <row r="42" spans="2:41" ht="15" x14ac:dyDescent="0.25">
      <c r="B42" s="62" t="s">
        <v>52</v>
      </c>
      <c r="C42" s="63">
        <v>66020</v>
      </c>
      <c r="D42" s="64">
        <v>48719</v>
      </c>
      <c r="E42" s="57">
        <v>114739</v>
      </c>
      <c r="F42" s="63">
        <v>63619</v>
      </c>
      <c r="G42" s="64">
        <v>47057</v>
      </c>
      <c r="H42" s="57">
        <v>110676</v>
      </c>
      <c r="I42" s="63">
        <v>65821</v>
      </c>
      <c r="J42" s="64">
        <v>46787</v>
      </c>
      <c r="K42" s="57">
        <v>112608</v>
      </c>
      <c r="L42" s="63">
        <v>68029</v>
      </c>
      <c r="M42" s="64">
        <v>48531</v>
      </c>
      <c r="N42" s="65">
        <v>116560</v>
      </c>
      <c r="O42" s="63">
        <v>69895</v>
      </c>
      <c r="P42" s="64">
        <v>47790</v>
      </c>
      <c r="Q42" s="65">
        <v>117685</v>
      </c>
      <c r="R42" s="63">
        <v>68715</v>
      </c>
      <c r="S42" s="64">
        <v>47943</v>
      </c>
      <c r="T42" s="65">
        <v>116658</v>
      </c>
      <c r="U42" s="63">
        <v>71120</v>
      </c>
      <c r="V42" s="64">
        <v>47080</v>
      </c>
      <c r="W42" s="65">
        <v>118200</v>
      </c>
      <c r="X42" s="63">
        <v>69491</v>
      </c>
      <c r="Y42" s="64">
        <v>47252</v>
      </c>
      <c r="Z42" s="65">
        <v>116743</v>
      </c>
      <c r="AA42" s="63">
        <v>63937</v>
      </c>
      <c r="AB42" s="64">
        <v>43026</v>
      </c>
      <c r="AC42" s="65">
        <v>106963</v>
      </c>
      <c r="AD42" s="63">
        <v>71150</v>
      </c>
      <c r="AE42" s="64">
        <v>48619</v>
      </c>
      <c r="AF42" s="65">
        <v>119769</v>
      </c>
      <c r="AG42" s="63">
        <v>79727</v>
      </c>
      <c r="AH42" s="64">
        <v>51856</v>
      </c>
      <c r="AI42" s="65">
        <v>131583</v>
      </c>
      <c r="AJ42" s="63">
        <v>86731</v>
      </c>
      <c r="AK42" s="64">
        <v>59153</v>
      </c>
      <c r="AL42" s="65">
        <v>145884</v>
      </c>
      <c r="AM42" s="63">
        <v>844255</v>
      </c>
      <c r="AN42" s="64">
        <v>583813</v>
      </c>
      <c r="AO42" s="65">
        <v>1428068</v>
      </c>
    </row>
    <row r="43" spans="2:41" ht="23.25" customHeight="1" x14ac:dyDescent="0.2">
      <c r="B43" s="50" t="s">
        <v>53</v>
      </c>
      <c r="C43" s="66"/>
      <c r="D43" s="67"/>
      <c r="E43" s="68"/>
      <c r="F43" s="66"/>
      <c r="G43" s="67"/>
      <c r="H43" s="68"/>
      <c r="I43" s="66"/>
      <c r="J43" s="67"/>
      <c r="K43" s="68"/>
      <c r="L43" s="66"/>
      <c r="M43" s="67"/>
      <c r="N43" s="68"/>
      <c r="O43" s="66"/>
      <c r="P43" s="67"/>
      <c r="Q43" s="68"/>
      <c r="R43" s="66"/>
      <c r="S43" s="67"/>
      <c r="T43" s="68"/>
      <c r="U43" s="66"/>
      <c r="V43" s="67"/>
      <c r="W43" s="68"/>
      <c r="X43" s="66"/>
      <c r="Y43" s="67"/>
      <c r="Z43" s="68"/>
      <c r="AA43" s="66"/>
      <c r="AB43" s="67"/>
      <c r="AC43" s="68"/>
      <c r="AD43" s="66"/>
      <c r="AE43" s="67"/>
      <c r="AF43" s="68"/>
      <c r="AG43" s="66"/>
      <c r="AH43" s="67"/>
      <c r="AI43" s="68"/>
      <c r="AJ43" s="66"/>
      <c r="AK43" s="67"/>
      <c r="AL43" s="68"/>
      <c r="AM43" s="66"/>
      <c r="AN43" s="67"/>
      <c r="AO43" s="68"/>
    </row>
    <row r="44" spans="2:41" x14ac:dyDescent="0.2">
      <c r="B44" s="54" t="s">
        <v>34</v>
      </c>
      <c r="C44" s="55">
        <v>1076</v>
      </c>
      <c r="D44" s="56">
        <v>666</v>
      </c>
      <c r="E44" s="57">
        <v>1742</v>
      </c>
      <c r="F44" s="55">
        <v>1066</v>
      </c>
      <c r="G44" s="56">
        <v>709</v>
      </c>
      <c r="H44" s="57">
        <v>1775</v>
      </c>
      <c r="I44" s="55">
        <v>1062</v>
      </c>
      <c r="J44" s="56">
        <v>616</v>
      </c>
      <c r="K44" s="57">
        <v>1678</v>
      </c>
      <c r="L44" s="55">
        <v>1167</v>
      </c>
      <c r="M44" s="56">
        <v>672</v>
      </c>
      <c r="N44" s="57">
        <v>1839</v>
      </c>
      <c r="O44" s="55">
        <v>1075</v>
      </c>
      <c r="P44" s="56">
        <v>732</v>
      </c>
      <c r="Q44" s="57">
        <v>1807</v>
      </c>
      <c r="R44" s="55">
        <v>1001</v>
      </c>
      <c r="S44" s="56">
        <v>796</v>
      </c>
      <c r="T44" s="57">
        <v>1797</v>
      </c>
      <c r="U44" s="55">
        <v>1007</v>
      </c>
      <c r="V44" s="56">
        <v>595</v>
      </c>
      <c r="W44" s="57">
        <v>1602</v>
      </c>
      <c r="X44" s="55">
        <v>1214</v>
      </c>
      <c r="Y44" s="56">
        <v>801</v>
      </c>
      <c r="Z44" s="57">
        <v>2015</v>
      </c>
      <c r="AA44" s="55">
        <v>897</v>
      </c>
      <c r="AB44" s="56">
        <v>758</v>
      </c>
      <c r="AC44" s="57">
        <v>1655</v>
      </c>
      <c r="AD44" s="55">
        <v>1027</v>
      </c>
      <c r="AE44" s="56">
        <v>633</v>
      </c>
      <c r="AF44" s="57">
        <v>1660</v>
      </c>
      <c r="AG44" s="55">
        <v>1134</v>
      </c>
      <c r="AH44" s="56">
        <v>615</v>
      </c>
      <c r="AI44" s="57">
        <v>1749</v>
      </c>
      <c r="AJ44" s="55">
        <v>1152</v>
      </c>
      <c r="AK44" s="56">
        <v>895</v>
      </c>
      <c r="AL44" s="57">
        <v>2047</v>
      </c>
      <c r="AM44" s="55">
        <v>12878</v>
      </c>
      <c r="AN44" s="56">
        <v>8488</v>
      </c>
      <c r="AO44" s="57">
        <v>21366</v>
      </c>
    </row>
    <row r="45" spans="2:41" x14ac:dyDescent="0.2">
      <c r="B45" s="58" t="s">
        <v>35</v>
      </c>
      <c r="C45" s="59">
        <v>2010</v>
      </c>
      <c r="D45" s="60">
        <v>1001</v>
      </c>
      <c r="E45" s="57">
        <v>3011</v>
      </c>
      <c r="F45" s="59">
        <v>1979</v>
      </c>
      <c r="G45" s="60">
        <v>952</v>
      </c>
      <c r="H45" s="57">
        <v>2931</v>
      </c>
      <c r="I45" s="59">
        <v>2022</v>
      </c>
      <c r="J45" s="60">
        <v>758</v>
      </c>
      <c r="K45" s="61">
        <v>2780</v>
      </c>
      <c r="L45" s="59">
        <v>2412</v>
      </c>
      <c r="M45" s="60">
        <v>1082</v>
      </c>
      <c r="N45" s="61">
        <v>3494</v>
      </c>
      <c r="O45" s="59">
        <v>2618</v>
      </c>
      <c r="P45" s="60">
        <v>995</v>
      </c>
      <c r="Q45" s="61">
        <v>3613</v>
      </c>
      <c r="R45" s="59">
        <v>2595</v>
      </c>
      <c r="S45" s="60">
        <v>1089</v>
      </c>
      <c r="T45" s="61">
        <v>3684</v>
      </c>
      <c r="U45" s="59">
        <v>2582</v>
      </c>
      <c r="V45" s="60">
        <v>805</v>
      </c>
      <c r="W45" s="61">
        <v>3387</v>
      </c>
      <c r="X45" s="59">
        <v>2742</v>
      </c>
      <c r="Y45" s="60">
        <v>1156</v>
      </c>
      <c r="Z45" s="61">
        <v>3898</v>
      </c>
      <c r="AA45" s="59">
        <v>2368</v>
      </c>
      <c r="AB45" s="60">
        <v>1320</v>
      </c>
      <c r="AC45" s="61">
        <v>3688</v>
      </c>
      <c r="AD45" s="59">
        <v>2378</v>
      </c>
      <c r="AE45" s="60">
        <v>1405</v>
      </c>
      <c r="AF45" s="61">
        <v>3783</v>
      </c>
      <c r="AG45" s="59">
        <v>2371</v>
      </c>
      <c r="AH45" s="60">
        <v>1247</v>
      </c>
      <c r="AI45" s="61">
        <v>3618</v>
      </c>
      <c r="AJ45" s="59">
        <v>2761</v>
      </c>
      <c r="AK45" s="60">
        <v>1367</v>
      </c>
      <c r="AL45" s="61">
        <v>4128</v>
      </c>
      <c r="AM45" s="55">
        <v>28838</v>
      </c>
      <c r="AN45" s="56">
        <v>13177</v>
      </c>
      <c r="AO45" s="61">
        <v>42015</v>
      </c>
    </row>
    <row r="46" spans="2:41" x14ac:dyDescent="0.2">
      <c r="B46" s="58" t="s">
        <v>36</v>
      </c>
      <c r="C46" s="59">
        <v>4837</v>
      </c>
      <c r="D46" s="60">
        <v>1874</v>
      </c>
      <c r="E46" s="57">
        <v>6711</v>
      </c>
      <c r="F46" s="59">
        <v>4996</v>
      </c>
      <c r="G46" s="60">
        <v>1641</v>
      </c>
      <c r="H46" s="57">
        <v>6637</v>
      </c>
      <c r="I46" s="59">
        <v>4687</v>
      </c>
      <c r="J46" s="60">
        <v>1944</v>
      </c>
      <c r="K46" s="61">
        <v>6631</v>
      </c>
      <c r="L46" s="59">
        <v>4840</v>
      </c>
      <c r="M46" s="60">
        <v>2306</v>
      </c>
      <c r="N46" s="61">
        <v>7146</v>
      </c>
      <c r="O46" s="59">
        <v>5481</v>
      </c>
      <c r="P46" s="60">
        <v>2446</v>
      </c>
      <c r="Q46" s="61">
        <v>7927</v>
      </c>
      <c r="R46" s="59">
        <v>5039</v>
      </c>
      <c r="S46" s="60">
        <v>2268</v>
      </c>
      <c r="T46" s="61">
        <v>7307</v>
      </c>
      <c r="U46" s="59">
        <v>4864</v>
      </c>
      <c r="V46" s="60">
        <v>2310</v>
      </c>
      <c r="W46" s="61">
        <v>7174</v>
      </c>
      <c r="X46" s="59">
        <v>5199</v>
      </c>
      <c r="Y46" s="60">
        <v>2605</v>
      </c>
      <c r="Z46" s="61">
        <v>7804</v>
      </c>
      <c r="AA46" s="59">
        <v>4793</v>
      </c>
      <c r="AB46" s="60">
        <v>2304</v>
      </c>
      <c r="AC46" s="61">
        <v>7097</v>
      </c>
      <c r="AD46" s="59">
        <v>4868</v>
      </c>
      <c r="AE46" s="60">
        <v>2515</v>
      </c>
      <c r="AF46" s="61">
        <v>7383</v>
      </c>
      <c r="AG46" s="59">
        <v>4433</v>
      </c>
      <c r="AH46" s="60">
        <v>2171</v>
      </c>
      <c r="AI46" s="61">
        <v>6604</v>
      </c>
      <c r="AJ46" s="59">
        <v>5108</v>
      </c>
      <c r="AK46" s="60">
        <v>2052</v>
      </c>
      <c r="AL46" s="61">
        <v>7160</v>
      </c>
      <c r="AM46" s="55">
        <v>59145</v>
      </c>
      <c r="AN46" s="56">
        <v>26436</v>
      </c>
      <c r="AO46" s="61">
        <v>85581</v>
      </c>
    </row>
    <row r="47" spans="2:41" x14ac:dyDescent="0.2">
      <c r="B47" s="58" t="s">
        <v>37</v>
      </c>
      <c r="C47" s="59">
        <v>1796</v>
      </c>
      <c r="D47" s="60">
        <v>1064</v>
      </c>
      <c r="E47" s="57">
        <v>2860</v>
      </c>
      <c r="F47" s="59">
        <v>1908</v>
      </c>
      <c r="G47" s="60">
        <v>840</v>
      </c>
      <c r="H47" s="57">
        <v>2748</v>
      </c>
      <c r="I47" s="59">
        <v>1883</v>
      </c>
      <c r="J47" s="60">
        <v>915</v>
      </c>
      <c r="K47" s="61">
        <v>2798</v>
      </c>
      <c r="L47" s="59">
        <v>1756</v>
      </c>
      <c r="M47" s="60">
        <v>936</v>
      </c>
      <c r="N47" s="61">
        <v>2692</v>
      </c>
      <c r="O47" s="59">
        <v>1713</v>
      </c>
      <c r="P47" s="60">
        <v>839</v>
      </c>
      <c r="Q47" s="61">
        <v>2552</v>
      </c>
      <c r="R47" s="59">
        <v>1748</v>
      </c>
      <c r="S47" s="60">
        <v>945</v>
      </c>
      <c r="T47" s="61">
        <v>2693</v>
      </c>
      <c r="U47" s="59">
        <v>1941</v>
      </c>
      <c r="V47" s="60">
        <v>954</v>
      </c>
      <c r="W47" s="61">
        <v>2895</v>
      </c>
      <c r="X47" s="59">
        <v>2073</v>
      </c>
      <c r="Y47" s="60">
        <v>843</v>
      </c>
      <c r="Z47" s="61">
        <v>2916</v>
      </c>
      <c r="AA47" s="59">
        <v>1749</v>
      </c>
      <c r="AB47" s="60">
        <v>672</v>
      </c>
      <c r="AC47" s="61">
        <v>2421</v>
      </c>
      <c r="AD47" s="59">
        <v>1913</v>
      </c>
      <c r="AE47" s="60">
        <v>822</v>
      </c>
      <c r="AF47" s="61">
        <v>2735</v>
      </c>
      <c r="AG47" s="59">
        <v>1946</v>
      </c>
      <c r="AH47" s="60">
        <v>749</v>
      </c>
      <c r="AI47" s="61">
        <v>2695</v>
      </c>
      <c r="AJ47" s="59">
        <v>2136</v>
      </c>
      <c r="AK47" s="60">
        <v>1036</v>
      </c>
      <c r="AL47" s="61">
        <v>3172</v>
      </c>
      <c r="AM47" s="55">
        <v>22562</v>
      </c>
      <c r="AN47" s="56">
        <v>10615</v>
      </c>
      <c r="AO47" s="61">
        <v>33177</v>
      </c>
    </row>
    <row r="48" spans="2:41" x14ac:dyDescent="0.2">
      <c r="B48" s="58" t="s">
        <v>38</v>
      </c>
      <c r="C48" s="59">
        <v>5058</v>
      </c>
      <c r="D48" s="60">
        <v>2674</v>
      </c>
      <c r="E48" s="57">
        <v>7732</v>
      </c>
      <c r="F48" s="59">
        <v>4853</v>
      </c>
      <c r="G48" s="60">
        <v>2773</v>
      </c>
      <c r="H48" s="57">
        <v>7626</v>
      </c>
      <c r="I48" s="59">
        <v>4534</v>
      </c>
      <c r="J48" s="60">
        <v>2478</v>
      </c>
      <c r="K48" s="61">
        <v>7012</v>
      </c>
      <c r="L48" s="59">
        <v>4526</v>
      </c>
      <c r="M48" s="60">
        <v>2806</v>
      </c>
      <c r="N48" s="61">
        <v>7332</v>
      </c>
      <c r="O48" s="59">
        <v>4367</v>
      </c>
      <c r="P48" s="60">
        <v>2571</v>
      </c>
      <c r="Q48" s="61">
        <v>6938</v>
      </c>
      <c r="R48" s="59">
        <v>4542</v>
      </c>
      <c r="S48" s="60">
        <v>2690</v>
      </c>
      <c r="T48" s="61">
        <v>7232</v>
      </c>
      <c r="U48" s="59">
        <v>4844</v>
      </c>
      <c r="V48" s="60">
        <v>2641</v>
      </c>
      <c r="W48" s="61">
        <v>7485</v>
      </c>
      <c r="X48" s="59">
        <v>4410</v>
      </c>
      <c r="Y48" s="60">
        <v>2771</v>
      </c>
      <c r="Z48" s="61">
        <v>7181</v>
      </c>
      <c r="AA48" s="59">
        <v>4173</v>
      </c>
      <c r="AB48" s="60">
        <v>2554</v>
      </c>
      <c r="AC48" s="61">
        <v>6727</v>
      </c>
      <c r="AD48" s="59">
        <v>4625</v>
      </c>
      <c r="AE48" s="60">
        <v>2894</v>
      </c>
      <c r="AF48" s="61">
        <v>7519</v>
      </c>
      <c r="AG48" s="59">
        <v>4552</v>
      </c>
      <c r="AH48" s="60">
        <v>2479</v>
      </c>
      <c r="AI48" s="61">
        <v>7031</v>
      </c>
      <c r="AJ48" s="59">
        <v>5089</v>
      </c>
      <c r="AK48" s="60">
        <v>2957</v>
      </c>
      <c r="AL48" s="61">
        <v>8046</v>
      </c>
      <c r="AM48" s="55">
        <v>55573</v>
      </c>
      <c r="AN48" s="56">
        <v>32288</v>
      </c>
      <c r="AO48" s="61">
        <v>87861</v>
      </c>
    </row>
    <row r="49" spans="2:41" x14ac:dyDescent="0.2">
      <c r="B49" s="58" t="s">
        <v>39</v>
      </c>
      <c r="C49" s="59">
        <v>19820</v>
      </c>
      <c r="D49" s="60">
        <v>10239</v>
      </c>
      <c r="E49" s="57">
        <v>30059</v>
      </c>
      <c r="F49" s="59">
        <v>21697</v>
      </c>
      <c r="G49" s="60">
        <v>12054</v>
      </c>
      <c r="H49" s="57">
        <v>33751</v>
      </c>
      <c r="I49" s="59">
        <v>21808</v>
      </c>
      <c r="J49" s="60">
        <v>11190</v>
      </c>
      <c r="K49" s="61">
        <v>32998</v>
      </c>
      <c r="L49" s="59">
        <v>20122</v>
      </c>
      <c r="M49" s="60">
        <v>10394</v>
      </c>
      <c r="N49" s="61">
        <v>30516</v>
      </c>
      <c r="O49" s="59">
        <v>20638</v>
      </c>
      <c r="P49" s="60">
        <v>10042</v>
      </c>
      <c r="Q49" s="61">
        <v>30680</v>
      </c>
      <c r="R49" s="59">
        <v>21360</v>
      </c>
      <c r="S49" s="60">
        <v>10025</v>
      </c>
      <c r="T49" s="61">
        <v>31385</v>
      </c>
      <c r="U49" s="59">
        <v>21835</v>
      </c>
      <c r="V49" s="60">
        <v>9977</v>
      </c>
      <c r="W49" s="61">
        <v>31812</v>
      </c>
      <c r="X49" s="59">
        <v>22427</v>
      </c>
      <c r="Y49" s="60">
        <v>11068</v>
      </c>
      <c r="Z49" s="61">
        <v>33495</v>
      </c>
      <c r="AA49" s="59">
        <v>19555</v>
      </c>
      <c r="AB49" s="60">
        <v>10288</v>
      </c>
      <c r="AC49" s="61">
        <v>29843</v>
      </c>
      <c r="AD49" s="59">
        <v>23553</v>
      </c>
      <c r="AE49" s="60">
        <v>13362</v>
      </c>
      <c r="AF49" s="61">
        <v>36915</v>
      </c>
      <c r="AG49" s="59">
        <v>21702</v>
      </c>
      <c r="AH49" s="60">
        <v>10974</v>
      </c>
      <c r="AI49" s="61">
        <v>32676</v>
      </c>
      <c r="AJ49" s="59">
        <v>23994</v>
      </c>
      <c r="AK49" s="60">
        <v>13298</v>
      </c>
      <c r="AL49" s="61">
        <v>37292</v>
      </c>
      <c r="AM49" s="55">
        <v>258511</v>
      </c>
      <c r="AN49" s="56">
        <v>132911</v>
      </c>
      <c r="AO49" s="61">
        <v>391422</v>
      </c>
    </row>
    <row r="50" spans="2:41" x14ac:dyDescent="0.2">
      <c r="B50" s="58" t="s">
        <v>40</v>
      </c>
      <c r="C50" s="59">
        <v>13258</v>
      </c>
      <c r="D50" s="60">
        <v>5412</v>
      </c>
      <c r="E50" s="57">
        <v>18670</v>
      </c>
      <c r="F50" s="59">
        <v>13634</v>
      </c>
      <c r="G50" s="60">
        <v>5874</v>
      </c>
      <c r="H50" s="57">
        <v>19508</v>
      </c>
      <c r="I50" s="59">
        <v>13097</v>
      </c>
      <c r="J50" s="60">
        <v>4970</v>
      </c>
      <c r="K50" s="61">
        <v>18067</v>
      </c>
      <c r="L50" s="59">
        <v>12927</v>
      </c>
      <c r="M50" s="60">
        <v>5736</v>
      </c>
      <c r="N50" s="61">
        <v>18663</v>
      </c>
      <c r="O50" s="59">
        <v>12363</v>
      </c>
      <c r="P50" s="60">
        <v>5465</v>
      </c>
      <c r="Q50" s="61">
        <v>17828</v>
      </c>
      <c r="R50" s="59">
        <v>11699</v>
      </c>
      <c r="S50" s="60">
        <v>5046</v>
      </c>
      <c r="T50" s="61">
        <v>16745</v>
      </c>
      <c r="U50" s="59">
        <v>11736</v>
      </c>
      <c r="V50" s="60">
        <v>4684</v>
      </c>
      <c r="W50" s="61">
        <v>16420</v>
      </c>
      <c r="X50" s="59">
        <v>12052</v>
      </c>
      <c r="Y50" s="60">
        <v>4790</v>
      </c>
      <c r="Z50" s="61">
        <v>16842</v>
      </c>
      <c r="AA50" s="59">
        <v>10010</v>
      </c>
      <c r="AB50" s="60">
        <v>4106</v>
      </c>
      <c r="AC50" s="61">
        <v>14116</v>
      </c>
      <c r="AD50" s="59">
        <v>10900</v>
      </c>
      <c r="AE50" s="60">
        <v>3759</v>
      </c>
      <c r="AF50" s="61">
        <v>14659</v>
      </c>
      <c r="AG50" s="59">
        <v>11715</v>
      </c>
      <c r="AH50" s="60">
        <v>4735</v>
      </c>
      <c r="AI50" s="61">
        <v>16450</v>
      </c>
      <c r="AJ50" s="59">
        <v>13211</v>
      </c>
      <c r="AK50" s="60">
        <v>6002</v>
      </c>
      <c r="AL50" s="61">
        <v>19213</v>
      </c>
      <c r="AM50" s="55">
        <v>146602</v>
      </c>
      <c r="AN50" s="56">
        <v>60579</v>
      </c>
      <c r="AO50" s="61">
        <v>207181</v>
      </c>
    </row>
    <row r="51" spans="2:41" x14ac:dyDescent="0.2">
      <c r="B51" s="58" t="s">
        <v>41</v>
      </c>
      <c r="C51" s="59">
        <v>12971</v>
      </c>
      <c r="D51" s="60">
        <v>5845</v>
      </c>
      <c r="E51" s="57">
        <v>18816</v>
      </c>
      <c r="F51" s="59">
        <v>13046</v>
      </c>
      <c r="G51" s="60">
        <v>5635</v>
      </c>
      <c r="H51" s="57">
        <v>18681</v>
      </c>
      <c r="I51" s="59">
        <v>13217</v>
      </c>
      <c r="J51" s="60">
        <v>5641</v>
      </c>
      <c r="K51" s="61">
        <v>18858</v>
      </c>
      <c r="L51" s="59">
        <v>13460</v>
      </c>
      <c r="M51" s="60">
        <v>5770</v>
      </c>
      <c r="N51" s="61">
        <v>19230</v>
      </c>
      <c r="O51" s="59">
        <v>13596</v>
      </c>
      <c r="P51" s="60">
        <v>5554</v>
      </c>
      <c r="Q51" s="61">
        <v>19150</v>
      </c>
      <c r="R51" s="59">
        <v>12510</v>
      </c>
      <c r="S51" s="60">
        <v>5325</v>
      </c>
      <c r="T51" s="61">
        <v>17835</v>
      </c>
      <c r="U51" s="59">
        <v>13631</v>
      </c>
      <c r="V51" s="60">
        <v>5054</v>
      </c>
      <c r="W51" s="61">
        <v>18685</v>
      </c>
      <c r="X51" s="59">
        <v>13169</v>
      </c>
      <c r="Y51" s="60">
        <v>5138</v>
      </c>
      <c r="Z51" s="61">
        <v>18307</v>
      </c>
      <c r="AA51" s="59">
        <v>11819</v>
      </c>
      <c r="AB51" s="60">
        <v>4982</v>
      </c>
      <c r="AC51" s="61">
        <v>16801</v>
      </c>
      <c r="AD51" s="59">
        <v>12362</v>
      </c>
      <c r="AE51" s="60">
        <v>6115</v>
      </c>
      <c r="AF51" s="61">
        <v>18477</v>
      </c>
      <c r="AG51" s="59">
        <v>12430</v>
      </c>
      <c r="AH51" s="60">
        <v>5736</v>
      </c>
      <c r="AI51" s="61">
        <v>18166</v>
      </c>
      <c r="AJ51" s="59">
        <v>14102</v>
      </c>
      <c r="AK51" s="60">
        <v>7546</v>
      </c>
      <c r="AL51" s="61">
        <v>21648</v>
      </c>
      <c r="AM51" s="55">
        <v>156313</v>
      </c>
      <c r="AN51" s="56">
        <v>68341</v>
      </c>
      <c r="AO51" s="61">
        <v>224654</v>
      </c>
    </row>
    <row r="52" spans="2:41" x14ac:dyDescent="0.2">
      <c r="B52" s="58" t="s">
        <v>42</v>
      </c>
      <c r="C52" s="59">
        <v>3935</v>
      </c>
      <c r="D52" s="60">
        <v>1179</v>
      </c>
      <c r="E52" s="57">
        <v>5114</v>
      </c>
      <c r="F52" s="59">
        <v>4117</v>
      </c>
      <c r="G52" s="60">
        <v>1204</v>
      </c>
      <c r="H52" s="57">
        <v>5321</v>
      </c>
      <c r="I52" s="59">
        <v>4022</v>
      </c>
      <c r="J52" s="60">
        <v>964</v>
      </c>
      <c r="K52" s="61">
        <v>4986</v>
      </c>
      <c r="L52" s="59">
        <v>3963</v>
      </c>
      <c r="M52" s="60">
        <v>1274</v>
      </c>
      <c r="N52" s="61">
        <v>5237</v>
      </c>
      <c r="O52" s="59">
        <v>3810</v>
      </c>
      <c r="P52" s="60">
        <v>1083</v>
      </c>
      <c r="Q52" s="61">
        <v>4893</v>
      </c>
      <c r="R52" s="59">
        <v>4342</v>
      </c>
      <c r="S52" s="60">
        <v>947</v>
      </c>
      <c r="T52" s="61">
        <v>5289</v>
      </c>
      <c r="U52" s="59">
        <v>4349</v>
      </c>
      <c r="V52" s="60">
        <v>948</v>
      </c>
      <c r="W52" s="61">
        <v>5297</v>
      </c>
      <c r="X52" s="59">
        <v>3909</v>
      </c>
      <c r="Y52" s="60">
        <v>1101</v>
      </c>
      <c r="Z52" s="61">
        <v>5010</v>
      </c>
      <c r="AA52" s="59">
        <v>3631</v>
      </c>
      <c r="AB52" s="60">
        <v>989</v>
      </c>
      <c r="AC52" s="61">
        <v>4620</v>
      </c>
      <c r="AD52" s="59">
        <v>4242</v>
      </c>
      <c r="AE52" s="60">
        <v>1376</v>
      </c>
      <c r="AF52" s="61">
        <v>5618</v>
      </c>
      <c r="AG52" s="59">
        <v>3646</v>
      </c>
      <c r="AH52" s="60">
        <v>1195</v>
      </c>
      <c r="AI52" s="61">
        <v>4841</v>
      </c>
      <c r="AJ52" s="59">
        <v>4284</v>
      </c>
      <c r="AK52" s="60">
        <v>1628</v>
      </c>
      <c r="AL52" s="61">
        <v>5912</v>
      </c>
      <c r="AM52" s="55">
        <v>48250</v>
      </c>
      <c r="AN52" s="56">
        <v>13888</v>
      </c>
      <c r="AO52" s="61">
        <v>62138</v>
      </c>
    </row>
    <row r="53" spans="2:41" x14ac:dyDescent="0.2">
      <c r="B53" s="58" t="s">
        <v>43</v>
      </c>
      <c r="C53" s="59">
        <v>15058</v>
      </c>
      <c r="D53" s="60">
        <v>5079</v>
      </c>
      <c r="E53" s="57">
        <v>20137</v>
      </c>
      <c r="F53" s="59">
        <v>15157</v>
      </c>
      <c r="G53" s="60">
        <v>5098</v>
      </c>
      <c r="H53" s="57">
        <v>20255</v>
      </c>
      <c r="I53" s="59">
        <v>15270</v>
      </c>
      <c r="J53" s="60">
        <v>4958</v>
      </c>
      <c r="K53" s="61">
        <v>20228</v>
      </c>
      <c r="L53" s="59">
        <v>15507</v>
      </c>
      <c r="M53" s="60">
        <v>5635</v>
      </c>
      <c r="N53" s="61">
        <v>21142</v>
      </c>
      <c r="O53" s="59">
        <v>16042</v>
      </c>
      <c r="P53" s="60">
        <v>5868</v>
      </c>
      <c r="Q53" s="61">
        <v>21910</v>
      </c>
      <c r="R53" s="59">
        <v>15028</v>
      </c>
      <c r="S53" s="60">
        <v>5414</v>
      </c>
      <c r="T53" s="61">
        <v>20442</v>
      </c>
      <c r="U53" s="59">
        <v>15892</v>
      </c>
      <c r="V53" s="60">
        <v>5015</v>
      </c>
      <c r="W53" s="61">
        <v>20907</v>
      </c>
      <c r="X53" s="59">
        <v>15719</v>
      </c>
      <c r="Y53" s="60">
        <v>5477</v>
      </c>
      <c r="Z53" s="61">
        <v>21196</v>
      </c>
      <c r="AA53" s="59">
        <v>13780</v>
      </c>
      <c r="AB53" s="60">
        <v>4843</v>
      </c>
      <c r="AC53" s="61">
        <v>18623</v>
      </c>
      <c r="AD53" s="59">
        <v>15727</v>
      </c>
      <c r="AE53" s="60">
        <v>5736</v>
      </c>
      <c r="AF53" s="61">
        <v>21463</v>
      </c>
      <c r="AG53" s="59">
        <v>14677</v>
      </c>
      <c r="AH53" s="60">
        <v>5904</v>
      </c>
      <c r="AI53" s="61">
        <v>20581</v>
      </c>
      <c r="AJ53" s="59">
        <v>16185</v>
      </c>
      <c r="AK53" s="60">
        <v>6050</v>
      </c>
      <c r="AL53" s="61">
        <v>22235</v>
      </c>
      <c r="AM53" s="55">
        <v>184042</v>
      </c>
      <c r="AN53" s="56">
        <v>65077</v>
      </c>
      <c r="AO53" s="61">
        <v>249119</v>
      </c>
    </row>
    <row r="54" spans="2:41" x14ac:dyDescent="0.2">
      <c r="B54" s="58" t="s">
        <v>44</v>
      </c>
      <c r="C54" s="59">
        <v>9469</v>
      </c>
      <c r="D54" s="60">
        <v>2760</v>
      </c>
      <c r="E54" s="57">
        <v>12229</v>
      </c>
      <c r="F54" s="59">
        <v>9335</v>
      </c>
      <c r="G54" s="60">
        <v>2340</v>
      </c>
      <c r="H54" s="57">
        <v>11675</v>
      </c>
      <c r="I54" s="59">
        <v>9259</v>
      </c>
      <c r="J54" s="60">
        <v>2762</v>
      </c>
      <c r="K54" s="61">
        <v>12021</v>
      </c>
      <c r="L54" s="59">
        <v>9126</v>
      </c>
      <c r="M54" s="60">
        <v>2912</v>
      </c>
      <c r="N54" s="61">
        <v>12038</v>
      </c>
      <c r="O54" s="59">
        <v>8728</v>
      </c>
      <c r="P54" s="60">
        <v>2712</v>
      </c>
      <c r="Q54" s="61">
        <v>11440</v>
      </c>
      <c r="R54" s="59">
        <v>8522</v>
      </c>
      <c r="S54" s="60">
        <v>2808</v>
      </c>
      <c r="T54" s="61">
        <v>11330</v>
      </c>
      <c r="U54" s="59">
        <v>9268</v>
      </c>
      <c r="V54" s="60">
        <v>2461</v>
      </c>
      <c r="W54" s="61">
        <v>11729</v>
      </c>
      <c r="X54" s="59">
        <v>8896</v>
      </c>
      <c r="Y54" s="60">
        <v>2633</v>
      </c>
      <c r="Z54" s="61">
        <v>11529</v>
      </c>
      <c r="AA54" s="59">
        <v>7753</v>
      </c>
      <c r="AB54" s="60">
        <v>2063</v>
      </c>
      <c r="AC54" s="61">
        <v>9816</v>
      </c>
      <c r="AD54" s="59">
        <v>8518</v>
      </c>
      <c r="AE54" s="60">
        <v>2799</v>
      </c>
      <c r="AF54" s="61">
        <v>11317</v>
      </c>
      <c r="AG54" s="59">
        <v>8697</v>
      </c>
      <c r="AH54" s="60">
        <v>2775</v>
      </c>
      <c r="AI54" s="61">
        <v>11472</v>
      </c>
      <c r="AJ54" s="59">
        <v>9196</v>
      </c>
      <c r="AK54" s="60">
        <v>3325</v>
      </c>
      <c r="AL54" s="61">
        <v>12521</v>
      </c>
      <c r="AM54" s="55">
        <v>106767</v>
      </c>
      <c r="AN54" s="56">
        <v>32350</v>
      </c>
      <c r="AO54" s="61">
        <v>139117</v>
      </c>
    </row>
    <row r="55" spans="2:41" x14ac:dyDescent="0.2">
      <c r="B55" s="58" t="s">
        <v>45</v>
      </c>
      <c r="C55" s="59">
        <v>2854</v>
      </c>
      <c r="D55" s="60">
        <v>1021</v>
      </c>
      <c r="E55" s="57">
        <v>3875</v>
      </c>
      <c r="F55" s="59">
        <v>2971</v>
      </c>
      <c r="G55" s="60">
        <v>1076</v>
      </c>
      <c r="H55" s="57">
        <v>4047</v>
      </c>
      <c r="I55" s="59">
        <v>3046</v>
      </c>
      <c r="J55" s="60">
        <v>978</v>
      </c>
      <c r="K55" s="61">
        <v>4024</v>
      </c>
      <c r="L55" s="59">
        <v>3235</v>
      </c>
      <c r="M55" s="60">
        <v>904</v>
      </c>
      <c r="N55" s="61">
        <v>4139</v>
      </c>
      <c r="O55" s="59">
        <v>3439</v>
      </c>
      <c r="P55" s="60">
        <v>714</v>
      </c>
      <c r="Q55" s="61">
        <v>4153</v>
      </c>
      <c r="R55" s="59">
        <v>3179</v>
      </c>
      <c r="S55" s="60">
        <v>1026</v>
      </c>
      <c r="T55" s="61">
        <v>4205</v>
      </c>
      <c r="U55" s="59">
        <v>3765</v>
      </c>
      <c r="V55" s="60">
        <v>1070</v>
      </c>
      <c r="W55" s="61">
        <v>4835</v>
      </c>
      <c r="X55" s="59">
        <v>3573</v>
      </c>
      <c r="Y55" s="60">
        <v>1142</v>
      </c>
      <c r="Z55" s="61">
        <v>4715</v>
      </c>
      <c r="AA55" s="59">
        <v>3043</v>
      </c>
      <c r="AB55" s="60">
        <v>1166</v>
      </c>
      <c r="AC55" s="61">
        <v>4209</v>
      </c>
      <c r="AD55" s="59">
        <v>3160</v>
      </c>
      <c r="AE55" s="60">
        <v>1228</v>
      </c>
      <c r="AF55" s="61">
        <v>4388</v>
      </c>
      <c r="AG55" s="59">
        <v>2957</v>
      </c>
      <c r="AH55" s="60">
        <v>860</v>
      </c>
      <c r="AI55" s="61">
        <v>3817</v>
      </c>
      <c r="AJ55" s="59">
        <v>3024</v>
      </c>
      <c r="AK55" s="60">
        <v>975</v>
      </c>
      <c r="AL55" s="61">
        <v>3999</v>
      </c>
      <c r="AM55" s="55">
        <v>38246</v>
      </c>
      <c r="AN55" s="56">
        <v>12160</v>
      </c>
      <c r="AO55" s="61">
        <v>50406</v>
      </c>
    </row>
    <row r="56" spans="2:41" x14ac:dyDescent="0.2">
      <c r="B56" s="58" t="s">
        <v>46</v>
      </c>
      <c r="C56" s="59">
        <v>10176</v>
      </c>
      <c r="D56" s="60">
        <v>3289</v>
      </c>
      <c r="E56" s="57">
        <v>13465</v>
      </c>
      <c r="F56" s="59">
        <v>10941</v>
      </c>
      <c r="G56" s="60">
        <v>3307</v>
      </c>
      <c r="H56" s="57">
        <v>14248</v>
      </c>
      <c r="I56" s="59">
        <v>10814</v>
      </c>
      <c r="J56" s="60">
        <v>3443</v>
      </c>
      <c r="K56" s="61">
        <v>14257</v>
      </c>
      <c r="L56" s="59">
        <v>10230</v>
      </c>
      <c r="M56" s="60">
        <v>3702</v>
      </c>
      <c r="N56" s="61">
        <v>13932</v>
      </c>
      <c r="O56" s="59">
        <v>11098</v>
      </c>
      <c r="P56" s="60">
        <v>3637</v>
      </c>
      <c r="Q56" s="61">
        <v>14735</v>
      </c>
      <c r="R56" s="59">
        <v>11209</v>
      </c>
      <c r="S56" s="60">
        <v>3473</v>
      </c>
      <c r="T56" s="61">
        <v>14682</v>
      </c>
      <c r="U56" s="59">
        <v>12561</v>
      </c>
      <c r="V56" s="60">
        <v>3423</v>
      </c>
      <c r="W56" s="61">
        <v>15984</v>
      </c>
      <c r="X56" s="59">
        <v>11645</v>
      </c>
      <c r="Y56" s="60">
        <v>3950</v>
      </c>
      <c r="Z56" s="61">
        <v>15595</v>
      </c>
      <c r="AA56" s="59">
        <v>10762</v>
      </c>
      <c r="AB56" s="60">
        <v>3853</v>
      </c>
      <c r="AC56" s="61">
        <v>14615</v>
      </c>
      <c r="AD56" s="59">
        <v>12014</v>
      </c>
      <c r="AE56" s="60">
        <v>5426</v>
      </c>
      <c r="AF56" s="61">
        <v>17440</v>
      </c>
      <c r="AG56" s="59">
        <v>11284</v>
      </c>
      <c r="AH56" s="60">
        <v>3476</v>
      </c>
      <c r="AI56" s="61">
        <v>14760</v>
      </c>
      <c r="AJ56" s="59">
        <v>12254</v>
      </c>
      <c r="AK56" s="60">
        <v>3800</v>
      </c>
      <c r="AL56" s="61">
        <v>16054</v>
      </c>
      <c r="AM56" s="55">
        <v>134988</v>
      </c>
      <c r="AN56" s="56">
        <v>44779</v>
      </c>
      <c r="AO56" s="61">
        <v>179767</v>
      </c>
    </row>
    <row r="57" spans="2:41" x14ac:dyDescent="0.2">
      <c r="B57" s="58" t="s">
        <v>47</v>
      </c>
      <c r="C57" s="59">
        <v>1030</v>
      </c>
      <c r="D57" s="60">
        <v>168</v>
      </c>
      <c r="E57" s="57">
        <v>1198</v>
      </c>
      <c r="F57" s="59">
        <v>829</v>
      </c>
      <c r="G57" s="60">
        <v>84</v>
      </c>
      <c r="H57" s="57">
        <v>913</v>
      </c>
      <c r="I57" s="59">
        <v>1036</v>
      </c>
      <c r="J57" s="60">
        <v>187</v>
      </c>
      <c r="K57" s="61">
        <v>1223</v>
      </c>
      <c r="L57" s="59">
        <v>899</v>
      </c>
      <c r="M57" s="60">
        <v>197</v>
      </c>
      <c r="N57" s="61">
        <v>1096</v>
      </c>
      <c r="O57" s="59">
        <v>779</v>
      </c>
      <c r="P57" s="60">
        <v>256</v>
      </c>
      <c r="Q57" s="61">
        <v>1035</v>
      </c>
      <c r="R57" s="59">
        <v>909</v>
      </c>
      <c r="S57" s="60">
        <v>379</v>
      </c>
      <c r="T57" s="61">
        <v>1288</v>
      </c>
      <c r="U57" s="59">
        <v>1022</v>
      </c>
      <c r="V57" s="60">
        <v>502</v>
      </c>
      <c r="W57" s="61">
        <v>1524</v>
      </c>
      <c r="X57" s="59">
        <v>805</v>
      </c>
      <c r="Y57" s="60">
        <v>623</v>
      </c>
      <c r="Z57" s="61">
        <v>1428</v>
      </c>
      <c r="AA57" s="59">
        <v>840</v>
      </c>
      <c r="AB57" s="60">
        <v>555</v>
      </c>
      <c r="AC57" s="61">
        <v>1395</v>
      </c>
      <c r="AD57" s="59">
        <v>1015</v>
      </c>
      <c r="AE57" s="60">
        <v>553</v>
      </c>
      <c r="AF57" s="61">
        <v>1568</v>
      </c>
      <c r="AG57" s="59">
        <v>953</v>
      </c>
      <c r="AH57" s="60">
        <v>468</v>
      </c>
      <c r="AI57" s="61">
        <v>1421</v>
      </c>
      <c r="AJ57" s="59">
        <v>1044</v>
      </c>
      <c r="AK57" s="60">
        <v>679</v>
      </c>
      <c r="AL57" s="61">
        <v>1723</v>
      </c>
      <c r="AM57" s="55">
        <v>11161</v>
      </c>
      <c r="AN57" s="56">
        <v>4651</v>
      </c>
      <c r="AO57" s="61">
        <v>15812</v>
      </c>
    </row>
    <row r="58" spans="2:41" x14ac:dyDescent="0.2">
      <c r="B58" s="58" t="s">
        <v>48</v>
      </c>
      <c r="C58" s="59">
        <v>1856</v>
      </c>
      <c r="D58" s="60">
        <v>638</v>
      </c>
      <c r="E58" s="57">
        <v>2494</v>
      </c>
      <c r="F58" s="59">
        <v>1918</v>
      </c>
      <c r="G58" s="60">
        <v>890</v>
      </c>
      <c r="H58" s="57">
        <v>2808</v>
      </c>
      <c r="I58" s="59">
        <v>1997</v>
      </c>
      <c r="J58" s="60">
        <v>576</v>
      </c>
      <c r="K58" s="61">
        <v>2573</v>
      </c>
      <c r="L58" s="59">
        <v>2274</v>
      </c>
      <c r="M58" s="60">
        <v>695</v>
      </c>
      <c r="N58" s="61">
        <v>2969</v>
      </c>
      <c r="O58" s="59">
        <v>2062</v>
      </c>
      <c r="P58" s="60">
        <v>656</v>
      </c>
      <c r="Q58" s="61">
        <v>2718</v>
      </c>
      <c r="R58" s="59">
        <v>1857</v>
      </c>
      <c r="S58" s="60">
        <v>921</v>
      </c>
      <c r="T58" s="61">
        <v>2778</v>
      </c>
      <c r="U58" s="59">
        <v>2065</v>
      </c>
      <c r="V58" s="60">
        <v>1048</v>
      </c>
      <c r="W58" s="61">
        <v>3113</v>
      </c>
      <c r="X58" s="59">
        <v>2290</v>
      </c>
      <c r="Y58" s="60">
        <v>1231</v>
      </c>
      <c r="Z58" s="61">
        <v>3521</v>
      </c>
      <c r="AA58" s="59">
        <v>1971</v>
      </c>
      <c r="AB58" s="60">
        <v>953</v>
      </c>
      <c r="AC58" s="61">
        <v>2924</v>
      </c>
      <c r="AD58" s="59">
        <v>2723</v>
      </c>
      <c r="AE58" s="60">
        <v>869</v>
      </c>
      <c r="AF58" s="61">
        <v>3592</v>
      </c>
      <c r="AG58" s="59">
        <v>2397</v>
      </c>
      <c r="AH58" s="60">
        <v>730</v>
      </c>
      <c r="AI58" s="61">
        <v>3127</v>
      </c>
      <c r="AJ58" s="59">
        <v>2537</v>
      </c>
      <c r="AK58" s="60">
        <v>919</v>
      </c>
      <c r="AL58" s="61">
        <v>3456</v>
      </c>
      <c r="AM58" s="55">
        <v>25947</v>
      </c>
      <c r="AN58" s="56">
        <v>10126</v>
      </c>
      <c r="AO58" s="61">
        <v>36073</v>
      </c>
    </row>
    <row r="59" spans="2:41" x14ac:dyDescent="0.2">
      <c r="B59" s="58" t="s">
        <v>49</v>
      </c>
      <c r="C59" s="59">
        <v>161654</v>
      </c>
      <c r="D59" s="60">
        <v>72116</v>
      </c>
      <c r="E59" s="57">
        <v>233770</v>
      </c>
      <c r="F59" s="59">
        <v>150003</v>
      </c>
      <c r="G59" s="60">
        <v>64128</v>
      </c>
      <c r="H59" s="57">
        <v>214131</v>
      </c>
      <c r="I59" s="59">
        <v>157784</v>
      </c>
      <c r="J59" s="60">
        <v>68786</v>
      </c>
      <c r="K59" s="61">
        <v>226570</v>
      </c>
      <c r="L59" s="59">
        <v>157210</v>
      </c>
      <c r="M59" s="60">
        <v>71225</v>
      </c>
      <c r="N59" s="61">
        <v>228435</v>
      </c>
      <c r="O59" s="59">
        <v>158261</v>
      </c>
      <c r="P59" s="60">
        <v>69139</v>
      </c>
      <c r="Q59" s="61">
        <v>227400</v>
      </c>
      <c r="R59" s="59">
        <v>154899</v>
      </c>
      <c r="S59" s="60">
        <v>67841</v>
      </c>
      <c r="T59" s="61">
        <v>222740</v>
      </c>
      <c r="U59" s="59">
        <v>159916</v>
      </c>
      <c r="V59" s="60">
        <v>65962</v>
      </c>
      <c r="W59" s="61">
        <v>225878</v>
      </c>
      <c r="X59" s="59">
        <v>161419</v>
      </c>
      <c r="Y59" s="60">
        <v>68696</v>
      </c>
      <c r="Z59" s="61">
        <v>230115</v>
      </c>
      <c r="AA59" s="59">
        <v>145347</v>
      </c>
      <c r="AB59" s="60">
        <v>63192</v>
      </c>
      <c r="AC59" s="61">
        <v>208539</v>
      </c>
      <c r="AD59" s="59">
        <v>151784</v>
      </c>
      <c r="AE59" s="60">
        <v>65157</v>
      </c>
      <c r="AF59" s="61">
        <v>216941</v>
      </c>
      <c r="AG59" s="59">
        <v>163026</v>
      </c>
      <c r="AH59" s="60">
        <v>71809</v>
      </c>
      <c r="AI59" s="61">
        <v>234835</v>
      </c>
      <c r="AJ59" s="59">
        <v>179383</v>
      </c>
      <c r="AK59" s="60">
        <v>82365</v>
      </c>
      <c r="AL59" s="61">
        <v>261748</v>
      </c>
      <c r="AM59" s="55">
        <v>1900686</v>
      </c>
      <c r="AN59" s="56">
        <v>830416</v>
      </c>
      <c r="AO59" s="61">
        <v>2731102</v>
      </c>
    </row>
    <row r="60" spans="2:41" ht="15" x14ac:dyDescent="0.25">
      <c r="B60" s="62" t="s">
        <v>54</v>
      </c>
      <c r="C60" s="63">
        <v>266858</v>
      </c>
      <c r="D60" s="64">
        <v>115025</v>
      </c>
      <c r="E60" s="57">
        <v>381883</v>
      </c>
      <c r="F60" s="63">
        <v>258450</v>
      </c>
      <c r="G60" s="64">
        <v>108605</v>
      </c>
      <c r="H60" s="57">
        <v>367055</v>
      </c>
      <c r="I60" s="63">
        <v>265538</v>
      </c>
      <c r="J60" s="64">
        <v>111166</v>
      </c>
      <c r="K60" s="57">
        <v>376704</v>
      </c>
      <c r="L60" s="63">
        <v>263654</v>
      </c>
      <c r="M60" s="64">
        <v>116246</v>
      </c>
      <c r="N60" s="65">
        <v>379900</v>
      </c>
      <c r="O60" s="63">
        <v>266070</v>
      </c>
      <c r="P60" s="64">
        <v>112709</v>
      </c>
      <c r="Q60" s="65">
        <v>378779</v>
      </c>
      <c r="R60" s="63">
        <v>260439</v>
      </c>
      <c r="S60" s="64">
        <v>110993</v>
      </c>
      <c r="T60" s="65">
        <v>371432</v>
      </c>
      <c r="U60" s="63">
        <v>271278</v>
      </c>
      <c r="V60" s="64">
        <v>107449</v>
      </c>
      <c r="W60" s="65">
        <v>378727</v>
      </c>
      <c r="X60" s="63">
        <v>271542</v>
      </c>
      <c r="Y60" s="64">
        <v>114025</v>
      </c>
      <c r="Z60" s="65">
        <v>385567</v>
      </c>
      <c r="AA60" s="63">
        <v>242491</v>
      </c>
      <c r="AB60" s="64">
        <v>104598</v>
      </c>
      <c r="AC60" s="65">
        <v>347089</v>
      </c>
      <c r="AD60" s="63">
        <v>260809</v>
      </c>
      <c r="AE60" s="64">
        <v>114649</v>
      </c>
      <c r="AF60" s="65">
        <v>375458</v>
      </c>
      <c r="AG60" s="63">
        <v>267920</v>
      </c>
      <c r="AH60" s="64">
        <v>115923</v>
      </c>
      <c r="AI60" s="65">
        <v>383843</v>
      </c>
      <c r="AJ60" s="63">
        <v>295460</v>
      </c>
      <c r="AK60" s="64">
        <v>134894</v>
      </c>
      <c r="AL60" s="65">
        <v>430354</v>
      </c>
      <c r="AM60" s="63">
        <v>3190509</v>
      </c>
      <c r="AN60" s="64">
        <v>1366282</v>
      </c>
      <c r="AO60" s="65">
        <v>4556791</v>
      </c>
    </row>
    <row r="61" spans="2:41" ht="20.25" customHeight="1" x14ac:dyDescent="0.2">
      <c r="B61" s="50" t="s">
        <v>55</v>
      </c>
      <c r="C61" s="66"/>
      <c r="D61" s="67"/>
      <c r="E61" s="68"/>
      <c r="F61" s="66"/>
      <c r="G61" s="67"/>
      <c r="H61" s="68"/>
      <c r="I61" s="66"/>
      <c r="J61" s="67"/>
      <c r="K61" s="68"/>
      <c r="L61" s="66"/>
      <c r="M61" s="67"/>
      <c r="N61" s="68"/>
      <c r="O61" s="66"/>
      <c r="P61" s="67"/>
      <c r="Q61" s="68"/>
      <c r="R61" s="66"/>
      <c r="S61" s="67"/>
      <c r="T61" s="68"/>
      <c r="U61" s="66"/>
      <c r="V61" s="67"/>
      <c r="W61" s="68"/>
      <c r="X61" s="66"/>
      <c r="Y61" s="67"/>
      <c r="Z61" s="68"/>
      <c r="AA61" s="66"/>
      <c r="AB61" s="67"/>
      <c r="AC61" s="68"/>
      <c r="AD61" s="66"/>
      <c r="AE61" s="67"/>
      <c r="AF61" s="68"/>
      <c r="AG61" s="66"/>
      <c r="AH61" s="67"/>
      <c r="AI61" s="68"/>
      <c r="AJ61" s="66"/>
      <c r="AK61" s="67"/>
      <c r="AL61" s="68"/>
      <c r="AM61" s="66"/>
      <c r="AN61" s="67"/>
      <c r="AO61" s="68"/>
    </row>
    <row r="62" spans="2:41" x14ac:dyDescent="0.2">
      <c r="B62" s="54" t="s">
        <v>34</v>
      </c>
      <c r="C62" s="55">
        <v>57</v>
      </c>
      <c r="D62" s="56">
        <v>99</v>
      </c>
      <c r="E62" s="57">
        <v>156</v>
      </c>
      <c r="F62" s="55">
        <v>62</v>
      </c>
      <c r="G62" s="56">
        <v>76</v>
      </c>
      <c r="H62" s="57">
        <v>138</v>
      </c>
      <c r="I62" s="55">
        <v>57</v>
      </c>
      <c r="J62" s="56">
        <v>97</v>
      </c>
      <c r="K62" s="57">
        <v>154</v>
      </c>
      <c r="L62" s="55">
        <v>83</v>
      </c>
      <c r="M62" s="56">
        <v>199</v>
      </c>
      <c r="N62" s="57">
        <v>282</v>
      </c>
      <c r="O62" s="55">
        <v>56</v>
      </c>
      <c r="P62" s="56">
        <v>82</v>
      </c>
      <c r="Q62" s="57">
        <v>138</v>
      </c>
      <c r="R62" s="55">
        <v>41</v>
      </c>
      <c r="S62" s="56">
        <v>55</v>
      </c>
      <c r="T62" s="57">
        <v>96</v>
      </c>
      <c r="U62" s="55">
        <v>55</v>
      </c>
      <c r="V62" s="56">
        <v>60</v>
      </c>
      <c r="W62" s="57">
        <v>115</v>
      </c>
      <c r="X62" s="55">
        <v>62</v>
      </c>
      <c r="Y62" s="56">
        <v>52</v>
      </c>
      <c r="Z62" s="57">
        <v>114</v>
      </c>
      <c r="AA62" s="55">
        <v>60</v>
      </c>
      <c r="AB62" s="56">
        <v>106</v>
      </c>
      <c r="AC62" s="57">
        <v>166</v>
      </c>
      <c r="AD62" s="55">
        <v>28</v>
      </c>
      <c r="AE62" s="56">
        <v>110</v>
      </c>
      <c r="AF62" s="57">
        <v>138</v>
      </c>
      <c r="AG62" s="55">
        <v>57</v>
      </c>
      <c r="AH62" s="56">
        <v>98</v>
      </c>
      <c r="AI62" s="57">
        <v>155</v>
      </c>
      <c r="AJ62" s="55">
        <v>47</v>
      </c>
      <c r="AK62" s="56">
        <v>157</v>
      </c>
      <c r="AL62" s="57">
        <v>204</v>
      </c>
      <c r="AM62" s="55">
        <v>665</v>
      </c>
      <c r="AN62" s="56">
        <v>1191</v>
      </c>
      <c r="AO62" s="57">
        <v>1856</v>
      </c>
    </row>
    <row r="63" spans="2:41" x14ac:dyDescent="0.2">
      <c r="B63" s="58" t="s">
        <v>35</v>
      </c>
      <c r="C63" s="59">
        <v>68</v>
      </c>
      <c r="D63" s="60">
        <v>145</v>
      </c>
      <c r="E63" s="57">
        <v>213</v>
      </c>
      <c r="F63" s="59">
        <v>118</v>
      </c>
      <c r="G63" s="60">
        <v>141</v>
      </c>
      <c r="H63" s="57">
        <v>259</v>
      </c>
      <c r="I63" s="59">
        <v>91</v>
      </c>
      <c r="J63" s="60">
        <v>111</v>
      </c>
      <c r="K63" s="57">
        <v>202</v>
      </c>
      <c r="L63" s="59">
        <v>197</v>
      </c>
      <c r="M63" s="60">
        <v>244</v>
      </c>
      <c r="N63" s="57">
        <v>441</v>
      </c>
      <c r="O63" s="59">
        <v>111</v>
      </c>
      <c r="P63" s="60">
        <v>219</v>
      </c>
      <c r="Q63" s="57">
        <v>330</v>
      </c>
      <c r="R63" s="59">
        <v>130</v>
      </c>
      <c r="S63" s="60">
        <v>88</v>
      </c>
      <c r="T63" s="57">
        <v>218</v>
      </c>
      <c r="U63" s="59">
        <v>118</v>
      </c>
      <c r="V63" s="60">
        <v>139</v>
      </c>
      <c r="W63" s="57">
        <v>257</v>
      </c>
      <c r="X63" s="59">
        <v>234</v>
      </c>
      <c r="Y63" s="60">
        <v>182</v>
      </c>
      <c r="Z63" s="57">
        <v>416</v>
      </c>
      <c r="AA63" s="59">
        <v>157</v>
      </c>
      <c r="AB63" s="60">
        <v>119</v>
      </c>
      <c r="AC63" s="57">
        <v>276</v>
      </c>
      <c r="AD63" s="59">
        <v>166</v>
      </c>
      <c r="AE63" s="60">
        <v>173</v>
      </c>
      <c r="AF63" s="57">
        <v>339</v>
      </c>
      <c r="AG63" s="59">
        <v>147</v>
      </c>
      <c r="AH63" s="60">
        <v>144</v>
      </c>
      <c r="AI63" s="57">
        <v>291</v>
      </c>
      <c r="AJ63" s="59">
        <v>148</v>
      </c>
      <c r="AK63" s="60">
        <v>230</v>
      </c>
      <c r="AL63" s="57">
        <v>378</v>
      </c>
      <c r="AM63" s="55">
        <v>1685</v>
      </c>
      <c r="AN63" s="56">
        <v>1935</v>
      </c>
      <c r="AO63" s="61">
        <v>3620</v>
      </c>
    </row>
    <row r="64" spans="2:41" x14ac:dyDescent="0.2">
      <c r="B64" s="58" t="s">
        <v>36</v>
      </c>
      <c r="C64" s="59">
        <v>270</v>
      </c>
      <c r="D64" s="60">
        <v>274</v>
      </c>
      <c r="E64" s="57">
        <v>544</v>
      </c>
      <c r="F64" s="59">
        <v>231</v>
      </c>
      <c r="G64" s="60">
        <v>232</v>
      </c>
      <c r="H64" s="57">
        <v>463</v>
      </c>
      <c r="I64" s="59">
        <v>220</v>
      </c>
      <c r="J64" s="60">
        <v>208</v>
      </c>
      <c r="K64" s="57">
        <v>428</v>
      </c>
      <c r="L64" s="59">
        <v>195</v>
      </c>
      <c r="M64" s="60">
        <v>223</v>
      </c>
      <c r="N64" s="57">
        <v>418</v>
      </c>
      <c r="O64" s="59">
        <v>279</v>
      </c>
      <c r="P64" s="60">
        <v>315</v>
      </c>
      <c r="Q64" s="57">
        <v>594</v>
      </c>
      <c r="R64" s="59">
        <v>244</v>
      </c>
      <c r="S64" s="60">
        <v>285</v>
      </c>
      <c r="T64" s="57">
        <v>529</v>
      </c>
      <c r="U64" s="59">
        <v>265</v>
      </c>
      <c r="V64" s="60">
        <v>365</v>
      </c>
      <c r="W64" s="57">
        <v>630</v>
      </c>
      <c r="X64" s="59">
        <v>586</v>
      </c>
      <c r="Y64" s="60">
        <v>422</v>
      </c>
      <c r="Z64" s="57">
        <v>1008</v>
      </c>
      <c r="AA64" s="59">
        <v>291</v>
      </c>
      <c r="AB64" s="60">
        <v>324</v>
      </c>
      <c r="AC64" s="57">
        <v>615</v>
      </c>
      <c r="AD64" s="59">
        <v>262</v>
      </c>
      <c r="AE64" s="60">
        <v>374</v>
      </c>
      <c r="AF64" s="57">
        <v>636</v>
      </c>
      <c r="AG64" s="59">
        <v>317</v>
      </c>
      <c r="AH64" s="60">
        <v>380</v>
      </c>
      <c r="AI64" s="57">
        <v>697</v>
      </c>
      <c r="AJ64" s="59">
        <v>341</v>
      </c>
      <c r="AK64" s="60">
        <v>337</v>
      </c>
      <c r="AL64" s="57">
        <v>678</v>
      </c>
      <c r="AM64" s="55">
        <v>3501</v>
      </c>
      <c r="AN64" s="56">
        <v>3739</v>
      </c>
      <c r="AO64" s="61">
        <v>7240</v>
      </c>
    </row>
    <row r="65" spans="2:41" x14ac:dyDescent="0.2">
      <c r="B65" s="58" t="s">
        <v>37</v>
      </c>
      <c r="C65" s="59">
        <v>17</v>
      </c>
      <c r="D65" s="60">
        <v>170</v>
      </c>
      <c r="E65" s="57">
        <v>187</v>
      </c>
      <c r="F65" s="59">
        <v>57</v>
      </c>
      <c r="G65" s="60">
        <v>201</v>
      </c>
      <c r="H65" s="57">
        <v>258</v>
      </c>
      <c r="I65" s="59">
        <v>53</v>
      </c>
      <c r="J65" s="60">
        <v>98</v>
      </c>
      <c r="K65" s="57">
        <v>151</v>
      </c>
      <c r="L65" s="59">
        <v>66</v>
      </c>
      <c r="M65" s="60">
        <v>224</v>
      </c>
      <c r="N65" s="57">
        <v>290</v>
      </c>
      <c r="O65" s="59">
        <v>63</v>
      </c>
      <c r="P65" s="60">
        <v>155</v>
      </c>
      <c r="Q65" s="57">
        <v>218</v>
      </c>
      <c r="R65" s="59">
        <v>50</v>
      </c>
      <c r="S65" s="60">
        <v>61</v>
      </c>
      <c r="T65" s="57">
        <v>111</v>
      </c>
      <c r="U65" s="59">
        <v>61</v>
      </c>
      <c r="V65" s="60">
        <v>119</v>
      </c>
      <c r="W65" s="57">
        <v>180</v>
      </c>
      <c r="X65" s="59">
        <v>61</v>
      </c>
      <c r="Y65" s="60">
        <v>166</v>
      </c>
      <c r="Z65" s="57">
        <v>227</v>
      </c>
      <c r="AA65" s="59">
        <v>68</v>
      </c>
      <c r="AB65" s="60">
        <v>217</v>
      </c>
      <c r="AC65" s="57">
        <v>285</v>
      </c>
      <c r="AD65" s="59">
        <v>69</v>
      </c>
      <c r="AE65" s="60">
        <v>327</v>
      </c>
      <c r="AF65" s="57">
        <v>396</v>
      </c>
      <c r="AG65" s="59">
        <v>40</v>
      </c>
      <c r="AH65" s="60">
        <v>286</v>
      </c>
      <c r="AI65" s="57">
        <v>326</v>
      </c>
      <c r="AJ65" s="59">
        <v>47</v>
      </c>
      <c r="AK65" s="60">
        <v>228</v>
      </c>
      <c r="AL65" s="57">
        <v>275</v>
      </c>
      <c r="AM65" s="55">
        <v>652</v>
      </c>
      <c r="AN65" s="56">
        <v>2252</v>
      </c>
      <c r="AO65" s="61">
        <v>2904</v>
      </c>
    </row>
    <row r="66" spans="2:41" x14ac:dyDescent="0.2">
      <c r="B66" s="58" t="s">
        <v>38</v>
      </c>
      <c r="C66" s="59">
        <v>132</v>
      </c>
      <c r="D66" s="60">
        <v>233</v>
      </c>
      <c r="E66" s="57">
        <v>365</v>
      </c>
      <c r="F66" s="59">
        <v>92</v>
      </c>
      <c r="G66" s="60">
        <v>205</v>
      </c>
      <c r="H66" s="57">
        <v>297</v>
      </c>
      <c r="I66" s="59">
        <v>119</v>
      </c>
      <c r="J66" s="60">
        <v>158</v>
      </c>
      <c r="K66" s="57">
        <v>277</v>
      </c>
      <c r="L66" s="59">
        <v>84</v>
      </c>
      <c r="M66" s="60">
        <v>326</v>
      </c>
      <c r="N66" s="57">
        <v>410</v>
      </c>
      <c r="O66" s="59">
        <v>163</v>
      </c>
      <c r="P66" s="60">
        <v>296</v>
      </c>
      <c r="Q66" s="57">
        <v>459</v>
      </c>
      <c r="R66" s="59">
        <v>139</v>
      </c>
      <c r="S66" s="60">
        <v>149</v>
      </c>
      <c r="T66" s="57">
        <v>288</v>
      </c>
      <c r="U66" s="59">
        <v>265</v>
      </c>
      <c r="V66" s="60">
        <v>270</v>
      </c>
      <c r="W66" s="57">
        <v>535</v>
      </c>
      <c r="X66" s="59">
        <v>189</v>
      </c>
      <c r="Y66" s="60">
        <v>192</v>
      </c>
      <c r="Z66" s="57">
        <v>381</v>
      </c>
      <c r="AA66" s="59">
        <v>131</v>
      </c>
      <c r="AB66" s="60">
        <v>273</v>
      </c>
      <c r="AC66" s="57">
        <v>404</v>
      </c>
      <c r="AD66" s="59">
        <v>304</v>
      </c>
      <c r="AE66" s="60">
        <v>407</v>
      </c>
      <c r="AF66" s="57">
        <v>711</v>
      </c>
      <c r="AG66" s="59">
        <v>211</v>
      </c>
      <c r="AH66" s="60">
        <v>437</v>
      </c>
      <c r="AI66" s="57">
        <v>648</v>
      </c>
      <c r="AJ66" s="59">
        <v>226</v>
      </c>
      <c r="AK66" s="60">
        <v>546</v>
      </c>
      <c r="AL66" s="57">
        <v>772</v>
      </c>
      <c r="AM66" s="55">
        <v>2055</v>
      </c>
      <c r="AN66" s="56">
        <v>3492</v>
      </c>
      <c r="AO66" s="61">
        <v>5547</v>
      </c>
    </row>
    <row r="67" spans="2:41" x14ac:dyDescent="0.2">
      <c r="B67" s="58" t="s">
        <v>39</v>
      </c>
      <c r="C67" s="59">
        <v>878</v>
      </c>
      <c r="D67" s="60">
        <v>980</v>
      </c>
      <c r="E67" s="57">
        <v>1858</v>
      </c>
      <c r="F67" s="59">
        <v>533</v>
      </c>
      <c r="G67" s="60">
        <v>763</v>
      </c>
      <c r="H67" s="57">
        <v>1296</v>
      </c>
      <c r="I67" s="59">
        <v>1054</v>
      </c>
      <c r="J67" s="60">
        <v>804</v>
      </c>
      <c r="K67" s="57">
        <v>1858</v>
      </c>
      <c r="L67" s="59">
        <v>537</v>
      </c>
      <c r="M67" s="60">
        <v>692</v>
      </c>
      <c r="N67" s="57">
        <v>1229</v>
      </c>
      <c r="O67" s="59">
        <v>290</v>
      </c>
      <c r="P67" s="60">
        <v>812</v>
      </c>
      <c r="Q67" s="57">
        <v>1102</v>
      </c>
      <c r="R67" s="59">
        <v>170</v>
      </c>
      <c r="S67" s="60">
        <v>522</v>
      </c>
      <c r="T67" s="57">
        <v>692</v>
      </c>
      <c r="U67" s="59">
        <v>713</v>
      </c>
      <c r="V67" s="60">
        <v>848</v>
      </c>
      <c r="W67" s="57">
        <v>1561</v>
      </c>
      <c r="X67" s="59">
        <v>477</v>
      </c>
      <c r="Y67" s="60">
        <v>1033</v>
      </c>
      <c r="Z67" s="57">
        <v>1510</v>
      </c>
      <c r="AA67" s="59">
        <v>453</v>
      </c>
      <c r="AB67" s="60">
        <v>598</v>
      </c>
      <c r="AC67" s="57">
        <v>1051</v>
      </c>
      <c r="AD67" s="59">
        <v>414</v>
      </c>
      <c r="AE67" s="60">
        <v>540</v>
      </c>
      <c r="AF67" s="57">
        <v>954</v>
      </c>
      <c r="AG67" s="59">
        <v>552</v>
      </c>
      <c r="AH67" s="60">
        <v>435</v>
      </c>
      <c r="AI67" s="57">
        <v>987</v>
      </c>
      <c r="AJ67" s="59">
        <v>865</v>
      </c>
      <c r="AK67" s="60">
        <v>738</v>
      </c>
      <c r="AL67" s="57">
        <v>1603</v>
      </c>
      <c r="AM67" s="55">
        <v>6936</v>
      </c>
      <c r="AN67" s="56">
        <v>8765</v>
      </c>
      <c r="AO67" s="61">
        <v>15701</v>
      </c>
    </row>
    <row r="68" spans="2:41" x14ac:dyDescent="0.2">
      <c r="B68" s="58" t="s">
        <v>40</v>
      </c>
      <c r="C68" s="59">
        <v>273</v>
      </c>
      <c r="D68" s="60">
        <v>426</v>
      </c>
      <c r="E68" s="57">
        <v>699</v>
      </c>
      <c r="F68" s="59">
        <v>486</v>
      </c>
      <c r="G68" s="60">
        <v>448</v>
      </c>
      <c r="H68" s="57">
        <v>934</v>
      </c>
      <c r="I68" s="59">
        <v>416</v>
      </c>
      <c r="J68" s="60">
        <v>471</v>
      </c>
      <c r="K68" s="57">
        <v>887</v>
      </c>
      <c r="L68" s="59">
        <v>472</v>
      </c>
      <c r="M68" s="60">
        <v>565</v>
      </c>
      <c r="N68" s="57">
        <v>1037</v>
      </c>
      <c r="O68" s="59">
        <v>449</v>
      </c>
      <c r="P68" s="60">
        <v>557</v>
      </c>
      <c r="Q68" s="57">
        <v>1006</v>
      </c>
      <c r="R68" s="59">
        <v>376</v>
      </c>
      <c r="S68" s="60">
        <v>317</v>
      </c>
      <c r="T68" s="57">
        <v>693</v>
      </c>
      <c r="U68" s="59">
        <v>298</v>
      </c>
      <c r="V68" s="60">
        <v>431</v>
      </c>
      <c r="W68" s="57">
        <v>729</v>
      </c>
      <c r="X68" s="59">
        <v>394</v>
      </c>
      <c r="Y68" s="60">
        <v>361</v>
      </c>
      <c r="Z68" s="57">
        <v>755</v>
      </c>
      <c r="AA68" s="59">
        <v>305</v>
      </c>
      <c r="AB68" s="60">
        <v>293</v>
      </c>
      <c r="AC68" s="57">
        <v>598</v>
      </c>
      <c r="AD68" s="59">
        <v>299</v>
      </c>
      <c r="AE68" s="60">
        <v>499</v>
      </c>
      <c r="AF68" s="57">
        <v>798</v>
      </c>
      <c r="AG68" s="59">
        <v>406</v>
      </c>
      <c r="AH68" s="60">
        <v>447</v>
      </c>
      <c r="AI68" s="57">
        <v>853</v>
      </c>
      <c r="AJ68" s="59">
        <v>319</v>
      </c>
      <c r="AK68" s="60">
        <v>655</v>
      </c>
      <c r="AL68" s="57">
        <v>974</v>
      </c>
      <c r="AM68" s="55">
        <v>4493</v>
      </c>
      <c r="AN68" s="56">
        <v>5470</v>
      </c>
      <c r="AO68" s="61">
        <v>9963</v>
      </c>
    </row>
    <row r="69" spans="2:41" x14ac:dyDescent="0.2">
      <c r="B69" s="58" t="s">
        <v>41</v>
      </c>
      <c r="C69" s="59">
        <v>488</v>
      </c>
      <c r="D69" s="60">
        <v>671</v>
      </c>
      <c r="E69" s="57">
        <v>1159</v>
      </c>
      <c r="F69" s="59">
        <v>323</v>
      </c>
      <c r="G69" s="60">
        <v>632</v>
      </c>
      <c r="H69" s="57">
        <v>955</v>
      </c>
      <c r="I69" s="59">
        <v>393</v>
      </c>
      <c r="J69" s="60">
        <v>525</v>
      </c>
      <c r="K69" s="57">
        <v>918</v>
      </c>
      <c r="L69" s="59">
        <v>654</v>
      </c>
      <c r="M69" s="60">
        <v>513</v>
      </c>
      <c r="N69" s="57">
        <v>1167</v>
      </c>
      <c r="O69" s="59">
        <v>578</v>
      </c>
      <c r="P69" s="60">
        <v>377</v>
      </c>
      <c r="Q69" s="57">
        <v>955</v>
      </c>
      <c r="R69" s="59">
        <v>385</v>
      </c>
      <c r="S69" s="60">
        <v>553</v>
      </c>
      <c r="T69" s="57">
        <v>938</v>
      </c>
      <c r="U69" s="59">
        <v>593</v>
      </c>
      <c r="V69" s="60">
        <v>547</v>
      </c>
      <c r="W69" s="57">
        <v>1140</v>
      </c>
      <c r="X69" s="59">
        <v>497</v>
      </c>
      <c r="Y69" s="60">
        <v>434</v>
      </c>
      <c r="Z69" s="57">
        <v>931</v>
      </c>
      <c r="AA69" s="59">
        <v>458</v>
      </c>
      <c r="AB69" s="60">
        <v>516</v>
      </c>
      <c r="AC69" s="57">
        <v>974</v>
      </c>
      <c r="AD69" s="59">
        <v>398</v>
      </c>
      <c r="AE69" s="60">
        <v>510</v>
      </c>
      <c r="AF69" s="57">
        <v>908</v>
      </c>
      <c r="AG69" s="59">
        <v>421</v>
      </c>
      <c r="AH69" s="60">
        <v>456</v>
      </c>
      <c r="AI69" s="57">
        <v>877</v>
      </c>
      <c r="AJ69" s="59">
        <v>342</v>
      </c>
      <c r="AK69" s="60">
        <v>521</v>
      </c>
      <c r="AL69" s="57">
        <v>863</v>
      </c>
      <c r="AM69" s="55">
        <v>5530</v>
      </c>
      <c r="AN69" s="56">
        <v>6255</v>
      </c>
      <c r="AO69" s="61">
        <v>11785</v>
      </c>
    </row>
    <row r="70" spans="2:41" x14ac:dyDescent="0.2">
      <c r="B70" s="58" t="s">
        <v>42</v>
      </c>
      <c r="C70" s="59">
        <v>151</v>
      </c>
      <c r="D70" s="60">
        <v>99</v>
      </c>
      <c r="E70" s="57">
        <v>250</v>
      </c>
      <c r="F70" s="59">
        <v>171</v>
      </c>
      <c r="G70" s="60">
        <v>189</v>
      </c>
      <c r="H70" s="57">
        <v>360</v>
      </c>
      <c r="I70" s="59">
        <v>101</v>
      </c>
      <c r="J70" s="60">
        <v>70</v>
      </c>
      <c r="K70" s="57">
        <v>171</v>
      </c>
      <c r="L70" s="59">
        <v>145</v>
      </c>
      <c r="M70" s="60">
        <v>227</v>
      </c>
      <c r="N70" s="57">
        <v>372</v>
      </c>
      <c r="O70" s="59">
        <v>101</v>
      </c>
      <c r="P70" s="60">
        <v>406</v>
      </c>
      <c r="Q70" s="57">
        <v>507</v>
      </c>
      <c r="R70" s="59">
        <v>107</v>
      </c>
      <c r="S70" s="60">
        <v>259</v>
      </c>
      <c r="T70" s="57">
        <v>366</v>
      </c>
      <c r="U70" s="59">
        <v>210</v>
      </c>
      <c r="V70" s="60">
        <v>268</v>
      </c>
      <c r="W70" s="57">
        <v>478</v>
      </c>
      <c r="X70" s="59">
        <v>196</v>
      </c>
      <c r="Y70" s="60">
        <v>314</v>
      </c>
      <c r="Z70" s="57">
        <v>510</v>
      </c>
      <c r="AA70" s="59">
        <v>175</v>
      </c>
      <c r="AB70" s="60">
        <v>272</v>
      </c>
      <c r="AC70" s="57">
        <v>447</v>
      </c>
      <c r="AD70" s="59">
        <v>186</v>
      </c>
      <c r="AE70" s="60">
        <v>368</v>
      </c>
      <c r="AF70" s="57">
        <v>554</v>
      </c>
      <c r="AG70" s="59">
        <v>258</v>
      </c>
      <c r="AH70" s="60">
        <v>368</v>
      </c>
      <c r="AI70" s="57">
        <v>626</v>
      </c>
      <c r="AJ70" s="59">
        <v>282</v>
      </c>
      <c r="AK70" s="60">
        <v>563</v>
      </c>
      <c r="AL70" s="57">
        <v>845</v>
      </c>
      <c r="AM70" s="55">
        <v>2083</v>
      </c>
      <c r="AN70" s="56">
        <v>3403</v>
      </c>
      <c r="AO70" s="61">
        <v>5486</v>
      </c>
    </row>
    <row r="71" spans="2:41" x14ac:dyDescent="0.2">
      <c r="B71" s="58" t="s">
        <v>43</v>
      </c>
      <c r="C71" s="59">
        <v>497</v>
      </c>
      <c r="D71" s="60">
        <v>582</v>
      </c>
      <c r="E71" s="57">
        <v>1079</v>
      </c>
      <c r="F71" s="59">
        <v>490</v>
      </c>
      <c r="G71" s="60">
        <v>436</v>
      </c>
      <c r="H71" s="57">
        <v>926</v>
      </c>
      <c r="I71" s="59">
        <v>430</v>
      </c>
      <c r="J71" s="60">
        <v>469</v>
      </c>
      <c r="K71" s="57">
        <v>899</v>
      </c>
      <c r="L71" s="59">
        <v>404</v>
      </c>
      <c r="M71" s="60">
        <v>615</v>
      </c>
      <c r="N71" s="57">
        <v>1019</v>
      </c>
      <c r="O71" s="59">
        <v>376</v>
      </c>
      <c r="P71" s="60">
        <v>808</v>
      </c>
      <c r="Q71" s="57">
        <v>1184</v>
      </c>
      <c r="R71" s="59">
        <v>235</v>
      </c>
      <c r="S71" s="60">
        <v>658</v>
      </c>
      <c r="T71" s="57">
        <v>893</v>
      </c>
      <c r="U71" s="59">
        <v>397</v>
      </c>
      <c r="V71" s="60">
        <v>748</v>
      </c>
      <c r="W71" s="57">
        <v>1145</v>
      </c>
      <c r="X71" s="59">
        <v>436</v>
      </c>
      <c r="Y71" s="60">
        <v>883</v>
      </c>
      <c r="Z71" s="57">
        <v>1319</v>
      </c>
      <c r="AA71" s="59">
        <v>366</v>
      </c>
      <c r="AB71" s="60">
        <v>897</v>
      </c>
      <c r="AC71" s="57">
        <v>1263</v>
      </c>
      <c r="AD71" s="59">
        <v>531</v>
      </c>
      <c r="AE71" s="60">
        <v>810</v>
      </c>
      <c r="AF71" s="57">
        <v>1341</v>
      </c>
      <c r="AG71" s="59">
        <v>562</v>
      </c>
      <c r="AH71" s="60">
        <v>843</v>
      </c>
      <c r="AI71" s="57">
        <v>1405</v>
      </c>
      <c r="AJ71" s="59">
        <v>581</v>
      </c>
      <c r="AK71" s="60">
        <v>1082</v>
      </c>
      <c r="AL71" s="57">
        <v>1663</v>
      </c>
      <c r="AM71" s="55">
        <v>5305</v>
      </c>
      <c r="AN71" s="56">
        <v>8831</v>
      </c>
      <c r="AO71" s="61">
        <v>14136</v>
      </c>
    </row>
    <row r="72" spans="2:41" x14ac:dyDescent="0.2">
      <c r="B72" s="58" t="s">
        <v>44</v>
      </c>
      <c r="C72" s="59">
        <v>487</v>
      </c>
      <c r="D72" s="60">
        <v>559</v>
      </c>
      <c r="E72" s="57">
        <v>1046</v>
      </c>
      <c r="F72" s="59">
        <v>356</v>
      </c>
      <c r="G72" s="60">
        <v>591</v>
      </c>
      <c r="H72" s="57">
        <v>947</v>
      </c>
      <c r="I72" s="59">
        <v>452</v>
      </c>
      <c r="J72" s="60">
        <v>617</v>
      </c>
      <c r="K72" s="57">
        <v>1069</v>
      </c>
      <c r="L72" s="59">
        <v>340</v>
      </c>
      <c r="M72" s="60">
        <v>512</v>
      </c>
      <c r="N72" s="57">
        <v>852</v>
      </c>
      <c r="O72" s="59">
        <v>415</v>
      </c>
      <c r="P72" s="60">
        <v>653</v>
      </c>
      <c r="Q72" s="57">
        <v>1068</v>
      </c>
      <c r="R72" s="59">
        <v>303</v>
      </c>
      <c r="S72" s="60">
        <v>515</v>
      </c>
      <c r="T72" s="57">
        <v>818</v>
      </c>
      <c r="U72" s="59">
        <v>410</v>
      </c>
      <c r="V72" s="60">
        <v>692</v>
      </c>
      <c r="W72" s="57">
        <v>1102</v>
      </c>
      <c r="X72" s="59">
        <v>298</v>
      </c>
      <c r="Y72" s="60">
        <v>696</v>
      </c>
      <c r="Z72" s="57">
        <v>994</v>
      </c>
      <c r="AA72" s="59">
        <v>353</v>
      </c>
      <c r="AB72" s="60">
        <v>702</v>
      </c>
      <c r="AC72" s="57">
        <v>1055</v>
      </c>
      <c r="AD72" s="59">
        <v>449</v>
      </c>
      <c r="AE72" s="60">
        <v>737</v>
      </c>
      <c r="AF72" s="57">
        <v>1186</v>
      </c>
      <c r="AG72" s="59">
        <v>459</v>
      </c>
      <c r="AH72" s="60">
        <v>757</v>
      </c>
      <c r="AI72" s="57">
        <v>1216</v>
      </c>
      <c r="AJ72" s="59">
        <v>510</v>
      </c>
      <c r="AK72" s="60">
        <v>1001</v>
      </c>
      <c r="AL72" s="57">
        <v>1511</v>
      </c>
      <c r="AM72" s="55">
        <v>4832</v>
      </c>
      <c r="AN72" s="56">
        <v>8032</v>
      </c>
      <c r="AO72" s="61">
        <v>12864</v>
      </c>
    </row>
    <row r="73" spans="2:41" x14ac:dyDescent="0.2">
      <c r="B73" s="58" t="s">
        <v>45</v>
      </c>
      <c r="C73" s="59">
        <v>154</v>
      </c>
      <c r="D73" s="60">
        <v>345</v>
      </c>
      <c r="E73" s="57">
        <v>499</v>
      </c>
      <c r="F73" s="59">
        <v>165</v>
      </c>
      <c r="G73" s="60">
        <v>212</v>
      </c>
      <c r="H73" s="57">
        <v>377</v>
      </c>
      <c r="I73" s="59">
        <v>112</v>
      </c>
      <c r="J73" s="60">
        <v>205</v>
      </c>
      <c r="K73" s="57">
        <v>317</v>
      </c>
      <c r="L73" s="59">
        <v>175</v>
      </c>
      <c r="M73" s="60">
        <v>185</v>
      </c>
      <c r="N73" s="57">
        <v>360</v>
      </c>
      <c r="O73" s="59">
        <v>257</v>
      </c>
      <c r="P73" s="60">
        <v>241</v>
      </c>
      <c r="Q73" s="57">
        <v>498</v>
      </c>
      <c r="R73" s="59">
        <v>148</v>
      </c>
      <c r="S73" s="60">
        <v>211</v>
      </c>
      <c r="T73" s="57">
        <v>359</v>
      </c>
      <c r="U73" s="59">
        <v>193</v>
      </c>
      <c r="V73" s="60">
        <v>251</v>
      </c>
      <c r="W73" s="57">
        <v>444</v>
      </c>
      <c r="X73" s="59">
        <v>188</v>
      </c>
      <c r="Y73" s="60">
        <v>368</v>
      </c>
      <c r="Z73" s="57">
        <v>556</v>
      </c>
      <c r="AA73" s="59">
        <v>115</v>
      </c>
      <c r="AB73" s="60">
        <v>491</v>
      </c>
      <c r="AC73" s="57">
        <v>606</v>
      </c>
      <c r="AD73" s="59">
        <v>165</v>
      </c>
      <c r="AE73" s="60">
        <v>560</v>
      </c>
      <c r="AF73" s="57">
        <v>725</v>
      </c>
      <c r="AG73" s="59">
        <v>183</v>
      </c>
      <c r="AH73" s="60">
        <v>535</v>
      </c>
      <c r="AI73" s="57">
        <v>718</v>
      </c>
      <c r="AJ73" s="59">
        <v>103</v>
      </c>
      <c r="AK73" s="60">
        <v>395</v>
      </c>
      <c r="AL73" s="57">
        <v>498</v>
      </c>
      <c r="AM73" s="55">
        <v>1958</v>
      </c>
      <c r="AN73" s="56">
        <v>3999</v>
      </c>
      <c r="AO73" s="61">
        <v>5957</v>
      </c>
    </row>
    <row r="74" spans="2:41" x14ac:dyDescent="0.2">
      <c r="B74" s="58" t="s">
        <v>46</v>
      </c>
      <c r="C74" s="59">
        <v>564</v>
      </c>
      <c r="D74" s="60">
        <v>1007</v>
      </c>
      <c r="E74" s="57">
        <v>1571</v>
      </c>
      <c r="F74" s="59">
        <v>517</v>
      </c>
      <c r="G74" s="60">
        <v>542</v>
      </c>
      <c r="H74" s="57">
        <v>1059</v>
      </c>
      <c r="I74" s="59">
        <v>606</v>
      </c>
      <c r="J74" s="60">
        <v>324</v>
      </c>
      <c r="K74" s="57">
        <v>930</v>
      </c>
      <c r="L74" s="59">
        <v>597</v>
      </c>
      <c r="M74" s="60">
        <v>632</v>
      </c>
      <c r="N74" s="57">
        <v>1229</v>
      </c>
      <c r="O74" s="59">
        <v>469</v>
      </c>
      <c r="P74" s="60">
        <v>522</v>
      </c>
      <c r="Q74" s="57">
        <v>991</v>
      </c>
      <c r="R74" s="59">
        <v>319</v>
      </c>
      <c r="S74" s="60">
        <v>554</v>
      </c>
      <c r="T74" s="57">
        <v>873</v>
      </c>
      <c r="U74" s="59">
        <v>491</v>
      </c>
      <c r="V74" s="60">
        <v>606</v>
      </c>
      <c r="W74" s="57">
        <v>1097</v>
      </c>
      <c r="X74" s="59">
        <v>437</v>
      </c>
      <c r="Y74" s="60">
        <v>874</v>
      </c>
      <c r="Z74" s="57">
        <v>1311</v>
      </c>
      <c r="AA74" s="59">
        <v>506</v>
      </c>
      <c r="AB74" s="60">
        <v>573</v>
      </c>
      <c r="AC74" s="57">
        <v>1079</v>
      </c>
      <c r="AD74" s="59">
        <v>490</v>
      </c>
      <c r="AE74" s="60">
        <v>592</v>
      </c>
      <c r="AF74" s="57">
        <v>1082</v>
      </c>
      <c r="AG74" s="59">
        <v>664</v>
      </c>
      <c r="AH74" s="60">
        <v>536</v>
      </c>
      <c r="AI74" s="57">
        <v>1200</v>
      </c>
      <c r="AJ74" s="59">
        <v>465</v>
      </c>
      <c r="AK74" s="60">
        <v>626</v>
      </c>
      <c r="AL74" s="57">
        <v>1091</v>
      </c>
      <c r="AM74" s="55">
        <v>6125</v>
      </c>
      <c r="AN74" s="56">
        <v>7388</v>
      </c>
      <c r="AO74" s="61">
        <v>13513</v>
      </c>
    </row>
    <row r="75" spans="2:41" x14ac:dyDescent="0.2">
      <c r="B75" s="58" t="s">
        <v>47</v>
      </c>
      <c r="C75" s="59">
        <v>11</v>
      </c>
      <c r="D75" s="60">
        <v>15</v>
      </c>
      <c r="E75" s="57">
        <v>26</v>
      </c>
      <c r="F75" s="59">
        <v>0</v>
      </c>
      <c r="G75" s="60">
        <v>6</v>
      </c>
      <c r="H75" s="57">
        <v>6</v>
      </c>
      <c r="I75" s="59">
        <v>19</v>
      </c>
      <c r="J75" s="60">
        <v>24</v>
      </c>
      <c r="K75" s="57">
        <v>43</v>
      </c>
      <c r="L75" s="59">
        <v>31</v>
      </c>
      <c r="M75" s="60">
        <v>0</v>
      </c>
      <c r="N75" s="57">
        <v>31</v>
      </c>
      <c r="O75" s="59">
        <v>48</v>
      </c>
      <c r="P75" s="60">
        <v>18</v>
      </c>
      <c r="Q75" s="57">
        <v>66</v>
      </c>
      <c r="R75" s="59">
        <v>30</v>
      </c>
      <c r="S75" s="60">
        <v>60</v>
      </c>
      <c r="T75" s="57">
        <v>90</v>
      </c>
      <c r="U75" s="59">
        <v>31</v>
      </c>
      <c r="V75" s="60">
        <v>85</v>
      </c>
      <c r="W75" s="57">
        <v>116</v>
      </c>
      <c r="X75" s="59">
        <v>58</v>
      </c>
      <c r="Y75" s="60">
        <v>126</v>
      </c>
      <c r="Z75" s="57">
        <v>184</v>
      </c>
      <c r="AA75" s="59">
        <v>30</v>
      </c>
      <c r="AB75" s="60">
        <v>163</v>
      </c>
      <c r="AC75" s="57">
        <v>193</v>
      </c>
      <c r="AD75" s="59">
        <v>92</v>
      </c>
      <c r="AE75" s="60">
        <v>180</v>
      </c>
      <c r="AF75" s="57">
        <v>272</v>
      </c>
      <c r="AG75" s="59">
        <v>95</v>
      </c>
      <c r="AH75" s="60">
        <v>136</v>
      </c>
      <c r="AI75" s="57">
        <v>231</v>
      </c>
      <c r="AJ75" s="59">
        <v>84</v>
      </c>
      <c r="AK75" s="60">
        <v>188</v>
      </c>
      <c r="AL75" s="57">
        <v>272</v>
      </c>
      <c r="AM75" s="55">
        <v>529</v>
      </c>
      <c r="AN75" s="56">
        <v>1001</v>
      </c>
      <c r="AO75" s="61">
        <v>1530</v>
      </c>
    </row>
    <row r="76" spans="2:41" x14ac:dyDescent="0.2">
      <c r="B76" s="58" t="s">
        <v>48</v>
      </c>
      <c r="C76" s="59">
        <v>19</v>
      </c>
      <c r="D76" s="60">
        <v>120</v>
      </c>
      <c r="E76" s="57">
        <v>139</v>
      </c>
      <c r="F76" s="59">
        <v>31</v>
      </c>
      <c r="G76" s="60">
        <v>92</v>
      </c>
      <c r="H76" s="57">
        <v>123</v>
      </c>
      <c r="I76" s="59">
        <v>73</v>
      </c>
      <c r="J76" s="60">
        <v>58</v>
      </c>
      <c r="K76" s="57">
        <v>131</v>
      </c>
      <c r="L76" s="59">
        <v>70</v>
      </c>
      <c r="M76" s="60">
        <v>157</v>
      </c>
      <c r="N76" s="57">
        <v>227</v>
      </c>
      <c r="O76" s="59">
        <v>93</v>
      </c>
      <c r="P76" s="60">
        <v>162</v>
      </c>
      <c r="Q76" s="57">
        <v>255</v>
      </c>
      <c r="R76" s="59">
        <v>44</v>
      </c>
      <c r="S76" s="60">
        <v>38</v>
      </c>
      <c r="T76" s="57">
        <v>82</v>
      </c>
      <c r="U76" s="59">
        <v>241</v>
      </c>
      <c r="V76" s="60">
        <v>136</v>
      </c>
      <c r="W76" s="57">
        <v>377</v>
      </c>
      <c r="X76" s="59">
        <v>260</v>
      </c>
      <c r="Y76" s="60">
        <v>178</v>
      </c>
      <c r="Z76" s="57">
        <v>438</v>
      </c>
      <c r="AA76" s="59">
        <v>153</v>
      </c>
      <c r="AB76" s="60">
        <v>191</v>
      </c>
      <c r="AC76" s="57">
        <v>344</v>
      </c>
      <c r="AD76" s="59">
        <v>54</v>
      </c>
      <c r="AE76" s="60">
        <v>72</v>
      </c>
      <c r="AF76" s="57">
        <v>126</v>
      </c>
      <c r="AG76" s="59">
        <v>68</v>
      </c>
      <c r="AH76" s="60">
        <v>46</v>
      </c>
      <c r="AI76" s="57">
        <v>114</v>
      </c>
      <c r="AJ76" s="59">
        <v>177</v>
      </c>
      <c r="AK76" s="60">
        <v>100</v>
      </c>
      <c r="AL76" s="57">
        <v>277</v>
      </c>
      <c r="AM76" s="55">
        <v>1283</v>
      </c>
      <c r="AN76" s="56">
        <v>1350</v>
      </c>
      <c r="AO76" s="61">
        <v>2633</v>
      </c>
    </row>
    <row r="77" spans="2:41" x14ac:dyDescent="0.2">
      <c r="B77" s="58" t="s">
        <v>49</v>
      </c>
      <c r="C77" s="59">
        <v>6765</v>
      </c>
      <c r="D77" s="60">
        <v>5783</v>
      </c>
      <c r="E77" s="57">
        <v>12548</v>
      </c>
      <c r="F77" s="59">
        <v>6248</v>
      </c>
      <c r="G77" s="60">
        <v>4559</v>
      </c>
      <c r="H77" s="57">
        <v>10807</v>
      </c>
      <c r="I77" s="59">
        <v>6512</v>
      </c>
      <c r="J77" s="60">
        <v>4724</v>
      </c>
      <c r="K77" s="57">
        <v>11236</v>
      </c>
      <c r="L77" s="59">
        <v>5993</v>
      </c>
      <c r="M77" s="60">
        <v>4796</v>
      </c>
      <c r="N77" s="57">
        <v>10789</v>
      </c>
      <c r="O77" s="59">
        <v>6114</v>
      </c>
      <c r="P77" s="60">
        <v>5197</v>
      </c>
      <c r="Q77" s="57">
        <v>11311</v>
      </c>
      <c r="R77" s="59">
        <v>5443</v>
      </c>
      <c r="S77" s="60">
        <v>4597</v>
      </c>
      <c r="T77" s="57">
        <v>10040</v>
      </c>
      <c r="U77" s="59">
        <v>5968</v>
      </c>
      <c r="V77" s="60">
        <v>6668</v>
      </c>
      <c r="W77" s="57">
        <v>12636</v>
      </c>
      <c r="X77" s="59">
        <v>6408</v>
      </c>
      <c r="Y77" s="60">
        <v>6943</v>
      </c>
      <c r="Z77" s="57">
        <v>13351</v>
      </c>
      <c r="AA77" s="59">
        <v>5678</v>
      </c>
      <c r="AB77" s="60">
        <v>6260</v>
      </c>
      <c r="AC77" s="57">
        <v>11938</v>
      </c>
      <c r="AD77" s="59">
        <v>5921</v>
      </c>
      <c r="AE77" s="60">
        <v>6464</v>
      </c>
      <c r="AF77" s="57">
        <v>12385</v>
      </c>
      <c r="AG77" s="59">
        <v>5222</v>
      </c>
      <c r="AH77" s="60">
        <v>6178</v>
      </c>
      <c r="AI77" s="57">
        <v>11400</v>
      </c>
      <c r="AJ77" s="59">
        <v>6306</v>
      </c>
      <c r="AK77" s="60">
        <v>7106</v>
      </c>
      <c r="AL77" s="57">
        <v>13412</v>
      </c>
      <c r="AM77" s="55">
        <v>72578</v>
      </c>
      <c r="AN77" s="56">
        <v>69275</v>
      </c>
      <c r="AO77" s="61">
        <v>141853</v>
      </c>
    </row>
    <row r="78" spans="2:41" ht="15" x14ac:dyDescent="0.25">
      <c r="B78" s="62" t="s">
        <v>56</v>
      </c>
      <c r="C78" s="63">
        <v>10831</v>
      </c>
      <c r="D78" s="64">
        <v>11508</v>
      </c>
      <c r="E78" s="57">
        <v>22339</v>
      </c>
      <c r="F78" s="63">
        <v>8428</v>
      </c>
      <c r="G78" s="64">
        <v>7600</v>
      </c>
      <c r="H78" s="57">
        <v>16028</v>
      </c>
      <c r="I78" s="63">
        <v>10708</v>
      </c>
      <c r="J78" s="64">
        <v>8963</v>
      </c>
      <c r="K78" s="57">
        <v>19671</v>
      </c>
      <c r="L78" s="63">
        <v>10043</v>
      </c>
      <c r="M78" s="64">
        <v>10110</v>
      </c>
      <c r="N78" s="65">
        <v>20153</v>
      </c>
      <c r="O78" s="63">
        <v>9862</v>
      </c>
      <c r="P78" s="64">
        <v>10820</v>
      </c>
      <c r="Q78" s="65">
        <v>20682</v>
      </c>
      <c r="R78" s="63">
        <v>8164</v>
      </c>
      <c r="S78" s="64">
        <v>8922</v>
      </c>
      <c r="T78" s="65">
        <v>17086</v>
      </c>
      <c r="U78" s="63">
        <v>10309</v>
      </c>
      <c r="V78" s="64">
        <v>12233</v>
      </c>
      <c r="W78" s="65">
        <v>22542</v>
      </c>
      <c r="X78" s="63">
        <v>10781</v>
      </c>
      <c r="Y78" s="64">
        <v>13224</v>
      </c>
      <c r="Z78" s="65">
        <v>24005</v>
      </c>
      <c r="AA78" s="63">
        <v>9299</v>
      </c>
      <c r="AB78" s="64">
        <v>11995</v>
      </c>
      <c r="AC78" s="65">
        <v>21294</v>
      </c>
      <c r="AD78" s="63">
        <v>9828</v>
      </c>
      <c r="AE78" s="64">
        <v>12723</v>
      </c>
      <c r="AF78" s="65">
        <v>22551</v>
      </c>
      <c r="AG78" s="63">
        <v>9662</v>
      </c>
      <c r="AH78" s="64">
        <v>12082</v>
      </c>
      <c r="AI78" s="65">
        <v>21744</v>
      </c>
      <c r="AJ78" s="63">
        <v>10843</v>
      </c>
      <c r="AK78" s="64">
        <v>14473</v>
      </c>
      <c r="AL78" s="65">
        <v>25316</v>
      </c>
      <c r="AM78" s="63">
        <v>120210</v>
      </c>
      <c r="AN78" s="64">
        <v>136378</v>
      </c>
      <c r="AO78" s="65">
        <v>256588</v>
      </c>
    </row>
    <row r="79" spans="2:41" ht="15" x14ac:dyDescent="0.25">
      <c r="B79" s="69" t="s">
        <v>57</v>
      </c>
      <c r="C79" s="70"/>
      <c r="D79" s="70"/>
      <c r="E79" s="71"/>
      <c r="F79" s="70"/>
      <c r="G79" s="70"/>
      <c r="H79" s="71"/>
      <c r="I79" s="70"/>
      <c r="J79" s="70"/>
      <c r="K79" s="71"/>
      <c r="L79" s="70"/>
      <c r="M79" s="70"/>
      <c r="N79" s="72"/>
      <c r="O79" s="73"/>
      <c r="P79" s="73"/>
      <c r="Q79" s="74"/>
      <c r="R79" s="73"/>
      <c r="S79" s="73"/>
      <c r="T79" s="74"/>
      <c r="U79" s="73"/>
      <c r="V79" s="73"/>
      <c r="W79" s="74"/>
      <c r="X79" s="73"/>
      <c r="Y79" s="73"/>
      <c r="Z79" s="74"/>
      <c r="AA79" s="73"/>
      <c r="AB79" s="73"/>
      <c r="AC79" s="74"/>
      <c r="AD79" s="73"/>
      <c r="AE79" s="73"/>
      <c r="AF79" s="74"/>
      <c r="AG79" s="73"/>
      <c r="AH79" s="73"/>
      <c r="AI79" s="74"/>
      <c r="AJ79" s="73"/>
      <c r="AK79" s="73"/>
      <c r="AL79" s="74"/>
      <c r="AM79" s="73"/>
      <c r="AN79" s="73"/>
      <c r="AO79" s="74"/>
    </row>
    <row r="80" spans="2:41" ht="28.15" customHeight="1" x14ac:dyDescent="0.2">
      <c r="B80" s="1262" t="s">
        <v>58</v>
      </c>
      <c r="C80" s="1262"/>
      <c r="D80" s="1262"/>
      <c r="E80" s="1262"/>
      <c r="F80" s="1262"/>
      <c r="G80" s="1262"/>
      <c r="H80" s="1262"/>
      <c r="I80" s="1262"/>
      <c r="J80" s="1262"/>
      <c r="K80" s="1262"/>
      <c r="L80" s="1262"/>
      <c r="M80" s="75"/>
      <c r="N80" s="75"/>
    </row>
    <row r="81" spans="2:15" x14ac:dyDescent="0.2">
      <c r="B81" s="76" t="s">
        <v>59</v>
      </c>
      <c r="C81" s="77"/>
      <c r="D81" s="77"/>
      <c r="E81" s="77"/>
      <c r="F81" s="77"/>
      <c r="G81" s="78"/>
      <c r="H81" s="78"/>
      <c r="I81" s="78"/>
      <c r="J81" s="78"/>
      <c r="K81" s="78"/>
      <c r="L81" s="78"/>
      <c r="M81" s="5"/>
      <c r="N81" s="5"/>
    </row>
    <row r="82" spans="2:15" ht="27.75" customHeight="1" x14ac:dyDescent="0.2">
      <c r="B82" s="1262" t="s">
        <v>60</v>
      </c>
      <c r="C82" s="1262"/>
      <c r="D82" s="1262"/>
      <c r="E82" s="1262"/>
      <c r="F82" s="1262"/>
      <c r="G82" s="1262"/>
      <c r="H82" s="1262"/>
      <c r="I82" s="1262"/>
      <c r="J82" s="1262"/>
      <c r="K82" s="1262"/>
      <c r="L82" s="1262"/>
      <c r="M82" s="79"/>
      <c r="N82" s="79"/>
      <c r="O82" s="79"/>
    </row>
    <row r="83" spans="2:15" x14ac:dyDescent="0.2">
      <c r="B83" s="80"/>
    </row>
  </sheetData>
  <mergeCells count="16">
    <mergeCell ref="AJ5:AL5"/>
    <mergeCell ref="AM5:AO5"/>
    <mergeCell ref="B80:L80"/>
    <mergeCell ref="B82:L82"/>
    <mergeCell ref="R5:T5"/>
    <mergeCell ref="U5:W5"/>
    <mergeCell ref="X5:Z5"/>
    <mergeCell ref="AA5:AC5"/>
    <mergeCell ref="AD5:AF5"/>
    <mergeCell ref="AG5:AI5"/>
    <mergeCell ref="B5:B6"/>
    <mergeCell ref="C5:E5"/>
    <mergeCell ref="F5:H5"/>
    <mergeCell ref="I5:K5"/>
    <mergeCell ref="L5:N5"/>
    <mergeCell ref="O5:Q5"/>
  </mergeCells>
  <hyperlinks>
    <hyperlink ref="L1" location="Índice!A1" display="Volver" xr:uid="{2AD69BE4-6126-4CF4-8940-0C0EAD600496}"/>
  </hyperlinks>
  <printOptions horizontalCentered="1"/>
  <pageMargins left="0" right="0" top="0.78740157480314965" bottom="0.98425196850393704" header="0" footer="0"/>
  <pageSetup scale="63" fitToWidth="2"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tint="0.79998168889431442"/>
  </sheetPr>
  <dimension ref="A1:BB36"/>
  <sheetViews>
    <sheetView showGridLines="0" topLeftCell="AK1" zoomScale="90" zoomScaleNormal="90" workbookViewId="0"/>
  </sheetViews>
  <sheetFormatPr baseColWidth="10" defaultRowHeight="15" x14ac:dyDescent="0.25"/>
  <cols>
    <col min="1" max="1" width="3" customWidth="1"/>
    <col min="2" max="2" width="26.5703125" customWidth="1"/>
  </cols>
  <sheetData>
    <row r="1" spans="1:54" ht="15.75" x14ac:dyDescent="0.25">
      <c r="A1" s="23"/>
      <c r="B1" s="323" t="s">
        <v>189</v>
      </c>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c r="AI1" s="323"/>
      <c r="AJ1" s="323"/>
      <c r="AK1" s="323"/>
      <c r="AL1" s="323"/>
      <c r="AM1" s="323"/>
      <c r="AN1" s="323"/>
      <c r="AO1" s="323"/>
      <c r="AP1" s="323"/>
      <c r="AQ1" s="323"/>
      <c r="AR1" s="323"/>
      <c r="AS1" s="323"/>
      <c r="AT1" s="323"/>
      <c r="AU1" s="323"/>
      <c r="AV1" s="323"/>
      <c r="AW1" s="323"/>
      <c r="AX1" s="323"/>
      <c r="AY1" s="323"/>
      <c r="AZ1" s="323"/>
      <c r="BA1" s="323"/>
      <c r="BB1" s="323"/>
    </row>
    <row r="2" spans="1:54" ht="15.75" x14ac:dyDescent="0.25">
      <c r="A2" s="23"/>
      <c r="B2" s="323" t="s">
        <v>143</v>
      </c>
      <c r="C2" s="323"/>
      <c r="D2" s="323"/>
      <c r="E2" s="323"/>
      <c r="F2" s="323"/>
      <c r="G2" s="323"/>
      <c r="H2" s="323"/>
      <c r="I2" s="323"/>
      <c r="J2" s="323"/>
      <c r="K2" s="323"/>
      <c r="L2" s="323"/>
      <c r="M2" s="323"/>
      <c r="N2" s="323"/>
      <c r="O2" s="323"/>
      <c r="P2" s="323"/>
      <c r="Q2" s="1189" t="s">
        <v>1070</v>
      </c>
      <c r="R2" s="323"/>
      <c r="S2" s="323"/>
      <c r="T2" s="323"/>
      <c r="U2" s="323"/>
      <c r="V2" s="323"/>
      <c r="W2" s="323"/>
      <c r="X2" s="323"/>
      <c r="Y2" s="323"/>
      <c r="Z2" s="323"/>
      <c r="AA2" s="323"/>
      <c r="AB2" s="323"/>
      <c r="AC2" s="323"/>
      <c r="AD2" s="323"/>
      <c r="AE2" s="323"/>
      <c r="AF2" s="323"/>
      <c r="AG2" s="323"/>
      <c r="AH2" s="323"/>
      <c r="AI2" s="323"/>
      <c r="AJ2" s="323"/>
      <c r="AK2" s="323"/>
      <c r="AL2" s="323"/>
      <c r="AM2" s="323"/>
      <c r="AN2" s="323"/>
      <c r="AO2" s="323"/>
      <c r="AP2" s="323"/>
      <c r="AQ2" s="323"/>
      <c r="AR2" s="323"/>
      <c r="AS2" s="323"/>
      <c r="AT2" s="323"/>
      <c r="AU2" s="323"/>
      <c r="AV2" s="323"/>
      <c r="AW2" s="323"/>
      <c r="AX2" s="323"/>
      <c r="AY2" s="323"/>
      <c r="AZ2" s="323"/>
      <c r="BA2" s="323"/>
      <c r="BB2" s="323"/>
    </row>
    <row r="3" spans="1:54" ht="15.75" x14ac:dyDescent="0.25">
      <c r="A3" s="23"/>
      <c r="B3" s="323" t="s">
        <v>144</v>
      </c>
      <c r="C3" s="323"/>
      <c r="D3" s="323"/>
      <c r="E3" s="323"/>
      <c r="F3" s="323"/>
      <c r="G3" s="323"/>
      <c r="H3" s="323"/>
      <c r="I3" s="323"/>
      <c r="J3" s="323"/>
      <c r="K3" s="323"/>
      <c r="L3" s="323"/>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23"/>
      <c r="AT3" s="323"/>
      <c r="AU3" s="323"/>
      <c r="AV3" s="323"/>
      <c r="AW3" s="323"/>
      <c r="AX3" s="323"/>
      <c r="AY3" s="323"/>
      <c r="AZ3" s="323"/>
      <c r="BA3" s="323"/>
      <c r="BB3" s="323"/>
    </row>
    <row r="4" spans="1:54" ht="15.75" x14ac:dyDescent="0.25">
      <c r="A4" s="23"/>
      <c r="B4" s="323" t="s">
        <v>2</v>
      </c>
      <c r="C4" s="323"/>
      <c r="D4" s="147"/>
      <c r="E4" s="147"/>
      <c r="F4" s="323"/>
      <c r="G4" s="323"/>
      <c r="H4" s="323"/>
      <c r="I4" s="323"/>
      <c r="J4" s="323"/>
      <c r="K4" s="323"/>
      <c r="L4" s="323"/>
      <c r="M4" s="323"/>
      <c r="N4" s="323"/>
      <c r="O4" s="323"/>
      <c r="P4" s="323"/>
      <c r="Q4" s="323"/>
      <c r="R4" s="323"/>
      <c r="S4" s="323"/>
      <c r="T4" s="323"/>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c r="AT4" s="323"/>
      <c r="AU4" s="323"/>
      <c r="AV4" s="323"/>
      <c r="AW4" s="323"/>
      <c r="AX4" s="323"/>
      <c r="AY4" s="323"/>
      <c r="AZ4" s="323"/>
      <c r="BA4" s="323"/>
      <c r="BB4" s="323"/>
    </row>
    <row r="5" spans="1:54" ht="15.75" x14ac:dyDescent="0.25">
      <c r="A5" s="23"/>
      <c r="B5" s="323"/>
      <c r="C5" s="323"/>
      <c r="D5" s="147"/>
      <c r="E5" s="147"/>
      <c r="F5" s="323"/>
      <c r="G5" s="323"/>
      <c r="H5" s="323"/>
      <c r="I5" s="323"/>
      <c r="J5" s="323"/>
      <c r="K5" s="323"/>
      <c r="L5" s="323"/>
      <c r="M5" s="323"/>
      <c r="N5" s="323"/>
      <c r="O5" s="323"/>
      <c r="P5" s="323"/>
      <c r="Q5" s="323"/>
      <c r="R5" s="323"/>
      <c r="S5" s="323"/>
      <c r="T5" s="323"/>
      <c r="U5" s="323"/>
      <c r="V5" s="323"/>
      <c r="W5" s="323"/>
      <c r="X5" s="323"/>
      <c r="Y5" s="323"/>
      <c r="Z5" s="323"/>
      <c r="AA5" s="323"/>
      <c r="AB5" s="323"/>
      <c r="AC5" s="323"/>
      <c r="AD5" s="323"/>
      <c r="AE5" s="323"/>
      <c r="AF5" s="323"/>
      <c r="AG5" s="323"/>
      <c r="AH5" s="323"/>
      <c r="AI5" s="323"/>
      <c r="AJ5" s="323"/>
      <c r="AK5" s="323"/>
      <c r="AL5" s="323"/>
      <c r="AM5" s="323"/>
      <c r="AN5" s="323"/>
      <c r="AO5" s="323"/>
      <c r="AP5" s="323"/>
      <c r="AQ5" s="323"/>
      <c r="AR5" s="323"/>
      <c r="AS5" s="323"/>
      <c r="AT5" s="323"/>
      <c r="AU5" s="323"/>
      <c r="AV5" s="323"/>
      <c r="AW5" s="323"/>
      <c r="AX5" s="323"/>
      <c r="AY5" s="323"/>
      <c r="AZ5" s="323"/>
      <c r="BA5" s="323"/>
      <c r="BB5" s="323"/>
    </row>
    <row r="6" spans="1:54" x14ac:dyDescent="0.25">
      <c r="A6" s="24"/>
      <c r="B6" s="1273" t="s">
        <v>4</v>
      </c>
      <c r="C6" s="1237" t="s">
        <v>5</v>
      </c>
      <c r="D6" s="1238"/>
      <c r="E6" s="1238"/>
      <c r="F6" s="1239"/>
      <c r="G6" s="1237" t="s">
        <v>6</v>
      </c>
      <c r="H6" s="1238"/>
      <c r="I6" s="1238"/>
      <c r="J6" s="1239"/>
      <c r="K6" s="1237" t="s">
        <v>7</v>
      </c>
      <c r="L6" s="1238"/>
      <c r="M6" s="1238"/>
      <c r="N6" s="1239"/>
      <c r="O6" s="1237" t="s">
        <v>8</v>
      </c>
      <c r="P6" s="1238"/>
      <c r="Q6" s="1238"/>
      <c r="R6" s="1239"/>
      <c r="S6" s="1237" t="s">
        <v>9</v>
      </c>
      <c r="T6" s="1238"/>
      <c r="U6" s="1238"/>
      <c r="V6" s="1239"/>
      <c r="W6" s="1237" t="s">
        <v>10</v>
      </c>
      <c r="X6" s="1238"/>
      <c r="Y6" s="1238"/>
      <c r="Z6" s="1239"/>
      <c r="AA6" s="1237" t="s">
        <v>11</v>
      </c>
      <c r="AB6" s="1238"/>
      <c r="AC6" s="1238"/>
      <c r="AD6" s="1239"/>
      <c r="AE6" s="1237" t="s">
        <v>12</v>
      </c>
      <c r="AF6" s="1238"/>
      <c r="AG6" s="1238"/>
      <c r="AH6" s="1239"/>
      <c r="AI6" s="1237" t="s">
        <v>13</v>
      </c>
      <c r="AJ6" s="1238"/>
      <c r="AK6" s="1238"/>
      <c r="AL6" s="1239"/>
      <c r="AM6" s="1237" t="s">
        <v>14</v>
      </c>
      <c r="AN6" s="1238"/>
      <c r="AO6" s="1238"/>
      <c r="AP6" s="1239"/>
      <c r="AQ6" s="1237" t="s">
        <v>15</v>
      </c>
      <c r="AR6" s="1238"/>
      <c r="AS6" s="1238"/>
      <c r="AT6" s="1239"/>
      <c r="AU6" s="1237" t="s">
        <v>16</v>
      </c>
      <c r="AV6" s="1238"/>
      <c r="AW6" s="1238"/>
      <c r="AX6" s="1239"/>
      <c r="AY6" s="1237" t="s">
        <v>17</v>
      </c>
      <c r="AZ6" s="1238"/>
      <c r="BA6" s="1238"/>
      <c r="BB6" s="1239"/>
    </row>
    <row r="7" spans="1:54" x14ac:dyDescent="0.25">
      <c r="A7" s="24"/>
      <c r="B7" s="1274"/>
      <c r="C7" s="324" t="s">
        <v>31</v>
      </c>
      <c r="D7" s="325" t="s">
        <v>32</v>
      </c>
      <c r="E7" s="326" t="s">
        <v>125</v>
      </c>
      <c r="F7" s="327" t="s">
        <v>17</v>
      </c>
      <c r="G7" s="325" t="s">
        <v>31</v>
      </c>
      <c r="H7" s="325" t="s">
        <v>32</v>
      </c>
      <c r="I7" s="326" t="s">
        <v>125</v>
      </c>
      <c r="J7" s="327" t="s">
        <v>17</v>
      </c>
      <c r="K7" s="325" t="s">
        <v>31</v>
      </c>
      <c r="L7" s="325" t="s">
        <v>32</v>
      </c>
      <c r="M7" s="326" t="s">
        <v>125</v>
      </c>
      <c r="N7" s="327" t="s">
        <v>17</v>
      </c>
      <c r="O7" s="325" t="s">
        <v>31</v>
      </c>
      <c r="P7" s="325" t="s">
        <v>32</v>
      </c>
      <c r="Q7" s="326" t="s">
        <v>125</v>
      </c>
      <c r="R7" s="327" t="s">
        <v>17</v>
      </c>
      <c r="S7" s="325" t="s">
        <v>31</v>
      </c>
      <c r="T7" s="325" t="s">
        <v>32</v>
      </c>
      <c r="U7" s="326" t="s">
        <v>125</v>
      </c>
      <c r="V7" s="327" t="s">
        <v>17</v>
      </c>
      <c r="W7" s="325" t="s">
        <v>31</v>
      </c>
      <c r="X7" s="325" t="s">
        <v>32</v>
      </c>
      <c r="Y7" s="326" t="s">
        <v>125</v>
      </c>
      <c r="Z7" s="327" t="s">
        <v>17</v>
      </c>
      <c r="AA7" s="325" t="s">
        <v>31</v>
      </c>
      <c r="AB7" s="325" t="s">
        <v>32</v>
      </c>
      <c r="AC7" s="326" t="s">
        <v>125</v>
      </c>
      <c r="AD7" s="327" t="s">
        <v>17</v>
      </c>
      <c r="AE7" s="325" t="s">
        <v>31</v>
      </c>
      <c r="AF7" s="325" t="s">
        <v>32</v>
      </c>
      <c r="AG7" s="326" t="s">
        <v>125</v>
      </c>
      <c r="AH7" s="327" t="s">
        <v>17</v>
      </c>
      <c r="AI7" s="325" t="s">
        <v>31</v>
      </c>
      <c r="AJ7" s="325" t="s">
        <v>32</v>
      </c>
      <c r="AK7" s="326" t="s">
        <v>125</v>
      </c>
      <c r="AL7" s="327" t="s">
        <v>17</v>
      </c>
      <c r="AM7" s="325" t="s">
        <v>31</v>
      </c>
      <c r="AN7" s="325" t="s">
        <v>32</v>
      </c>
      <c r="AO7" s="326" t="s">
        <v>125</v>
      </c>
      <c r="AP7" s="327" t="s">
        <v>17</v>
      </c>
      <c r="AQ7" s="325" t="s">
        <v>31</v>
      </c>
      <c r="AR7" s="325" t="s">
        <v>32</v>
      </c>
      <c r="AS7" s="326" t="s">
        <v>125</v>
      </c>
      <c r="AT7" s="327" t="s">
        <v>17</v>
      </c>
      <c r="AU7" s="325" t="s">
        <v>31</v>
      </c>
      <c r="AV7" s="325" t="s">
        <v>32</v>
      </c>
      <c r="AW7" s="326" t="s">
        <v>125</v>
      </c>
      <c r="AX7" s="327" t="s">
        <v>17</v>
      </c>
      <c r="AY7" s="325" t="s">
        <v>31</v>
      </c>
      <c r="AZ7" s="325" t="s">
        <v>32</v>
      </c>
      <c r="BA7" s="326" t="s">
        <v>125</v>
      </c>
      <c r="BB7" s="327" t="s">
        <v>17</v>
      </c>
    </row>
    <row r="8" spans="1:54" x14ac:dyDescent="0.25">
      <c r="A8" s="23"/>
      <c r="B8" s="169" t="s">
        <v>64</v>
      </c>
      <c r="C8" s="170"/>
      <c r="D8" s="170"/>
      <c r="E8" s="170"/>
      <c r="F8" s="170"/>
      <c r="G8" s="170"/>
      <c r="H8" s="170"/>
      <c r="I8" s="170"/>
      <c r="J8" s="170"/>
      <c r="K8" s="170"/>
      <c r="L8" s="170"/>
      <c r="M8" s="170"/>
      <c r="N8" s="170"/>
      <c r="O8" s="170"/>
      <c r="P8" s="170"/>
      <c r="Q8" s="170"/>
      <c r="R8" s="170"/>
      <c r="S8" s="170"/>
      <c r="T8" s="170"/>
      <c r="U8" s="170"/>
      <c r="V8" s="170"/>
      <c r="W8" s="170"/>
      <c r="X8" s="170"/>
      <c r="Y8" s="170"/>
      <c r="Z8" s="170"/>
      <c r="AA8" s="170"/>
      <c r="AB8" s="170"/>
      <c r="AC8" s="170"/>
      <c r="AD8" s="170"/>
      <c r="AE8" s="170"/>
      <c r="AF8" s="170"/>
      <c r="AG8" s="170"/>
      <c r="AH8" s="170"/>
      <c r="AI8" s="170"/>
      <c r="AJ8" s="170"/>
      <c r="AK8" s="170"/>
      <c r="AL8" s="170"/>
      <c r="AM8" s="170"/>
      <c r="AN8" s="170"/>
      <c r="AO8" s="170"/>
      <c r="AP8" s="170"/>
      <c r="AQ8" s="170"/>
      <c r="AR8" s="170"/>
      <c r="AS8" s="170"/>
      <c r="AT8" s="170"/>
      <c r="AU8" s="170"/>
      <c r="AV8" s="170"/>
      <c r="AW8" s="170"/>
      <c r="AX8" s="170"/>
      <c r="AY8" s="170"/>
      <c r="AZ8" s="170"/>
      <c r="BA8" s="170"/>
      <c r="BB8" s="170"/>
    </row>
    <row r="9" spans="1:54" x14ac:dyDescent="0.25">
      <c r="A9" s="23"/>
      <c r="B9" s="173" t="s">
        <v>19</v>
      </c>
      <c r="C9" s="10">
        <v>6248</v>
      </c>
      <c r="D9" s="10">
        <v>2770</v>
      </c>
      <c r="E9" s="10"/>
      <c r="F9" s="10">
        <v>9018</v>
      </c>
      <c r="G9" s="10">
        <v>6313</v>
      </c>
      <c r="H9" s="10">
        <v>2542</v>
      </c>
      <c r="I9" s="10"/>
      <c r="J9" s="10">
        <v>8855</v>
      </c>
      <c r="K9" s="10">
        <v>6012</v>
      </c>
      <c r="L9" s="10">
        <v>2484</v>
      </c>
      <c r="M9" s="10"/>
      <c r="N9" s="10">
        <v>8496</v>
      </c>
      <c r="O9" s="10">
        <v>6273</v>
      </c>
      <c r="P9" s="10">
        <v>2810</v>
      </c>
      <c r="Q9" s="10"/>
      <c r="R9" s="10">
        <v>9083</v>
      </c>
      <c r="S9" s="10">
        <v>5968</v>
      </c>
      <c r="T9" s="10">
        <v>2552</v>
      </c>
      <c r="U9" s="10"/>
      <c r="V9" s="10">
        <v>8520</v>
      </c>
      <c r="W9" s="10">
        <v>6162</v>
      </c>
      <c r="X9" s="10">
        <v>2771</v>
      </c>
      <c r="Y9" s="10"/>
      <c r="Z9" s="10">
        <v>8933</v>
      </c>
      <c r="AA9" s="10">
        <v>6000</v>
      </c>
      <c r="AB9" s="10">
        <v>2482</v>
      </c>
      <c r="AC9" s="10"/>
      <c r="AD9" s="10">
        <v>8482</v>
      </c>
      <c r="AE9" s="10">
        <v>6286</v>
      </c>
      <c r="AF9" s="10">
        <v>2691</v>
      </c>
      <c r="AG9" s="10"/>
      <c r="AH9" s="10">
        <v>8977</v>
      </c>
      <c r="AI9" s="10">
        <v>5983</v>
      </c>
      <c r="AJ9" s="10">
        <v>2636</v>
      </c>
      <c r="AK9" s="10"/>
      <c r="AL9" s="10">
        <v>8619</v>
      </c>
      <c r="AM9" s="10">
        <v>6107</v>
      </c>
      <c r="AN9" s="10">
        <v>2790</v>
      </c>
      <c r="AO9" s="10"/>
      <c r="AP9" s="10">
        <v>8897</v>
      </c>
      <c r="AQ9" s="10">
        <v>6382</v>
      </c>
      <c r="AR9" s="10">
        <v>2764</v>
      </c>
      <c r="AS9" s="10"/>
      <c r="AT9" s="10">
        <v>9146</v>
      </c>
      <c r="AU9" s="10">
        <v>7310</v>
      </c>
      <c r="AV9" s="10">
        <v>3364</v>
      </c>
      <c r="AW9" s="10"/>
      <c r="AX9" s="10">
        <v>10674</v>
      </c>
      <c r="AY9" s="14">
        <v>75044</v>
      </c>
      <c r="AZ9" s="14">
        <v>32656</v>
      </c>
      <c r="BA9" s="14">
        <v>0</v>
      </c>
      <c r="BB9" s="14">
        <v>107700</v>
      </c>
    </row>
    <row r="10" spans="1:54" x14ac:dyDescent="0.25">
      <c r="A10" s="23"/>
      <c r="B10" s="173" t="s">
        <v>65</v>
      </c>
      <c r="C10" s="10">
        <v>1708</v>
      </c>
      <c r="D10" s="10">
        <v>1711</v>
      </c>
      <c r="E10" s="10"/>
      <c r="F10" s="10">
        <v>3419</v>
      </c>
      <c r="G10" s="10">
        <v>1710</v>
      </c>
      <c r="H10" s="10">
        <v>1580</v>
      </c>
      <c r="I10" s="10"/>
      <c r="J10" s="10">
        <v>3290</v>
      </c>
      <c r="K10" s="10">
        <v>1759</v>
      </c>
      <c r="L10" s="10">
        <v>1591</v>
      </c>
      <c r="M10" s="10"/>
      <c r="N10" s="10">
        <v>3350</v>
      </c>
      <c r="O10" s="10">
        <v>1876</v>
      </c>
      <c r="P10" s="10">
        <v>1744</v>
      </c>
      <c r="Q10" s="10"/>
      <c r="R10" s="10">
        <v>3620</v>
      </c>
      <c r="S10" s="10">
        <v>1791</v>
      </c>
      <c r="T10" s="10">
        <v>1592</v>
      </c>
      <c r="U10" s="10"/>
      <c r="V10" s="10">
        <v>3383</v>
      </c>
      <c r="W10" s="10">
        <v>1846</v>
      </c>
      <c r="X10" s="10">
        <v>1697</v>
      </c>
      <c r="Y10" s="10"/>
      <c r="Z10" s="10">
        <v>3543</v>
      </c>
      <c r="AA10" s="10">
        <v>1744</v>
      </c>
      <c r="AB10" s="10">
        <v>1563</v>
      </c>
      <c r="AC10" s="10"/>
      <c r="AD10" s="10">
        <v>3307</v>
      </c>
      <c r="AE10" s="10">
        <v>1807</v>
      </c>
      <c r="AF10" s="10">
        <v>1557</v>
      </c>
      <c r="AG10" s="10"/>
      <c r="AH10" s="10">
        <v>3364</v>
      </c>
      <c r="AI10" s="10">
        <v>1739</v>
      </c>
      <c r="AJ10" s="10">
        <v>1523</v>
      </c>
      <c r="AK10" s="10"/>
      <c r="AL10" s="10">
        <v>3262</v>
      </c>
      <c r="AM10" s="10">
        <v>1876</v>
      </c>
      <c r="AN10" s="10">
        <v>1699</v>
      </c>
      <c r="AO10" s="10"/>
      <c r="AP10" s="10">
        <v>3575</v>
      </c>
      <c r="AQ10" s="10">
        <v>2190</v>
      </c>
      <c r="AR10" s="10">
        <v>2003</v>
      </c>
      <c r="AS10" s="10"/>
      <c r="AT10" s="10">
        <v>4193</v>
      </c>
      <c r="AU10" s="10">
        <v>2544</v>
      </c>
      <c r="AV10" s="10">
        <v>2350</v>
      </c>
      <c r="AW10" s="10"/>
      <c r="AX10" s="10">
        <v>4894</v>
      </c>
      <c r="AY10" s="14">
        <v>22590</v>
      </c>
      <c r="AZ10" s="14">
        <v>20610</v>
      </c>
      <c r="BA10" s="14">
        <v>0</v>
      </c>
      <c r="BB10" s="14">
        <v>43200</v>
      </c>
    </row>
    <row r="11" spans="1:54" x14ac:dyDescent="0.25">
      <c r="A11" s="23"/>
      <c r="B11" s="173" t="s">
        <v>20</v>
      </c>
      <c r="C11" s="10">
        <v>320</v>
      </c>
      <c r="D11" s="10">
        <v>459</v>
      </c>
      <c r="E11" s="10"/>
      <c r="F11" s="10">
        <v>779</v>
      </c>
      <c r="G11" s="10">
        <v>319</v>
      </c>
      <c r="H11" s="10">
        <v>439</v>
      </c>
      <c r="I11" s="10"/>
      <c r="J11" s="10">
        <v>758</v>
      </c>
      <c r="K11" s="10">
        <v>350</v>
      </c>
      <c r="L11" s="10">
        <v>431</v>
      </c>
      <c r="M11" s="10"/>
      <c r="N11" s="10">
        <v>781</v>
      </c>
      <c r="O11" s="10">
        <v>343</v>
      </c>
      <c r="P11" s="10">
        <v>458</v>
      </c>
      <c r="Q11" s="10"/>
      <c r="R11" s="10">
        <v>801</v>
      </c>
      <c r="S11" s="10">
        <v>333</v>
      </c>
      <c r="T11" s="10">
        <v>424</v>
      </c>
      <c r="U11" s="10"/>
      <c r="V11" s="10">
        <v>757</v>
      </c>
      <c r="W11" s="10">
        <v>346</v>
      </c>
      <c r="X11" s="10">
        <v>437</v>
      </c>
      <c r="Y11" s="10"/>
      <c r="Z11" s="10">
        <v>783</v>
      </c>
      <c r="AA11" s="10">
        <v>317</v>
      </c>
      <c r="AB11" s="10">
        <v>454</v>
      </c>
      <c r="AC11" s="10"/>
      <c r="AD11" s="10">
        <v>771</v>
      </c>
      <c r="AE11" s="10">
        <v>308</v>
      </c>
      <c r="AF11" s="10">
        <v>482</v>
      </c>
      <c r="AG11" s="10"/>
      <c r="AH11" s="10">
        <v>790</v>
      </c>
      <c r="AI11" s="10">
        <v>341</v>
      </c>
      <c r="AJ11" s="10">
        <v>474</v>
      </c>
      <c r="AK11" s="10"/>
      <c r="AL11" s="10">
        <v>815</v>
      </c>
      <c r="AM11" s="10">
        <v>344</v>
      </c>
      <c r="AN11" s="10">
        <v>541</v>
      </c>
      <c r="AO11" s="10"/>
      <c r="AP11" s="10">
        <v>885</v>
      </c>
      <c r="AQ11" s="10">
        <v>413</v>
      </c>
      <c r="AR11" s="10">
        <v>520</v>
      </c>
      <c r="AS11" s="10"/>
      <c r="AT11" s="10">
        <v>933</v>
      </c>
      <c r="AU11" s="10">
        <v>415</v>
      </c>
      <c r="AV11" s="10">
        <v>619</v>
      </c>
      <c r="AW11" s="10"/>
      <c r="AX11" s="10">
        <v>1034</v>
      </c>
      <c r="AY11" s="14">
        <v>4149</v>
      </c>
      <c r="AZ11" s="14">
        <v>5738</v>
      </c>
      <c r="BA11" s="14">
        <v>0</v>
      </c>
      <c r="BB11" s="14">
        <v>9887</v>
      </c>
    </row>
    <row r="12" spans="1:54" x14ac:dyDescent="0.25">
      <c r="A12" s="224"/>
      <c r="B12" s="177" t="s">
        <v>21</v>
      </c>
      <c r="C12" s="328">
        <v>8276</v>
      </c>
      <c r="D12" s="328">
        <v>4940</v>
      </c>
      <c r="E12" s="328"/>
      <c r="F12" s="328">
        <v>13216</v>
      </c>
      <c r="G12" s="328">
        <v>8342</v>
      </c>
      <c r="H12" s="328">
        <v>4561</v>
      </c>
      <c r="I12" s="328"/>
      <c r="J12" s="328">
        <v>12903</v>
      </c>
      <c r="K12" s="328">
        <v>8121</v>
      </c>
      <c r="L12" s="328">
        <v>4506</v>
      </c>
      <c r="M12" s="328"/>
      <c r="N12" s="328">
        <v>12627</v>
      </c>
      <c r="O12" s="328">
        <v>8492</v>
      </c>
      <c r="P12" s="328">
        <v>5012</v>
      </c>
      <c r="Q12" s="328"/>
      <c r="R12" s="328">
        <v>13504</v>
      </c>
      <c r="S12" s="328">
        <v>8092</v>
      </c>
      <c r="T12" s="328">
        <v>4568</v>
      </c>
      <c r="U12" s="328"/>
      <c r="V12" s="328">
        <v>12660</v>
      </c>
      <c r="W12" s="328">
        <v>8354</v>
      </c>
      <c r="X12" s="328">
        <v>4905</v>
      </c>
      <c r="Y12" s="328"/>
      <c r="Z12" s="328">
        <v>13259</v>
      </c>
      <c r="AA12" s="328">
        <v>8061</v>
      </c>
      <c r="AB12" s="328">
        <v>4499</v>
      </c>
      <c r="AC12" s="328"/>
      <c r="AD12" s="328">
        <v>12560</v>
      </c>
      <c r="AE12" s="328">
        <v>8401</v>
      </c>
      <c r="AF12" s="328">
        <v>4730</v>
      </c>
      <c r="AG12" s="328"/>
      <c r="AH12" s="328">
        <v>13131</v>
      </c>
      <c r="AI12" s="328">
        <v>8063</v>
      </c>
      <c r="AJ12" s="328">
        <v>4633</v>
      </c>
      <c r="AK12" s="328"/>
      <c r="AL12" s="328">
        <v>12696</v>
      </c>
      <c r="AM12" s="328">
        <v>8327</v>
      </c>
      <c r="AN12" s="328">
        <v>5030</v>
      </c>
      <c r="AO12" s="328"/>
      <c r="AP12" s="328">
        <v>13357</v>
      </c>
      <c r="AQ12" s="328">
        <v>8985</v>
      </c>
      <c r="AR12" s="328">
        <v>5287</v>
      </c>
      <c r="AS12" s="328"/>
      <c r="AT12" s="328">
        <v>14272</v>
      </c>
      <c r="AU12" s="328">
        <v>10269</v>
      </c>
      <c r="AV12" s="328">
        <v>6333</v>
      </c>
      <c r="AW12" s="328"/>
      <c r="AX12" s="328">
        <v>16602</v>
      </c>
      <c r="AY12" s="28">
        <v>101783</v>
      </c>
      <c r="AZ12" s="28">
        <v>59004</v>
      </c>
      <c r="BA12" s="28">
        <v>0</v>
      </c>
      <c r="BB12" s="28">
        <v>160787</v>
      </c>
    </row>
    <row r="13" spans="1:54" x14ac:dyDescent="0.25">
      <c r="A13" s="23"/>
      <c r="B13" s="184" t="s">
        <v>66</v>
      </c>
      <c r="C13" s="226"/>
      <c r="D13" s="226"/>
      <c r="E13" s="226"/>
      <c r="F13" s="226"/>
      <c r="G13" s="226"/>
      <c r="H13" s="226"/>
      <c r="I13" s="226"/>
      <c r="J13" s="226"/>
      <c r="K13" s="226"/>
      <c r="L13" s="226"/>
      <c r="M13" s="226"/>
      <c r="N13" s="226"/>
      <c r="O13" s="226"/>
      <c r="P13" s="226"/>
      <c r="Q13" s="226"/>
      <c r="R13" s="226"/>
      <c r="S13" s="226"/>
      <c r="T13" s="226"/>
      <c r="U13" s="226"/>
      <c r="V13" s="226"/>
      <c r="W13" s="226"/>
      <c r="X13" s="226"/>
      <c r="Y13" s="226"/>
      <c r="Z13" s="226"/>
      <c r="AA13" s="226"/>
      <c r="AB13" s="226"/>
      <c r="AC13" s="226"/>
      <c r="AD13" s="226"/>
      <c r="AE13" s="226"/>
      <c r="AF13" s="226"/>
      <c r="AG13" s="226"/>
      <c r="AH13" s="226"/>
      <c r="AI13" s="226"/>
      <c r="AJ13" s="226"/>
      <c r="AK13" s="226"/>
      <c r="AL13" s="226"/>
      <c r="AM13" s="226"/>
      <c r="AN13" s="226"/>
      <c r="AO13" s="226"/>
      <c r="AP13" s="226"/>
      <c r="AQ13" s="226"/>
      <c r="AR13" s="226"/>
      <c r="AS13" s="226"/>
      <c r="AT13" s="226"/>
      <c r="AU13" s="226"/>
      <c r="AV13" s="226"/>
      <c r="AW13" s="226"/>
      <c r="AX13" s="226"/>
      <c r="AY13" s="226"/>
      <c r="AZ13" s="226"/>
      <c r="BA13" s="226"/>
      <c r="BB13" s="226"/>
    </row>
    <row r="14" spans="1:54" x14ac:dyDescent="0.25">
      <c r="A14" s="23"/>
      <c r="B14" s="173" t="s">
        <v>19</v>
      </c>
      <c r="C14" s="10">
        <v>4724</v>
      </c>
      <c r="D14" s="10">
        <v>1867</v>
      </c>
      <c r="E14" s="10"/>
      <c r="F14" s="10">
        <v>6591</v>
      </c>
      <c r="G14" s="10">
        <v>3178</v>
      </c>
      <c r="H14" s="10">
        <v>1055</v>
      </c>
      <c r="I14" s="10"/>
      <c r="J14" s="10">
        <v>4233</v>
      </c>
      <c r="K14" s="10">
        <v>5289</v>
      </c>
      <c r="L14" s="10">
        <v>1886</v>
      </c>
      <c r="M14" s="10"/>
      <c r="N14" s="10">
        <v>7175</v>
      </c>
      <c r="O14" s="10">
        <v>6422</v>
      </c>
      <c r="P14" s="10">
        <v>2308</v>
      </c>
      <c r="Q14" s="10"/>
      <c r="R14" s="10">
        <v>8730</v>
      </c>
      <c r="S14" s="10">
        <v>4588</v>
      </c>
      <c r="T14" s="10">
        <v>1853</v>
      </c>
      <c r="U14" s="10"/>
      <c r="V14" s="10">
        <v>6441</v>
      </c>
      <c r="W14" s="10">
        <v>5001</v>
      </c>
      <c r="X14" s="10">
        <v>1757</v>
      </c>
      <c r="Y14" s="10"/>
      <c r="Z14" s="10">
        <v>6758</v>
      </c>
      <c r="AA14" s="10">
        <v>5586</v>
      </c>
      <c r="AB14" s="10">
        <v>1847</v>
      </c>
      <c r="AC14" s="10"/>
      <c r="AD14" s="10">
        <v>7433</v>
      </c>
      <c r="AE14" s="10">
        <v>4407</v>
      </c>
      <c r="AF14" s="10">
        <v>1735</v>
      </c>
      <c r="AG14" s="10"/>
      <c r="AH14" s="10">
        <v>6142</v>
      </c>
      <c r="AI14" s="10">
        <v>3433</v>
      </c>
      <c r="AJ14" s="10">
        <v>1267</v>
      </c>
      <c r="AK14" s="10"/>
      <c r="AL14" s="10">
        <v>4700</v>
      </c>
      <c r="AM14" s="10">
        <v>4583</v>
      </c>
      <c r="AN14" s="10">
        <v>1753</v>
      </c>
      <c r="AO14" s="10"/>
      <c r="AP14" s="10">
        <v>6336</v>
      </c>
      <c r="AQ14" s="10">
        <v>3705</v>
      </c>
      <c r="AR14" s="10">
        <v>1461</v>
      </c>
      <c r="AS14" s="10"/>
      <c r="AT14" s="10">
        <v>5166</v>
      </c>
      <c r="AU14" s="10">
        <v>5439</v>
      </c>
      <c r="AV14" s="10">
        <v>1994</v>
      </c>
      <c r="AW14" s="10"/>
      <c r="AX14" s="10">
        <v>7433</v>
      </c>
      <c r="AY14" s="14">
        <v>56355</v>
      </c>
      <c r="AZ14" s="14">
        <v>20783</v>
      </c>
      <c r="BA14" s="14">
        <v>0</v>
      </c>
      <c r="BB14" s="14">
        <v>77138</v>
      </c>
    </row>
    <row r="15" spans="1:54" x14ac:dyDescent="0.25">
      <c r="A15" s="23"/>
      <c r="B15" s="173" t="s">
        <v>65</v>
      </c>
      <c r="C15" s="10">
        <v>1195</v>
      </c>
      <c r="D15" s="10">
        <v>1088</v>
      </c>
      <c r="E15" s="10"/>
      <c r="F15" s="10">
        <v>2283</v>
      </c>
      <c r="G15" s="10">
        <v>919</v>
      </c>
      <c r="H15" s="10">
        <v>769</v>
      </c>
      <c r="I15" s="10"/>
      <c r="J15" s="10">
        <v>1688</v>
      </c>
      <c r="K15" s="10">
        <v>1516</v>
      </c>
      <c r="L15" s="10">
        <v>1286</v>
      </c>
      <c r="M15" s="10"/>
      <c r="N15" s="10">
        <v>2802</v>
      </c>
      <c r="O15" s="10">
        <v>1875</v>
      </c>
      <c r="P15" s="10">
        <v>1504</v>
      </c>
      <c r="Q15" s="10"/>
      <c r="R15" s="10">
        <v>3379</v>
      </c>
      <c r="S15" s="10">
        <v>1117</v>
      </c>
      <c r="T15" s="10">
        <v>1014</v>
      </c>
      <c r="U15" s="10"/>
      <c r="V15" s="10">
        <v>2131</v>
      </c>
      <c r="W15" s="10">
        <v>1430</v>
      </c>
      <c r="X15" s="10">
        <v>1222</v>
      </c>
      <c r="Y15" s="10"/>
      <c r="Z15" s="10">
        <v>2652</v>
      </c>
      <c r="AA15" s="10">
        <v>1809</v>
      </c>
      <c r="AB15" s="10">
        <v>1273</v>
      </c>
      <c r="AC15" s="10"/>
      <c r="AD15" s="10">
        <v>3082</v>
      </c>
      <c r="AE15" s="10">
        <v>1167</v>
      </c>
      <c r="AF15" s="10">
        <v>1001</v>
      </c>
      <c r="AG15" s="10"/>
      <c r="AH15" s="10">
        <v>2168</v>
      </c>
      <c r="AI15" s="10">
        <v>923</v>
      </c>
      <c r="AJ15" s="10">
        <v>735</v>
      </c>
      <c r="AK15" s="10"/>
      <c r="AL15" s="10">
        <v>1658</v>
      </c>
      <c r="AM15" s="10">
        <v>1284</v>
      </c>
      <c r="AN15" s="10">
        <v>1014</v>
      </c>
      <c r="AO15" s="10"/>
      <c r="AP15" s="10">
        <v>2298</v>
      </c>
      <c r="AQ15" s="10">
        <v>1387</v>
      </c>
      <c r="AR15" s="10">
        <v>1076</v>
      </c>
      <c r="AS15" s="10"/>
      <c r="AT15" s="10">
        <v>2463</v>
      </c>
      <c r="AU15" s="10">
        <v>1705</v>
      </c>
      <c r="AV15" s="10">
        <v>1277</v>
      </c>
      <c r="AW15" s="10"/>
      <c r="AX15" s="10">
        <v>2982</v>
      </c>
      <c r="AY15" s="14">
        <v>16327</v>
      </c>
      <c r="AZ15" s="14">
        <v>13259</v>
      </c>
      <c r="BA15" s="14">
        <v>0</v>
      </c>
      <c r="BB15" s="14">
        <v>29586</v>
      </c>
    </row>
    <row r="16" spans="1:54" x14ac:dyDescent="0.25">
      <c r="A16" s="23"/>
      <c r="B16" s="173" t="s">
        <v>20</v>
      </c>
      <c r="C16" s="10">
        <v>325</v>
      </c>
      <c r="D16" s="10">
        <v>273</v>
      </c>
      <c r="E16" s="10"/>
      <c r="F16" s="10">
        <v>598</v>
      </c>
      <c r="G16" s="10">
        <v>181</v>
      </c>
      <c r="H16" s="10">
        <v>150</v>
      </c>
      <c r="I16" s="10"/>
      <c r="J16" s="10">
        <v>331</v>
      </c>
      <c r="K16" s="10">
        <v>277</v>
      </c>
      <c r="L16" s="10">
        <v>198</v>
      </c>
      <c r="M16" s="10"/>
      <c r="N16" s="10">
        <v>475</v>
      </c>
      <c r="O16" s="10">
        <v>301</v>
      </c>
      <c r="P16" s="10">
        <v>283</v>
      </c>
      <c r="Q16" s="10"/>
      <c r="R16" s="10">
        <v>584</v>
      </c>
      <c r="S16" s="10">
        <v>257</v>
      </c>
      <c r="T16" s="10">
        <v>281</v>
      </c>
      <c r="U16" s="10"/>
      <c r="V16" s="10">
        <v>538</v>
      </c>
      <c r="W16" s="10">
        <v>249</v>
      </c>
      <c r="X16" s="10">
        <v>292</v>
      </c>
      <c r="Y16" s="10"/>
      <c r="Z16" s="10">
        <v>541</v>
      </c>
      <c r="AA16" s="10">
        <v>297</v>
      </c>
      <c r="AB16" s="10">
        <v>311</v>
      </c>
      <c r="AC16" s="10"/>
      <c r="AD16" s="10">
        <v>608</v>
      </c>
      <c r="AE16" s="10">
        <v>239</v>
      </c>
      <c r="AF16" s="10">
        <v>251</v>
      </c>
      <c r="AG16" s="10"/>
      <c r="AH16" s="10">
        <v>490</v>
      </c>
      <c r="AI16" s="10">
        <v>208</v>
      </c>
      <c r="AJ16" s="10">
        <v>267</v>
      </c>
      <c r="AK16" s="10"/>
      <c r="AL16" s="10">
        <v>475</v>
      </c>
      <c r="AM16" s="10">
        <v>267</v>
      </c>
      <c r="AN16" s="10">
        <v>256</v>
      </c>
      <c r="AO16" s="10"/>
      <c r="AP16" s="10">
        <v>523</v>
      </c>
      <c r="AQ16" s="10">
        <v>185</v>
      </c>
      <c r="AR16" s="10">
        <v>272</v>
      </c>
      <c r="AS16" s="10"/>
      <c r="AT16" s="10">
        <v>457</v>
      </c>
      <c r="AU16" s="10">
        <v>283</v>
      </c>
      <c r="AV16" s="10">
        <v>290</v>
      </c>
      <c r="AW16" s="10"/>
      <c r="AX16" s="10">
        <v>573</v>
      </c>
      <c r="AY16" s="14">
        <v>3069</v>
      </c>
      <c r="AZ16" s="14">
        <v>3124</v>
      </c>
      <c r="BA16" s="14">
        <v>0</v>
      </c>
      <c r="BB16" s="14">
        <v>6193</v>
      </c>
    </row>
    <row r="17" spans="1:54" x14ac:dyDescent="0.25">
      <c r="A17" s="224"/>
      <c r="B17" s="184" t="s">
        <v>21</v>
      </c>
      <c r="C17" s="10">
        <v>6244</v>
      </c>
      <c r="D17" s="10">
        <v>3228</v>
      </c>
      <c r="E17" s="10"/>
      <c r="F17" s="10">
        <v>9472</v>
      </c>
      <c r="G17" s="10">
        <v>4278</v>
      </c>
      <c r="H17" s="10">
        <v>1974</v>
      </c>
      <c r="I17" s="10"/>
      <c r="J17" s="10">
        <v>6252</v>
      </c>
      <c r="K17" s="10">
        <v>7082</v>
      </c>
      <c r="L17" s="10">
        <v>3370</v>
      </c>
      <c r="M17" s="10"/>
      <c r="N17" s="10">
        <v>10452</v>
      </c>
      <c r="O17" s="10">
        <v>8598</v>
      </c>
      <c r="P17" s="10">
        <v>4095</v>
      </c>
      <c r="Q17" s="10"/>
      <c r="R17" s="10">
        <v>12693</v>
      </c>
      <c r="S17" s="10">
        <v>5962</v>
      </c>
      <c r="T17" s="10">
        <v>3148</v>
      </c>
      <c r="U17" s="10"/>
      <c r="V17" s="10">
        <v>9110</v>
      </c>
      <c r="W17" s="10">
        <v>6680</v>
      </c>
      <c r="X17" s="10">
        <v>3271</v>
      </c>
      <c r="Y17" s="10"/>
      <c r="Z17" s="10">
        <v>9951</v>
      </c>
      <c r="AA17" s="10">
        <v>7692</v>
      </c>
      <c r="AB17" s="10">
        <v>3431</v>
      </c>
      <c r="AC17" s="10"/>
      <c r="AD17" s="10">
        <v>11123</v>
      </c>
      <c r="AE17" s="10">
        <v>5813</v>
      </c>
      <c r="AF17" s="10">
        <v>2987</v>
      </c>
      <c r="AG17" s="10"/>
      <c r="AH17" s="10">
        <v>8800</v>
      </c>
      <c r="AI17" s="10">
        <v>4564</v>
      </c>
      <c r="AJ17" s="10">
        <v>2269</v>
      </c>
      <c r="AK17" s="10"/>
      <c r="AL17" s="10">
        <v>6833</v>
      </c>
      <c r="AM17" s="10">
        <v>6134</v>
      </c>
      <c r="AN17" s="10">
        <v>3023</v>
      </c>
      <c r="AO17" s="10"/>
      <c r="AP17" s="10">
        <v>9157</v>
      </c>
      <c r="AQ17" s="10">
        <v>5277</v>
      </c>
      <c r="AR17" s="10">
        <v>2809</v>
      </c>
      <c r="AS17" s="10"/>
      <c r="AT17" s="10">
        <v>8086</v>
      </c>
      <c r="AU17" s="10">
        <v>7427</v>
      </c>
      <c r="AV17" s="10">
        <v>3561</v>
      </c>
      <c r="AW17" s="10"/>
      <c r="AX17" s="10">
        <v>10988</v>
      </c>
      <c r="AY17" s="14">
        <v>75751</v>
      </c>
      <c r="AZ17" s="14">
        <v>37166</v>
      </c>
      <c r="BA17" s="14">
        <v>0</v>
      </c>
      <c r="BB17" s="14">
        <v>112917</v>
      </c>
    </row>
    <row r="18" spans="1:54" x14ac:dyDescent="0.25">
      <c r="A18" s="23"/>
      <c r="B18" s="169" t="s">
        <v>67</v>
      </c>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c r="AF18" s="227"/>
      <c r="AG18" s="227"/>
      <c r="AH18" s="227"/>
      <c r="AI18" s="227"/>
      <c r="AJ18" s="227"/>
      <c r="AK18" s="227"/>
      <c r="AL18" s="227"/>
      <c r="AM18" s="227"/>
      <c r="AN18" s="227"/>
      <c r="AO18" s="227"/>
      <c r="AP18" s="227"/>
      <c r="AQ18" s="227"/>
      <c r="AR18" s="227"/>
      <c r="AS18" s="227"/>
      <c r="AT18" s="227"/>
      <c r="AU18" s="227"/>
      <c r="AV18" s="227"/>
      <c r="AW18" s="227"/>
      <c r="AX18" s="227"/>
      <c r="AY18" s="227"/>
      <c r="AZ18" s="227"/>
      <c r="BA18" s="227"/>
      <c r="BB18" s="227"/>
    </row>
    <row r="19" spans="1:54" x14ac:dyDescent="0.25">
      <c r="A19" s="23"/>
      <c r="B19" s="173" t="s">
        <v>19</v>
      </c>
      <c r="C19" s="10">
        <v>905</v>
      </c>
      <c r="D19" s="10">
        <v>523</v>
      </c>
      <c r="E19" s="10"/>
      <c r="F19" s="10">
        <v>1428</v>
      </c>
      <c r="G19" s="10">
        <v>858</v>
      </c>
      <c r="H19" s="10">
        <v>454</v>
      </c>
      <c r="I19" s="10"/>
      <c r="J19" s="10">
        <v>1312</v>
      </c>
      <c r="K19" s="10">
        <v>969</v>
      </c>
      <c r="L19" s="10">
        <v>614</v>
      </c>
      <c r="M19" s="10"/>
      <c r="N19" s="10">
        <v>1583</v>
      </c>
      <c r="O19" s="10">
        <v>839</v>
      </c>
      <c r="P19" s="10">
        <v>620</v>
      </c>
      <c r="Q19" s="10"/>
      <c r="R19" s="10">
        <v>1459</v>
      </c>
      <c r="S19" s="10">
        <v>880</v>
      </c>
      <c r="T19" s="10">
        <v>570</v>
      </c>
      <c r="U19" s="10"/>
      <c r="V19" s="10">
        <v>1450</v>
      </c>
      <c r="W19" s="10">
        <v>805</v>
      </c>
      <c r="X19" s="10">
        <v>530</v>
      </c>
      <c r="Y19" s="10"/>
      <c r="Z19" s="10">
        <v>1335</v>
      </c>
      <c r="AA19" s="10">
        <v>960</v>
      </c>
      <c r="AB19" s="10">
        <v>503</v>
      </c>
      <c r="AC19" s="10"/>
      <c r="AD19" s="10">
        <v>1463</v>
      </c>
      <c r="AE19" s="10">
        <v>897</v>
      </c>
      <c r="AF19" s="10">
        <v>543</v>
      </c>
      <c r="AG19" s="10"/>
      <c r="AH19" s="10">
        <v>1440</v>
      </c>
      <c r="AI19" s="10">
        <v>642</v>
      </c>
      <c r="AJ19" s="10">
        <v>449</v>
      </c>
      <c r="AK19" s="10"/>
      <c r="AL19" s="10">
        <v>1091</v>
      </c>
      <c r="AM19" s="10">
        <v>787</v>
      </c>
      <c r="AN19" s="10">
        <v>521</v>
      </c>
      <c r="AO19" s="10"/>
      <c r="AP19" s="10">
        <v>1308</v>
      </c>
      <c r="AQ19" s="10">
        <v>806</v>
      </c>
      <c r="AR19" s="10">
        <v>472</v>
      </c>
      <c r="AS19" s="10"/>
      <c r="AT19" s="10">
        <v>1278</v>
      </c>
      <c r="AU19" s="10">
        <v>792</v>
      </c>
      <c r="AV19" s="10">
        <v>456</v>
      </c>
      <c r="AW19" s="10"/>
      <c r="AX19" s="10">
        <v>1248</v>
      </c>
      <c r="AY19" s="14">
        <v>10140</v>
      </c>
      <c r="AZ19" s="14">
        <v>6255</v>
      </c>
      <c r="BA19" s="14">
        <v>0</v>
      </c>
      <c r="BB19" s="14">
        <v>16395</v>
      </c>
    </row>
    <row r="20" spans="1:54" x14ac:dyDescent="0.25">
      <c r="A20" s="23"/>
      <c r="B20" s="173" t="s">
        <v>65</v>
      </c>
      <c r="C20" s="10">
        <v>206</v>
      </c>
      <c r="D20" s="10">
        <v>231</v>
      </c>
      <c r="E20" s="10"/>
      <c r="F20" s="10">
        <v>437</v>
      </c>
      <c r="G20" s="10">
        <v>188</v>
      </c>
      <c r="H20" s="10">
        <v>179</v>
      </c>
      <c r="I20" s="10"/>
      <c r="J20" s="10">
        <v>367</v>
      </c>
      <c r="K20" s="10">
        <v>243</v>
      </c>
      <c r="L20" s="10">
        <v>265</v>
      </c>
      <c r="M20" s="10"/>
      <c r="N20" s="10">
        <v>508</v>
      </c>
      <c r="O20" s="10">
        <v>229</v>
      </c>
      <c r="P20" s="10">
        <v>261</v>
      </c>
      <c r="Q20" s="10"/>
      <c r="R20" s="10">
        <v>490</v>
      </c>
      <c r="S20" s="10">
        <v>229</v>
      </c>
      <c r="T20" s="10">
        <v>247</v>
      </c>
      <c r="U20" s="10"/>
      <c r="V20" s="10">
        <v>476</v>
      </c>
      <c r="W20" s="10">
        <v>221</v>
      </c>
      <c r="X20" s="10">
        <v>240</v>
      </c>
      <c r="Y20" s="10"/>
      <c r="Z20" s="10">
        <v>461</v>
      </c>
      <c r="AA20" s="10">
        <v>166</v>
      </c>
      <c r="AB20" s="10">
        <v>210</v>
      </c>
      <c r="AC20" s="10"/>
      <c r="AD20" s="10">
        <v>376</v>
      </c>
      <c r="AE20" s="10">
        <v>175</v>
      </c>
      <c r="AF20" s="10">
        <v>215</v>
      </c>
      <c r="AG20" s="10"/>
      <c r="AH20" s="10">
        <v>390</v>
      </c>
      <c r="AI20" s="10">
        <v>158</v>
      </c>
      <c r="AJ20" s="10">
        <v>198</v>
      </c>
      <c r="AK20" s="10"/>
      <c r="AL20" s="10">
        <v>356</v>
      </c>
      <c r="AM20" s="10">
        <v>203</v>
      </c>
      <c r="AN20" s="10">
        <v>228</v>
      </c>
      <c r="AO20" s="10"/>
      <c r="AP20" s="10">
        <v>431</v>
      </c>
      <c r="AQ20" s="10">
        <v>282</v>
      </c>
      <c r="AR20" s="10">
        <v>294</v>
      </c>
      <c r="AS20" s="10"/>
      <c r="AT20" s="10">
        <v>576</v>
      </c>
      <c r="AU20" s="10">
        <v>223</v>
      </c>
      <c r="AV20" s="10">
        <v>256</v>
      </c>
      <c r="AW20" s="10"/>
      <c r="AX20" s="10">
        <v>479</v>
      </c>
      <c r="AY20" s="14">
        <v>2523</v>
      </c>
      <c r="AZ20" s="14">
        <v>2824</v>
      </c>
      <c r="BA20" s="14">
        <v>0</v>
      </c>
      <c r="BB20" s="14">
        <v>5347</v>
      </c>
    </row>
    <row r="21" spans="1:54" x14ac:dyDescent="0.25">
      <c r="A21" s="23"/>
      <c r="B21" s="173" t="s">
        <v>20</v>
      </c>
      <c r="C21" s="10">
        <v>28</v>
      </c>
      <c r="D21" s="10">
        <v>55</v>
      </c>
      <c r="E21" s="10"/>
      <c r="F21" s="10">
        <v>83</v>
      </c>
      <c r="G21" s="10">
        <v>30</v>
      </c>
      <c r="H21" s="10">
        <v>37</v>
      </c>
      <c r="I21" s="10"/>
      <c r="J21" s="10">
        <v>67</v>
      </c>
      <c r="K21" s="10">
        <v>30</v>
      </c>
      <c r="L21" s="10">
        <v>63</v>
      </c>
      <c r="M21" s="10"/>
      <c r="N21" s="10">
        <v>93</v>
      </c>
      <c r="O21" s="10">
        <v>19</v>
      </c>
      <c r="P21" s="10">
        <v>67</v>
      </c>
      <c r="Q21" s="10"/>
      <c r="R21" s="10">
        <v>86</v>
      </c>
      <c r="S21" s="10">
        <v>39</v>
      </c>
      <c r="T21" s="10">
        <v>78</v>
      </c>
      <c r="U21" s="10"/>
      <c r="V21" s="10">
        <v>117</v>
      </c>
      <c r="W21" s="10">
        <v>40</v>
      </c>
      <c r="X21" s="10">
        <v>69</v>
      </c>
      <c r="Y21" s="10"/>
      <c r="Z21" s="10">
        <v>109</v>
      </c>
      <c r="AA21" s="10">
        <v>27</v>
      </c>
      <c r="AB21" s="10">
        <v>62</v>
      </c>
      <c r="AC21" s="10"/>
      <c r="AD21" s="10">
        <v>89</v>
      </c>
      <c r="AE21" s="10">
        <v>42</v>
      </c>
      <c r="AF21" s="10">
        <v>83</v>
      </c>
      <c r="AG21" s="10"/>
      <c r="AH21" s="10">
        <v>125</v>
      </c>
      <c r="AI21" s="10">
        <v>33</v>
      </c>
      <c r="AJ21" s="10">
        <v>57</v>
      </c>
      <c r="AK21" s="10"/>
      <c r="AL21" s="10">
        <v>90</v>
      </c>
      <c r="AM21" s="10">
        <v>35</v>
      </c>
      <c r="AN21" s="10">
        <v>82</v>
      </c>
      <c r="AO21" s="10"/>
      <c r="AP21" s="10">
        <v>117</v>
      </c>
      <c r="AQ21" s="10">
        <v>29</v>
      </c>
      <c r="AR21" s="10">
        <v>59</v>
      </c>
      <c r="AS21" s="10"/>
      <c r="AT21" s="10">
        <v>88</v>
      </c>
      <c r="AU21" s="10">
        <v>41</v>
      </c>
      <c r="AV21" s="10">
        <v>57</v>
      </c>
      <c r="AW21" s="10"/>
      <c r="AX21" s="10">
        <v>98</v>
      </c>
      <c r="AY21" s="14">
        <v>393</v>
      </c>
      <c r="AZ21" s="14">
        <v>769</v>
      </c>
      <c r="BA21" s="14">
        <v>0</v>
      </c>
      <c r="BB21" s="14">
        <v>1162</v>
      </c>
    </row>
    <row r="22" spans="1:54" x14ac:dyDescent="0.25">
      <c r="A22" s="224"/>
      <c r="B22" s="177" t="s">
        <v>21</v>
      </c>
      <c r="C22" s="328">
        <v>1139</v>
      </c>
      <c r="D22" s="328">
        <v>809</v>
      </c>
      <c r="E22" s="328"/>
      <c r="F22" s="328">
        <v>1948</v>
      </c>
      <c r="G22" s="328">
        <v>1076</v>
      </c>
      <c r="H22" s="328">
        <v>670</v>
      </c>
      <c r="I22" s="328"/>
      <c r="J22" s="328">
        <v>1746</v>
      </c>
      <c r="K22" s="328">
        <v>1242</v>
      </c>
      <c r="L22" s="328">
        <v>942</v>
      </c>
      <c r="M22" s="328"/>
      <c r="N22" s="328">
        <v>2184</v>
      </c>
      <c r="O22" s="328">
        <v>1087</v>
      </c>
      <c r="P22" s="328">
        <v>948</v>
      </c>
      <c r="Q22" s="328"/>
      <c r="R22" s="328">
        <v>2035</v>
      </c>
      <c r="S22" s="328">
        <v>1148</v>
      </c>
      <c r="T22" s="328">
        <v>895</v>
      </c>
      <c r="U22" s="328"/>
      <c r="V22" s="328">
        <v>2043</v>
      </c>
      <c r="W22" s="328">
        <v>1066</v>
      </c>
      <c r="X22" s="328">
        <v>839</v>
      </c>
      <c r="Y22" s="328"/>
      <c r="Z22" s="328">
        <v>1905</v>
      </c>
      <c r="AA22" s="328">
        <v>1153</v>
      </c>
      <c r="AB22" s="328">
        <v>775</v>
      </c>
      <c r="AC22" s="328"/>
      <c r="AD22" s="328">
        <v>1928</v>
      </c>
      <c r="AE22" s="328">
        <v>1114</v>
      </c>
      <c r="AF22" s="328">
        <v>841</v>
      </c>
      <c r="AG22" s="328"/>
      <c r="AH22" s="328">
        <v>1955</v>
      </c>
      <c r="AI22" s="328">
        <v>833</v>
      </c>
      <c r="AJ22" s="328">
        <v>704</v>
      </c>
      <c r="AK22" s="328"/>
      <c r="AL22" s="328">
        <v>1537</v>
      </c>
      <c r="AM22" s="328">
        <v>1025</v>
      </c>
      <c r="AN22" s="328">
        <v>831</v>
      </c>
      <c r="AO22" s="328"/>
      <c r="AP22" s="328">
        <v>1856</v>
      </c>
      <c r="AQ22" s="328">
        <v>1117</v>
      </c>
      <c r="AR22" s="328">
        <v>825</v>
      </c>
      <c r="AS22" s="328"/>
      <c r="AT22" s="328">
        <v>1942</v>
      </c>
      <c r="AU22" s="328">
        <v>1056</v>
      </c>
      <c r="AV22" s="328">
        <v>769</v>
      </c>
      <c r="AW22" s="328"/>
      <c r="AX22" s="328">
        <v>1825</v>
      </c>
      <c r="AY22" s="28">
        <v>13056</v>
      </c>
      <c r="AZ22" s="28">
        <v>9848</v>
      </c>
      <c r="BA22" s="28">
        <v>0</v>
      </c>
      <c r="BB22" s="28">
        <v>22904</v>
      </c>
    </row>
    <row r="23" spans="1:54" x14ac:dyDescent="0.25">
      <c r="A23" s="23"/>
      <c r="B23" s="184" t="s">
        <v>24</v>
      </c>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4"/>
      <c r="AZ23" s="14"/>
      <c r="BA23" s="14"/>
      <c r="BB23" s="14"/>
    </row>
    <row r="24" spans="1:54" x14ac:dyDescent="0.25">
      <c r="A24" s="23"/>
      <c r="B24" s="173" t="s">
        <v>19</v>
      </c>
      <c r="C24" s="10">
        <v>11877</v>
      </c>
      <c r="D24" s="10">
        <v>5160</v>
      </c>
      <c r="E24" s="10"/>
      <c r="F24" s="10">
        <v>17037</v>
      </c>
      <c r="G24" s="10">
        <v>10349</v>
      </c>
      <c r="H24" s="10">
        <v>4051</v>
      </c>
      <c r="I24" s="10"/>
      <c r="J24" s="10">
        <v>14400</v>
      </c>
      <c r="K24" s="10">
        <v>12270</v>
      </c>
      <c r="L24" s="10">
        <v>4984</v>
      </c>
      <c r="M24" s="10"/>
      <c r="N24" s="10">
        <v>17254</v>
      </c>
      <c r="O24" s="10">
        <v>13534</v>
      </c>
      <c r="P24" s="10">
        <v>5738</v>
      </c>
      <c r="Q24" s="10"/>
      <c r="R24" s="10">
        <v>19272</v>
      </c>
      <c r="S24" s="10">
        <v>11436</v>
      </c>
      <c r="T24" s="10">
        <v>4975</v>
      </c>
      <c r="U24" s="10"/>
      <c r="V24" s="10">
        <v>16411</v>
      </c>
      <c r="W24" s="10">
        <v>11968</v>
      </c>
      <c r="X24" s="10">
        <v>5058</v>
      </c>
      <c r="Y24" s="10"/>
      <c r="Z24" s="10">
        <v>17026</v>
      </c>
      <c r="AA24" s="10">
        <v>12546</v>
      </c>
      <c r="AB24" s="10">
        <v>4832</v>
      </c>
      <c r="AC24" s="10"/>
      <c r="AD24" s="10">
        <v>17378</v>
      </c>
      <c r="AE24" s="10">
        <v>11590</v>
      </c>
      <c r="AF24" s="10">
        <v>4969</v>
      </c>
      <c r="AG24" s="10"/>
      <c r="AH24" s="10">
        <v>16559</v>
      </c>
      <c r="AI24" s="10">
        <v>10058</v>
      </c>
      <c r="AJ24" s="10">
        <v>4352</v>
      </c>
      <c r="AK24" s="10"/>
      <c r="AL24" s="10">
        <v>14410</v>
      </c>
      <c r="AM24" s="10">
        <v>11477</v>
      </c>
      <c r="AN24" s="10">
        <v>5064</v>
      </c>
      <c r="AO24" s="10"/>
      <c r="AP24" s="10">
        <v>16541</v>
      </c>
      <c r="AQ24" s="10">
        <v>10893</v>
      </c>
      <c r="AR24" s="10">
        <v>4697</v>
      </c>
      <c r="AS24" s="10"/>
      <c r="AT24" s="10">
        <v>15590</v>
      </c>
      <c r="AU24" s="10">
        <v>13541</v>
      </c>
      <c r="AV24" s="10">
        <v>5814</v>
      </c>
      <c r="AW24" s="10"/>
      <c r="AX24" s="10">
        <v>19355</v>
      </c>
      <c r="AY24" s="14">
        <v>141539</v>
      </c>
      <c r="AZ24" s="14">
        <v>59694</v>
      </c>
      <c r="BA24" s="14">
        <v>0</v>
      </c>
      <c r="BB24" s="14">
        <v>201233</v>
      </c>
    </row>
    <row r="25" spans="1:54" x14ac:dyDescent="0.25">
      <c r="A25" s="23"/>
      <c r="B25" s="173" t="s">
        <v>65</v>
      </c>
      <c r="C25" s="10">
        <v>3109</v>
      </c>
      <c r="D25" s="10">
        <v>3030</v>
      </c>
      <c r="E25" s="10"/>
      <c r="F25" s="10">
        <v>6139</v>
      </c>
      <c r="G25" s="10">
        <v>2817</v>
      </c>
      <c r="H25" s="10">
        <v>2528</v>
      </c>
      <c r="I25" s="10"/>
      <c r="J25" s="10">
        <v>5345</v>
      </c>
      <c r="K25" s="10">
        <v>3518</v>
      </c>
      <c r="L25" s="10">
        <v>3142</v>
      </c>
      <c r="M25" s="10"/>
      <c r="N25" s="10">
        <v>6660</v>
      </c>
      <c r="O25" s="10">
        <v>3980</v>
      </c>
      <c r="P25" s="10">
        <v>3509</v>
      </c>
      <c r="Q25" s="10"/>
      <c r="R25" s="10">
        <v>7489</v>
      </c>
      <c r="S25" s="10">
        <v>3137</v>
      </c>
      <c r="T25" s="10">
        <v>2853</v>
      </c>
      <c r="U25" s="10"/>
      <c r="V25" s="10">
        <v>5990</v>
      </c>
      <c r="W25" s="10">
        <v>3497</v>
      </c>
      <c r="X25" s="10">
        <v>3159</v>
      </c>
      <c r="Y25" s="10"/>
      <c r="Z25" s="10">
        <v>6656</v>
      </c>
      <c r="AA25" s="10">
        <v>3719</v>
      </c>
      <c r="AB25" s="10">
        <v>3046</v>
      </c>
      <c r="AC25" s="10"/>
      <c r="AD25" s="10">
        <v>6765</v>
      </c>
      <c r="AE25" s="10">
        <v>3149</v>
      </c>
      <c r="AF25" s="10">
        <v>2773</v>
      </c>
      <c r="AG25" s="10"/>
      <c r="AH25" s="10">
        <v>5922</v>
      </c>
      <c r="AI25" s="10">
        <v>2820</v>
      </c>
      <c r="AJ25" s="10">
        <v>2456</v>
      </c>
      <c r="AK25" s="10"/>
      <c r="AL25" s="10">
        <v>5276</v>
      </c>
      <c r="AM25" s="10">
        <v>3363</v>
      </c>
      <c r="AN25" s="10">
        <v>2941</v>
      </c>
      <c r="AO25" s="10"/>
      <c r="AP25" s="10">
        <v>6304</v>
      </c>
      <c r="AQ25" s="10">
        <v>3859</v>
      </c>
      <c r="AR25" s="10">
        <v>3373</v>
      </c>
      <c r="AS25" s="10"/>
      <c r="AT25" s="10">
        <v>7232</v>
      </c>
      <c r="AU25" s="10">
        <v>4472</v>
      </c>
      <c r="AV25" s="10">
        <v>3883</v>
      </c>
      <c r="AW25" s="10"/>
      <c r="AX25" s="10">
        <v>8355</v>
      </c>
      <c r="AY25" s="14">
        <v>41440</v>
      </c>
      <c r="AZ25" s="14">
        <v>36693</v>
      </c>
      <c r="BA25" s="14">
        <v>0</v>
      </c>
      <c r="BB25" s="14">
        <v>78133</v>
      </c>
    </row>
    <row r="26" spans="1:54" x14ac:dyDescent="0.25">
      <c r="A26" s="23"/>
      <c r="B26" s="173" t="s">
        <v>20</v>
      </c>
      <c r="C26" s="10">
        <v>673</v>
      </c>
      <c r="D26" s="10">
        <v>787</v>
      </c>
      <c r="E26" s="10"/>
      <c r="F26" s="10">
        <v>1460</v>
      </c>
      <c r="G26" s="10">
        <v>530</v>
      </c>
      <c r="H26" s="10">
        <v>626</v>
      </c>
      <c r="I26" s="10"/>
      <c r="J26" s="10">
        <v>1156</v>
      </c>
      <c r="K26" s="10">
        <v>657</v>
      </c>
      <c r="L26" s="10">
        <v>692</v>
      </c>
      <c r="M26" s="10"/>
      <c r="N26" s="10">
        <v>1349</v>
      </c>
      <c r="O26" s="10">
        <v>663</v>
      </c>
      <c r="P26" s="10">
        <v>808</v>
      </c>
      <c r="Q26" s="10"/>
      <c r="R26" s="10">
        <v>1471</v>
      </c>
      <c r="S26" s="10">
        <v>629</v>
      </c>
      <c r="T26" s="10">
        <v>783</v>
      </c>
      <c r="U26" s="10"/>
      <c r="V26" s="10">
        <v>1412</v>
      </c>
      <c r="W26" s="10">
        <v>635</v>
      </c>
      <c r="X26" s="10">
        <v>798</v>
      </c>
      <c r="Y26" s="10"/>
      <c r="Z26" s="10">
        <v>1433</v>
      </c>
      <c r="AA26" s="10">
        <v>641</v>
      </c>
      <c r="AB26" s="10">
        <v>827</v>
      </c>
      <c r="AC26" s="10"/>
      <c r="AD26" s="10">
        <v>1468</v>
      </c>
      <c r="AE26" s="10">
        <v>589</v>
      </c>
      <c r="AF26" s="10">
        <v>816</v>
      </c>
      <c r="AG26" s="10"/>
      <c r="AH26" s="10">
        <v>1405</v>
      </c>
      <c r="AI26" s="10">
        <v>582</v>
      </c>
      <c r="AJ26" s="10">
        <v>798</v>
      </c>
      <c r="AK26" s="10"/>
      <c r="AL26" s="10">
        <v>1380</v>
      </c>
      <c r="AM26" s="10">
        <v>646</v>
      </c>
      <c r="AN26" s="10">
        <v>879</v>
      </c>
      <c r="AO26" s="10"/>
      <c r="AP26" s="10">
        <v>1525</v>
      </c>
      <c r="AQ26" s="10">
        <v>627</v>
      </c>
      <c r="AR26" s="10">
        <v>851</v>
      </c>
      <c r="AS26" s="10"/>
      <c r="AT26" s="10">
        <v>1478</v>
      </c>
      <c r="AU26" s="10">
        <v>739</v>
      </c>
      <c r="AV26" s="10">
        <v>966</v>
      </c>
      <c r="AW26" s="10"/>
      <c r="AX26" s="10">
        <v>1705</v>
      </c>
      <c r="AY26" s="14">
        <v>7611</v>
      </c>
      <c r="AZ26" s="14">
        <v>9631</v>
      </c>
      <c r="BA26" s="14">
        <v>0</v>
      </c>
      <c r="BB26" s="14">
        <v>17242</v>
      </c>
    </row>
    <row r="27" spans="1:54" x14ac:dyDescent="0.25">
      <c r="A27" s="23"/>
      <c r="B27" s="184" t="s">
        <v>21</v>
      </c>
      <c r="C27" s="10">
        <v>15659</v>
      </c>
      <c r="D27" s="10">
        <v>8977</v>
      </c>
      <c r="E27" s="10"/>
      <c r="F27" s="10">
        <v>24636</v>
      </c>
      <c r="G27" s="10">
        <v>13696</v>
      </c>
      <c r="H27" s="10">
        <v>7205</v>
      </c>
      <c r="I27" s="10"/>
      <c r="J27" s="10">
        <v>20901</v>
      </c>
      <c r="K27" s="10">
        <v>16445</v>
      </c>
      <c r="L27" s="10">
        <v>8818</v>
      </c>
      <c r="M27" s="10"/>
      <c r="N27" s="10">
        <v>25263</v>
      </c>
      <c r="O27" s="10">
        <v>18177</v>
      </c>
      <c r="P27" s="10">
        <v>10055</v>
      </c>
      <c r="Q27" s="10"/>
      <c r="R27" s="10">
        <v>28232</v>
      </c>
      <c r="S27" s="10">
        <v>15202</v>
      </c>
      <c r="T27" s="10">
        <v>8611</v>
      </c>
      <c r="U27" s="10"/>
      <c r="V27" s="10">
        <v>23813</v>
      </c>
      <c r="W27" s="10">
        <v>16100</v>
      </c>
      <c r="X27" s="10">
        <v>9015</v>
      </c>
      <c r="Y27" s="10"/>
      <c r="Z27" s="10">
        <v>25115</v>
      </c>
      <c r="AA27" s="10">
        <v>16906</v>
      </c>
      <c r="AB27" s="10">
        <v>8705</v>
      </c>
      <c r="AC27" s="10"/>
      <c r="AD27" s="10">
        <v>25611</v>
      </c>
      <c r="AE27" s="10">
        <v>15328</v>
      </c>
      <c r="AF27" s="10">
        <v>8558</v>
      </c>
      <c r="AG27" s="10"/>
      <c r="AH27" s="10">
        <v>23886</v>
      </c>
      <c r="AI27" s="10">
        <v>13460</v>
      </c>
      <c r="AJ27" s="10">
        <v>7606</v>
      </c>
      <c r="AK27" s="10"/>
      <c r="AL27" s="10">
        <v>21066</v>
      </c>
      <c r="AM27" s="10">
        <v>15486</v>
      </c>
      <c r="AN27" s="10">
        <v>8884</v>
      </c>
      <c r="AO27" s="10"/>
      <c r="AP27" s="10">
        <v>24370</v>
      </c>
      <c r="AQ27" s="10">
        <v>15379</v>
      </c>
      <c r="AR27" s="10">
        <v>8921</v>
      </c>
      <c r="AS27" s="10"/>
      <c r="AT27" s="10">
        <v>24300</v>
      </c>
      <c r="AU27" s="10">
        <v>18752</v>
      </c>
      <c r="AV27" s="10">
        <v>10663</v>
      </c>
      <c r="AW27" s="10"/>
      <c r="AX27" s="10">
        <v>29415</v>
      </c>
      <c r="AY27" s="14">
        <v>190590</v>
      </c>
      <c r="AZ27" s="14">
        <v>106018</v>
      </c>
      <c r="BA27" s="14">
        <v>0</v>
      </c>
      <c r="BB27" s="14">
        <v>296608</v>
      </c>
    </row>
    <row r="28" spans="1:54" x14ac:dyDescent="0.25">
      <c r="A28" s="23"/>
      <c r="B28" s="169" t="s">
        <v>68</v>
      </c>
      <c r="C28" s="227"/>
      <c r="D28" s="227"/>
      <c r="E28" s="227"/>
      <c r="F28" s="227"/>
      <c r="G28" s="227"/>
      <c r="H28" s="227"/>
      <c r="I28" s="227"/>
      <c r="J28" s="227"/>
      <c r="K28" s="227"/>
      <c r="L28" s="227"/>
      <c r="M28" s="227"/>
      <c r="N28" s="227"/>
      <c r="O28" s="227"/>
      <c r="P28" s="227"/>
      <c r="Q28" s="227"/>
      <c r="R28" s="227"/>
      <c r="S28" s="227"/>
      <c r="T28" s="227"/>
      <c r="U28" s="227"/>
      <c r="V28" s="227"/>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row>
    <row r="29" spans="1:54" x14ac:dyDescent="0.25">
      <c r="A29" s="23"/>
      <c r="B29" s="173" t="s">
        <v>187</v>
      </c>
      <c r="C29" s="10">
        <v>140</v>
      </c>
      <c r="D29" s="10">
        <v>178</v>
      </c>
      <c r="E29" s="10"/>
      <c r="F29" s="10">
        <v>318</v>
      </c>
      <c r="G29" s="10">
        <v>322</v>
      </c>
      <c r="H29" s="10">
        <v>168</v>
      </c>
      <c r="I29" s="10"/>
      <c r="J29" s="10">
        <v>490</v>
      </c>
      <c r="K29" s="10">
        <v>516</v>
      </c>
      <c r="L29" s="10">
        <v>255</v>
      </c>
      <c r="M29" s="10"/>
      <c r="N29" s="10">
        <v>771</v>
      </c>
      <c r="O29" s="10">
        <v>518</v>
      </c>
      <c r="P29" s="10">
        <v>237</v>
      </c>
      <c r="Q29" s="10"/>
      <c r="R29" s="10">
        <v>755</v>
      </c>
      <c r="S29" s="10">
        <v>544</v>
      </c>
      <c r="T29" s="10">
        <v>326</v>
      </c>
      <c r="U29" s="10"/>
      <c r="V29" s="10">
        <v>870</v>
      </c>
      <c r="W29" s="10">
        <v>579</v>
      </c>
      <c r="X29" s="10">
        <v>431</v>
      </c>
      <c r="Y29" s="10"/>
      <c r="Z29" s="10">
        <v>1010</v>
      </c>
      <c r="AA29" s="10">
        <v>564</v>
      </c>
      <c r="AB29" s="10">
        <v>393</v>
      </c>
      <c r="AC29" s="10"/>
      <c r="AD29" s="10">
        <v>957</v>
      </c>
      <c r="AE29" s="10">
        <v>532</v>
      </c>
      <c r="AF29" s="10">
        <v>404</v>
      </c>
      <c r="AG29" s="10"/>
      <c r="AH29" s="10">
        <v>936</v>
      </c>
      <c r="AI29" s="10">
        <v>479</v>
      </c>
      <c r="AJ29" s="10">
        <v>338</v>
      </c>
      <c r="AK29" s="10"/>
      <c r="AL29" s="10">
        <v>817</v>
      </c>
      <c r="AM29" s="10">
        <v>484</v>
      </c>
      <c r="AN29" s="10">
        <v>310</v>
      </c>
      <c r="AO29" s="10"/>
      <c r="AP29" s="10">
        <v>794</v>
      </c>
      <c r="AQ29" s="10">
        <v>447</v>
      </c>
      <c r="AR29" s="10">
        <v>390</v>
      </c>
      <c r="AS29" s="10"/>
      <c r="AT29" s="10">
        <v>837</v>
      </c>
      <c r="AU29" s="10">
        <v>620</v>
      </c>
      <c r="AV29" s="10">
        <v>525</v>
      </c>
      <c r="AW29" s="10"/>
      <c r="AX29" s="10">
        <v>1145</v>
      </c>
      <c r="AY29" s="14">
        <v>5745</v>
      </c>
      <c r="AZ29" s="14">
        <v>3955</v>
      </c>
      <c r="BA29" s="14">
        <v>0</v>
      </c>
      <c r="BB29" s="14">
        <v>9700</v>
      </c>
    </row>
    <row r="30" spans="1:54" x14ac:dyDescent="0.25">
      <c r="A30" s="23"/>
      <c r="B30" s="173" t="s">
        <v>65</v>
      </c>
      <c r="C30" s="10">
        <v>38</v>
      </c>
      <c r="D30" s="10">
        <v>83</v>
      </c>
      <c r="E30" s="10"/>
      <c r="F30" s="10">
        <v>121</v>
      </c>
      <c r="G30" s="10">
        <v>26</v>
      </c>
      <c r="H30" s="10">
        <v>46</v>
      </c>
      <c r="I30" s="10"/>
      <c r="J30" s="10">
        <v>72</v>
      </c>
      <c r="K30" s="10">
        <v>59</v>
      </c>
      <c r="L30" s="10">
        <v>99</v>
      </c>
      <c r="M30" s="10"/>
      <c r="N30" s="10">
        <v>158</v>
      </c>
      <c r="O30" s="10">
        <v>51</v>
      </c>
      <c r="P30" s="10">
        <v>100</v>
      </c>
      <c r="Q30" s="10"/>
      <c r="R30" s="10">
        <v>151</v>
      </c>
      <c r="S30" s="10">
        <v>74</v>
      </c>
      <c r="T30" s="10">
        <v>166</v>
      </c>
      <c r="U30" s="10"/>
      <c r="V30" s="10">
        <v>240</v>
      </c>
      <c r="W30" s="10">
        <v>81</v>
      </c>
      <c r="X30" s="10">
        <v>185</v>
      </c>
      <c r="Y30" s="10"/>
      <c r="Z30" s="10">
        <v>266</v>
      </c>
      <c r="AA30" s="10">
        <v>81</v>
      </c>
      <c r="AB30" s="10">
        <v>144</v>
      </c>
      <c r="AC30" s="10"/>
      <c r="AD30" s="10">
        <v>225</v>
      </c>
      <c r="AE30" s="10">
        <v>89</v>
      </c>
      <c r="AF30" s="10">
        <v>178</v>
      </c>
      <c r="AG30" s="10"/>
      <c r="AH30" s="10">
        <v>267</v>
      </c>
      <c r="AI30" s="10">
        <v>64</v>
      </c>
      <c r="AJ30" s="10">
        <v>140</v>
      </c>
      <c r="AK30" s="10"/>
      <c r="AL30" s="10">
        <v>204</v>
      </c>
      <c r="AM30" s="10">
        <v>57</v>
      </c>
      <c r="AN30" s="10">
        <v>98</v>
      </c>
      <c r="AO30" s="10"/>
      <c r="AP30" s="10">
        <v>155</v>
      </c>
      <c r="AQ30" s="10">
        <v>64</v>
      </c>
      <c r="AR30" s="10">
        <v>145</v>
      </c>
      <c r="AS30" s="10"/>
      <c r="AT30" s="10">
        <v>209</v>
      </c>
      <c r="AU30" s="10">
        <v>105</v>
      </c>
      <c r="AV30" s="10">
        <v>215</v>
      </c>
      <c r="AW30" s="10"/>
      <c r="AX30" s="10">
        <v>320</v>
      </c>
      <c r="AY30" s="14">
        <v>789</v>
      </c>
      <c r="AZ30" s="14">
        <v>1599</v>
      </c>
      <c r="BA30" s="14">
        <v>0</v>
      </c>
      <c r="BB30" s="14">
        <v>2388</v>
      </c>
    </row>
    <row r="31" spans="1:54" x14ac:dyDescent="0.25">
      <c r="A31" s="23"/>
      <c r="B31" s="173" t="s">
        <v>20</v>
      </c>
      <c r="C31" s="10">
        <v>15</v>
      </c>
      <c r="D31" s="10">
        <v>74</v>
      </c>
      <c r="E31" s="10"/>
      <c r="F31" s="10">
        <v>89</v>
      </c>
      <c r="G31" s="10">
        <v>11</v>
      </c>
      <c r="H31" s="10">
        <v>25</v>
      </c>
      <c r="I31" s="10"/>
      <c r="J31" s="10">
        <v>36</v>
      </c>
      <c r="K31" s="10">
        <v>16</v>
      </c>
      <c r="L31" s="10">
        <v>51</v>
      </c>
      <c r="M31" s="10"/>
      <c r="N31" s="10">
        <v>67</v>
      </c>
      <c r="O31" s="10">
        <v>30</v>
      </c>
      <c r="P31" s="10">
        <v>73</v>
      </c>
      <c r="Q31" s="10"/>
      <c r="R31" s="10">
        <v>103</v>
      </c>
      <c r="S31" s="10">
        <v>40</v>
      </c>
      <c r="T31" s="10">
        <v>147</v>
      </c>
      <c r="U31" s="10"/>
      <c r="V31" s="10">
        <v>187</v>
      </c>
      <c r="W31" s="10">
        <v>29</v>
      </c>
      <c r="X31" s="10">
        <v>137</v>
      </c>
      <c r="Y31" s="10"/>
      <c r="Z31" s="10">
        <v>166</v>
      </c>
      <c r="AA31" s="10">
        <v>31</v>
      </c>
      <c r="AB31" s="10">
        <v>124</v>
      </c>
      <c r="AC31" s="10"/>
      <c r="AD31" s="10">
        <v>155</v>
      </c>
      <c r="AE31" s="10">
        <v>54</v>
      </c>
      <c r="AF31" s="10">
        <v>168</v>
      </c>
      <c r="AG31" s="10"/>
      <c r="AH31" s="10">
        <v>222</v>
      </c>
      <c r="AI31" s="10">
        <v>32</v>
      </c>
      <c r="AJ31" s="10">
        <v>127</v>
      </c>
      <c r="AK31" s="10"/>
      <c r="AL31" s="10">
        <v>159</v>
      </c>
      <c r="AM31" s="10">
        <v>27</v>
      </c>
      <c r="AN31" s="10">
        <v>107</v>
      </c>
      <c r="AO31" s="10"/>
      <c r="AP31" s="10">
        <v>134</v>
      </c>
      <c r="AQ31" s="10">
        <v>28</v>
      </c>
      <c r="AR31" s="10">
        <v>123</v>
      </c>
      <c r="AS31" s="10"/>
      <c r="AT31" s="10">
        <v>151</v>
      </c>
      <c r="AU31" s="10">
        <v>53</v>
      </c>
      <c r="AV31" s="10">
        <v>210</v>
      </c>
      <c r="AW31" s="10"/>
      <c r="AX31" s="10">
        <v>263</v>
      </c>
      <c r="AY31" s="14">
        <v>366</v>
      </c>
      <c r="AZ31" s="14">
        <v>1366</v>
      </c>
      <c r="BA31" s="14">
        <v>0</v>
      </c>
      <c r="BB31" s="14">
        <v>1732</v>
      </c>
    </row>
    <row r="32" spans="1:54" x14ac:dyDescent="0.25">
      <c r="A32" s="23"/>
      <c r="B32" s="177" t="s">
        <v>21</v>
      </c>
      <c r="C32" s="328">
        <v>193</v>
      </c>
      <c r="D32" s="328">
        <v>335</v>
      </c>
      <c r="E32" s="328"/>
      <c r="F32" s="328">
        <v>528</v>
      </c>
      <c r="G32" s="328">
        <v>359</v>
      </c>
      <c r="H32" s="328">
        <v>239</v>
      </c>
      <c r="I32" s="328"/>
      <c r="J32" s="328">
        <v>598</v>
      </c>
      <c r="K32" s="328">
        <v>591</v>
      </c>
      <c r="L32" s="328">
        <v>405</v>
      </c>
      <c r="M32" s="328"/>
      <c r="N32" s="328">
        <v>996</v>
      </c>
      <c r="O32" s="328">
        <v>599</v>
      </c>
      <c r="P32" s="328">
        <v>410</v>
      </c>
      <c r="Q32" s="328"/>
      <c r="R32" s="328">
        <v>1009</v>
      </c>
      <c r="S32" s="328">
        <v>658</v>
      </c>
      <c r="T32" s="328">
        <v>639</v>
      </c>
      <c r="U32" s="328"/>
      <c r="V32" s="328">
        <v>1297</v>
      </c>
      <c r="W32" s="328">
        <v>689</v>
      </c>
      <c r="X32" s="328">
        <v>753</v>
      </c>
      <c r="Y32" s="328"/>
      <c r="Z32" s="328">
        <v>1442</v>
      </c>
      <c r="AA32" s="328">
        <v>676</v>
      </c>
      <c r="AB32" s="328">
        <v>661</v>
      </c>
      <c r="AC32" s="328"/>
      <c r="AD32" s="328">
        <v>1337</v>
      </c>
      <c r="AE32" s="328">
        <v>675</v>
      </c>
      <c r="AF32" s="328">
        <v>750</v>
      </c>
      <c r="AG32" s="328"/>
      <c r="AH32" s="328">
        <v>1425</v>
      </c>
      <c r="AI32" s="328">
        <v>575</v>
      </c>
      <c r="AJ32" s="328">
        <v>605</v>
      </c>
      <c r="AK32" s="328"/>
      <c r="AL32" s="328">
        <v>1180</v>
      </c>
      <c r="AM32" s="328">
        <v>568</v>
      </c>
      <c r="AN32" s="328">
        <v>515</v>
      </c>
      <c r="AO32" s="328"/>
      <c r="AP32" s="328">
        <v>1083</v>
      </c>
      <c r="AQ32" s="328">
        <v>539</v>
      </c>
      <c r="AR32" s="328">
        <v>658</v>
      </c>
      <c r="AS32" s="328"/>
      <c r="AT32" s="328">
        <v>1197</v>
      </c>
      <c r="AU32" s="328">
        <v>778</v>
      </c>
      <c r="AV32" s="328">
        <v>950</v>
      </c>
      <c r="AW32" s="328"/>
      <c r="AX32" s="328">
        <v>1728</v>
      </c>
      <c r="AY32" s="28">
        <v>6900</v>
      </c>
      <c r="AZ32" s="28">
        <v>6920</v>
      </c>
      <c r="BA32" s="28">
        <v>0</v>
      </c>
      <c r="BB32" s="28">
        <v>13820</v>
      </c>
    </row>
    <row r="33" spans="1:54" x14ac:dyDescent="0.25">
      <c r="A33" s="224"/>
      <c r="B33" s="329" t="s">
        <v>1079</v>
      </c>
      <c r="C33" s="330"/>
      <c r="D33" s="330"/>
      <c r="E33" s="330"/>
      <c r="F33" s="330">
        <v>63</v>
      </c>
      <c r="G33" s="330"/>
      <c r="H33" s="330"/>
      <c r="I33" s="330"/>
      <c r="J33" s="330">
        <v>39</v>
      </c>
      <c r="K33" s="330"/>
      <c r="L33" s="330"/>
      <c r="M33" s="330"/>
      <c r="N33" s="330">
        <v>54</v>
      </c>
      <c r="O33" s="330"/>
      <c r="P33" s="330"/>
      <c r="Q33" s="330"/>
      <c r="R33" s="330">
        <v>62</v>
      </c>
      <c r="S33" s="330"/>
      <c r="T33" s="330"/>
      <c r="U33" s="330"/>
      <c r="V33" s="330">
        <v>49</v>
      </c>
      <c r="W33" s="330"/>
      <c r="X33" s="330"/>
      <c r="Y33" s="330"/>
      <c r="Z33" s="330">
        <v>54</v>
      </c>
      <c r="AA33" s="330"/>
      <c r="AB33" s="330"/>
      <c r="AC33" s="330"/>
      <c r="AD33" s="330">
        <v>66</v>
      </c>
      <c r="AE33" s="330"/>
      <c r="AF33" s="330"/>
      <c r="AG33" s="330"/>
      <c r="AH33" s="330">
        <v>64</v>
      </c>
      <c r="AI33" s="330"/>
      <c r="AJ33" s="330"/>
      <c r="AK33" s="330"/>
      <c r="AL33" s="330">
        <v>57</v>
      </c>
      <c r="AM33" s="330"/>
      <c r="AN33" s="330"/>
      <c r="AO33" s="330"/>
      <c r="AP33" s="330">
        <v>45</v>
      </c>
      <c r="AQ33" s="330"/>
      <c r="AR33" s="330"/>
      <c r="AS33" s="330"/>
      <c r="AT33" s="330">
        <v>38</v>
      </c>
      <c r="AU33" s="330"/>
      <c r="AV33" s="330"/>
      <c r="AW33" s="330"/>
      <c r="AX33" s="330">
        <v>75</v>
      </c>
      <c r="AY33" s="8"/>
      <c r="AZ33" s="8"/>
      <c r="BA33" s="8"/>
      <c r="BB33" s="8">
        <v>666</v>
      </c>
    </row>
    <row r="34" spans="1:54" x14ac:dyDescent="0.25">
      <c r="A34" s="23"/>
      <c r="B34" s="177" t="s">
        <v>70</v>
      </c>
      <c r="C34" s="28">
        <v>15852</v>
      </c>
      <c r="D34" s="28">
        <v>9312</v>
      </c>
      <c r="E34" s="28"/>
      <c r="F34" s="28">
        <v>25227</v>
      </c>
      <c r="G34" s="28">
        <v>14055</v>
      </c>
      <c r="H34" s="28">
        <v>7444</v>
      </c>
      <c r="I34" s="28"/>
      <c r="J34" s="28">
        <v>21538</v>
      </c>
      <c r="K34" s="28">
        <v>17036</v>
      </c>
      <c r="L34" s="28">
        <v>9223</v>
      </c>
      <c r="M34" s="28"/>
      <c r="N34" s="28">
        <v>26313</v>
      </c>
      <c r="O34" s="28">
        <v>18776</v>
      </c>
      <c r="P34" s="28">
        <v>10465</v>
      </c>
      <c r="Q34" s="28"/>
      <c r="R34" s="28">
        <v>29303</v>
      </c>
      <c r="S34" s="28">
        <v>15860</v>
      </c>
      <c r="T34" s="28">
        <v>9250</v>
      </c>
      <c r="U34" s="28"/>
      <c r="V34" s="28">
        <v>25159</v>
      </c>
      <c r="W34" s="28">
        <v>16789</v>
      </c>
      <c r="X34" s="28">
        <v>9768</v>
      </c>
      <c r="Y34" s="28"/>
      <c r="Z34" s="28">
        <v>26611</v>
      </c>
      <c r="AA34" s="28">
        <v>17582</v>
      </c>
      <c r="AB34" s="28">
        <v>9366</v>
      </c>
      <c r="AC34" s="28"/>
      <c r="AD34" s="28">
        <v>27014</v>
      </c>
      <c r="AE34" s="28">
        <v>16003</v>
      </c>
      <c r="AF34" s="28">
        <v>9308</v>
      </c>
      <c r="AG34" s="28"/>
      <c r="AH34" s="28">
        <v>25375</v>
      </c>
      <c r="AI34" s="28">
        <v>14035</v>
      </c>
      <c r="AJ34" s="28">
        <v>8211</v>
      </c>
      <c r="AK34" s="28"/>
      <c r="AL34" s="28">
        <v>22303</v>
      </c>
      <c r="AM34" s="28">
        <v>16054</v>
      </c>
      <c r="AN34" s="28">
        <v>9399</v>
      </c>
      <c r="AO34" s="28"/>
      <c r="AP34" s="28">
        <v>25498</v>
      </c>
      <c r="AQ34" s="28">
        <v>15918</v>
      </c>
      <c r="AR34" s="28">
        <v>9579</v>
      </c>
      <c r="AS34" s="28"/>
      <c r="AT34" s="28">
        <v>25535</v>
      </c>
      <c r="AU34" s="28">
        <v>19530</v>
      </c>
      <c r="AV34" s="28">
        <v>11613</v>
      </c>
      <c r="AW34" s="28"/>
      <c r="AX34" s="28">
        <v>31218</v>
      </c>
      <c r="AY34" s="28">
        <v>197490</v>
      </c>
      <c r="AZ34" s="28">
        <v>112938</v>
      </c>
      <c r="BA34" s="28">
        <v>0</v>
      </c>
      <c r="BB34" s="28">
        <v>311094</v>
      </c>
    </row>
    <row r="35" spans="1:54" x14ac:dyDescent="0.25">
      <c r="A35" s="23"/>
      <c r="B35" s="321" t="s">
        <v>190</v>
      </c>
      <c r="C35" s="321"/>
      <c r="D35" s="321"/>
      <c r="E35" s="321"/>
      <c r="F35" s="321"/>
      <c r="G35" s="321"/>
      <c r="H35" s="321"/>
      <c r="I35" s="321"/>
      <c r="J35" s="321"/>
      <c r="K35" s="321"/>
      <c r="L35" s="321"/>
      <c r="M35" s="321"/>
      <c r="N35" s="321"/>
      <c r="O35" s="321"/>
      <c r="P35" s="321"/>
      <c r="Q35" s="321"/>
      <c r="R35" s="321"/>
      <c r="S35" s="321"/>
      <c r="T35" s="193"/>
      <c r="U35" s="193"/>
      <c r="V35" s="193"/>
      <c r="W35" s="193"/>
      <c r="X35" s="193"/>
      <c r="Y35" s="193"/>
      <c r="Z35" s="193"/>
      <c r="AA35" s="193"/>
      <c r="AB35" s="193"/>
      <c r="AC35" s="193"/>
      <c r="AD35" s="193"/>
      <c r="AE35" s="193"/>
      <c r="AF35" s="193"/>
      <c r="AG35" s="193"/>
      <c r="AH35" s="193"/>
      <c r="AI35" s="193"/>
      <c r="AJ35" s="193"/>
      <c r="AK35" s="193"/>
      <c r="AL35" s="193"/>
      <c r="AM35" s="193"/>
      <c r="AN35" s="193"/>
      <c r="AO35" s="193"/>
      <c r="AP35" s="193"/>
      <c r="AQ35" s="193"/>
      <c r="AR35" s="193"/>
      <c r="AS35" s="193"/>
      <c r="AT35" s="193"/>
      <c r="AU35" s="193"/>
      <c r="AV35" s="193"/>
      <c r="AW35" s="193"/>
      <c r="AX35" s="193"/>
      <c r="AY35" s="193"/>
      <c r="AZ35" s="193"/>
      <c r="BA35" s="193"/>
      <c r="BB35" s="193"/>
    </row>
    <row r="36" spans="1:54" x14ac:dyDescent="0.25">
      <c r="A36" s="23"/>
      <c r="B36" s="23"/>
      <c r="C36" s="321"/>
      <c r="D36" s="321"/>
      <c r="E36" s="321"/>
      <c r="F36" s="321"/>
      <c r="G36" s="321"/>
      <c r="H36" s="321"/>
      <c r="I36" s="321"/>
      <c r="J36" s="321"/>
      <c r="K36" s="321"/>
      <c r="L36" s="321"/>
      <c r="M36" s="321"/>
      <c r="N36" s="321"/>
      <c r="O36" s="321"/>
      <c r="P36" s="321"/>
      <c r="Q36" s="321"/>
      <c r="R36" s="321"/>
      <c r="S36" s="321"/>
      <c r="T36" s="193"/>
      <c r="U36" s="193"/>
      <c r="V36" s="193"/>
      <c r="W36" s="193"/>
      <c r="X36" s="193"/>
      <c r="Y36" s="193"/>
      <c r="Z36" s="193"/>
      <c r="AA36" s="193"/>
      <c r="AB36" s="193"/>
      <c r="AC36" s="193"/>
      <c r="AD36" s="193"/>
      <c r="AE36" s="193"/>
      <c r="AF36" s="193"/>
      <c r="AG36" s="193"/>
      <c r="AH36" s="193"/>
      <c r="AI36" s="193"/>
      <c r="AJ36" s="193"/>
      <c r="AK36" s="193"/>
      <c r="AL36" s="193"/>
      <c r="AM36" s="193"/>
      <c r="AN36" s="193"/>
      <c r="AO36" s="193"/>
      <c r="AP36" s="193"/>
      <c r="AQ36" s="193"/>
      <c r="AR36" s="193"/>
      <c r="AS36" s="193"/>
      <c r="AT36" s="193"/>
      <c r="AU36" s="193"/>
      <c r="AV36" s="193"/>
      <c r="AW36" s="193"/>
      <c r="AX36" s="193"/>
      <c r="AY36" s="193"/>
      <c r="AZ36" s="193"/>
      <c r="BA36" s="193"/>
      <c r="BB36" s="193"/>
    </row>
  </sheetData>
  <mergeCells count="14">
    <mergeCell ref="S6:V6"/>
    <mergeCell ref="B6:B7"/>
    <mergeCell ref="C6:F6"/>
    <mergeCell ref="G6:J6"/>
    <mergeCell ref="K6:N6"/>
    <mergeCell ref="O6:R6"/>
    <mergeCell ref="AU6:AX6"/>
    <mergeCell ref="AY6:BB6"/>
    <mergeCell ref="W6:Z6"/>
    <mergeCell ref="AA6:AD6"/>
    <mergeCell ref="AE6:AH6"/>
    <mergeCell ref="AI6:AL6"/>
    <mergeCell ref="AM6:AP6"/>
    <mergeCell ref="AQ6:AT6"/>
  </mergeCells>
  <hyperlinks>
    <hyperlink ref="Q2" location="Índice!A1" display="Volver" xr:uid="{00000000-0004-0000-1600-000000000000}"/>
  </hyperlinks>
  <pageMargins left="0.7" right="0.7" top="0.75" bottom="0.75" header="0.3" footer="0.3"/>
  <pageSetup paperSize="14"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4" tint="0.79998168889431442"/>
  </sheetPr>
  <dimension ref="A1:BB35"/>
  <sheetViews>
    <sheetView showGridLines="0" topLeftCell="AK1" zoomScale="90" zoomScaleNormal="90" workbookViewId="0"/>
  </sheetViews>
  <sheetFormatPr baseColWidth="10" defaultRowHeight="15" x14ac:dyDescent="0.25"/>
  <cols>
    <col min="1" max="1" width="2.85546875" customWidth="1"/>
    <col min="2" max="2" width="26.42578125" customWidth="1"/>
  </cols>
  <sheetData>
    <row r="1" spans="1:54" ht="15.75" x14ac:dyDescent="0.25">
      <c r="A1" s="23"/>
      <c r="B1" s="1276" t="s">
        <v>185</v>
      </c>
      <c r="C1" s="1276"/>
      <c r="D1" s="1276"/>
      <c r="E1" s="1276"/>
      <c r="F1" s="1276"/>
      <c r="G1" s="1276"/>
      <c r="H1" s="1276"/>
      <c r="I1" s="1276"/>
      <c r="J1" s="1276"/>
      <c r="K1" s="1276"/>
      <c r="L1" s="1276"/>
      <c r="M1" s="1276"/>
      <c r="N1" s="1276"/>
      <c r="O1" s="1276"/>
      <c r="P1" s="1276"/>
      <c r="Q1" s="1276"/>
      <c r="R1" s="1276"/>
      <c r="S1" s="1276"/>
      <c r="T1" s="165"/>
      <c r="U1" s="165"/>
      <c r="V1" s="165"/>
      <c r="W1" s="165"/>
      <c r="X1" s="165"/>
      <c r="Y1" s="165"/>
      <c r="Z1" s="165"/>
      <c r="AA1" s="165"/>
      <c r="AB1" s="165"/>
      <c r="AC1" s="165"/>
      <c r="AD1" s="165"/>
      <c r="AE1" s="165"/>
      <c r="AF1" s="165"/>
      <c r="AG1" s="165"/>
      <c r="AH1" s="165"/>
      <c r="AI1" s="165"/>
      <c r="AJ1" s="165"/>
      <c r="AK1" s="165"/>
      <c r="AL1" s="165"/>
      <c r="AM1" s="165"/>
      <c r="AN1" s="165"/>
      <c r="AO1" s="165"/>
      <c r="AP1" s="165"/>
      <c r="AQ1" s="165"/>
      <c r="AR1" s="165"/>
      <c r="AS1" s="165"/>
      <c r="AT1" s="165"/>
      <c r="AU1" s="165"/>
      <c r="AV1" s="165"/>
      <c r="AW1" s="165"/>
      <c r="AX1" s="165"/>
      <c r="AY1" s="165"/>
      <c r="AZ1" s="165"/>
      <c r="BA1" s="165"/>
      <c r="BB1" s="165"/>
    </row>
    <row r="2" spans="1:54" ht="15.75" x14ac:dyDescent="0.25">
      <c r="A2" s="23"/>
      <c r="B2" s="1276" t="s">
        <v>186</v>
      </c>
      <c r="C2" s="1276"/>
      <c r="D2" s="1276"/>
      <c r="E2" s="1276"/>
      <c r="F2" s="1276"/>
      <c r="G2" s="1276"/>
      <c r="H2" s="1276"/>
      <c r="I2" s="1276"/>
      <c r="J2" s="1276"/>
      <c r="K2" s="1276"/>
      <c r="L2" s="1276"/>
      <c r="M2" s="1276"/>
      <c r="N2" s="1276"/>
      <c r="O2" s="1276"/>
      <c r="P2" s="1276"/>
      <c r="Q2" s="1276"/>
      <c r="R2" s="1276"/>
      <c r="S2" s="1276"/>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row>
    <row r="3" spans="1:54" ht="15.75" x14ac:dyDescent="0.25">
      <c r="A3" s="23"/>
      <c r="B3" s="1276" t="s">
        <v>144</v>
      </c>
      <c r="C3" s="1276"/>
      <c r="D3" s="1276"/>
      <c r="E3" s="1276"/>
      <c r="F3" s="1276"/>
      <c r="G3" s="1276"/>
      <c r="H3" s="1276"/>
      <c r="I3" s="1276"/>
      <c r="J3" s="1276"/>
      <c r="K3" s="1276"/>
      <c r="L3" s="1276"/>
      <c r="M3" s="1276"/>
      <c r="N3" s="1276"/>
      <c r="O3" s="1276"/>
      <c r="P3" s="1276"/>
      <c r="Q3" s="1276"/>
      <c r="R3" s="1276"/>
      <c r="S3" s="1276"/>
      <c r="T3" s="16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row>
    <row r="4" spans="1:54" ht="15.75" x14ac:dyDescent="0.25">
      <c r="A4" s="23"/>
      <c r="B4" s="1276" t="s">
        <v>2</v>
      </c>
      <c r="C4" s="1276"/>
      <c r="D4" s="1276"/>
      <c r="E4" s="1276"/>
      <c r="F4" s="1276"/>
      <c r="G4" s="1276"/>
      <c r="H4" s="1276"/>
      <c r="I4" s="1276"/>
      <c r="J4" s="1276"/>
      <c r="K4" s="1276"/>
      <c r="L4" s="1276"/>
      <c r="M4" s="1276"/>
      <c r="N4" s="1276"/>
      <c r="O4" s="1276"/>
      <c r="P4" s="1276"/>
      <c r="Q4" s="1276"/>
      <c r="R4" s="1276"/>
      <c r="S4" s="1276"/>
      <c r="T4" s="165"/>
      <c r="U4" s="165"/>
      <c r="V4" s="165"/>
      <c r="W4" s="165"/>
      <c r="X4" s="165"/>
      <c r="Y4" s="165"/>
      <c r="Z4" s="165"/>
      <c r="AA4" s="165"/>
      <c r="AB4" s="165"/>
      <c r="AC4" s="165"/>
      <c r="AD4" s="165"/>
      <c r="AE4" s="165"/>
      <c r="AF4" s="165"/>
      <c r="AG4" s="165"/>
      <c r="AH4" s="165"/>
      <c r="AI4" s="165"/>
      <c r="AJ4" s="165"/>
      <c r="AK4" s="165"/>
      <c r="AL4" s="165"/>
      <c r="AM4" s="165"/>
      <c r="AN4" s="165"/>
      <c r="AO4" s="165"/>
      <c r="AP4" s="165"/>
      <c r="AQ4" s="165"/>
      <c r="AR4" s="165"/>
      <c r="AS4" s="165"/>
      <c r="AT4" s="165"/>
      <c r="AU4" s="165"/>
      <c r="AV4" s="165"/>
      <c r="AW4" s="165"/>
      <c r="AX4" s="165"/>
      <c r="AY4" s="165"/>
      <c r="AZ4" s="165"/>
      <c r="BA4" s="165"/>
      <c r="BB4" s="165"/>
    </row>
    <row r="5" spans="1:54" ht="27.75" customHeight="1" x14ac:dyDescent="0.25">
      <c r="A5" s="23"/>
      <c r="B5" s="82"/>
      <c r="C5" s="315"/>
      <c r="D5" s="315"/>
      <c r="E5" s="315"/>
      <c r="F5" s="315"/>
      <c r="G5" s="315"/>
      <c r="H5" s="315"/>
      <c r="I5" s="315"/>
      <c r="J5" s="315"/>
      <c r="K5" s="315"/>
      <c r="L5" s="315"/>
      <c r="M5" s="315"/>
      <c r="N5" s="315"/>
      <c r="O5" s="315"/>
      <c r="P5" s="315"/>
      <c r="Q5" s="1191" t="s">
        <v>1070</v>
      </c>
      <c r="R5" s="315"/>
      <c r="S5" s="315"/>
      <c r="T5" s="195"/>
      <c r="U5" s="195"/>
      <c r="V5" s="195"/>
      <c r="W5" s="195"/>
      <c r="X5" s="195"/>
      <c r="Y5" s="195"/>
      <c r="Z5" s="195"/>
      <c r="AA5" s="195"/>
      <c r="AB5" s="195"/>
      <c r="AC5" s="195"/>
      <c r="AD5" s="195"/>
      <c r="AE5" s="195"/>
      <c r="AF5" s="195"/>
      <c r="AG5" s="195"/>
      <c r="AH5" s="195"/>
      <c r="AI5" s="195"/>
      <c r="AJ5" s="195"/>
      <c r="AK5" s="195"/>
      <c r="AL5" s="195"/>
      <c r="AM5" s="195"/>
      <c r="AN5" s="195"/>
      <c r="AO5" s="195"/>
      <c r="AP5" s="195"/>
      <c r="AQ5" s="195"/>
      <c r="AR5" s="195"/>
      <c r="AS5" s="195"/>
      <c r="AT5" s="195"/>
      <c r="AU5" s="195"/>
      <c r="AV5" s="195"/>
      <c r="AW5" s="195"/>
      <c r="AX5" s="195"/>
      <c r="AY5" s="195"/>
      <c r="AZ5" s="195"/>
      <c r="BA5" s="195"/>
      <c r="BB5" s="195"/>
    </row>
    <row r="6" spans="1:54" x14ac:dyDescent="0.25">
      <c r="A6" s="2"/>
      <c r="B6" s="1273" t="s">
        <v>4</v>
      </c>
      <c r="C6" s="1275" t="s">
        <v>5</v>
      </c>
      <c r="D6" s="1275"/>
      <c r="E6" s="1275"/>
      <c r="F6" s="1275"/>
      <c r="G6" s="1275" t="s">
        <v>6</v>
      </c>
      <c r="H6" s="1275"/>
      <c r="I6" s="1275"/>
      <c r="J6" s="1275"/>
      <c r="K6" s="1275" t="s">
        <v>7</v>
      </c>
      <c r="L6" s="1275"/>
      <c r="M6" s="1275"/>
      <c r="N6" s="1275"/>
      <c r="O6" s="1275" t="s">
        <v>8</v>
      </c>
      <c r="P6" s="1275"/>
      <c r="Q6" s="1275"/>
      <c r="R6" s="1275"/>
      <c r="S6" s="1275" t="s">
        <v>9</v>
      </c>
      <c r="T6" s="1275"/>
      <c r="U6" s="1275"/>
      <c r="V6" s="1275"/>
      <c r="W6" s="1275" t="s">
        <v>10</v>
      </c>
      <c r="X6" s="1275"/>
      <c r="Y6" s="1275"/>
      <c r="Z6" s="1275"/>
      <c r="AA6" s="1275" t="s">
        <v>11</v>
      </c>
      <c r="AB6" s="1275"/>
      <c r="AC6" s="1275"/>
      <c r="AD6" s="1275"/>
      <c r="AE6" s="1275" t="s">
        <v>12</v>
      </c>
      <c r="AF6" s="1275"/>
      <c r="AG6" s="1275"/>
      <c r="AH6" s="1275"/>
      <c r="AI6" s="1275" t="s">
        <v>13</v>
      </c>
      <c r="AJ6" s="1275"/>
      <c r="AK6" s="1275"/>
      <c r="AL6" s="1275"/>
      <c r="AM6" s="1275" t="s">
        <v>14</v>
      </c>
      <c r="AN6" s="1275"/>
      <c r="AO6" s="1275"/>
      <c r="AP6" s="1275"/>
      <c r="AQ6" s="1275" t="s">
        <v>15</v>
      </c>
      <c r="AR6" s="1275"/>
      <c r="AS6" s="1275"/>
      <c r="AT6" s="1275"/>
      <c r="AU6" s="1275" t="s">
        <v>16</v>
      </c>
      <c r="AV6" s="1275"/>
      <c r="AW6" s="1275"/>
      <c r="AX6" s="1275"/>
      <c r="AY6" s="1275" t="s">
        <v>17</v>
      </c>
      <c r="AZ6" s="1275"/>
      <c r="BA6" s="1275"/>
      <c r="BB6" s="1275"/>
    </row>
    <row r="7" spans="1:54" x14ac:dyDescent="0.25">
      <c r="A7" s="2"/>
      <c r="B7" s="1274"/>
      <c r="C7" s="159" t="s">
        <v>31</v>
      </c>
      <c r="D7" s="159" t="s">
        <v>32</v>
      </c>
      <c r="E7" s="159" t="s">
        <v>125</v>
      </c>
      <c r="F7" s="160" t="s">
        <v>17</v>
      </c>
      <c r="G7" s="159" t="s">
        <v>31</v>
      </c>
      <c r="H7" s="159" t="s">
        <v>32</v>
      </c>
      <c r="I7" s="159" t="s">
        <v>125</v>
      </c>
      <c r="J7" s="160" t="s">
        <v>17</v>
      </c>
      <c r="K7" s="159" t="s">
        <v>31</v>
      </c>
      <c r="L7" s="159" t="s">
        <v>32</v>
      </c>
      <c r="M7" s="159" t="s">
        <v>125</v>
      </c>
      <c r="N7" s="160" t="s">
        <v>17</v>
      </c>
      <c r="O7" s="159" t="s">
        <v>31</v>
      </c>
      <c r="P7" s="159" t="s">
        <v>32</v>
      </c>
      <c r="Q7" s="159" t="s">
        <v>125</v>
      </c>
      <c r="R7" s="160" t="s">
        <v>17</v>
      </c>
      <c r="S7" s="159" t="s">
        <v>31</v>
      </c>
      <c r="T7" s="159" t="s">
        <v>32</v>
      </c>
      <c r="U7" s="159" t="s">
        <v>125</v>
      </c>
      <c r="V7" s="160" t="s">
        <v>17</v>
      </c>
      <c r="W7" s="159" t="s">
        <v>31</v>
      </c>
      <c r="X7" s="159" t="s">
        <v>32</v>
      </c>
      <c r="Y7" s="159" t="s">
        <v>125</v>
      </c>
      <c r="Z7" s="160" t="s">
        <v>17</v>
      </c>
      <c r="AA7" s="159" t="s">
        <v>31</v>
      </c>
      <c r="AB7" s="159" t="s">
        <v>32</v>
      </c>
      <c r="AC7" s="159" t="s">
        <v>125</v>
      </c>
      <c r="AD7" s="160" t="s">
        <v>17</v>
      </c>
      <c r="AE7" s="159" t="s">
        <v>31</v>
      </c>
      <c r="AF7" s="159" t="s">
        <v>32</v>
      </c>
      <c r="AG7" s="159" t="s">
        <v>125</v>
      </c>
      <c r="AH7" s="160" t="s">
        <v>17</v>
      </c>
      <c r="AI7" s="159" t="s">
        <v>31</v>
      </c>
      <c r="AJ7" s="159" t="s">
        <v>32</v>
      </c>
      <c r="AK7" s="159" t="s">
        <v>125</v>
      </c>
      <c r="AL7" s="160" t="s">
        <v>17</v>
      </c>
      <c r="AM7" s="159" t="s">
        <v>31</v>
      </c>
      <c r="AN7" s="159" t="s">
        <v>32</v>
      </c>
      <c r="AO7" s="159" t="s">
        <v>125</v>
      </c>
      <c r="AP7" s="160" t="s">
        <v>17</v>
      </c>
      <c r="AQ7" s="159" t="s">
        <v>31</v>
      </c>
      <c r="AR7" s="159" t="s">
        <v>32</v>
      </c>
      <c r="AS7" s="159" t="s">
        <v>125</v>
      </c>
      <c r="AT7" s="160" t="s">
        <v>17</v>
      </c>
      <c r="AU7" s="159" t="s">
        <v>31</v>
      </c>
      <c r="AV7" s="159" t="s">
        <v>32</v>
      </c>
      <c r="AW7" s="159" t="s">
        <v>125</v>
      </c>
      <c r="AX7" s="160" t="s">
        <v>17</v>
      </c>
      <c r="AY7" s="159" t="s">
        <v>31</v>
      </c>
      <c r="AZ7" s="159" t="s">
        <v>32</v>
      </c>
      <c r="BA7" s="159" t="s">
        <v>125</v>
      </c>
      <c r="BB7" s="160" t="s">
        <v>17</v>
      </c>
    </row>
    <row r="8" spans="1:54" x14ac:dyDescent="0.25">
      <c r="A8" s="23"/>
      <c r="B8" s="87" t="s">
        <v>64</v>
      </c>
      <c r="C8" s="316"/>
      <c r="D8" s="316"/>
      <c r="E8" s="316"/>
      <c r="F8" s="316"/>
      <c r="G8" s="316"/>
      <c r="H8" s="316"/>
      <c r="I8" s="316"/>
      <c r="J8" s="316"/>
      <c r="K8" s="316"/>
      <c r="L8" s="316"/>
      <c r="M8" s="316"/>
      <c r="N8" s="316"/>
      <c r="O8" s="316"/>
      <c r="P8" s="316"/>
      <c r="Q8" s="316"/>
      <c r="R8" s="316"/>
      <c r="S8" s="316"/>
      <c r="T8" s="316"/>
      <c r="U8" s="316"/>
      <c r="V8" s="316"/>
      <c r="W8" s="316"/>
      <c r="X8" s="316"/>
      <c r="Y8" s="316"/>
      <c r="Z8" s="316"/>
      <c r="AA8" s="316"/>
      <c r="AB8" s="316"/>
      <c r="AC8" s="316"/>
      <c r="AD8" s="316"/>
      <c r="AE8" s="316"/>
      <c r="AF8" s="316"/>
      <c r="AG8" s="316"/>
      <c r="AH8" s="316"/>
      <c r="AI8" s="316"/>
      <c r="AJ8" s="316"/>
      <c r="AK8" s="316"/>
      <c r="AL8" s="316"/>
      <c r="AM8" s="316"/>
      <c r="AN8" s="316"/>
      <c r="AO8" s="316"/>
      <c r="AP8" s="316"/>
      <c r="AQ8" s="316"/>
      <c r="AR8" s="316"/>
      <c r="AS8" s="316"/>
      <c r="AT8" s="316"/>
      <c r="AU8" s="316"/>
      <c r="AV8" s="316"/>
      <c r="AW8" s="316"/>
      <c r="AX8" s="316"/>
      <c r="AY8" s="316"/>
      <c r="AZ8" s="316"/>
      <c r="BA8" s="316"/>
      <c r="BB8" s="316"/>
    </row>
    <row r="9" spans="1:54" x14ac:dyDescent="0.25">
      <c r="A9" s="23"/>
      <c r="B9" s="89" t="s">
        <v>187</v>
      </c>
      <c r="C9" s="317">
        <v>82935</v>
      </c>
      <c r="D9" s="317">
        <v>28659</v>
      </c>
      <c r="E9" s="317"/>
      <c r="F9" s="317">
        <v>111594</v>
      </c>
      <c r="G9" s="317">
        <v>80949</v>
      </c>
      <c r="H9" s="317">
        <v>26598</v>
      </c>
      <c r="I9" s="317"/>
      <c r="J9" s="317">
        <v>107547</v>
      </c>
      <c r="K9" s="317">
        <v>74803</v>
      </c>
      <c r="L9" s="317">
        <v>23998</v>
      </c>
      <c r="M9" s="317"/>
      <c r="N9" s="317">
        <v>98801</v>
      </c>
      <c r="O9" s="317">
        <v>79585</v>
      </c>
      <c r="P9" s="317">
        <v>28414</v>
      </c>
      <c r="Q9" s="317"/>
      <c r="R9" s="317">
        <v>107999</v>
      </c>
      <c r="S9" s="317">
        <v>80072</v>
      </c>
      <c r="T9" s="317">
        <v>24871</v>
      </c>
      <c r="U9" s="317"/>
      <c r="V9" s="317">
        <v>104943</v>
      </c>
      <c r="W9" s="317">
        <v>77022</v>
      </c>
      <c r="X9" s="317">
        <v>24997</v>
      </c>
      <c r="Y9" s="317"/>
      <c r="Z9" s="317">
        <v>102019</v>
      </c>
      <c r="AA9" s="317">
        <v>75500</v>
      </c>
      <c r="AB9" s="317">
        <v>24900</v>
      </c>
      <c r="AC9" s="317"/>
      <c r="AD9" s="317">
        <v>100400</v>
      </c>
      <c r="AE9" s="317">
        <v>78881</v>
      </c>
      <c r="AF9" s="317">
        <v>26836</v>
      </c>
      <c r="AG9" s="317"/>
      <c r="AH9" s="317">
        <v>105717</v>
      </c>
      <c r="AI9" s="317">
        <v>66520</v>
      </c>
      <c r="AJ9" s="317">
        <v>22054</v>
      </c>
      <c r="AK9" s="317"/>
      <c r="AL9" s="317">
        <v>88574</v>
      </c>
      <c r="AM9" s="317">
        <v>71890</v>
      </c>
      <c r="AN9" s="317">
        <v>25478</v>
      </c>
      <c r="AO9" s="317"/>
      <c r="AP9" s="317">
        <v>97368</v>
      </c>
      <c r="AQ9" s="317">
        <v>74981</v>
      </c>
      <c r="AR9" s="317">
        <v>25762</v>
      </c>
      <c r="AS9" s="317"/>
      <c r="AT9" s="317">
        <v>100743</v>
      </c>
      <c r="AU9" s="317">
        <v>80903</v>
      </c>
      <c r="AV9" s="317">
        <v>28523</v>
      </c>
      <c r="AW9" s="317"/>
      <c r="AX9" s="317">
        <v>109426</v>
      </c>
      <c r="AY9" s="317">
        <v>924041</v>
      </c>
      <c r="AZ9" s="317">
        <v>311090</v>
      </c>
      <c r="BA9" s="317"/>
      <c r="BB9" s="317">
        <v>1235131</v>
      </c>
    </row>
    <row r="10" spans="1:54" x14ac:dyDescent="0.25">
      <c r="A10" s="23"/>
      <c r="B10" s="89" t="s">
        <v>65</v>
      </c>
      <c r="C10" s="317">
        <v>27770</v>
      </c>
      <c r="D10" s="317">
        <v>22643</v>
      </c>
      <c r="E10" s="317"/>
      <c r="F10" s="317">
        <v>50413</v>
      </c>
      <c r="G10" s="317">
        <v>27285</v>
      </c>
      <c r="H10" s="317">
        <v>19956</v>
      </c>
      <c r="I10" s="317"/>
      <c r="J10" s="317">
        <v>47241</v>
      </c>
      <c r="K10" s="317">
        <v>24491</v>
      </c>
      <c r="L10" s="317">
        <v>19060</v>
      </c>
      <c r="M10" s="317"/>
      <c r="N10" s="317">
        <v>43551</v>
      </c>
      <c r="O10" s="317">
        <v>28700</v>
      </c>
      <c r="P10" s="317">
        <v>22381</v>
      </c>
      <c r="Q10" s="317"/>
      <c r="R10" s="317">
        <v>51081</v>
      </c>
      <c r="S10" s="317">
        <v>28164</v>
      </c>
      <c r="T10" s="317">
        <v>19758</v>
      </c>
      <c r="U10" s="317"/>
      <c r="V10" s="317">
        <v>47922</v>
      </c>
      <c r="W10" s="317">
        <v>27937</v>
      </c>
      <c r="X10" s="317">
        <v>19849</v>
      </c>
      <c r="Y10" s="317"/>
      <c r="Z10" s="317">
        <v>47786</v>
      </c>
      <c r="AA10" s="317">
        <v>27341</v>
      </c>
      <c r="AB10" s="317">
        <v>18748</v>
      </c>
      <c r="AC10" s="317"/>
      <c r="AD10" s="317">
        <v>46089</v>
      </c>
      <c r="AE10" s="317">
        <v>28796</v>
      </c>
      <c r="AF10" s="317">
        <v>20072</v>
      </c>
      <c r="AG10" s="317"/>
      <c r="AH10" s="317">
        <v>48868</v>
      </c>
      <c r="AI10" s="317">
        <v>25503</v>
      </c>
      <c r="AJ10" s="317">
        <v>16645</v>
      </c>
      <c r="AK10" s="317"/>
      <c r="AL10" s="317">
        <v>42148</v>
      </c>
      <c r="AM10" s="317">
        <v>25692</v>
      </c>
      <c r="AN10" s="317">
        <v>19648</v>
      </c>
      <c r="AO10" s="317"/>
      <c r="AP10" s="317">
        <v>45340</v>
      </c>
      <c r="AQ10" s="317">
        <v>29677</v>
      </c>
      <c r="AR10" s="317">
        <v>21977</v>
      </c>
      <c r="AS10" s="317"/>
      <c r="AT10" s="317">
        <v>51654</v>
      </c>
      <c r="AU10" s="317">
        <v>32604</v>
      </c>
      <c r="AV10" s="317">
        <v>26143</v>
      </c>
      <c r="AW10" s="317"/>
      <c r="AX10" s="317">
        <v>58747</v>
      </c>
      <c r="AY10" s="317">
        <v>333960</v>
      </c>
      <c r="AZ10" s="317">
        <v>246880</v>
      </c>
      <c r="BA10" s="317"/>
      <c r="BB10" s="317">
        <v>580840</v>
      </c>
    </row>
    <row r="11" spans="1:54" x14ac:dyDescent="0.25">
      <c r="A11" s="23"/>
      <c r="B11" s="89" t="s">
        <v>20</v>
      </c>
      <c r="C11" s="317">
        <v>6224</v>
      </c>
      <c r="D11" s="317">
        <v>8345</v>
      </c>
      <c r="E11" s="317"/>
      <c r="F11" s="317">
        <v>14569</v>
      </c>
      <c r="G11" s="317">
        <v>6128</v>
      </c>
      <c r="H11" s="317">
        <v>7657</v>
      </c>
      <c r="I11" s="317"/>
      <c r="J11" s="317">
        <v>13785</v>
      </c>
      <c r="K11" s="317">
        <v>5331</v>
      </c>
      <c r="L11" s="317">
        <v>7269</v>
      </c>
      <c r="M11" s="317"/>
      <c r="N11" s="317">
        <v>12600</v>
      </c>
      <c r="O11" s="317">
        <v>5569</v>
      </c>
      <c r="P11" s="317">
        <v>7326</v>
      </c>
      <c r="Q11" s="317"/>
      <c r="R11" s="317">
        <v>12895</v>
      </c>
      <c r="S11" s="317">
        <v>5836</v>
      </c>
      <c r="T11" s="317">
        <v>6724</v>
      </c>
      <c r="U11" s="317"/>
      <c r="V11" s="317">
        <v>12560</v>
      </c>
      <c r="W11" s="317">
        <v>5577</v>
      </c>
      <c r="X11" s="317">
        <v>7675</v>
      </c>
      <c r="Y11" s="317"/>
      <c r="Z11" s="317">
        <v>13252</v>
      </c>
      <c r="AA11" s="317">
        <v>4976</v>
      </c>
      <c r="AB11" s="317">
        <v>8080</v>
      </c>
      <c r="AC11" s="317"/>
      <c r="AD11" s="317">
        <v>13056</v>
      </c>
      <c r="AE11" s="317">
        <v>5253</v>
      </c>
      <c r="AF11" s="317">
        <v>7638</v>
      </c>
      <c r="AG11" s="317"/>
      <c r="AH11" s="317">
        <v>12891</v>
      </c>
      <c r="AI11" s="317">
        <v>4172</v>
      </c>
      <c r="AJ11" s="317">
        <v>5377</v>
      </c>
      <c r="AK11" s="317"/>
      <c r="AL11" s="317">
        <v>9549</v>
      </c>
      <c r="AM11" s="317">
        <v>4759</v>
      </c>
      <c r="AN11" s="317">
        <v>8036</v>
      </c>
      <c r="AO11" s="317"/>
      <c r="AP11" s="317">
        <v>12795</v>
      </c>
      <c r="AQ11" s="317">
        <v>6589</v>
      </c>
      <c r="AR11" s="317">
        <v>8712</v>
      </c>
      <c r="AS11" s="317"/>
      <c r="AT11" s="317">
        <v>15301</v>
      </c>
      <c r="AU11" s="317">
        <v>5262</v>
      </c>
      <c r="AV11" s="317">
        <v>8961</v>
      </c>
      <c r="AW11" s="317"/>
      <c r="AX11" s="317">
        <v>14223</v>
      </c>
      <c r="AY11" s="317">
        <v>65676</v>
      </c>
      <c r="AZ11" s="317">
        <v>91800</v>
      </c>
      <c r="BA11" s="317"/>
      <c r="BB11" s="317">
        <v>157476</v>
      </c>
    </row>
    <row r="12" spans="1:54" x14ac:dyDescent="0.25">
      <c r="A12" s="23"/>
      <c r="B12" s="93" t="s">
        <v>21</v>
      </c>
      <c r="C12" s="318">
        <v>116929</v>
      </c>
      <c r="D12" s="318">
        <v>59647</v>
      </c>
      <c r="E12" s="318"/>
      <c r="F12" s="318">
        <v>176576</v>
      </c>
      <c r="G12" s="318">
        <v>114362</v>
      </c>
      <c r="H12" s="318">
        <v>54211</v>
      </c>
      <c r="I12" s="318"/>
      <c r="J12" s="318">
        <v>168573</v>
      </c>
      <c r="K12" s="318">
        <v>104625</v>
      </c>
      <c r="L12" s="318">
        <v>50327</v>
      </c>
      <c r="M12" s="318"/>
      <c r="N12" s="318">
        <v>154952</v>
      </c>
      <c r="O12" s="318">
        <v>113854</v>
      </c>
      <c r="P12" s="318">
        <v>58121</v>
      </c>
      <c r="Q12" s="318"/>
      <c r="R12" s="318">
        <v>171975</v>
      </c>
      <c r="S12" s="318">
        <v>114072</v>
      </c>
      <c r="T12" s="318">
        <v>51353</v>
      </c>
      <c r="U12" s="318"/>
      <c r="V12" s="318">
        <v>165425</v>
      </c>
      <c r="W12" s="318">
        <v>110536</v>
      </c>
      <c r="X12" s="318">
        <v>52521</v>
      </c>
      <c r="Y12" s="318"/>
      <c r="Z12" s="318">
        <v>163057</v>
      </c>
      <c r="AA12" s="318">
        <v>107817</v>
      </c>
      <c r="AB12" s="318">
        <v>51728</v>
      </c>
      <c r="AC12" s="318"/>
      <c r="AD12" s="318">
        <v>159545</v>
      </c>
      <c r="AE12" s="318">
        <v>112930</v>
      </c>
      <c r="AF12" s="318">
        <v>54546</v>
      </c>
      <c r="AG12" s="318"/>
      <c r="AH12" s="318">
        <v>167476</v>
      </c>
      <c r="AI12" s="318">
        <v>96195</v>
      </c>
      <c r="AJ12" s="318">
        <v>44076</v>
      </c>
      <c r="AK12" s="318"/>
      <c r="AL12" s="318">
        <v>140271</v>
      </c>
      <c r="AM12" s="318">
        <v>102341</v>
      </c>
      <c r="AN12" s="318">
        <v>53162</v>
      </c>
      <c r="AO12" s="318"/>
      <c r="AP12" s="318">
        <v>155503</v>
      </c>
      <c r="AQ12" s="318">
        <v>111247</v>
      </c>
      <c r="AR12" s="318">
        <v>56451</v>
      </c>
      <c r="AS12" s="318"/>
      <c r="AT12" s="318">
        <v>167698</v>
      </c>
      <c r="AU12" s="318">
        <v>118769</v>
      </c>
      <c r="AV12" s="318">
        <v>63627</v>
      </c>
      <c r="AW12" s="318"/>
      <c r="AX12" s="318">
        <v>182396</v>
      </c>
      <c r="AY12" s="318">
        <v>1323677</v>
      </c>
      <c r="AZ12" s="318">
        <v>649770</v>
      </c>
      <c r="BA12" s="318"/>
      <c r="BB12" s="318">
        <v>1973447</v>
      </c>
    </row>
    <row r="13" spans="1:54" x14ac:dyDescent="0.25">
      <c r="A13" s="23"/>
      <c r="B13" s="105" t="s">
        <v>66</v>
      </c>
      <c r="C13" s="317"/>
      <c r="D13" s="317"/>
      <c r="E13" s="317"/>
      <c r="F13" s="317"/>
      <c r="G13" s="317"/>
      <c r="H13" s="317"/>
      <c r="I13" s="317"/>
      <c r="J13" s="317"/>
      <c r="K13" s="317"/>
      <c r="L13" s="317"/>
      <c r="M13" s="317"/>
      <c r="N13" s="317"/>
      <c r="O13" s="317"/>
      <c r="P13" s="317"/>
      <c r="Q13" s="317"/>
      <c r="R13" s="317"/>
      <c r="S13" s="317"/>
      <c r="T13" s="317"/>
      <c r="U13" s="317"/>
      <c r="V13" s="317"/>
      <c r="W13" s="317"/>
      <c r="X13" s="317"/>
      <c r="Y13" s="317"/>
      <c r="Z13" s="317"/>
      <c r="AA13" s="317"/>
      <c r="AB13" s="317"/>
      <c r="AC13" s="317"/>
      <c r="AD13" s="317"/>
      <c r="AE13" s="317"/>
      <c r="AF13" s="317"/>
      <c r="AG13" s="317"/>
      <c r="AH13" s="317"/>
      <c r="AI13" s="317"/>
      <c r="AJ13" s="317"/>
      <c r="AK13" s="317"/>
      <c r="AL13" s="317"/>
      <c r="AM13" s="317"/>
      <c r="AN13" s="317"/>
      <c r="AO13" s="317"/>
      <c r="AP13" s="317"/>
      <c r="AQ13" s="317"/>
      <c r="AR13" s="317"/>
      <c r="AS13" s="317"/>
      <c r="AT13" s="317"/>
      <c r="AU13" s="317"/>
      <c r="AV13" s="317"/>
      <c r="AW13" s="317"/>
      <c r="AX13" s="317"/>
      <c r="AY13" s="317"/>
      <c r="AZ13" s="317"/>
      <c r="BA13" s="317"/>
      <c r="BB13" s="317"/>
    </row>
    <row r="14" spans="1:54" x14ac:dyDescent="0.25">
      <c r="A14" s="23"/>
      <c r="B14" s="89" t="s">
        <v>187</v>
      </c>
      <c r="C14" s="317">
        <v>98087</v>
      </c>
      <c r="D14" s="317">
        <v>28247</v>
      </c>
      <c r="E14" s="317"/>
      <c r="F14" s="317">
        <v>126334</v>
      </c>
      <c r="G14" s="317">
        <v>84100</v>
      </c>
      <c r="H14" s="317">
        <v>21341</v>
      </c>
      <c r="I14" s="317"/>
      <c r="J14" s="317">
        <v>105441</v>
      </c>
      <c r="K14" s="317">
        <v>94371</v>
      </c>
      <c r="L14" s="317">
        <v>24760</v>
      </c>
      <c r="M14" s="317"/>
      <c r="N14" s="317">
        <v>119131</v>
      </c>
      <c r="O14" s="317">
        <v>107554</v>
      </c>
      <c r="P14" s="317">
        <v>30316</v>
      </c>
      <c r="Q14" s="317"/>
      <c r="R14" s="317">
        <v>137870</v>
      </c>
      <c r="S14" s="317">
        <v>92604</v>
      </c>
      <c r="T14" s="317">
        <v>27343</v>
      </c>
      <c r="U14" s="317"/>
      <c r="V14" s="317">
        <v>119947</v>
      </c>
      <c r="W14" s="317">
        <v>89100</v>
      </c>
      <c r="X14" s="317">
        <v>23995</v>
      </c>
      <c r="Y14" s="317"/>
      <c r="Z14" s="317">
        <v>113095</v>
      </c>
      <c r="AA14" s="317">
        <v>105057</v>
      </c>
      <c r="AB14" s="317">
        <v>27096</v>
      </c>
      <c r="AC14" s="317"/>
      <c r="AD14" s="317">
        <v>132153</v>
      </c>
      <c r="AE14" s="317">
        <v>91773</v>
      </c>
      <c r="AF14" s="317">
        <v>23747</v>
      </c>
      <c r="AG14" s="317"/>
      <c r="AH14" s="317">
        <v>115520</v>
      </c>
      <c r="AI14" s="317">
        <v>92678</v>
      </c>
      <c r="AJ14" s="317">
        <v>23406</v>
      </c>
      <c r="AK14" s="317"/>
      <c r="AL14" s="317">
        <v>116084</v>
      </c>
      <c r="AM14" s="317">
        <v>82448</v>
      </c>
      <c r="AN14" s="317">
        <v>23648</v>
      </c>
      <c r="AO14" s="317"/>
      <c r="AP14" s="317">
        <v>106096</v>
      </c>
      <c r="AQ14" s="317">
        <v>83005</v>
      </c>
      <c r="AR14" s="317">
        <v>24183</v>
      </c>
      <c r="AS14" s="317"/>
      <c r="AT14" s="317">
        <v>107188</v>
      </c>
      <c r="AU14" s="317">
        <v>102935</v>
      </c>
      <c r="AV14" s="317">
        <v>29673</v>
      </c>
      <c r="AW14" s="317"/>
      <c r="AX14" s="317">
        <v>132608</v>
      </c>
      <c r="AY14" s="317">
        <v>1123712</v>
      </c>
      <c r="AZ14" s="317">
        <v>307755</v>
      </c>
      <c r="BA14" s="317"/>
      <c r="BB14" s="317">
        <v>1431467</v>
      </c>
    </row>
    <row r="15" spans="1:54" x14ac:dyDescent="0.25">
      <c r="A15" s="23"/>
      <c r="B15" s="89" t="s">
        <v>65</v>
      </c>
      <c r="C15" s="317">
        <v>31660</v>
      </c>
      <c r="D15" s="317">
        <v>20930</v>
      </c>
      <c r="E15" s="317"/>
      <c r="F15" s="317">
        <v>52590</v>
      </c>
      <c r="G15" s="317">
        <v>27347</v>
      </c>
      <c r="H15" s="317">
        <v>18848</v>
      </c>
      <c r="I15" s="317"/>
      <c r="J15" s="317">
        <v>46195</v>
      </c>
      <c r="K15" s="317">
        <v>31327</v>
      </c>
      <c r="L15" s="317">
        <v>19682</v>
      </c>
      <c r="M15" s="317"/>
      <c r="N15" s="317">
        <v>51009</v>
      </c>
      <c r="O15" s="317">
        <v>37352</v>
      </c>
      <c r="P15" s="317">
        <v>23490</v>
      </c>
      <c r="Q15" s="317"/>
      <c r="R15" s="317">
        <v>60842</v>
      </c>
      <c r="S15" s="317">
        <v>30922</v>
      </c>
      <c r="T15" s="317">
        <v>20356</v>
      </c>
      <c r="U15" s="317"/>
      <c r="V15" s="317">
        <v>51278</v>
      </c>
      <c r="W15" s="317">
        <v>31347</v>
      </c>
      <c r="X15" s="317">
        <v>19496</v>
      </c>
      <c r="Y15" s="317"/>
      <c r="Z15" s="317">
        <v>50843</v>
      </c>
      <c r="AA15" s="317">
        <v>39232</v>
      </c>
      <c r="AB15" s="317">
        <v>22783</v>
      </c>
      <c r="AC15" s="317"/>
      <c r="AD15" s="317">
        <v>62015</v>
      </c>
      <c r="AE15" s="317">
        <v>33007</v>
      </c>
      <c r="AF15" s="317">
        <v>19437</v>
      </c>
      <c r="AG15" s="317"/>
      <c r="AH15" s="317">
        <v>52444</v>
      </c>
      <c r="AI15" s="317">
        <v>33948</v>
      </c>
      <c r="AJ15" s="317">
        <v>17493</v>
      </c>
      <c r="AK15" s="317"/>
      <c r="AL15" s="317">
        <v>51441</v>
      </c>
      <c r="AM15" s="317">
        <v>31555</v>
      </c>
      <c r="AN15" s="317">
        <v>17688</v>
      </c>
      <c r="AO15" s="317"/>
      <c r="AP15" s="317">
        <v>49243</v>
      </c>
      <c r="AQ15" s="317">
        <v>36708</v>
      </c>
      <c r="AR15" s="317">
        <v>19179</v>
      </c>
      <c r="AS15" s="317"/>
      <c r="AT15" s="317">
        <v>55887</v>
      </c>
      <c r="AU15" s="317">
        <v>45807</v>
      </c>
      <c r="AV15" s="317">
        <v>23799</v>
      </c>
      <c r="AW15" s="317"/>
      <c r="AX15" s="317">
        <v>69606</v>
      </c>
      <c r="AY15" s="317">
        <v>410212</v>
      </c>
      <c r="AZ15" s="317">
        <v>243181</v>
      </c>
      <c r="BA15" s="317"/>
      <c r="BB15" s="317">
        <v>653393</v>
      </c>
    </row>
    <row r="16" spans="1:54" x14ac:dyDescent="0.25">
      <c r="A16" s="23"/>
      <c r="B16" s="89" t="s">
        <v>20</v>
      </c>
      <c r="C16" s="317">
        <v>8348</v>
      </c>
      <c r="D16" s="317">
        <v>6863</v>
      </c>
      <c r="E16" s="317"/>
      <c r="F16" s="317">
        <v>15211</v>
      </c>
      <c r="G16" s="317">
        <v>6446</v>
      </c>
      <c r="H16" s="317">
        <v>4648</v>
      </c>
      <c r="I16" s="317"/>
      <c r="J16" s="317">
        <v>11094</v>
      </c>
      <c r="K16" s="317">
        <v>7091</v>
      </c>
      <c r="L16" s="317">
        <v>4255</v>
      </c>
      <c r="M16" s="317"/>
      <c r="N16" s="317">
        <v>11346</v>
      </c>
      <c r="O16" s="317">
        <v>7264</v>
      </c>
      <c r="P16" s="317">
        <v>5375</v>
      </c>
      <c r="Q16" s="317"/>
      <c r="R16" s="317">
        <v>12639</v>
      </c>
      <c r="S16" s="317">
        <v>7369</v>
      </c>
      <c r="T16" s="317">
        <v>6347</v>
      </c>
      <c r="U16" s="317"/>
      <c r="V16" s="317">
        <v>13716</v>
      </c>
      <c r="W16" s="317">
        <v>6688</v>
      </c>
      <c r="X16" s="317">
        <v>5528</v>
      </c>
      <c r="Y16" s="317"/>
      <c r="Z16" s="317">
        <v>12216</v>
      </c>
      <c r="AA16" s="317">
        <v>7542</v>
      </c>
      <c r="AB16" s="317">
        <v>6894</v>
      </c>
      <c r="AC16" s="317"/>
      <c r="AD16" s="317">
        <v>14436</v>
      </c>
      <c r="AE16" s="317">
        <v>6897</v>
      </c>
      <c r="AF16" s="317">
        <v>6057</v>
      </c>
      <c r="AG16" s="317"/>
      <c r="AH16" s="317">
        <v>12954</v>
      </c>
      <c r="AI16" s="317">
        <v>6407</v>
      </c>
      <c r="AJ16" s="317">
        <v>6828</v>
      </c>
      <c r="AK16" s="317"/>
      <c r="AL16" s="317">
        <v>13235</v>
      </c>
      <c r="AM16" s="317">
        <v>6611</v>
      </c>
      <c r="AN16" s="317">
        <v>6051</v>
      </c>
      <c r="AO16" s="317"/>
      <c r="AP16" s="317">
        <v>12662</v>
      </c>
      <c r="AQ16" s="317">
        <v>5800</v>
      </c>
      <c r="AR16" s="317">
        <v>6619</v>
      </c>
      <c r="AS16" s="317"/>
      <c r="AT16" s="317">
        <v>12419</v>
      </c>
      <c r="AU16" s="317">
        <v>6843</v>
      </c>
      <c r="AV16" s="317">
        <v>7159</v>
      </c>
      <c r="AW16" s="317"/>
      <c r="AX16" s="317">
        <v>14002</v>
      </c>
      <c r="AY16" s="317">
        <v>83306</v>
      </c>
      <c r="AZ16" s="317">
        <v>72624</v>
      </c>
      <c r="BA16" s="317"/>
      <c r="BB16" s="317">
        <v>155930</v>
      </c>
    </row>
    <row r="17" spans="1:54" x14ac:dyDescent="0.25">
      <c r="A17" s="23"/>
      <c r="B17" s="105" t="s">
        <v>21</v>
      </c>
      <c r="C17" s="317">
        <v>138095</v>
      </c>
      <c r="D17" s="317">
        <v>56040</v>
      </c>
      <c r="E17" s="317"/>
      <c r="F17" s="317">
        <v>194135</v>
      </c>
      <c r="G17" s="317">
        <v>117893</v>
      </c>
      <c r="H17" s="317">
        <v>44837</v>
      </c>
      <c r="I17" s="317"/>
      <c r="J17" s="317">
        <v>162730</v>
      </c>
      <c r="K17" s="317">
        <v>132789</v>
      </c>
      <c r="L17" s="317">
        <v>48697</v>
      </c>
      <c r="M17" s="317"/>
      <c r="N17" s="317">
        <v>181486</v>
      </c>
      <c r="O17" s="317">
        <v>152170</v>
      </c>
      <c r="P17" s="317">
        <v>59181</v>
      </c>
      <c r="Q17" s="317"/>
      <c r="R17" s="317">
        <v>211351</v>
      </c>
      <c r="S17" s="317">
        <v>130895</v>
      </c>
      <c r="T17" s="317">
        <v>54046</v>
      </c>
      <c r="U17" s="317"/>
      <c r="V17" s="317">
        <v>184941</v>
      </c>
      <c r="W17" s="317">
        <v>127135</v>
      </c>
      <c r="X17" s="317">
        <v>49019</v>
      </c>
      <c r="Y17" s="317"/>
      <c r="Z17" s="317">
        <v>176154</v>
      </c>
      <c r="AA17" s="317">
        <v>151831</v>
      </c>
      <c r="AB17" s="317">
        <v>56773</v>
      </c>
      <c r="AC17" s="317"/>
      <c r="AD17" s="317">
        <v>208604</v>
      </c>
      <c r="AE17" s="317">
        <v>131677</v>
      </c>
      <c r="AF17" s="317">
        <v>49241</v>
      </c>
      <c r="AG17" s="317"/>
      <c r="AH17" s="317">
        <v>180918</v>
      </c>
      <c r="AI17" s="317">
        <v>133033</v>
      </c>
      <c r="AJ17" s="317">
        <v>47727</v>
      </c>
      <c r="AK17" s="317"/>
      <c r="AL17" s="317">
        <v>180760</v>
      </c>
      <c r="AM17" s="317">
        <v>120614</v>
      </c>
      <c r="AN17" s="317">
        <v>47387</v>
      </c>
      <c r="AO17" s="317"/>
      <c r="AP17" s="317">
        <v>168001</v>
      </c>
      <c r="AQ17" s="317">
        <v>125513</v>
      </c>
      <c r="AR17" s="317">
        <v>49981</v>
      </c>
      <c r="AS17" s="317"/>
      <c r="AT17" s="317">
        <v>175494</v>
      </c>
      <c r="AU17" s="317">
        <v>155585</v>
      </c>
      <c r="AV17" s="317">
        <v>60631</v>
      </c>
      <c r="AW17" s="317"/>
      <c r="AX17" s="317">
        <v>216216</v>
      </c>
      <c r="AY17" s="317">
        <v>1617230</v>
      </c>
      <c r="AZ17" s="317">
        <v>623560</v>
      </c>
      <c r="BA17" s="317"/>
      <c r="BB17" s="317">
        <v>2240790</v>
      </c>
    </row>
    <row r="18" spans="1:54" x14ac:dyDescent="0.25">
      <c r="A18" s="23"/>
      <c r="B18" s="87" t="s">
        <v>67</v>
      </c>
      <c r="C18" s="319"/>
      <c r="D18" s="319"/>
      <c r="E18" s="319"/>
      <c r="F18" s="319"/>
      <c r="G18" s="319"/>
      <c r="H18" s="319"/>
      <c r="I18" s="319"/>
      <c r="J18" s="319"/>
      <c r="K18" s="319"/>
      <c r="L18" s="319"/>
      <c r="M18" s="319"/>
      <c r="N18" s="319"/>
      <c r="O18" s="319"/>
      <c r="P18" s="319"/>
      <c r="Q18" s="319"/>
      <c r="R18" s="319"/>
      <c r="S18" s="319"/>
      <c r="T18" s="319"/>
      <c r="U18" s="319"/>
      <c r="V18" s="319"/>
      <c r="W18" s="319"/>
      <c r="X18" s="319"/>
      <c r="Y18" s="319"/>
      <c r="Z18" s="319"/>
      <c r="AA18" s="319"/>
      <c r="AB18" s="319"/>
      <c r="AC18" s="319"/>
      <c r="AD18" s="319"/>
      <c r="AE18" s="319"/>
      <c r="AF18" s="319"/>
      <c r="AG18" s="319"/>
      <c r="AH18" s="319"/>
      <c r="AI18" s="319"/>
      <c r="AJ18" s="319"/>
      <c r="AK18" s="319"/>
      <c r="AL18" s="319"/>
      <c r="AM18" s="319"/>
      <c r="AN18" s="319"/>
      <c r="AO18" s="319"/>
      <c r="AP18" s="319"/>
      <c r="AQ18" s="319"/>
      <c r="AR18" s="319"/>
      <c r="AS18" s="319"/>
      <c r="AT18" s="319"/>
      <c r="AU18" s="319"/>
      <c r="AV18" s="319"/>
      <c r="AW18" s="319"/>
      <c r="AX18" s="319"/>
      <c r="AY18" s="319"/>
      <c r="AZ18" s="319"/>
      <c r="BA18" s="319"/>
      <c r="BB18" s="319"/>
    </row>
    <row r="19" spans="1:54" x14ac:dyDescent="0.25">
      <c r="A19" s="23"/>
      <c r="B19" s="89" t="s">
        <v>187</v>
      </c>
      <c r="C19" s="317">
        <v>20579</v>
      </c>
      <c r="D19" s="317">
        <v>9748</v>
      </c>
      <c r="E19" s="317"/>
      <c r="F19" s="317">
        <v>30327</v>
      </c>
      <c r="G19" s="317">
        <v>16733</v>
      </c>
      <c r="H19" s="317">
        <v>8190</v>
      </c>
      <c r="I19" s="317"/>
      <c r="J19" s="317">
        <v>24923</v>
      </c>
      <c r="K19" s="317">
        <v>21181</v>
      </c>
      <c r="L19" s="317">
        <v>9380</v>
      </c>
      <c r="M19" s="317"/>
      <c r="N19" s="317">
        <v>30561</v>
      </c>
      <c r="O19" s="317">
        <v>17993</v>
      </c>
      <c r="P19" s="317">
        <v>7835</v>
      </c>
      <c r="Q19" s="317"/>
      <c r="R19" s="317">
        <v>25828</v>
      </c>
      <c r="S19" s="317">
        <v>22554</v>
      </c>
      <c r="T19" s="317">
        <v>11564</v>
      </c>
      <c r="U19" s="317"/>
      <c r="V19" s="317">
        <v>34118</v>
      </c>
      <c r="W19" s="317">
        <v>16853</v>
      </c>
      <c r="X19" s="317">
        <v>8858</v>
      </c>
      <c r="Y19" s="317"/>
      <c r="Z19" s="317">
        <v>25711</v>
      </c>
      <c r="AA19" s="317">
        <v>22747</v>
      </c>
      <c r="AB19" s="317">
        <v>9729</v>
      </c>
      <c r="AC19" s="317"/>
      <c r="AD19" s="317">
        <v>32476</v>
      </c>
      <c r="AE19" s="317">
        <v>23005</v>
      </c>
      <c r="AF19" s="317">
        <v>11028</v>
      </c>
      <c r="AG19" s="317"/>
      <c r="AH19" s="317">
        <v>34033</v>
      </c>
      <c r="AI19" s="317">
        <v>20600</v>
      </c>
      <c r="AJ19" s="317">
        <v>9644</v>
      </c>
      <c r="AK19" s="317"/>
      <c r="AL19" s="317">
        <v>30244</v>
      </c>
      <c r="AM19" s="317">
        <v>20220</v>
      </c>
      <c r="AN19" s="317">
        <v>10795</v>
      </c>
      <c r="AO19" s="317"/>
      <c r="AP19" s="317">
        <v>31015</v>
      </c>
      <c r="AQ19" s="317">
        <v>21476</v>
      </c>
      <c r="AR19" s="317">
        <v>9021</v>
      </c>
      <c r="AS19" s="317"/>
      <c r="AT19" s="317">
        <v>30497</v>
      </c>
      <c r="AU19" s="317">
        <v>20795</v>
      </c>
      <c r="AV19" s="317">
        <v>9093</v>
      </c>
      <c r="AW19" s="317"/>
      <c r="AX19" s="317">
        <v>29888</v>
      </c>
      <c r="AY19" s="317">
        <v>244736</v>
      </c>
      <c r="AZ19" s="317">
        <v>114885</v>
      </c>
      <c r="BA19" s="317"/>
      <c r="BB19" s="317">
        <v>359621</v>
      </c>
    </row>
    <row r="20" spans="1:54" x14ac:dyDescent="0.25">
      <c r="A20" s="23"/>
      <c r="B20" s="89" t="s">
        <v>65</v>
      </c>
      <c r="C20" s="317">
        <v>4949</v>
      </c>
      <c r="D20" s="317">
        <v>4953</v>
      </c>
      <c r="E20" s="317"/>
      <c r="F20" s="317">
        <v>9902</v>
      </c>
      <c r="G20" s="317">
        <v>5092</v>
      </c>
      <c r="H20" s="317">
        <v>4627</v>
      </c>
      <c r="I20" s="317"/>
      <c r="J20" s="317">
        <v>9719</v>
      </c>
      <c r="K20" s="317">
        <v>5369</v>
      </c>
      <c r="L20" s="317">
        <v>4866</v>
      </c>
      <c r="M20" s="317"/>
      <c r="N20" s="317">
        <v>10235</v>
      </c>
      <c r="O20" s="317">
        <v>4880</v>
      </c>
      <c r="P20" s="317">
        <v>4448</v>
      </c>
      <c r="Q20" s="317"/>
      <c r="R20" s="317">
        <v>9328</v>
      </c>
      <c r="S20" s="317">
        <v>5685</v>
      </c>
      <c r="T20" s="317">
        <v>6629</v>
      </c>
      <c r="U20" s="317"/>
      <c r="V20" s="317">
        <v>12314</v>
      </c>
      <c r="W20" s="317">
        <v>5416</v>
      </c>
      <c r="X20" s="317">
        <v>5104</v>
      </c>
      <c r="Y20" s="317"/>
      <c r="Z20" s="317">
        <v>10520</v>
      </c>
      <c r="AA20" s="317">
        <v>6668</v>
      </c>
      <c r="AB20" s="317">
        <v>6034</v>
      </c>
      <c r="AC20" s="317"/>
      <c r="AD20" s="317">
        <v>12702</v>
      </c>
      <c r="AE20" s="317">
        <v>5425</v>
      </c>
      <c r="AF20" s="317">
        <v>5316</v>
      </c>
      <c r="AG20" s="317"/>
      <c r="AH20" s="317">
        <v>10741</v>
      </c>
      <c r="AI20" s="317">
        <v>4348</v>
      </c>
      <c r="AJ20" s="317">
        <v>4867</v>
      </c>
      <c r="AK20" s="317"/>
      <c r="AL20" s="317">
        <v>9215</v>
      </c>
      <c r="AM20" s="317">
        <v>5240</v>
      </c>
      <c r="AN20" s="317">
        <v>5477</v>
      </c>
      <c r="AO20" s="317"/>
      <c r="AP20" s="317">
        <v>10717</v>
      </c>
      <c r="AQ20" s="317">
        <v>5711</v>
      </c>
      <c r="AR20" s="317">
        <v>4951</v>
      </c>
      <c r="AS20" s="317"/>
      <c r="AT20" s="317">
        <v>10662</v>
      </c>
      <c r="AU20" s="317">
        <v>7993</v>
      </c>
      <c r="AV20" s="317">
        <v>6765</v>
      </c>
      <c r="AW20" s="317"/>
      <c r="AX20" s="317">
        <v>14758</v>
      </c>
      <c r="AY20" s="317">
        <v>66776</v>
      </c>
      <c r="AZ20" s="317">
        <v>64037</v>
      </c>
      <c r="BA20" s="317"/>
      <c r="BB20" s="317">
        <v>130813</v>
      </c>
    </row>
    <row r="21" spans="1:54" x14ac:dyDescent="0.25">
      <c r="A21" s="23"/>
      <c r="B21" s="89" t="s">
        <v>20</v>
      </c>
      <c r="C21" s="317">
        <v>1851</v>
      </c>
      <c r="D21" s="317">
        <v>2238</v>
      </c>
      <c r="E21" s="317"/>
      <c r="F21" s="317">
        <v>4089</v>
      </c>
      <c r="G21" s="317">
        <v>1267</v>
      </c>
      <c r="H21" s="317">
        <v>2370</v>
      </c>
      <c r="I21" s="317"/>
      <c r="J21" s="317">
        <v>3637</v>
      </c>
      <c r="K21" s="317">
        <v>1954</v>
      </c>
      <c r="L21" s="317">
        <v>1716</v>
      </c>
      <c r="M21" s="317"/>
      <c r="N21" s="317">
        <v>3670</v>
      </c>
      <c r="O21" s="317">
        <v>1262</v>
      </c>
      <c r="P21" s="317">
        <v>2360</v>
      </c>
      <c r="Q21" s="317"/>
      <c r="R21" s="317">
        <v>3622</v>
      </c>
      <c r="S21" s="317">
        <v>1329</v>
      </c>
      <c r="T21" s="317">
        <v>3024</v>
      </c>
      <c r="U21" s="317"/>
      <c r="V21" s="317">
        <v>4353</v>
      </c>
      <c r="W21" s="317">
        <v>1612</v>
      </c>
      <c r="X21" s="317">
        <v>2499</v>
      </c>
      <c r="Y21" s="317"/>
      <c r="Z21" s="317">
        <v>4111</v>
      </c>
      <c r="AA21" s="317">
        <v>1545</v>
      </c>
      <c r="AB21" s="317">
        <v>2916</v>
      </c>
      <c r="AC21" s="317"/>
      <c r="AD21" s="317">
        <v>4461</v>
      </c>
      <c r="AE21" s="317">
        <v>1883</v>
      </c>
      <c r="AF21" s="317">
        <v>2820</v>
      </c>
      <c r="AG21" s="317"/>
      <c r="AH21" s="317">
        <v>4703</v>
      </c>
      <c r="AI21" s="317">
        <v>1619</v>
      </c>
      <c r="AJ21" s="317">
        <v>2795</v>
      </c>
      <c r="AK21" s="317"/>
      <c r="AL21" s="317">
        <v>4414</v>
      </c>
      <c r="AM21" s="317">
        <v>2180</v>
      </c>
      <c r="AN21" s="317">
        <v>3437</v>
      </c>
      <c r="AO21" s="317"/>
      <c r="AP21" s="317">
        <v>5617</v>
      </c>
      <c r="AQ21" s="317">
        <v>1447</v>
      </c>
      <c r="AR21" s="317">
        <v>3000</v>
      </c>
      <c r="AS21" s="317"/>
      <c r="AT21" s="317">
        <v>4447</v>
      </c>
      <c r="AU21" s="317">
        <v>1126</v>
      </c>
      <c r="AV21" s="317">
        <v>2252</v>
      </c>
      <c r="AW21" s="317"/>
      <c r="AX21" s="317">
        <v>3378</v>
      </c>
      <c r="AY21" s="317">
        <v>19075</v>
      </c>
      <c r="AZ21" s="317">
        <v>31427</v>
      </c>
      <c r="BA21" s="317"/>
      <c r="BB21" s="317">
        <v>50502</v>
      </c>
    </row>
    <row r="22" spans="1:54" x14ac:dyDescent="0.25">
      <c r="A22" s="23"/>
      <c r="B22" s="93" t="s">
        <v>21</v>
      </c>
      <c r="C22" s="318">
        <v>27379</v>
      </c>
      <c r="D22" s="318">
        <v>16939</v>
      </c>
      <c r="E22" s="318"/>
      <c r="F22" s="318">
        <v>44318</v>
      </c>
      <c r="G22" s="318">
        <v>23092</v>
      </c>
      <c r="H22" s="318">
        <v>15187</v>
      </c>
      <c r="I22" s="318"/>
      <c r="J22" s="318">
        <v>38279</v>
      </c>
      <c r="K22" s="318">
        <v>28504</v>
      </c>
      <c r="L22" s="318">
        <v>15962</v>
      </c>
      <c r="M22" s="318"/>
      <c r="N22" s="318">
        <v>44466</v>
      </c>
      <c r="O22" s="318">
        <v>24135</v>
      </c>
      <c r="P22" s="318">
        <v>14643</v>
      </c>
      <c r="Q22" s="318"/>
      <c r="R22" s="318">
        <v>38778</v>
      </c>
      <c r="S22" s="318">
        <v>29568</v>
      </c>
      <c r="T22" s="318">
        <v>21217</v>
      </c>
      <c r="U22" s="318"/>
      <c r="V22" s="318">
        <v>50785</v>
      </c>
      <c r="W22" s="318">
        <v>23881</v>
      </c>
      <c r="X22" s="318">
        <v>16461</v>
      </c>
      <c r="Y22" s="318"/>
      <c r="Z22" s="318">
        <v>40342</v>
      </c>
      <c r="AA22" s="318">
        <v>30960</v>
      </c>
      <c r="AB22" s="318">
        <v>18679</v>
      </c>
      <c r="AC22" s="318"/>
      <c r="AD22" s="318">
        <v>49639</v>
      </c>
      <c r="AE22" s="318">
        <v>30313</v>
      </c>
      <c r="AF22" s="318">
        <v>19164</v>
      </c>
      <c r="AG22" s="318"/>
      <c r="AH22" s="318">
        <v>49477</v>
      </c>
      <c r="AI22" s="318">
        <v>26567</v>
      </c>
      <c r="AJ22" s="318">
        <v>17306</v>
      </c>
      <c r="AK22" s="318"/>
      <c r="AL22" s="318">
        <v>43873</v>
      </c>
      <c r="AM22" s="318">
        <v>27640</v>
      </c>
      <c r="AN22" s="318">
        <v>19709</v>
      </c>
      <c r="AO22" s="318"/>
      <c r="AP22" s="318">
        <v>47349</v>
      </c>
      <c r="AQ22" s="318">
        <v>28634</v>
      </c>
      <c r="AR22" s="318">
        <v>16972</v>
      </c>
      <c r="AS22" s="318"/>
      <c r="AT22" s="318">
        <v>45606</v>
      </c>
      <c r="AU22" s="318">
        <v>29914</v>
      </c>
      <c r="AV22" s="318">
        <v>18110</v>
      </c>
      <c r="AW22" s="318"/>
      <c r="AX22" s="318">
        <v>48024</v>
      </c>
      <c r="AY22" s="318">
        <v>330587</v>
      </c>
      <c r="AZ22" s="318">
        <v>210349</v>
      </c>
      <c r="BA22" s="318"/>
      <c r="BB22" s="318">
        <v>540936</v>
      </c>
    </row>
    <row r="23" spans="1:54" x14ac:dyDescent="0.25">
      <c r="A23" s="23"/>
      <c r="B23" s="105" t="s">
        <v>24</v>
      </c>
      <c r="C23" s="317"/>
      <c r="D23" s="317"/>
      <c r="E23" s="317"/>
      <c r="F23" s="317"/>
      <c r="G23" s="317"/>
      <c r="H23" s="317"/>
      <c r="I23" s="317"/>
      <c r="J23" s="317"/>
      <c r="K23" s="317"/>
      <c r="L23" s="317"/>
      <c r="M23" s="317"/>
      <c r="N23" s="317"/>
      <c r="O23" s="317"/>
      <c r="P23" s="317"/>
      <c r="Q23" s="317"/>
      <c r="R23" s="317"/>
      <c r="S23" s="317"/>
      <c r="T23" s="317"/>
      <c r="U23" s="317"/>
      <c r="V23" s="317"/>
      <c r="W23" s="317"/>
      <c r="X23" s="317"/>
      <c r="Y23" s="317"/>
      <c r="Z23" s="317"/>
      <c r="AA23" s="317"/>
      <c r="AB23" s="317"/>
      <c r="AC23" s="317"/>
      <c r="AD23" s="317"/>
      <c r="AE23" s="317"/>
      <c r="AF23" s="317"/>
      <c r="AG23" s="317"/>
      <c r="AH23" s="317"/>
      <c r="AI23" s="317"/>
      <c r="AJ23" s="317"/>
      <c r="AK23" s="317"/>
      <c r="AL23" s="317"/>
      <c r="AM23" s="317"/>
      <c r="AN23" s="317"/>
      <c r="AO23" s="317"/>
      <c r="AP23" s="317"/>
      <c r="AQ23" s="317"/>
      <c r="AR23" s="317"/>
      <c r="AS23" s="317"/>
      <c r="AT23" s="317"/>
      <c r="AU23" s="317"/>
      <c r="AV23" s="317"/>
      <c r="AW23" s="317"/>
      <c r="AX23" s="317"/>
      <c r="AY23" s="317"/>
      <c r="AZ23" s="317"/>
      <c r="BA23" s="317"/>
      <c r="BB23" s="317"/>
    </row>
    <row r="24" spans="1:54" x14ac:dyDescent="0.25">
      <c r="A24" s="23"/>
      <c r="B24" s="89" t="s">
        <v>187</v>
      </c>
      <c r="C24" s="317">
        <v>201601</v>
      </c>
      <c r="D24" s="317">
        <v>66654</v>
      </c>
      <c r="E24" s="317"/>
      <c r="F24" s="317">
        <v>268255</v>
      </c>
      <c r="G24" s="317">
        <v>181782</v>
      </c>
      <c r="H24" s="317">
        <v>56129</v>
      </c>
      <c r="I24" s="317"/>
      <c r="J24" s="317">
        <v>237911</v>
      </c>
      <c r="K24" s="317">
        <v>190355</v>
      </c>
      <c r="L24" s="317">
        <v>58138</v>
      </c>
      <c r="M24" s="317"/>
      <c r="N24" s="317">
        <v>248493</v>
      </c>
      <c r="O24" s="317">
        <v>205132</v>
      </c>
      <c r="P24" s="317">
        <v>66565</v>
      </c>
      <c r="Q24" s="317"/>
      <c r="R24" s="317">
        <v>271697</v>
      </c>
      <c r="S24" s="317">
        <v>195230</v>
      </c>
      <c r="T24" s="317">
        <v>63778</v>
      </c>
      <c r="U24" s="317"/>
      <c r="V24" s="317">
        <v>259008</v>
      </c>
      <c r="W24" s="317">
        <v>182975</v>
      </c>
      <c r="X24" s="317">
        <v>57850</v>
      </c>
      <c r="Y24" s="317"/>
      <c r="Z24" s="317">
        <v>240825</v>
      </c>
      <c r="AA24" s="317">
        <v>203304</v>
      </c>
      <c r="AB24" s="317">
        <v>61725</v>
      </c>
      <c r="AC24" s="317"/>
      <c r="AD24" s="317">
        <v>265029</v>
      </c>
      <c r="AE24" s="317">
        <v>193659</v>
      </c>
      <c r="AF24" s="317">
        <v>61611</v>
      </c>
      <c r="AG24" s="317"/>
      <c r="AH24" s="317">
        <v>255270</v>
      </c>
      <c r="AI24" s="317">
        <v>179798</v>
      </c>
      <c r="AJ24" s="317">
        <v>55104</v>
      </c>
      <c r="AK24" s="317"/>
      <c r="AL24" s="317">
        <v>234902</v>
      </c>
      <c r="AM24" s="317">
        <v>174558</v>
      </c>
      <c r="AN24" s="317">
        <v>59921</v>
      </c>
      <c r="AO24" s="317"/>
      <c r="AP24" s="317">
        <v>234479</v>
      </c>
      <c r="AQ24" s="317">
        <v>179462</v>
      </c>
      <c r="AR24" s="317">
        <v>58966</v>
      </c>
      <c r="AS24" s="317"/>
      <c r="AT24" s="317">
        <v>238428</v>
      </c>
      <c r="AU24" s="317">
        <v>204633</v>
      </c>
      <c r="AV24" s="317">
        <v>67289</v>
      </c>
      <c r="AW24" s="317"/>
      <c r="AX24" s="317">
        <v>271922</v>
      </c>
      <c r="AY24" s="317">
        <v>2292489</v>
      </c>
      <c r="AZ24" s="317">
        <v>733730</v>
      </c>
      <c r="BA24" s="317"/>
      <c r="BB24" s="317">
        <v>3026219</v>
      </c>
    </row>
    <row r="25" spans="1:54" x14ac:dyDescent="0.25">
      <c r="A25" s="23"/>
      <c r="B25" s="89" t="s">
        <v>65</v>
      </c>
      <c r="C25" s="317">
        <v>64379</v>
      </c>
      <c r="D25" s="317">
        <v>48526</v>
      </c>
      <c r="E25" s="317"/>
      <c r="F25" s="317">
        <v>112905</v>
      </c>
      <c r="G25" s="317">
        <v>59724</v>
      </c>
      <c r="H25" s="317">
        <v>43431</v>
      </c>
      <c r="I25" s="317"/>
      <c r="J25" s="317">
        <v>103155</v>
      </c>
      <c r="K25" s="317">
        <v>61187</v>
      </c>
      <c r="L25" s="317">
        <v>43608</v>
      </c>
      <c r="M25" s="317"/>
      <c r="N25" s="317">
        <v>104795</v>
      </c>
      <c r="O25" s="317">
        <v>70932</v>
      </c>
      <c r="P25" s="317">
        <v>50319</v>
      </c>
      <c r="Q25" s="317"/>
      <c r="R25" s="317">
        <v>121251</v>
      </c>
      <c r="S25" s="317">
        <v>64771</v>
      </c>
      <c r="T25" s="317">
        <v>46743</v>
      </c>
      <c r="U25" s="317"/>
      <c r="V25" s="317">
        <v>111514</v>
      </c>
      <c r="W25" s="317">
        <v>64700</v>
      </c>
      <c r="X25" s="317">
        <v>44449</v>
      </c>
      <c r="Y25" s="317"/>
      <c r="Z25" s="317">
        <v>109149</v>
      </c>
      <c r="AA25" s="317">
        <v>73241</v>
      </c>
      <c r="AB25" s="317">
        <v>47565</v>
      </c>
      <c r="AC25" s="317"/>
      <c r="AD25" s="317">
        <v>120806</v>
      </c>
      <c r="AE25" s="317">
        <v>67228</v>
      </c>
      <c r="AF25" s="317">
        <v>44825</v>
      </c>
      <c r="AG25" s="317"/>
      <c r="AH25" s="317">
        <v>112053</v>
      </c>
      <c r="AI25" s="317">
        <v>63799</v>
      </c>
      <c r="AJ25" s="317">
        <v>39005</v>
      </c>
      <c r="AK25" s="317"/>
      <c r="AL25" s="317">
        <v>102804</v>
      </c>
      <c r="AM25" s="317">
        <v>62487</v>
      </c>
      <c r="AN25" s="317">
        <v>42813</v>
      </c>
      <c r="AO25" s="317"/>
      <c r="AP25" s="317">
        <v>105300</v>
      </c>
      <c r="AQ25" s="317">
        <v>72096</v>
      </c>
      <c r="AR25" s="317">
        <v>46107</v>
      </c>
      <c r="AS25" s="317"/>
      <c r="AT25" s="317">
        <v>118203</v>
      </c>
      <c r="AU25" s="317">
        <v>86404</v>
      </c>
      <c r="AV25" s="317">
        <v>56707</v>
      </c>
      <c r="AW25" s="317"/>
      <c r="AX25" s="317">
        <v>143111</v>
      </c>
      <c r="AY25" s="317">
        <v>810948</v>
      </c>
      <c r="AZ25" s="317">
        <v>554098</v>
      </c>
      <c r="BA25" s="317"/>
      <c r="BB25" s="317">
        <v>1365046</v>
      </c>
    </row>
    <row r="26" spans="1:54" x14ac:dyDescent="0.25">
      <c r="A26" s="23"/>
      <c r="B26" s="89" t="s">
        <v>20</v>
      </c>
      <c r="C26" s="317">
        <v>16423</v>
      </c>
      <c r="D26" s="317">
        <v>17446</v>
      </c>
      <c r="E26" s="317"/>
      <c r="F26" s="317">
        <v>33869</v>
      </c>
      <c r="G26" s="317">
        <v>13841</v>
      </c>
      <c r="H26" s="317">
        <v>14675</v>
      </c>
      <c r="I26" s="317"/>
      <c r="J26" s="317">
        <v>28516</v>
      </c>
      <c r="K26" s="317">
        <v>14376</v>
      </c>
      <c r="L26" s="317">
        <v>13240</v>
      </c>
      <c r="M26" s="317"/>
      <c r="N26" s="317">
        <v>27616</v>
      </c>
      <c r="O26" s="317">
        <v>14095</v>
      </c>
      <c r="P26" s="317">
        <v>15061</v>
      </c>
      <c r="Q26" s="317"/>
      <c r="R26" s="317">
        <v>29156</v>
      </c>
      <c r="S26" s="317">
        <v>14534</v>
      </c>
      <c r="T26" s="317">
        <v>16095</v>
      </c>
      <c r="U26" s="317"/>
      <c r="V26" s="317">
        <v>30629</v>
      </c>
      <c r="W26" s="317">
        <v>13877</v>
      </c>
      <c r="X26" s="317">
        <v>15702</v>
      </c>
      <c r="Y26" s="317"/>
      <c r="Z26" s="317">
        <v>29579</v>
      </c>
      <c r="AA26" s="317">
        <v>14063</v>
      </c>
      <c r="AB26" s="317">
        <v>17890</v>
      </c>
      <c r="AC26" s="317"/>
      <c r="AD26" s="317">
        <v>31953</v>
      </c>
      <c r="AE26" s="317">
        <v>14033</v>
      </c>
      <c r="AF26" s="317">
        <v>16515</v>
      </c>
      <c r="AG26" s="317"/>
      <c r="AH26" s="317">
        <v>30548</v>
      </c>
      <c r="AI26" s="317">
        <v>12198</v>
      </c>
      <c r="AJ26" s="317">
        <v>15000</v>
      </c>
      <c r="AK26" s="317"/>
      <c r="AL26" s="317">
        <v>27198</v>
      </c>
      <c r="AM26" s="317">
        <v>13550</v>
      </c>
      <c r="AN26" s="317">
        <v>17524</v>
      </c>
      <c r="AO26" s="317"/>
      <c r="AP26" s="317">
        <v>31074</v>
      </c>
      <c r="AQ26" s="317">
        <v>13836</v>
      </c>
      <c r="AR26" s="317">
        <v>18331</v>
      </c>
      <c r="AS26" s="317"/>
      <c r="AT26" s="317">
        <v>32167</v>
      </c>
      <c r="AU26" s="317">
        <v>13231</v>
      </c>
      <c r="AV26" s="317">
        <v>18372</v>
      </c>
      <c r="AW26" s="317"/>
      <c r="AX26" s="317">
        <v>31603</v>
      </c>
      <c r="AY26" s="317">
        <v>168057</v>
      </c>
      <c r="AZ26" s="317">
        <v>195851</v>
      </c>
      <c r="BA26" s="317"/>
      <c r="BB26" s="317">
        <v>363908</v>
      </c>
    </row>
    <row r="27" spans="1:54" x14ac:dyDescent="0.25">
      <c r="A27" s="23"/>
      <c r="B27" s="105" t="s">
        <v>21</v>
      </c>
      <c r="C27" s="317">
        <v>282403</v>
      </c>
      <c r="D27" s="317">
        <v>132626</v>
      </c>
      <c r="E27" s="317"/>
      <c r="F27" s="317">
        <v>415029</v>
      </c>
      <c r="G27" s="317">
        <v>255347</v>
      </c>
      <c r="H27" s="317">
        <v>114235</v>
      </c>
      <c r="I27" s="317"/>
      <c r="J27" s="317">
        <v>369582</v>
      </c>
      <c r="K27" s="317">
        <v>265918</v>
      </c>
      <c r="L27" s="317">
        <v>114986</v>
      </c>
      <c r="M27" s="317"/>
      <c r="N27" s="317">
        <v>380904</v>
      </c>
      <c r="O27" s="317">
        <v>290159</v>
      </c>
      <c r="P27" s="317">
        <v>131945</v>
      </c>
      <c r="Q27" s="317"/>
      <c r="R27" s="317">
        <v>422104</v>
      </c>
      <c r="S27" s="317">
        <v>274535</v>
      </c>
      <c r="T27" s="317">
        <v>126616</v>
      </c>
      <c r="U27" s="317"/>
      <c r="V27" s="317">
        <v>401151</v>
      </c>
      <c r="W27" s="317">
        <v>261552</v>
      </c>
      <c r="X27" s="317">
        <v>118001</v>
      </c>
      <c r="Y27" s="317"/>
      <c r="Z27" s="317">
        <v>379553</v>
      </c>
      <c r="AA27" s="317">
        <v>290608</v>
      </c>
      <c r="AB27" s="317">
        <v>127180</v>
      </c>
      <c r="AC27" s="317"/>
      <c r="AD27" s="317">
        <v>417788</v>
      </c>
      <c r="AE27" s="317">
        <v>274920</v>
      </c>
      <c r="AF27" s="317">
        <v>122951</v>
      </c>
      <c r="AG27" s="317"/>
      <c r="AH27" s="317">
        <v>397871</v>
      </c>
      <c r="AI27" s="317">
        <v>255795</v>
      </c>
      <c r="AJ27" s="317">
        <v>109109</v>
      </c>
      <c r="AK27" s="317"/>
      <c r="AL27" s="317">
        <v>364904</v>
      </c>
      <c r="AM27" s="317">
        <v>250595</v>
      </c>
      <c r="AN27" s="317">
        <v>120258</v>
      </c>
      <c r="AO27" s="317"/>
      <c r="AP27" s="317">
        <v>370853</v>
      </c>
      <c r="AQ27" s="317">
        <v>265394</v>
      </c>
      <c r="AR27" s="317">
        <v>123404</v>
      </c>
      <c r="AS27" s="317"/>
      <c r="AT27" s="317">
        <v>388798</v>
      </c>
      <c r="AU27" s="317">
        <v>304268</v>
      </c>
      <c r="AV27" s="317">
        <v>142368</v>
      </c>
      <c r="AW27" s="317"/>
      <c r="AX27" s="317">
        <v>446636</v>
      </c>
      <c r="AY27" s="317">
        <v>3271494</v>
      </c>
      <c r="AZ27" s="317">
        <v>1483679</v>
      </c>
      <c r="BA27" s="317"/>
      <c r="BB27" s="317">
        <v>4755173</v>
      </c>
    </row>
    <row r="28" spans="1:54" x14ac:dyDescent="0.25">
      <c r="A28" s="23"/>
      <c r="B28" s="87" t="s">
        <v>68</v>
      </c>
      <c r="C28" s="319"/>
      <c r="D28" s="319"/>
      <c r="E28" s="319"/>
      <c r="F28" s="319"/>
      <c r="G28" s="319"/>
      <c r="H28" s="319"/>
      <c r="I28" s="319"/>
      <c r="J28" s="319"/>
      <c r="K28" s="319"/>
      <c r="L28" s="319"/>
      <c r="M28" s="319"/>
      <c r="N28" s="319"/>
      <c r="O28" s="319"/>
      <c r="P28" s="319"/>
      <c r="Q28" s="319"/>
      <c r="R28" s="319"/>
      <c r="S28" s="319"/>
      <c r="T28" s="319"/>
      <c r="U28" s="319"/>
      <c r="V28" s="319"/>
      <c r="W28" s="319"/>
      <c r="X28" s="319"/>
      <c r="Y28" s="319"/>
      <c r="Z28" s="319"/>
      <c r="AA28" s="319"/>
      <c r="AB28" s="319"/>
      <c r="AC28" s="319"/>
      <c r="AD28" s="319"/>
      <c r="AE28" s="319"/>
      <c r="AF28" s="319"/>
      <c r="AG28" s="319"/>
      <c r="AH28" s="319"/>
      <c r="AI28" s="319"/>
      <c r="AJ28" s="319"/>
      <c r="AK28" s="319"/>
      <c r="AL28" s="319"/>
      <c r="AM28" s="319"/>
      <c r="AN28" s="319"/>
      <c r="AO28" s="319"/>
      <c r="AP28" s="319"/>
      <c r="AQ28" s="319"/>
      <c r="AR28" s="319"/>
      <c r="AS28" s="319"/>
      <c r="AT28" s="319"/>
      <c r="AU28" s="319"/>
      <c r="AV28" s="319"/>
      <c r="AW28" s="319"/>
      <c r="AX28" s="319"/>
      <c r="AY28" s="319"/>
      <c r="AZ28" s="319"/>
      <c r="BA28" s="319"/>
      <c r="BB28" s="319"/>
    </row>
    <row r="29" spans="1:54" x14ac:dyDescent="0.25">
      <c r="A29" s="23"/>
      <c r="B29" s="89" t="s">
        <v>187</v>
      </c>
      <c r="C29" s="317">
        <v>7678</v>
      </c>
      <c r="D29" s="317">
        <v>4032</v>
      </c>
      <c r="E29" s="317"/>
      <c r="F29" s="317">
        <v>11710</v>
      </c>
      <c r="G29" s="317">
        <v>18984</v>
      </c>
      <c r="H29" s="317">
        <v>7030</v>
      </c>
      <c r="I29" s="317"/>
      <c r="J29" s="317">
        <v>26014</v>
      </c>
      <c r="K29" s="317">
        <v>26840</v>
      </c>
      <c r="L29" s="317">
        <v>9954</v>
      </c>
      <c r="M29" s="317"/>
      <c r="N29" s="317">
        <v>36794</v>
      </c>
      <c r="O29" s="317">
        <v>30868</v>
      </c>
      <c r="P29" s="317">
        <v>10612</v>
      </c>
      <c r="Q29" s="317"/>
      <c r="R29" s="317">
        <v>41480</v>
      </c>
      <c r="S29" s="317">
        <v>27992</v>
      </c>
      <c r="T29" s="317">
        <v>10892</v>
      </c>
      <c r="U29" s="317"/>
      <c r="V29" s="317">
        <v>38884</v>
      </c>
      <c r="W29" s="317">
        <v>31936</v>
      </c>
      <c r="X29" s="317">
        <v>14963</v>
      </c>
      <c r="Y29" s="317"/>
      <c r="Z29" s="317">
        <v>46899</v>
      </c>
      <c r="AA29" s="317">
        <v>32799</v>
      </c>
      <c r="AB29" s="317">
        <v>13511</v>
      </c>
      <c r="AC29" s="317"/>
      <c r="AD29" s="317">
        <v>46310</v>
      </c>
      <c r="AE29" s="317">
        <v>32611</v>
      </c>
      <c r="AF29" s="317">
        <v>15459</v>
      </c>
      <c r="AG29" s="317"/>
      <c r="AH29" s="317">
        <v>48070</v>
      </c>
      <c r="AI29" s="317">
        <v>24711</v>
      </c>
      <c r="AJ29" s="317">
        <v>11033</v>
      </c>
      <c r="AK29" s="317"/>
      <c r="AL29" s="317">
        <v>35744</v>
      </c>
      <c r="AM29" s="317">
        <v>30265</v>
      </c>
      <c r="AN29" s="317">
        <v>13931</v>
      </c>
      <c r="AO29" s="317"/>
      <c r="AP29" s="317">
        <v>44196</v>
      </c>
      <c r="AQ29" s="317">
        <v>26959</v>
      </c>
      <c r="AR29" s="317">
        <v>17685</v>
      </c>
      <c r="AS29" s="317"/>
      <c r="AT29" s="317">
        <v>44644</v>
      </c>
      <c r="AU29" s="317">
        <v>28627</v>
      </c>
      <c r="AV29" s="317">
        <v>15512</v>
      </c>
      <c r="AW29" s="317"/>
      <c r="AX29" s="317">
        <v>44139</v>
      </c>
      <c r="AY29" s="317">
        <v>320270</v>
      </c>
      <c r="AZ29" s="317">
        <v>144614</v>
      </c>
      <c r="BA29" s="317"/>
      <c r="BB29" s="317">
        <v>464884</v>
      </c>
    </row>
    <row r="30" spans="1:54" x14ac:dyDescent="0.25">
      <c r="A30" s="23"/>
      <c r="B30" s="89" t="s">
        <v>65</v>
      </c>
      <c r="C30" s="317">
        <v>1580</v>
      </c>
      <c r="D30" s="317">
        <v>2322</v>
      </c>
      <c r="E30" s="317"/>
      <c r="F30" s="317">
        <v>3902</v>
      </c>
      <c r="G30" s="317">
        <v>2404</v>
      </c>
      <c r="H30" s="317">
        <v>3239</v>
      </c>
      <c r="I30" s="317"/>
      <c r="J30" s="317">
        <v>5643</v>
      </c>
      <c r="K30" s="317">
        <v>3727</v>
      </c>
      <c r="L30" s="317">
        <v>4021</v>
      </c>
      <c r="M30" s="317"/>
      <c r="N30" s="317">
        <v>7748</v>
      </c>
      <c r="O30" s="317">
        <v>3315</v>
      </c>
      <c r="P30" s="317">
        <v>4556</v>
      </c>
      <c r="Q30" s="317"/>
      <c r="R30" s="317">
        <v>7871</v>
      </c>
      <c r="S30" s="317">
        <v>3686</v>
      </c>
      <c r="T30" s="317">
        <v>6161</v>
      </c>
      <c r="U30" s="317"/>
      <c r="V30" s="317">
        <v>9847</v>
      </c>
      <c r="W30" s="317">
        <v>4576</v>
      </c>
      <c r="X30" s="317">
        <v>6797</v>
      </c>
      <c r="Y30" s="317"/>
      <c r="Z30" s="317">
        <v>11373</v>
      </c>
      <c r="AA30" s="317">
        <v>3998</v>
      </c>
      <c r="AB30" s="317">
        <v>5542</v>
      </c>
      <c r="AC30" s="317"/>
      <c r="AD30" s="317">
        <v>9540</v>
      </c>
      <c r="AE30" s="317">
        <v>4349</v>
      </c>
      <c r="AF30" s="317">
        <v>6495</v>
      </c>
      <c r="AG30" s="317"/>
      <c r="AH30" s="317">
        <v>10844</v>
      </c>
      <c r="AI30" s="317">
        <v>3625</v>
      </c>
      <c r="AJ30" s="317">
        <v>4924</v>
      </c>
      <c r="AK30" s="317"/>
      <c r="AL30" s="317">
        <v>8549</v>
      </c>
      <c r="AM30" s="317">
        <v>4864</v>
      </c>
      <c r="AN30" s="317">
        <v>5473</v>
      </c>
      <c r="AO30" s="317"/>
      <c r="AP30" s="317">
        <v>10337</v>
      </c>
      <c r="AQ30" s="317">
        <v>3707</v>
      </c>
      <c r="AR30" s="317">
        <v>7534</v>
      </c>
      <c r="AS30" s="317"/>
      <c r="AT30" s="317">
        <v>11241</v>
      </c>
      <c r="AU30" s="317">
        <v>4805</v>
      </c>
      <c r="AV30" s="317">
        <v>5508</v>
      </c>
      <c r="AW30" s="317"/>
      <c r="AX30" s="317">
        <v>10313</v>
      </c>
      <c r="AY30" s="317">
        <v>44636</v>
      </c>
      <c r="AZ30" s="317">
        <v>62572</v>
      </c>
      <c r="BA30" s="317"/>
      <c r="BB30" s="317">
        <v>107208</v>
      </c>
    </row>
    <row r="31" spans="1:54" x14ac:dyDescent="0.25">
      <c r="A31" s="23"/>
      <c r="B31" s="89" t="s">
        <v>20</v>
      </c>
      <c r="C31" s="317">
        <v>905</v>
      </c>
      <c r="D31" s="317">
        <v>4255</v>
      </c>
      <c r="E31" s="317"/>
      <c r="F31" s="317">
        <v>5160</v>
      </c>
      <c r="G31" s="317">
        <v>748</v>
      </c>
      <c r="H31" s="317">
        <v>2077</v>
      </c>
      <c r="I31" s="317"/>
      <c r="J31" s="317">
        <v>2825</v>
      </c>
      <c r="K31" s="317">
        <v>1085</v>
      </c>
      <c r="L31" s="317">
        <v>3013</v>
      </c>
      <c r="M31" s="317"/>
      <c r="N31" s="317">
        <v>4098</v>
      </c>
      <c r="O31" s="317">
        <v>1618</v>
      </c>
      <c r="P31" s="317">
        <v>3391</v>
      </c>
      <c r="Q31" s="317"/>
      <c r="R31" s="317">
        <v>5009</v>
      </c>
      <c r="S31" s="317">
        <v>2124</v>
      </c>
      <c r="T31" s="317">
        <v>6529</v>
      </c>
      <c r="U31" s="317"/>
      <c r="V31" s="317">
        <v>8653</v>
      </c>
      <c r="W31" s="317">
        <v>1989</v>
      </c>
      <c r="X31" s="317">
        <v>8340</v>
      </c>
      <c r="Y31" s="317"/>
      <c r="Z31" s="317">
        <v>10329</v>
      </c>
      <c r="AA31" s="317">
        <v>1836</v>
      </c>
      <c r="AB31" s="317">
        <v>4581</v>
      </c>
      <c r="AC31" s="317"/>
      <c r="AD31" s="317">
        <v>6417</v>
      </c>
      <c r="AE31" s="317">
        <v>2907</v>
      </c>
      <c r="AF31" s="317">
        <v>9085</v>
      </c>
      <c r="AG31" s="317"/>
      <c r="AH31" s="317">
        <v>11992</v>
      </c>
      <c r="AI31" s="317">
        <v>1811</v>
      </c>
      <c r="AJ31" s="317">
        <v>5566</v>
      </c>
      <c r="AK31" s="317"/>
      <c r="AL31" s="317">
        <v>7377</v>
      </c>
      <c r="AM31" s="317">
        <v>1911</v>
      </c>
      <c r="AN31" s="317">
        <v>6699</v>
      </c>
      <c r="AO31" s="317"/>
      <c r="AP31" s="317">
        <v>8610</v>
      </c>
      <c r="AQ31" s="317">
        <v>2299</v>
      </c>
      <c r="AR31" s="317">
        <v>9057</v>
      </c>
      <c r="AS31" s="317"/>
      <c r="AT31" s="317">
        <v>11356</v>
      </c>
      <c r="AU31" s="317">
        <v>2266</v>
      </c>
      <c r="AV31" s="317">
        <v>9353</v>
      </c>
      <c r="AW31" s="317"/>
      <c r="AX31" s="317">
        <v>11619</v>
      </c>
      <c r="AY31" s="317">
        <v>21499</v>
      </c>
      <c r="AZ31" s="317">
        <v>71946</v>
      </c>
      <c r="BA31" s="317"/>
      <c r="BB31" s="317">
        <v>93445</v>
      </c>
    </row>
    <row r="32" spans="1:54" x14ac:dyDescent="0.25">
      <c r="A32" s="23"/>
      <c r="B32" s="93" t="s">
        <v>21</v>
      </c>
      <c r="C32" s="318">
        <v>10163</v>
      </c>
      <c r="D32" s="318">
        <v>10609</v>
      </c>
      <c r="E32" s="318"/>
      <c r="F32" s="318">
        <v>20772</v>
      </c>
      <c r="G32" s="318">
        <v>22136</v>
      </c>
      <c r="H32" s="318">
        <v>12346</v>
      </c>
      <c r="I32" s="318"/>
      <c r="J32" s="318">
        <v>34482</v>
      </c>
      <c r="K32" s="318">
        <v>31652</v>
      </c>
      <c r="L32" s="318">
        <v>16988</v>
      </c>
      <c r="M32" s="318"/>
      <c r="N32" s="318">
        <v>48640</v>
      </c>
      <c r="O32" s="318">
        <v>35801</v>
      </c>
      <c r="P32" s="318">
        <v>18559</v>
      </c>
      <c r="Q32" s="318"/>
      <c r="R32" s="318">
        <v>54360</v>
      </c>
      <c r="S32" s="318">
        <v>33802</v>
      </c>
      <c r="T32" s="318">
        <v>23582</v>
      </c>
      <c r="U32" s="318"/>
      <c r="V32" s="318">
        <v>57384</v>
      </c>
      <c r="W32" s="318">
        <v>38501</v>
      </c>
      <c r="X32" s="318">
        <v>30100</v>
      </c>
      <c r="Y32" s="318"/>
      <c r="Z32" s="318">
        <v>68601</v>
      </c>
      <c r="AA32" s="318">
        <v>38633</v>
      </c>
      <c r="AB32" s="318">
        <v>23634</v>
      </c>
      <c r="AC32" s="318"/>
      <c r="AD32" s="318">
        <v>62267</v>
      </c>
      <c r="AE32" s="318">
        <v>39867</v>
      </c>
      <c r="AF32" s="318">
        <v>31039</v>
      </c>
      <c r="AG32" s="318"/>
      <c r="AH32" s="318">
        <v>70906</v>
      </c>
      <c r="AI32" s="318">
        <v>30147</v>
      </c>
      <c r="AJ32" s="318">
        <v>21523</v>
      </c>
      <c r="AK32" s="318"/>
      <c r="AL32" s="318">
        <v>51670</v>
      </c>
      <c r="AM32" s="318">
        <v>37040</v>
      </c>
      <c r="AN32" s="318">
        <v>26103</v>
      </c>
      <c r="AO32" s="318"/>
      <c r="AP32" s="318">
        <v>63143</v>
      </c>
      <c r="AQ32" s="318">
        <v>32965</v>
      </c>
      <c r="AR32" s="318">
        <v>34276</v>
      </c>
      <c r="AS32" s="318"/>
      <c r="AT32" s="318">
        <v>67241</v>
      </c>
      <c r="AU32" s="318">
        <v>35698</v>
      </c>
      <c r="AV32" s="318">
        <v>30373</v>
      </c>
      <c r="AW32" s="318"/>
      <c r="AX32" s="318">
        <v>66071</v>
      </c>
      <c r="AY32" s="318">
        <v>386405</v>
      </c>
      <c r="AZ32" s="318">
        <v>279132</v>
      </c>
      <c r="BA32" s="318"/>
      <c r="BB32" s="318">
        <v>665537</v>
      </c>
    </row>
    <row r="33" spans="1:54" ht="15.75" x14ac:dyDescent="0.25">
      <c r="A33" s="224"/>
      <c r="B33" s="105" t="s">
        <v>1083</v>
      </c>
      <c r="C33" s="179"/>
      <c r="D33" s="179"/>
      <c r="E33" s="179"/>
      <c r="F33" s="179">
        <v>976</v>
      </c>
      <c r="G33" s="179"/>
      <c r="H33" s="179"/>
      <c r="I33" s="179"/>
      <c r="J33" s="179">
        <v>976</v>
      </c>
      <c r="K33" s="179"/>
      <c r="L33" s="179"/>
      <c r="M33" s="179"/>
      <c r="N33" s="179">
        <v>887</v>
      </c>
      <c r="O33" s="179"/>
      <c r="P33" s="179"/>
      <c r="Q33" s="179"/>
      <c r="R33" s="179">
        <v>971</v>
      </c>
      <c r="S33" s="179"/>
      <c r="T33" s="179"/>
      <c r="U33" s="179"/>
      <c r="V33" s="179">
        <v>1161</v>
      </c>
      <c r="W33" s="179"/>
      <c r="X33" s="179"/>
      <c r="Y33" s="179"/>
      <c r="Z33" s="179">
        <v>1066</v>
      </c>
      <c r="AA33" s="179"/>
      <c r="AB33" s="179"/>
      <c r="AC33" s="179"/>
      <c r="AD33" s="179">
        <v>1178</v>
      </c>
      <c r="AE33" s="179"/>
      <c r="AF33" s="179"/>
      <c r="AG33" s="179"/>
      <c r="AH33" s="179">
        <v>1297</v>
      </c>
      <c r="AI33" s="179"/>
      <c r="AJ33" s="179"/>
      <c r="AK33" s="179"/>
      <c r="AL33" s="179">
        <v>1453</v>
      </c>
      <c r="AM33" s="179"/>
      <c r="AN33" s="179"/>
      <c r="AO33" s="179"/>
      <c r="AP33" s="179">
        <v>1366</v>
      </c>
      <c r="AQ33" s="179"/>
      <c r="AR33" s="179"/>
      <c r="AS33" s="179"/>
      <c r="AT33" s="179">
        <v>1182</v>
      </c>
      <c r="AU33" s="179"/>
      <c r="AV33" s="179"/>
      <c r="AW33" s="179"/>
      <c r="AX33" s="179">
        <v>1567</v>
      </c>
      <c r="AY33" s="226"/>
      <c r="AZ33" s="226"/>
      <c r="BA33" s="226"/>
      <c r="BB33" s="179">
        <v>14080</v>
      </c>
    </row>
    <row r="34" spans="1:54" x14ac:dyDescent="0.25">
      <c r="A34" s="23"/>
      <c r="B34" s="116" t="s">
        <v>70</v>
      </c>
      <c r="C34" s="190">
        <v>292566</v>
      </c>
      <c r="D34" s="190">
        <v>143235</v>
      </c>
      <c r="E34" s="190"/>
      <c r="F34" s="190">
        <v>436777</v>
      </c>
      <c r="G34" s="190">
        <v>277483</v>
      </c>
      <c r="H34" s="190">
        <v>126581</v>
      </c>
      <c r="I34" s="190"/>
      <c r="J34" s="190">
        <v>405040</v>
      </c>
      <c r="K34" s="190">
        <v>297570</v>
      </c>
      <c r="L34" s="190">
        <v>131974</v>
      </c>
      <c r="M34" s="190"/>
      <c r="N34" s="190">
        <v>430431</v>
      </c>
      <c r="O34" s="190">
        <v>325960</v>
      </c>
      <c r="P34" s="190">
        <v>150504</v>
      </c>
      <c r="Q34" s="190"/>
      <c r="R34" s="190">
        <v>477435</v>
      </c>
      <c r="S34" s="190">
        <v>308337</v>
      </c>
      <c r="T34" s="190">
        <v>150198</v>
      </c>
      <c r="U34" s="190"/>
      <c r="V34" s="190">
        <v>459696</v>
      </c>
      <c r="W34" s="190">
        <v>300053</v>
      </c>
      <c r="X34" s="190">
        <v>148101</v>
      </c>
      <c r="Y34" s="190"/>
      <c r="Z34" s="190">
        <v>449220</v>
      </c>
      <c r="AA34" s="190">
        <v>329241</v>
      </c>
      <c r="AB34" s="190">
        <v>150814</v>
      </c>
      <c r="AC34" s="190"/>
      <c r="AD34" s="190">
        <v>481233</v>
      </c>
      <c r="AE34" s="190">
        <v>314787</v>
      </c>
      <c r="AF34" s="190">
        <v>153990</v>
      </c>
      <c r="AG34" s="190"/>
      <c r="AH34" s="190">
        <v>470074</v>
      </c>
      <c r="AI34" s="190">
        <v>285942</v>
      </c>
      <c r="AJ34" s="190">
        <v>130632</v>
      </c>
      <c r="AK34" s="190"/>
      <c r="AL34" s="190">
        <v>418027</v>
      </c>
      <c r="AM34" s="190">
        <v>287635</v>
      </c>
      <c r="AN34" s="190">
        <v>146361</v>
      </c>
      <c r="AO34" s="190"/>
      <c r="AP34" s="190">
        <v>435362</v>
      </c>
      <c r="AQ34" s="190">
        <v>298359</v>
      </c>
      <c r="AR34" s="190">
        <v>157680</v>
      </c>
      <c r="AS34" s="190"/>
      <c r="AT34" s="190">
        <v>457221</v>
      </c>
      <c r="AU34" s="190">
        <v>339966</v>
      </c>
      <c r="AV34" s="190">
        <v>172741</v>
      </c>
      <c r="AW34" s="190"/>
      <c r="AX34" s="190">
        <v>514274</v>
      </c>
      <c r="AY34" s="320">
        <v>3657899</v>
      </c>
      <c r="AZ34" s="320">
        <v>1762811</v>
      </c>
      <c r="BA34" s="320"/>
      <c r="BB34" s="320">
        <v>5434790</v>
      </c>
    </row>
    <row r="35" spans="1:54" x14ac:dyDescent="0.25">
      <c r="A35" s="23"/>
      <c r="B35" s="321" t="s">
        <v>188</v>
      </c>
      <c r="C35" s="322"/>
      <c r="D35" s="322"/>
      <c r="E35" s="322"/>
      <c r="F35" s="322"/>
      <c r="G35" s="322"/>
      <c r="H35" s="322"/>
      <c r="I35" s="322"/>
      <c r="J35" s="322"/>
      <c r="K35" s="322"/>
      <c r="L35" s="322"/>
      <c r="M35" s="322"/>
      <c r="N35" s="322"/>
      <c r="O35" s="322"/>
      <c r="P35" s="322"/>
      <c r="Q35" s="322"/>
      <c r="R35" s="322"/>
      <c r="S35" s="322"/>
      <c r="T35" s="193"/>
      <c r="U35" s="193"/>
      <c r="V35" s="193"/>
      <c r="W35" s="193"/>
      <c r="X35" s="193"/>
      <c r="Y35" s="193"/>
      <c r="Z35" s="193"/>
      <c r="AA35" s="193"/>
      <c r="AB35" s="193"/>
      <c r="AC35" s="193"/>
      <c r="AD35" s="193"/>
      <c r="AE35" s="193"/>
      <c r="AF35" s="193"/>
      <c r="AG35" s="193"/>
      <c r="AH35" s="193"/>
      <c r="AI35" s="193"/>
      <c r="AJ35" s="193"/>
      <c r="AK35" s="193"/>
      <c r="AL35" s="193"/>
      <c r="AM35" s="193"/>
      <c r="AN35" s="193"/>
      <c r="AO35" s="193"/>
      <c r="AP35" s="193"/>
      <c r="AQ35" s="193"/>
      <c r="AR35" s="193"/>
      <c r="AS35" s="193"/>
      <c r="AT35" s="193"/>
      <c r="AU35" s="193"/>
      <c r="AV35" s="193"/>
      <c r="AW35" s="193"/>
      <c r="AX35" s="193"/>
      <c r="AY35" s="193"/>
      <c r="AZ35" s="193"/>
      <c r="BA35" s="193"/>
      <c r="BB35" s="193"/>
    </row>
  </sheetData>
  <mergeCells count="18">
    <mergeCell ref="B1:S1"/>
    <mergeCell ref="B2:S2"/>
    <mergeCell ref="B3:S3"/>
    <mergeCell ref="B4:S4"/>
    <mergeCell ref="B6:B7"/>
    <mergeCell ref="C6:F6"/>
    <mergeCell ref="G6:J6"/>
    <mergeCell ref="K6:N6"/>
    <mergeCell ref="O6:R6"/>
    <mergeCell ref="S6:V6"/>
    <mergeCell ref="AU6:AX6"/>
    <mergeCell ref="AY6:BB6"/>
    <mergeCell ref="W6:Z6"/>
    <mergeCell ref="AA6:AD6"/>
    <mergeCell ref="AE6:AH6"/>
    <mergeCell ref="AI6:AL6"/>
    <mergeCell ref="AM6:AP6"/>
    <mergeCell ref="AQ6:AT6"/>
  </mergeCells>
  <hyperlinks>
    <hyperlink ref="Q5" location="Índice!A1" display="Volver" xr:uid="{00000000-0004-0000-1700-000000000000}"/>
  </hyperlinks>
  <pageMargins left="0.7" right="0.7" top="0.75" bottom="0.75" header="0.3" footer="0.3"/>
  <pageSetup paperSize="14"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4" tint="0.79998168889431442"/>
    <pageSetUpPr fitToPage="1"/>
  </sheetPr>
  <dimension ref="A1:XFD44"/>
  <sheetViews>
    <sheetView showGridLines="0" zoomScale="90" zoomScaleNormal="90" zoomScalePageLayoutView="90" workbookViewId="0"/>
  </sheetViews>
  <sheetFormatPr baseColWidth="10" defaultColWidth="4.28515625" defaultRowHeight="15" x14ac:dyDescent="0.25"/>
  <cols>
    <col min="1" max="1" width="2.85546875" style="23" customWidth="1"/>
    <col min="2" max="2" width="32.140625" style="23" customWidth="1"/>
    <col min="3" max="14" width="13.5703125" style="197" customWidth="1"/>
    <col min="15" max="15" width="14.140625" style="197" customWidth="1"/>
    <col min="16" max="41" width="12.28515625" style="195" customWidth="1"/>
    <col min="42" max="42" width="4.28515625" style="23"/>
    <col min="43" max="43" width="18" style="23" customWidth="1"/>
    <col min="44" max="16384" width="4.28515625" style="23"/>
  </cols>
  <sheetData>
    <row r="1" spans="1:16384" ht="15.75" x14ac:dyDescent="0.25">
      <c r="B1" s="1230" t="s">
        <v>142</v>
      </c>
      <c r="C1" s="1230"/>
      <c r="D1" s="1230"/>
      <c r="E1" s="1230"/>
      <c r="F1" s="1230"/>
      <c r="G1" s="1230"/>
      <c r="H1" s="1230"/>
      <c r="I1" s="1230"/>
      <c r="J1" s="1230"/>
      <c r="K1" s="1230"/>
      <c r="L1" s="1230"/>
      <c r="M1" s="1230"/>
      <c r="N1" s="1230"/>
      <c r="O1" s="1230"/>
      <c r="P1" s="165"/>
      <c r="Q1" s="165"/>
      <c r="R1" s="165"/>
      <c r="S1" s="165"/>
      <c r="T1" s="165"/>
      <c r="U1" s="165"/>
      <c r="V1" s="165"/>
      <c r="W1" s="165"/>
      <c r="X1" s="165"/>
      <c r="Y1" s="165"/>
      <c r="Z1" s="165"/>
      <c r="AA1" s="165"/>
      <c r="AB1" s="165"/>
      <c r="AC1" s="165"/>
      <c r="AD1" s="165"/>
      <c r="AE1" s="165"/>
      <c r="AF1" s="165"/>
      <c r="AG1" s="165"/>
      <c r="AH1" s="165"/>
      <c r="AI1" s="165"/>
      <c r="AJ1" s="165"/>
      <c r="AK1" s="165"/>
      <c r="AL1" s="165"/>
      <c r="AM1" s="165"/>
      <c r="AN1" s="165"/>
      <c r="AO1" s="165"/>
    </row>
    <row r="2" spans="1:16384" ht="15.75" x14ac:dyDescent="0.25">
      <c r="B2" s="1230" t="s">
        <v>143</v>
      </c>
      <c r="C2" s="1230"/>
      <c r="D2" s="1230"/>
      <c r="E2" s="1230"/>
      <c r="F2" s="1230"/>
      <c r="G2" s="1230"/>
      <c r="H2" s="1230"/>
      <c r="I2" s="1230"/>
      <c r="J2" s="1230"/>
      <c r="K2" s="1230"/>
      <c r="L2" s="1230"/>
      <c r="M2" s="1230"/>
      <c r="N2" s="1230"/>
      <c r="O2" s="1230"/>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row>
    <row r="3" spans="1:16384" ht="15.75" x14ac:dyDescent="0.25">
      <c r="B3" s="1230" t="s">
        <v>144</v>
      </c>
      <c r="C3" s="1230"/>
      <c r="D3" s="1230"/>
      <c r="E3" s="1230"/>
      <c r="F3" s="1230"/>
      <c r="G3" s="1230"/>
      <c r="H3" s="1230"/>
      <c r="I3" s="1230"/>
      <c r="J3" s="1230"/>
      <c r="K3" s="1230"/>
      <c r="L3" s="1230"/>
      <c r="M3" s="1230"/>
      <c r="N3" s="1230"/>
      <c r="O3" s="1230"/>
      <c r="P3" s="165"/>
      <c r="Q3" s="165"/>
      <c r="R3" s="165"/>
      <c r="S3" s="165"/>
      <c r="T3" s="165"/>
      <c r="U3" s="165"/>
      <c r="V3" s="165"/>
      <c r="W3" s="165"/>
      <c r="X3" s="165"/>
      <c r="Y3" s="165"/>
      <c r="Z3" s="165"/>
      <c r="AA3" s="165"/>
      <c r="AB3" s="165"/>
      <c r="AC3" s="165"/>
      <c r="AD3" s="165"/>
      <c r="AE3" s="165"/>
      <c r="AF3" s="165"/>
      <c r="AG3" s="165"/>
      <c r="AH3" s="165"/>
      <c r="AI3" s="165"/>
      <c r="AJ3" s="165"/>
      <c r="AK3" s="165"/>
      <c r="AL3" s="165"/>
      <c r="AM3" s="165"/>
      <c r="AN3" s="165"/>
      <c r="AO3" s="165"/>
    </row>
    <row r="4" spans="1:16384" ht="15.75" x14ac:dyDescent="0.25">
      <c r="B4" s="1230" t="s">
        <v>2</v>
      </c>
      <c r="C4" s="1230"/>
      <c r="D4" s="1230"/>
      <c r="E4" s="1230"/>
      <c r="F4" s="1230"/>
      <c r="G4" s="1230"/>
      <c r="H4" s="1230"/>
      <c r="I4" s="1230"/>
      <c r="J4" s="1230"/>
      <c r="K4" s="1230"/>
      <c r="L4" s="1230"/>
      <c r="M4" s="1230"/>
      <c r="N4" s="1230"/>
      <c r="O4" s="1230"/>
      <c r="P4" s="1191" t="s">
        <v>1070</v>
      </c>
      <c r="Q4" s="165"/>
      <c r="R4" s="165"/>
      <c r="S4" s="165"/>
      <c r="T4" s="165"/>
      <c r="U4" s="165"/>
      <c r="V4" s="165"/>
      <c r="W4" s="165"/>
      <c r="X4" s="165"/>
      <c r="Y4" s="165"/>
      <c r="Z4" s="165"/>
      <c r="AA4" s="165"/>
      <c r="AB4" s="165"/>
      <c r="AC4" s="165"/>
      <c r="AD4" s="165"/>
      <c r="AE4" s="165"/>
      <c r="AF4" s="165"/>
      <c r="AG4" s="165"/>
      <c r="AH4" s="165"/>
      <c r="AI4" s="165"/>
      <c r="AJ4" s="165"/>
      <c r="AK4" s="165"/>
      <c r="AL4" s="165"/>
      <c r="AM4" s="165"/>
      <c r="AN4" s="165"/>
      <c r="AO4" s="165"/>
    </row>
    <row r="5" spans="1:16384" ht="15.75" x14ac:dyDescent="0.25">
      <c r="B5" s="1277" t="s">
        <v>3</v>
      </c>
      <c r="C5" s="1277"/>
      <c r="D5" s="1277"/>
      <c r="E5" s="1277"/>
      <c r="F5" s="1277"/>
      <c r="G5" s="1277"/>
      <c r="H5" s="1277"/>
      <c r="I5" s="1277"/>
      <c r="J5" s="1277"/>
      <c r="K5" s="1277"/>
      <c r="L5" s="1277"/>
      <c r="M5" s="1277"/>
      <c r="N5" s="1277"/>
      <c r="O5" s="1277"/>
      <c r="P5" s="166"/>
      <c r="Q5" s="166"/>
      <c r="R5" s="166"/>
      <c r="S5" s="166"/>
      <c r="T5" s="166"/>
      <c r="U5" s="166"/>
      <c r="V5" s="166"/>
      <c r="W5" s="166"/>
      <c r="X5" s="166"/>
      <c r="Y5" s="166"/>
      <c r="Z5" s="166"/>
      <c r="AA5" s="166"/>
      <c r="AB5" s="166"/>
      <c r="AC5" s="166"/>
      <c r="AD5" s="166"/>
      <c r="AE5" s="166"/>
      <c r="AF5" s="166"/>
      <c r="AG5" s="166"/>
      <c r="AH5" s="166"/>
      <c r="AI5" s="166"/>
      <c r="AJ5" s="166"/>
      <c r="AK5" s="166"/>
      <c r="AL5" s="166"/>
      <c r="AM5" s="166"/>
      <c r="AN5" s="166"/>
      <c r="AO5" s="166"/>
    </row>
    <row r="6" spans="1:16384" x14ac:dyDescent="0.25">
      <c r="A6" s="147"/>
      <c r="B6" s="82"/>
      <c r="C6" s="82"/>
      <c r="D6" s="82"/>
      <c r="E6" s="82"/>
      <c r="F6" s="82"/>
      <c r="G6" s="82"/>
      <c r="H6" s="82"/>
      <c r="I6" s="82"/>
      <c r="J6" s="82"/>
      <c r="K6" s="82"/>
      <c r="L6" s="82"/>
      <c r="M6" s="82"/>
      <c r="N6" s="82"/>
      <c r="O6" s="82"/>
      <c r="P6" s="147"/>
      <c r="Q6" s="147"/>
      <c r="R6" s="147"/>
      <c r="S6" s="147"/>
      <c r="T6" s="147"/>
      <c r="U6" s="147"/>
      <c r="V6" s="147"/>
      <c r="W6" s="147"/>
      <c r="X6" s="147"/>
      <c r="Y6" s="147"/>
      <c r="Z6" s="147"/>
      <c r="AA6" s="147"/>
      <c r="AB6" s="147"/>
      <c r="AC6" s="147"/>
      <c r="AD6" s="147"/>
      <c r="AE6" s="147"/>
      <c r="AF6" s="147"/>
      <c r="AG6" s="147"/>
      <c r="AH6" s="147"/>
      <c r="AI6" s="147"/>
      <c r="AJ6" s="147"/>
      <c r="AK6" s="147"/>
      <c r="AL6" s="147"/>
      <c r="AM6" s="147"/>
      <c r="AN6" s="147"/>
      <c r="AO6" s="147"/>
      <c r="AP6" s="147"/>
      <c r="AQ6" s="147"/>
      <c r="AR6" s="147"/>
      <c r="AS6" s="147"/>
      <c r="AT6" s="147"/>
      <c r="AU6" s="147"/>
      <c r="AV6" s="147"/>
      <c r="AW6" s="147"/>
      <c r="AX6" s="147"/>
      <c r="AY6" s="147"/>
      <c r="AZ6" s="147"/>
      <c r="BA6" s="147"/>
      <c r="BB6" s="147"/>
      <c r="BC6" s="147"/>
      <c r="BD6" s="147"/>
      <c r="BE6" s="147"/>
      <c r="BF6" s="147"/>
      <c r="BG6" s="147"/>
      <c r="BH6" s="147"/>
      <c r="BI6" s="147"/>
      <c r="BJ6" s="147"/>
      <c r="BK6" s="147"/>
      <c r="BL6" s="147"/>
      <c r="BM6" s="147"/>
      <c r="BN6" s="147"/>
      <c r="BO6" s="147"/>
      <c r="BP6" s="147"/>
      <c r="BQ6" s="147"/>
      <c r="BR6" s="147"/>
      <c r="BS6" s="147"/>
      <c r="BT6" s="147"/>
      <c r="BU6" s="147"/>
      <c r="BV6" s="147"/>
      <c r="BW6" s="147"/>
      <c r="BX6" s="147"/>
      <c r="BY6" s="147"/>
      <c r="BZ6" s="147"/>
      <c r="CA6" s="147"/>
      <c r="CB6" s="147"/>
      <c r="CC6" s="147"/>
      <c r="CD6" s="147"/>
      <c r="CE6" s="147"/>
      <c r="CF6" s="147"/>
      <c r="CG6" s="147"/>
      <c r="CH6" s="147"/>
      <c r="CI6" s="147"/>
      <c r="CJ6" s="147"/>
      <c r="CK6" s="147"/>
      <c r="CL6" s="147"/>
      <c r="CM6" s="147"/>
      <c r="CN6" s="147"/>
      <c r="CO6" s="147"/>
      <c r="CP6" s="147"/>
      <c r="CQ6" s="147"/>
      <c r="CR6" s="147"/>
      <c r="CS6" s="147"/>
      <c r="CT6" s="147"/>
      <c r="CU6" s="147"/>
      <c r="CV6" s="147"/>
      <c r="CW6" s="147"/>
      <c r="CX6" s="147"/>
      <c r="CY6" s="147"/>
      <c r="CZ6" s="147"/>
      <c r="DA6" s="147"/>
      <c r="DB6" s="147"/>
      <c r="DC6" s="147"/>
      <c r="DD6" s="147"/>
      <c r="DE6" s="147"/>
      <c r="DF6" s="147"/>
      <c r="DG6" s="147"/>
      <c r="DH6" s="147"/>
      <c r="DI6" s="147"/>
      <c r="DJ6" s="147"/>
      <c r="DK6" s="147"/>
      <c r="DL6" s="147"/>
      <c r="DM6" s="147"/>
      <c r="DN6" s="147"/>
      <c r="DO6" s="147"/>
      <c r="DP6" s="147"/>
      <c r="DQ6" s="147"/>
      <c r="DR6" s="147"/>
      <c r="DS6" s="147"/>
      <c r="DT6" s="147"/>
      <c r="DU6" s="147"/>
      <c r="DV6" s="147"/>
      <c r="DW6" s="147"/>
      <c r="DX6" s="147"/>
      <c r="DY6" s="147"/>
      <c r="DZ6" s="147"/>
      <c r="EA6" s="147"/>
      <c r="EB6" s="147"/>
      <c r="EC6" s="147"/>
      <c r="ED6" s="147"/>
      <c r="EE6" s="147"/>
      <c r="EF6" s="147"/>
      <c r="EG6" s="147"/>
      <c r="EH6" s="147"/>
      <c r="EI6" s="147"/>
      <c r="EJ6" s="147"/>
      <c r="EK6" s="147"/>
      <c r="EL6" s="147"/>
      <c r="EM6" s="147"/>
      <c r="EN6" s="147"/>
      <c r="EO6" s="147"/>
      <c r="EP6" s="147"/>
      <c r="EQ6" s="147"/>
      <c r="ER6" s="147"/>
      <c r="ES6" s="147"/>
      <c r="ET6" s="147"/>
      <c r="EU6" s="147"/>
      <c r="EV6" s="147"/>
      <c r="EW6" s="147"/>
      <c r="EX6" s="147"/>
      <c r="EY6" s="147"/>
      <c r="EZ6" s="147"/>
      <c r="FA6" s="147"/>
      <c r="FB6" s="147"/>
      <c r="FC6" s="147"/>
      <c r="FD6" s="147"/>
      <c r="FE6" s="147"/>
      <c r="FF6" s="147"/>
      <c r="FG6" s="147"/>
      <c r="FH6" s="147"/>
      <c r="FI6" s="147"/>
      <c r="FJ6" s="147"/>
      <c r="FK6" s="147"/>
      <c r="FL6" s="147"/>
      <c r="FM6" s="147"/>
      <c r="FN6" s="147"/>
      <c r="FO6" s="147"/>
      <c r="FP6" s="147"/>
      <c r="FQ6" s="147"/>
      <c r="FR6" s="147"/>
      <c r="FS6" s="147"/>
      <c r="FT6" s="147"/>
      <c r="FU6" s="147"/>
      <c r="FV6" s="147"/>
      <c r="FW6" s="147"/>
      <c r="FX6" s="147"/>
      <c r="FY6" s="147"/>
      <c r="FZ6" s="147"/>
      <c r="GA6" s="147"/>
      <c r="GB6" s="147"/>
      <c r="GC6" s="147"/>
      <c r="GD6" s="147"/>
      <c r="GE6" s="147"/>
      <c r="GF6" s="147"/>
      <c r="GG6" s="147"/>
      <c r="GH6" s="147"/>
      <c r="GI6" s="147"/>
      <c r="GJ6" s="147"/>
      <c r="GK6" s="147"/>
      <c r="GL6" s="147"/>
      <c r="GM6" s="147"/>
      <c r="GN6" s="147"/>
      <c r="GO6" s="147"/>
      <c r="GP6" s="147"/>
      <c r="GQ6" s="147"/>
      <c r="GR6" s="147"/>
      <c r="GS6" s="147"/>
      <c r="GT6" s="147"/>
      <c r="GU6" s="147"/>
      <c r="GV6" s="147"/>
      <c r="GW6" s="147"/>
      <c r="GX6" s="147"/>
      <c r="GY6" s="147"/>
      <c r="GZ6" s="147"/>
      <c r="HA6" s="147"/>
      <c r="HB6" s="147"/>
      <c r="HC6" s="147"/>
      <c r="HD6" s="147"/>
      <c r="HE6" s="147"/>
      <c r="HF6" s="147"/>
      <c r="HG6" s="147"/>
      <c r="HH6" s="147"/>
      <c r="HI6" s="147"/>
      <c r="HJ6" s="147"/>
      <c r="HK6" s="147"/>
      <c r="HL6" s="147"/>
      <c r="HM6" s="147"/>
      <c r="HN6" s="147"/>
      <c r="HO6" s="147"/>
      <c r="HP6" s="147"/>
      <c r="HQ6" s="147"/>
      <c r="HR6" s="147"/>
      <c r="HS6" s="147"/>
      <c r="HT6" s="147"/>
      <c r="HU6" s="147"/>
      <c r="HV6" s="147"/>
      <c r="HW6" s="147"/>
      <c r="HX6" s="147"/>
      <c r="HY6" s="147"/>
      <c r="HZ6" s="147"/>
      <c r="IA6" s="147"/>
      <c r="IB6" s="147"/>
      <c r="IC6" s="147"/>
      <c r="ID6" s="147"/>
      <c r="IE6" s="147"/>
      <c r="IF6" s="147"/>
      <c r="IG6" s="147"/>
      <c r="IH6" s="147"/>
      <c r="II6" s="147"/>
      <c r="IJ6" s="147"/>
      <c r="IK6" s="147"/>
      <c r="IL6" s="147"/>
      <c r="IM6" s="147"/>
      <c r="IN6" s="147"/>
      <c r="IO6" s="147"/>
      <c r="IP6" s="147"/>
      <c r="IQ6" s="147"/>
      <c r="IR6" s="147"/>
      <c r="IS6" s="147"/>
      <c r="IT6" s="147"/>
      <c r="IU6" s="147"/>
      <c r="IV6" s="147"/>
      <c r="IW6" s="147"/>
      <c r="IX6" s="147"/>
      <c r="IY6" s="147"/>
      <c r="IZ6" s="147"/>
      <c r="JA6" s="147"/>
      <c r="JB6" s="147"/>
      <c r="JC6" s="147"/>
      <c r="JD6" s="147"/>
      <c r="JE6" s="147"/>
      <c r="JF6" s="147"/>
      <c r="JG6" s="147"/>
      <c r="JH6" s="147"/>
      <c r="JI6" s="147"/>
      <c r="JJ6" s="147"/>
      <c r="JK6" s="147"/>
      <c r="JL6" s="147"/>
      <c r="JM6" s="147"/>
      <c r="JN6" s="147"/>
      <c r="JO6" s="147"/>
      <c r="JP6" s="147"/>
      <c r="JQ6" s="147"/>
      <c r="JR6" s="147"/>
      <c r="JS6" s="147"/>
      <c r="JT6" s="147"/>
      <c r="JU6" s="147"/>
      <c r="JV6" s="147"/>
      <c r="JW6" s="147"/>
      <c r="JX6" s="147"/>
      <c r="JY6" s="147"/>
      <c r="JZ6" s="147"/>
      <c r="KA6" s="147"/>
      <c r="KB6" s="147"/>
      <c r="KC6" s="147"/>
      <c r="KD6" s="147"/>
      <c r="KE6" s="147"/>
      <c r="KF6" s="147"/>
      <c r="KG6" s="147"/>
      <c r="KH6" s="147"/>
      <c r="KI6" s="147"/>
      <c r="KJ6" s="147"/>
      <c r="KK6" s="147"/>
      <c r="KL6" s="147"/>
      <c r="KM6" s="147"/>
      <c r="KN6" s="147"/>
      <c r="KO6" s="147"/>
      <c r="KP6" s="82"/>
      <c r="KQ6" s="82"/>
      <c r="KR6" s="82"/>
      <c r="KS6" s="82"/>
      <c r="KT6" s="82"/>
      <c r="KU6" s="82"/>
      <c r="KV6" s="82"/>
      <c r="KW6" s="82"/>
      <c r="KX6" s="82"/>
      <c r="KY6" s="82"/>
      <c r="KZ6" s="82"/>
      <c r="LA6" s="82"/>
      <c r="LB6" s="82"/>
      <c r="LC6" s="82"/>
      <c r="LD6" s="82"/>
      <c r="LE6" s="82"/>
      <c r="LF6" s="82"/>
      <c r="LG6" s="82"/>
      <c r="LH6" s="82"/>
      <c r="LI6" s="82"/>
      <c r="LJ6" s="82"/>
      <c r="LK6" s="82"/>
      <c r="LL6" s="82"/>
      <c r="LM6" s="82"/>
      <c r="LN6" s="82"/>
      <c r="LO6" s="82"/>
      <c r="LP6" s="82"/>
      <c r="LQ6" s="82"/>
      <c r="LR6" s="82"/>
      <c r="LS6" s="82"/>
      <c r="LT6" s="82"/>
      <c r="LU6" s="82"/>
      <c r="LV6" s="82"/>
      <c r="LW6" s="82"/>
      <c r="LX6" s="82"/>
      <c r="LY6" s="82"/>
      <c r="LZ6" s="82"/>
      <c r="MA6" s="82"/>
      <c r="MB6" s="82"/>
      <c r="MC6" s="82"/>
      <c r="MD6" s="82"/>
      <c r="ME6" s="82"/>
      <c r="MF6" s="82"/>
      <c r="MG6" s="82"/>
      <c r="MH6" s="82"/>
      <c r="MI6" s="82"/>
      <c r="MJ6" s="82"/>
      <c r="MK6" s="82"/>
      <c r="ML6" s="82"/>
      <c r="MM6" s="82"/>
      <c r="MN6" s="82"/>
      <c r="MO6" s="82"/>
      <c r="MP6" s="82"/>
      <c r="MQ6" s="82"/>
      <c r="MR6" s="82"/>
      <c r="MS6" s="82"/>
      <c r="MT6" s="82"/>
      <c r="MU6" s="82"/>
      <c r="MV6" s="82"/>
      <c r="MW6" s="82"/>
      <c r="MX6" s="82"/>
      <c r="MY6" s="82"/>
      <c r="MZ6" s="82"/>
      <c r="NA6" s="82"/>
      <c r="NB6" s="82"/>
      <c r="NC6" s="82"/>
      <c r="ND6" s="82"/>
      <c r="NE6" s="82"/>
      <c r="NF6" s="82"/>
      <c r="NG6" s="82"/>
      <c r="NH6" s="82"/>
      <c r="NI6" s="82"/>
      <c r="NJ6" s="82"/>
      <c r="NK6" s="82"/>
      <c r="NL6" s="82"/>
      <c r="NM6" s="82"/>
      <c r="NN6" s="82"/>
      <c r="NO6" s="82"/>
      <c r="NP6" s="82"/>
      <c r="NQ6" s="82"/>
      <c r="NR6" s="82"/>
      <c r="NS6" s="82"/>
      <c r="NT6" s="82"/>
      <c r="NU6" s="82"/>
      <c r="NV6" s="82"/>
      <c r="NW6" s="82"/>
      <c r="NX6" s="82"/>
      <c r="NY6" s="82"/>
      <c r="NZ6" s="82"/>
      <c r="OA6" s="82"/>
      <c r="OB6" s="82"/>
      <c r="OC6" s="82"/>
      <c r="OD6" s="82"/>
      <c r="OE6" s="82"/>
      <c r="OF6" s="82"/>
      <c r="OG6" s="82"/>
      <c r="OH6" s="82"/>
      <c r="OI6" s="82"/>
      <c r="OJ6" s="82"/>
      <c r="OK6" s="82"/>
      <c r="OL6" s="82"/>
      <c r="OM6" s="82"/>
      <c r="ON6" s="82"/>
      <c r="OO6" s="82"/>
      <c r="OP6" s="82"/>
      <c r="OQ6" s="82"/>
      <c r="OR6" s="82"/>
      <c r="OS6" s="82"/>
      <c r="OT6" s="82"/>
      <c r="OU6" s="82"/>
      <c r="OV6" s="82"/>
      <c r="OW6" s="82"/>
      <c r="OX6" s="82"/>
      <c r="OY6" s="82"/>
      <c r="OZ6" s="82"/>
      <c r="PA6" s="82"/>
      <c r="PB6" s="82"/>
      <c r="PC6" s="82"/>
      <c r="PD6" s="82"/>
      <c r="PE6" s="82"/>
      <c r="PF6" s="82"/>
      <c r="PG6" s="82"/>
      <c r="PH6" s="82"/>
      <c r="PI6" s="82"/>
      <c r="PJ6" s="82"/>
      <c r="PK6" s="82"/>
      <c r="PL6" s="82"/>
      <c r="PM6" s="82"/>
      <c r="PN6" s="82"/>
      <c r="PO6" s="82"/>
      <c r="PP6" s="82"/>
      <c r="PQ6" s="82"/>
      <c r="PR6" s="82"/>
      <c r="PS6" s="82"/>
      <c r="PT6" s="82"/>
      <c r="PU6" s="82"/>
      <c r="PV6" s="82"/>
      <c r="PW6" s="82"/>
      <c r="PX6" s="82"/>
      <c r="PY6" s="82"/>
      <c r="PZ6" s="82"/>
      <c r="QA6" s="82"/>
      <c r="QB6" s="82"/>
      <c r="QC6" s="82"/>
      <c r="QD6" s="82"/>
      <c r="QE6" s="82"/>
      <c r="QF6" s="82"/>
      <c r="QG6" s="82"/>
      <c r="QH6" s="82"/>
      <c r="QI6" s="82"/>
      <c r="QJ6" s="82"/>
      <c r="QK6" s="82"/>
      <c r="QL6" s="82"/>
      <c r="QM6" s="82"/>
      <c r="QN6" s="82"/>
      <c r="QO6" s="82"/>
      <c r="QP6" s="82"/>
      <c r="QQ6" s="82"/>
      <c r="QR6" s="82"/>
      <c r="QS6" s="82"/>
      <c r="QT6" s="82"/>
      <c r="QU6" s="82"/>
      <c r="QV6" s="82"/>
      <c r="QW6" s="82"/>
      <c r="QX6" s="82"/>
      <c r="QY6" s="82"/>
      <c r="QZ6" s="82"/>
      <c r="RA6" s="82"/>
      <c r="RB6" s="82"/>
      <c r="RC6" s="82"/>
      <c r="RD6" s="82"/>
      <c r="RE6" s="82"/>
      <c r="RF6" s="82"/>
      <c r="RG6" s="82"/>
      <c r="RH6" s="82"/>
      <c r="RI6" s="82"/>
      <c r="RJ6" s="82"/>
      <c r="RK6" s="82"/>
      <c r="RL6" s="82"/>
      <c r="RM6" s="82"/>
      <c r="RN6" s="82"/>
      <c r="RO6" s="82"/>
      <c r="RP6" s="82"/>
      <c r="RQ6" s="82"/>
      <c r="RR6" s="82"/>
      <c r="RS6" s="82"/>
      <c r="RT6" s="82"/>
      <c r="RU6" s="82"/>
      <c r="RV6" s="82"/>
      <c r="RW6" s="82"/>
      <c r="RX6" s="82"/>
      <c r="RY6" s="82"/>
      <c r="RZ6" s="82"/>
      <c r="SA6" s="82"/>
      <c r="SB6" s="82"/>
      <c r="SC6" s="82"/>
      <c r="SD6" s="82"/>
      <c r="SE6" s="82"/>
      <c r="SF6" s="82"/>
      <c r="SG6" s="82"/>
      <c r="SH6" s="82"/>
      <c r="SI6" s="82"/>
      <c r="SJ6" s="82"/>
      <c r="SK6" s="82"/>
      <c r="SL6" s="82"/>
      <c r="SM6" s="82"/>
      <c r="SN6" s="82"/>
      <c r="SO6" s="82"/>
      <c r="SP6" s="82"/>
      <c r="SQ6" s="82"/>
      <c r="SR6" s="82"/>
      <c r="SS6" s="82"/>
      <c r="ST6" s="82"/>
      <c r="SU6" s="82"/>
      <c r="SV6" s="82"/>
      <c r="SW6" s="82"/>
      <c r="SX6" s="82"/>
      <c r="SY6" s="82"/>
      <c r="SZ6" s="82"/>
      <c r="TA6" s="82"/>
      <c r="TB6" s="82"/>
      <c r="TC6" s="82"/>
      <c r="TD6" s="82"/>
      <c r="TE6" s="82"/>
      <c r="TF6" s="82"/>
      <c r="TG6" s="82"/>
      <c r="TH6" s="82"/>
      <c r="TI6" s="82"/>
      <c r="TJ6" s="82"/>
      <c r="TK6" s="82"/>
      <c r="TL6" s="82"/>
      <c r="TM6" s="82"/>
      <c r="TN6" s="82"/>
      <c r="TO6" s="82"/>
      <c r="TP6" s="82"/>
      <c r="TQ6" s="82"/>
      <c r="TR6" s="82"/>
      <c r="TS6" s="82"/>
      <c r="TT6" s="82"/>
      <c r="TU6" s="82"/>
      <c r="TV6" s="82"/>
      <c r="TW6" s="82"/>
      <c r="TX6" s="82"/>
      <c r="TY6" s="82"/>
      <c r="TZ6" s="82"/>
      <c r="UA6" s="82"/>
      <c r="UB6" s="82"/>
      <c r="UC6" s="82"/>
      <c r="UD6" s="82"/>
      <c r="UE6" s="82"/>
      <c r="UF6" s="82"/>
      <c r="UG6" s="82"/>
      <c r="UH6" s="82"/>
      <c r="UI6" s="82"/>
      <c r="UJ6" s="82"/>
      <c r="UK6" s="82"/>
      <c r="UL6" s="82"/>
      <c r="UM6" s="82"/>
      <c r="UN6" s="82"/>
      <c r="UO6" s="82"/>
      <c r="UP6" s="82"/>
      <c r="UQ6" s="82"/>
      <c r="UR6" s="82"/>
      <c r="US6" s="82"/>
      <c r="UT6" s="82"/>
      <c r="UU6" s="82"/>
      <c r="UV6" s="82"/>
      <c r="UW6" s="82"/>
      <c r="UX6" s="82"/>
      <c r="UY6" s="82"/>
      <c r="UZ6" s="82"/>
      <c r="VA6" s="82"/>
      <c r="VB6" s="82"/>
      <c r="VC6" s="82"/>
      <c r="VD6" s="82"/>
      <c r="VE6" s="82"/>
      <c r="VF6" s="82"/>
      <c r="VG6" s="82"/>
      <c r="VH6" s="82"/>
      <c r="VI6" s="82"/>
      <c r="VJ6" s="82"/>
      <c r="VK6" s="82"/>
      <c r="VL6" s="82"/>
      <c r="VM6" s="82"/>
      <c r="VN6" s="82"/>
      <c r="VO6" s="82"/>
      <c r="VP6" s="82"/>
      <c r="VQ6" s="82"/>
      <c r="VR6" s="82"/>
      <c r="VS6" s="82"/>
      <c r="VT6" s="82"/>
      <c r="VU6" s="82"/>
      <c r="VV6" s="82"/>
      <c r="VW6" s="82"/>
      <c r="VX6" s="82"/>
      <c r="VY6" s="82"/>
      <c r="VZ6" s="82"/>
      <c r="WA6" s="82"/>
      <c r="WB6" s="82"/>
      <c r="WC6" s="82"/>
      <c r="WD6" s="82"/>
      <c r="WE6" s="82"/>
      <c r="WF6" s="82"/>
      <c r="WG6" s="82"/>
      <c r="WH6" s="82"/>
      <c r="WI6" s="82"/>
      <c r="WJ6" s="82"/>
      <c r="WK6" s="82"/>
      <c r="WL6" s="82"/>
      <c r="WM6" s="82"/>
      <c r="WN6" s="82"/>
      <c r="WO6" s="82"/>
      <c r="WP6" s="82"/>
      <c r="WQ6" s="82"/>
      <c r="WR6" s="82"/>
      <c r="WS6" s="82"/>
      <c r="WT6" s="82"/>
      <c r="WU6" s="82"/>
      <c r="WV6" s="82"/>
      <c r="WW6" s="82"/>
      <c r="WX6" s="82"/>
      <c r="WY6" s="82"/>
      <c r="WZ6" s="82"/>
      <c r="XA6" s="82"/>
      <c r="XB6" s="82"/>
      <c r="XC6" s="82"/>
      <c r="XD6" s="82"/>
      <c r="XE6" s="82"/>
      <c r="XF6" s="82"/>
      <c r="XG6" s="82"/>
      <c r="XH6" s="82"/>
      <c r="XI6" s="82"/>
      <c r="XJ6" s="82"/>
      <c r="XK6" s="82"/>
      <c r="XL6" s="82"/>
      <c r="XM6" s="82"/>
      <c r="XN6" s="82"/>
      <c r="XO6" s="82"/>
      <c r="XP6" s="82"/>
      <c r="XQ6" s="82"/>
      <c r="XR6" s="82"/>
      <c r="XS6" s="82"/>
      <c r="XT6" s="82"/>
      <c r="XU6" s="82"/>
      <c r="XV6" s="82"/>
      <c r="XW6" s="82"/>
      <c r="XX6" s="82"/>
      <c r="XY6" s="82"/>
      <c r="XZ6" s="82"/>
      <c r="YA6" s="82"/>
      <c r="YB6" s="82"/>
      <c r="YC6" s="82"/>
      <c r="YD6" s="82"/>
      <c r="YE6" s="82"/>
      <c r="YF6" s="82"/>
      <c r="YG6" s="82"/>
      <c r="YH6" s="82"/>
      <c r="YI6" s="82"/>
      <c r="YJ6" s="82"/>
      <c r="YK6" s="82"/>
      <c r="YL6" s="82"/>
      <c r="YM6" s="82"/>
      <c r="YN6" s="82"/>
      <c r="YO6" s="82"/>
      <c r="YP6" s="82"/>
      <c r="YQ6" s="82"/>
      <c r="YR6" s="82"/>
      <c r="YS6" s="82"/>
      <c r="YT6" s="82"/>
      <c r="YU6" s="82"/>
      <c r="YV6" s="82"/>
      <c r="YW6" s="82"/>
      <c r="YX6" s="82"/>
      <c r="YY6" s="82"/>
      <c r="YZ6" s="82"/>
      <c r="ZA6" s="82"/>
      <c r="ZB6" s="82"/>
      <c r="ZC6" s="82"/>
      <c r="ZD6" s="82"/>
      <c r="ZE6" s="82"/>
      <c r="ZF6" s="82"/>
      <c r="ZG6" s="82"/>
      <c r="ZH6" s="82"/>
      <c r="ZI6" s="82"/>
      <c r="ZJ6" s="82"/>
      <c r="ZK6" s="82"/>
      <c r="ZL6" s="82"/>
      <c r="ZM6" s="82"/>
      <c r="ZN6" s="82"/>
      <c r="ZO6" s="82"/>
      <c r="ZP6" s="82"/>
      <c r="ZQ6" s="82"/>
      <c r="ZR6" s="82"/>
      <c r="ZS6" s="82"/>
      <c r="ZT6" s="82"/>
      <c r="ZU6" s="82"/>
      <c r="ZV6" s="82"/>
      <c r="ZW6" s="82"/>
      <c r="ZX6" s="82"/>
      <c r="ZY6" s="82"/>
      <c r="ZZ6" s="82"/>
      <c r="AAA6" s="82"/>
      <c r="AAB6" s="82"/>
      <c r="AAC6" s="82"/>
      <c r="AAD6" s="82"/>
      <c r="AAE6" s="82"/>
      <c r="AAF6" s="82"/>
      <c r="AAG6" s="82"/>
      <c r="AAH6" s="82"/>
      <c r="AAI6" s="82"/>
      <c r="AAJ6" s="82"/>
      <c r="AAK6" s="82"/>
      <c r="AAL6" s="82"/>
      <c r="AAM6" s="82"/>
      <c r="AAN6" s="82"/>
      <c r="AAO6" s="82"/>
      <c r="AAP6" s="82"/>
      <c r="AAQ6" s="82"/>
      <c r="AAR6" s="82"/>
      <c r="AAS6" s="82"/>
      <c r="AAT6" s="82"/>
      <c r="AAU6" s="82"/>
      <c r="AAV6" s="82"/>
      <c r="AAW6" s="82"/>
      <c r="AAX6" s="82"/>
      <c r="AAY6" s="82"/>
      <c r="AAZ6" s="82"/>
      <c r="ABA6" s="82"/>
      <c r="ABB6" s="82"/>
      <c r="ABC6" s="82"/>
      <c r="ABD6" s="82"/>
      <c r="ABE6" s="82"/>
      <c r="ABF6" s="82"/>
      <c r="ABG6" s="82"/>
      <c r="ABH6" s="82"/>
      <c r="ABI6" s="82"/>
      <c r="ABJ6" s="82"/>
      <c r="ABK6" s="82"/>
      <c r="ABL6" s="82"/>
      <c r="ABM6" s="82"/>
      <c r="ABN6" s="82"/>
      <c r="ABO6" s="82"/>
      <c r="ABP6" s="82"/>
      <c r="ABQ6" s="82"/>
      <c r="ABR6" s="82"/>
      <c r="ABS6" s="82"/>
      <c r="ABT6" s="82"/>
      <c r="ABU6" s="82"/>
      <c r="ABV6" s="82"/>
      <c r="ABW6" s="82"/>
      <c r="ABX6" s="82"/>
      <c r="ABY6" s="82"/>
      <c r="ABZ6" s="82"/>
      <c r="ACA6" s="82"/>
      <c r="ACB6" s="82"/>
      <c r="ACC6" s="82"/>
      <c r="ACD6" s="82"/>
      <c r="ACE6" s="82"/>
      <c r="ACF6" s="82"/>
      <c r="ACG6" s="82"/>
      <c r="ACH6" s="82"/>
      <c r="ACI6" s="82"/>
      <c r="ACJ6" s="82"/>
      <c r="ACK6" s="82"/>
      <c r="ACL6" s="82"/>
      <c r="ACM6" s="82"/>
      <c r="ACN6" s="82"/>
      <c r="ACO6" s="82"/>
      <c r="ACP6" s="82"/>
      <c r="ACQ6" s="82"/>
      <c r="ACR6" s="82"/>
      <c r="ACS6" s="82"/>
      <c r="ACT6" s="82"/>
      <c r="ACU6" s="82"/>
      <c r="ACV6" s="82"/>
      <c r="ACW6" s="82"/>
      <c r="ACX6" s="82"/>
      <c r="ACY6" s="82"/>
      <c r="ACZ6" s="82"/>
      <c r="ADA6" s="82"/>
      <c r="ADB6" s="82"/>
      <c r="ADC6" s="82"/>
      <c r="ADD6" s="82"/>
      <c r="ADE6" s="82"/>
      <c r="ADF6" s="82"/>
      <c r="ADG6" s="82"/>
      <c r="ADH6" s="82"/>
      <c r="ADI6" s="82"/>
      <c r="ADJ6" s="82"/>
      <c r="ADK6" s="82"/>
      <c r="ADL6" s="82"/>
      <c r="ADM6" s="82"/>
      <c r="ADN6" s="82"/>
      <c r="ADO6" s="82"/>
      <c r="ADP6" s="82"/>
      <c r="ADQ6" s="82"/>
      <c r="ADR6" s="82"/>
      <c r="ADS6" s="82"/>
      <c r="ADT6" s="82"/>
      <c r="ADU6" s="82"/>
      <c r="ADV6" s="82"/>
      <c r="ADW6" s="82"/>
      <c r="ADX6" s="82"/>
      <c r="ADY6" s="82"/>
      <c r="ADZ6" s="82"/>
      <c r="AEA6" s="82"/>
      <c r="AEB6" s="82"/>
      <c r="AEC6" s="82"/>
      <c r="AED6" s="82"/>
      <c r="AEE6" s="82"/>
      <c r="AEF6" s="82"/>
      <c r="AEG6" s="82"/>
      <c r="AEH6" s="82"/>
      <c r="AEI6" s="82"/>
      <c r="AEJ6" s="82"/>
      <c r="AEK6" s="82"/>
      <c r="AEL6" s="82"/>
      <c r="AEM6" s="82"/>
      <c r="AEN6" s="82"/>
      <c r="AEO6" s="82"/>
      <c r="AEP6" s="82"/>
      <c r="AEQ6" s="82"/>
      <c r="AER6" s="82"/>
      <c r="AES6" s="82"/>
      <c r="AET6" s="82"/>
      <c r="AEU6" s="82"/>
      <c r="AEV6" s="82"/>
      <c r="AEW6" s="82"/>
      <c r="AEX6" s="82"/>
      <c r="AEY6" s="82"/>
      <c r="AEZ6" s="82"/>
      <c r="AFA6" s="82"/>
      <c r="AFB6" s="82"/>
      <c r="AFC6" s="82"/>
      <c r="AFD6" s="82"/>
      <c r="AFE6" s="82"/>
      <c r="AFF6" s="82"/>
      <c r="AFG6" s="82"/>
      <c r="AFH6" s="82"/>
      <c r="AFI6" s="82"/>
      <c r="AFJ6" s="82"/>
      <c r="AFK6" s="82"/>
      <c r="AFL6" s="82"/>
      <c r="AFM6" s="82"/>
      <c r="AFN6" s="82"/>
      <c r="AFO6" s="82"/>
      <c r="AFP6" s="82"/>
      <c r="AFQ6" s="82"/>
      <c r="AFR6" s="82"/>
      <c r="AFS6" s="82"/>
      <c r="AFT6" s="82"/>
      <c r="AFU6" s="82"/>
      <c r="AFV6" s="82"/>
      <c r="AFW6" s="82"/>
      <c r="AFX6" s="82"/>
      <c r="AFY6" s="82"/>
      <c r="AFZ6" s="82"/>
      <c r="AGA6" s="82"/>
      <c r="AGB6" s="82"/>
      <c r="AGC6" s="82"/>
      <c r="AGD6" s="82"/>
      <c r="AGE6" s="82"/>
      <c r="AGF6" s="82"/>
      <c r="AGG6" s="82"/>
      <c r="AGH6" s="82"/>
      <c r="AGI6" s="82"/>
      <c r="AGJ6" s="82"/>
      <c r="AGK6" s="82"/>
      <c r="AGL6" s="82"/>
      <c r="AGM6" s="82"/>
      <c r="AGN6" s="82"/>
      <c r="AGO6" s="82"/>
      <c r="AGP6" s="82"/>
      <c r="AGQ6" s="82"/>
      <c r="AGR6" s="82"/>
      <c r="AGS6" s="82"/>
      <c r="AGT6" s="82"/>
      <c r="AGU6" s="82"/>
      <c r="AGV6" s="82"/>
      <c r="AGW6" s="82"/>
      <c r="AGX6" s="82"/>
      <c r="AGY6" s="82"/>
      <c r="AGZ6" s="82"/>
      <c r="AHA6" s="82"/>
      <c r="AHB6" s="82"/>
      <c r="AHC6" s="82"/>
      <c r="AHD6" s="82"/>
      <c r="AHE6" s="82"/>
      <c r="AHF6" s="82"/>
      <c r="AHG6" s="82"/>
      <c r="AHH6" s="82"/>
      <c r="AHI6" s="82"/>
      <c r="AHJ6" s="82"/>
      <c r="AHK6" s="82"/>
      <c r="AHL6" s="82"/>
      <c r="AHM6" s="82"/>
      <c r="AHN6" s="82"/>
      <c r="AHO6" s="82"/>
      <c r="AHP6" s="82"/>
      <c r="AHQ6" s="82"/>
      <c r="AHR6" s="82"/>
      <c r="AHS6" s="82"/>
      <c r="AHT6" s="82"/>
      <c r="AHU6" s="82"/>
      <c r="AHV6" s="82"/>
      <c r="AHW6" s="82"/>
      <c r="AHX6" s="82"/>
      <c r="AHY6" s="82"/>
      <c r="AHZ6" s="82"/>
      <c r="AIA6" s="82"/>
      <c r="AIB6" s="82"/>
      <c r="AIC6" s="82"/>
      <c r="AID6" s="82"/>
      <c r="AIE6" s="82"/>
      <c r="AIF6" s="82"/>
      <c r="AIG6" s="82"/>
      <c r="AIH6" s="82"/>
      <c r="AII6" s="82"/>
      <c r="AIJ6" s="82"/>
      <c r="AIK6" s="82"/>
      <c r="AIL6" s="82"/>
      <c r="AIM6" s="82"/>
      <c r="AIN6" s="82"/>
      <c r="AIO6" s="82"/>
      <c r="AIP6" s="82"/>
      <c r="AIQ6" s="82"/>
      <c r="AIR6" s="82"/>
      <c r="AIS6" s="82"/>
      <c r="AIT6" s="82"/>
      <c r="AIU6" s="82"/>
      <c r="AIV6" s="82"/>
      <c r="AIW6" s="82"/>
      <c r="AIX6" s="82"/>
      <c r="AIY6" s="82"/>
      <c r="AIZ6" s="82"/>
      <c r="AJA6" s="82"/>
      <c r="AJB6" s="82"/>
      <c r="AJC6" s="82"/>
      <c r="AJD6" s="82"/>
      <c r="AJE6" s="82"/>
      <c r="AJF6" s="82"/>
      <c r="AJG6" s="82"/>
      <c r="AJH6" s="82"/>
      <c r="AJI6" s="82"/>
      <c r="AJJ6" s="82"/>
      <c r="AJK6" s="82"/>
      <c r="AJL6" s="82"/>
      <c r="AJM6" s="82"/>
      <c r="AJN6" s="82"/>
      <c r="AJO6" s="82"/>
      <c r="AJP6" s="82"/>
      <c r="AJQ6" s="82"/>
      <c r="AJR6" s="82"/>
      <c r="AJS6" s="82"/>
      <c r="AJT6" s="82"/>
      <c r="AJU6" s="82"/>
      <c r="AJV6" s="82"/>
      <c r="AJW6" s="82"/>
      <c r="AJX6" s="82"/>
      <c r="AJY6" s="82"/>
      <c r="AJZ6" s="82"/>
      <c r="AKA6" s="82"/>
      <c r="AKB6" s="82"/>
      <c r="AKC6" s="82"/>
      <c r="AKD6" s="82"/>
      <c r="AKE6" s="82"/>
      <c r="AKF6" s="82"/>
      <c r="AKG6" s="82"/>
      <c r="AKH6" s="82"/>
      <c r="AKI6" s="82"/>
      <c r="AKJ6" s="82"/>
      <c r="AKK6" s="82"/>
      <c r="AKL6" s="82"/>
      <c r="AKM6" s="82"/>
      <c r="AKN6" s="82"/>
      <c r="AKO6" s="82"/>
      <c r="AKP6" s="82"/>
      <c r="AKQ6" s="82"/>
      <c r="AKR6" s="82"/>
      <c r="AKS6" s="82"/>
      <c r="AKT6" s="82"/>
      <c r="AKU6" s="82"/>
      <c r="AKV6" s="82"/>
      <c r="AKW6" s="82"/>
      <c r="AKX6" s="82"/>
      <c r="AKY6" s="82"/>
      <c r="AKZ6" s="82"/>
      <c r="ALA6" s="82"/>
      <c r="ALB6" s="82"/>
      <c r="ALC6" s="82"/>
      <c r="ALD6" s="82"/>
      <c r="ALE6" s="82"/>
      <c r="ALF6" s="82"/>
      <c r="ALG6" s="82"/>
      <c r="ALH6" s="82"/>
      <c r="ALI6" s="82"/>
      <c r="ALJ6" s="82"/>
      <c r="ALK6" s="82"/>
      <c r="ALL6" s="82"/>
      <c r="ALM6" s="82"/>
      <c r="ALN6" s="82"/>
      <c r="ALO6" s="82"/>
      <c r="ALP6" s="82"/>
      <c r="ALQ6" s="82"/>
      <c r="ALR6" s="82"/>
      <c r="ALS6" s="82"/>
      <c r="ALT6" s="82"/>
      <c r="ALU6" s="82"/>
      <c r="ALV6" s="82"/>
      <c r="ALW6" s="82"/>
      <c r="ALX6" s="82"/>
      <c r="ALY6" s="82"/>
      <c r="ALZ6" s="82"/>
      <c r="AMA6" s="82"/>
      <c r="AMB6" s="82"/>
      <c r="AMC6" s="82"/>
      <c r="AMD6" s="82"/>
      <c r="AME6" s="82"/>
      <c r="AMF6" s="82"/>
      <c r="AMG6" s="82"/>
      <c r="AMH6" s="82"/>
      <c r="AMI6" s="82"/>
      <c r="AMJ6" s="82"/>
      <c r="AMK6" s="82"/>
      <c r="AML6" s="82"/>
      <c r="AMM6" s="82"/>
      <c r="AMN6" s="82"/>
      <c r="AMO6" s="82"/>
      <c r="AMP6" s="82"/>
      <c r="AMQ6" s="82"/>
      <c r="AMR6" s="82"/>
      <c r="AMS6" s="82"/>
      <c r="AMT6" s="82"/>
      <c r="AMU6" s="82"/>
      <c r="AMV6" s="82"/>
      <c r="AMW6" s="82"/>
      <c r="AMX6" s="82"/>
      <c r="AMY6" s="82"/>
      <c r="AMZ6" s="82"/>
      <c r="ANA6" s="82"/>
      <c r="ANB6" s="82"/>
      <c r="ANC6" s="82"/>
      <c r="AND6" s="82"/>
      <c r="ANE6" s="82"/>
      <c r="ANF6" s="82"/>
      <c r="ANG6" s="82"/>
      <c r="ANH6" s="82"/>
      <c r="ANI6" s="82"/>
      <c r="ANJ6" s="82"/>
      <c r="ANK6" s="82"/>
      <c r="ANL6" s="82"/>
      <c r="ANM6" s="82"/>
      <c r="ANN6" s="82"/>
      <c r="ANO6" s="82"/>
      <c r="ANP6" s="82"/>
      <c r="ANQ6" s="82"/>
      <c r="ANR6" s="82"/>
      <c r="ANS6" s="82"/>
      <c r="ANT6" s="82"/>
      <c r="ANU6" s="82"/>
      <c r="ANV6" s="82"/>
      <c r="ANW6" s="82"/>
      <c r="ANX6" s="82"/>
      <c r="ANY6" s="82"/>
      <c r="ANZ6" s="82"/>
      <c r="AOA6" s="82"/>
      <c r="AOB6" s="82"/>
      <c r="AOC6" s="82"/>
      <c r="AOD6" s="82"/>
      <c r="AOE6" s="82"/>
      <c r="AOF6" s="82"/>
      <c r="AOG6" s="82"/>
      <c r="AOH6" s="82"/>
      <c r="AOI6" s="82"/>
      <c r="AOJ6" s="82"/>
      <c r="AOK6" s="82"/>
      <c r="AOL6" s="82"/>
      <c r="AOM6" s="82"/>
      <c r="AON6" s="82"/>
      <c r="AOO6" s="82"/>
      <c r="AOP6" s="82"/>
      <c r="AOQ6" s="82"/>
      <c r="AOR6" s="82"/>
      <c r="AOS6" s="82"/>
      <c r="AOT6" s="82"/>
      <c r="AOU6" s="82"/>
      <c r="AOV6" s="82"/>
      <c r="AOW6" s="82"/>
      <c r="AOX6" s="82"/>
      <c r="AOY6" s="82"/>
      <c r="AOZ6" s="82"/>
      <c r="APA6" s="82"/>
      <c r="APB6" s="82"/>
      <c r="APC6" s="82"/>
      <c r="APD6" s="82"/>
      <c r="APE6" s="82"/>
      <c r="APF6" s="82"/>
      <c r="APG6" s="82"/>
      <c r="APH6" s="82"/>
      <c r="API6" s="82"/>
      <c r="APJ6" s="82"/>
      <c r="APK6" s="82"/>
      <c r="APL6" s="82"/>
      <c r="APM6" s="82"/>
      <c r="APN6" s="82"/>
      <c r="APO6" s="82"/>
      <c r="APP6" s="82"/>
      <c r="APQ6" s="82"/>
      <c r="APR6" s="82"/>
      <c r="APS6" s="82"/>
      <c r="APT6" s="82"/>
      <c r="APU6" s="82"/>
      <c r="APV6" s="82"/>
      <c r="APW6" s="82"/>
      <c r="APX6" s="82"/>
      <c r="APY6" s="82"/>
      <c r="APZ6" s="82"/>
      <c r="AQA6" s="82"/>
      <c r="AQB6" s="82"/>
      <c r="AQC6" s="82"/>
      <c r="AQD6" s="82"/>
      <c r="AQE6" s="82"/>
      <c r="AQF6" s="82"/>
      <c r="AQG6" s="82"/>
      <c r="AQH6" s="82"/>
      <c r="AQI6" s="82"/>
      <c r="AQJ6" s="82"/>
      <c r="AQK6" s="82"/>
      <c r="AQL6" s="82"/>
      <c r="AQM6" s="82"/>
      <c r="AQN6" s="82"/>
      <c r="AQO6" s="82"/>
      <c r="AQP6" s="82"/>
      <c r="AQQ6" s="82"/>
      <c r="AQR6" s="82"/>
      <c r="AQS6" s="82"/>
      <c r="AQT6" s="82"/>
      <c r="AQU6" s="82"/>
      <c r="AQV6" s="82"/>
      <c r="AQW6" s="82"/>
      <c r="AQX6" s="82"/>
      <c r="AQY6" s="82"/>
      <c r="AQZ6" s="82"/>
      <c r="ARA6" s="82"/>
      <c r="ARB6" s="82"/>
      <c r="ARC6" s="82"/>
      <c r="ARD6" s="82"/>
      <c r="ARE6" s="82"/>
      <c r="ARF6" s="82"/>
      <c r="ARG6" s="82"/>
      <c r="ARH6" s="82"/>
      <c r="ARI6" s="82"/>
      <c r="ARJ6" s="82"/>
      <c r="ARK6" s="82"/>
      <c r="ARL6" s="82"/>
      <c r="ARM6" s="82"/>
      <c r="ARN6" s="82"/>
      <c r="ARO6" s="82"/>
      <c r="ARP6" s="82"/>
      <c r="ARQ6" s="82"/>
      <c r="ARR6" s="82"/>
      <c r="ARS6" s="82"/>
      <c r="ART6" s="82"/>
      <c r="ARU6" s="82"/>
      <c r="ARV6" s="82"/>
      <c r="ARW6" s="82"/>
      <c r="ARX6" s="82"/>
      <c r="ARY6" s="82"/>
      <c r="ARZ6" s="82"/>
      <c r="ASA6" s="82"/>
      <c r="ASB6" s="82"/>
      <c r="ASC6" s="82"/>
      <c r="ASD6" s="82"/>
      <c r="ASE6" s="82"/>
      <c r="ASF6" s="82"/>
      <c r="ASG6" s="82"/>
      <c r="ASH6" s="82"/>
      <c r="ASI6" s="82"/>
      <c r="ASJ6" s="82"/>
      <c r="ASK6" s="82"/>
      <c r="ASL6" s="82"/>
      <c r="ASM6" s="82"/>
      <c r="ASN6" s="82"/>
      <c r="ASO6" s="82"/>
      <c r="ASP6" s="82"/>
      <c r="ASQ6" s="82"/>
      <c r="ASR6" s="82"/>
      <c r="ASS6" s="82"/>
      <c r="AST6" s="82"/>
      <c r="ASU6" s="82"/>
      <c r="ASV6" s="82"/>
      <c r="ASW6" s="82"/>
      <c r="ASX6" s="82"/>
      <c r="ASY6" s="82"/>
      <c r="ASZ6" s="82"/>
      <c r="ATA6" s="82"/>
      <c r="ATB6" s="82"/>
      <c r="ATC6" s="82"/>
      <c r="ATD6" s="82"/>
      <c r="ATE6" s="82"/>
      <c r="ATF6" s="82"/>
      <c r="ATG6" s="82"/>
      <c r="ATH6" s="82"/>
      <c r="ATI6" s="82"/>
      <c r="ATJ6" s="82"/>
      <c r="ATK6" s="82"/>
      <c r="ATL6" s="82"/>
      <c r="ATM6" s="82"/>
      <c r="ATN6" s="82"/>
      <c r="ATO6" s="82"/>
      <c r="ATP6" s="82"/>
      <c r="ATQ6" s="82"/>
      <c r="ATR6" s="82"/>
      <c r="ATS6" s="82"/>
      <c r="ATT6" s="82"/>
      <c r="ATU6" s="82"/>
      <c r="ATV6" s="82"/>
      <c r="ATW6" s="82"/>
      <c r="ATX6" s="82"/>
      <c r="ATY6" s="82"/>
      <c r="ATZ6" s="82"/>
      <c r="AUA6" s="82"/>
      <c r="AUB6" s="82"/>
      <c r="AUC6" s="82"/>
      <c r="AUD6" s="82"/>
      <c r="AUE6" s="82"/>
      <c r="AUF6" s="82"/>
      <c r="AUG6" s="82"/>
      <c r="AUH6" s="82"/>
      <c r="AUI6" s="82"/>
      <c r="AUJ6" s="82"/>
      <c r="AUK6" s="82"/>
      <c r="AUL6" s="82"/>
      <c r="AUM6" s="82"/>
      <c r="AUN6" s="82"/>
      <c r="AUO6" s="82"/>
      <c r="AUP6" s="82"/>
      <c r="AUQ6" s="82"/>
      <c r="AUR6" s="82"/>
      <c r="AUS6" s="82"/>
      <c r="AUT6" s="82"/>
      <c r="AUU6" s="82"/>
      <c r="AUV6" s="82"/>
      <c r="AUW6" s="82"/>
      <c r="AUX6" s="82"/>
      <c r="AUY6" s="82"/>
      <c r="AUZ6" s="82"/>
      <c r="AVA6" s="82"/>
      <c r="AVB6" s="82"/>
      <c r="AVC6" s="82"/>
      <c r="AVD6" s="82"/>
      <c r="AVE6" s="82"/>
      <c r="AVF6" s="82"/>
      <c r="AVG6" s="82"/>
      <c r="AVH6" s="82"/>
      <c r="AVI6" s="82"/>
      <c r="AVJ6" s="82"/>
      <c r="AVK6" s="82"/>
      <c r="AVL6" s="82"/>
      <c r="AVM6" s="82"/>
      <c r="AVN6" s="82"/>
      <c r="AVO6" s="82"/>
      <c r="AVP6" s="82"/>
      <c r="AVQ6" s="82"/>
      <c r="AVR6" s="82"/>
      <c r="AVS6" s="82"/>
      <c r="AVT6" s="82"/>
      <c r="AVU6" s="82"/>
      <c r="AVV6" s="82"/>
      <c r="AVW6" s="82"/>
      <c r="AVX6" s="82"/>
      <c r="AVY6" s="82"/>
      <c r="AVZ6" s="82"/>
      <c r="AWA6" s="82"/>
      <c r="AWB6" s="82"/>
      <c r="AWC6" s="82"/>
      <c r="AWD6" s="82"/>
      <c r="AWE6" s="82"/>
      <c r="AWF6" s="82"/>
      <c r="AWG6" s="82"/>
      <c r="AWH6" s="82"/>
      <c r="AWI6" s="82"/>
      <c r="AWJ6" s="82"/>
      <c r="AWK6" s="82"/>
      <c r="AWL6" s="82"/>
      <c r="AWM6" s="82"/>
      <c r="AWN6" s="82"/>
      <c r="AWO6" s="82"/>
      <c r="AWP6" s="82"/>
      <c r="AWQ6" s="82"/>
      <c r="AWR6" s="82"/>
      <c r="AWS6" s="82"/>
      <c r="AWT6" s="82"/>
      <c r="AWU6" s="82"/>
      <c r="AWV6" s="82"/>
      <c r="AWW6" s="82"/>
      <c r="AWX6" s="82"/>
      <c r="AWY6" s="82"/>
      <c r="AWZ6" s="82"/>
      <c r="AXA6" s="82"/>
      <c r="AXB6" s="82"/>
      <c r="AXC6" s="82"/>
      <c r="AXD6" s="82"/>
      <c r="AXE6" s="82"/>
      <c r="AXF6" s="82"/>
      <c r="AXG6" s="82"/>
      <c r="AXH6" s="82"/>
      <c r="AXI6" s="82"/>
      <c r="AXJ6" s="82"/>
      <c r="AXK6" s="82"/>
      <c r="AXL6" s="82"/>
      <c r="AXM6" s="82"/>
      <c r="AXN6" s="82"/>
      <c r="AXO6" s="82"/>
      <c r="AXP6" s="82"/>
      <c r="AXQ6" s="82"/>
      <c r="AXR6" s="82"/>
      <c r="AXS6" s="82"/>
      <c r="AXT6" s="82"/>
      <c r="AXU6" s="82"/>
      <c r="AXV6" s="82"/>
      <c r="AXW6" s="82"/>
      <c r="AXX6" s="82"/>
      <c r="AXY6" s="82"/>
      <c r="AXZ6" s="82"/>
      <c r="AYA6" s="82"/>
      <c r="AYB6" s="82"/>
      <c r="AYC6" s="82"/>
      <c r="AYD6" s="82"/>
      <c r="AYE6" s="82"/>
      <c r="AYF6" s="82"/>
      <c r="AYG6" s="82"/>
      <c r="AYH6" s="82"/>
      <c r="AYI6" s="82"/>
      <c r="AYJ6" s="82"/>
      <c r="AYK6" s="82"/>
      <c r="AYL6" s="82"/>
      <c r="AYM6" s="82"/>
      <c r="AYN6" s="82"/>
      <c r="AYO6" s="82"/>
      <c r="AYP6" s="82"/>
      <c r="AYQ6" s="82"/>
      <c r="AYR6" s="82"/>
      <c r="AYS6" s="82"/>
      <c r="AYT6" s="82"/>
      <c r="AYU6" s="82"/>
      <c r="AYV6" s="82"/>
      <c r="AYW6" s="82"/>
      <c r="AYX6" s="82"/>
      <c r="AYY6" s="82"/>
      <c r="AYZ6" s="82"/>
      <c r="AZA6" s="82"/>
      <c r="AZB6" s="82"/>
      <c r="AZC6" s="82"/>
      <c r="AZD6" s="82"/>
      <c r="AZE6" s="82"/>
      <c r="AZF6" s="82"/>
      <c r="AZG6" s="82"/>
      <c r="AZH6" s="82"/>
      <c r="AZI6" s="82"/>
      <c r="AZJ6" s="82"/>
      <c r="AZK6" s="82"/>
      <c r="AZL6" s="82"/>
      <c r="AZM6" s="82"/>
      <c r="AZN6" s="82"/>
      <c r="AZO6" s="82"/>
      <c r="AZP6" s="82"/>
      <c r="AZQ6" s="82"/>
      <c r="AZR6" s="82"/>
      <c r="AZS6" s="82"/>
      <c r="AZT6" s="82"/>
      <c r="AZU6" s="82"/>
      <c r="AZV6" s="82"/>
      <c r="AZW6" s="82"/>
      <c r="AZX6" s="82"/>
      <c r="AZY6" s="82"/>
      <c r="AZZ6" s="82"/>
      <c r="BAA6" s="82"/>
      <c r="BAB6" s="82"/>
      <c r="BAC6" s="82"/>
      <c r="BAD6" s="82"/>
      <c r="BAE6" s="82"/>
      <c r="BAF6" s="82"/>
      <c r="BAG6" s="82"/>
      <c r="BAH6" s="82"/>
      <c r="BAI6" s="82"/>
      <c r="BAJ6" s="82"/>
      <c r="BAK6" s="82"/>
      <c r="BAL6" s="82"/>
      <c r="BAM6" s="82"/>
      <c r="BAN6" s="82"/>
      <c r="BAO6" s="82"/>
      <c r="BAP6" s="82"/>
      <c r="BAQ6" s="82"/>
      <c r="BAR6" s="82"/>
      <c r="BAS6" s="82"/>
      <c r="BAT6" s="82"/>
      <c r="BAU6" s="82"/>
      <c r="BAV6" s="82"/>
      <c r="BAW6" s="82"/>
      <c r="BAX6" s="82"/>
      <c r="BAY6" s="82"/>
      <c r="BAZ6" s="82"/>
      <c r="BBA6" s="82"/>
      <c r="BBB6" s="82"/>
      <c r="BBC6" s="82"/>
      <c r="BBD6" s="82"/>
      <c r="BBE6" s="82"/>
      <c r="BBF6" s="82"/>
      <c r="BBG6" s="82"/>
      <c r="BBH6" s="82"/>
      <c r="BBI6" s="82"/>
      <c r="BBJ6" s="82"/>
      <c r="BBK6" s="82"/>
      <c r="BBL6" s="82"/>
      <c r="BBM6" s="82"/>
      <c r="BBN6" s="82"/>
      <c r="BBO6" s="82"/>
      <c r="BBP6" s="82"/>
      <c r="BBQ6" s="82"/>
      <c r="BBR6" s="82"/>
      <c r="BBS6" s="82"/>
      <c r="BBT6" s="82"/>
      <c r="BBU6" s="82"/>
      <c r="BBV6" s="82"/>
      <c r="BBW6" s="82"/>
      <c r="BBX6" s="82"/>
      <c r="BBY6" s="82"/>
      <c r="BBZ6" s="82"/>
      <c r="BCA6" s="82"/>
      <c r="BCB6" s="82"/>
      <c r="BCC6" s="82"/>
      <c r="BCD6" s="82"/>
      <c r="BCE6" s="82"/>
      <c r="BCF6" s="82"/>
      <c r="BCG6" s="82"/>
      <c r="BCH6" s="82"/>
      <c r="BCI6" s="82"/>
      <c r="BCJ6" s="82"/>
      <c r="BCK6" s="82"/>
      <c r="BCL6" s="82"/>
      <c r="BCM6" s="82"/>
      <c r="BCN6" s="82"/>
      <c r="BCO6" s="82"/>
      <c r="BCP6" s="82"/>
      <c r="BCQ6" s="82"/>
      <c r="BCR6" s="82"/>
      <c r="BCS6" s="82"/>
      <c r="BCT6" s="82"/>
      <c r="BCU6" s="82"/>
      <c r="BCV6" s="82"/>
      <c r="BCW6" s="82"/>
      <c r="BCX6" s="82"/>
      <c r="BCY6" s="82"/>
      <c r="BCZ6" s="82"/>
      <c r="BDA6" s="82"/>
      <c r="BDB6" s="82"/>
      <c r="BDC6" s="82"/>
      <c r="BDD6" s="82"/>
      <c r="BDE6" s="82"/>
      <c r="BDF6" s="82"/>
      <c r="BDG6" s="82"/>
      <c r="BDH6" s="82"/>
      <c r="BDI6" s="82"/>
      <c r="BDJ6" s="82"/>
      <c r="BDK6" s="82"/>
      <c r="BDL6" s="82"/>
      <c r="BDM6" s="82"/>
      <c r="BDN6" s="82"/>
      <c r="BDO6" s="82"/>
      <c r="BDP6" s="82"/>
      <c r="BDQ6" s="82"/>
      <c r="BDR6" s="82"/>
      <c r="BDS6" s="82"/>
      <c r="BDT6" s="82"/>
      <c r="BDU6" s="82"/>
      <c r="BDV6" s="82"/>
      <c r="BDW6" s="82"/>
      <c r="BDX6" s="82"/>
      <c r="BDY6" s="82"/>
      <c r="BDZ6" s="82"/>
      <c r="BEA6" s="82"/>
      <c r="BEB6" s="82"/>
      <c r="BEC6" s="82"/>
      <c r="BED6" s="82"/>
      <c r="BEE6" s="82"/>
      <c r="BEF6" s="82"/>
      <c r="BEG6" s="82"/>
      <c r="BEH6" s="82"/>
      <c r="BEI6" s="82"/>
      <c r="BEJ6" s="82"/>
      <c r="BEK6" s="82"/>
      <c r="BEL6" s="82"/>
      <c r="BEM6" s="82"/>
      <c r="BEN6" s="82"/>
      <c r="BEO6" s="82"/>
      <c r="BEP6" s="82"/>
      <c r="BEQ6" s="82"/>
      <c r="BER6" s="82"/>
      <c r="BES6" s="82"/>
      <c r="BET6" s="82"/>
      <c r="BEU6" s="82"/>
      <c r="BEV6" s="82"/>
      <c r="BEW6" s="82"/>
      <c r="BEX6" s="82"/>
      <c r="BEY6" s="82"/>
      <c r="BEZ6" s="82"/>
      <c r="BFA6" s="82"/>
      <c r="BFB6" s="82"/>
      <c r="BFC6" s="82"/>
      <c r="BFD6" s="82"/>
      <c r="BFE6" s="82"/>
      <c r="BFF6" s="82"/>
      <c r="BFG6" s="82"/>
      <c r="BFH6" s="82"/>
      <c r="BFI6" s="82"/>
      <c r="BFJ6" s="82"/>
      <c r="BFK6" s="82"/>
      <c r="BFL6" s="82"/>
      <c r="BFM6" s="82"/>
      <c r="BFN6" s="82"/>
      <c r="BFO6" s="82"/>
      <c r="BFP6" s="82"/>
      <c r="BFQ6" s="82"/>
      <c r="BFR6" s="82"/>
      <c r="BFS6" s="82"/>
      <c r="BFT6" s="82"/>
      <c r="BFU6" s="82"/>
      <c r="BFV6" s="82"/>
      <c r="BFW6" s="82"/>
      <c r="BFX6" s="82"/>
      <c r="BFY6" s="82"/>
      <c r="BFZ6" s="82"/>
      <c r="BGA6" s="82"/>
      <c r="BGB6" s="82"/>
      <c r="BGC6" s="82"/>
      <c r="BGD6" s="82"/>
      <c r="BGE6" s="82"/>
      <c r="BGF6" s="82"/>
      <c r="BGG6" s="82"/>
      <c r="BGH6" s="82"/>
      <c r="BGI6" s="82"/>
      <c r="BGJ6" s="82"/>
      <c r="BGK6" s="82"/>
      <c r="BGL6" s="82"/>
      <c r="BGM6" s="82"/>
      <c r="BGN6" s="82"/>
      <c r="BGO6" s="82"/>
      <c r="BGP6" s="82"/>
      <c r="BGQ6" s="82"/>
      <c r="BGR6" s="82"/>
      <c r="BGS6" s="82"/>
      <c r="BGT6" s="82"/>
      <c r="BGU6" s="82"/>
      <c r="BGV6" s="82"/>
      <c r="BGW6" s="82"/>
      <c r="BGX6" s="82"/>
      <c r="BGY6" s="82"/>
      <c r="BGZ6" s="82"/>
      <c r="BHA6" s="82"/>
      <c r="BHB6" s="82"/>
      <c r="BHC6" s="82"/>
      <c r="BHD6" s="82"/>
      <c r="BHE6" s="82"/>
      <c r="BHF6" s="82"/>
      <c r="BHG6" s="82"/>
      <c r="BHH6" s="82"/>
      <c r="BHI6" s="82"/>
      <c r="BHJ6" s="82"/>
      <c r="BHK6" s="82"/>
      <c r="BHL6" s="82"/>
      <c r="BHM6" s="82"/>
      <c r="BHN6" s="82"/>
      <c r="BHO6" s="82"/>
      <c r="BHP6" s="82"/>
      <c r="BHQ6" s="82"/>
      <c r="BHR6" s="82"/>
      <c r="BHS6" s="82"/>
      <c r="BHT6" s="82"/>
      <c r="BHU6" s="82"/>
      <c r="BHV6" s="82"/>
      <c r="BHW6" s="82"/>
      <c r="BHX6" s="82"/>
      <c r="BHY6" s="82"/>
      <c r="BHZ6" s="82"/>
      <c r="BIA6" s="82"/>
      <c r="BIB6" s="82"/>
      <c r="BIC6" s="82"/>
      <c r="BID6" s="82"/>
      <c r="BIE6" s="82"/>
      <c r="BIF6" s="82"/>
      <c r="BIG6" s="82"/>
      <c r="BIH6" s="82"/>
      <c r="BII6" s="82"/>
      <c r="BIJ6" s="82"/>
      <c r="BIK6" s="82"/>
      <c r="BIL6" s="82"/>
      <c r="BIM6" s="82"/>
      <c r="BIN6" s="82"/>
      <c r="BIO6" s="82"/>
      <c r="BIP6" s="82"/>
      <c r="BIQ6" s="82"/>
      <c r="BIR6" s="82"/>
      <c r="BIS6" s="82"/>
      <c r="BIT6" s="82"/>
      <c r="BIU6" s="82"/>
      <c r="BIV6" s="82"/>
      <c r="BIW6" s="82"/>
      <c r="BIX6" s="82"/>
      <c r="BIY6" s="82"/>
      <c r="BIZ6" s="82"/>
      <c r="BJA6" s="82"/>
      <c r="BJB6" s="82"/>
      <c r="BJC6" s="82"/>
      <c r="BJD6" s="82"/>
      <c r="BJE6" s="82"/>
      <c r="BJF6" s="82"/>
      <c r="BJG6" s="82"/>
      <c r="BJH6" s="82"/>
      <c r="BJI6" s="82"/>
      <c r="BJJ6" s="82"/>
      <c r="BJK6" s="82"/>
      <c r="BJL6" s="82"/>
      <c r="BJM6" s="82"/>
      <c r="BJN6" s="82"/>
      <c r="BJO6" s="82"/>
      <c r="BJP6" s="82"/>
      <c r="BJQ6" s="82"/>
      <c r="BJR6" s="82"/>
      <c r="BJS6" s="82"/>
      <c r="BJT6" s="82"/>
      <c r="BJU6" s="82"/>
      <c r="BJV6" s="82"/>
      <c r="BJW6" s="82"/>
      <c r="BJX6" s="82"/>
      <c r="BJY6" s="82"/>
      <c r="BJZ6" s="82"/>
      <c r="BKA6" s="82"/>
      <c r="BKB6" s="82"/>
      <c r="BKC6" s="82"/>
      <c r="BKD6" s="82"/>
      <c r="BKE6" s="82"/>
      <c r="BKF6" s="82"/>
      <c r="BKG6" s="82"/>
      <c r="BKH6" s="82"/>
      <c r="BKI6" s="82"/>
      <c r="BKJ6" s="82"/>
      <c r="BKK6" s="82"/>
      <c r="BKL6" s="82"/>
      <c r="BKM6" s="82"/>
      <c r="BKN6" s="82"/>
      <c r="BKO6" s="82"/>
      <c r="BKP6" s="82"/>
      <c r="BKQ6" s="82"/>
      <c r="BKR6" s="82"/>
      <c r="BKS6" s="82"/>
      <c r="BKT6" s="82"/>
      <c r="BKU6" s="82"/>
      <c r="BKV6" s="82"/>
      <c r="BKW6" s="82"/>
      <c r="BKX6" s="82"/>
      <c r="BKY6" s="82"/>
      <c r="BKZ6" s="82"/>
      <c r="BLA6" s="82"/>
      <c r="BLB6" s="82"/>
      <c r="BLC6" s="82"/>
      <c r="BLD6" s="82"/>
      <c r="BLE6" s="82"/>
      <c r="BLF6" s="82"/>
      <c r="BLG6" s="82"/>
      <c r="BLH6" s="82"/>
      <c r="BLI6" s="82"/>
      <c r="BLJ6" s="82"/>
      <c r="BLK6" s="82"/>
      <c r="BLL6" s="82"/>
      <c r="BLM6" s="82"/>
      <c r="BLN6" s="82"/>
      <c r="BLO6" s="82"/>
      <c r="BLP6" s="82"/>
      <c r="BLQ6" s="82"/>
      <c r="BLR6" s="82"/>
      <c r="BLS6" s="82"/>
      <c r="BLT6" s="82"/>
      <c r="BLU6" s="82"/>
      <c r="BLV6" s="82"/>
      <c r="BLW6" s="82"/>
      <c r="BLX6" s="82"/>
      <c r="BLY6" s="82"/>
      <c r="BLZ6" s="82"/>
      <c r="BMA6" s="82"/>
      <c r="BMB6" s="82"/>
      <c r="BMC6" s="82"/>
      <c r="BMD6" s="82"/>
      <c r="BME6" s="82"/>
      <c r="BMF6" s="82"/>
      <c r="BMG6" s="82"/>
      <c r="BMH6" s="82"/>
      <c r="BMI6" s="82"/>
      <c r="BMJ6" s="82"/>
      <c r="BMK6" s="82"/>
      <c r="BML6" s="82"/>
      <c r="BMM6" s="82"/>
      <c r="BMN6" s="82"/>
      <c r="BMO6" s="82"/>
      <c r="BMP6" s="82"/>
      <c r="BMQ6" s="82"/>
      <c r="BMR6" s="82"/>
      <c r="BMS6" s="82"/>
      <c r="BMT6" s="82"/>
      <c r="BMU6" s="82"/>
      <c r="BMV6" s="82"/>
      <c r="BMW6" s="82"/>
      <c r="BMX6" s="82"/>
      <c r="BMY6" s="82"/>
      <c r="BMZ6" s="82"/>
      <c r="BNA6" s="82"/>
      <c r="BNB6" s="82"/>
      <c r="BNC6" s="82"/>
      <c r="BND6" s="82"/>
      <c r="BNE6" s="82"/>
      <c r="BNF6" s="82"/>
      <c r="BNG6" s="82"/>
      <c r="BNH6" s="82"/>
      <c r="BNI6" s="82"/>
      <c r="BNJ6" s="82"/>
      <c r="BNK6" s="82"/>
      <c r="BNL6" s="82"/>
      <c r="BNM6" s="82"/>
      <c r="BNN6" s="82"/>
      <c r="BNO6" s="82"/>
      <c r="BNP6" s="82"/>
      <c r="BNQ6" s="82"/>
      <c r="BNR6" s="82"/>
      <c r="BNS6" s="82"/>
      <c r="BNT6" s="82"/>
      <c r="BNU6" s="82"/>
      <c r="BNV6" s="82"/>
      <c r="BNW6" s="82"/>
      <c r="BNX6" s="82"/>
      <c r="BNY6" s="82"/>
      <c r="BNZ6" s="82"/>
      <c r="BOA6" s="82"/>
      <c r="BOB6" s="82"/>
      <c r="BOC6" s="82"/>
      <c r="BOD6" s="82"/>
      <c r="BOE6" s="82"/>
      <c r="BOF6" s="82"/>
      <c r="BOG6" s="82"/>
      <c r="BOH6" s="82"/>
      <c r="BOI6" s="82"/>
      <c r="BOJ6" s="82"/>
      <c r="BOK6" s="82"/>
      <c r="BOL6" s="82"/>
      <c r="BOM6" s="82"/>
      <c r="BON6" s="82"/>
      <c r="BOO6" s="82"/>
      <c r="BOP6" s="82"/>
      <c r="BOQ6" s="82"/>
      <c r="BOR6" s="82"/>
      <c r="BOS6" s="82"/>
      <c r="BOT6" s="82"/>
      <c r="BOU6" s="82"/>
      <c r="BOV6" s="82"/>
      <c r="BOW6" s="82"/>
      <c r="BOX6" s="82"/>
      <c r="BOY6" s="82"/>
      <c r="BOZ6" s="82"/>
      <c r="BPA6" s="82"/>
      <c r="BPB6" s="82"/>
      <c r="BPC6" s="82"/>
      <c r="BPD6" s="82"/>
      <c r="BPE6" s="82"/>
      <c r="BPF6" s="82"/>
      <c r="BPG6" s="82"/>
      <c r="BPH6" s="82"/>
      <c r="BPI6" s="82"/>
      <c r="BPJ6" s="82"/>
      <c r="BPK6" s="82"/>
      <c r="BPL6" s="82"/>
      <c r="BPM6" s="82"/>
      <c r="BPN6" s="82"/>
      <c r="BPO6" s="82"/>
      <c r="BPP6" s="82"/>
      <c r="BPQ6" s="82"/>
      <c r="BPR6" s="82"/>
      <c r="BPS6" s="82"/>
      <c r="BPT6" s="82"/>
      <c r="BPU6" s="82"/>
      <c r="BPV6" s="82"/>
      <c r="BPW6" s="82"/>
      <c r="BPX6" s="82"/>
      <c r="BPY6" s="82"/>
      <c r="BPZ6" s="82"/>
      <c r="BQA6" s="82"/>
      <c r="BQB6" s="82"/>
      <c r="BQC6" s="82"/>
      <c r="BQD6" s="82"/>
      <c r="BQE6" s="82"/>
      <c r="BQF6" s="82"/>
      <c r="BQG6" s="82"/>
      <c r="BQH6" s="82"/>
      <c r="BQI6" s="82"/>
      <c r="BQJ6" s="82"/>
      <c r="BQK6" s="82"/>
      <c r="BQL6" s="82"/>
      <c r="BQM6" s="82"/>
      <c r="BQN6" s="82"/>
      <c r="BQO6" s="82"/>
      <c r="BQP6" s="82"/>
      <c r="BQQ6" s="82"/>
      <c r="BQR6" s="82"/>
      <c r="BQS6" s="82"/>
      <c r="BQT6" s="82"/>
      <c r="BQU6" s="82"/>
      <c r="BQV6" s="82"/>
      <c r="BQW6" s="82"/>
      <c r="BQX6" s="82"/>
      <c r="BQY6" s="82"/>
      <c r="BQZ6" s="82"/>
      <c r="BRA6" s="82"/>
      <c r="BRB6" s="82"/>
      <c r="BRC6" s="82"/>
      <c r="BRD6" s="82"/>
      <c r="BRE6" s="82"/>
      <c r="BRF6" s="82"/>
      <c r="BRG6" s="82"/>
      <c r="BRH6" s="82"/>
      <c r="BRI6" s="82"/>
      <c r="BRJ6" s="82"/>
      <c r="BRK6" s="82"/>
      <c r="BRL6" s="82"/>
      <c r="BRM6" s="82"/>
      <c r="BRN6" s="82"/>
      <c r="BRO6" s="82"/>
      <c r="BRP6" s="82"/>
      <c r="BRQ6" s="82"/>
      <c r="BRR6" s="82"/>
      <c r="BRS6" s="82"/>
      <c r="BRT6" s="82"/>
      <c r="BRU6" s="82"/>
      <c r="BRV6" s="82"/>
      <c r="BRW6" s="82"/>
      <c r="BRX6" s="82"/>
      <c r="BRY6" s="82"/>
      <c r="BRZ6" s="82"/>
      <c r="BSA6" s="82"/>
      <c r="BSB6" s="82"/>
      <c r="BSC6" s="82"/>
      <c r="BSD6" s="82"/>
      <c r="BSE6" s="82"/>
      <c r="BSF6" s="82"/>
      <c r="BSG6" s="82"/>
      <c r="BSH6" s="82"/>
      <c r="BSI6" s="82"/>
      <c r="BSJ6" s="82"/>
      <c r="BSK6" s="82"/>
      <c r="BSL6" s="82"/>
      <c r="BSM6" s="82"/>
      <c r="BSN6" s="82"/>
      <c r="BSO6" s="82"/>
      <c r="BSP6" s="82"/>
      <c r="BSQ6" s="82"/>
      <c r="BSR6" s="82"/>
      <c r="BSS6" s="82"/>
      <c r="BST6" s="82"/>
      <c r="BSU6" s="82"/>
      <c r="BSV6" s="82"/>
      <c r="BSW6" s="82"/>
      <c r="BSX6" s="82"/>
      <c r="BSY6" s="82"/>
      <c r="BSZ6" s="82"/>
      <c r="BTA6" s="82"/>
      <c r="BTB6" s="82"/>
      <c r="BTC6" s="82"/>
      <c r="BTD6" s="82"/>
      <c r="BTE6" s="82"/>
      <c r="BTF6" s="82"/>
      <c r="BTG6" s="82"/>
      <c r="BTH6" s="82"/>
      <c r="BTI6" s="82"/>
      <c r="BTJ6" s="82"/>
      <c r="BTK6" s="82"/>
      <c r="BTL6" s="82"/>
      <c r="BTM6" s="82"/>
      <c r="BTN6" s="82"/>
      <c r="BTO6" s="82"/>
      <c r="BTP6" s="82"/>
      <c r="BTQ6" s="82"/>
      <c r="BTR6" s="82"/>
      <c r="BTS6" s="82"/>
      <c r="BTT6" s="82"/>
      <c r="BTU6" s="82"/>
      <c r="BTV6" s="82"/>
      <c r="BTW6" s="82"/>
      <c r="BTX6" s="82"/>
      <c r="BTY6" s="82"/>
      <c r="BTZ6" s="82"/>
      <c r="BUA6" s="82"/>
      <c r="BUB6" s="82"/>
      <c r="BUC6" s="82"/>
      <c r="BUD6" s="82"/>
      <c r="BUE6" s="82"/>
      <c r="BUF6" s="82"/>
      <c r="BUG6" s="82"/>
      <c r="BUH6" s="82"/>
      <c r="BUI6" s="82"/>
      <c r="BUJ6" s="82"/>
      <c r="BUK6" s="82"/>
      <c r="BUL6" s="82"/>
      <c r="BUM6" s="82"/>
      <c r="BUN6" s="82"/>
      <c r="BUO6" s="82"/>
      <c r="BUP6" s="82"/>
      <c r="BUQ6" s="82"/>
      <c r="BUR6" s="82"/>
      <c r="BUS6" s="82"/>
      <c r="BUT6" s="82"/>
      <c r="BUU6" s="82"/>
      <c r="BUV6" s="82"/>
      <c r="BUW6" s="82"/>
      <c r="BUX6" s="82"/>
      <c r="BUY6" s="82"/>
      <c r="BUZ6" s="82"/>
      <c r="BVA6" s="82"/>
      <c r="BVB6" s="82"/>
      <c r="BVC6" s="82"/>
      <c r="BVD6" s="82"/>
      <c r="BVE6" s="82"/>
      <c r="BVF6" s="82"/>
      <c r="BVG6" s="82"/>
      <c r="BVH6" s="82"/>
      <c r="BVI6" s="82"/>
      <c r="BVJ6" s="82"/>
      <c r="BVK6" s="82"/>
      <c r="BVL6" s="82"/>
      <c r="BVM6" s="82"/>
      <c r="BVN6" s="82"/>
      <c r="BVO6" s="82"/>
      <c r="BVP6" s="82"/>
      <c r="BVQ6" s="82"/>
      <c r="BVR6" s="82"/>
      <c r="BVS6" s="82"/>
      <c r="BVT6" s="82"/>
      <c r="BVU6" s="82"/>
      <c r="BVV6" s="82"/>
      <c r="BVW6" s="82"/>
      <c r="BVX6" s="82"/>
      <c r="BVY6" s="82"/>
      <c r="BVZ6" s="82"/>
      <c r="BWA6" s="82"/>
      <c r="BWB6" s="82"/>
      <c r="BWC6" s="82"/>
      <c r="BWD6" s="82"/>
      <c r="BWE6" s="82"/>
      <c r="BWF6" s="82"/>
      <c r="BWG6" s="82"/>
      <c r="BWH6" s="82"/>
      <c r="BWI6" s="82"/>
      <c r="BWJ6" s="82"/>
      <c r="BWK6" s="82"/>
      <c r="BWL6" s="82"/>
      <c r="BWM6" s="82"/>
      <c r="BWN6" s="82"/>
      <c r="BWO6" s="82"/>
      <c r="BWP6" s="82"/>
      <c r="BWQ6" s="82"/>
      <c r="BWR6" s="82"/>
      <c r="BWS6" s="82"/>
      <c r="BWT6" s="82"/>
      <c r="BWU6" s="82"/>
      <c r="BWV6" s="82"/>
      <c r="BWW6" s="82"/>
      <c r="BWX6" s="82"/>
      <c r="BWY6" s="82"/>
      <c r="BWZ6" s="82"/>
      <c r="BXA6" s="82"/>
      <c r="BXB6" s="82"/>
      <c r="BXC6" s="82"/>
      <c r="BXD6" s="82"/>
      <c r="BXE6" s="82"/>
      <c r="BXF6" s="82"/>
      <c r="BXG6" s="82"/>
      <c r="BXH6" s="82"/>
      <c r="BXI6" s="82"/>
      <c r="BXJ6" s="82"/>
      <c r="BXK6" s="82"/>
      <c r="BXL6" s="82"/>
      <c r="BXM6" s="82"/>
      <c r="BXN6" s="82"/>
      <c r="BXO6" s="82"/>
      <c r="BXP6" s="82"/>
      <c r="BXQ6" s="82"/>
      <c r="BXR6" s="82"/>
      <c r="BXS6" s="82"/>
      <c r="BXT6" s="82"/>
      <c r="BXU6" s="82"/>
      <c r="BXV6" s="82"/>
      <c r="BXW6" s="82"/>
      <c r="BXX6" s="82"/>
      <c r="BXY6" s="82"/>
      <c r="BXZ6" s="82"/>
      <c r="BYA6" s="82"/>
      <c r="BYB6" s="82"/>
      <c r="BYC6" s="82"/>
      <c r="BYD6" s="82"/>
      <c r="BYE6" s="82"/>
      <c r="BYF6" s="82"/>
      <c r="BYG6" s="82"/>
      <c r="BYH6" s="82"/>
      <c r="BYI6" s="82"/>
      <c r="BYJ6" s="82"/>
      <c r="BYK6" s="82"/>
      <c r="BYL6" s="82"/>
      <c r="BYM6" s="82"/>
      <c r="BYN6" s="82"/>
      <c r="BYO6" s="82"/>
      <c r="BYP6" s="82"/>
      <c r="BYQ6" s="82"/>
      <c r="BYR6" s="82"/>
      <c r="BYS6" s="82"/>
      <c r="BYT6" s="82"/>
      <c r="BYU6" s="82"/>
      <c r="BYV6" s="82"/>
      <c r="BYW6" s="82"/>
      <c r="BYX6" s="82"/>
      <c r="BYY6" s="82"/>
      <c r="BYZ6" s="82"/>
      <c r="BZA6" s="82"/>
      <c r="BZB6" s="82"/>
      <c r="BZC6" s="82"/>
      <c r="BZD6" s="82"/>
      <c r="BZE6" s="82"/>
      <c r="BZF6" s="82"/>
      <c r="BZG6" s="82"/>
      <c r="BZH6" s="82"/>
      <c r="BZI6" s="82"/>
      <c r="BZJ6" s="82"/>
      <c r="BZK6" s="82"/>
      <c r="BZL6" s="82"/>
      <c r="BZM6" s="82"/>
      <c r="BZN6" s="82"/>
      <c r="BZO6" s="82"/>
      <c r="BZP6" s="82"/>
      <c r="BZQ6" s="82"/>
      <c r="BZR6" s="82"/>
      <c r="BZS6" s="82"/>
      <c r="BZT6" s="82"/>
      <c r="BZU6" s="82"/>
      <c r="BZV6" s="82"/>
      <c r="BZW6" s="82"/>
      <c r="BZX6" s="82"/>
      <c r="BZY6" s="82"/>
      <c r="BZZ6" s="82"/>
      <c r="CAA6" s="82"/>
      <c r="CAB6" s="82"/>
      <c r="CAC6" s="82"/>
      <c r="CAD6" s="82"/>
      <c r="CAE6" s="82"/>
      <c r="CAF6" s="82"/>
      <c r="CAG6" s="82"/>
      <c r="CAH6" s="82"/>
      <c r="CAI6" s="82"/>
      <c r="CAJ6" s="82"/>
      <c r="CAK6" s="82"/>
      <c r="CAL6" s="82"/>
      <c r="CAM6" s="82"/>
      <c r="CAN6" s="82"/>
      <c r="CAO6" s="82"/>
      <c r="CAP6" s="82"/>
      <c r="CAQ6" s="82"/>
      <c r="CAR6" s="82"/>
      <c r="CAS6" s="82"/>
      <c r="CAT6" s="82"/>
      <c r="CAU6" s="82"/>
      <c r="CAV6" s="82"/>
      <c r="CAW6" s="82"/>
      <c r="CAX6" s="82"/>
      <c r="CAY6" s="82"/>
      <c r="CAZ6" s="82"/>
      <c r="CBA6" s="82"/>
      <c r="CBB6" s="82"/>
      <c r="CBC6" s="82"/>
      <c r="CBD6" s="82"/>
      <c r="CBE6" s="82"/>
      <c r="CBF6" s="82"/>
      <c r="CBG6" s="82"/>
      <c r="CBH6" s="82"/>
      <c r="CBI6" s="82"/>
      <c r="CBJ6" s="82"/>
      <c r="CBK6" s="82"/>
      <c r="CBL6" s="82"/>
      <c r="CBM6" s="82"/>
      <c r="CBN6" s="82"/>
      <c r="CBO6" s="82"/>
      <c r="CBP6" s="82"/>
      <c r="CBQ6" s="82"/>
      <c r="CBR6" s="82"/>
      <c r="CBS6" s="82"/>
      <c r="CBT6" s="82"/>
      <c r="CBU6" s="82"/>
      <c r="CBV6" s="82"/>
      <c r="CBW6" s="82"/>
      <c r="CBX6" s="82"/>
      <c r="CBY6" s="82"/>
      <c r="CBZ6" s="82"/>
      <c r="CCA6" s="82"/>
      <c r="CCB6" s="82"/>
      <c r="CCC6" s="82"/>
      <c r="CCD6" s="82"/>
      <c r="CCE6" s="82"/>
      <c r="CCF6" s="82"/>
      <c r="CCG6" s="82"/>
      <c r="CCH6" s="82"/>
      <c r="CCI6" s="82"/>
      <c r="CCJ6" s="82"/>
      <c r="CCK6" s="82"/>
      <c r="CCL6" s="82"/>
      <c r="CCM6" s="82"/>
      <c r="CCN6" s="82"/>
      <c r="CCO6" s="82"/>
      <c r="CCP6" s="82"/>
      <c r="CCQ6" s="82"/>
      <c r="CCR6" s="82"/>
      <c r="CCS6" s="82"/>
      <c r="CCT6" s="82"/>
      <c r="CCU6" s="82"/>
      <c r="CCV6" s="82"/>
      <c r="CCW6" s="82"/>
      <c r="CCX6" s="82"/>
      <c r="CCY6" s="82"/>
      <c r="CCZ6" s="82"/>
      <c r="CDA6" s="82"/>
      <c r="CDB6" s="82"/>
      <c r="CDC6" s="82"/>
      <c r="CDD6" s="82"/>
      <c r="CDE6" s="82"/>
      <c r="CDF6" s="82"/>
      <c r="CDG6" s="82"/>
      <c r="CDH6" s="82"/>
      <c r="CDI6" s="82"/>
      <c r="CDJ6" s="82"/>
      <c r="CDK6" s="82"/>
      <c r="CDL6" s="82"/>
      <c r="CDM6" s="82"/>
      <c r="CDN6" s="82"/>
      <c r="CDO6" s="82"/>
      <c r="CDP6" s="82"/>
      <c r="CDQ6" s="82"/>
      <c r="CDR6" s="82"/>
      <c r="CDS6" s="82"/>
      <c r="CDT6" s="82"/>
      <c r="CDU6" s="82"/>
      <c r="CDV6" s="82"/>
      <c r="CDW6" s="82"/>
      <c r="CDX6" s="82"/>
      <c r="CDY6" s="82"/>
      <c r="CDZ6" s="82"/>
      <c r="CEA6" s="82"/>
      <c r="CEB6" s="82"/>
      <c r="CEC6" s="82"/>
      <c r="CED6" s="82"/>
      <c r="CEE6" s="82"/>
      <c r="CEF6" s="82"/>
      <c r="CEG6" s="82"/>
      <c r="CEH6" s="82"/>
      <c r="CEI6" s="82"/>
      <c r="CEJ6" s="82"/>
      <c r="CEK6" s="82"/>
      <c r="CEL6" s="82"/>
      <c r="CEM6" s="82"/>
      <c r="CEN6" s="82"/>
      <c r="CEO6" s="82"/>
      <c r="CEP6" s="82"/>
      <c r="CEQ6" s="82"/>
      <c r="CER6" s="82"/>
      <c r="CES6" s="82"/>
      <c r="CET6" s="82"/>
      <c r="CEU6" s="82"/>
      <c r="CEV6" s="82"/>
      <c r="CEW6" s="82"/>
      <c r="CEX6" s="82"/>
      <c r="CEY6" s="82"/>
      <c r="CEZ6" s="82"/>
      <c r="CFA6" s="82"/>
      <c r="CFB6" s="82"/>
      <c r="CFC6" s="82"/>
      <c r="CFD6" s="82"/>
      <c r="CFE6" s="82"/>
      <c r="CFF6" s="82"/>
      <c r="CFG6" s="82"/>
      <c r="CFH6" s="82"/>
      <c r="CFI6" s="82"/>
      <c r="CFJ6" s="82"/>
      <c r="CFK6" s="82"/>
      <c r="CFL6" s="82"/>
      <c r="CFM6" s="82"/>
      <c r="CFN6" s="82"/>
      <c r="CFO6" s="82"/>
      <c r="CFP6" s="82"/>
      <c r="CFQ6" s="82"/>
      <c r="CFR6" s="82"/>
      <c r="CFS6" s="82"/>
      <c r="CFT6" s="82"/>
      <c r="CFU6" s="82"/>
      <c r="CFV6" s="82"/>
      <c r="CFW6" s="82"/>
      <c r="CFX6" s="82"/>
      <c r="CFY6" s="82"/>
      <c r="CFZ6" s="82"/>
      <c r="CGA6" s="82"/>
      <c r="CGB6" s="82"/>
      <c r="CGC6" s="82"/>
      <c r="CGD6" s="82"/>
      <c r="CGE6" s="82"/>
      <c r="CGF6" s="82"/>
      <c r="CGG6" s="82"/>
      <c r="CGH6" s="82"/>
      <c r="CGI6" s="82"/>
      <c r="CGJ6" s="82"/>
      <c r="CGK6" s="82"/>
      <c r="CGL6" s="82"/>
      <c r="CGM6" s="82"/>
      <c r="CGN6" s="82"/>
      <c r="CGO6" s="82"/>
      <c r="CGP6" s="82"/>
      <c r="CGQ6" s="82"/>
      <c r="CGR6" s="82"/>
      <c r="CGS6" s="82"/>
      <c r="CGT6" s="82"/>
      <c r="CGU6" s="82"/>
      <c r="CGV6" s="82"/>
      <c r="CGW6" s="82"/>
      <c r="CGX6" s="82"/>
      <c r="CGY6" s="82"/>
      <c r="CGZ6" s="82"/>
      <c r="CHA6" s="82"/>
      <c r="CHB6" s="82"/>
      <c r="CHC6" s="82"/>
      <c r="CHD6" s="82"/>
      <c r="CHE6" s="82"/>
      <c r="CHF6" s="82"/>
      <c r="CHG6" s="82"/>
      <c r="CHH6" s="82"/>
      <c r="CHI6" s="82"/>
      <c r="CHJ6" s="82"/>
      <c r="CHK6" s="82"/>
      <c r="CHL6" s="82"/>
      <c r="CHM6" s="82"/>
      <c r="CHN6" s="82"/>
      <c r="CHO6" s="82"/>
      <c r="CHP6" s="82"/>
      <c r="CHQ6" s="82"/>
      <c r="CHR6" s="82"/>
      <c r="CHS6" s="82"/>
      <c r="CHT6" s="82"/>
      <c r="CHU6" s="82"/>
      <c r="CHV6" s="82"/>
      <c r="CHW6" s="82"/>
      <c r="CHX6" s="82"/>
      <c r="CHY6" s="82"/>
      <c r="CHZ6" s="82"/>
      <c r="CIA6" s="82"/>
      <c r="CIB6" s="82"/>
      <c r="CIC6" s="82"/>
      <c r="CID6" s="82"/>
      <c r="CIE6" s="82"/>
      <c r="CIF6" s="82"/>
      <c r="CIG6" s="82"/>
      <c r="CIH6" s="82"/>
      <c r="CII6" s="82"/>
      <c r="CIJ6" s="82"/>
      <c r="CIK6" s="82"/>
      <c r="CIL6" s="82"/>
      <c r="CIM6" s="82"/>
      <c r="CIN6" s="82"/>
      <c r="CIO6" s="82"/>
      <c r="CIP6" s="82"/>
      <c r="CIQ6" s="82"/>
      <c r="CIR6" s="82"/>
      <c r="CIS6" s="82"/>
      <c r="CIT6" s="82"/>
      <c r="CIU6" s="82"/>
      <c r="CIV6" s="82"/>
      <c r="CIW6" s="82"/>
      <c r="CIX6" s="82"/>
      <c r="CIY6" s="82"/>
      <c r="CIZ6" s="82"/>
      <c r="CJA6" s="82"/>
      <c r="CJB6" s="82"/>
      <c r="CJC6" s="82"/>
      <c r="CJD6" s="82"/>
      <c r="CJE6" s="82"/>
      <c r="CJF6" s="82"/>
      <c r="CJG6" s="82"/>
      <c r="CJH6" s="82"/>
      <c r="CJI6" s="82"/>
      <c r="CJJ6" s="82"/>
      <c r="CJK6" s="82"/>
      <c r="CJL6" s="82"/>
      <c r="CJM6" s="82"/>
      <c r="CJN6" s="82"/>
      <c r="CJO6" s="82"/>
      <c r="CJP6" s="82"/>
      <c r="CJQ6" s="82"/>
      <c r="CJR6" s="82"/>
      <c r="CJS6" s="82"/>
      <c r="CJT6" s="82"/>
      <c r="CJU6" s="82"/>
      <c r="CJV6" s="82"/>
      <c r="CJW6" s="82"/>
      <c r="CJX6" s="82"/>
      <c r="CJY6" s="82"/>
      <c r="CJZ6" s="82"/>
      <c r="CKA6" s="82"/>
      <c r="CKB6" s="82"/>
      <c r="CKC6" s="82"/>
      <c r="CKD6" s="82"/>
      <c r="CKE6" s="82"/>
      <c r="CKF6" s="82"/>
      <c r="CKG6" s="82"/>
      <c r="CKH6" s="82"/>
      <c r="CKI6" s="82"/>
      <c r="CKJ6" s="82"/>
      <c r="CKK6" s="82"/>
      <c r="CKL6" s="82"/>
      <c r="CKM6" s="82"/>
      <c r="CKN6" s="82"/>
      <c r="CKO6" s="82"/>
      <c r="CKP6" s="82"/>
      <c r="CKQ6" s="82"/>
      <c r="CKR6" s="82"/>
      <c r="CKS6" s="82"/>
      <c r="CKT6" s="82"/>
      <c r="CKU6" s="82"/>
      <c r="CKV6" s="82"/>
      <c r="CKW6" s="82"/>
      <c r="CKX6" s="82"/>
      <c r="CKY6" s="82"/>
      <c r="CKZ6" s="82"/>
      <c r="CLA6" s="82"/>
      <c r="CLB6" s="82"/>
      <c r="CLC6" s="82"/>
      <c r="CLD6" s="82"/>
      <c r="CLE6" s="82"/>
      <c r="CLF6" s="82"/>
      <c r="CLG6" s="82"/>
      <c r="CLH6" s="82"/>
      <c r="CLI6" s="82"/>
      <c r="CLJ6" s="82"/>
      <c r="CLK6" s="82"/>
      <c r="CLL6" s="82"/>
      <c r="CLM6" s="82"/>
      <c r="CLN6" s="82"/>
      <c r="CLO6" s="82"/>
      <c r="CLP6" s="82"/>
      <c r="CLQ6" s="82"/>
      <c r="CLR6" s="82"/>
      <c r="CLS6" s="82"/>
      <c r="CLT6" s="82"/>
      <c r="CLU6" s="82"/>
      <c r="CLV6" s="82"/>
      <c r="CLW6" s="82"/>
      <c r="CLX6" s="82"/>
      <c r="CLY6" s="82"/>
      <c r="CLZ6" s="82"/>
      <c r="CMA6" s="82"/>
      <c r="CMB6" s="82"/>
      <c r="CMC6" s="82"/>
      <c r="CMD6" s="82"/>
      <c r="CME6" s="82"/>
      <c r="CMF6" s="82"/>
      <c r="CMG6" s="82"/>
      <c r="CMH6" s="82"/>
      <c r="CMI6" s="82"/>
      <c r="CMJ6" s="82"/>
      <c r="CMK6" s="82"/>
      <c r="CML6" s="82"/>
      <c r="CMM6" s="82"/>
      <c r="CMN6" s="82"/>
      <c r="CMO6" s="82"/>
      <c r="CMP6" s="82"/>
      <c r="CMQ6" s="82"/>
      <c r="CMR6" s="82"/>
      <c r="CMS6" s="82"/>
      <c r="CMT6" s="82"/>
      <c r="CMU6" s="82"/>
      <c r="CMV6" s="82"/>
      <c r="CMW6" s="82"/>
      <c r="CMX6" s="82"/>
      <c r="CMY6" s="82"/>
      <c r="CMZ6" s="82"/>
      <c r="CNA6" s="82"/>
      <c r="CNB6" s="82"/>
      <c r="CNC6" s="82"/>
      <c r="CND6" s="82"/>
      <c r="CNE6" s="82"/>
      <c r="CNF6" s="82"/>
      <c r="CNG6" s="82"/>
      <c r="CNH6" s="82"/>
      <c r="CNI6" s="82"/>
      <c r="CNJ6" s="82"/>
      <c r="CNK6" s="82"/>
      <c r="CNL6" s="82"/>
      <c r="CNM6" s="82"/>
      <c r="CNN6" s="82"/>
      <c r="CNO6" s="82"/>
      <c r="CNP6" s="82"/>
      <c r="CNQ6" s="82"/>
      <c r="CNR6" s="82"/>
      <c r="CNS6" s="82"/>
      <c r="CNT6" s="82"/>
      <c r="CNU6" s="82"/>
      <c r="CNV6" s="82"/>
      <c r="CNW6" s="82"/>
      <c r="CNX6" s="82"/>
      <c r="CNY6" s="82"/>
      <c r="CNZ6" s="82"/>
      <c r="COA6" s="82"/>
      <c r="COB6" s="82"/>
      <c r="COC6" s="82"/>
      <c r="COD6" s="82"/>
      <c r="COE6" s="82"/>
      <c r="COF6" s="82"/>
      <c r="COG6" s="82"/>
      <c r="COH6" s="82"/>
      <c r="COI6" s="82"/>
      <c r="COJ6" s="82"/>
      <c r="COK6" s="82"/>
      <c r="COL6" s="82"/>
      <c r="COM6" s="82"/>
      <c r="CON6" s="82"/>
      <c r="COO6" s="82"/>
      <c r="COP6" s="82"/>
      <c r="COQ6" s="82"/>
      <c r="COR6" s="82"/>
      <c r="COS6" s="82"/>
      <c r="COT6" s="82"/>
      <c r="COU6" s="82"/>
      <c r="COV6" s="82"/>
      <c r="COW6" s="82"/>
      <c r="COX6" s="82"/>
      <c r="COY6" s="82"/>
      <c r="COZ6" s="82"/>
      <c r="CPA6" s="82"/>
      <c r="CPB6" s="82"/>
      <c r="CPC6" s="82"/>
      <c r="CPD6" s="82"/>
      <c r="CPE6" s="82"/>
      <c r="CPF6" s="82"/>
      <c r="CPG6" s="82"/>
      <c r="CPH6" s="82"/>
      <c r="CPI6" s="82"/>
      <c r="CPJ6" s="82"/>
      <c r="CPK6" s="82"/>
      <c r="CPL6" s="82"/>
      <c r="CPM6" s="82"/>
      <c r="CPN6" s="82"/>
      <c r="CPO6" s="82"/>
      <c r="CPP6" s="82"/>
      <c r="CPQ6" s="82"/>
      <c r="CPR6" s="82"/>
      <c r="CPS6" s="82"/>
      <c r="CPT6" s="82"/>
      <c r="CPU6" s="82"/>
      <c r="CPV6" s="82"/>
      <c r="CPW6" s="82"/>
      <c r="CPX6" s="82"/>
      <c r="CPY6" s="82"/>
      <c r="CPZ6" s="82"/>
      <c r="CQA6" s="82"/>
      <c r="CQB6" s="82"/>
      <c r="CQC6" s="82"/>
      <c r="CQD6" s="82"/>
      <c r="CQE6" s="82"/>
      <c r="CQF6" s="82"/>
      <c r="CQG6" s="82"/>
      <c r="CQH6" s="82"/>
      <c r="CQI6" s="82"/>
      <c r="CQJ6" s="82"/>
      <c r="CQK6" s="82"/>
      <c r="CQL6" s="82"/>
      <c r="CQM6" s="82"/>
      <c r="CQN6" s="82"/>
      <c r="CQO6" s="82"/>
      <c r="CQP6" s="82"/>
      <c r="CQQ6" s="82"/>
      <c r="CQR6" s="82"/>
      <c r="CQS6" s="82"/>
      <c r="CQT6" s="82"/>
      <c r="CQU6" s="82"/>
      <c r="CQV6" s="82"/>
      <c r="CQW6" s="82"/>
      <c r="CQX6" s="82"/>
      <c r="CQY6" s="82"/>
      <c r="CQZ6" s="82"/>
      <c r="CRA6" s="82"/>
      <c r="CRB6" s="82"/>
      <c r="CRC6" s="82"/>
      <c r="CRD6" s="82"/>
      <c r="CRE6" s="82"/>
      <c r="CRF6" s="82"/>
      <c r="CRG6" s="82"/>
      <c r="CRH6" s="82"/>
      <c r="CRI6" s="82"/>
      <c r="CRJ6" s="82"/>
      <c r="CRK6" s="82"/>
      <c r="CRL6" s="82"/>
      <c r="CRM6" s="82"/>
      <c r="CRN6" s="82"/>
      <c r="CRO6" s="82"/>
      <c r="CRP6" s="82"/>
      <c r="CRQ6" s="82"/>
      <c r="CRR6" s="82"/>
      <c r="CRS6" s="82"/>
      <c r="CRT6" s="82"/>
      <c r="CRU6" s="82"/>
      <c r="CRV6" s="82"/>
      <c r="CRW6" s="82"/>
      <c r="CRX6" s="82"/>
      <c r="CRY6" s="82"/>
      <c r="CRZ6" s="82"/>
      <c r="CSA6" s="82"/>
      <c r="CSB6" s="82"/>
      <c r="CSC6" s="82"/>
      <c r="CSD6" s="82"/>
      <c r="CSE6" s="82"/>
      <c r="CSF6" s="82"/>
      <c r="CSG6" s="82"/>
      <c r="CSH6" s="82"/>
      <c r="CSI6" s="82"/>
      <c r="CSJ6" s="82"/>
      <c r="CSK6" s="82"/>
      <c r="CSL6" s="82"/>
      <c r="CSM6" s="82"/>
      <c r="CSN6" s="82"/>
      <c r="CSO6" s="82"/>
      <c r="CSP6" s="82"/>
      <c r="CSQ6" s="82"/>
      <c r="CSR6" s="82"/>
      <c r="CSS6" s="82"/>
      <c r="CST6" s="82"/>
      <c r="CSU6" s="82"/>
      <c r="CSV6" s="82"/>
      <c r="CSW6" s="82"/>
      <c r="CSX6" s="82"/>
      <c r="CSY6" s="82"/>
      <c r="CSZ6" s="82"/>
      <c r="CTA6" s="82"/>
      <c r="CTB6" s="82"/>
      <c r="CTC6" s="82"/>
      <c r="CTD6" s="82"/>
      <c r="CTE6" s="82"/>
      <c r="CTF6" s="82"/>
      <c r="CTG6" s="82"/>
      <c r="CTH6" s="82"/>
      <c r="CTI6" s="82"/>
      <c r="CTJ6" s="82"/>
      <c r="CTK6" s="82"/>
      <c r="CTL6" s="82"/>
      <c r="CTM6" s="82"/>
      <c r="CTN6" s="82"/>
      <c r="CTO6" s="82"/>
      <c r="CTP6" s="82"/>
      <c r="CTQ6" s="82"/>
      <c r="CTR6" s="82"/>
      <c r="CTS6" s="82"/>
      <c r="CTT6" s="82"/>
      <c r="CTU6" s="82"/>
      <c r="CTV6" s="82"/>
      <c r="CTW6" s="82"/>
      <c r="CTX6" s="82"/>
      <c r="CTY6" s="82"/>
      <c r="CTZ6" s="82"/>
      <c r="CUA6" s="82"/>
      <c r="CUB6" s="82"/>
      <c r="CUC6" s="82"/>
      <c r="CUD6" s="82"/>
      <c r="CUE6" s="82"/>
      <c r="CUF6" s="82"/>
      <c r="CUG6" s="82"/>
      <c r="CUH6" s="82"/>
      <c r="CUI6" s="82"/>
      <c r="CUJ6" s="82"/>
      <c r="CUK6" s="82"/>
      <c r="CUL6" s="82"/>
      <c r="CUM6" s="82"/>
      <c r="CUN6" s="82"/>
      <c r="CUO6" s="82"/>
      <c r="CUP6" s="82"/>
      <c r="CUQ6" s="82"/>
      <c r="CUR6" s="82"/>
      <c r="CUS6" s="82"/>
      <c r="CUT6" s="82"/>
      <c r="CUU6" s="82"/>
      <c r="CUV6" s="82"/>
      <c r="CUW6" s="82"/>
      <c r="CUX6" s="82"/>
      <c r="CUY6" s="82"/>
      <c r="CUZ6" s="82"/>
      <c r="CVA6" s="82"/>
      <c r="CVB6" s="82"/>
      <c r="CVC6" s="82"/>
      <c r="CVD6" s="82"/>
      <c r="CVE6" s="82"/>
      <c r="CVF6" s="82"/>
      <c r="CVG6" s="82"/>
      <c r="CVH6" s="82"/>
      <c r="CVI6" s="82"/>
      <c r="CVJ6" s="82"/>
      <c r="CVK6" s="82"/>
      <c r="CVL6" s="82"/>
      <c r="CVM6" s="82"/>
      <c r="CVN6" s="82"/>
      <c r="CVO6" s="82"/>
      <c r="CVP6" s="82"/>
      <c r="CVQ6" s="82"/>
      <c r="CVR6" s="82"/>
      <c r="CVS6" s="82"/>
      <c r="CVT6" s="82"/>
      <c r="CVU6" s="82"/>
      <c r="CVV6" s="82"/>
      <c r="CVW6" s="82"/>
      <c r="CVX6" s="82"/>
      <c r="CVY6" s="82"/>
      <c r="CVZ6" s="82"/>
      <c r="CWA6" s="82"/>
      <c r="CWB6" s="82"/>
      <c r="CWC6" s="82"/>
      <c r="CWD6" s="82"/>
      <c r="CWE6" s="82"/>
      <c r="CWF6" s="82"/>
      <c r="CWG6" s="82"/>
      <c r="CWH6" s="82"/>
      <c r="CWI6" s="82"/>
      <c r="CWJ6" s="82"/>
      <c r="CWK6" s="82"/>
      <c r="CWL6" s="82"/>
      <c r="CWM6" s="82"/>
      <c r="CWN6" s="82"/>
      <c r="CWO6" s="82"/>
      <c r="CWP6" s="82"/>
      <c r="CWQ6" s="82"/>
      <c r="CWR6" s="82"/>
      <c r="CWS6" s="82"/>
      <c r="CWT6" s="82"/>
      <c r="CWU6" s="82"/>
      <c r="CWV6" s="82"/>
      <c r="CWW6" s="82"/>
      <c r="CWX6" s="82"/>
      <c r="CWY6" s="82"/>
      <c r="CWZ6" s="82"/>
      <c r="CXA6" s="82"/>
      <c r="CXB6" s="82"/>
      <c r="CXC6" s="82"/>
      <c r="CXD6" s="82"/>
      <c r="CXE6" s="82"/>
      <c r="CXF6" s="82"/>
      <c r="CXG6" s="82"/>
      <c r="CXH6" s="82"/>
      <c r="CXI6" s="82"/>
      <c r="CXJ6" s="82"/>
      <c r="CXK6" s="82"/>
      <c r="CXL6" s="82"/>
      <c r="CXM6" s="82"/>
      <c r="CXN6" s="82"/>
      <c r="CXO6" s="82"/>
      <c r="CXP6" s="82"/>
      <c r="CXQ6" s="82"/>
      <c r="CXR6" s="82"/>
      <c r="CXS6" s="82"/>
      <c r="CXT6" s="82"/>
      <c r="CXU6" s="82"/>
      <c r="CXV6" s="82"/>
      <c r="CXW6" s="82"/>
      <c r="CXX6" s="82"/>
      <c r="CXY6" s="82"/>
      <c r="CXZ6" s="82"/>
      <c r="CYA6" s="82"/>
      <c r="CYB6" s="82"/>
      <c r="CYC6" s="82"/>
      <c r="CYD6" s="82"/>
      <c r="CYE6" s="82"/>
      <c r="CYF6" s="82"/>
      <c r="CYG6" s="82"/>
      <c r="CYH6" s="82"/>
      <c r="CYI6" s="82"/>
      <c r="CYJ6" s="82"/>
      <c r="CYK6" s="82"/>
      <c r="CYL6" s="82"/>
      <c r="CYM6" s="82"/>
      <c r="CYN6" s="82"/>
      <c r="CYO6" s="82"/>
      <c r="CYP6" s="82"/>
      <c r="CYQ6" s="82"/>
      <c r="CYR6" s="82"/>
      <c r="CYS6" s="82"/>
      <c r="CYT6" s="82"/>
      <c r="CYU6" s="82"/>
      <c r="CYV6" s="82"/>
      <c r="CYW6" s="82"/>
      <c r="CYX6" s="82"/>
      <c r="CYY6" s="82"/>
      <c r="CYZ6" s="82"/>
      <c r="CZA6" s="82"/>
      <c r="CZB6" s="82"/>
      <c r="CZC6" s="82"/>
      <c r="CZD6" s="82"/>
      <c r="CZE6" s="82"/>
      <c r="CZF6" s="82"/>
      <c r="CZG6" s="82"/>
      <c r="CZH6" s="82"/>
      <c r="CZI6" s="82"/>
      <c r="CZJ6" s="82"/>
      <c r="CZK6" s="82"/>
      <c r="CZL6" s="82"/>
      <c r="CZM6" s="82"/>
      <c r="CZN6" s="82"/>
      <c r="CZO6" s="82"/>
      <c r="CZP6" s="82"/>
      <c r="CZQ6" s="82"/>
      <c r="CZR6" s="82"/>
      <c r="CZS6" s="82"/>
      <c r="CZT6" s="82"/>
      <c r="CZU6" s="82"/>
      <c r="CZV6" s="82"/>
      <c r="CZW6" s="82"/>
      <c r="CZX6" s="82"/>
      <c r="CZY6" s="82"/>
      <c r="CZZ6" s="82"/>
      <c r="DAA6" s="82"/>
      <c r="DAB6" s="82"/>
      <c r="DAC6" s="82"/>
      <c r="DAD6" s="82"/>
      <c r="DAE6" s="82"/>
      <c r="DAF6" s="82"/>
      <c r="DAG6" s="82"/>
      <c r="DAH6" s="82"/>
      <c r="DAI6" s="82"/>
      <c r="DAJ6" s="82"/>
      <c r="DAK6" s="82"/>
      <c r="DAL6" s="82"/>
      <c r="DAM6" s="82"/>
      <c r="DAN6" s="82"/>
      <c r="DAO6" s="82"/>
      <c r="DAP6" s="82"/>
      <c r="DAQ6" s="82"/>
      <c r="DAR6" s="82"/>
      <c r="DAS6" s="82"/>
      <c r="DAT6" s="82"/>
      <c r="DAU6" s="82"/>
      <c r="DAV6" s="82"/>
      <c r="DAW6" s="82"/>
      <c r="DAX6" s="82"/>
      <c r="DAY6" s="82"/>
      <c r="DAZ6" s="82"/>
      <c r="DBA6" s="82"/>
      <c r="DBB6" s="82"/>
      <c r="DBC6" s="82"/>
      <c r="DBD6" s="82"/>
      <c r="DBE6" s="82"/>
      <c r="DBF6" s="82"/>
      <c r="DBG6" s="82"/>
      <c r="DBH6" s="82"/>
      <c r="DBI6" s="82"/>
      <c r="DBJ6" s="82"/>
      <c r="DBK6" s="82"/>
      <c r="DBL6" s="82"/>
      <c r="DBM6" s="82"/>
      <c r="DBN6" s="82"/>
      <c r="DBO6" s="82"/>
      <c r="DBP6" s="82"/>
      <c r="DBQ6" s="82"/>
      <c r="DBR6" s="82"/>
      <c r="DBS6" s="82"/>
      <c r="DBT6" s="82"/>
      <c r="DBU6" s="82"/>
      <c r="DBV6" s="82"/>
      <c r="DBW6" s="82"/>
      <c r="DBX6" s="82"/>
      <c r="DBY6" s="82"/>
      <c r="DBZ6" s="82"/>
      <c r="DCA6" s="82"/>
      <c r="DCB6" s="82"/>
      <c r="DCC6" s="82"/>
      <c r="DCD6" s="82"/>
      <c r="DCE6" s="82"/>
      <c r="DCF6" s="82"/>
      <c r="DCG6" s="82"/>
      <c r="DCH6" s="82"/>
      <c r="DCI6" s="82"/>
      <c r="DCJ6" s="82"/>
      <c r="DCK6" s="82"/>
      <c r="DCL6" s="82"/>
      <c r="DCM6" s="82"/>
      <c r="DCN6" s="82"/>
      <c r="DCO6" s="82"/>
      <c r="DCP6" s="82"/>
      <c r="DCQ6" s="82"/>
      <c r="DCR6" s="82"/>
      <c r="DCS6" s="82"/>
      <c r="DCT6" s="82"/>
      <c r="DCU6" s="82"/>
      <c r="DCV6" s="82"/>
      <c r="DCW6" s="82"/>
      <c r="DCX6" s="82"/>
      <c r="DCY6" s="82"/>
      <c r="DCZ6" s="82"/>
      <c r="DDA6" s="82"/>
      <c r="DDB6" s="82"/>
      <c r="DDC6" s="82"/>
      <c r="DDD6" s="82"/>
      <c r="DDE6" s="82"/>
      <c r="DDF6" s="82"/>
      <c r="DDG6" s="82"/>
      <c r="DDH6" s="82"/>
      <c r="DDI6" s="82"/>
      <c r="DDJ6" s="82"/>
      <c r="DDK6" s="82"/>
      <c r="DDL6" s="82"/>
      <c r="DDM6" s="82"/>
      <c r="DDN6" s="82"/>
      <c r="DDO6" s="82"/>
      <c r="DDP6" s="82"/>
      <c r="DDQ6" s="82"/>
      <c r="DDR6" s="82"/>
      <c r="DDS6" s="82"/>
      <c r="DDT6" s="82"/>
      <c r="DDU6" s="82"/>
      <c r="DDV6" s="82"/>
      <c r="DDW6" s="82"/>
      <c r="DDX6" s="82"/>
      <c r="DDY6" s="82"/>
      <c r="DDZ6" s="82"/>
      <c r="DEA6" s="82"/>
      <c r="DEB6" s="82"/>
      <c r="DEC6" s="82"/>
      <c r="DED6" s="82"/>
      <c r="DEE6" s="82"/>
      <c r="DEF6" s="82"/>
      <c r="DEG6" s="82"/>
      <c r="DEH6" s="82"/>
      <c r="DEI6" s="82"/>
      <c r="DEJ6" s="82"/>
      <c r="DEK6" s="82"/>
      <c r="DEL6" s="82"/>
      <c r="DEM6" s="82"/>
      <c r="DEN6" s="82"/>
      <c r="DEO6" s="82"/>
      <c r="DEP6" s="82"/>
      <c r="DEQ6" s="82"/>
      <c r="DER6" s="82"/>
      <c r="DES6" s="82"/>
      <c r="DET6" s="82"/>
      <c r="DEU6" s="82"/>
      <c r="DEV6" s="82"/>
      <c r="DEW6" s="82"/>
      <c r="DEX6" s="82"/>
      <c r="DEY6" s="82"/>
      <c r="DEZ6" s="82"/>
      <c r="DFA6" s="82"/>
      <c r="DFB6" s="82"/>
      <c r="DFC6" s="82"/>
      <c r="DFD6" s="82"/>
      <c r="DFE6" s="82"/>
      <c r="DFF6" s="82"/>
      <c r="DFG6" s="82"/>
      <c r="DFH6" s="82"/>
      <c r="DFI6" s="82"/>
      <c r="DFJ6" s="82"/>
      <c r="DFK6" s="82"/>
      <c r="DFL6" s="82"/>
      <c r="DFM6" s="82"/>
      <c r="DFN6" s="82"/>
      <c r="DFO6" s="82"/>
      <c r="DFP6" s="82"/>
      <c r="DFQ6" s="82"/>
      <c r="DFR6" s="82"/>
      <c r="DFS6" s="82"/>
      <c r="DFT6" s="82"/>
      <c r="DFU6" s="82"/>
      <c r="DFV6" s="82"/>
      <c r="DFW6" s="82"/>
      <c r="DFX6" s="82"/>
      <c r="DFY6" s="82"/>
      <c r="DFZ6" s="82"/>
      <c r="DGA6" s="82"/>
      <c r="DGB6" s="82"/>
      <c r="DGC6" s="82"/>
      <c r="DGD6" s="82"/>
      <c r="DGE6" s="82"/>
      <c r="DGF6" s="82"/>
      <c r="DGG6" s="82"/>
      <c r="DGH6" s="82"/>
      <c r="DGI6" s="82"/>
      <c r="DGJ6" s="82"/>
      <c r="DGK6" s="82"/>
      <c r="DGL6" s="82"/>
      <c r="DGM6" s="82"/>
      <c r="DGN6" s="82"/>
      <c r="DGO6" s="82"/>
      <c r="DGP6" s="82"/>
      <c r="DGQ6" s="82"/>
      <c r="DGR6" s="82"/>
      <c r="DGS6" s="82"/>
      <c r="DGT6" s="82"/>
      <c r="DGU6" s="82"/>
      <c r="DGV6" s="82"/>
      <c r="DGW6" s="82"/>
      <c r="DGX6" s="82"/>
      <c r="DGY6" s="82"/>
      <c r="DGZ6" s="82"/>
      <c r="DHA6" s="82"/>
      <c r="DHB6" s="82"/>
      <c r="DHC6" s="82"/>
      <c r="DHD6" s="82"/>
      <c r="DHE6" s="82"/>
      <c r="DHF6" s="82"/>
      <c r="DHG6" s="82"/>
      <c r="DHH6" s="82"/>
      <c r="DHI6" s="82"/>
      <c r="DHJ6" s="82"/>
      <c r="DHK6" s="82"/>
      <c r="DHL6" s="82"/>
      <c r="DHM6" s="82"/>
      <c r="DHN6" s="82"/>
      <c r="DHO6" s="82"/>
      <c r="DHP6" s="82"/>
      <c r="DHQ6" s="82"/>
      <c r="DHR6" s="82"/>
      <c r="DHS6" s="82"/>
      <c r="DHT6" s="82"/>
      <c r="DHU6" s="82"/>
      <c r="DHV6" s="82"/>
      <c r="DHW6" s="82"/>
      <c r="DHX6" s="82"/>
      <c r="DHY6" s="82"/>
      <c r="DHZ6" s="82"/>
      <c r="DIA6" s="82"/>
      <c r="DIB6" s="82"/>
      <c r="DIC6" s="82"/>
      <c r="DID6" s="82"/>
      <c r="DIE6" s="82"/>
      <c r="DIF6" s="82"/>
      <c r="DIG6" s="82"/>
      <c r="DIH6" s="82"/>
      <c r="DII6" s="82"/>
      <c r="DIJ6" s="82"/>
      <c r="DIK6" s="82"/>
      <c r="DIL6" s="82"/>
      <c r="DIM6" s="82"/>
      <c r="DIN6" s="82"/>
      <c r="DIO6" s="82"/>
      <c r="DIP6" s="82"/>
      <c r="DIQ6" s="82"/>
      <c r="DIR6" s="82"/>
      <c r="DIS6" s="82"/>
      <c r="DIT6" s="82"/>
      <c r="DIU6" s="82"/>
      <c r="DIV6" s="82"/>
      <c r="DIW6" s="82"/>
      <c r="DIX6" s="82"/>
      <c r="DIY6" s="82"/>
      <c r="DIZ6" s="82"/>
      <c r="DJA6" s="82"/>
      <c r="DJB6" s="82"/>
      <c r="DJC6" s="82"/>
      <c r="DJD6" s="82"/>
      <c r="DJE6" s="82"/>
      <c r="DJF6" s="82"/>
      <c r="DJG6" s="82"/>
      <c r="DJH6" s="82"/>
      <c r="DJI6" s="82"/>
      <c r="DJJ6" s="82"/>
      <c r="DJK6" s="82"/>
      <c r="DJL6" s="82"/>
      <c r="DJM6" s="82"/>
      <c r="DJN6" s="82"/>
      <c r="DJO6" s="82"/>
      <c r="DJP6" s="82"/>
      <c r="DJQ6" s="82"/>
      <c r="DJR6" s="82"/>
      <c r="DJS6" s="82"/>
      <c r="DJT6" s="82"/>
      <c r="DJU6" s="82"/>
      <c r="DJV6" s="82"/>
      <c r="DJW6" s="82"/>
      <c r="DJX6" s="82"/>
      <c r="DJY6" s="82"/>
      <c r="DJZ6" s="82"/>
      <c r="DKA6" s="82"/>
      <c r="DKB6" s="82"/>
      <c r="DKC6" s="82"/>
      <c r="DKD6" s="82"/>
      <c r="DKE6" s="82"/>
      <c r="DKF6" s="82"/>
      <c r="DKG6" s="82"/>
      <c r="DKH6" s="82"/>
      <c r="DKI6" s="82"/>
      <c r="DKJ6" s="82"/>
      <c r="DKK6" s="82"/>
      <c r="DKL6" s="82"/>
      <c r="DKM6" s="82"/>
      <c r="DKN6" s="82"/>
      <c r="DKO6" s="82"/>
      <c r="DKP6" s="82"/>
      <c r="DKQ6" s="82"/>
      <c r="DKR6" s="82"/>
      <c r="DKS6" s="82"/>
      <c r="DKT6" s="82"/>
      <c r="DKU6" s="82"/>
      <c r="DKV6" s="82"/>
      <c r="DKW6" s="82"/>
      <c r="DKX6" s="82"/>
      <c r="DKY6" s="82"/>
      <c r="DKZ6" s="82"/>
      <c r="DLA6" s="82"/>
      <c r="DLB6" s="82"/>
      <c r="DLC6" s="82"/>
      <c r="DLD6" s="82"/>
      <c r="DLE6" s="82"/>
      <c r="DLF6" s="82"/>
      <c r="DLG6" s="82"/>
      <c r="DLH6" s="82"/>
      <c r="DLI6" s="82"/>
      <c r="DLJ6" s="82"/>
      <c r="DLK6" s="82"/>
      <c r="DLL6" s="82"/>
      <c r="DLM6" s="82"/>
      <c r="DLN6" s="82"/>
      <c r="DLO6" s="82"/>
      <c r="DLP6" s="82"/>
      <c r="DLQ6" s="82"/>
      <c r="DLR6" s="82"/>
      <c r="DLS6" s="82"/>
      <c r="DLT6" s="82"/>
      <c r="DLU6" s="82"/>
      <c r="DLV6" s="82"/>
      <c r="DLW6" s="82"/>
      <c r="DLX6" s="82"/>
      <c r="DLY6" s="82"/>
      <c r="DLZ6" s="82"/>
      <c r="DMA6" s="82"/>
      <c r="DMB6" s="82"/>
      <c r="DMC6" s="82"/>
      <c r="DMD6" s="82"/>
      <c r="DME6" s="82"/>
      <c r="DMF6" s="82"/>
      <c r="DMG6" s="82"/>
      <c r="DMH6" s="82"/>
      <c r="DMI6" s="82"/>
      <c r="DMJ6" s="82"/>
      <c r="DMK6" s="82"/>
      <c r="DML6" s="82"/>
      <c r="DMM6" s="82"/>
      <c r="DMN6" s="82"/>
      <c r="DMO6" s="82"/>
      <c r="DMP6" s="82"/>
      <c r="DMQ6" s="82"/>
      <c r="DMR6" s="82"/>
      <c r="DMS6" s="82"/>
      <c r="DMT6" s="82"/>
      <c r="DMU6" s="82"/>
      <c r="DMV6" s="82"/>
      <c r="DMW6" s="82"/>
      <c r="DMX6" s="82"/>
      <c r="DMY6" s="82"/>
      <c r="DMZ6" s="82"/>
      <c r="DNA6" s="82"/>
      <c r="DNB6" s="82"/>
      <c r="DNC6" s="82"/>
      <c r="DND6" s="82"/>
      <c r="DNE6" s="82"/>
      <c r="DNF6" s="82"/>
      <c r="DNG6" s="82"/>
      <c r="DNH6" s="82"/>
      <c r="DNI6" s="82"/>
      <c r="DNJ6" s="82"/>
      <c r="DNK6" s="82"/>
      <c r="DNL6" s="82"/>
      <c r="DNM6" s="82"/>
      <c r="DNN6" s="82"/>
      <c r="DNO6" s="82"/>
      <c r="DNP6" s="82"/>
      <c r="DNQ6" s="82"/>
      <c r="DNR6" s="82"/>
      <c r="DNS6" s="82"/>
      <c r="DNT6" s="82"/>
      <c r="DNU6" s="82"/>
      <c r="DNV6" s="82"/>
      <c r="DNW6" s="82"/>
      <c r="DNX6" s="82"/>
      <c r="DNY6" s="82"/>
      <c r="DNZ6" s="82"/>
      <c r="DOA6" s="82"/>
      <c r="DOB6" s="82"/>
      <c r="DOC6" s="82"/>
      <c r="DOD6" s="82"/>
      <c r="DOE6" s="82"/>
      <c r="DOF6" s="82"/>
      <c r="DOG6" s="82"/>
      <c r="DOH6" s="82"/>
      <c r="DOI6" s="82"/>
      <c r="DOJ6" s="82"/>
      <c r="DOK6" s="82"/>
      <c r="DOL6" s="82"/>
      <c r="DOM6" s="82"/>
      <c r="DON6" s="82"/>
      <c r="DOO6" s="82"/>
      <c r="DOP6" s="82"/>
      <c r="DOQ6" s="82"/>
      <c r="DOR6" s="82"/>
      <c r="DOS6" s="82"/>
      <c r="DOT6" s="82"/>
      <c r="DOU6" s="82"/>
      <c r="DOV6" s="82"/>
      <c r="DOW6" s="82"/>
      <c r="DOX6" s="82"/>
      <c r="DOY6" s="82"/>
      <c r="DOZ6" s="82"/>
      <c r="DPA6" s="82"/>
      <c r="DPB6" s="82"/>
      <c r="DPC6" s="82"/>
      <c r="DPD6" s="82"/>
      <c r="DPE6" s="82"/>
      <c r="DPF6" s="82"/>
      <c r="DPG6" s="82"/>
      <c r="DPH6" s="82"/>
      <c r="DPI6" s="82"/>
      <c r="DPJ6" s="82"/>
      <c r="DPK6" s="82"/>
      <c r="DPL6" s="82"/>
      <c r="DPM6" s="82"/>
      <c r="DPN6" s="82"/>
      <c r="DPO6" s="82"/>
      <c r="DPP6" s="82"/>
      <c r="DPQ6" s="82"/>
      <c r="DPR6" s="82"/>
      <c r="DPS6" s="82"/>
      <c r="DPT6" s="82"/>
      <c r="DPU6" s="82"/>
      <c r="DPV6" s="82"/>
      <c r="DPW6" s="82"/>
      <c r="DPX6" s="82"/>
      <c r="DPY6" s="82"/>
      <c r="DPZ6" s="82"/>
      <c r="DQA6" s="82"/>
      <c r="DQB6" s="82"/>
      <c r="DQC6" s="82"/>
      <c r="DQD6" s="82"/>
      <c r="DQE6" s="82"/>
      <c r="DQF6" s="82"/>
      <c r="DQG6" s="82"/>
      <c r="DQH6" s="82"/>
      <c r="DQI6" s="82"/>
      <c r="DQJ6" s="82"/>
      <c r="DQK6" s="82"/>
      <c r="DQL6" s="82"/>
      <c r="DQM6" s="82"/>
      <c r="DQN6" s="82"/>
      <c r="DQO6" s="82"/>
      <c r="DQP6" s="82"/>
      <c r="DQQ6" s="82"/>
      <c r="DQR6" s="82"/>
      <c r="DQS6" s="82"/>
      <c r="DQT6" s="82"/>
      <c r="DQU6" s="82"/>
      <c r="DQV6" s="82"/>
      <c r="DQW6" s="82"/>
      <c r="DQX6" s="82"/>
      <c r="DQY6" s="82"/>
      <c r="DQZ6" s="82"/>
      <c r="DRA6" s="82"/>
      <c r="DRB6" s="82"/>
      <c r="DRC6" s="82"/>
      <c r="DRD6" s="82"/>
      <c r="DRE6" s="82"/>
      <c r="DRF6" s="82"/>
      <c r="DRG6" s="82"/>
      <c r="DRH6" s="82"/>
      <c r="DRI6" s="82"/>
      <c r="DRJ6" s="82"/>
      <c r="DRK6" s="82"/>
      <c r="DRL6" s="82"/>
      <c r="DRM6" s="82"/>
      <c r="DRN6" s="82"/>
      <c r="DRO6" s="82"/>
      <c r="DRP6" s="82"/>
      <c r="DRQ6" s="82"/>
      <c r="DRR6" s="82"/>
      <c r="DRS6" s="82"/>
      <c r="DRT6" s="82"/>
      <c r="DRU6" s="82"/>
      <c r="DRV6" s="82"/>
      <c r="DRW6" s="82"/>
      <c r="DRX6" s="82"/>
      <c r="DRY6" s="82"/>
      <c r="DRZ6" s="82"/>
      <c r="DSA6" s="82"/>
      <c r="DSB6" s="82"/>
      <c r="DSC6" s="82"/>
      <c r="DSD6" s="82"/>
      <c r="DSE6" s="82"/>
      <c r="DSF6" s="82"/>
      <c r="DSG6" s="82"/>
      <c r="DSH6" s="82"/>
      <c r="DSI6" s="82"/>
      <c r="DSJ6" s="82"/>
      <c r="DSK6" s="82"/>
      <c r="DSL6" s="82"/>
      <c r="DSM6" s="82"/>
      <c r="DSN6" s="82"/>
      <c r="DSO6" s="82"/>
      <c r="DSP6" s="82"/>
      <c r="DSQ6" s="82"/>
      <c r="DSR6" s="82"/>
      <c r="DSS6" s="82"/>
      <c r="DST6" s="82"/>
      <c r="DSU6" s="82"/>
      <c r="DSV6" s="82"/>
      <c r="DSW6" s="82"/>
      <c r="DSX6" s="82"/>
      <c r="DSY6" s="82"/>
      <c r="DSZ6" s="82"/>
      <c r="DTA6" s="82"/>
      <c r="DTB6" s="82"/>
      <c r="DTC6" s="82"/>
      <c r="DTD6" s="82"/>
      <c r="DTE6" s="82"/>
      <c r="DTF6" s="82"/>
      <c r="DTG6" s="82"/>
      <c r="DTH6" s="82"/>
      <c r="DTI6" s="82"/>
      <c r="DTJ6" s="82"/>
      <c r="DTK6" s="82"/>
      <c r="DTL6" s="82"/>
      <c r="DTM6" s="82"/>
      <c r="DTN6" s="82"/>
      <c r="DTO6" s="82"/>
      <c r="DTP6" s="82"/>
      <c r="DTQ6" s="82"/>
      <c r="DTR6" s="82"/>
      <c r="DTS6" s="82"/>
      <c r="DTT6" s="82"/>
      <c r="DTU6" s="82"/>
      <c r="DTV6" s="82"/>
      <c r="DTW6" s="82"/>
      <c r="DTX6" s="82"/>
      <c r="DTY6" s="82"/>
      <c r="DTZ6" s="82"/>
      <c r="DUA6" s="82"/>
      <c r="DUB6" s="82"/>
      <c r="DUC6" s="82"/>
      <c r="DUD6" s="82"/>
      <c r="DUE6" s="82"/>
      <c r="DUF6" s="82"/>
      <c r="DUG6" s="82"/>
      <c r="DUH6" s="82"/>
      <c r="DUI6" s="82"/>
      <c r="DUJ6" s="82"/>
      <c r="DUK6" s="82"/>
      <c r="DUL6" s="82"/>
      <c r="DUM6" s="82"/>
      <c r="DUN6" s="82"/>
      <c r="DUO6" s="82"/>
      <c r="DUP6" s="82"/>
      <c r="DUQ6" s="82"/>
      <c r="DUR6" s="82"/>
      <c r="DUS6" s="82"/>
      <c r="DUT6" s="82"/>
      <c r="DUU6" s="82"/>
      <c r="DUV6" s="82"/>
      <c r="DUW6" s="82"/>
      <c r="DUX6" s="82"/>
      <c r="DUY6" s="82"/>
      <c r="DUZ6" s="82"/>
      <c r="DVA6" s="82"/>
      <c r="DVB6" s="82"/>
      <c r="DVC6" s="82"/>
      <c r="DVD6" s="82"/>
      <c r="DVE6" s="82"/>
      <c r="DVF6" s="82"/>
      <c r="DVG6" s="82"/>
      <c r="DVH6" s="82"/>
      <c r="DVI6" s="82"/>
      <c r="DVJ6" s="82"/>
      <c r="DVK6" s="82"/>
      <c r="DVL6" s="82"/>
      <c r="DVM6" s="82"/>
      <c r="DVN6" s="82"/>
      <c r="DVO6" s="82"/>
      <c r="DVP6" s="82"/>
      <c r="DVQ6" s="82"/>
      <c r="DVR6" s="82"/>
      <c r="DVS6" s="82"/>
      <c r="DVT6" s="82"/>
      <c r="DVU6" s="82"/>
      <c r="DVV6" s="82"/>
      <c r="DVW6" s="82"/>
      <c r="DVX6" s="82"/>
      <c r="DVY6" s="82"/>
      <c r="DVZ6" s="82"/>
      <c r="DWA6" s="82"/>
      <c r="DWB6" s="82"/>
      <c r="DWC6" s="82"/>
      <c r="DWD6" s="82"/>
      <c r="DWE6" s="82"/>
      <c r="DWF6" s="82"/>
      <c r="DWG6" s="82"/>
      <c r="DWH6" s="82"/>
      <c r="DWI6" s="82"/>
      <c r="DWJ6" s="82"/>
      <c r="DWK6" s="82"/>
      <c r="DWL6" s="82"/>
      <c r="DWM6" s="82"/>
      <c r="DWN6" s="82"/>
      <c r="DWO6" s="82"/>
      <c r="DWP6" s="82"/>
      <c r="DWQ6" s="82"/>
      <c r="DWR6" s="82"/>
      <c r="DWS6" s="82"/>
      <c r="DWT6" s="82"/>
      <c r="DWU6" s="82"/>
      <c r="DWV6" s="82"/>
      <c r="DWW6" s="82"/>
      <c r="DWX6" s="82"/>
      <c r="DWY6" s="82"/>
      <c r="DWZ6" s="82"/>
      <c r="DXA6" s="82"/>
      <c r="DXB6" s="82"/>
      <c r="DXC6" s="82"/>
      <c r="DXD6" s="82"/>
      <c r="DXE6" s="82"/>
      <c r="DXF6" s="82"/>
      <c r="DXG6" s="82"/>
      <c r="DXH6" s="82"/>
      <c r="DXI6" s="82"/>
      <c r="DXJ6" s="82"/>
      <c r="DXK6" s="82"/>
      <c r="DXL6" s="82"/>
      <c r="DXM6" s="82"/>
      <c r="DXN6" s="82"/>
      <c r="DXO6" s="82"/>
      <c r="DXP6" s="82"/>
      <c r="DXQ6" s="82"/>
      <c r="DXR6" s="82"/>
      <c r="DXS6" s="82"/>
      <c r="DXT6" s="82"/>
      <c r="DXU6" s="82"/>
      <c r="DXV6" s="82"/>
      <c r="DXW6" s="82"/>
      <c r="DXX6" s="82"/>
      <c r="DXY6" s="82"/>
      <c r="DXZ6" s="82"/>
      <c r="DYA6" s="82"/>
      <c r="DYB6" s="82"/>
      <c r="DYC6" s="82"/>
      <c r="DYD6" s="82"/>
      <c r="DYE6" s="82"/>
      <c r="DYF6" s="82"/>
      <c r="DYG6" s="82"/>
      <c r="DYH6" s="82"/>
      <c r="DYI6" s="82"/>
      <c r="DYJ6" s="82"/>
      <c r="DYK6" s="82"/>
      <c r="DYL6" s="82"/>
      <c r="DYM6" s="82"/>
      <c r="DYN6" s="82"/>
      <c r="DYO6" s="82"/>
      <c r="DYP6" s="82"/>
      <c r="DYQ6" s="82"/>
      <c r="DYR6" s="82"/>
      <c r="DYS6" s="82"/>
      <c r="DYT6" s="82"/>
      <c r="DYU6" s="82"/>
      <c r="DYV6" s="82"/>
      <c r="DYW6" s="82"/>
      <c r="DYX6" s="82"/>
      <c r="DYY6" s="82"/>
      <c r="DYZ6" s="82"/>
      <c r="DZA6" s="82"/>
      <c r="DZB6" s="82"/>
      <c r="DZC6" s="82"/>
      <c r="DZD6" s="82"/>
      <c r="DZE6" s="82"/>
      <c r="DZF6" s="82"/>
      <c r="DZG6" s="82"/>
      <c r="DZH6" s="82"/>
      <c r="DZI6" s="82"/>
      <c r="DZJ6" s="82"/>
      <c r="DZK6" s="82"/>
      <c r="DZL6" s="82"/>
      <c r="DZM6" s="82"/>
      <c r="DZN6" s="82"/>
      <c r="DZO6" s="82"/>
      <c r="DZP6" s="82"/>
      <c r="DZQ6" s="82"/>
      <c r="DZR6" s="82"/>
      <c r="DZS6" s="82"/>
      <c r="DZT6" s="82"/>
      <c r="DZU6" s="82"/>
      <c r="DZV6" s="82"/>
      <c r="DZW6" s="82"/>
      <c r="DZX6" s="82"/>
      <c r="DZY6" s="82"/>
      <c r="DZZ6" s="82"/>
      <c r="EAA6" s="82"/>
      <c r="EAB6" s="82"/>
      <c r="EAC6" s="82"/>
      <c r="EAD6" s="82"/>
      <c r="EAE6" s="82"/>
      <c r="EAF6" s="82"/>
      <c r="EAG6" s="82"/>
      <c r="EAH6" s="82"/>
      <c r="EAI6" s="82"/>
      <c r="EAJ6" s="82"/>
      <c r="EAK6" s="82"/>
      <c r="EAL6" s="82"/>
      <c r="EAM6" s="82"/>
      <c r="EAN6" s="82"/>
      <c r="EAO6" s="82"/>
      <c r="EAP6" s="82"/>
      <c r="EAQ6" s="82"/>
      <c r="EAR6" s="82"/>
      <c r="EAS6" s="82"/>
      <c r="EAT6" s="82"/>
      <c r="EAU6" s="82"/>
      <c r="EAV6" s="82"/>
      <c r="EAW6" s="82"/>
      <c r="EAX6" s="82"/>
      <c r="EAY6" s="82"/>
      <c r="EAZ6" s="82"/>
      <c r="EBA6" s="82"/>
      <c r="EBB6" s="82"/>
      <c r="EBC6" s="82"/>
      <c r="EBD6" s="82"/>
      <c r="EBE6" s="82"/>
      <c r="EBF6" s="82"/>
      <c r="EBG6" s="82"/>
      <c r="EBH6" s="82"/>
      <c r="EBI6" s="82"/>
      <c r="EBJ6" s="82"/>
      <c r="EBK6" s="82"/>
      <c r="EBL6" s="82"/>
      <c r="EBM6" s="82"/>
      <c r="EBN6" s="82"/>
      <c r="EBO6" s="82"/>
      <c r="EBP6" s="82"/>
      <c r="EBQ6" s="82"/>
      <c r="EBR6" s="82"/>
      <c r="EBS6" s="82"/>
      <c r="EBT6" s="82"/>
      <c r="EBU6" s="82"/>
      <c r="EBV6" s="82"/>
      <c r="EBW6" s="82"/>
      <c r="EBX6" s="82"/>
      <c r="EBY6" s="82"/>
      <c r="EBZ6" s="82"/>
      <c r="ECA6" s="82"/>
      <c r="ECB6" s="82"/>
      <c r="ECC6" s="82"/>
      <c r="ECD6" s="82"/>
      <c r="ECE6" s="82"/>
      <c r="ECF6" s="82"/>
      <c r="ECG6" s="82"/>
      <c r="ECH6" s="82"/>
      <c r="ECI6" s="82"/>
      <c r="ECJ6" s="82"/>
      <c r="ECK6" s="82"/>
      <c r="ECL6" s="82"/>
      <c r="ECM6" s="82"/>
      <c r="ECN6" s="82"/>
      <c r="ECO6" s="82"/>
      <c r="ECP6" s="82"/>
      <c r="ECQ6" s="82"/>
      <c r="ECR6" s="82"/>
      <c r="ECS6" s="82"/>
      <c r="ECT6" s="82"/>
      <c r="ECU6" s="82"/>
      <c r="ECV6" s="82"/>
      <c r="ECW6" s="82"/>
      <c r="ECX6" s="82"/>
      <c r="ECY6" s="82"/>
      <c r="ECZ6" s="82"/>
      <c r="EDA6" s="82"/>
      <c r="EDB6" s="82"/>
      <c r="EDC6" s="82"/>
      <c r="EDD6" s="82"/>
      <c r="EDE6" s="82"/>
      <c r="EDF6" s="82"/>
      <c r="EDG6" s="82"/>
      <c r="EDH6" s="82"/>
      <c r="EDI6" s="82"/>
      <c r="EDJ6" s="82"/>
      <c r="EDK6" s="82"/>
      <c r="EDL6" s="82"/>
      <c r="EDM6" s="82"/>
      <c r="EDN6" s="82"/>
      <c r="EDO6" s="82"/>
      <c r="EDP6" s="82"/>
      <c r="EDQ6" s="82"/>
      <c r="EDR6" s="82"/>
      <c r="EDS6" s="82"/>
      <c r="EDT6" s="82"/>
      <c r="EDU6" s="82"/>
      <c r="EDV6" s="82"/>
      <c r="EDW6" s="82"/>
      <c r="EDX6" s="82"/>
      <c r="EDY6" s="82"/>
      <c r="EDZ6" s="82"/>
      <c r="EEA6" s="82"/>
      <c r="EEB6" s="82"/>
      <c r="EEC6" s="82"/>
      <c r="EED6" s="82"/>
      <c r="EEE6" s="82"/>
      <c r="EEF6" s="82"/>
      <c r="EEG6" s="82"/>
      <c r="EEH6" s="82"/>
      <c r="EEI6" s="82"/>
      <c r="EEJ6" s="82"/>
      <c r="EEK6" s="82"/>
      <c r="EEL6" s="82"/>
      <c r="EEM6" s="82"/>
      <c r="EEN6" s="82"/>
      <c r="EEO6" s="82"/>
      <c r="EEP6" s="82"/>
      <c r="EEQ6" s="82"/>
      <c r="EER6" s="82"/>
      <c r="EES6" s="82"/>
      <c r="EET6" s="82"/>
      <c r="EEU6" s="82"/>
      <c r="EEV6" s="82"/>
      <c r="EEW6" s="82"/>
      <c r="EEX6" s="82"/>
      <c r="EEY6" s="82"/>
      <c r="EEZ6" s="82"/>
      <c r="EFA6" s="82"/>
      <c r="EFB6" s="82"/>
      <c r="EFC6" s="82"/>
      <c r="EFD6" s="82"/>
      <c r="EFE6" s="82"/>
      <c r="EFF6" s="82"/>
      <c r="EFG6" s="82"/>
      <c r="EFH6" s="82"/>
      <c r="EFI6" s="82"/>
      <c r="EFJ6" s="82"/>
      <c r="EFK6" s="82"/>
      <c r="EFL6" s="82"/>
      <c r="EFM6" s="82"/>
      <c r="EFN6" s="82"/>
      <c r="EFO6" s="82"/>
      <c r="EFP6" s="82"/>
      <c r="EFQ6" s="82"/>
      <c r="EFR6" s="82"/>
      <c r="EFS6" s="82"/>
      <c r="EFT6" s="82"/>
      <c r="EFU6" s="82"/>
      <c r="EFV6" s="82"/>
      <c r="EFW6" s="82"/>
      <c r="EFX6" s="82"/>
      <c r="EFY6" s="82"/>
      <c r="EFZ6" s="82"/>
      <c r="EGA6" s="82"/>
      <c r="EGB6" s="82"/>
      <c r="EGC6" s="82"/>
      <c r="EGD6" s="82"/>
      <c r="EGE6" s="82"/>
      <c r="EGF6" s="82"/>
      <c r="EGG6" s="82"/>
      <c r="EGH6" s="82"/>
      <c r="EGI6" s="82"/>
      <c r="EGJ6" s="82"/>
      <c r="EGK6" s="82"/>
      <c r="EGL6" s="82"/>
      <c r="EGM6" s="82"/>
      <c r="EGN6" s="82"/>
      <c r="EGO6" s="82"/>
      <c r="EGP6" s="82"/>
      <c r="EGQ6" s="82"/>
      <c r="EGR6" s="82"/>
      <c r="EGS6" s="82"/>
      <c r="EGT6" s="82"/>
      <c r="EGU6" s="82"/>
      <c r="EGV6" s="82"/>
      <c r="EGW6" s="82"/>
      <c r="EGX6" s="82"/>
      <c r="EGY6" s="82"/>
      <c r="EGZ6" s="82"/>
      <c r="EHA6" s="82"/>
      <c r="EHB6" s="82"/>
      <c r="EHC6" s="82"/>
      <c r="EHD6" s="82"/>
      <c r="EHE6" s="82"/>
      <c r="EHF6" s="82"/>
      <c r="EHG6" s="82"/>
      <c r="EHH6" s="82"/>
      <c r="EHI6" s="82"/>
      <c r="EHJ6" s="82"/>
      <c r="EHK6" s="82"/>
      <c r="EHL6" s="82"/>
      <c r="EHM6" s="82"/>
      <c r="EHN6" s="82"/>
      <c r="EHO6" s="82"/>
      <c r="EHP6" s="82"/>
      <c r="EHQ6" s="82"/>
      <c r="EHR6" s="82"/>
      <c r="EHS6" s="82"/>
      <c r="EHT6" s="82"/>
      <c r="EHU6" s="82"/>
      <c r="EHV6" s="82"/>
      <c r="EHW6" s="82"/>
      <c r="EHX6" s="82"/>
      <c r="EHY6" s="82"/>
      <c r="EHZ6" s="82"/>
      <c r="EIA6" s="82"/>
      <c r="EIB6" s="82"/>
      <c r="EIC6" s="82"/>
      <c r="EID6" s="82"/>
      <c r="EIE6" s="82"/>
      <c r="EIF6" s="82"/>
      <c r="EIG6" s="82"/>
      <c r="EIH6" s="82"/>
      <c r="EII6" s="82"/>
      <c r="EIJ6" s="82"/>
      <c r="EIK6" s="82"/>
      <c r="EIL6" s="82"/>
      <c r="EIM6" s="82"/>
      <c r="EIN6" s="82"/>
      <c r="EIO6" s="82"/>
      <c r="EIP6" s="82"/>
      <c r="EIQ6" s="82"/>
      <c r="EIR6" s="82"/>
      <c r="EIS6" s="82"/>
      <c r="EIT6" s="82"/>
      <c r="EIU6" s="82"/>
      <c r="EIV6" s="82"/>
      <c r="EIW6" s="82"/>
      <c r="EIX6" s="82"/>
      <c r="EIY6" s="82"/>
      <c r="EIZ6" s="82"/>
      <c r="EJA6" s="82"/>
      <c r="EJB6" s="82"/>
      <c r="EJC6" s="82"/>
      <c r="EJD6" s="82"/>
      <c r="EJE6" s="82"/>
      <c r="EJF6" s="82"/>
      <c r="EJG6" s="82"/>
      <c r="EJH6" s="82"/>
      <c r="EJI6" s="82"/>
      <c r="EJJ6" s="82"/>
      <c r="EJK6" s="82"/>
      <c r="EJL6" s="82"/>
      <c r="EJM6" s="82"/>
      <c r="EJN6" s="82"/>
      <c r="EJO6" s="82"/>
      <c r="EJP6" s="82"/>
      <c r="EJQ6" s="82"/>
      <c r="EJR6" s="82"/>
      <c r="EJS6" s="82"/>
      <c r="EJT6" s="82"/>
      <c r="EJU6" s="82"/>
      <c r="EJV6" s="82"/>
      <c r="EJW6" s="82"/>
      <c r="EJX6" s="82"/>
      <c r="EJY6" s="82"/>
      <c r="EJZ6" s="82"/>
      <c r="EKA6" s="82"/>
      <c r="EKB6" s="82"/>
      <c r="EKC6" s="82"/>
      <c r="EKD6" s="82"/>
      <c r="EKE6" s="82"/>
      <c r="EKF6" s="82"/>
      <c r="EKG6" s="82"/>
      <c r="EKH6" s="82"/>
      <c r="EKI6" s="82"/>
      <c r="EKJ6" s="82"/>
      <c r="EKK6" s="82"/>
      <c r="EKL6" s="82"/>
      <c r="EKM6" s="82"/>
      <c r="EKN6" s="82"/>
      <c r="EKO6" s="82"/>
      <c r="EKP6" s="82"/>
      <c r="EKQ6" s="82"/>
      <c r="EKR6" s="82"/>
      <c r="EKS6" s="82"/>
      <c r="EKT6" s="82"/>
      <c r="EKU6" s="82"/>
      <c r="EKV6" s="82"/>
      <c r="EKW6" s="82"/>
      <c r="EKX6" s="82"/>
      <c r="EKY6" s="82"/>
      <c r="EKZ6" s="82"/>
      <c r="ELA6" s="82"/>
      <c r="ELB6" s="82"/>
      <c r="ELC6" s="82"/>
      <c r="ELD6" s="82"/>
      <c r="ELE6" s="82"/>
      <c r="ELF6" s="82"/>
      <c r="ELG6" s="82"/>
      <c r="ELH6" s="82"/>
      <c r="ELI6" s="82"/>
      <c r="ELJ6" s="82"/>
      <c r="ELK6" s="82"/>
      <c r="ELL6" s="82"/>
      <c r="ELM6" s="82"/>
      <c r="ELN6" s="82"/>
      <c r="ELO6" s="82"/>
      <c r="ELP6" s="82"/>
      <c r="ELQ6" s="82"/>
      <c r="ELR6" s="82"/>
      <c r="ELS6" s="82"/>
      <c r="ELT6" s="82"/>
      <c r="ELU6" s="82"/>
      <c r="ELV6" s="82"/>
      <c r="ELW6" s="82"/>
      <c r="ELX6" s="82"/>
      <c r="ELY6" s="82"/>
      <c r="ELZ6" s="82"/>
      <c r="EMA6" s="82"/>
      <c r="EMB6" s="82"/>
      <c r="EMC6" s="82"/>
      <c r="EMD6" s="82"/>
      <c r="EME6" s="82"/>
      <c r="EMF6" s="82"/>
      <c r="EMG6" s="82"/>
      <c r="EMH6" s="82"/>
      <c r="EMI6" s="82"/>
      <c r="EMJ6" s="82"/>
      <c r="EMK6" s="82"/>
      <c r="EML6" s="82"/>
      <c r="EMM6" s="82"/>
      <c r="EMN6" s="82"/>
      <c r="EMO6" s="82"/>
      <c r="EMP6" s="82"/>
      <c r="EMQ6" s="82"/>
      <c r="EMR6" s="82"/>
      <c r="EMS6" s="82"/>
      <c r="EMT6" s="82"/>
      <c r="EMU6" s="82"/>
      <c r="EMV6" s="82"/>
      <c r="EMW6" s="82"/>
      <c r="EMX6" s="82"/>
      <c r="EMY6" s="82"/>
      <c r="EMZ6" s="82"/>
      <c r="ENA6" s="82"/>
      <c r="ENB6" s="82"/>
      <c r="ENC6" s="82"/>
      <c r="END6" s="82"/>
      <c r="ENE6" s="82"/>
      <c r="ENF6" s="82"/>
      <c r="ENG6" s="82"/>
      <c r="ENH6" s="82"/>
      <c r="ENI6" s="82"/>
      <c r="ENJ6" s="82"/>
      <c r="ENK6" s="82"/>
      <c r="ENL6" s="82"/>
      <c r="ENM6" s="82"/>
      <c r="ENN6" s="82"/>
      <c r="ENO6" s="82"/>
      <c r="ENP6" s="82"/>
      <c r="ENQ6" s="82"/>
      <c r="ENR6" s="82"/>
      <c r="ENS6" s="82"/>
      <c r="ENT6" s="82"/>
      <c r="ENU6" s="82"/>
      <c r="ENV6" s="82"/>
      <c r="ENW6" s="82"/>
      <c r="ENX6" s="82"/>
      <c r="ENY6" s="82"/>
      <c r="ENZ6" s="82"/>
      <c r="EOA6" s="82"/>
      <c r="EOB6" s="82"/>
      <c r="EOC6" s="82"/>
      <c r="EOD6" s="82"/>
      <c r="EOE6" s="82"/>
      <c r="EOF6" s="82"/>
      <c r="EOG6" s="82"/>
      <c r="EOH6" s="82"/>
      <c r="EOI6" s="82"/>
      <c r="EOJ6" s="82"/>
      <c r="EOK6" s="82"/>
      <c r="EOL6" s="82"/>
      <c r="EOM6" s="82"/>
      <c r="EON6" s="82"/>
      <c r="EOO6" s="82"/>
      <c r="EOP6" s="82"/>
      <c r="EOQ6" s="82"/>
      <c r="EOR6" s="82"/>
      <c r="EOS6" s="82"/>
      <c r="EOT6" s="82"/>
      <c r="EOU6" s="82"/>
      <c r="EOV6" s="82"/>
      <c r="EOW6" s="82"/>
      <c r="EOX6" s="82"/>
      <c r="EOY6" s="82"/>
      <c r="EOZ6" s="82"/>
      <c r="EPA6" s="82"/>
      <c r="EPB6" s="82"/>
      <c r="EPC6" s="82"/>
      <c r="EPD6" s="82"/>
      <c r="EPE6" s="82"/>
      <c r="EPF6" s="82"/>
      <c r="EPG6" s="82"/>
      <c r="EPH6" s="82"/>
      <c r="EPI6" s="82"/>
      <c r="EPJ6" s="82"/>
      <c r="EPK6" s="82"/>
      <c r="EPL6" s="82"/>
      <c r="EPM6" s="82"/>
      <c r="EPN6" s="82"/>
      <c r="EPO6" s="82"/>
      <c r="EPP6" s="82"/>
      <c r="EPQ6" s="82"/>
      <c r="EPR6" s="82"/>
      <c r="EPS6" s="82"/>
      <c r="EPT6" s="82"/>
      <c r="EPU6" s="82"/>
      <c r="EPV6" s="82"/>
      <c r="EPW6" s="82"/>
      <c r="EPX6" s="82"/>
      <c r="EPY6" s="82"/>
      <c r="EPZ6" s="82"/>
      <c r="EQA6" s="82"/>
      <c r="EQB6" s="82"/>
      <c r="EQC6" s="82"/>
      <c r="EQD6" s="82"/>
      <c r="EQE6" s="82"/>
      <c r="EQF6" s="82"/>
      <c r="EQG6" s="82"/>
      <c r="EQH6" s="82"/>
      <c r="EQI6" s="82"/>
      <c r="EQJ6" s="82"/>
      <c r="EQK6" s="82"/>
      <c r="EQL6" s="82"/>
      <c r="EQM6" s="82"/>
      <c r="EQN6" s="82"/>
      <c r="EQO6" s="82"/>
      <c r="EQP6" s="82"/>
      <c r="EQQ6" s="82"/>
      <c r="EQR6" s="82"/>
      <c r="EQS6" s="82"/>
      <c r="EQT6" s="82"/>
      <c r="EQU6" s="82"/>
      <c r="EQV6" s="82"/>
      <c r="EQW6" s="82"/>
      <c r="EQX6" s="82"/>
      <c r="EQY6" s="82"/>
      <c r="EQZ6" s="82"/>
      <c r="ERA6" s="82"/>
      <c r="ERB6" s="82"/>
      <c r="ERC6" s="82"/>
      <c r="ERD6" s="82"/>
      <c r="ERE6" s="82"/>
      <c r="ERF6" s="82"/>
      <c r="ERG6" s="82"/>
      <c r="ERH6" s="82"/>
      <c r="ERI6" s="82"/>
      <c r="ERJ6" s="82"/>
      <c r="ERK6" s="82"/>
      <c r="ERL6" s="82"/>
      <c r="ERM6" s="82"/>
      <c r="ERN6" s="82"/>
      <c r="ERO6" s="82"/>
      <c r="ERP6" s="82"/>
      <c r="ERQ6" s="82"/>
      <c r="ERR6" s="82"/>
      <c r="ERS6" s="82"/>
      <c r="ERT6" s="82"/>
      <c r="ERU6" s="82"/>
      <c r="ERV6" s="82"/>
      <c r="ERW6" s="82"/>
      <c r="ERX6" s="82"/>
      <c r="ERY6" s="82"/>
      <c r="ERZ6" s="82"/>
      <c r="ESA6" s="82"/>
      <c r="ESB6" s="82"/>
      <c r="ESC6" s="82"/>
      <c r="ESD6" s="82"/>
      <c r="ESE6" s="82"/>
      <c r="ESF6" s="82"/>
      <c r="ESG6" s="82"/>
      <c r="ESH6" s="82"/>
      <c r="ESI6" s="82"/>
      <c r="ESJ6" s="82"/>
      <c r="ESK6" s="82"/>
      <c r="ESL6" s="82"/>
      <c r="ESM6" s="82"/>
      <c r="ESN6" s="82"/>
      <c r="ESO6" s="82"/>
      <c r="ESP6" s="82"/>
      <c r="ESQ6" s="82"/>
      <c r="ESR6" s="82"/>
      <c r="ESS6" s="82"/>
      <c r="EST6" s="82"/>
      <c r="ESU6" s="82"/>
      <c r="ESV6" s="82"/>
      <c r="ESW6" s="82"/>
      <c r="ESX6" s="82"/>
      <c r="ESY6" s="82"/>
      <c r="ESZ6" s="82"/>
      <c r="ETA6" s="82"/>
      <c r="ETB6" s="82"/>
      <c r="ETC6" s="82"/>
      <c r="ETD6" s="82"/>
      <c r="ETE6" s="82"/>
      <c r="ETF6" s="82"/>
      <c r="ETG6" s="82"/>
      <c r="ETH6" s="82"/>
      <c r="ETI6" s="82"/>
      <c r="ETJ6" s="82"/>
      <c r="ETK6" s="82"/>
      <c r="ETL6" s="82"/>
      <c r="ETM6" s="82"/>
      <c r="ETN6" s="82"/>
      <c r="ETO6" s="82"/>
      <c r="ETP6" s="82"/>
      <c r="ETQ6" s="82"/>
      <c r="ETR6" s="82"/>
      <c r="ETS6" s="82"/>
      <c r="ETT6" s="82"/>
      <c r="ETU6" s="82"/>
      <c r="ETV6" s="82"/>
      <c r="ETW6" s="82"/>
      <c r="ETX6" s="82"/>
      <c r="ETY6" s="82"/>
      <c r="ETZ6" s="82"/>
      <c r="EUA6" s="82"/>
      <c r="EUB6" s="82"/>
      <c r="EUC6" s="82"/>
      <c r="EUD6" s="82"/>
      <c r="EUE6" s="82"/>
      <c r="EUF6" s="82"/>
      <c r="EUG6" s="82"/>
      <c r="EUH6" s="82"/>
      <c r="EUI6" s="82"/>
      <c r="EUJ6" s="82"/>
      <c r="EUK6" s="82"/>
      <c r="EUL6" s="82"/>
      <c r="EUM6" s="82"/>
      <c r="EUN6" s="82"/>
      <c r="EUO6" s="82"/>
      <c r="EUP6" s="82"/>
      <c r="EUQ6" s="82"/>
      <c r="EUR6" s="82"/>
      <c r="EUS6" s="82"/>
      <c r="EUT6" s="82"/>
      <c r="EUU6" s="82"/>
      <c r="EUV6" s="82"/>
      <c r="EUW6" s="82"/>
      <c r="EUX6" s="82"/>
      <c r="EUY6" s="82"/>
      <c r="EUZ6" s="82"/>
      <c r="EVA6" s="82"/>
      <c r="EVB6" s="82"/>
      <c r="EVC6" s="82"/>
      <c r="EVD6" s="82"/>
      <c r="EVE6" s="82"/>
      <c r="EVF6" s="82"/>
      <c r="EVG6" s="82"/>
      <c r="EVH6" s="82"/>
      <c r="EVI6" s="82"/>
      <c r="EVJ6" s="82"/>
      <c r="EVK6" s="82"/>
      <c r="EVL6" s="82"/>
      <c r="EVM6" s="82"/>
      <c r="EVN6" s="82"/>
      <c r="EVO6" s="82"/>
      <c r="EVP6" s="82"/>
      <c r="EVQ6" s="82"/>
      <c r="EVR6" s="82"/>
      <c r="EVS6" s="82"/>
      <c r="EVT6" s="82"/>
      <c r="EVU6" s="82"/>
      <c r="EVV6" s="82"/>
      <c r="EVW6" s="82"/>
      <c r="EVX6" s="82"/>
      <c r="EVY6" s="82"/>
      <c r="EVZ6" s="82"/>
      <c r="EWA6" s="82"/>
      <c r="EWB6" s="82"/>
      <c r="EWC6" s="82"/>
      <c r="EWD6" s="82"/>
      <c r="EWE6" s="82"/>
      <c r="EWF6" s="82"/>
      <c r="EWG6" s="82"/>
      <c r="EWH6" s="82"/>
      <c r="EWI6" s="82"/>
      <c r="EWJ6" s="82"/>
      <c r="EWK6" s="82"/>
      <c r="EWL6" s="82"/>
      <c r="EWM6" s="82"/>
      <c r="EWN6" s="82"/>
      <c r="EWO6" s="82"/>
      <c r="EWP6" s="82"/>
      <c r="EWQ6" s="82"/>
      <c r="EWR6" s="82"/>
      <c r="EWS6" s="82"/>
      <c r="EWT6" s="82"/>
      <c r="EWU6" s="82"/>
      <c r="EWV6" s="82"/>
      <c r="EWW6" s="82"/>
      <c r="EWX6" s="82"/>
      <c r="EWY6" s="82"/>
      <c r="EWZ6" s="82"/>
      <c r="EXA6" s="82"/>
      <c r="EXB6" s="82"/>
      <c r="EXC6" s="82"/>
      <c r="EXD6" s="82"/>
      <c r="EXE6" s="82"/>
      <c r="EXF6" s="82"/>
      <c r="EXG6" s="82"/>
      <c r="EXH6" s="82"/>
      <c r="EXI6" s="82"/>
      <c r="EXJ6" s="82"/>
      <c r="EXK6" s="82"/>
      <c r="EXL6" s="82"/>
      <c r="EXM6" s="82"/>
      <c r="EXN6" s="82"/>
      <c r="EXO6" s="82"/>
      <c r="EXP6" s="82"/>
      <c r="EXQ6" s="82"/>
      <c r="EXR6" s="82"/>
      <c r="EXS6" s="82"/>
      <c r="EXT6" s="82"/>
      <c r="EXU6" s="82"/>
      <c r="EXV6" s="82"/>
      <c r="EXW6" s="82"/>
      <c r="EXX6" s="82"/>
      <c r="EXY6" s="82"/>
      <c r="EXZ6" s="82"/>
      <c r="EYA6" s="82"/>
      <c r="EYB6" s="82"/>
      <c r="EYC6" s="82"/>
      <c r="EYD6" s="82"/>
      <c r="EYE6" s="82"/>
      <c r="EYF6" s="82"/>
      <c r="EYG6" s="82"/>
      <c r="EYH6" s="82"/>
      <c r="EYI6" s="82"/>
      <c r="EYJ6" s="82"/>
      <c r="EYK6" s="82"/>
      <c r="EYL6" s="82"/>
      <c r="EYM6" s="82"/>
      <c r="EYN6" s="82"/>
      <c r="EYO6" s="82"/>
      <c r="EYP6" s="82"/>
      <c r="EYQ6" s="82"/>
      <c r="EYR6" s="82"/>
      <c r="EYS6" s="82"/>
      <c r="EYT6" s="82"/>
      <c r="EYU6" s="82"/>
      <c r="EYV6" s="82"/>
      <c r="EYW6" s="82"/>
      <c r="EYX6" s="82"/>
      <c r="EYY6" s="82"/>
      <c r="EYZ6" s="82"/>
      <c r="EZA6" s="82"/>
      <c r="EZB6" s="82"/>
      <c r="EZC6" s="82"/>
      <c r="EZD6" s="82"/>
      <c r="EZE6" s="82"/>
      <c r="EZF6" s="82"/>
      <c r="EZG6" s="82"/>
      <c r="EZH6" s="82"/>
      <c r="EZI6" s="82"/>
      <c r="EZJ6" s="82"/>
      <c r="EZK6" s="82"/>
      <c r="EZL6" s="82"/>
      <c r="EZM6" s="82"/>
      <c r="EZN6" s="82"/>
      <c r="EZO6" s="82"/>
      <c r="EZP6" s="82"/>
      <c r="EZQ6" s="82"/>
      <c r="EZR6" s="82"/>
      <c r="EZS6" s="82"/>
      <c r="EZT6" s="82"/>
      <c r="EZU6" s="82"/>
      <c r="EZV6" s="82"/>
      <c r="EZW6" s="82"/>
      <c r="EZX6" s="82"/>
      <c r="EZY6" s="82"/>
      <c r="EZZ6" s="82"/>
      <c r="FAA6" s="82"/>
      <c r="FAB6" s="82"/>
      <c r="FAC6" s="82"/>
      <c r="FAD6" s="82"/>
      <c r="FAE6" s="82"/>
      <c r="FAF6" s="82"/>
      <c r="FAG6" s="82"/>
      <c r="FAH6" s="82"/>
      <c r="FAI6" s="82"/>
      <c r="FAJ6" s="82"/>
      <c r="FAK6" s="82"/>
      <c r="FAL6" s="82"/>
      <c r="FAM6" s="82"/>
      <c r="FAN6" s="82"/>
      <c r="FAO6" s="82"/>
      <c r="FAP6" s="82"/>
      <c r="FAQ6" s="82"/>
      <c r="FAR6" s="82"/>
      <c r="FAS6" s="82"/>
      <c r="FAT6" s="82"/>
      <c r="FAU6" s="82"/>
      <c r="FAV6" s="82"/>
      <c r="FAW6" s="82"/>
      <c r="FAX6" s="82"/>
      <c r="FAY6" s="82"/>
      <c r="FAZ6" s="82"/>
      <c r="FBA6" s="82"/>
      <c r="FBB6" s="82"/>
      <c r="FBC6" s="82"/>
      <c r="FBD6" s="82"/>
      <c r="FBE6" s="82"/>
      <c r="FBF6" s="82"/>
      <c r="FBG6" s="82"/>
      <c r="FBH6" s="82"/>
      <c r="FBI6" s="82"/>
      <c r="FBJ6" s="82"/>
      <c r="FBK6" s="82"/>
      <c r="FBL6" s="82"/>
      <c r="FBM6" s="82"/>
      <c r="FBN6" s="82"/>
      <c r="FBO6" s="82"/>
      <c r="FBP6" s="82"/>
      <c r="FBQ6" s="82"/>
      <c r="FBR6" s="82"/>
      <c r="FBS6" s="82"/>
      <c r="FBT6" s="82"/>
      <c r="FBU6" s="82"/>
      <c r="FBV6" s="82"/>
      <c r="FBW6" s="82"/>
      <c r="FBX6" s="82"/>
      <c r="FBY6" s="82"/>
      <c r="FBZ6" s="82"/>
      <c r="FCA6" s="82"/>
      <c r="FCB6" s="82"/>
      <c r="FCC6" s="82"/>
      <c r="FCD6" s="82"/>
      <c r="FCE6" s="82"/>
      <c r="FCF6" s="82"/>
      <c r="FCG6" s="82"/>
      <c r="FCH6" s="82"/>
      <c r="FCI6" s="82"/>
      <c r="FCJ6" s="82"/>
      <c r="FCK6" s="82"/>
      <c r="FCL6" s="82"/>
      <c r="FCM6" s="82"/>
      <c r="FCN6" s="82"/>
      <c r="FCO6" s="82"/>
      <c r="FCP6" s="82"/>
      <c r="FCQ6" s="82"/>
      <c r="FCR6" s="82"/>
      <c r="FCS6" s="82"/>
      <c r="FCT6" s="82"/>
      <c r="FCU6" s="82"/>
      <c r="FCV6" s="82"/>
      <c r="FCW6" s="82"/>
      <c r="FCX6" s="82"/>
      <c r="FCY6" s="82"/>
      <c r="FCZ6" s="82"/>
      <c r="FDA6" s="82"/>
      <c r="FDB6" s="82"/>
      <c r="FDC6" s="82"/>
      <c r="FDD6" s="82"/>
      <c r="FDE6" s="82"/>
      <c r="FDF6" s="82"/>
      <c r="FDG6" s="82"/>
      <c r="FDH6" s="82"/>
      <c r="FDI6" s="82"/>
      <c r="FDJ6" s="82"/>
      <c r="FDK6" s="82"/>
      <c r="FDL6" s="82"/>
      <c r="FDM6" s="82"/>
      <c r="FDN6" s="82"/>
      <c r="FDO6" s="82"/>
      <c r="FDP6" s="82"/>
      <c r="FDQ6" s="82"/>
      <c r="FDR6" s="82"/>
      <c r="FDS6" s="82"/>
      <c r="FDT6" s="82"/>
      <c r="FDU6" s="82"/>
      <c r="FDV6" s="82"/>
      <c r="FDW6" s="82"/>
      <c r="FDX6" s="82"/>
      <c r="FDY6" s="82"/>
      <c r="FDZ6" s="82"/>
      <c r="FEA6" s="82"/>
      <c r="FEB6" s="82"/>
      <c r="FEC6" s="82"/>
      <c r="FED6" s="82"/>
      <c r="FEE6" s="82"/>
      <c r="FEF6" s="82"/>
      <c r="FEG6" s="82"/>
      <c r="FEH6" s="82"/>
      <c r="FEI6" s="82"/>
      <c r="FEJ6" s="82"/>
      <c r="FEK6" s="82"/>
      <c r="FEL6" s="82"/>
      <c r="FEM6" s="82"/>
      <c r="FEN6" s="82"/>
      <c r="FEO6" s="82"/>
      <c r="FEP6" s="82"/>
      <c r="FEQ6" s="82"/>
      <c r="FER6" s="82"/>
      <c r="FES6" s="82"/>
      <c r="FET6" s="82"/>
      <c r="FEU6" s="82"/>
      <c r="FEV6" s="82"/>
      <c r="FEW6" s="82"/>
      <c r="FEX6" s="82"/>
      <c r="FEY6" s="82"/>
      <c r="FEZ6" s="82"/>
      <c r="FFA6" s="82"/>
      <c r="FFB6" s="82"/>
      <c r="FFC6" s="82"/>
      <c r="FFD6" s="82"/>
      <c r="FFE6" s="82"/>
      <c r="FFF6" s="82"/>
      <c r="FFG6" s="82"/>
      <c r="FFH6" s="82"/>
      <c r="FFI6" s="82"/>
      <c r="FFJ6" s="82"/>
      <c r="FFK6" s="82"/>
      <c r="FFL6" s="82"/>
      <c r="FFM6" s="82"/>
      <c r="FFN6" s="82"/>
      <c r="FFO6" s="82"/>
      <c r="FFP6" s="82"/>
      <c r="FFQ6" s="82"/>
      <c r="FFR6" s="82"/>
      <c r="FFS6" s="82"/>
      <c r="FFT6" s="82"/>
      <c r="FFU6" s="82"/>
      <c r="FFV6" s="82"/>
      <c r="FFW6" s="82"/>
      <c r="FFX6" s="82"/>
      <c r="FFY6" s="82"/>
      <c r="FFZ6" s="82"/>
      <c r="FGA6" s="82"/>
      <c r="FGB6" s="82"/>
      <c r="FGC6" s="82"/>
      <c r="FGD6" s="82"/>
      <c r="FGE6" s="82"/>
      <c r="FGF6" s="82"/>
      <c r="FGG6" s="82"/>
      <c r="FGH6" s="82"/>
      <c r="FGI6" s="82"/>
      <c r="FGJ6" s="82"/>
      <c r="FGK6" s="82"/>
      <c r="FGL6" s="82"/>
      <c r="FGM6" s="82"/>
      <c r="FGN6" s="82"/>
      <c r="FGO6" s="82"/>
      <c r="FGP6" s="82"/>
      <c r="FGQ6" s="82"/>
      <c r="FGR6" s="82"/>
      <c r="FGS6" s="82"/>
      <c r="FGT6" s="82"/>
      <c r="FGU6" s="82"/>
      <c r="FGV6" s="82"/>
      <c r="FGW6" s="82"/>
      <c r="FGX6" s="82"/>
      <c r="FGY6" s="82"/>
      <c r="FGZ6" s="82"/>
      <c r="FHA6" s="82"/>
      <c r="FHB6" s="82"/>
      <c r="FHC6" s="82"/>
      <c r="FHD6" s="82"/>
      <c r="FHE6" s="82"/>
      <c r="FHF6" s="82"/>
      <c r="FHG6" s="82"/>
      <c r="FHH6" s="82"/>
      <c r="FHI6" s="82"/>
      <c r="FHJ6" s="82"/>
      <c r="FHK6" s="82"/>
      <c r="FHL6" s="82"/>
      <c r="FHM6" s="82"/>
      <c r="FHN6" s="82"/>
      <c r="FHO6" s="82"/>
      <c r="FHP6" s="82"/>
      <c r="FHQ6" s="82"/>
      <c r="FHR6" s="82"/>
      <c r="FHS6" s="82"/>
      <c r="FHT6" s="82"/>
      <c r="FHU6" s="82"/>
      <c r="FHV6" s="82"/>
      <c r="FHW6" s="82"/>
      <c r="FHX6" s="82"/>
      <c r="FHY6" s="82"/>
      <c r="FHZ6" s="82"/>
      <c r="FIA6" s="82"/>
      <c r="FIB6" s="82"/>
      <c r="FIC6" s="82"/>
      <c r="FID6" s="82"/>
      <c r="FIE6" s="82"/>
      <c r="FIF6" s="82"/>
      <c r="FIG6" s="82"/>
      <c r="FIH6" s="82"/>
      <c r="FII6" s="82"/>
      <c r="FIJ6" s="82"/>
      <c r="FIK6" s="82"/>
      <c r="FIL6" s="82"/>
      <c r="FIM6" s="82"/>
      <c r="FIN6" s="82"/>
      <c r="FIO6" s="82"/>
      <c r="FIP6" s="82"/>
      <c r="FIQ6" s="82"/>
      <c r="FIR6" s="82"/>
      <c r="FIS6" s="82"/>
      <c r="FIT6" s="82"/>
      <c r="FIU6" s="82"/>
      <c r="FIV6" s="82"/>
      <c r="FIW6" s="82"/>
      <c r="FIX6" s="82"/>
      <c r="FIY6" s="82"/>
      <c r="FIZ6" s="82"/>
      <c r="FJA6" s="82"/>
      <c r="FJB6" s="82"/>
      <c r="FJC6" s="82"/>
      <c r="FJD6" s="82"/>
      <c r="FJE6" s="82"/>
      <c r="FJF6" s="82"/>
      <c r="FJG6" s="82"/>
      <c r="FJH6" s="82"/>
      <c r="FJI6" s="82"/>
      <c r="FJJ6" s="82"/>
      <c r="FJK6" s="82"/>
      <c r="FJL6" s="82"/>
      <c r="FJM6" s="82"/>
      <c r="FJN6" s="82"/>
      <c r="FJO6" s="82"/>
      <c r="FJP6" s="82"/>
      <c r="FJQ6" s="82"/>
      <c r="FJR6" s="82"/>
      <c r="FJS6" s="82"/>
      <c r="FJT6" s="82"/>
      <c r="FJU6" s="82"/>
      <c r="FJV6" s="82"/>
      <c r="FJW6" s="82"/>
      <c r="FJX6" s="82"/>
      <c r="FJY6" s="82"/>
      <c r="FJZ6" s="82"/>
      <c r="FKA6" s="82"/>
      <c r="FKB6" s="82"/>
      <c r="FKC6" s="82"/>
      <c r="FKD6" s="82"/>
      <c r="FKE6" s="82"/>
      <c r="FKF6" s="82"/>
      <c r="FKG6" s="82"/>
      <c r="FKH6" s="82"/>
      <c r="FKI6" s="82"/>
      <c r="FKJ6" s="82"/>
      <c r="FKK6" s="82"/>
      <c r="FKL6" s="82"/>
      <c r="FKM6" s="82"/>
      <c r="FKN6" s="82"/>
      <c r="FKO6" s="82"/>
      <c r="FKP6" s="82"/>
      <c r="FKQ6" s="82"/>
      <c r="FKR6" s="82"/>
      <c r="FKS6" s="82"/>
      <c r="FKT6" s="82"/>
      <c r="FKU6" s="82"/>
      <c r="FKV6" s="82"/>
      <c r="FKW6" s="82"/>
      <c r="FKX6" s="82"/>
      <c r="FKY6" s="82"/>
      <c r="FKZ6" s="82"/>
      <c r="FLA6" s="82"/>
      <c r="FLB6" s="82"/>
      <c r="FLC6" s="82"/>
      <c r="FLD6" s="82"/>
      <c r="FLE6" s="82"/>
      <c r="FLF6" s="82"/>
      <c r="FLG6" s="82"/>
      <c r="FLH6" s="82"/>
      <c r="FLI6" s="82"/>
      <c r="FLJ6" s="82"/>
      <c r="FLK6" s="82"/>
      <c r="FLL6" s="82"/>
      <c r="FLM6" s="82"/>
      <c r="FLN6" s="82"/>
      <c r="FLO6" s="82"/>
      <c r="FLP6" s="82"/>
      <c r="FLQ6" s="82"/>
      <c r="FLR6" s="82"/>
      <c r="FLS6" s="82"/>
      <c r="FLT6" s="82"/>
      <c r="FLU6" s="82"/>
      <c r="FLV6" s="82"/>
      <c r="FLW6" s="82"/>
      <c r="FLX6" s="82"/>
      <c r="FLY6" s="82"/>
      <c r="FLZ6" s="82"/>
      <c r="FMA6" s="82"/>
      <c r="FMB6" s="82"/>
      <c r="FMC6" s="82"/>
      <c r="FMD6" s="82"/>
      <c r="FME6" s="82"/>
      <c r="FMF6" s="82"/>
      <c r="FMG6" s="82"/>
      <c r="FMH6" s="82"/>
      <c r="FMI6" s="82"/>
      <c r="FMJ6" s="82"/>
      <c r="FMK6" s="82"/>
      <c r="FML6" s="82"/>
      <c r="FMM6" s="82"/>
      <c r="FMN6" s="82"/>
      <c r="FMO6" s="82"/>
      <c r="FMP6" s="82"/>
      <c r="FMQ6" s="82"/>
      <c r="FMR6" s="82"/>
      <c r="FMS6" s="82"/>
      <c r="FMT6" s="82"/>
      <c r="FMU6" s="82"/>
      <c r="FMV6" s="82"/>
      <c r="FMW6" s="82"/>
      <c r="FMX6" s="82"/>
      <c r="FMY6" s="82"/>
      <c r="FMZ6" s="82"/>
      <c r="FNA6" s="82"/>
      <c r="FNB6" s="82"/>
      <c r="FNC6" s="82"/>
      <c r="FND6" s="82"/>
      <c r="FNE6" s="82"/>
      <c r="FNF6" s="82"/>
      <c r="FNG6" s="82"/>
      <c r="FNH6" s="82"/>
      <c r="FNI6" s="82"/>
      <c r="FNJ6" s="82"/>
      <c r="FNK6" s="82"/>
      <c r="FNL6" s="82"/>
      <c r="FNM6" s="82"/>
      <c r="FNN6" s="82"/>
      <c r="FNO6" s="82"/>
      <c r="FNP6" s="82"/>
      <c r="FNQ6" s="82"/>
      <c r="FNR6" s="82"/>
      <c r="FNS6" s="82"/>
      <c r="FNT6" s="82"/>
      <c r="FNU6" s="82"/>
      <c r="FNV6" s="82"/>
      <c r="FNW6" s="82"/>
      <c r="FNX6" s="82"/>
      <c r="FNY6" s="82"/>
      <c r="FNZ6" s="82"/>
      <c r="FOA6" s="82"/>
      <c r="FOB6" s="82"/>
      <c r="FOC6" s="82"/>
      <c r="FOD6" s="82"/>
      <c r="FOE6" s="82"/>
      <c r="FOF6" s="82"/>
      <c r="FOG6" s="82"/>
      <c r="FOH6" s="82"/>
      <c r="FOI6" s="82"/>
      <c r="FOJ6" s="82"/>
      <c r="FOK6" s="82"/>
      <c r="FOL6" s="82"/>
      <c r="FOM6" s="82"/>
      <c r="FON6" s="82"/>
      <c r="FOO6" s="82"/>
      <c r="FOP6" s="82"/>
      <c r="FOQ6" s="82"/>
      <c r="FOR6" s="82"/>
      <c r="FOS6" s="82"/>
      <c r="FOT6" s="82"/>
      <c r="FOU6" s="82"/>
      <c r="FOV6" s="82"/>
      <c r="FOW6" s="82"/>
      <c r="FOX6" s="82"/>
      <c r="FOY6" s="82"/>
      <c r="FOZ6" s="82"/>
      <c r="FPA6" s="82"/>
      <c r="FPB6" s="82"/>
      <c r="FPC6" s="82"/>
      <c r="FPD6" s="82"/>
      <c r="FPE6" s="82"/>
      <c r="FPF6" s="82"/>
      <c r="FPG6" s="82"/>
      <c r="FPH6" s="82"/>
      <c r="FPI6" s="82"/>
      <c r="FPJ6" s="82"/>
      <c r="FPK6" s="82"/>
      <c r="FPL6" s="82"/>
      <c r="FPM6" s="82"/>
      <c r="FPN6" s="82"/>
      <c r="FPO6" s="82"/>
      <c r="FPP6" s="82"/>
      <c r="FPQ6" s="82"/>
      <c r="FPR6" s="82"/>
      <c r="FPS6" s="82"/>
      <c r="FPT6" s="82"/>
      <c r="FPU6" s="82"/>
      <c r="FPV6" s="82"/>
      <c r="FPW6" s="82"/>
      <c r="FPX6" s="82"/>
      <c r="FPY6" s="82"/>
      <c r="FPZ6" s="82"/>
      <c r="FQA6" s="82"/>
      <c r="FQB6" s="82"/>
      <c r="FQC6" s="82"/>
      <c r="FQD6" s="82"/>
      <c r="FQE6" s="82"/>
      <c r="FQF6" s="82"/>
      <c r="FQG6" s="82"/>
      <c r="FQH6" s="82"/>
      <c r="FQI6" s="82"/>
      <c r="FQJ6" s="82"/>
      <c r="FQK6" s="82"/>
      <c r="FQL6" s="82"/>
      <c r="FQM6" s="82"/>
      <c r="FQN6" s="82"/>
      <c r="FQO6" s="82"/>
      <c r="FQP6" s="82"/>
      <c r="FQQ6" s="82"/>
      <c r="FQR6" s="82"/>
      <c r="FQS6" s="82"/>
      <c r="FQT6" s="82"/>
      <c r="FQU6" s="82"/>
      <c r="FQV6" s="82"/>
      <c r="FQW6" s="82"/>
      <c r="FQX6" s="82"/>
      <c r="FQY6" s="82"/>
      <c r="FQZ6" s="82"/>
      <c r="FRA6" s="82"/>
      <c r="FRB6" s="82"/>
      <c r="FRC6" s="82"/>
      <c r="FRD6" s="82"/>
      <c r="FRE6" s="82"/>
      <c r="FRF6" s="82"/>
      <c r="FRG6" s="82"/>
      <c r="FRH6" s="82"/>
      <c r="FRI6" s="82"/>
      <c r="FRJ6" s="82"/>
      <c r="FRK6" s="82"/>
      <c r="FRL6" s="82"/>
      <c r="FRM6" s="82"/>
      <c r="FRN6" s="82"/>
      <c r="FRO6" s="82"/>
      <c r="FRP6" s="82"/>
      <c r="FRQ6" s="82"/>
      <c r="FRR6" s="82"/>
      <c r="FRS6" s="82"/>
      <c r="FRT6" s="82"/>
      <c r="FRU6" s="82"/>
      <c r="FRV6" s="82"/>
      <c r="FRW6" s="82"/>
      <c r="FRX6" s="82"/>
      <c r="FRY6" s="82"/>
      <c r="FRZ6" s="82"/>
      <c r="FSA6" s="82"/>
      <c r="FSB6" s="82"/>
      <c r="FSC6" s="82"/>
      <c r="FSD6" s="82"/>
      <c r="FSE6" s="82"/>
      <c r="FSF6" s="82"/>
      <c r="FSG6" s="82"/>
      <c r="FSH6" s="82"/>
      <c r="FSI6" s="82"/>
      <c r="FSJ6" s="82"/>
      <c r="FSK6" s="82"/>
      <c r="FSL6" s="82"/>
      <c r="FSM6" s="82"/>
      <c r="FSN6" s="82"/>
      <c r="FSO6" s="82"/>
      <c r="FSP6" s="82"/>
      <c r="FSQ6" s="82"/>
      <c r="FSR6" s="82"/>
      <c r="FSS6" s="82"/>
      <c r="FST6" s="82"/>
      <c r="FSU6" s="82"/>
      <c r="FSV6" s="82"/>
      <c r="FSW6" s="82"/>
      <c r="FSX6" s="82"/>
      <c r="FSY6" s="82"/>
      <c r="FSZ6" s="82"/>
      <c r="FTA6" s="82"/>
      <c r="FTB6" s="82"/>
      <c r="FTC6" s="82"/>
      <c r="FTD6" s="82"/>
      <c r="FTE6" s="82"/>
      <c r="FTF6" s="82"/>
      <c r="FTG6" s="82"/>
      <c r="FTH6" s="82"/>
      <c r="FTI6" s="82"/>
      <c r="FTJ6" s="82"/>
      <c r="FTK6" s="82"/>
      <c r="FTL6" s="82"/>
      <c r="FTM6" s="82"/>
      <c r="FTN6" s="82"/>
      <c r="FTO6" s="82"/>
      <c r="FTP6" s="82"/>
      <c r="FTQ6" s="82"/>
      <c r="FTR6" s="82"/>
      <c r="FTS6" s="82"/>
      <c r="FTT6" s="82"/>
      <c r="FTU6" s="82"/>
      <c r="FTV6" s="82"/>
      <c r="FTW6" s="82"/>
      <c r="FTX6" s="82"/>
      <c r="FTY6" s="82"/>
      <c r="FTZ6" s="82"/>
      <c r="FUA6" s="82"/>
      <c r="FUB6" s="82"/>
      <c r="FUC6" s="82"/>
      <c r="FUD6" s="82"/>
      <c r="FUE6" s="82"/>
      <c r="FUF6" s="82"/>
      <c r="FUG6" s="82"/>
      <c r="FUH6" s="82"/>
      <c r="FUI6" s="82"/>
      <c r="FUJ6" s="82"/>
      <c r="FUK6" s="82"/>
      <c r="FUL6" s="82"/>
      <c r="FUM6" s="82"/>
      <c r="FUN6" s="82"/>
      <c r="FUO6" s="82"/>
      <c r="FUP6" s="82"/>
      <c r="FUQ6" s="82"/>
      <c r="FUR6" s="82"/>
      <c r="FUS6" s="82"/>
      <c r="FUT6" s="82"/>
      <c r="FUU6" s="82"/>
      <c r="FUV6" s="82"/>
      <c r="FUW6" s="82"/>
      <c r="FUX6" s="82"/>
      <c r="FUY6" s="82"/>
      <c r="FUZ6" s="82"/>
      <c r="FVA6" s="82"/>
      <c r="FVB6" s="82"/>
      <c r="FVC6" s="82"/>
      <c r="FVD6" s="82"/>
      <c r="FVE6" s="82"/>
      <c r="FVF6" s="82"/>
      <c r="FVG6" s="82"/>
      <c r="FVH6" s="82"/>
      <c r="FVI6" s="82"/>
      <c r="FVJ6" s="82"/>
      <c r="FVK6" s="82"/>
      <c r="FVL6" s="82"/>
      <c r="FVM6" s="82"/>
      <c r="FVN6" s="82"/>
      <c r="FVO6" s="82"/>
      <c r="FVP6" s="82"/>
      <c r="FVQ6" s="82"/>
      <c r="FVR6" s="82"/>
      <c r="FVS6" s="82"/>
      <c r="FVT6" s="82"/>
      <c r="FVU6" s="82"/>
      <c r="FVV6" s="82"/>
      <c r="FVW6" s="82"/>
      <c r="FVX6" s="82"/>
      <c r="FVY6" s="82"/>
      <c r="FVZ6" s="82"/>
      <c r="FWA6" s="82"/>
      <c r="FWB6" s="82"/>
      <c r="FWC6" s="82"/>
      <c r="FWD6" s="82"/>
      <c r="FWE6" s="82"/>
      <c r="FWF6" s="82"/>
      <c r="FWG6" s="82"/>
      <c r="FWH6" s="82"/>
      <c r="FWI6" s="82"/>
      <c r="FWJ6" s="82"/>
      <c r="FWK6" s="82"/>
      <c r="FWL6" s="82"/>
      <c r="FWM6" s="82"/>
      <c r="FWN6" s="82"/>
      <c r="FWO6" s="82"/>
      <c r="FWP6" s="82"/>
      <c r="FWQ6" s="82"/>
      <c r="FWR6" s="82"/>
      <c r="FWS6" s="82"/>
      <c r="FWT6" s="82"/>
      <c r="FWU6" s="82"/>
      <c r="FWV6" s="82"/>
      <c r="FWW6" s="82"/>
      <c r="FWX6" s="82"/>
      <c r="FWY6" s="82"/>
      <c r="FWZ6" s="82"/>
      <c r="FXA6" s="82"/>
      <c r="FXB6" s="82"/>
      <c r="FXC6" s="82"/>
      <c r="FXD6" s="82"/>
      <c r="FXE6" s="82"/>
      <c r="FXF6" s="82"/>
      <c r="FXG6" s="82"/>
      <c r="FXH6" s="82"/>
      <c r="FXI6" s="82"/>
      <c r="FXJ6" s="82"/>
      <c r="FXK6" s="82"/>
      <c r="FXL6" s="82"/>
      <c r="FXM6" s="82"/>
      <c r="FXN6" s="82"/>
      <c r="FXO6" s="82"/>
      <c r="FXP6" s="82"/>
      <c r="FXQ6" s="82"/>
      <c r="FXR6" s="82"/>
      <c r="FXS6" s="82"/>
      <c r="FXT6" s="82"/>
      <c r="FXU6" s="82"/>
      <c r="FXV6" s="82"/>
      <c r="FXW6" s="82"/>
      <c r="FXX6" s="82"/>
      <c r="FXY6" s="82"/>
      <c r="FXZ6" s="82"/>
      <c r="FYA6" s="82"/>
      <c r="FYB6" s="82"/>
      <c r="FYC6" s="82"/>
      <c r="FYD6" s="82"/>
      <c r="FYE6" s="82"/>
      <c r="FYF6" s="82"/>
      <c r="FYG6" s="82"/>
      <c r="FYH6" s="82"/>
      <c r="FYI6" s="82"/>
      <c r="FYJ6" s="82"/>
      <c r="FYK6" s="82"/>
      <c r="FYL6" s="82"/>
      <c r="FYM6" s="82"/>
      <c r="FYN6" s="82"/>
      <c r="FYO6" s="82"/>
      <c r="FYP6" s="82"/>
      <c r="FYQ6" s="82"/>
      <c r="FYR6" s="82"/>
      <c r="FYS6" s="82"/>
      <c r="FYT6" s="82"/>
      <c r="FYU6" s="82"/>
      <c r="FYV6" s="82"/>
      <c r="FYW6" s="82"/>
      <c r="FYX6" s="82"/>
      <c r="FYY6" s="82"/>
      <c r="FYZ6" s="82"/>
      <c r="FZA6" s="82"/>
      <c r="FZB6" s="82"/>
      <c r="FZC6" s="82"/>
      <c r="FZD6" s="82"/>
      <c r="FZE6" s="82"/>
      <c r="FZF6" s="82"/>
      <c r="FZG6" s="82"/>
      <c r="FZH6" s="82"/>
      <c r="FZI6" s="82"/>
      <c r="FZJ6" s="82"/>
      <c r="FZK6" s="82"/>
      <c r="FZL6" s="82"/>
      <c r="FZM6" s="82"/>
      <c r="FZN6" s="82"/>
      <c r="FZO6" s="82"/>
      <c r="FZP6" s="82"/>
      <c r="FZQ6" s="82"/>
      <c r="FZR6" s="82"/>
      <c r="FZS6" s="82"/>
      <c r="FZT6" s="82"/>
      <c r="FZU6" s="82"/>
      <c r="FZV6" s="82"/>
      <c r="FZW6" s="82"/>
      <c r="FZX6" s="82"/>
      <c r="FZY6" s="82"/>
      <c r="FZZ6" s="82"/>
      <c r="GAA6" s="82"/>
      <c r="GAB6" s="82"/>
      <c r="GAC6" s="82"/>
      <c r="GAD6" s="82"/>
      <c r="GAE6" s="82"/>
      <c r="GAF6" s="82"/>
      <c r="GAG6" s="82"/>
      <c r="GAH6" s="82"/>
      <c r="GAI6" s="82"/>
      <c r="GAJ6" s="82"/>
      <c r="GAK6" s="82"/>
      <c r="GAL6" s="82"/>
      <c r="GAM6" s="82"/>
      <c r="GAN6" s="82"/>
      <c r="GAO6" s="82"/>
      <c r="GAP6" s="82"/>
      <c r="GAQ6" s="82"/>
      <c r="GAR6" s="82"/>
      <c r="GAS6" s="82"/>
      <c r="GAT6" s="82"/>
      <c r="GAU6" s="82"/>
      <c r="GAV6" s="82"/>
      <c r="GAW6" s="82"/>
      <c r="GAX6" s="82"/>
      <c r="GAY6" s="82"/>
      <c r="GAZ6" s="82"/>
      <c r="GBA6" s="82"/>
      <c r="GBB6" s="82"/>
      <c r="GBC6" s="82"/>
      <c r="GBD6" s="82"/>
      <c r="GBE6" s="82"/>
      <c r="GBF6" s="82"/>
      <c r="GBG6" s="82"/>
      <c r="GBH6" s="82"/>
      <c r="GBI6" s="82"/>
      <c r="GBJ6" s="82"/>
      <c r="GBK6" s="82"/>
      <c r="GBL6" s="82"/>
      <c r="GBM6" s="82"/>
      <c r="GBN6" s="82"/>
      <c r="GBO6" s="82"/>
      <c r="GBP6" s="82"/>
      <c r="GBQ6" s="82"/>
      <c r="GBR6" s="82"/>
      <c r="GBS6" s="82"/>
      <c r="GBT6" s="82"/>
      <c r="GBU6" s="82"/>
      <c r="GBV6" s="82"/>
      <c r="GBW6" s="82"/>
      <c r="GBX6" s="82"/>
      <c r="GBY6" s="82"/>
      <c r="GBZ6" s="82"/>
      <c r="GCA6" s="82"/>
      <c r="GCB6" s="82"/>
      <c r="GCC6" s="82"/>
      <c r="GCD6" s="82"/>
      <c r="GCE6" s="82"/>
      <c r="GCF6" s="82"/>
      <c r="GCG6" s="82"/>
      <c r="GCH6" s="82"/>
      <c r="GCI6" s="82"/>
      <c r="GCJ6" s="82"/>
      <c r="GCK6" s="82"/>
      <c r="GCL6" s="82"/>
      <c r="GCM6" s="82"/>
      <c r="GCN6" s="82"/>
      <c r="GCO6" s="82"/>
      <c r="GCP6" s="82"/>
      <c r="GCQ6" s="82"/>
      <c r="GCR6" s="82"/>
      <c r="GCS6" s="82"/>
      <c r="GCT6" s="82"/>
      <c r="GCU6" s="82"/>
      <c r="GCV6" s="82"/>
      <c r="GCW6" s="82"/>
      <c r="GCX6" s="82"/>
      <c r="GCY6" s="82"/>
      <c r="GCZ6" s="82"/>
      <c r="GDA6" s="82"/>
      <c r="GDB6" s="82"/>
      <c r="GDC6" s="82"/>
      <c r="GDD6" s="82"/>
      <c r="GDE6" s="82"/>
      <c r="GDF6" s="82"/>
      <c r="GDG6" s="82"/>
      <c r="GDH6" s="82"/>
      <c r="GDI6" s="82"/>
      <c r="GDJ6" s="82"/>
      <c r="GDK6" s="82"/>
      <c r="GDL6" s="82"/>
      <c r="GDM6" s="82"/>
      <c r="GDN6" s="82"/>
      <c r="GDO6" s="82"/>
      <c r="GDP6" s="82"/>
      <c r="GDQ6" s="82"/>
      <c r="GDR6" s="82"/>
      <c r="GDS6" s="82"/>
      <c r="GDT6" s="82"/>
      <c r="GDU6" s="82"/>
      <c r="GDV6" s="82"/>
      <c r="GDW6" s="82"/>
      <c r="GDX6" s="82"/>
      <c r="GDY6" s="82"/>
      <c r="GDZ6" s="82"/>
      <c r="GEA6" s="82"/>
      <c r="GEB6" s="82"/>
      <c r="GEC6" s="82"/>
      <c r="GED6" s="82"/>
      <c r="GEE6" s="82"/>
      <c r="GEF6" s="82"/>
      <c r="GEG6" s="82"/>
      <c r="GEH6" s="82"/>
      <c r="GEI6" s="82"/>
      <c r="GEJ6" s="82"/>
      <c r="GEK6" s="82"/>
      <c r="GEL6" s="82"/>
      <c r="GEM6" s="82"/>
      <c r="GEN6" s="82"/>
      <c r="GEO6" s="82"/>
      <c r="GEP6" s="82"/>
      <c r="GEQ6" s="82"/>
      <c r="GER6" s="82"/>
      <c r="GES6" s="82"/>
      <c r="GET6" s="82"/>
      <c r="GEU6" s="82"/>
      <c r="GEV6" s="82"/>
      <c r="GEW6" s="82"/>
      <c r="GEX6" s="82"/>
      <c r="GEY6" s="82"/>
      <c r="GEZ6" s="82"/>
      <c r="GFA6" s="82"/>
      <c r="GFB6" s="82"/>
      <c r="GFC6" s="82"/>
      <c r="GFD6" s="82"/>
      <c r="GFE6" s="82"/>
      <c r="GFF6" s="82"/>
      <c r="GFG6" s="82"/>
      <c r="GFH6" s="82"/>
      <c r="GFI6" s="82"/>
      <c r="GFJ6" s="82"/>
      <c r="GFK6" s="82"/>
      <c r="GFL6" s="82"/>
      <c r="GFM6" s="82"/>
      <c r="GFN6" s="82"/>
      <c r="GFO6" s="82"/>
      <c r="GFP6" s="82"/>
      <c r="GFQ6" s="82"/>
      <c r="GFR6" s="82"/>
      <c r="GFS6" s="82"/>
      <c r="GFT6" s="82"/>
      <c r="GFU6" s="82"/>
      <c r="GFV6" s="82"/>
      <c r="GFW6" s="82"/>
      <c r="GFX6" s="82"/>
      <c r="GFY6" s="82"/>
      <c r="GFZ6" s="82"/>
      <c r="GGA6" s="82"/>
      <c r="GGB6" s="82"/>
      <c r="GGC6" s="82"/>
      <c r="GGD6" s="82"/>
      <c r="GGE6" s="82"/>
      <c r="GGF6" s="82"/>
      <c r="GGG6" s="82"/>
      <c r="GGH6" s="82"/>
      <c r="GGI6" s="82"/>
      <c r="GGJ6" s="82"/>
      <c r="GGK6" s="82"/>
      <c r="GGL6" s="82"/>
      <c r="GGM6" s="82"/>
      <c r="GGN6" s="82"/>
      <c r="GGO6" s="82"/>
      <c r="GGP6" s="82"/>
      <c r="GGQ6" s="82"/>
      <c r="GGR6" s="82"/>
      <c r="GGS6" s="82"/>
      <c r="GGT6" s="82"/>
      <c r="GGU6" s="82"/>
      <c r="GGV6" s="82"/>
      <c r="GGW6" s="82"/>
      <c r="GGX6" s="82"/>
      <c r="GGY6" s="82"/>
      <c r="GGZ6" s="82"/>
      <c r="GHA6" s="82"/>
      <c r="GHB6" s="82"/>
      <c r="GHC6" s="82"/>
      <c r="GHD6" s="82"/>
      <c r="GHE6" s="82"/>
      <c r="GHF6" s="82"/>
      <c r="GHG6" s="82"/>
      <c r="GHH6" s="82"/>
      <c r="GHI6" s="82"/>
      <c r="GHJ6" s="82"/>
      <c r="GHK6" s="82"/>
      <c r="GHL6" s="82"/>
      <c r="GHM6" s="82"/>
      <c r="GHN6" s="82"/>
      <c r="GHO6" s="82"/>
      <c r="GHP6" s="82"/>
      <c r="GHQ6" s="82"/>
      <c r="GHR6" s="82"/>
      <c r="GHS6" s="82"/>
      <c r="GHT6" s="82"/>
      <c r="GHU6" s="82"/>
      <c r="GHV6" s="82"/>
      <c r="GHW6" s="82"/>
      <c r="GHX6" s="82"/>
      <c r="GHY6" s="82"/>
      <c r="GHZ6" s="82"/>
      <c r="GIA6" s="82"/>
      <c r="GIB6" s="82"/>
      <c r="GIC6" s="82"/>
      <c r="GID6" s="82"/>
      <c r="GIE6" s="82"/>
      <c r="GIF6" s="82"/>
      <c r="GIG6" s="82"/>
      <c r="GIH6" s="82"/>
      <c r="GII6" s="82"/>
      <c r="GIJ6" s="82"/>
      <c r="GIK6" s="82"/>
      <c r="GIL6" s="82"/>
      <c r="GIM6" s="82"/>
      <c r="GIN6" s="82"/>
      <c r="GIO6" s="82"/>
      <c r="GIP6" s="82"/>
      <c r="GIQ6" s="82"/>
      <c r="GIR6" s="82"/>
      <c r="GIS6" s="82"/>
      <c r="GIT6" s="82"/>
      <c r="GIU6" s="82"/>
      <c r="GIV6" s="82"/>
      <c r="GIW6" s="82"/>
      <c r="GIX6" s="82"/>
      <c r="GIY6" s="82"/>
      <c r="GIZ6" s="82"/>
      <c r="GJA6" s="82"/>
      <c r="GJB6" s="82"/>
      <c r="GJC6" s="82"/>
      <c r="GJD6" s="82"/>
      <c r="GJE6" s="82"/>
      <c r="GJF6" s="82"/>
      <c r="GJG6" s="82"/>
      <c r="GJH6" s="82"/>
      <c r="GJI6" s="82"/>
      <c r="GJJ6" s="82"/>
      <c r="GJK6" s="82"/>
      <c r="GJL6" s="82"/>
      <c r="GJM6" s="82"/>
      <c r="GJN6" s="82"/>
      <c r="GJO6" s="82"/>
      <c r="GJP6" s="82"/>
      <c r="GJQ6" s="82"/>
      <c r="GJR6" s="82"/>
      <c r="GJS6" s="82"/>
      <c r="GJT6" s="82"/>
      <c r="GJU6" s="82"/>
      <c r="GJV6" s="82"/>
      <c r="GJW6" s="82"/>
      <c r="GJX6" s="82"/>
      <c r="GJY6" s="82"/>
      <c r="GJZ6" s="82"/>
      <c r="GKA6" s="82"/>
      <c r="GKB6" s="82"/>
      <c r="GKC6" s="82"/>
      <c r="GKD6" s="82"/>
      <c r="GKE6" s="82"/>
      <c r="GKF6" s="82"/>
      <c r="GKG6" s="82"/>
      <c r="GKH6" s="82"/>
      <c r="GKI6" s="82"/>
      <c r="GKJ6" s="82"/>
      <c r="GKK6" s="82"/>
      <c r="GKL6" s="82"/>
      <c r="GKM6" s="82"/>
      <c r="GKN6" s="82"/>
      <c r="GKO6" s="82"/>
      <c r="GKP6" s="82"/>
      <c r="GKQ6" s="82"/>
      <c r="GKR6" s="82"/>
      <c r="GKS6" s="82"/>
      <c r="GKT6" s="82"/>
      <c r="GKU6" s="82"/>
      <c r="GKV6" s="82"/>
      <c r="GKW6" s="82"/>
      <c r="GKX6" s="82"/>
      <c r="GKY6" s="82"/>
      <c r="GKZ6" s="82"/>
      <c r="GLA6" s="82"/>
      <c r="GLB6" s="82"/>
      <c r="GLC6" s="82"/>
      <c r="GLD6" s="82"/>
      <c r="GLE6" s="82"/>
      <c r="GLF6" s="82"/>
      <c r="GLG6" s="82"/>
      <c r="GLH6" s="82"/>
      <c r="GLI6" s="82"/>
      <c r="GLJ6" s="82"/>
      <c r="GLK6" s="82"/>
      <c r="GLL6" s="82"/>
      <c r="GLM6" s="82"/>
      <c r="GLN6" s="82"/>
      <c r="GLO6" s="82"/>
      <c r="GLP6" s="82"/>
      <c r="GLQ6" s="82"/>
      <c r="GLR6" s="82"/>
      <c r="GLS6" s="82"/>
      <c r="GLT6" s="82"/>
      <c r="GLU6" s="82"/>
      <c r="GLV6" s="82"/>
      <c r="GLW6" s="82"/>
      <c r="GLX6" s="82"/>
      <c r="GLY6" s="82"/>
      <c r="GLZ6" s="82"/>
      <c r="GMA6" s="82"/>
      <c r="GMB6" s="82"/>
      <c r="GMC6" s="82"/>
      <c r="GMD6" s="82"/>
      <c r="GME6" s="82"/>
      <c r="GMF6" s="82"/>
      <c r="GMG6" s="82"/>
      <c r="GMH6" s="82"/>
      <c r="GMI6" s="82"/>
      <c r="GMJ6" s="82"/>
      <c r="GMK6" s="82"/>
      <c r="GML6" s="82"/>
      <c r="GMM6" s="82"/>
      <c r="GMN6" s="82"/>
      <c r="GMO6" s="82"/>
      <c r="GMP6" s="82"/>
      <c r="GMQ6" s="82"/>
      <c r="GMR6" s="82"/>
      <c r="GMS6" s="82"/>
      <c r="GMT6" s="82"/>
      <c r="GMU6" s="82"/>
      <c r="GMV6" s="82"/>
      <c r="GMW6" s="82"/>
      <c r="GMX6" s="82"/>
      <c r="GMY6" s="82"/>
      <c r="GMZ6" s="82"/>
      <c r="GNA6" s="82"/>
      <c r="GNB6" s="82"/>
      <c r="GNC6" s="82"/>
      <c r="GND6" s="82"/>
      <c r="GNE6" s="82"/>
      <c r="GNF6" s="82"/>
      <c r="GNG6" s="82"/>
      <c r="GNH6" s="82"/>
      <c r="GNI6" s="82"/>
      <c r="GNJ6" s="82"/>
      <c r="GNK6" s="82"/>
      <c r="GNL6" s="82"/>
      <c r="GNM6" s="82"/>
      <c r="GNN6" s="82"/>
      <c r="GNO6" s="82"/>
      <c r="GNP6" s="82"/>
      <c r="GNQ6" s="82"/>
      <c r="GNR6" s="82"/>
      <c r="GNS6" s="82"/>
      <c r="GNT6" s="82"/>
      <c r="GNU6" s="82"/>
      <c r="GNV6" s="82"/>
      <c r="GNW6" s="82"/>
      <c r="GNX6" s="82"/>
      <c r="GNY6" s="82"/>
      <c r="GNZ6" s="82"/>
      <c r="GOA6" s="82"/>
      <c r="GOB6" s="82"/>
      <c r="GOC6" s="82"/>
      <c r="GOD6" s="82"/>
      <c r="GOE6" s="82"/>
      <c r="GOF6" s="82"/>
      <c r="GOG6" s="82"/>
      <c r="GOH6" s="82"/>
      <c r="GOI6" s="82"/>
      <c r="GOJ6" s="82"/>
      <c r="GOK6" s="82"/>
      <c r="GOL6" s="82"/>
      <c r="GOM6" s="82"/>
      <c r="GON6" s="82"/>
      <c r="GOO6" s="82"/>
      <c r="GOP6" s="82"/>
      <c r="GOQ6" s="82"/>
      <c r="GOR6" s="82"/>
      <c r="GOS6" s="82"/>
      <c r="GOT6" s="82"/>
      <c r="GOU6" s="82"/>
      <c r="GOV6" s="82"/>
      <c r="GOW6" s="82"/>
      <c r="GOX6" s="82"/>
      <c r="GOY6" s="82"/>
      <c r="GOZ6" s="82"/>
      <c r="GPA6" s="82"/>
      <c r="GPB6" s="82"/>
      <c r="GPC6" s="82"/>
      <c r="GPD6" s="82"/>
      <c r="GPE6" s="82"/>
      <c r="GPF6" s="82"/>
      <c r="GPG6" s="82"/>
      <c r="GPH6" s="82"/>
      <c r="GPI6" s="82"/>
      <c r="GPJ6" s="82"/>
      <c r="GPK6" s="82"/>
      <c r="GPL6" s="82"/>
      <c r="GPM6" s="82"/>
      <c r="GPN6" s="82"/>
      <c r="GPO6" s="82"/>
      <c r="GPP6" s="82"/>
      <c r="GPQ6" s="82"/>
      <c r="GPR6" s="82"/>
      <c r="GPS6" s="82"/>
      <c r="GPT6" s="82"/>
      <c r="GPU6" s="82"/>
      <c r="GPV6" s="82"/>
      <c r="GPW6" s="82"/>
      <c r="GPX6" s="82"/>
      <c r="GPY6" s="82"/>
      <c r="GPZ6" s="82"/>
      <c r="GQA6" s="82"/>
      <c r="GQB6" s="82"/>
      <c r="GQC6" s="82"/>
      <c r="GQD6" s="82"/>
      <c r="GQE6" s="82"/>
      <c r="GQF6" s="82"/>
      <c r="GQG6" s="82"/>
      <c r="GQH6" s="82"/>
      <c r="GQI6" s="82"/>
      <c r="GQJ6" s="82"/>
      <c r="GQK6" s="82"/>
      <c r="GQL6" s="82"/>
      <c r="GQM6" s="82"/>
      <c r="GQN6" s="82"/>
      <c r="GQO6" s="82"/>
      <c r="GQP6" s="82"/>
      <c r="GQQ6" s="82"/>
      <c r="GQR6" s="82"/>
      <c r="GQS6" s="82"/>
      <c r="GQT6" s="82"/>
      <c r="GQU6" s="82"/>
      <c r="GQV6" s="82"/>
      <c r="GQW6" s="82"/>
      <c r="GQX6" s="82"/>
      <c r="GQY6" s="82"/>
      <c r="GQZ6" s="82"/>
      <c r="GRA6" s="82"/>
      <c r="GRB6" s="82"/>
      <c r="GRC6" s="82"/>
      <c r="GRD6" s="82"/>
      <c r="GRE6" s="82"/>
      <c r="GRF6" s="82"/>
      <c r="GRG6" s="82"/>
      <c r="GRH6" s="82"/>
      <c r="GRI6" s="82"/>
      <c r="GRJ6" s="82"/>
      <c r="GRK6" s="82"/>
      <c r="GRL6" s="82"/>
      <c r="GRM6" s="82"/>
      <c r="GRN6" s="82"/>
      <c r="GRO6" s="82"/>
      <c r="GRP6" s="82"/>
      <c r="GRQ6" s="82"/>
      <c r="GRR6" s="82"/>
      <c r="GRS6" s="82"/>
      <c r="GRT6" s="82"/>
      <c r="GRU6" s="82"/>
      <c r="GRV6" s="82"/>
      <c r="GRW6" s="82"/>
      <c r="GRX6" s="82"/>
      <c r="GRY6" s="82"/>
      <c r="GRZ6" s="82"/>
      <c r="GSA6" s="82"/>
      <c r="GSB6" s="82"/>
      <c r="GSC6" s="82"/>
      <c r="GSD6" s="82"/>
      <c r="GSE6" s="82"/>
      <c r="GSF6" s="82"/>
      <c r="GSG6" s="82"/>
      <c r="GSH6" s="82"/>
      <c r="GSI6" s="82"/>
      <c r="GSJ6" s="82"/>
      <c r="GSK6" s="82"/>
      <c r="GSL6" s="82"/>
      <c r="GSM6" s="82"/>
      <c r="GSN6" s="82"/>
      <c r="GSO6" s="82"/>
      <c r="GSP6" s="82"/>
      <c r="GSQ6" s="82"/>
      <c r="GSR6" s="82"/>
      <c r="GSS6" s="82"/>
      <c r="GST6" s="82"/>
      <c r="GSU6" s="82"/>
      <c r="GSV6" s="82"/>
      <c r="GSW6" s="82"/>
      <c r="GSX6" s="82"/>
      <c r="GSY6" s="82"/>
      <c r="GSZ6" s="82"/>
      <c r="GTA6" s="82"/>
      <c r="GTB6" s="82"/>
      <c r="GTC6" s="82"/>
      <c r="GTD6" s="82"/>
      <c r="GTE6" s="82"/>
      <c r="GTF6" s="82"/>
      <c r="GTG6" s="82"/>
      <c r="GTH6" s="82"/>
      <c r="GTI6" s="82"/>
      <c r="GTJ6" s="82"/>
      <c r="GTK6" s="82"/>
      <c r="GTL6" s="82"/>
      <c r="GTM6" s="82"/>
      <c r="GTN6" s="82"/>
      <c r="GTO6" s="82"/>
      <c r="GTP6" s="82"/>
      <c r="GTQ6" s="82"/>
      <c r="GTR6" s="82"/>
      <c r="GTS6" s="82"/>
      <c r="GTT6" s="82"/>
      <c r="GTU6" s="82"/>
      <c r="GTV6" s="82"/>
      <c r="GTW6" s="82"/>
      <c r="GTX6" s="82"/>
      <c r="GTY6" s="82"/>
      <c r="GTZ6" s="82"/>
      <c r="GUA6" s="82"/>
      <c r="GUB6" s="82"/>
      <c r="GUC6" s="82"/>
      <c r="GUD6" s="82"/>
      <c r="GUE6" s="82"/>
      <c r="GUF6" s="82"/>
      <c r="GUG6" s="82"/>
      <c r="GUH6" s="82"/>
      <c r="GUI6" s="82"/>
      <c r="GUJ6" s="82"/>
      <c r="GUK6" s="82"/>
      <c r="GUL6" s="82"/>
      <c r="GUM6" s="82"/>
      <c r="GUN6" s="82"/>
      <c r="GUO6" s="82"/>
      <c r="GUP6" s="82"/>
      <c r="GUQ6" s="82"/>
      <c r="GUR6" s="82"/>
      <c r="GUS6" s="82"/>
      <c r="GUT6" s="82"/>
      <c r="GUU6" s="82"/>
      <c r="GUV6" s="82"/>
      <c r="GUW6" s="82"/>
      <c r="GUX6" s="82"/>
      <c r="GUY6" s="82"/>
      <c r="GUZ6" s="82"/>
      <c r="GVA6" s="82"/>
      <c r="GVB6" s="82"/>
      <c r="GVC6" s="82"/>
      <c r="GVD6" s="82"/>
      <c r="GVE6" s="82"/>
      <c r="GVF6" s="82"/>
      <c r="GVG6" s="82"/>
      <c r="GVH6" s="82"/>
      <c r="GVI6" s="82"/>
      <c r="GVJ6" s="82"/>
      <c r="GVK6" s="82"/>
      <c r="GVL6" s="82"/>
      <c r="GVM6" s="82"/>
      <c r="GVN6" s="82"/>
      <c r="GVO6" s="82"/>
      <c r="GVP6" s="82"/>
      <c r="GVQ6" s="82"/>
      <c r="GVR6" s="82"/>
      <c r="GVS6" s="82"/>
      <c r="GVT6" s="82"/>
      <c r="GVU6" s="82"/>
      <c r="GVV6" s="82"/>
      <c r="GVW6" s="82"/>
      <c r="GVX6" s="82"/>
      <c r="GVY6" s="82"/>
      <c r="GVZ6" s="82"/>
      <c r="GWA6" s="82"/>
      <c r="GWB6" s="82"/>
      <c r="GWC6" s="82"/>
      <c r="GWD6" s="82"/>
      <c r="GWE6" s="82"/>
      <c r="GWF6" s="82"/>
      <c r="GWG6" s="82"/>
      <c r="GWH6" s="82"/>
      <c r="GWI6" s="82"/>
      <c r="GWJ6" s="82"/>
      <c r="GWK6" s="82"/>
      <c r="GWL6" s="82"/>
      <c r="GWM6" s="82"/>
      <c r="GWN6" s="82"/>
      <c r="GWO6" s="82"/>
      <c r="GWP6" s="82"/>
      <c r="GWQ6" s="82"/>
      <c r="GWR6" s="82"/>
      <c r="GWS6" s="82"/>
      <c r="GWT6" s="82"/>
      <c r="GWU6" s="82"/>
      <c r="GWV6" s="82"/>
      <c r="GWW6" s="82"/>
      <c r="GWX6" s="82"/>
      <c r="GWY6" s="82"/>
      <c r="GWZ6" s="82"/>
      <c r="GXA6" s="82"/>
      <c r="GXB6" s="82"/>
      <c r="GXC6" s="82"/>
      <c r="GXD6" s="82"/>
      <c r="GXE6" s="82"/>
      <c r="GXF6" s="82"/>
      <c r="GXG6" s="82"/>
      <c r="GXH6" s="82"/>
      <c r="GXI6" s="82"/>
      <c r="GXJ6" s="82"/>
      <c r="GXK6" s="82"/>
      <c r="GXL6" s="82"/>
      <c r="GXM6" s="82"/>
      <c r="GXN6" s="82"/>
      <c r="GXO6" s="82"/>
      <c r="GXP6" s="82"/>
      <c r="GXQ6" s="82"/>
      <c r="GXR6" s="82"/>
      <c r="GXS6" s="82"/>
      <c r="GXT6" s="82"/>
      <c r="GXU6" s="82"/>
      <c r="GXV6" s="82"/>
      <c r="GXW6" s="82"/>
      <c r="GXX6" s="82"/>
      <c r="GXY6" s="82"/>
      <c r="GXZ6" s="82"/>
      <c r="GYA6" s="82"/>
      <c r="GYB6" s="82"/>
      <c r="GYC6" s="82"/>
      <c r="GYD6" s="82"/>
      <c r="GYE6" s="82"/>
      <c r="GYF6" s="82"/>
      <c r="GYG6" s="82"/>
      <c r="GYH6" s="82"/>
      <c r="GYI6" s="82"/>
      <c r="GYJ6" s="82"/>
      <c r="GYK6" s="82"/>
      <c r="GYL6" s="82"/>
      <c r="GYM6" s="82"/>
      <c r="GYN6" s="82"/>
      <c r="GYO6" s="82"/>
      <c r="GYP6" s="82"/>
      <c r="GYQ6" s="82"/>
      <c r="GYR6" s="82"/>
      <c r="GYS6" s="82"/>
      <c r="GYT6" s="82"/>
      <c r="GYU6" s="82"/>
      <c r="GYV6" s="82"/>
      <c r="GYW6" s="82"/>
      <c r="GYX6" s="82"/>
      <c r="GYY6" s="82"/>
      <c r="GYZ6" s="82"/>
      <c r="GZA6" s="82"/>
      <c r="GZB6" s="82"/>
      <c r="GZC6" s="82"/>
      <c r="GZD6" s="82"/>
      <c r="GZE6" s="82"/>
      <c r="GZF6" s="82"/>
      <c r="GZG6" s="82"/>
      <c r="GZH6" s="82"/>
      <c r="GZI6" s="82"/>
      <c r="GZJ6" s="82"/>
      <c r="GZK6" s="82"/>
      <c r="GZL6" s="82"/>
      <c r="GZM6" s="82"/>
      <c r="GZN6" s="82"/>
      <c r="GZO6" s="82"/>
      <c r="GZP6" s="82"/>
      <c r="GZQ6" s="82"/>
      <c r="GZR6" s="82"/>
      <c r="GZS6" s="82"/>
      <c r="GZT6" s="82"/>
      <c r="GZU6" s="82"/>
      <c r="GZV6" s="82"/>
      <c r="GZW6" s="82"/>
      <c r="GZX6" s="82"/>
      <c r="GZY6" s="82"/>
      <c r="GZZ6" s="82"/>
      <c r="HAA6" s="82"/>
      <c r="HAB6" s="82"/>
      <c r="HAC6" s="82"/>
      <c r="HAD6" s="82"/>
      <c r="HAE6" s="82"/>
      <c r="HAF6" s="82"/>
      <c r="HAG6" s="82"/>
      <c r="HAH6" s="82"/>
      <c r="HAI6" s="82"/>
      <c r="HAJ6" s="82"/>
      <c r="HAK6" s="82"/>
      <c r="HAL6" s="82"/>
      <c r="HAM6" s="82"/>
      <c r="HAN6" s="82"/>
      <c r="HAO6" s="82"/>
      <c r="HAP6" s="82"/>
      <c r="HAQ6" s="82"/>
      <c r="HAR6" s="82"/>
      <c r="HAS6" s="82"/>
      <c r="HAT6" s="82"/>
      <c r="HAU6" s="82"/>
      <c r="HAV6" s="82"/>
      <c r="HAW6" s="82"/>
      <c r="HAX6" s="82"/>
      <c r="HAY6" s="82"/>
      <c r="HAZ6" s="82"/>
      <c r="HBA6" s="82"/>
      <c r="HBB6" s="82"/>
      <c r="HBC6" s="82"/>
      <c r="HBD6" s="82"/>
      <c r="HBE6" s="82"/>
      <c r="HBF6" s="82"/>
      <c r="HBG6" s="82"/>
      <c r="HBH6" s="82"/>
      <c r="HBI6" s="82"/>
      <c r="HBJ6" s="82"/>
      <c r="HBK6" s="82"/>
      <c r="HBL6" s="82"/>
      <c r="HBM6" s="82"/>
      <c r="HBN6" s="82"/>
      <c r="HBO6" s="82"/>
      <c r="HBP6" s="82"/>
      <c r="HBQ6" s="82"/>
      <c r="HBR6" s="82"/>
      <c r="HBS6" s="82"/>
      <c r="HBT6" s="82"/>
      <c r="HBU6" s="82"/>
      <c r="HBV6" s="82"/>
      <c r="HBW6" s="82"/>
      <c r="HBX6" s="82"/>
      <c r="HBY6" s="82"/>
      <c r="HBZ6" s="82"/>
      <c r="HCA6" s="82"/>
      <c r="HCB6" s="82"/>
      <c r="HCC6" s="82"/>
      <c r="HCD6" s="82"/>
      <c r="HCE6" s="82"/>
      <c r="HCF6" s="82"/>
      <c r="HCG6" s="82"/>
      <c r="HCH6" s="82"/>
      <c r="HCI6" s="82"/>
      <c r="HCJ6" s="82"/>
      <c r="HCK6" s="82"/>
      <c r="HCL6" s="82"/>
      <c r="HCM6" s="82"/>
      <c r="HCN6" s="82"/>
      <c r="HCO6" s="82"/>
      <c r="HCP6" s="82"/>
      <c r="HCQ6" s="82"/>
      <c r="HCR6" s="82"/>
      <c r="HCS6" s="82"/>
      <c r="HCT6" s="82"/>
      <c r="HCU6" s="82"/>
      <c r="HCV6" s="82"/>
      <c r="HCW6" s="82"/>
      <c r="HCX6" s="82"/>
      <c r="HCY6" s="82"/>
      <c r="HCZ6" s="82"/>
      <c r="HDA6" s="82"/>
      <c r="HDB6" s="82"/>
      <c r="HDC6" s="82"/>
      <c r="HDD6" s="82"/>
      <c r="HDE6" s="82"/>
      <c r="HDF6" s="82"/>
      <c r="HDG6" s="82"/>
      <c r="HDH6" s="82"/>
      <c r="HDI6" s="82"/>
      <c r="HDJ6" s="82"/>
      <c r="HDK6" s="82"/>
      <c r="HDL6" s="82"/>
      <c r="HDM6" s="82"/>
      <c r="HDN6" s="82"/>
      <c r="HDO6" s="82"/>
      <c r="HDP6" s="82"/>
      <c r="HDQ6" s="82"/>
      <c r="HDR6" s="82"/>
      <c r="HDS6" s="82"/>
      <c r="HDT6" s="82"/>
      <c r="HDU6" s="82"/>
      <c r="HDV6" s="82"/>
      <c r="HDW6" s="82"/>
      <c r="HDX6" s="82"/>
      <c r="HDY6" s="82"/>
      <c r="HDZ6" s="82"/>
      <c r="HEA6" s="82"/>
      <c r="HEB6" s="82"/>
      <c r="HEC6" s="82"/>
      <c r="HED6" s="82"/>
      <c r="HEE6" s="82"/>
      <c r="HEF6" s="82"/>
      <c r="HEG6" s="82"/>
      <c r="HEH6" s="82"/>
      <c r="HEI6" s="82"/>
      <c r="HEJ6" s="82"/>
      <c r="HEK6" s="82"/>
      <c r="HEL6" s="82"/>
      <c r="HEM6" s="82"/>
      <c r="HEN6" s="82"/>
      <c r="HEO6" s="82"/>
      <c r="HEP6" s="82"/>
      <c r="HEQ6" s="82"/>
      <c r="HER6" s="82"/>
      <c r="HES6" s="82"/>
      <c r="HET6" s="82"/>
      <c r="HEU6" s="82"/>
      <c r="HEV6" s="82"/>
      <c r="HEW6" s="82"/>
      <c r="HEX6" s="82"/>
      <c r="HEY6" s="82"/>
      <c r="HEZ6" s="82"/>
      <c r="HFA6" s="82"/>
      <c r="HFB6" s="82"/>
      <c r="HFC6" s="82"/>
      <c r="HFD6" s="82"/>
      <c r="HFE6" s="82"/>
      <c r="HFF6" s="82"/>
      <c r="HFG6" s="82"/>
      <c r="HFH6" s="82"/>
      <c r="HFI6" s="82"/>
      <c r="HFJ6" s="82"/>
      <c r="HFK6" s="82"/>
      <c r="HFL6" s="82"/>
      <c r="HFM6" s="82"/>
      <c r="HFN6" s="82"/>
      <c r="HFO6" s="82"/>
      <c r="HFP6" s="82"/>
      <c r="HFQ6" s="82"/>
      <c r="HFR6" s="82"/>
      <c r="HFS6" s="82"/>
      <c r="HFT6" s="82"/>
      <c r="HFU6" s="82"/>
      <c r="HFV6" s="82"/>
      <c r="HFW6" s="82"/>
      <c r="HFX6" s="82"/>
      <c r="HFY6" s="82"/>
      <c r="HFZ6" s="82"/>
      <c r="HGA6" s="82"/>
      <c r="HGB6" s="82"/>
      <c r="HGC6" s="82"/>
      <c r="HGD6" s="82"/>
      <c r="HGE6" s="82"/>
      <c r="HGF6" s="82"/>
      <c r="HGG6" s="82"/>
      <c r="HGH6" s="82"/>
      <c r="HGI6" s="82"/>
      <c r="HGJ6" s="82"/>
      <c r="HGK6" s="82"/>
      <c r="HGL6" s="82"/>
      <c r="HGM6" s="82"/>
      <c r="HGN6" s="82"/>
      <c r="HGO6" s="82"/>
      <c r="HGP6" s="82"/>
      <c r="HGQ6" s="82"/>
      <c r="HGR6" s="82"/>
      <c r="HGS6" s="82"/>
      <c r="HGT6" s="82"/>
      <c r="HGU6" s="82"/>
      <c r="HGV6" s="82"/>
      <c r="HGW6" s="82"/>
      <c r="HGX6" s="82"/>
      <c r="HGY6" s="82"/>
      <c r="HGZ6" s="82"/>
      <c r="HHA6" s="82"/>
      <c r="HHB6" s="82"/>
      <c r="HHC6" s="82"/>
      <c r="HHD6" s="82"/>
      <c r="HHE6" s="82"/>
      <c r="HHF6" s="82"/>
      <c r="HHG6" s="82"/>
      <c r="HHH6" s="82"/>
      <c r="HHI6" s="82"/>
      <c r="HHJ6" s="82"/>
      <c r="HHK6" s="82"/>
      <c r="HHL6" s="82"/>
      <c r="HHM6" s="82"/>
      <c r="HHN6" s="82"/>
      <c r="HHO6" s="82"/>
      <c r="HHP6" s="82"/>
      <c r="HHQ6" s="82"/>
      <c r="HHR6" s="82"/>
      <c r="HHS6" s="82"/>
      <c r="HHT6" s="82"/>
      <c r="HHU6" s="82"/>
      <c r="HHV6" s="82"/>
      <c r="HHW6" s="82"/>
      <c r="HHX6" s="82"/>
      <c r="HHY6" s="82"/>
      <c r="HHZ6" s="82"/>
      <c r="HIA6" s="82"/>
      <c r="HIB6" s="82"/>
      <c r="HIC6" s="82"/>
      <c r="HID6" s="82"/>
      <c r="HIE6" s="82"/>
      <c r="HIF6" s="82"/>
      <c r="HIG6" s="82"/>
      <c r="HIH6" s="82"/>
      <c r="HII6" s="82"/>
      <c r="HIJ6" s="82"/>
      <c r="HIK6" s="82"/>
      <c r="HIL6" s="82"/>
      <c r="HIM6" s="82"/>
      <c r="HIN6" s="82"/>
      <c r="HIO6" s="82"/>
      <c r="HIP6" s="82"/>
      <c r="HIQ6" s="82"/>
      <c r="HIR6" s="82"/>
      <c r="HIS6" s="82"/>
      <c r="HIT6" s="82"/>
      <c r="HIU6" s="82"/>
      <c r="HIV6" s="82"/>
      <c r="HIW6" s="82"/>
      <c r="HIX6" s="82"/>
      <c r="HIY6" s="82"/>
      <c r="HIZ6" s="82"/>
      <c r="HJA6" s="82"/>
      <c r="HJB6" s="82"/>
      <c r="HJC6" s="82"/>
      <c r="HJD6" s="82"/>
      <c r="HJE6" s="82"/>
      <c r="HJF6" s="82"/>
      <c r="HJG6" s="82"/>
      <c r="HJH6" s="82"/>
      <c r="HJI6" s="82"/>
      <c r="HJJ6" s="82"/>
      <c r="HJK6" s="82"/>
      <c r="HJL6" s="82"/>
      <c r="HJM6" s="82"/>
      <c r="HJN6" s="82"/>
      <c r="HJO6" s="82"/>
      <c r="HJP6" s="82"/>
      <c r="HJQ6" s="82"/>
      <c r="HJR6" s="82"/>
      <c r="HJS6" s="82"/>
      <c r="HJT6" s="82"/>
      <c r="HJU6" s="82"/>
      <c r="HJV6" s="82"/>
      <c r="HJW6" s="82"/>
      <c r="HJX6" s="82"/>
      <c r="HJY6" s="82"/>
      <c r="HJZ6" s="82"/>
      <c r="HKA6" s="82"/>
      <c r="HKB6" s="82"/>
      <c r="HKC6" s="82"/>
      <c r="HKD6" s="82"/>
      <c r="HKE6" s="82"/>
      <c r="HKF6" s="82"/>
      <c r="HKG6" s="82"/>
      <c r="HKH6" s="82"/>
      <c r="HKI6" s="82"/>
      <c r="HKJ6" s="82"/>
      <c r="HKK6" s="82"/>
      <c r="HKL6" s="82"/>
      <c r="HKM6" s="82"/>
      <c r="HKN6" s="82"/>
      <c r="HKO6" s="82"/>
      <c r="HKP6" s="82"/>
      <c r="HKQ6" s="82"/>
      <c r="HKR6" s="82"/>
      <c r="HKS6" s="82"/>
      <c r="HKT6" s="82"/>
      <c r="HKU6" s="82"/>
      <c r="HKV6" s="82"/>
      <c r="HKW6" s="82"/>
      <c r="HKX6" s="82"/>
      <c r="HKY6" s="82"/>
      <c r="HKZ6" s="82"/>
      <c r="HLA6" s="82"/>
      <c r="HLB6" s="82"/>
      <c r="HLC6" s="82"/>
      <c r="HLD6" s="82"/>
      <c r="HLE6" s="82"/>
      <c r="HLF6" s="82"/>
      <c r="HLG6" s="82"/>
      <c r="HLH6" s="82"/>
      <c r="HLI6" s="82"/>
      <c r="HLJ6" s="82"/>
      <c r="HLK6" s="82"/>
      <c r="HLL6" s="82"/>
      <c r="HLM6" s="82"/>
      <c r="HLN6" s="82"/>
      <c r="HLO6" s="82"/>
      <c r="HLP6" s="82"/>
      <c r="HLQ6" s="82"/>
      <c r="HLR6" s="82"/>
      <c r="HLS6" s="82"/>
      <c r="HLT6" s="82"/>
      <c r="HLU6" s="82"/>
      <c r="HLV6" s="82"/>
      <c r="HLW6" s="82"/>
      <c r="HLX6" s="82"/>
      <c r="HLY6" s="82"/>
      <c r="HLZ6" s="82"/>
      <c r="HMA6" s="82"/>
      <c r="HMB6" s="82"/>
      <c r="HMC6" s="82"/>
      <c r="HMD6" s="82"/>
      <c r="HME6" s="82"/>
      <c r="HMF6" s="82"/>
      <c r="HMG6" s="82"/>
      <c r="HMH6" s="82"/>
      <c r="HMI6" s="82"/>
      <c r="HMJ6" s="82"/>
      <c r="HMK6" s="82"/>
      <c r="HML6" s="82"/>
      <c r="HMM6" s="82"/>
      <c r="HMN6" s="82"/>
      <c r="HMO6" s="82"/>
      <c r="HMP6" s="82"/>
      <c r="HMQ6" s="82"/>
      <c r="HMR6" s="82"/>
      <c r="HMS6" s="82"/>
      <c r="HMT6" s="82"/>
      <c r="HMU6" s="82"/>
      <c r="HMV6" s="82"/>
      <c r="HMW6" s="82"/>
      <c r="HMX6" s="82"/>
      <c r="HMY6" s="82"/>
      <c r="HMZ6" s="82"/>
      <c r="HNA6" s="82"/>
      <c r="HNB6" s="82"/>
      <c r="HNC6" s="82"/>
      <c r="HND6" s="82"/>
      <c r="HNE6" s="82"/>
      <c r="HNF6" s="82"/>
      <c r="HNG6" s="82"/>
      <c r="HNH6" s="82"/>
      <c r="HNI6" s="82"/>
      <c r="HNJ6" s="82"/>
      <c r="HNK6" s="82"/>
      <c r="HNL6" s="82"/>
      <c r="HNM6" s="82"/>
      <c r="HNN6" s="82"/>
      <c r="HNO6" s="82"/>
      <c r="HNP6" s="82"/>
      <c r="HNQ6" s="82"/>
      <c r="HNR6" s="82"/>
      <c r="HNS6" s="82"/>
      <c r="HNT6" s="82"/>
      <c r="HNU6" s="82"/>
      <c r="HNV6" s="82"/>
      <c r="HNW6" s="82"/>
      <c r="HNX6" s="82"/>
      <c r="HNY6" s="82"/>
      <c r="HNZ6" s="82"/>
      <c r="HOA6" s="82"/>
      <c r="HOB6" s="82"/>
      <c r="HOC6" s="82"/>
      <c r="HOD6" s="82"/>
      <c r="HOE6" s="82"/>
      <c r="HOF6" s="82"/>
      <c r="HOG6" s="82"/>
      <c r="HOH6" s="82"/>
      <c r="HOI6" s="82"/>
      <c r="HOJ6" s="82"/>
      <c r="HOK6" s="82"/>
      <c r="HOL6" s="82"/>
      <c r="HOM6" s="82"/>
      <c r="HON6" s="82"/>
      <c r="HOO6" s="82"/>
      <c r="HOP6" s="82"/>
      <c r="HOQ6" s="82"/>
      <c r="HOR6" s="82"/>
      <c r="HOS6" s="82"/>
      <c r="HOT6" s="82"/>
      <c r="HOU6" s="82"/>
      <c r="HOV6" s="82"/>
      <c r="HOW6" s="82"/>
      <c r="HOX6" s="82"/>
      <c r="HOY6" s="82"/>
      <c r="HOZ6" s="82"/>
      <c r="HPA6" s="82"/>
      <c r="HPB6" s="82"/>
      <c r="HPC6" s="82"/>
      <c r="HPD6" s="82"/>
      <c r="HPE6" s="82"/>
      <c r="HPF6" s="82"/>
      <c r="HPG6" s="82"/>
      <c r="HPH6" s="82"/>
      <c r="HPI6" s="82"/>
      <c r="HPJ6" s="82"/>
      <c r="HPK6" s="82"/>
      <c r="HPL6" s="82"/>
      <c r="HPM6" s="82"/>
      <c r="HPN6" s="82"/>
      <c r="HPO6" s="82"/>
      <c r="HPP6" s="82"/>
      <c r="HPQ6" s="82"/>
      <c r="HPR6" s="82"/>
      <c r="HPS6" s="82"/>
      <c r="HPT6" s="82"/>
      <c r="HPU6" s="82"/>
      <c r="HPV6" s="82"/>
      <c r="HPW6" s="82"/>
      <c r="HPX6" s="82"/>
      <c r="HPY6" s="82"/>
      <c r="HPZ6" s="82"/>
      <c r="HQA6" s="82"/>
      <c r="HQB6" s="82"/>
      <c r="HQC6" s="82"/>
      <c r="HQD6" s="82"/>
      <c r="HQE6" s="82"/>
      <c r="HQF6" s="82"/>
      <c r="HQG6" s="82"/>
      <c r="HQH6" s="82"/>
      <c r="HQI6" s="82"/>
      <c r="HQJ6" s="82"/>
      <c r="HQK6" s="82"/>
      <c r="HQL6" s="82"/>
      <c r="HQM6" s="82"/>
      <c r="HQN6" s="82"/>
      <c r="HQO6" s="82"/>
      <c r="HQP6" s="82"/>
      <c r="HQQ6" s="82"/>
      <c r="HQR6" s="82"/>
      <c r="HQS6" s="82"/>
      <c r="HQT6" s="82"/>
      <c r="HQU6" s="82"/>
      <c r="HQV6" s="82"/>
      <c r="HQW6" s="82"/>
      <c r="HQX6" s="82"/>
      <c r="HQY6" s="82"/>
      <c r="HQZ6" s="82"/>
      <c r="HRA6" s="82"/>
      <c r="HRB6" s="82"/>
      <c r="HRC6" s="82"/>
      <c r="HRD6" s="82"/>
      <c r="HRE6" s="82"/>
      <c r="HRF6" s="82"/>
      <c r="HRG6" s="82"/>
      <c r="HRH6" s="82"/>
      <c r="HRI6" s="82"/>
      <c r="HRJ6" s="82"/>
      <c r="HRK6" s="82"/>
      <c r="HRL6" s="82"/>
      <c r="HRM6" s="82"/>
      <c r="HRN6" s="82"/>
      <c r="HRO6" s="82"/>
      <c r="HRP6" s="82"/>
      <c r="HRQ6" s="82"/>
      <c r="HRR6" s="82"/>
      <c r="HRS6" s="82"/>
      <c r="HRT6" s="82"/>
      <c r="HRU6" s="82"/>
      <c r="HRV6" s="82"/>
      <c r="HRW6" s="82"/>
      <c r="HRX6" s="82"/>
      <c r="HRY6" s="82"/>
      <c r="HRZ6" s="82"/>
      <c r="HSA6" s="82"/>
      <c r="HSB6" s="82"/>
      <c r="HSC6" s="82"/>
      <c r="HSD6" s="82"/>
      <c r="HSE6" s="82"/>
      <c r="HSF6" s="82"/>
      <c r="HSG6" s="82"/>
      <c r="HSH6" s="82"/>
      <c r="HSI6" s="82"/>
      <c r="HSJ6" s="82"/>
      <c r="HSK6" s="82"/>
      <c r="HSL6" s="82"/>
      <c r="HSM6" s="82"/>
      <c r="HSN6" s="82"/>
      <c r="HSO6" s="82"/>
      <c r="HSP6" s="82"/>
      <c r="HSQ6" s="82"/>
      <c r="HSR6" s="82"/>
      <c r="HSS6" s="82"/>
      <c r="HST6" s="82"/>
      <c r="HSU6" s="82"/>
      <c r="HSV6" s="82"/>
      <c r="HSW6" s="82"/>
      <c r="HSX6" s="82"/>
      <c r="HSY6" s="82"/>
      <c r="HSZ6" s="82"/>
      <c r="HTA6" s="82"/>
      <c r="HTB6" s="82"/>
      <c r="HTC6" s="82"/>
      <c r="HTD6" s="82"/>
      <c r="HTE6" s="82"/>
      <c r="HTF6" s="82"/>
      <c r="HTG6" s="82"/>
      <c r="HTH6" s="82"/>
      <c r="HTI6" s="82"/>
      <c r="HTJ6" s="82"/>
      <c r="HTK6" s="82"/>
      <c r="HTL6" s="82"/>
      <c r="HTM6" s="82"/>
      <c r="HTN6" s="82"/>
      <c r="HTO6" s="82"/>
      <c r="HTP6" s="82"/>
      <c r="HTQ6" s="82"/>
      <c r="HTR6" s="82"/>
      <c r="HTS6" s="82"/>
      <c r="HTT6" s="82"/>
      <c r="HTU6" s="82"/>
      <c r="HTV6" s="82"/>
      <c r="HTW6" s="82"/>
      <c r="HTX6" s="82"/>
      <c r="HTY6" s="82"/>
      <c r="HTZ6" s="82"/>
      <c r="HUA6" s="82"/>
      <c r="HUB6" s="82"/>
      <c r="HUC6" s="82"/>
      <c r="HUD6" s="82"/>
      <c r="HUE6" s="82"/>
      <c r="HUF6" s="82"/>
      <c r="HUG6" s="82"/>
      <c r="HUH6" s="82"/>
      <c r="HUI6" s="82"/>
      <c r="HUJ6" s="82"/>
      <c r="HUK6" s="82"/>
      <c r="HUL6" s="82"/>
      <c r="HUM6" s="82"/>
      <c r="HUN6" s="82"/>
      <c r="HUO6" s="82"/>
      <c r="HUP6" s="82"/>
      <c r="HUQ6" s="82"/>
      <c r="HUR6" s="82"/>
      <c r="HUS6" s="82"/>
      <c r="HUT6" s="82"/>
      <c r="HUU6" s="82"/>
      <c r="HUV6" s="82"/>
      <c r="HUW6" s="82"/>
      <c r="HUX6" s="82"/>
      <c r="HUY6" s="82"/>
      <c r="HUZ6" s="82"/>
      <c r="HVA6" s="82"/>
      <c r="HVB6" s="82"/>
      <c r="HVC6" s="82"/>
      <c r="HVD6" s="82"/>
      <c r="HVE6" s="82"/>
      <c r="HVF6" s="82"/>
      <c r="HVG6" s="82"/>
      <c r="HVH6" s="82"/>
      <c r="HVI6" s="82"/>
      <c r="HVJ6" s="82"/>
      <c r="HVK6" s="82"/>
      <c r="HVL6" s="82"/>
      <c r="HVM6" s="82"/>
      <c r="HVN6" s="82"/>
      <c r="HVO6" s="82"/>
      <c r="HVP6" s="82"/>
      <c r="HVQ6" s="82"/>
      <c r="HVR6" s="82"/>
      <c r="HVS6" s="82"/>
      <c r="HVT6" s="82"/>
      <c r="HVU6" s="82"/>
      <c r="HVV6" s="82"/>
      <c r="HVW6" s="82"/>
      <c r="HVX6" s="82"/>
      <c r="HVY6" s="82"/>
      <c r="HVZ6" s="82"/>
      <c r="HWA6" s="82"/>
      <c r="HWB6" s="82"/>
      <c r="HWC6" s="82"/>
      <c r="HWD6" s="82"/>
      <c r="HWE6" s="82"/>
      <c r="HWF6" s="82"/>
      <c r="HWG6" s="82"/>
      <c r="HWH6" s="82"/>
      <c r="HWI6" s="82"/>
      <c r="HWJ6" s="82"/>
      <c r="HWK6" s="82"/>
      <c r="HWL6" s="82"/>
      <c r="HWM6" s="82"/>
      <c r="HWN6" s="82"/>
      <c r="HWO6" s="82"/>
      <c r="HWP6" s="82"/>
      <c r="HWQ6" s="82"/>
      <c r="HWR6" s="82"/>
      <c r="HWS6" s="82"/>
      <c r="HWT6" s="82"/>
      <c r="HWU6" s="82"/>
      <c r="HWV6" s="82"/>
      <c r="HWW6" s="82"/>
      <c r="HWX6" s="82"/>
      <c r="HWY6" s="82"/>
      <c r="HWZ6" s="82"/>
      <c r="HXA6" s="82"/>
      <c r="HXB6" s="82"/>
      <c r="HXC6" s="82"/>
      <c r="HXD6" s="82"/>
      <c r="HXE6" s="82"/>
      <c r="HXF6" s="82"/>
      <c r="HXG6" s="82"/>
      <c r="HXH6" s="82"/>
      <c r="HXI6" s="82"/>
      <c r="HXJ6" s="82"/>
      <c r="HXK6" s="82"/>
      <c r="HXL6" s="82"/>
      <c r="HXM6" s="82"/>
      <c r="HXN6" s="82"/>
      <c r="HXO6" s="82"/>
      <c r="HXP6" s="82"/>
      <c r="HXQ6" s="82"/>
      <c r="HXR6" s="82"/>
      <c r="HXS6" s="82"/>
      <c r="HXT6" s="82"/>
      <c r="HXU6" s="82"/>
      <c r="HXV6" s="82"/>
      <c r="HXW6" s="82"/>
      <c r="HXX6" s="82"/>
      <c r="HXY6" s="82"/>
      <c r="HXZ6" s="82"/>
      <c r="HYA6" s="82"/>
      <c r="HYB6" s="82"/>
      <c r="HYC6" s="82"/>
      <c r="HYD6" s="82"/>
      <c r="HYE6" s="82"/>
      <c r="HYF6" s="82"/>
      <c r="HYG6" s="82"/>
      <c r="HYH6" s="82"/>
      <c r="HYI6" s="82"/>
      <c r="HYJ6" s="82"/>
      <c r="HYK6" s="82"/>
      <c r="HYL6" s="82"/>
      <c r="HYM6" s="82"/>
      <c r="HYN6" s="82"/>
      <c r="HYO6" s="82"/>
      <c r="HYP6" s="82"/>
      <c r="HYQ6" s="82"/>
      <c r="HYR6" s="82"/>
      <c r="HYS6" s="82"/>
      <c r="HYT6" s="82"/>
      <c r="HYU6" s="82"/>
      <c r="HYV6" s="82"/>
      <c r="HYW6" s="82"/>
      <c r="HYX6" s="82"/>
      <c r="HYY6" s="82"/>
      <c r="HYZ6" s="82"/>
      <c r="HZA6" s="82"/>
      <c r="HZB6" s="82"/>
      <c r="HZC6" s="82"/>
      <c r="HZD6" s="82"/>
      <c r="HZE6" s="82"/>
      <c r="HZF6" s="82"/>
      <c r="HZG6" s="82"/>
      <c r="HZH6" s="82"/>
      <c r="HZI6" s="82"/>
      <c r="HZJ6" s="82"/>
      <c r="HZK6" s="82"/>
      <c r="HZL6" s="82"/>
      <c r="HZM6" s="82"/>
      <c r="HZN6" s="82"/>
      <c r="HZO6" s="82"/>
      <c r="HZP6" s="82"/>
      <c r="HZQ6" s="82"/>
      <c r="HZR6" s="82"/>
      <c r="HZS6" s="82"/>
      <c r="HZT6" s="82"/>
      <c r="HZU6" s="82"/>
      <c r="HZV6" s="82"/>
      <c r="HZW6" s="82"/>
      <c r="HZX6" s="82"/>
      <c r="HZY6" s="82"/>
      <c r="HZZ6" s="82"/>
      <c r="IAA6" s="82"/>
      <c r="IAB6" s="82"/>
      <c r="IAC6" s="82"/>
      <c r="IAD6" s="82"/>
      <c r="IAE6" s="82"/>
      <c r="IAF6" s="82"/>
      <c r="IAG6" s="82"/>
      <c r="IAH6" s="82"/>
      <c r="IAI6" s="82"/>
      <c r="IAJ6" s="82"/>
      <c r="IAK6" s="82"/>
      <c r="IAL6" s="82"/>
      <c r="IAM6" s="82"/>
      <c r="IAN6" s="82"/>
      <c r="IAO6" s="82"/>
      <c r="IAP6" s="82"/>
      <c r="IAQ6" s="82"/>
      <c r="IAR6" s="82"/>
      <c r="IAS6" s="82"/>
      <c r="IAT6" s="82"/>
      <c r="IAU6" s="82"/>
      <c r="IAV6" s="82"/>
      <c r="IAW6" s="82"/>
      <c r="IAX6" s="82"/>
      <c r="IAY6" s="82"/>
      <c r="IAZ6" s="82"/>
      <c r="IBA6" s="82"/>
      <c r="IBB6" s="82"/>
      <c r="IBC6" s="82"/>
      <c r="IBD6" s="82"/>
      <c r="IBE6" s="82"/>
      <c r="IBF6" s="82"/>
      <c r="IBG6" s="82"/>
      <c r="IBH6" s="82"/>
      <c r="IBI6" s="82"/>
      <c r="IBJ6" s="82"/>
      <c r="IBK6" s="82"/>
      <c r="IBL6" s="82"/>
      <c r="IBM6" s="82"/>
      <c r="IBN6" s="82"/>
      <c r="IBO6" s="82"/>
      <c r="IBP6" s="82"/>
      <c r="IBQ6" s="82"/>
      <c r="IBR6" s="82"/>
      <c r="IBS6" s="82"/>
      <c r="IBT6" s="82"/>
      <c r="IBU6" s="82"/>
      <c r="IBV6" s="82"/>
      <c r="IBW6" s="82"/>
      <c r="IBX6" s="82"/>
      <c r="IBY6" s="82"/>
      <c r="IBZ6" s="82"/>
      <c r="ICA6" s="82"/>
      <c r="ICB6" s="82"/>
      <c r="ICC6" s="82"/>
      <c r="ICD6" s="82"/>
      <c r="ICE6" s="82"/>
      <c r="ICF6" s="82"/>
      <c r="ICG6" s="82"/>
      <c r="ICH6" s="82"/>
      <c r="ICI6" s="82"/>
      <c r="ICJ6" s="82"/>
      <c r="ICK6" s="82"/>
      <c r="ICL6" s="82"/>
      <c r="ICM6" s="82"/>
      <c r="ICN6" s="82"/>
      <c r="ICO6" s="82"/>
      <c r="ICP6" s="82"/>
      <c r="ICQ6" s="82"/>
      <c r="ICR6" s="82"/>
      <c r="ICS6" s="82"/>
      <c r="ICT6" s="82"/>
      <c r="ICU6" s="82"/>
      <c r="ICV6" s="82"/>
      <c r="ICW6" s="82"/>
      <c r="ICX6" s="82"/>
      <c r="ICY6" s="82"/>
      <c r="ICZ6" s="82"/>
      <c r="IDA6" s="82"/>
      <c r="IDB6" s="82"/>
      <c r="IDC6" s="82"/>
      <c r="IDD6" s="82"/>
      <c r="IDE6" s="82"/>
      <c r="IDF6" s="82"/>
      <c r="IDG6" s="82"/>
      <c r="IDH6" s="82"/>
      <c r="IDI6" s="82"/>
      <c r="IDJ6" s="82"/>
      <c r="IDK6" s="82"/>
      <c r="IDL6" s="82"/>
      <c r="IDM6" s="82"/>
      <c r="IDN6" s="82"/>
      <c r="IDO6" s="82"/>
      <c r="IDP6" s="82"/>
      <c r="IDQ6" s="82"/>
      <c r="IDR6" s="82"/>
      <c r="IDS6" s="82"/>
      <c r="IDT6" s="82"/>
      <c r="IDU6" s="82"/>
      <c r="IDV6" s="82"/>
      <c r="IDW6" s="82"/>
      <c r="IDX6" s="82"/>
      <c r="IDY6" s="82"/>
      <c r="IDZ6" s="82"/>
      <c r="IEA6" s="82"/>
      <c r="IEB6" s="82"/>
      <c r="IEC6" s="82"/>
      <c r="IED6" s="82"/>
      <c r="IEE6" s="82"/>
      <c r="IEF6" s="82"/>
      <c r="IEG6" s="82"/>
      <c r="IEH6" s="82"/>
      <c r="IEI6" s="82"/>
      <c r="IEJ6" s="82"/>
      <c r="IEK6" s="82"/>
      <c r="IEL6" s="82"/>
      <c r="IEM6" s="82"/>
      <c r="IEN6" s="82"/>
      <c r="IEO6" s="82"/>
      <c r="IEP6" s="82"/>
      <c r="IEQ6" s="82"/>
      <c r="IER6" s="82"/>
      <c r="IES6" s="82"/>
      <c r="IET6" s="82"/>
      <c r="IEU6" s="82"/>
      <c r="IEV6" s="82"/>
      <c r="IEW6" s="82"/>
      <c r="IEX6" s="82"/>
      <c r="IEY6" s="82"/>
      <c r="IEZ6" s="82"/>
      <c r="IFA6" s="82"/>
      <c r="IFB6" s="82"/>
      <c r="IFC6" s="82"/>
      <c r="IFD6" s="82"/>
      <c r="IFE6" s="82"/>
      <c r="IFF6" s="82"/>
      <c r="IFG6" s="82"/>
      <c r="IFH6" s="82"/>
      <c r="IFI6" s="82"/>
      <c r="IFJ6" s="82"/>
      <c r="IFK6" s="82"/>
      <c r="IFL6" s="82"/>
      <c r="IFM6" s="82"/>
      <c r="IFN6" s="82"/>
      <c r="IFO6" s="82"/>
      <c r="IFP6" s="82"/>
      <c r="IFQ6" s="82"/>
      <c r="IFR6" s="82"/>
      <c r="IFS6" s="82"/>
      <c r="IFT6" s="82"/>
      <c r="IFU6" s="82"/>
      <c r="IFV6" s="82"/>
      <c r="IFW6" s="82"/>
      <c r="IFX6" s="82"/>
      <c r="IFY6" s="82"/>
      <c r="IFZ6" s="82"/>
      <c r="IGA6" s="82"/>
      <c r="IGB6" s="82"/>
      <c r="IGC6" s="82"/>
      <c r="IGD6" s="82"/>
      <c r="IGE6" s="82"/>
      <c r="IGF6" s="82"/>
      <c r="IGG6" s="82"/>
      <c r="IGH6" s="82"/>
      <c r="IGI6" s="82"/>
      <c r="IGJ6" s="82"/>
      <c r="IGK6" s="82"/>
      <c r="IGL6" s="82"/>
      <c r="IGM6" s="82"/>
      <c r="IGN6" s="82"/>
      <c r="IGO6" s="82"/>
      <c r="IGP6" s="82"/>
      <c r="IGQ6" s="82"/>
      <c r="IGR6" s="82"/>
      <c r="IGS6" s="82"/>
      <c r="IGT6" s="82"/>
      <c r="IGU6" s="82"/>
      <c r="IGV6" s="82"/>
      <c r="IGW6" s="82"/>
      <c r="IGX6" s="82"/>
      <c r="IGY6" s="82"/>
      <c r="IGZ6" s="82"/>
      <c r="IHA6" s="82"/>
      <c r="IHB6" s="82"/>
      <c r="IHC6" s="82"/>
      <c r="IHD6" s="82"/>
      <c r="IHE6" s="82"/>
      <c r="IHF6" s="82"/>
      <c r="IHG6" s="82"/>
      <c r="IHH6" s="82"/>
      <c r="IHI6" s="82"/>
      <c r="IHJ6" s="82"/>
      <c r="IHK6" s="82"/>
      <c r="IHL6" s="82"/>
      <c r="IHM6" s="82"/>
      <c r="IHN6" s="82"/>
      <c r="IHO6" s="82"/>
      <c r="IHP6" s="82"/>
      <c r="IHQ6" s="82"/>
      <c r="IHR6" s="82"/>
      <c r="IHS6" s="82"/>
      <c r="IHT6" s="82"/>
      <c r="IHU6" s="82"/>
      <c r="IHV6" s="82"/>
      <c r="IHW6" s="82"/>
      <c r="IHX6" s="82"/>
      <c r="IHY6" s="82"/>
      <c r="IHZ6" s="82"/>
      <c r="IIA6" s="82"/>
      <c r="IIB6" s="82"/>
      <c r="IIC6" s="82"/>
      <c r="IID6" s="82"/>
      <c r="IIE6" s="82"/>
      <c r="IIF6" s="82"/>
      <c r="IIG6" s="82"/>
      <c r="IIH6" s="82"/>
      <c r="III6" s="82"/>
      <c r="IIJ6" s="82"/>
      <c r="IIK6" s="82"/>
      <c r="IIL6" s="82"/>
      <c r="IIM6" s="82"/>
      <c r="IIN6" s="82"/>
      <c r="IIO6" s="82"/>
      <c r="IIP6" s="82"/>
      <c r="IIQ6" s="82"/>
      <c r="IIR6" s="82"/>
      <c r="IIS6" s="82"/>
      <c r="IIT6" s="82"/>
      <c r="IIU6" s="82"/>
      <c r="IIV6" s="82"/>
      <c r="IIW6" s="82"/>
      <c r="IIX6" s="82"/>
      <c r="IIY6" s="82"/>
      <c r="IIZ6" s="82"/>
      <c r="IJA6" s="82"/>
      <c r="IJB6" s="82"/>
      <c r="IJC6" s="82"/>
      <c r="IJD6" s="82"/>
      <c r="IJE6" s="82"/>
      <c r="IJF6" s="82"/>
      <c r="IJG6" s="82"/>
      <c r="IJH6" s="82"/>
      <c r="IJI6" s="82"/>
      <c r="IJJ6" s="82"/>
      <c r="IJK6" s="82"/>
      <c r="IJL6" s="82"/>
      <c r="IJM6" s="82"/>
      <c r="IJN6" s="82"/>
      <c r="IJO6" s="82"/>
      <c r="IJP6" s="82"/>
      <c r="IJQ6" s="82"/>
      <c r="IJR6" s="82"/>
      <c r="IJS6" s="82"/>
      <c r="IJT6" s="82"/>
      <c r="IJU6" s="82"/>
      <c r="IJV6" s="82"/>
      <c r="IJW6" s="82"/>
      <c r="IJX6" s="82"/>
      <c r="IJY6" s="82"/>
      <c r="IJZ6" s="82"/>
      <c r="IKA6" s="82"/>
      <c r="IKB6" s="82"/>
      <c r="IKC6" s="82"/>
      <c r="IKD6" s="82"/>
      <c r="IKE6" s="82"/>
      <c r="IKF6" s="82"/>
      <c r="IKG6" s="82"/>
      <c r="IKH6" s="82"/>
      <c r="IKI6" s="82"/>
      <c r="IKJ6" s="82"/>
      <c r="IKK6" s="82"/>
      <c r="IKL6" s="82"/>
      <c r="IKM6" s="82"/>
      <c r="IKN6" s="82"/>
      <c r="IKO6" s="82"/>
      <c r="IKP6" s="82"/>
      <c r="IKQ6" s="82"/>
      <c r="IKR6" s="82"/>
      <c r="IKS6" s="82"/>
      <c r="IKT6" s="82"/>
      <c r="IKU6" s="82"/>
      <c r="IKV6" s="82"/>
      <c r="IKW6" s="82"/>
      <c r="IKX6" s="82"/>
      <c r="IKY6" s="82"/>
      <c r="IKZ6" s="82"/>
      <c r="ILA6" s="82"/>
      <c r="ILB6" s="82"/>
      <c r="ILC6" s="82"/>
      <c r="ILD6" s="82"/>
      <c r="ILE6" s="82"/>
      <c r="ILF6" s="82"/>
      <c r="ILG6" s="82"/>
      <c r="ILH6" s="82"/>
      <c r="ILI6" s="82"/>
      <c r="ILJ6" s="82"/>
      <c r="ILK6" s="82"/>
      <c r="ILL6" s="82"/>
      <c r="ILM6" s="82"/>
      <c r="ILN6" s="82"/>
      <c r="ILO6" s="82"/>
      <c r="ILP6" s="82"/>
      <c r="ILQ6" s="82"/>
      <c r="ILR6" s="82"/>
      <c r="ILS6" s="82"/>
      <c r="ILT6" s="82"/>
      <c r="ILU6" s="82"/>
      <c r="ILV6" s="82"/>
      <c r="ILW6" s="82"/>
      <c r="ILX6" s="82"/>
      <c r="ILY6" s="82"/>
      <c r="ILZ6" s="82"/>
      <c r="IMA6" s="82"/>
      <c r="IMB6" s="82"/>
      <c r="IMC6" s="82"/>
      <c r="IMD6" s="82"/>
      <c r="IME6" s="82"/>
      <c r="IMF6" s="82"/>
      <c r="IMG6" s="82"/>
      <c r="IMH6" s="82"/>
      <c r="IMI6" s="82"/>
      <c r="IMJ6" s="82"/>
      <c r="IMK6" s="82"/>
      <c r="IML6" s="82"/>
      <c r="IMM6" s="82"/>
      <c r="IMN6" s="82"/>
      <c r="IMO6" s="82"/>
      <c r="IMP6" s="82"/>
      <c r="IMQ6" s="82"/>
      <c r="IMR6" s="82"/>
      <c r="IMS6" s="82"/>
      <c r="IMT6" s="82"/>
      <c r="IMU6" s="82"/>
      <c r="IMV6" s="82"/>
      <c r="IMW6" s="82"/>
      <c r="IMX6" s="82"/>
      <c r="IMY6" s="82"/>
      <c r="IMZ6" s="82"/>
      <c r="INA6" s="82"/>
      <c r="INB6" s="82"/>
      <c r="INC6" s="82"/>
      <c r="IND6" s="82"/>
      <c r="INE6" s="82"/>
      <c r="INF6" s="82"/>
      <c r="ING6" s="82"/>
      <c r="INH6" s="82"/>
      <c r="INI6" s="82"/>
      <c r="INJ6" s="82"/>
      <c r="INK6" s="82"/>
      <c r="INL6" s="82"/>
      <c r="INM6" s="82"/>
      <c r="INN6" s="82"/>
      <c r="INO6" s="82"/>
      <c r="INP6" s="82"/>
      <c r="INQ6" s="82"/>
      <c r="INR6" s="82"/>
      <c r="INS6" s="82"/>
      <c r="INT6" s="82"/>
      <c r="INU6" s="82"/>
      <c r="INV6" s="82"/>
      <c r="INW6" s="82"/>
      <c r="INX6" s="82"/>
      <c r="INY6" s="82"/>
      <c r="INZ6" s="82"/>
      <c r="IOA6" s="82"/>
      <c r="IOB6" s="82"/>
      <c r="IOC6" s="82"/>
      <c r="IOD6" s="82"/>
      <c r="IOE6" s="82"/>
      <c r="IOF6" s="82"/>
      <c r="IOG6" s="82"/>
      <c r="IOH6" s="82"/>
      <c r="IOI6" s="82"/>
      <c r="IOJ6" s="82"/>
      <c r="IOK6" s="82"/>
      <c r="IOL6" s="82"/>
      <c r="IOM6" s="82"/>
      <c r="ION6" s="82"/>
      <c r="IOO6" s="82"/>
      <c r="IOP6" s="82"/>
      <c r="IOQ6" s="82"/>
      <c r="IOR6" s="82"/>
      <c r="IOS6" s="82"/>
      <c r="IOT6" s="82"/>
      <c r="IOU6" s="82"/>
      <c r="IOV6" s="82"/>
      <c r="IOW6" s="82"/>
      <c r="IOX6" s="82"/>
      <c r="IOY6" s="82"/>
      <c r="IOZ6" s="82"/>
      <c r="IPA6" s="82"/>
      <c r="IPB6" s="82"/>
      <c r="IPC6" s="82"/>
      <c r="IPD6" s="82"/>
      <c r="IPE6" s="82"/>
      <c r="IPF6" s="82"/>
      <c r="IPG6" s="82"/>
      <c r="IPH6" s="82"/>
      <c r="IPI6" s="82"/>
      <c r="IPJ6" s="82"/>
      <c r="IPK6" s="82"/>
      <c r="IPL6" s="82"/>
      <c r="IPM6" s="82"/>
      <c r="IPN6" s="82"/>
      <c r="IPO6" s="82"/>
      <c r="IPP6" s="82"/>
      <c r="IPQ6" s="82"/>
      <c r="IPR6" s="82"/>
      <c r="IPS6" s="82"/>
      <c r="IPT6" s="82"/>
      <c r="IPU6" s="82"/>
      <c r="IPV6" s="82"/>
      <c r="IPW6" s="82"/>
      <c r="IPX6" s="82"/>
      <c r="IPY6" s="82"/>
      <c r="IPZ6" s="82"/>
      <c r="IQA6" s="82"/>
      <c r="IQB6" s="82"/>
      <c r="IQC6" s="82"/>
      <c r="IQD6" s="82"/>
      <c r="IQE6" s="82"/>
      <c r="IQF6" s="82"/>
      <c r="IQG6" s="82"/>
      <c r="IQH6" s="82"/>
      <c r="IQI6" s="82"/>
      <c r="IQJ6" s="82"/>
      <c r="IQK6" s="82"/>
      <c r="IQL6" s="82"/>
      <c r="IQM6" s="82"/>
      <c r="IQN6" s="82"/>
      <c r="IQO6" s="82"/>
      <c r="IQP6" s="82"/>
      <c r="IQQ6" s="82"/>
      <c r="IQR6" s="82"/>
      <c r="IQS6" s="82"/>
      <c r="IQT6" s="82"/>
      <c r="IQU6" s="82"/>
      <c r="IQV6" s="82"/>
      <c r="IQW6" s="82"/>
      <c r="IQX6" s="82"/>
      <c r="IQY6" s="82"/>
      <c r="IQZ6" s="82"/>
      <c r="IRA6" s="82"/>
      <c r="IRB6" s="82"/>
      <c r="IRC6" s="82"/>
      <c r="IRD6" s="82"/>
      <c r="IRE6" s="82"/>
      <c r="IRF6" s="82"/>
      <c r="IRG6" s="82"/>
      <c r="IRH6" s="82"/>
      <c r="IRI6" s="82"/>
      <c r="IRJ6" s="82"/>
      <c r="IRK6" s="82"/>
      <c r="IRL6" s="82"/>
      <c r="IRM6" s="82"/>
      <c r="IRN6" s="82"/>
      <c r="IRO6" s="82"/>
      <c r="IRP6" s="82"/>
      <c r="IRQ6" s="82"/>
      <c r="IRR6" s="82"/>
      <c r="IRS6" s="82"/>
      <c r="IRT6" s="82"/>
      <c r="IRU6" s="82"/>
      <c r="IRV6" s="82"/>
      <c r="IRW6" s="82"/>
      <c r="IRX6" s="82"/>
      <c r="IRY6" s="82"/>
      <c r="IRZ6" s="82"/>
      <c r="ISA6" s="82"/>
      <c r="ISB6" s="82"/>
      <c r="ISC6" s="82"/>
      <c r="ISD6" s="82"/>
      <c r="ISE6" s="82"/>
      <c r="ISF6" s="82"/>
      <c r="ISG6" s="82"/>
      <c r="ISH6" s="82"/>
      <c r="ISI6" s="82"/>
      <c r="ISJ6" s="82"/>
      <c r="ISK6" s="82"/>
      <c r="ISL6" s="82"/>
      <c r="ISM6" s="82"/>
      <c r="ISN6" s="82"/>
      <c r="ISO6" s="82"/>
      <c r="ISP6" s="82"/>
      <c r="ISQ6" s="82"/>
      <c r="ISR6" s="82"/>
      <c r="ISS6" s="82"/>
      <c r="IST6" s="82"/>
      <c r="ISU6" s="82"/>
      <c r="ISV6" s="82"/>
      <c r="ISW6" s="82"/>
      <c r="ISX6" s="82"/>
      <c r="ISY6" s="82"/>
      <c r="ISZ6" s="82"/>
      <c r="ITA6" s="82"/>
      <c r="ITB6" s="82"/>
      <c r="ITC6" s="82"/>
      <c r="ITD6" s="82"/>
      <c r="ITE6" s="82"/>
      <c r="ITF6" s="82"/>
      <c r="ITG6" s="82"/>
      <c r="ITH6" s="82"/>
      <c r="ITI6" s="82"/>
      <c r="ITJ6" s="82"/>
      <c r="ITK6" s="82"/>
      <c r="ITL6" s="82"/>
      <c r="ITM6" s="82"/>
      <c r="ITN6" s="82"/>
      <c r="ITO6" s="82"/>
      <c r="ITP6" s="82"/>
      <c r="ITQ6" s="82"/>
      <c r="ITR6" s="82"/>
      <c r="ITS6" s="82"/>
      <c r="ITT6" s="82"/>
      <c r="ITU6" s="82"/>
      <c r="ITV6" s="82"/>
      <c r="ITW6" s="82"/>
      <c r="ITX6" s="82"/>
      <c r="ITY6" s="82"/>
      <c r="ITZ6" s="82"/>
      <c r="IUA6" s="82"/>
      <c r="IUB6" s="82"/>
      <c r="IUC6" s="82"/>
      <c r="IUD6" s="82"/>
      <c r="IUE6" s="82"/>
      <c r="IUF6" s="82"/>
      <c r="IUG6" s="82"/>
      <c r="IUH6" s="82"/>
      <c r="IUI6" s="82"/>
      <c r="IUJ6" s="82"/>
      <c r="IUK6" s="82"/>
      <c r="IUL6" s="82"/>
      <c r="IUM6" s="82"/>
      <c r="IUN6" s="82"/>
      <c r="IUO6" s="82"/>
      <c r="IUP6" s="82"/>
      <c r="IUQ6" s="82"/>
      <c r="IUR6" s="82"/>
      <c r="IUS6" s="82"/>
      <c r="IUT6" s="82"/>
      <c r="IUU6" s="82"/>
      <c r="IUV6" s="82"/>
      <c r="IUW6" s="82"/>
      <c r="IUX6" s="82"/>
      <c r="IUY6" s="82"/>
      <c r="IUZ6" s="82"/>
      <c r="IVA6" s="82"/>
      <c r="IVB6" s="82"/>
      <c r="IVC6" s="82"/>
      <c r="IVD6" s="82"/>
      <c r="IVE6" s="82"/>
      <c r="IVF6" s="82"/>
      <c r="IVG6" s="82"/>
      <c r="IVH6" s="82"/>
      <c r="IVI6" s="82"/>
      <c r="IVJ6" s="82"/>
      <c r="IVK6" s="82"/>
      <c r="IVL6" s="82"/>
      <c r="IVM6" s="82"/>
      <c r="IVN6" s="82"/>
      <c r="IVO6" s="82"/>
      <c r="IVP6" s="82"/>
      <c r="IVQ6" s="82"/>
      <c r="IVR6" s="82"/>
      <c r="IVS6" s="82"/>
      <c r="IVT6" s="82"/>
      <c r="IVU6" s="82"/>
      <c r="IVV6" s="82"/>
      <c r="IVW6" s="82"/>
      <c r="IVX6" s="82"/>
      <c r="IVY6" s="82"/>
      <c r="IVZ6" s="82"/>
      <c r="IWA6" s="82"/>
      <c r="IWB6" s="82"/>
      <c r="IWC6" s="82"/>
      <c r="IWD6" s="82"/>
      <c r="IWE6" s="82"/>
      <c r="IWF6" s="82"/>
      <c r="IWG6" s="82"/>
      <c r="IWH6" s="82"/>
      <c r="IWI6" s="82"/>
      <c r="IWJ6" s="82"/>
      <c r="IWK6" s="82"/>
      <c r="IWL6" s="82"/>
      <c r="IWM6" s="82"/>
      <c r="IWN6" s="82"/>
      <c r="IWO6" s="82"/>
      <c r="IWP6" s="82"/>
      <c r="IWQ6" s="82"/>
      <c r="IWR6" s="82"/>
      <c r="IWS6" s="82"/>
      <c r="IWT6" s="82"/>
      <c r="IWU6" s="82"/>
      <c r="IWV6" s="82"/>
      <c r="IWW6" s="82"/>
      <c r="IWX6" s="82"/>
      <c r="IWY6" s="82"/>
      <c r="IWZ6" s="82"/>
      <c r="IXA6" s="82"/>
      <c r="IXB6" s="82"/>
      <c r="IXC6" s="82"/>
      <c r="IXD6" s="82"/>
      <c r="IXE6" s="82"/>
      <c r="IXF6" s="82"/>
      <c r="IXG6" s="82"/>
      <c r="IXH6" s="82"/>
      <c r="IXI6" s="82"/>
      <c r="IXJ6" s="82"/>
      <c r="IXK6" s="82"/>
      <c r="IXL6" s="82"/>
      <c r="IXM6" s="82"/>
      <c r="IXN6" s="82"/>
      <c r="IXO6" s="82"/>
      <c r="IXP6" s="82"/>
      <c r="IXQ6" s="82"/>
      <c r="IXR6" s="82"/>
      <c r="IXS6" s="82"/>
      <c r="IXT6" s="82"/>
      <c r="IXU6" s="82"/>
      <c r="IXV6" s="82"/>
      <c r="IXW6" s="82"/>
      <c r="IXX6" s="82"/>
      <c r="IXY6" s="82"/>
      <c r="IXZ6" s="82"/>
      <c r="IYA6" s="82"/>
      <c r="IYB6" s="82"/>
      <c r="IYC6" s="82"/>
      <c r="IYD6" s="82"/>
      <c r="IYE6" s="82"/>
      <c r="IYF6" s="82"/>
      <c r="IYG6" s="82"/>
      <c r="IYH6" s="82"/>
      <c r="IYI6" s="82"/>
      <c r="IYJ6" s="82"/>
      <c r="IYK6" s="82"/>
      <c r="IYL6" s="82"/>
      <c r="IYM6" s="82"/>
      <c r="IYN6" s="82"/>
      <c r="IYO6" s="82"/>
      <c r="IYP6" s="82"/>
      <c r="IYQ6" s="82"/>
      <c r="IYR6" s="82"/>
      <c r="IYS6" s="82"/>
      <c r="IYT6" s="82"/>
      <c r="IYU6" s="82"/>
      <c r="IYV6" s="82"/>
      <c r="IYW6" s="82"/>
      <c r="IYX6" s="82"/>
      <c r="IYY6" s="82"/>
      <c r="IYZ6" s="82"/>
      <c r="IZA6" s="82"/>
      <c r="IZB6" s="82"/>
      <c r="IZC6" s="82"/>
      <c r="IZD6" s="82"/>
      <c r="IZE6" s="82"/>
      <c r="IZF6" s="82"/>
      <c r="IZG6" s="82"/>
      <c r="IZH6" s="82"/>
      <c r="IZI6" s="82"/>
      <c r="IZJ6" s="82"/>
      <c r="IZK6" s="82"/>
      <c r="IZL6" s="82"/>
      <c r="IZM6" s="82"/>
      <c r="IZN6" s="82"/>
      <c r="IZO6" s="82"/>
      <c r="IZP6" s="82"/>
      <c r="IZQ6" s="82"/>
      <c r="IZR6" s="82"/>
      <c r="IZS6" s="82"/>
      <c r="IZT6" s="82"/>
      <c r="IZU6" s="82"/>
      <c r="IZV6" s="82"/>
      <c r="IZW6" s="82"/>
      <c r="IZX6" s="82"/>
      <c r="IZY6" s="82"/>
      <c r="IZZ6" s="82"/>
      <c r="JAA6" s="82"/>
      <c r="JAB6" s="82"/>
      <c r="JAC6" s="82"/>
      <c r="JAD6" s="82"/>
      <c r="JAE6" s="82"/>
      <c r="JAF6" s="82"/>
      <c r="JAG6" s="82"/>
      <c r="JAH6" s="82"/>
      <c r="JAI6" s="82"/>
      <c r="JAJ6" s="82"/>
      <c r="JAK6" s="82"/>
      <c r="JAL6" s="82"/>
      <c r="JAM6" s="82"/>
      <c r="JAN6" s="82"/>
      <c r="JAO6" s="82"/>
      <c r="JAP6" s="82"/>
      <c r="JAQ6" s="82"/>
      <c r="JAR6" s="82"/>
      <c r="JAS6" s="82"/>
      <c r="JAT6" s="82"/>
      <c r="JAU6" s="82"/>
      <c r="JAV6" s="82"/>
      <c r="JAW6" s="82"/>
      <c r="JAX6" s="82"/>
      <c r="JAY6" s="82"/>
      <c r="JAZ6" s="82"/>
      <c r="JBA6" s="82"/>
      <c r="JBB6" s="82"/>
      <c r="JBC6" s="82"/>
      <c r="JBD6" s="82"/>
      <c r="JBE6" s="82"/>
      <c r="JBF6" s="82"/>
      <c r="JBG6" s="82"/>
      <c r="JBH6" s="82"/>
      <c r="JBI6" s="82"/>
      <c r="JBJ6" s="82"/>
      <c r="JBK6" s="82"/>
      <c r="JBL6" s="82"/>
      <c r="JBM6" s="82"/>
      <c r="JBN6" s="82"/>
      <c r="JBO6" s="82"/>
      <c r="JBP6" s="82"/>
      <c r="JBQ6" s="82"/>
      <c r="JBR6" s="82"/>
      <c r="JBS6" s="82"/>
      <c r="JBT6" s="82"/>
      <c r="JBU6" s="82"/>
      <c r="JBV6" s="82"/>
      <c r="JBW6" s="82"/>
      <c r="JBX6" s="82"/>
      <c r="JBY6" s="82"/>
      <c r="JBZ6" s="82"/>
      <c r="JCA6" s="82"/>
      <c r="JCB6" s="82"/>
      <c r="JCC6" s="82"/>
      <c r="JCD6" s="82"/>
      <c r="JCE6" s="82"/>
      <c r="JCF6" s="82"/>
      <c r="JCG6" s="82"/>
      <c r="JCH6" s="82"/>
      <c r="JCI6" s="82"/>
      <c r="JCJ6" s="82"/>
      <c r="JCK6" s="82"/>
      <c r="JCL6" s="82"/>
      <c r="JCM6" s="82"/>
      <c r="JCN6" s="82"/>
      <c r="JCO6" s="82"/>
      <c r="JCP6" s="82"/>
      <c r="JCQ6" s="82"/>
      <c r="JCR6" s="82"/>
      <c r="JCS6" s="82"/>
      <c r="JCT6" s="82"/>
      <c r="JCU6" s="82"/>
      <c r="JCV6" s="82"/>
      <c r="JCW6" s="82"/>
      <c r="JCX6" s="82"/>
      <c r="JCY6" s="82"/>
      <c r="JCZ6" s="82"/>
      <c r="JDA6" s="82"/>
      <c r="JDB6" s="82"/>
      <c r="JDC6" s="82"/>
      <c r="JDD6" s="82"/>
      <c r="JDE6" s="82"/>
      <c r="JDF6" s="82"/>
      <c r="JDG6" s="82"/>
      <c r="JDH6" s="82"/>
      <c r="JDI6" s="82"/>
      <c r="JDJ6" s="82"/>
      <c r="JDK6" s="82"/>
      <c r="JDL6" s="82"/>
      <c r="JDM6" s="82"/>
      <c r="JDN6" s="82"/>
      <c r="JDO6" s="82"/>
      <c r="JDP6" s="82"/>
      <c r="JDQ6" s="82"/>
      <c r="JDR6" s="82"/>
      <c r="JDS6" s="82"/>
      <c r="JDT6" s="82"/>
      <c r="JDU6" s="82"/>
      <c r="JDV6" s="82"/>
      <c r="JDW6" s="82"/>
      <c r="JDX6" s="82"/>
      <c r="JDY6" s="82"/>
      <c r="JDZ6" s="82"/>
      <c r="JEA6" s="82"/>
      <c r="JEB6" s="82"/>
      <c r="JEC6" s="82"/>
      <c r="JED6" s="82"/>
      <c r="JEE6" s="82"/>
      <c r="JEF6" s="82"/>
      <c r="JEG6" s="82"/>
      <c r="JEH6" s="82"/>
      <c r="JEI6" s="82"/>
      <c r="JEJ6" s="82"/>
      <c r="JEK6" s="82"/>
      <c r="JEL6" s="82"/>
      <c r="JEM6" s="82"/>
      <c r="JEN6" s="82"/>
      <c r="JEO6" s="82"/>
      <c r="JEP6" s="82"/>
      <c r="JEQ6" s="82"/>
      <c r="JER6" s="82"/>
      <c r="JES6" s="82"/>
      <c r="JET6" s="82"/>
      <c r="JEU6" s="82"/>
      <c r="JEV6" s="82"/>
      <c r="JEW6" s="82"/>
      <c r="JEX6" s="82"/>
      <c r="JEY6" s="82"/>
      <c r="JEZ6" s="82"/>
      <c r="JFA6" s="82"/>
      <c r="JFB6" s="82"/>
      <c r="JFC6" s="82"/>
      <c r="JFD6" s="82"/>
      <c r="JFE6" s="82"/>
      <c r="JFF6" s="82"/>
      <c r="JFG6" s="82"/>
      <c r="JFH6" s="82"/>
      <c r="JFI6" s="82"/>
      <c r="JFJ6" s="82"/>
      <c r="JFK6" s="82"/>
      <c r="JFL6" s="82"/>
      <c r="JFM6" s="82"/>
      <c r="JFN6" s="82"/>
      <c r="JFO6" s="82"/>
      <c r="JFP6" s="82"/>
      <c r="JFQ6" s="82"/>
      <c r="JFR6" s="82"/>
      <c r="JFS6" s="82"/>
      <c r="JFT6" s="82"/>
      <c r="JFU6" s="82"/>
      <c r="JFV6" s="82"/>
      <c r="JFW6" s="82"/>
      <c r="JFX6" s="82"/>
      <c r="JFY6" s="82"/>
      <c r="JFZ6" s="82"/>
      <c r="JGA6" s="82"/>
      <c r="JGB6" s="82"/>
      <c r="JGC6" s="82"/>
      <c r="JGD6" s="82"/>
      <c r="JGE6" s="82"/>
      <c r="JGF6" s="82"/>
      <c r="JGG6" s="82"/>
      <c r="JGH6" s="82"/>
      <c r="JGI6" s="82"/>
      <c r="JGJ6" s="82"/>
      <c r="JGK6" s="82"/>
      <c r="JGL6" s="82"/>
      <c r="JGM6" s="82"/>
      <c r="JGN6" s="82"/>
      <c r="JGO6" s="82"/>
      <c r="JGP6" s="82"/>
      <c r="JGQ6" s="82"/>
      <c r="JGR6" s="82"/>
      <c r="JGS6" s="82"/>
      <c r="JGT6" s="82"/>
      <c r="JGU6" s="82"/>
      <c r="JGV6" s="82"/>
      <c r="JGW6" s="82"/>
      <c r="JGX6" s="82"/>
      <c r="JGY6" s="82"/>
      <c r="JGZ6" s="82"/>
      <c r="JHA6" s="82"/>
      <c r="JHB6" s="82"/>
      <c r="JHC6" s="82"/>
      <c r="JHD6" s="82"/>
      <c r="JHE6" s="82"/>
      <c r="JHF6" s="82"/>
      <c r="JHG6" s="82"/>
      <c r="JHH6" s="82"/>
      <c r="JHI6" s="82"/>
      <c r="JHJ6" s="82"/>
      <c r="JHK6" s="82"/>
      <c r="JHL6" s="82"/>
      <c r="JHM6" s="82"/>
      <c r="JHN6" s="82"/>
      <c r="JHO6" s="82"/>
      <c r="JHP6" s="82"/>
      <c r="JHQ6" s="82"/>
      <c r="JHR6" s="82"/>
      <c r="JHS6" s="82"/>
      <c r="JHT6" s="82"/>
      <c r="JHU6" s="82"/>
      <c r="JHV6" s="82"/>
      <c r="JHW6" s="82"/>
      <c r="JHX6" s="82"/>
      <c r="JHY6" s="82"/>
      <c r="JHZ6" s="82"/>
      <c r="JIA6" s="82"/>
      <c r="JIB6" s="82"/>
      <c r="JIC6" s="82"/>
      <c r="JID6" s="82"/>
      <c r="JIE6" s="82"/>
      <c r="JIF6" s="82"/>
      <c r="JIG6" s="82"/>
      <c r="JIH6" s="82"/>
      <c r="JII6" s="82"/>
      <c r="JIJ6" s="82"/>
      <c r="JIK6" s="82"/>
      <c r="JIL6" s="82"/>
      <c r="JIM6" s="82"/>
      <c r="JIN6" s="82"/>
      <c r="JIO6" s="82"/>
      <c r="JIP6" s="82"/>
      <c r="JIQ6" s="82"/>
      <c r="JIR6" s="82"/>
      <c r="JIS6" s="82"/>
      <c r="JIT6" s="82"/>
      <c r="JIU6" s="82"/>
      <c r="JIV6" s="82"/>
      <c r="JIW6" s="82"/>
      <c r="JIX6" s="82"/>
      <c r="JIY6" s="82"/>
      <c r="JIZ6" s="82"/>
      <c r="JJA6" s="82"/>
      <c r="JJB6" s="82"/>
      <c r="JJC6" s="82"/>
      <c r="JJD6" s="82"/>
      <c r="JJE6" s="82"/>
      <c r="JJF6" s="82"/>
      <c r="JJG6" s="82"/>
      <c r="JJH6" s="82"/>
      <c r="JJI6" s="82"/>
      <c r="JJJ6" s="82"/>
      <c r="JJK6" s="82"/>
      <c r="JJL6" s="82"/>
      <c r="JJM6" s="82"/>
      <c r="JJN6" s="82"/>
      <c r="JJO6" s="82"/>
      <c r="JJP6" s="82"/>
      <c r="JJQ6" s="82"/>
      <c r="JJR6" s="82"/>
      <c r="JJS6" s="82"/>
      <c r="JJT6" s="82"/>
      <c r="JJU6" s="82"/>
      <c r="JJV6" s="82"/>
      <c r="JJW6" s="82"/>
      <c r="JJX6" s="82"/>
      <c r="JJY6" s="82"/>
      <c r="JJZ6" s="82"/>
      <c r="JKA6" s="82"/>
      <c r="JKB6" s="82"/>
      <c r="JKC6" s="82"/>
      <c r="JKD6" s="82"/>
      <c r="JKE6" s="82"/>
      <c r="JKF6" s="82"/>
      <c r="JKG6" s="82"/>
      <c r="JKH6" s="82"/>
      <c r="JKI6" s="82"/>
      <c r="JKJ6" s="82"/>
      <c r="JKK6" s="82"/>
      <c r="JKL6" s="82"/>
      <c r="JKM6" s="82"/>
      <c r="JKN6" s="82"/>
      <c r="JKO6" s="82"/>
      <c r="JKP6" s="82"/>
      <c r="JKQ6" s="82"/>
      <c r="JKR6" s="82"/>
      <c r="JKS6" s="82"/>
      <c r="JKT6" s="82"/>
      <c r="JKU6" s="82"/>
      <c r="JKV6" s="82"/>
      <c r="JKW6" s="82"/>
      <c r="JKX6" s="82"/>
      <c r="JKY6" s="82"/>
      <c r="JKZ6" s="82"/>
      <c r="JLA6" s="82"/>
      <c r="JLB6" s="82"/>
      <c r="JLC6" s="82"/>
      <c r="JLD6" s="82"/>
      <c r="JLE6" s="82"/>
      <c r="JLF6" s="82"/>
      <c r="JLG6" s="82"/>
      <c r="JLH6" s="82"/>
      <c r="JLI6" s="82"/>
      <c r="JLJ6" s="82"/>
      <c r="JLK6" s="82"/>
      <c r="JLL6" s="82"/>
      <c r="JLM6" s="82"/>
      <c r="JLN6" s="82"/>
      <c r="JLO6" s="82"/>
      <c r="JLP6" s="82"/>
      <c r="JLQ6" s="82"/>
      <c r="JLR6" s="82"/>
      <c r="JLS6" s="82"/>
      <c r="JLT6" s="82"/>
      <c r="JLU6" s="82"/>
      <c r="JLV6" s="82"/>
      <c r="JLW6" s="82"/>
      <c r="JLX6" s="82"/>
      <c r="JLY6" s="82"/>
      <c r="JLZ6" s="82"/>
      <c r="JMA6" s="82"/>
      <c r="JMB6" s="82"/>
      <c r="JMC6" s="82"/>
      <c r="JMD6" s="82"/>
      <c r="JME6" s="82"/>
      <c r="JMF6" s="82"/>
      <c r="JMG6" s="82"/>
      <c r="JMH6" s="82"/>
      <c r="JMI6" s="82"/>
      <c r="JMJ6" s="82"/>
      <c r="JMK6" s="82"/>
      <c r="JML6" s="82"/>
      <c r="JMM6" s="82"/>
      <c r="JMN6" s="82"/>
      <c r="JMO6" s="82"/>
      <c r="JMP6" s="82"/>
      <c r="JMQ6" s="82"/>
      <c r="JMR6" s="82"/>
      <c r="JMS6" s="82"/>
      <c r="JMT6" s="82"/>
      <c r="JMU6" s="82"/>
      <c r="JMV6" s="82"/>
      <c r="JMW6" s="82"/>
      <c r="JMX6" s="82"/>
      <c r="JMY6" s="82"/>
      <c r="JMZ6" s="82"/>
      <c r="JNA6" s="82"/>
      <c r="JNB6" s="82"/>
      <c r="JNC6" s="82"/>
      <c r="JND6" s="82"/>
      <c r="JNE6" s="82"/>
      <c r="JNF6" s="82"/>
      <c r="JNG6" s="82"/>
      <c r="JNH6" s="82"/>
      <c r="JNI6" s="82"/>
      <c r="JNJ6" s="82"/>
      <c r="JNK6" s="82"/>
      <c r="JNL6" s="82"/>
      <c r="JNM6" s="82"/>
      <c r="JNN6" s="82"/>
      <c r="JNO6" s="82"/>
      <c r="JNP6" s="82"/>
      <c r="JNQ6" s="82"/>
      <c r="JNR6" s="82"/>
      <c r="JNS6" s="82"/>
      <c r="JNT6" s="82"/>
      <c r="JNU6" s="82"/>
      <c r="JNV6" s="82"/>
      <c r="JNW6" s="82"/>
      <c r="JNX6" s="82"/>
      <c r="JNY6" s="82"/>
      <c r="JNZ6" s="82"/>
      <c r="JOA6" s="82"/>
      <c r="JOB6" s="82"/>
      <c r="JOC6" s="82"/>
      <c r="JOD6" s="82"/>
      <c r="JOE6" s="82"/>
      <c r="JOF6" s="82"/>
      <c r="JOG6" s="82"/>
      <c r="JOH6" s="82"/>
      <c r="JOI6" s="82"/>
      <c r="JOJ6" s="82"/>
      <c r="JOK6" s="82"/>
      <c r="JOL6" s="82"/>
      <c r="JOM6" s="82"/>
      <c r="JON6" s="82"/>
      <c r="JOO6" s="82"/>
      <c r="JOP6" s="82"/>
      <c r="JOQ6" s="82"/>
      <c r="JOR6" s="82"/>
      <c r="JOS6" s="82"/>
      <c r="JOT6" s="82"/>
      <c r="JOU6" s="82"/>
      <c r="JOV6" s="82"/>
      <c r="JOW6" s="82"/>
      <c r="JOX6" s="82"/>
      <c r="JOY6" s="82"/>
      <c r="JOZ6" s="82"/>
      <c r="JPA6" s="82"/>
      <c r="JPB6" s="82"/>
      <c r="JPC6" s="82"/>
      <c r="JPD6" s="82"/>
      <c r="JPE6" s="82"/>
      <c r="JPF6" s="82"/>
      <c r="JPG6" s="82"/>
      <c r="JPH6" s="82"/>
      <c r="JPI6" s="82"/>
      <c r="JPJ6" s="82"/>
      <c r="JPK6" s="82"/>
      <c r="JPL6" s="82"/>
      <c r="JPM6" s="82"/>
      <c r="JPN6" s="82"/>
      <c r="JPO6" s="82"/>
      <c r="JPP6" s="82"/>
      <c r="JPQ6" s="82"/>
      <c r="JPR6" s="82"/>
      <c r="JPS6" s="82"/>
      <c r="JPT6" s="82"/>
      <c r="JPU6" s="82"/>
      <c r="JPV6" s="82"/>
      <c r="JPW6" s="82"/>
      <c r="JPX6" s="82"/>
      <c r="JPY6" s="82"/>
      <c r="JPZ6" s="82"/>
      <c r="JQA6" s="82"/>
      <c r="JQB6" s="82"/>
      <c r="JQC6" s="82"/>
      <c r="JQD6" s="82"/>
      <c r="JQE6" s="82"/>
      <c r="JQF6" s="82"/>
      <c r="JQG6" s="82"/>
      <c r="JQH6" s="82"/>
      <c r="JQI6" s="82"/>
      <c r="JQJ6" s="82"/>
      <c r="JQK6" s="82"/>
      <c r="JQL6" s="82"/>
      <c r="JQM6" s="82"/>
      <c r="JQN6" s="82"/>
      <c r="JQO6" s="82"/>
      <c r="JQP6" s="82"/>
      <c r="JQQ6" s="82"/>
      <c r="JQR6" s="82"/>
      <c r="JQS6" s="82"/>
      <c r="JQT6" s="82"/>
      <c r="JQU6" s="82"/>
      <c r="JQV6" s="82"/>
      <c r="JQW6" s="82"/>
      <c r="JQX6" s="82"/>
      <c r="JQY6" s="82"/>
      <c r="JQZ6" s="82"/>
      <c r="JRA6" s="82"/>
      <c r="JRB6" s="82"/>
      <c r="JRC6" s="82"/>
      <c r="JRD6" s="82"/>
      <c r="JRE6" s="82"/>
      <c r="JRF6" s="82"/>
      <c r="JRG6" s="82"/>
      <c r="JRH6" s="82"/>
      <c r="JRI6" s="82"/>
      <c r="JRJ6" s="82"/>
      <c r="JRK6" s="82"/>
      <c r="JRL6" s="82"/>
      <c r="JRM6" s="82"/>
      <c r="JRN6" s="82"/>
      <c r="JRO6" s="82"/>
      <c r="JRP6" s="82"/>
      <c r="JRQ6" s="82"/>
      <c r="JRR6" s="82"/>
      <c r="JRS6" s="82"/>
      <c r="JRT6" s="82"/>
      <c r="JRU6" s="82"/>
      <c r="JRV6" s="82"/>
      <c r="JRW6" s="82"/>
      <c r="JRX6" s="82"/>
      <c r="JRY6" s="82"/>
      <c r="JRZ6" s="82"/>
      <c r="JSA6" s="82"/>
      <c r="JSB6" s="82"/>
      <c r="JSC6" s="82"/>
      <c r="JSD6" s="82"/>
      <c r="JSE6" s="82"/>
      <c r="JSF6" s="82"/>
      <c r="JSG6" s="82"/>
      <c r="JSH6" s="82"/>
      <c r="JSI6" s="82"/>
      <c r="JSJ6" s="82"/>
      <c r="JSK6" s="82"/>
      <c r="JSL6" s="82"/>
      <c r="JSM6" s="82"/>
      <c r="JSN6" s="82"/>
      <c r="JSO6" s="82"/>
      <c r="JSP6" s="82"/>
      <c r="JSQ6" s="82"/>
      <c r="JSR6" s="82"/>
      <c r="JSS6" s="82"/>
      <c r="JST6" s="82"/>
      <c r="JSU6" s="82"/>
      <c r="JSV6" s="82"/>
      <c r="JSW6" s="82"/>
      <c r="JSX6" s="82"/>
      <c r="JSY6" s="82"/>
      <c r="JSZ6" s="82"/>
      <c r="JTA6" s="82"/>
      <c r="JTB6" s="82"/>
      <c r="JTC6" s="82"/>
      <c r="JTD6" s="82"/>
      <c r="JTE6" s="82"/>
      <c r="JTF6" s="82"/>
      <c r="JTG6" s="82"/>
      <c r="JTH6" s="82"/>
      <c r="JTI6" s="82"/>
      <c r="JTJ6" s="82"/>
      <c r="JTK6" s="82"/>
      <c r="JTL6" s="82"/>
      <c r="JTM6" s="82"/>
      <c r="JTN6" s="82"/>
      <c r="JTO6" s="82"/>
      <c r="JTP6" s="82"/>
      <c r="JTQ6" s="82"/>
      <c r="JTR6" s="82"/>
      <c r="JTS6" s="82"/>
      <c r="JTT6" s="82"/>
      <c r="JTU6" s="82"/>
      <c r="JTV6" s="82"/>
      <c r="JTW6" s="82"/>
      <c r="JTX6" s="82"/>
      <c r="JTY6" s="82"/>
      <c r="JTZ6" s="82"/>
      <c r="JUA6" s="82"/>
      <c r="JUB6" s="82"/>
      <c r="JUC6" s="82"/>
      <c r="JUD6" s="82"/>
      <c r="JUE6" s="82"/>
      <c r="JUF6" s="82"/>
      <c r="JUG6" s="82"/>
      <c r="JUH6" s="82"/>
      <c r="JUI6" s="82"/>
      <c r="JUJ6" s="82"/>
      <c r="JUK6" s="82"/>
      <c r="JUL6" s="82"/>
      <c r="JUM6" s="82"/>
      <c r="JUN6" s="82"/>
      <c r="JUO6" s="82"/>
      <c r="JUP6" s="82"/>
      <c r="JUQ6" s="82"/>
      <c r="JUR6" s="82"/>
      <c r="JUS6" s="82"/>
      <c r="JUT6" s="82"/>
      <c r="JUU6" s="82"/>
      <c r="JUV6" s="82"/>
      <c r="JUW6" s="82"/>
      <c r="JUX6" s="82"/>
      <c r="JUY6" s="82"/>
      <c r="JUZ6" s="82"/>
      <c r="JVA6" s="82"/>
      <c r="JVB6" s="82"/>
      <c r="JVC6" s="82"/>
      <c r="JVD6" s="82"/>
      <c r="JVE6" s="82"/>
      <c r="JVF6" s="82"/>
      <c r="JVG6" s="82"/>
      <c r="JVH6" s="82"/>
      <c r="JVI6" s="82"/>
      <c r="JVJ6" s="82"/>
      <c r="JVK6" s="82"/>
      <c r="JVL6" s="82"/>
      <c r="JVM6" s="82"/>
      <c r="JVN6" s="82"/>
      <c r="JVO6" s="82"/>
      <c r="JVP6" s="82"/>
      <c r="JVQ6" s="82"/>
      <c r="JVR6" s="82"/>
      <c r="JVS6" s="82"/>
      <c r="JVT6" s="82"/>
      <c r="JVU6" s="82"/>
      <c r="JVV6" s="82"/>
      <c r="JVW6" s="82"/>
      <c r="JVX6" s="82"/>
      <c r="JVY6" s="82"/>
      <c r="JVZ6" s="82"/>
      <c r="JWA6" s="82"/>
      <c r="JWB6" s="82"/>
      <c r="JWC6" s="82"/>
      <c r="JWD6" s="82"/>
      <c r="JWE6" s="82"/>
      <c r="JWF6" s="82"/>
      <c r="JWG6" s="82"/>
      <c r="JWH6" s="82"/>
      <c r="JWI6" s="82"/>
      <c r="JWJ6" s="82"/>
      <c r="JWK6" s="82"/>
      <c r="JWL6" s="82"/>
      <c r="JWM6" s="82"/>
      <c r="JWN6" s="82"/>
      <c r="JWO6" s="82"/>
      <c r="JWP6" s="82"/>
      <c r="JWQ6" s="82"/>
      <c r="JWR6" s="82"/>
      <c r="JWS6" s="82"/>
      <c r="JWT6" s="82"/>
      <c r="JWU6" s="82"/>
      <c r="JWV6" s="82"/>
      <c r="JWW6" s="82"/>
      <c r="JWX6" s="82"/>
      <c r="JWY6" s="82"/>
      <c r="JWZ6" s="82"/>
      <c r="JXA6" s="82"/>
      <c r="JXB6" s="82"/>
      <c r="JXC6" s="82"/>
      <c r="JXD6" s="82"/>
      <c r="JXE6" s="82"/>
      <c r="JXF6" s="82"/>
      <c r="JXG6" s="82"/>
      <c r="JXH6" s="82"/>
      <c r="JXI6" s="82"/>
      <c r="JXJ6" s="82"/>
      <c r="JXK6" s="82"/>
      <c r="JXL6" s="82"/>
      <c r="JXM6" s="82"/>
      <c r="JXN6" s="82"/>
      <c r="JXO6" s="82"/>
      <c r="JXP6" s="82"/>
      <c r="JXQ6" s="82"/>
      <c r="JXR6" s="82"/>
      <c r="JXS6" s="82"/>
      <c r="JXT6" s="82"/>
      <c r="JXU6" s="82"/>
      <c r="JXV6" s="82"/>
      <c r="JXW6" s="82"/>
      <c r="JXX6" s="82"/>
      <c r="JXY6" s="82"/>
      <c r="JXZ6" s="82"/>
      <c r="JYA6" s="82"/>
      <c r="JYB6" s="82"/>
      <c r="JYC6" s="82"/>
      <c r="JYD6" s="82"/>
      <c r="JYE6" s="82"/>
      <c r="JYF6" s="82"/>
      <c r="JYG6" s="82"/>
      <c r="JYH6" s="82"/>
      <c r="JYI6" s="82"/>
      <c r="JYJ6" s="82"/>
      <c r="JYK6" s="82"/>
      <c r="JYL6" s="82"/>
      <c r="JYM6" s="82"/>
      <c r="JYN6" s="82"/>
      <c r="JYO6" s="82"/>
      <c r="JYP6" s="82"/>
      <c r="JYQ6" s="82"/>
      <c r="JYR6" s="82"/>
      <c r="JYS6" s="82"/>
      <c r="JYT6" s="82"/>
      <c r="JYU6" s="82"/>
      <c r="JYV6" s="82"/>
      <c r="JYW6" s="82"/>
      <c r="JYX6" s="82"/>
      <c r="JYY6" s="82"/>
      <c r="JYZ6" s="82"/>
      <c r="JZA6" s="82"/>
      <c r="JZB6" s="82"/>
      <c r="JZC6" s="82"/>
      <c r="JZD6" s="82"/>
      <c r="JZE6" s="82"/>
      <c r="JZF6" s="82"/>
      <c r="JZG6" s="82"/>
      <c r="JZH6" s="82"/>
      <c r="JZI6" s="82"/>
      <c r="JZJ6" s="82"/>
      <c r="JZK6" s="82"/>
      <c r="JZL6" s="82"/>
      <c r="JZM6" s="82"/>
      <c r="JZN6" s="82"/>
      <c r="JZO6" s="82"/>
      <c r="JZP6" s="82"/>
      <c r="JZQ6" s="82"/>
      <c r="JZR6" s="82"/>
      <c r="JZS6" s="82"/>
      <c r="JZT6" s="82"/>
      <c r="JZU6" s="82"/>
      <c r="JZV6" s="82"/>
      <c r="JZW6" s="82"/>
      <c r="JZX6" s="82"/>
      <c r="JZY6" s="82"/>
      <c r="JZZ6" s="82"/>
      <c r="KAA6" s="82"/>
      <c r="KAB6" s="82"/>
      <c r="KAC6" s="82"/>
      <c r="KAD6" s="82"/>
      <c r="KAE6" s="82"/>
      <c r="KAF6" s="82"/>
      <c r="KAG6" s="82"/>
      <c r="KAH6" s="82"/>
      <c r="KAI6" s="82"/>
      <c r="KAJ6" s="82"/>
      <c r="KAK6" s="82"/>
      <c r="KAL6" s="82"/>
      <c r="KAM6" s="82"/>
      <c r="KAN6" s="82"/>
      <c r="KAO6" s="82"/>
      <c r="KAP6" s="82"/>
      <c r="KAQ6" s="82"/>
      <c r="KAR6" s="82"/>
      <c r="KAS6" s="82"/>
      <c r="KAT6" s="82"/>
      <c r="KAU6" s="82"/>
      <c r="KAV6" s="82"/>
      <c r="KAW6" s="82"/>
      <c r="KAX6" s="82"/>
      <c r="KAY6" s="82"/>
      <c r="KAZ6" s="82"/>
      <c r="KBA6" s="82"/>
      <c r="KBB6" s="82"/>
      <c r="KBC6" s="82"/>
      <c r="KBD6" s="82"/>
      <c r="KBE6" s="82"/>
      <c r="KBF6" s="82"/>
      <c r="KBG6" s="82"/>
      <c r="KBH6" s="82"/>
      <c r="KBI6" s="82"/>
      <c r="KBJ6" s="82"/>
      <c r="KBK6" s="82"/>
      <c r="KBL6" s="82"/>
      <c r="KBM6" s="82"/>
      <c r="KBN6" s="82"/>
      <c r="KBO6" s="82"/>
      <c r="KBP6" s="82"/>
      <c r="KBQ6" s="82"/>
      <c r="KBR6" s="82"/>
      <c r="KBS6" s="82"/>
      <c r="KBT6" s="82"/>
      <c r="KBU6" s="82"/>
      <c r="KBV6" s="82"/>
      <c r="KBW6" s="82"/>
      <c r="KBX6" s="82"/>
      <c r="KBY6" s="82"/>
      <c r="KBZ6" s="82"/>
      <c r="KCA6" s="82"/>
      <c r="KCB6" s="82"/>
      <c r="KCC6" s="82"/>
      <c r="KCD6" s="82"/>
      <c r="KCE6" s="82"/>
      <c r="KCF6" s="82"/>
      <c r="KCG6" s="82"/>
      <c r="KCH6" s="82"/>
      <c r="KCI6" s="82"/>
      <c r="KCJ6" s="82"/>
      <c r="KCK6" s="82"/>
      <c r="KCL6" s="82"/>
      <c r="KCM6" s="82"/>
      <c r="KCN6" s="82"/>
      <c r="KCO6" s="82"/>
      <c r="KCP6" s="82"/>
      <c r="KCQ6" s="82"/>
      <c r="KCR6" s="82"/>
      <c r="KCS6" s="82"/>
      <c r="KCT6" s="82"/>
      <c r="KCU6" s="82"/>
      <c r="KCV6" s="82"/>
      <c r="KCW6" s="82"/>
      <c r="KCX6" s="82"/>
      <c r="KCY6" s="82"/>
      <c r="KCZ6" s="82"/>
      <c r="KDA6" s="82"/>
      <c r="KDB6" s="82"/>
      <c r="KDC6" s="82"/>
      <c r="KDD6" s="82"/>
      <c r="KDE6" s="82"/>
      <c r="KDF6" s="82"/>
      <c r="KDG6" s="82"/>
      <c r="KDH6" s="82"/>
      <c r="KDI6" s="82"/>
      <c r="KDJ6" s="82"/>
      <c r="KDK6" s="82"/>
      <c r="KDL6" s="82"/>
      <c r="KDM6" s="82"/>
      <c r="KDN6" s="82"/>
      <c r="KDO6" s="82"/>
      <c r="KDP6" s="82"/>
      <c r="KDQ6" s="82"/>
      <c r="KDR6" s="82"/>
      <c r="KDS6" s="82"/>
      <c r="KDT6" s="82"/>
      <c r="KDU6" s="82"/>
      <c r="KDV6" s="82"/>
      <c r="KDW6" s="82"/>
      <c r="KDX6" s="82"/>
      <c r="KDY6" s="82"/>
      <c r="KDZ6" s="82"/>
      <c r="KEA6" s="82"/>
      <c r="KEB6" s="82"/>
      <c r="KEC6" s="82"/>
      <c r="KED6" s="82"/>
      <c r="KEE6" s="82"/>
      <c r="KEF6" s="82"/>
      <c r="KEG6" s="82"/>
      <c r="KEH6" s="82"/>
      <c r="KEI6" s="82"/>
      <c r="KEJ6" s="82"/>
      <c r="KEK6" s="82"/>
      <c r="KEL6" s="82"/>
      <c r="KEM6" s="82"/>
      <c r="KEN6" s="82"/>
      <c r="KEO6" s="82"/>
      <c r="KEP6" s="82"/>
      <c r="KEQ6" s="82"/>
      <c r="KER6" s="82"/>
      <c r="KES6" s="82"/>
      <c r="KET6" s="82"/>
      <c r="KEU6" s="82"/>
      <c r="KEV6" s="82"/>
      <c r="KEW6" s="82"/>
      <c r="KEX6" s="82"/>
      <c r="KEY6" s="82"/>
      <c r="KEZ6" s="82"/>
      <c r="KFA6" s="82"/>
      <c r="KFB6" s="82"/>
      <c r="KFC6" s="82"/>
      <c r="KFD6" s="82"/>
      <c r="KFE6" s="82"/>
      <c r="KFF6" s="82"/>
      <c r="KFG6" s="82"/>
      <c r="KFH6" s="82"/>
      <c r="KFI6" s="82"/>
      <c r="KFJ6" s="82"/>
      <c r="KFK6" s="82"/>
      <c r="KFL6" s="82"/>
      <c r="KFM6" s="82"/>
      <c r="KFN6" s="82"/>
      <c r="KFO6" s="82"/>
      <c r="KFP6" s="82"/>
      <c r="KFQ6" s="82"/>
      <c r="KFR6" s="82"/>
      <c r="KFS6" s="82"/>
      <c r="KFT6" s="82"/>
      <c r="KFU6" s="82"/>
      <c r="KFV6" s="82"/>
      <c r="KFW6" s="82"/>
      <c r="KFX6" s="82"/>
      <c r="KFY6" s="82"/>
      <c r="KFZ6" s="82"/>
      <c r="KGA6" s="82"/>
      <c r="KGB6" s="82"/>
      <c r="KGC6" s="82"/>
      <c r="KGD6" s="82"/>
      <c r="KGE6" s="82"/>
      <c r="KGF6" s="82"/>
      <c r="KGG6" s="82"/>
      <c r="KGH6" s="82"/>
      <c r="KGI6" s="82"/>
      <c r="KGJ6" s="82"/>
      <c r="KGK6" s="82"/>
      <c r="KGL6" s="82"/>
      <c r="KGM6" s="82"/>
      <c r="KGN6" s="82"/>
      <c r="KGO6" s="82"/>
      <c r="KGP6" s="82"/>
      <c r="KGQ6" s="82"/>
      <c r="KGR6" s="82"/>
      <c r="KGS6" s="82"/>
      <c r="KGT6" s="82"/>
      <c r="KGU6" s="82"/>
      <c r="KGV6" s="82"/>
      <c r="KGW6" s="82"/>
      <c r="KGX6" s="82"/>
      <c r="KGY6" s="82"/>
      <c r="KGZ6" s="82"/>
      <c r="KHA6" s="82"/>
      <c r="KHB6" s="82"/>
      <c r="KHC6" s="82"/>
      <c r="KHD6" s="82"/>
      <c r="KHE6" s="82"/>
      <c r="KHF6" s="82"/>
      <c r="KHG6" s="82"/>
      <c r="KHH6" s="82"/>
      <c r="KHI6" s="82"/>
      <c r="KHJ6" s="82"/>
      <c r="KHK6" s="82"/>
      <c r="KHL6" s="82"/>
      <c r="KHM6" s="82"/>
      <c r="KHN6" s="82"/>
      <c r="KHO6" s="82"/>
      <c r="KHP6" s="82"/>
      <c r="KHQ6" s="82"/>
      <c r="KHR6" s="82"/>
      <c r="KHS6" s="82"/>
      <c r="KHT6" s="82"/>
      <c r="KHU6" s="82"/>
      <c r="KHV6" s="82"/>
      <c r="KHW6" s="82"/>
      <c r="KHX6" s="82"/>
      <c r="KHY6" s="82"/>
      <c r="KHZ6" s="82"/>
      <c r="KIA6" s="82"/>
      <c r="KIB6" s="82"/>
      <c r="KIC6" s="82"/>
      <c r="KID6" s="82"/>
      <c r="KIE6" s="82"/>
      <c r="KIF6" s="82"/>
      <c r="KIG6" s="82"/>
      <c r="KIH6" s="82"/>
      <c r="KII6" s="82"/>
      <c r="KIJ6" s="82"/>
      <c r="KIK6" s="82"/>
      <c r="KIL6" s="82"/>
      <c r="KIM6" s="82"/>
      <c r="KIN6" s="82"/>
      <c r="KIO6" s="82"/>
      <c r="KIP6" s="82"/>
      <c r="KIQ6" s="82"/>
      <c r="KIR6" s="82"/>
      <c r="KIS6" s="82"/>
      <c r="KIT6" s="82"/>
      <c r="KIU6" s="82"/>
      <c r="KIV6" s="82"/>
      <c r="KIW6" s="82"/>
      <c r="KIX6" s="82"/>
      <c r="KIY6" s="82"/>
      <c r="KIZ6" s="82"/>
      <c r="KJA6" s="82"/>
      <c r="KJB6" s="82"/>
      <c r="KJC6" s="82"/>
      <c r="KJD6" s="82"/>
      <c r="KJE6" s="82"/>
      <c r="KJF6" s="82"/>
      <c r="KJG6" s="82"/>
      <c r="KJH6" s="82"/>
      <c r="KJI6" s="82"/>
      <c r="KJJ6" s="82"/>
      <c r="KJK6" s="82"/>
      <c r="KJL6" s="82"/>
      <c r="KJM6" s="82"/>
      <c r="KJN6" s="82"/>
      <c r="KJO6" s="82"/>
      <c r="KJP6" s="82"/>
      <c r="KJQ6" s="82"/>
      <c r="KJR6" s="82"/>
      <c r="KJS6" s="82"/>
      <c r="KJT6" s="82"/>
      <c r="KJU6" s="82"/>
      <c r="KJV6" s="82"/>
      <c r="KJW6" s="82"/>
      <c r="KJX6" s="82"/>
      <c r="KJY6" s="82"/>
      <c r="KJZ6" s="82"/>
      <c r="KKA6" s="82"/>
      <c r="KKB6" s="82"/>
      <c r="KKC6" s="82"/>
      <c r="KKD6" s="82"/>
      <c r="KKE6" s="82"/>
      <c r="KKF6" s="82"/>
      <c r="KKG6" s="82"/>
      <c r="KKH6" s="82"/>
      <c r="KKI6" s="82"/>
      <c r="KKJ6" s="82"/>
      <c r="KKK6" s="82"/>
      <c r="KKL6" s="82"/>
      <c r="KKM6" s="82"/>
      <c r="KKN6" s="82"/>
      <c r="KKO6" s="82"/>
      <c r="KKP6" s="82"/>
      <c r="KKQ6" s="82"/>
      <c r="KKR6" s="82"/>
      <c r="KKS6" s="82"/>
      <c r="KKT6" s="82"/>
      <c r="KKU6" s="82"/>
      <c r="KKV6" s="82"/>
      <c r="KKW6" s="82"/>
      <c r="KKX6" s="82"/>
      <c r="KKY6" s="82"/>
      <c r="KKZ6" s="82"/>
      <c r="KLA6" s="82"/>
      <c r="KLB6" s="82"/>
      <c r="KLC6" s="82"/>
      <c r="KLD6" s="82"/>
      <c r="KLE6" s="82"/>
      <c r="KLF6" s="82"/>
      <c r="KLG6" s="82"/>
      <c r="KLH6" s="82"/>
      <c r="KLI6" s="82"/>
      <c r="KLJ6" s="82"/>
      <c r="KLK6" s="82"/>
      <c r="KLL6" s="82"/>
      <c r="KLM6" s="82"/>
      <c r="KLN6" s="82"/>
      <c r="KLO6" s="82"/>
      <c r="KLP6" s="82"/>
      <c r="KLQ6" s="82"/>
      <c r="KLR6" s="82"/>
      <c r="KLS6" s="82"/>
      <c r="KLT6" s="82"/>
      <c r="KLU6" s="82"/>
      <c r="KLV6" s="82"/>
      <c r="KLW6" s="82"/>
      <c r="KLX6" s="82"/>
      <c r="KLY6" s="82"/>
      <c r="KLZ6" s="82"/>
      <c r="KMA6" s="82"/>
      <c r="KMB6" s="82"/>
      <c r="KMC6" s="82"/>
      <c r="KMD6" s="82"/>
      <c r="KME6" s="82"/>
      <c r="KMF6" s="82"/>
      <c r="KMG6" s="82"/>
      <c r="KMH6" s="82"/>
      <c r="KMI6" s="82"/>
      <c r="KMJ6" s="82"/>
      <c r="KMK6" s="82"/>
      <c r="KML6" s="82"/>
      <c r="KMM6" s="82"/>
      <c r="KMN6" s="82"/>
      <c r="KMO6" s="82"/>
      <c r="KMP6" s="82"/>
      <c r="KMQ6" s="82"/>
      <c r="KMR6" s="82"/>
      <c r="KMS6" s="82"/>
      <c r="KMT6" s="82"/>
      <c r="KMU6" s="82"/>
      <c r="KMV6" s="82"/>
      <c r="KMW6" s="82"/>
      <c r="KMX6" s="82"/>
      <c r="KMY6" s="82"/>
      <c r="KMZ6" s="82"/>
      <c r="KNA6" s="82"/>
      <c r="KNB6" s="82"/>
      <c r="KNC6" s="82"/>
      <c r="KND6" s="82"/>
      <c r="KNE6" s="82"/>
      <c r="KNF6" s="82"/>
      <c r="KNG6" s="82"/>
      <c r="KNH6" s="82"/>
      <c r="KNI6" s="82"/>
      <c r="KNJ6" s="82"/>
      <c r="KNK6" s="82"/>
      <c r="KNL6" s="82"/>
      <c r="KNM6" s="82"/>
      <c r="KNN6" s="82"/>
      <c r="KNO6" s="82"/>
      <c r="KNP6" s="82"/>
      <c r="KNQ6" s="82"/>
      <c r="KNR6" s="82"/>
      <c r="KNS6" s="82"/>
      <c r="KNT6" s="82"/>
      <c r="KNU6" s="82"/>
      <c r="KNV6" s="82"/>
      <c r="KNW6" s="82"/>
      <c r="KNX6" s="82"/>
      <c r="KNY6" s="82"/>
      <c r="KNZ6" s="82"/>
      <c r="KOA6" s="82"/>
      <c r="KOB6" s="82"/>
      <c r="KOC6" s="82"/>
      <c r="KOD6" s="82"/>
      <c r="KOE6" s="82"/>
      <c r="KOF6" s="82"/>
      <c r="KOG6" s="82"/>
      <c r="KOH6" s="82"/>
      <c r="KOI6" s="82"/>
      <c r="KOJ6" s="82"/>
      <c r="KOK6" s="82"/>
      <c r="KOL6" s="82"/>
      <c r="KOM6" s="82"/>
      <c r="KON6" s="82"/>
      <c r="KOO6" s="82"/>
      <c r="KOP6" s="82"/>
      <c r="KOQ6" s="82"/>
      <c r="KOR6" s="82"/>
      <c r="KOS6" s="82"/>
      <c r="KOT6" s="82"/>
      <c r="KOU6" s="82"/>
      <c r="KOV6" s="82"/>
      <c r="KOW6" s="82"/>
      <c r="KOX6" s="82"/>
      <c r="KOY6" s="82"/>
      <c r="KOZ6" s="82"/>
      <c r="KPA6" s="82"/>
      <c r="KPB6" s="82"/>
      <c r="KPC6" s="82"/>
      <c r="KPD6" s="82"/>
      <c r="KPE6" s="82"/>
      <c r="KPF6" s="82"/>
      <c r="KPG6" s="82"/>
      <c r="KPH6" s="82"/>
      <c r="KPI6" s="82"/>
      <c r="KPJ6" s="82"/>
      <c r="KPK6" s="82"/>
      <c r="KPL6" s="82"/>
      <c r="KPM6" s="82"/>
      <c r="KPN6" s="82"/>
      <c r="KPO6" s="82"/>
      <c r="KPP6" s="82"/>
      <c r="KPQ6" s="82"/>
      <c r="KPR6" s="82"/>
      <c r="KPS6" s="82"/>
      <c r="KPT6" s="82"/>
      <c r="KPU6" s="82"/>
      <c r="KPV6" s="82"/>
      <c r="KPW6" s="82"/>
      <c r="KPX6" s="82"/>
      <c r="KPY6" s="82"/>
      <c r="KPZ6" s="82"/>
      <c r="KQA6" s="82"/>
      <c r="KQB6" s="82"/>
      <c r="KQC6" s="82"/>
      <c r="KQD6" s="82"/>
      <c r="KQE6" s="82"/>
      <c r="KQF6" s="82"/>
      <c r="KQG6" s="82"/>
      <c r="KQH6" s="82"/>
      <c r="KQI6" s="82"/>
      <c r="KQJ6" s="82"/>
      <c r="KQK6" s="82"/>
      <c r="KQL6" s="82"/>
      <c r="KQM6" s="82"/>
      <c r="KQN6" s="82"/>
      <c r="KQO6" s="82"/>
      <c r="KQP6" s="82"/>
      <c r="KQQ6" s="82"/>
      <c r="KQR6" s="82"/>
      <c r="KQS6" s="82"/>
      <c r="KQT6" s="82"/>
      <c r="KQU6" s="82"/>
      <c r="KQV6" s="82"/>
      <c r="KQW6" s="82"/>
      <c r="KQX6" s="82"/>
      <c r="KQY6" s="82"/>
      <c r="KQZ6" s="82"/>
      <c r="KRA6" s="82"/>
      <c r="KRB6" s="82"/>
      <c r="KRC6" s="82"/>
      <c r="KRD6" s="82"/>
      <c r="KRE6" s="82"/>
      <c r="KRF6" s="82"/>
      <c r="KRG6" s="82"/>
      <c r="KRH6" s="82"/>
      <c r="KRI6" s="82"/>
      <c r="KRJ6" s="82"/>
      <c r="KRK6" s="82"/>
      <c r="KRL6" s="82"/>
      <c r="KRM6" s="82"/>
      <c r="KRN6" s="82"/>
      <c r="KRO6" s="82"/>
      <c r="KRP6" s="82"/>
      <c r="KRQ6" s="82"/>
      <c r="KRR6" s="82"/>
      <c r="KRS6" s="82"/>
      <c r="KRT6" s="82"/>
      <c r="KRU6" s="82"/>
      <c r="KRV6" s="82"/>
      <c r="KRW6" s="82"/>
      <c r="KRX6" s="82"/>
      <c r="KRY6" s="82"/>
      <c r="KRZ6" s="82"/>
      <c r="KSA6" s="82"/>
      <c r="KSB6" s="82"/>
      <c r="KSC6" s="82"/>
      <c r="KSD6" s="82"/>
      <c r="KSE6" s="82"/>
      <c r="KSF6" s="82"/>
      <c r="KSG6" s="82"/>
      <c r="KSH6" s="82"/>
      <c r="KSI6" s="82"/>
      <c r="KSJ6" s="82"/>
      <c r="KSK6" s="82"/>
      <c r="KSL6" s="82"/>
      <c r="KSM6" s="82"/>
      <c r="KSN6" s="82"/>
      <c r="KSO6" s="82"/>
      <c r="KSP6" s="82"/>
      <c r="KSQ6" s="82"/>
      <c r="KSR6" s="82"/>
      <c r="KSS6" s="82"/>
      <c r="KST6" s="82"/>
      <c r="KSU6" s="82"/>
      <c r="KSV6" s="82"/>
      <c r="KSW6" s="82"/>
      <c r="KSX6" s="82"/>
      <c r="KSY6" s="82"/>
      <c r="KSZ6" s="82"/>
      <c r="KTA6" s="82"/>
      <c r="KTB6" s="82"/>
      <c r="KTC6" s="82"/>
      <c r="KTD6" s="82"/>
      <c r="KTE6" s="82"/>
      <c r="KTF6" s="82"/>
      <c r="KTG6" s="82"/>
      <c r="KTH6" s="82"/>
      <c r="KTI6" s="82"/>
      <c r="KTJ6" s="82"/>
      <c r="KTK6" s="82"/>
      <c r="KTL6" s="82"/>
      <c r="KTM6" s="82"/>
      <c r="KTN6" s="82"/>
      <c r="KTO6" s="82"/>
      <c r="KTP6" s="82"/>
      <c r="KTQ6" s="82"/>
      <c r="KTR6" s="82"/>
      <c r="KTS6" s="82"/>
      <c r="KTT6" s="82"/>
      <c r="KTU6" s="82"/>
      <c r="KTV6" s="82"/>
      <c r="KTW6" s="82"/>
      <c r="KTX6" s="82"/>
      <c r="KTY6" s="82"/>
      <c r="KTZ6" s="82"/>
      <c r="KUA6" s="82"/>
      <c r="KUB6" s="82"/>
      <c r="KUC6" s="82"/>
      <c r="KUD6" s="82"/>
      <c r="KUE6" s="82"/>
      <c r="KUF6" s="82"/>
      <c r="KUG6" s="82"/>
      <c r="KUH6" s="82"/>
      <c r="KUI6" s="82"/>
      <c r="KUJ6" s="82"/>
      <c r="KUK6" s="82"/>
      <c r="KUL6" s="82"/>
      <c r="KUM6" s="82"/>
      <c r="KUN6" s="82"/>
      <c r="KUO6" s="82"/>
      <c r="KUP6" s="82"/>
      <c r="KUQ6" s="82"/>
      <c r="KUR6" s="82"/>
      <c r="KUS6" s="82"/>
      <c r="KUT6" s="82"/>
      <c r="KUU6" s="82"/>
      <c r="KUV6" s="82"/>
      <c r="KUW6" s="82"/>
      <c r="KUX6" s="82"/>
      <c r="KUY6" s="82"/>
      <c r="KUZ6" s="82"/>
      <c r="KVA6" s="82"/>
      <c r="KVB6" s="82"/>
      <c r="KVC6" s="82"/>
      <c r="KVD6" s="82"/>
      <c r="KVE6" s="82"/>
      <c r="KVF6" s="82"/>
      <c r="KVG6" s="82"/>
      <c r="KVH6" s="82"/>
      <c r="KVI6" s="82"/>
      <c r="KVJ6" s="82"/>
      <c r="KVK6" s="82"/>
      <c r="KVL6" s="82"/>
      <c r="KVM6" s="82"/>
      <c r="KVN6" s="82"/>
      <c r="KVO6" s="82"/>
      <c r="KVP6" s="82"/>
      <c r="KVQ6" s="82"/>
      <c r="KVR6" s="82"/>
      <c r="KVS6" s="82"/>
      <c r="KVT6" s="82"/>
      <c r="KVU6" s="82"/>
      <c r="KVV6" s="82"/>
      <c r="KVW6" s="82"/>
      <c r="KVX6" s="82"/>
      <c r="KVY6" s="82"/>
      <c r="KVZ6" s="82"/>
      <c r="KWA6" s="82"/>
      <c r="KWB6" s="82"/>
      <c r="KWC6" s="82"/>
      <c r="KWD6" s="82"/>
      <c r="KWE6" s="82"/>
      <c r="KWF6" s="82"/>
      <c r="KWG6" s="82"/>
      <c r="KWH6" s="82"/>
      <c r="KWI6" s="82"/>
      <c r="KWJ6" s="82"/>
      <c r="KWK6" s="82"/>
      <c r="KWL6" s="82"/>
      <c r="KWM6" s="82"/>
      <c r="KWN6" s="82"/>
      <c r="KWO6" s="82"/>
      <c r="KWP6" s="82"/>
      <c r="KWQ6" s="82"/>
      <c r="KWR6" s="82"/>
      <c r="KWS6" s="82"/>
      <c r="KWT6" s="82"/>
      <c r="KWU6" s="82"/>
      <c r="KWV6" s="82"/>
      <c r="KWW6" s="82"/>
      <c r="KWX6" s="82"/>
      <c r="KWY6" s="82"/>
      <c r="KWZ6" s="82"/>
      <c r="KXA6" s="82"/>
      <c r="KXB6" s="82"/>
      <c r="KXC6" s="82"/>
      <c r="KXD6" s="82"/>
      <c r="KXE6" s="82"/>
      <c r="KXF6" s="82"/>
      <c r="KXG6" s="82"/>
      <c r="KXH6" s="82"/>
      <c r="KXI6" s="82"/>
      <c r="KXJ6" s="82"/>
      <c r="KXK6" s="82"/>
      <c r="KXL6" s="82"/>
      <c r="KXM6" s="82"/>
      <c r="KXN6" s="82"/>
      <c r="KXO6" s="82"/>
      <c r="KXP6" s="82"/>
      <c r="KXQ6" s="82"/>
      <c r="KXR6" s="82"/>
      <c r="KXS6" s="82"/>
      <c r="KXT6" s="82"/>
      <c r="KXU6" s="82"/>
      <c r="KXV6" s="82"/>
      <c r="KXW6" s="82"/>
      <c r="KXX6" s="82"/>
      <c r="KXY6" s="82"/>
      <c r="KXZ6" s="82"/>
      <c r="KYA6" s="82"/>
      <c r="KYB6" s="82"/>
      <c r="KYC6" s="82"/>
      <c r="KYD6" s="82"/>
      <c r="KYE6" s="82"/>
      <c r="KYF6" s="82"/>
      <c r="KYG6" s="82"/>
      <c r="KYH6" s="82"/>
      <c r="KYI6" s="82"/>
      <c r="KYJ6" s="82"/>
      <c r="KYK6" s="82"/>
      <c r="KYL6" s="82"/>
      <c r="KYM6" s="82"/>
      <c r="KYN6" s="82"/>
      <c r="KYO6" s="82"/>
      <c r="KYP6" s="82"/>
      <c r="KYQ6" s="82"/>
      <c r="KYR6" s="82"/>
      <c r="KYS6" s="82"/>
      <c r="KYT6" s="82"/>
      <c r="KYU6" s="82"/>
      <c r="KYV6" s="82"/>
      <c r="KYW6" s="82"/>
      <c r="KYX6" s="82"/>
      <c r="KYY6" s="82"/>
      <c r="KYZ6" s="82"/>
      <c r="KZA6" s="82"/>
      <c r="KZB6" s="82"/>
      <c r="KZC6" s="82"/>
      <c r="KZD6" s="82"/>
      <c r="KZE6" s="82"/>
      <c r="KZF6" s="82"/>
      <c r="KZG6" s="82"/>
      <c r="KZH6" s="82"/>
      <c r="KZI6" s="82"/>
      <c r="KZJ6" s="82"/>
      <c r="KZK6" s="82"/>
      <c r="KZL6" s="82"/>
      <c r="KZM6" s="82"/>
      <c r="KZN6" s="82"/>
      <c r="KZO6" s="82"/>
      <c r="KZP6" s="82"/>
      <c r="KZQ6" s="82"/>
      <c r="KZR6" s="82"/>
      <c r="KZS6" s="82"/>
      <c r="KZT6" s="82"/>
      <c r="KZU6" s="82"/>
      <c r="KZV6" s="82"/>
      <c r="KZW6" s="82"/>
      <c r="KZX6" s="82"/>
      <c r="KZY6" s="82"/>
      <c r="KZZ6" s="82"/>
      <c r="LAA6" s="82"/>
      <c r="LAB6" s="82"/>
      <c r="LAC6" s="82"/>
      <c r="LAD6" s="82"/>
      <c r="LAE6" s="82"/>
      <c r="LAF6" s="82"/>
      <c r="LAG6" s="82"/>
      <c r="LAH6" s="82"/>
      <c r="LAI6" s="82"/>
      <c r="LAJ6" s="82"/>
      <c r="LAK6" s="82"/>
      <c r="LAL6" s="82"/>
      <c r="LAM6" s="82"/>
      <c r="LAN6" s="82"/>
      <c r="LAO6" s="82"/>
      <c r="LAP6" s="82"/>
      <c r="LAQ6" s="82"/>
      <c r="LAR6" s="82"/>
      <c r="LAS6" s="82"/>
      <c r="LAT6" s="82"/>
      <c r="LAU6" s="82"/>
      <c r="LAV6" s="82"/>
      <c r="LAW6" s="82"/>
      <c r="LAX6" s="82"/>
      <c r="LAY6" s="82"/>
      <c r="LAZ6" s="82"/>
      <c r="LBA6" s="82"/>
      <c r="LBB6" s="82"/>
      <c r="LBC6" s="82"/>
      <c r="LBD6" s="82"/>
      <c r="LBE6" s="82"/>
      <c r="LBF6" s="82"/>
      <c r="LBG6" s="82"/>
      <c r="LBH6" s="82"/>
      <c r="LBI6" s="82"/>
      <c r="LBJ6" s="82"/>
      <c r="LBK6" s="82"/>
      <c r="LBL6" s="82"/>
      <c r="LBM6" s="82"/>
      <c r="LBN6" s="82"/>
      <c r="LBO6" s="82"/>
      <c r="LBP6" s="82"/>
      <c r="LBQ6" s="82"/>
      <c r="LBR6" s="82"/>
      <c r="LBS6" s="82"/>
      <c r="LBT6" s="82"/>
      <c r="LBU6" s="82"/>
      <c r="LBV6" s="82"/>
      <c r="LBW6" s="82"/>
      <c r="LBX6" s="82"/>
      <c r="LBY6" s="82"/>
      <c r="LBZ6" s="82"/>
      <c r="LCA6" s="82"/>
      <c r="LCB6" s="82"/>
      <c r="LCC6" s="82"/>
      <c r="LCD6" s="82"/>
      <c r="LCE6" s="82"/>
      <c r="LCF6" s="82"/>
      <c r="LCG6" s="82"/>
      <c r="LCH6" s="82"/>
      <c r="LCI6" s="82"/>
      <c r="LCJ6" s="82"/>
      <c r="LCK6" s="82"/>
      <c r="LCL6" s="82"/>
      <c r="LCM6" s="82"/>
      <c r="LCN6" s="82"/>
      <c r="LCO6" s="82"/>
      <c r="LCP6" s="82"/>
      <c r="LCQ6" s="82"/>
      <c r="LCR6" s="82"/>
      <c r="LCS6" s="82"/>
      <c r="LCT6" s="82"/>
      <c r="LCU6" s="82"/>
      <c r="LCV6" s="82"/>
      <c r="LCW6" s="82"/>
      <c r="LCX6" s="82"/>
      <c r="LCY6" s="82"/>
      <c r="LCZ6" s="82"/>
      <c r="LDA6" s="82"/>
      <c r="LDB6" s="82"/>
      <c r="LDC6" s="82"/>
      <c r="LDD6" s="82"/>
      <c r="LDE6" s="82"/>
      <c r="LDF6" s="82"/>
      <c r="LDG6" s="82"/>
      <c r="LDH6" s="82"/>
      <c r="LDI6" s="82"/>
      <c r="LDJ6" s="82"/>
      <c r="LDK6" s="82"/>
      <c r="LDL6" s="82"/>
      <c r="LDM6" s="82"/>
      <c r="LDN6" s="82"/>
      <c r="LDO6" s="82"/>
      <c r="LDP6" s="82"/>
      <c r="LDQ6" s="82"/>
      <c r="LDR6" s="82"/>
      <c r="LDS6" s="82"/>
      <c r="LDT6" s="82"/>
      <c r="LDU6" s="82"/>
      <c r="LDV6" s="82"/>
      <c r="LDW6" s="82"/>
      <c r="LDX6" s="82"/>
      <c r="LDY6" s="82"/>
      <c r="LDZ6" s="82"/>
      <c r="LEA6" s="82"/>
      <c r="LEB6" s="82"/>
      <c r="LEC6" s="82"/>
      <c r="LED6" s="82"/>
      <c r="LEE6" s="82"/>
      <c r="LEF6" s="82"/>
      <c r="LEG6" s="82"/>
      <c r="LEH6" s="82"/>
      <c r="LEI6" s="82"/>
      <c r="LEJ6" s="82"/>
      <c r="LEK6" s="82"/>
      <c r="LEL6" s="82"/>
      <c r="LEM6" s="82"/>
      <c r="LEN6" s="82"/>
      <c r="LEO6" s="82"/>
      <c r="LEP6" s="82"/>
      <c r="LEQ6" s="82"/>
      <c r="LER6" s="82"/>
      <c r="LES6" s="82"/>
      <c r="LET6" s="82"/>
      <c r="LEU6" s="82"/>
      <c r="LEV6" s="82"/>
      <c r="LEW6" s="82"/>
      <c r="LEX6" s="82"/>
      <c r="LEY6" s="82"/>
      <c r="LEZ6" s="82"/>
      <c r="LFA6" s="82"/>
      <c r="LFB6" s="82"/>
      <c r="LFC6" s="82"/>
      <c r="LFD6" s="82"/>
      <c r="LFE6" s="82"/>
      <c r="LFF6" s="82"/>
      <c r="LFG6" s="82"/>
      <c r="LFH6" s="82"/>
      <c r="LFI6" s="82"/>
      <c r="LFJ6" s="82"/>
      <c r="LFK6" s="82"/>
      <c r="LFL6" s="82"/>
      <c r="LFM6" s="82"/>
      <c r="LFN6" s="82"/>
      <c r="LFO6" s="82"/>
      <c r="LFP6" s="82"/>
      <c r="LFQ6" s="82"/>
      <c r="LFR6" s="82"/>
      <c r="LFS6" s="82"/>
      <c r="LFT6" s="82"/>
      <c r="LFU6" s="82"/>
      <c r="LFV6" s="82"/>
      <c r="LFW6" s="82"/>
      <c r="LFX6" s="82"/>
      <c r="LFY6" s="82"/>
      <c r="LFZ6" s="82"/>
      <c r="LGA6" s="82"/>
      <c r="LGB6" s="82"/>
      <c r="LGC6" s="82"/>
      <c r="LGD6" s="82"/>
      <c r="LGE6" s="82"/>
      <c r="LGF6" s="82"/>
      <c r="LGG6" s="82"/>
      <c r="LGH6" s="82"/>
      <c r="LGI6" s="82"/>
      <c r="LGJ6" s="82"/>
      <c r="LGK6" s="82"/>
      <c r="LGL6" s="82"/>
      <c r="LGM6" s="82"/>
      <c r="LGN6" s="82"/>
      <c r="LGO6" s="82"/>
      <c r="LGP6" s="82"/>
      <c r="LGQ6" s="82"/>
      <c r="LGR6" s="82"/>
      <c r="LGS6" s="82"/>
      <c r="LGT6" s="82"/>
      <c r="LGU6" s="82"/>
      <c r="LGV6" s="82"/>
      <c r="LGW6" s="82"/>
      <c r="LGX6" s="82"/>
      <c r="LGY6" s="82"/>
      <c r="LGZ6" s="82"/>
      <c r="LHA6" s="82"/>
      <c r="LHB6" s="82"/>
      <c r="LHC6" s="82"/>
      <c r="LHD6" s="82"/>
      <c r="LHE6" s="82"/>
      <c r="LHF6" s="82"/>
      <c r="LHG6" s="82"/>
      <c r="LHH6" s="82"/>
      <c r="LHI6" s="82"/>
      <c r="LHJ6" s="82"/>
      <c r="LHK6" s="82"/>
      <c r="LHL6" s="82"/>
      <c r="LHM6" s="82"/>
      <c r="LHN6" s="82"/>
      <c r="LHO6" s="82"/>
      <c r="LHP6" s="82"/>
      <c r="LHQ6" s="82"/>
      <c r="LHR6" s="82"/>
      <c r="LHS6" s="82"/>
      <c r="LHT6" s="82"/>
      <c r="LHU6" s="82"/>
      <c r="LHV6" s="82"/>
      <c r="LHW6" s="82"/>
      <c r="LHX6" s="82"/>
      <c r="LHY6" s="82"/>
      <c r="LHZ6" s="82"/>
      <c r="LIA6" s="82"/>
      <c r="LIB6" s="82"/>
      <c r="LIC6" s="82"/>
      <c r="LID6" s="82"/>
      <c r="LIE6" s="82"/>
      <c r="LIF6" s="82"/>
      <c r="LIG6" s="82"/>
      <c r="LIH6" s="82"/>
      <c r="LII6" s="82"/>
      <c r="LIJ6" s="82"/>
      <c r="LIK6" s="82"/>
      <c r="LIL6" s="82"/>
      <c r="LIM6" s="82"/>
      <c r="LIN6" s="82"/>
      <c r="LIO6" s="82"/>
      <c r="LIP6" s="82"/>
      <c r="LIQ6" s="82"/>
      <c r="LIR6" s="82"/>
      <c r="LIS6" s="82"/>
      <c r="LIT6" s="82"/>
      <c r="LIU6" s="82"/>
      <c r="LIV6" s="82"/>
      <c r="LIW6" s="82"/>
      <c r="LIX6" s="82"/>
      <c r="LIY6" s="82"/>
      <c r="LIZ6" s="82"/>
      <c r="LJA6" s="82"/>
      <c r="LJB6" s="82"/>
      <c r="LJC6" s="82"/>
      <c r="LJD6" s="82"/>
      <c r="LJE6" s="82"/>
      <c r="LJF6" s="82"/>
      <c r="LJG6" s="82"/>
      <c r="LJH6" s="82"/>
      <c r="LJI6" s="82"/>
      <c r="LJJ6" s="82"/>
      <c r="LJK6" s="82"/>
      <c r="LJL6" s="82"/>
      <c r="LJM6" s="82"/>
      <c r="LJN6" s="82"/>
      <c r="LJO6" s="82"/>
      <c r="LJP6" s="82"/>
      <c r="LJQ6" s="82"/>
      <c r="LJR6" s="82"/>
      <c r="LJS6" s="82"/>
      <c r="LJT6" s="82"/>
      <c r="LJU6" s="82"/>
      <c r="LJV6" s="82"/>
      <c r="LJW6" s="82"/>
      <c r="LJX6" s="82"/>
      <c r="LJY6" s="82"/>
      <c r="LJZ6" s="82"/>
      <c r="LKA6" s="82"/>
      <c r="LKB6" s="82"/>
      <c r="LKC6" s="82"/>
      <c r="LKD6" s="82"/>
      <c r="LKE6" s="82"/>
      <c r="LKF6" s="82"/>
      <c r="LKG6" s="82"/>
      <c r="LKH6" s="82"/>
      <c r="LKI6" s="82"/>
      <c r="LKJ6" s="82"/>
      <c r="LKK6" s="82"/>
      <c r="LKL6" s="82"/>
      <c r="LKM6" s="82"/>
      <c r="LKN6" s="82"/>
      <c r="LKO6" s="82"/>
      <c r="LKP6" s="82"/>
      <c r="LKQ6" s="82"/>
      <c r="LKR6" s="82"/>
      <c r="LKS6" s="82"/>
      <c r="LKT6" s="82"/>
      <c r="LKU6" s="82"/>
      <c r="LKV6" s="82"/>
      <c r="LKW6" s="82"/>
      <c r="LKX6" s="82"/>
      <c r="LKY6" s="82"/>
      <c r="LKZ6" s="82"/>
      <c r="LLA6" s="82"/>
      <c r="LLB6" s="82"/>
      <c r="LLC6" s="82"/>
      <c r="LLD6" s="82"/>
      <c r="LLE6" s="82"/>
      <c r="LLF6" s="82"/>
      <c r="LLG6" s="82"/>
      <c r="LLH6" s="82"/>
      <c r="LLI6" s="82"/>
      <c r="LLJ6" s="82"/>
      <c r="LLK6" s="82"/>
      <c r="LLL6" s="82"/>
      <c r="LLM6" s="82"/>
      <c r="LLN6" s="82"/>
      <c r="LLO6" s="82"/>
      <c r="LLP6" s="82"/>
      <c r="LLQ6" s="82"/>
      <c r="LLR6" s="82"/>
      <c r="LLS6" s="82"/>
      <c r="LLT6" s="82"/>
      <c r="LLU6" s="82"/>
      <c r="LLV6" s="82"/>
      <c r="LLW6" s="82"/>
      <c r="LLX6" s="82"/>
      <c r="LLY6" s="82"/>
      <c r="LLZ6" s="82"/>
      <c r="LMA6" s="82"/>
      <c r="LMB6" s="82"/>
      <c r="LMC6" s="82"/>
      <c r="LMD6" s="82"/>
      <c r="LME6" s="82"/>
      <c r="LMF6" s="82"/>
      <c r="LMG6" s="82"/>
      <c r="LMH6" s="82"/>
      <c r="LMI6" s="82"/>
      <c r="LMJ6" s="82"/>
      <c r="LMK6" s="82"/>
      <c r="LML6" s="82"/>
      <c r="LMM6" s="82"/>
      <c r="LMN6" s="82"/>
      <c r="LMO6" s="82"/>
      <c r="LMP6" s="82"/>
      <c r="LMQ6" s="82"/>
      <c r="LMR6" s="82"/>
      <c r="LMS6" s="82"/>
      <c r="LMT6" s="82"/>
      <c r="LMU6" s="82"/>
      <c r="LMV6" s="82"/>
      <c r="LMW6" s="82"/>
      <c r="LMX6" s="82"/>
      <c r="LMY6" s="82"/>
      <c r="LMZ6" s="82"/>
      <c r="LNA6" s="82"/>
      <c r="LNB6" s="82"/>
      <c r="LNC6" s="82"/>
      <c r="LND6" s="82"/>
      <c r="LNE6" s="82"/>
      <c r="LNF6" s="82"/>
      <c r="LNG6" s="82"/>
      <c r="LNH6" s="82"/>
      <c r="LNI6" s="82"/>
      <c r="LNJ6" s="82"/>
      <c r="LNK6" s="82"/>
      <c r="LNL6" s="82"/>
      <c r="LNM6" s="82"/>
      <c r="LNN6" s="82"/>
      <c r="LNO6" s="82"/>
      <c r="LNP6" s="82"/>
      <c r="LNQ6" s="82"/>
      <c r="LNR6" s="82"/>
      <c r="LNS6" s="82"/>
      <c r="LNT6" s="82"/>
      <c r="LNU6" s="82"/>
      <c r="LNV6" s="82"/>
      <c r="LNW6" s="82"/>
      <c r="LNX6" s="82"/>
      <c r="LNY6" s="82"/>
      <c r="LNZ6" s="82"/>
      <c r="LOA6" s="82"/>
      <c r="LOB6" s="82"/>
      <c r="LOC6" s="82"/>
      <c r="LOD6" s="82"/>
      <c r="LOE6" s="82"/>
      <c r="LOF6" s="82"/>
      <c r="LOG6" s="82"/>
      <c r="LOH6" s="82"/>
      <c r="LOI6" s="82"/>
      <c r="LOJ6" s="82"/>
      <c r="LOK6" s="82"/>
      <c r="LOL6" s="82"/>
      <c r="LOM6" s="82"/>
      <c r="LON6" s="82"/>
      <c r="LOO6" s="82"/>
      <c r="LOP6" s="82"/>
      <c r="LOQ6" s="82"/>
      <c r="LOR6" s="82"/>
      <c r="LOS6" s="82"/>
      <c r="LOT6" s="82"/>
      <c r="LOU6" s="82"/>
      <c r="LOV6" s="82"/>
      <c r="LOW6" s="82"/>
      <c r="LOX6" s="82"/>
      <c r="LOY6" s="82"/>
      <c r="LOZ6" s="82"/>
      <c r="LPA6" s="82"/>
      <c r="LPB6" s="82"/>
      <c r="LPC6" s="82"/>
      <c r="LPD6" s="82"/>
      <c r="LPE6" s="82"/>
      <c r="LPF6" s="82"/>
      <c r="LPG6" s="82"/>
      <c r="LPH6" s="82"/>
      <c r="LPI6" s="82"/>
      <c r="LPJ6" s="82"/>
      <c r="LPK6" s="82"/>
      <c r="LPL6" s="82"/>
      <c r="LPM6" s="82"/>
      <c r="LPN6" s="82"/>
      <c r="LPO6" s="82"/>
      <c r="LPP6" s="82"/>
      <c r="LPQ6" s="82"/>
      <c r="LPR6" s="82"/>
      <c r="LPS6" s="82"/>
      <c r="LPT6" s="82"/>
      <c r="LPU6" s="82"/>
      <c r="LPV6" s="82"/>
      <c r="LPW6" s="82"/>
      <c r="LPX6" s="82"/>
      <c r="LPY6" s="82"/>
      <c r="LPZ6" s="82"/>
      <c r="LQA6" s="82"/>
      <c r="LQB6" s="82"/>
      <c r="LQC6" s="82"/>
      <c r="LQD6" s="82"/>
      <c r="LQE6" s="82"/>
      <c r="LQF6" s="82"/>
      <c r="LQG6" s="82"/>
      <c r="LQH6" s="82"/>
      <c r="LQI6" s="82"/>
      <c r="LQJ6" s="82"/>
      <c r="LQK6" s="82"/>
      <c r="LQL6" s="82"/>
      <c r="LQM6" s="82"/>
      <c r="LQN6" s="82"/>
      <c r="LQO6" s="82"/>
      <c r="LQP6" s="82"/>
      <c r="LQQ6" s="82"/>
      <c r="LQR6" s="82"/>
      <c r="LQS6" s="82"/>
      <c r="LQT6" s="82"/>
      <c r="LQU6" s="82"/>
      <c r="LQV6" s="82"/>
      <c r="LQW6" s="82"/>
      <c r="LQX6" s="82"/>
      <c r="LQY6" s="82"/>
      <c r="LQZ6" s="82"/>
      <c r="LRA6" s="82"/>
      <c r="LRB6" s="82"/>
      <c r="LRC6" s="82"/>
      <c r="LRD6" s="82"/>
      <c r="LRE6" s="82"/>
      <c r="LRF6" s="82"/>
      <c r="LRG6" s="82"/>
      <c r="LRH6" s="82"/>
      <c r="LRI6" s="82"/>
      <c r="LRJ6" s="82"/>
      <c r="LRK6" s="82"/>
      <c r="LRL6" s="82"/>
      <c r="LRM6" s="82"/>
      <c r="LRN6" s="82"/>
      <c r="LRO6" s="82"/>
      <c r="LRP6" s="82"/>
      <c r="LRQ6" s="82"/>
      <c r="LRR6" s="82"/>
      <c r="LRS6" s="82"/>
      <c r="LRT6" s="82"/>
      <c r="LRU6" s="82"/>
      <c r="LRV6" s="82"/>
      <c r="LRW6" s="82"/>
      <c r="LRX6" s="82"/>
      <c r="LRY6" s="82"/>
      <c r="LRZ6" s="82"/>
      <c r="LSA6" s="82"/>
      <c r="LSB6" s="82"/>
      <c r="LSC6" s="82"/>
      <c r="LSD6" s="82"/>
      <c r="LSE6" s="82"/>
      <c r="LSF6" s="82"/>
      <c r="LSG6" s="82"/>
      <c r="LSH6" s="82"/>
      <c r="LSI6" s="82"/>
      <c r="LSJ6" s="82"/>
      <c r="LSK6" s="82"/>
      <c r="LSL6" s="82"/>
      <c r="LSM6" s="82"/>
      <c r="LSN6" s="82"/>
      <c r="LSO6" s="82"/>
      <c r="LSP6" s="82"/>
      <c r="LSQ6" s="82"/>
      <c r="LSR6" s="82"/>
      <c r="LSS6" s="82"/>
      <c r="LST6" s="82"/>
      <c r="LSU6" s="82"/>
      <c r="LSV6" s="82"/>
      <c r="LSW6" s="82"/>
      <c r="LSX6" s="82"/>
      <c r="LSY6" s="82"/>
      <c r="LSZ6" s="82"/>
      <c r="LTA6" s="82"/>
      <c r="LTB6" s="82"/>
      <c r="LTC6" s="82"/>
      <c r="LTD6" s="82"/>
      <c r="LTE6" s="82"/>
      <c r="LTF6" s="82"/>
      <c r="LTG6" s="82"/>
      <c r="LTH6" s="82"/>
      <c r="LTI6" s="82"/>
      <c r="LTJ6" s="82"/>
      <c r="LTK6" s="82"/>
      <c r="LTL6" s="82"/>
      <c r="LTM6" s="82"/>
      <c r="LTN6" s="82"/>
      <c r="LTO6" s="82"/>
      <c r="LTP6" s="82"/>
      <c r="LTQ6" s="82"/>
      <c r="LTR6" s="82"/>
      <c r="LTS6" s="82"/>
      <c r="LTT6" s="82"/>
      <c r="LTU6" s="82"/>
      <c r="LTV6" s="82"/>
      <c r="LTW6" s="82"/>
      <c r="LTX6" s="82"/>
      <c r="LTY6" s="82"/>
      <c r="LTZ6" s="82"/>
      <c r="LUA6" s="82"/>
      <c r="LUB6" s="82"/>
      <c r="LUC6" s="82"/>
      <c r="LUD6" s="82"/>
      <c r="LUE6" s="82"/>
      <c r="LUF6" s="82"/>
      <c r="LUG6" s="82"/>
      <c r="LUH6" s="82"/>
      <c r="LUI6" s="82"/>
      <c r="LUJ6" s="82"/>
      <c r="LUK6" s="82"/>
      <c r="LUL6" s="82"/>
      <c r="LUM6" s="82"/>
      <c r="LUN6" s="82"/>
      <c r="LUO6" s="82"/>
      <c r="LUP6" s="82"/>
      <c r="LUQ6" s="82"/>
      <c r="LUR6" s="82"/>
      <c r="LUS6" s="82"/>
      <c r="LUT6" s="82"/>
      <c r="LUU6" s="82"/>
      <c r="LUV6" s="82"/>
      <c r="LUW6" s="82"/>
      <c r="LUX6" s="82"/>
      <c r="LUY6" s="82"/>
      <c r="LUZ6" s="82"/>
      <c r="LVA6" s="82"/>
      <c r="LVB6" s="82"/>
      <c r="LVC6" s="82"/>
      <c r="LVD6" s="82"/>
      <c r="LVE6" s="82"/>
      <c r="LVF6" s="82"/>
      <c r="LVG6" s="82"/>
      <c r="LVH6" s="82"/>
      <c r="LVI6" s="82"/>
      <c r="LVJ6" s="82"/>
      <c r="LVK6" s="82"/>
      <c r="LVL6" s="82"/>
      <c r="LVM6" s="82"/>
      <c r="LVN6" s="82"/>
      <c r="LVO6" s="82"/>
      <c r="LVP6" s="82"/>
      <c r="LVQ6" s="82"/>
      <c r="LVR6" s="82"/>
      <c r="LVS6" s="82"/>
      <c r="LVT6" s="82"/>
      <c r="LVU6" s="82"/>
      <c r="LVV6" s="82"/>
      <c r="LVW6" s="82"/>
      <c r="LVX6" s="82"/>
      <c r="LVY6" s="82"/>
      <c r="LVZ6" s="82"/>
      <c r="LWA6" s="82"/>
      <c r="LWB6" s="82"/>
      <c r="LWC6" s="82"/>
      <c r="LWD6" s="82"/>
      <c r="LWE6" s="82"/>
      <c r="LWF6" s="82"/>
      <c r="LWG6" s="82"/>
      <c r="LWH6" s="82"/>
      <c r="LWI6" s="82"/>
      <c r="LWJ6" s="82"/>
      <c r="LWK6" s="82"/>
      <c r="LWL6" s="82"/>
      <c r="LWM6" s="82"/>
      <c r="LWN6" s="82"/>
      <c r="LWO6" s="82"/>
      <c r="LWP6" s="82"/>
      <c r="LWQ6" s="82"/>
      <c r="LWR6" s="82"/>
      <c r="LWS6" s="82"/>
      <c r="LWT6" s="82"/>
      <c r="LWU6" s="82"/>
      <c r="LWV6" s="82"/>
      <c r="LWW6" s="82"/>
      <c r="LWX6" s="82"/>
      <c r="LWY6" s="82"/>
      <c r="LWZ6" s="82"/>
      <c r="LXA6" s="82"/>
      <c r="LXB6" s="82"/>
      <c r="LXC6" s="82"/>
      <c r="LXD6" s="82"/>
      <c r="LXE6" s="82"/>
      <c r="LXF6" s="82"/>
      <c r="LXG6" s="82"/>
      <c r="LXH6" s="82"/>
      <c r="LXI6" s="82"/>
      <c r="LXJ6" s="82"/>
      <c r="LXK6" s="82"/>
      <c r="LXL6" s="82"/>
      <c r="LXM6" s="82"/>
      <c r="LXN6" s="82"/>
      <c r="LXO6" s="82"/>
      <c r="LXP6" s="82"/>
      <c r="LXQ6" s="82"/>
      <c r="LXR6" s="82"/>
      <c r="LXS6" s="82"/>
      <c r="LXT6" s="82"/>
      <c r="LXU6" s="82"/>
      <c r="LXV6" s="82"/>
      <c r="LXW6" s="82"/>
      <c r="LXX6" s="82"/>
      <c r="LXY6" s="82"/>
      <c r="LXZ6" s="82"/>
      <c r="LYA6" s="82"/>
      <c r="LYB6" s="82"/>
      <c r="LYC6" s="82"/>
      <c r="LYD6" s="82"/>
      <c r="LYE6" s="82"/>
      <c r="LYF6" s="82"/>
      <c r="LYG6" s="82"/>
      <c r="LYH6" s="82"/>
      <c r="LYI6" s="82"/>
      <c r="LYJ6" s="82"/>
      <c r="LYK6" s="82"/>
      <c r="LYL6" s="82"/>
      <c r="LYM6" s="82"/>
      <c r="LYN6" s="82"/>
      <c r="LYO6" s="82"/>
      <c r="LYP6" s="82"/>
      <c r="LYQ6" s="82"/>
      <c r="LYR6" s="82"/>
      <c r="LYS6" s="82"/>
      <c r="LYT6" s="82"/>
      <c r="LYU6" s="82"/>
      <c r="LYV6" s="82"/>
      <c r="LYW6" s="82"/>
      <c r="LYX6" s="82"/>
      <c r="LYY6" s="82"/>
      <c r="LYZ6" s="82"/>
      <c r="LZA6" s="82"/>
      <c r="LZB6" s="82"/>
      <c r="LZC6" s="82"/>
      <c r="LZD6" s="82"/>
      <c r="LZE6" s="82"/>
      <c r="LZF6" s="82"/>
      <c r="LZG6" s="82"/>
      <c r="LZH6" s="82"/>
      <c r="LZI6" s="82"/>
      <c r="LZJ6" s="82"/>
      <c r="LZK6" s="82"/>
      <c r="LZL6" s="82"/>
      <c r="LZM6" s="82"/>
      <c r="LZN6" s="82"/>
      <c r="LZO6" s="82"/>
      <c r="LZP6" s="82"/>
      <c r="LZQ6" s="82"/>
      <c r="LZR6" s="82"/>
      <c r="LZS6" s="82"/>
      <c r="LZT6" s="82"/>
      <c r="LZU6" s="82"/>
      <c r="LZV6" s="82"/>
      <c r="LZW6" s="82"/>
      <c r="LZX6" s="82"/>
      <c r="LZY6" s="82"/>
      <c r="LZZ6" s="82"/>
      <c r="MAA6" s="82"/>
      <c r="MAB6" s="82"/>
      <c r="MAC6" s="82"/>
      <c r="MAD6" s="82"/>
      <c r="MAE6" s="82"/>
      <c r="MAF6" s="82"/>
      <c r="MAG6" s="82"/>
      <c r="MAH6" s="82"/>
      <c r="MAI6" s="82"/>
      <c r="MAJ6" s="82"/>
      <c r="MAK6" s="82"/>
      <c r="MAL6" s="82"/>
      <c r="MAM6" s="82"/>
      <c r="MAN6" s="82"/>
      <c r="MAO6" s="82"/>
      <c r="MAP6" s="82"/>
      <c r="MAQ6" s="82"/>
      <c r="MAR6" s="82"/>
      <c r="MAS6" s="82"/>
      <c r="MAT6" s="82"/>
      <c r="MAU6" s="82"/>
      <c r="MAV6" s="82"/>
      <c r="MAW6" s="82"/>
      <c r="MAX6" s="82"/>
      <c r="MAY6" s="82"/>
      <c r="MAZ6" s="82"/>
      <c r="MBA6" s="82"/>
      <c r="MBB6" s="82"/>
      <c r="MBC6" s="82"/>
      <c r="MBD6" s="82"/>
      <c r="MBE6" s="82"/>
      <c r="MBF6" s="82"/>
      <c r="MBG6" s="82"/>
      <c r="MBH6" s="82"/>
      <c r="MBI6" s="82"/>
      <c r="MBJ6" s="82"/>
      <c r="MBK6" s="82"/>
      <c r="MBL6" s="82"/>
      <c r="MBM6" s="82"/>
      <c r="MBN6" s="82"/>
      <c r="MBO6" s="82"/>
      <c r="MBP6" s="82"/>
      <c r="MBQ6" s="82"/>
      <c r="MBR6" s="82"/>
      <c r="MBS6" s="82"/>
      <c r="MBT6" s="82"/>
      <c r="MBU6" s="82"/>
      <c r="MBV6" s="82"/>
      <c r="MBW6" s="82"/>
      <c r="MBX6" s="82"/>
      <c r="MBY6" s="82"/>
      <c r="MBZ6" s="82"/>
      <c r="MCA6" s="82"/>
      <c r="MCB6" s="82"/>
      <c r="MCC6" s="82"/>
      <c r="MCD6" s="82"/>
      <c r="MCE6" s="82"/>
      <c r="MCF6" s="82"/>
      <c r="MCG6" s="82"/>
      <c r="MCH6" s="82"/>
      <c r="MCI6" s="82"/>
      <c r="MCJ6" s="82"/>
      <c r="MCK6" s="82"/>
      <c r="MCL6" s="82"/>
      <c r="MCM6" s="82"/>
      <c r="MCN6" s="82"/>
      <c r="MCO6" s="82"/>
      <c r="MCP6" s="82"/>
      <c r="MCQ6" s="82"/>
      <c r="MCR6" s="82"/>
      <c r="MCS6" s="82"/>
      <c r="MCT6" s="82"/>
      <c r="MCU6" s="82"/>
      <c r="MCV6" s="82"/>
      <c r="MCW6" s="82"/>
      <c r="MCX6" s="82"/>
      <c r="MCY6" s="82"/>
      <c r="MCZ6" s="82"/>
      <c r="MDA6" s="82"/>
      <c r="MDB6" s="82"/>
      <c r="MDC6" s="82"/>
      <c r="MDD6" s="82"/>
      <c r="MDE6" s="82"/>
      <c r="MDF6" s="82"/>
      <c r="MDG6" s="82"/>
      <c r="MDH6" s="82"/>
      <c r="MDI6" s="82"/>
      <c r="MDJ6" s="82"/>
      <c r="MDK6" s="82"/>
      <c r="MDL6" s="82"/>
      <c r="MDM6" s="82"/>
      <c r="MDN6" s="82"/>
      <c r="MDO6" s="82"/>
      <c r="MDP6" s="82"/>
      <c r="MDQ6" s="82"/>
      <c r="MDR6" s="82"/>
      <c r="MDS6" s="82"/>
      <c r="MDT6" s="82"/>
      <c r="MDU6" s="82"/>
      <c r="MDV6" s="82"/>
      <c r="MDW6" s="82"/>
      <c r="MDX6" s="82"/>
      <c r="MDY6" s="82"/>
      <c r="MDZ6" s="82"/>
      <c r="MEA6" s="82"/>
      <c r="MEB6" s="82"/>
      <c r="MEC6" s="82"/>
      <c r="MED6" s="82"/>
      <c r="MEE6" s="82"/>
      <c r="MEF6" s="82"/>
      <c r="MEG6" s="82"/>
      <c r="MEH6" s="82"/>
      <c r="MEI6" s="82"/>
      <c r="MEJ6" s="82"/>
      <c r="MEK6" s="82"/>
      <c r="MEL6" s="82"/>
      <c r="MEM6" s="82"/>
      <c r="MEN6" s="82"/>
      <c r="MEO6" s="82"/>
      <c r="MEP6" s="82"/>
      <c r="MEQ6" s="82"/>
      <c r="MER6" s="82"/>
      <c r="MES6" s="82"/>
      <c r="MET6" s="82"/>
      <c r="MEU6" s="82"/>
      <c r="MEV6" s="82"/>
      <c r="MEW6" s="82"/>
      <c r="MEX6" s="82"/>
      <c r="MEY6" s="82"/>
      <c r="MEZ6" s="82"/>
      <c r="MFA6" s="82"/>
      <c r="MFB6" s="82"/>
      <c r="MFC6" s="82"/>
      <c r="MFD6" s="82"/>
      <c r="MFE6" s="82"/>
      <c r="MFF6" s="82"/>
      <c r="MFG6" s="82"/>
      <c r="MFH6" s="82"/>
      <c r="MFI6" s="82"/>
      <c r="MFJ6" s="82"/>
      <c r="MFK6" s="82"/>
      <c r="MFL6" s="82"/>
      <c r="MFM6" s="82"/>
      <c r="MFN6" s="82"/>
      <c r="MFO6" s="82"/>
      <c r="MFP6" s="82"/>
      <c r="MFQ6" s="82"/>
      <c r="MFR6" s="82"/>
      <c r="MFS6" s="82"/>
      <c r="MFT6" s="82"/>
      <c r="MFU6" s="82"/>
      <c r="MFV6" s="82"/>
      <c r="MFW6" s="82"/>
      <c r="MFX6" s="82"/>
      <c r="MFY6" s="82"/>
      <c r="MFZ6" s="82"/>
      <c r="MGA6" s="82"/>
      <c r="MGB6" s="82"/>
      <c r="MGC6" s="82"/>
      <c r="MGD6" s="82"/>
      <c r="MGE6" s="82"/>
      <c r="MGF6" s="82"/>
      <c r="MGG6" s="82"/>
      <c r="MGH6" s="82"/>
      <c r="MGI6" s="82"/>
      <c r="MGJ6" s="82"/>
      <c r="MGK6" s="82"/>
      <c r="MGL6" s="82"/>
      <c r="MGM6" s="82"/>
      <c r="MGN6" s="82"/>
      <c r="MGO6" s="82"/>
      <c r="MGP6" s="82"/>
      <c r="MGQ6" s="82"/>
      <c r="MGR6" s="82"/>
      <c r="MGS6" s="82"/>
      <c r="MGT6" s="82"/>
      <c r="MGU6" s="82"/>
      <c r="MGV6" s="82"/>
      <c r="MGW6" s="82"/>
      <c r="MGX6" s="82"/>
      <c r="MGY6" s="82"/>
      <c r="MGZ6" s="82"/>
      <c r="MHA6" s="82"/>
      <c r="MHB6" s="82"/>
      <c r="MHC6" s="82"/>
      <c r="MHD6" s="82"/>
      <c r="MHE6" s="82"/>
      <c r="MHF6" s="82"/>
      <c r="MHG6" s="82"/>
      <c r="MHH6" s="82"/>
      <c r="MHI6" s="82"/>
      <c r="MHJ6" s="82"/>
      <c r="MHK6" s="82"/>
      <c r="MHL6" s="82"/>
      <c r="MHM6" s="82"/>
      <c r="MHN6" s="82"/>
      <c r="MHO6" s="82"/>
      <c r="MHP6" s="82"/>
      <c r="MHQ6" s="82"/>
      <c r="MHR6" s="82"/>
      <c r="MHS6" s="82"/>
      <c r="MHT6" s="82"/>
      <c r="MHU6" s="82"/>
      <c r="MHV6" s="82"/>
      <c r="MHW6" s="82"/>
      <c r="MHX6" s="82"/>
      <c r="MHY6" s="82"/>
      <c r="MHZ6" s="82"/>
      <c r="MIA6" s="82"/>
      <c r="MIB6" s="82"/>
      <c r="MIC6" s="82"/>
      <c r="MID6" s="82"/>
      <c r="MIE6" s="82"/>
      <c r="MIF6" s="82"/>
      <c r="MIG6" s="82"/>
      <c r="MIH6" s="82"/>
      <c r="MII6" s="82"/>
      <c r="MIJ6" s="82"/>
      <c r="MIK6" s="82"/>
      <c r="MIL6" s="82"/>
      <c r="MIM6" s="82"/>
      <c r="MIN6" s="82"/>
      <c r="MIO6" s="82"/>
      <c r="MIP6" s="82"/>
      <c r="MIQ6" s="82"/>
      <c r="MIR6" s="82"/>
      <c r="MIS6" s="82"/>
      <c r="MIT6" s="82"/>
      <c r="MIU6" s="82"/>
      <c r="MIV6" s="82"/>
      <c r="MIW6" s="82"/>
      <c r="MIX6" s="82"/>
      <c r="MIY6" s="82"/>
      <c r="MIZ6" s="82"/>
      <c r="MJA6" s="82"/>
      <c r="MJB6" s="82"/>
      <c r="MJC6" s="82"/>
      <c r="MJD6" s="82"/>
      <c r="MJE6" s="82"/>
      <c r="MJF6" s="82"/>
      <c r="MJG6" s="82"/>
      <c r="MJH6" s="82"/>
      <c r="MJI6" s="82"/>
      <c r="MJJ6" s="82"/>
      <c r="MJK6" s="82"/>
      <c r="MJL6" s="82"/>
      <c r="MJM6" s="82"/>
      <c r="MJN6" s="82"/>
      <c r="MJO6" s="82"/>
      <c r="MJP6" s="82"/>
      <c r="MJQ6" s="82"/>
      <c r="MJR6" s="82"/>
      <c r="MJS6" s="82"/>
      <c r="MJT6" s="82"/>
      <c r="MJU6" s="82"/>
      <c r="MJV6" s="82"/>
      <c r="MJW6" s="82"/>
      <c r="MJX6" s="82"/>
      <c r="MJY6" s="82"/>
      <c r="MJZ6" s="82"/>
      <c r="MKA6" s="82"/>
      <c r="MKB6" s="82"/>
      <c r="MKC6" s="82"/>
      <c r="MKD6" s="82"/>
      <c r="MKE6" s="82"/>
      <c r="MKF6" s="82"/>
      <c r="MKG6" s="82"/>
      <c r="MKH6" s="82"/>
      <c r="MKI6" s="82"/>
      <c r="MKJ6" s="82"/>
      <c r="MKK6" s="82"/>
      <c r="MKL6" s="82"/>
      <c r="MKM6" s="82"/>
      <c r="MKN6" s="82"/>
      <c r="MKO6" s="82"/>
      <c r="MKP6" s="82"/>
      <c r="MKQ6" s="82"/>
      <c r="MKR6" s="82"/>
      <c r="MKS6" s="82"/>
      <c r="MKT6" s="82"/>
      <c r="MKU6" s="82"/>
      <c r="MKV6" s="82"/>
      <c r="MKW6" s="82"/>
      <c r="MKX6" s="82"/>
      <c r="MKY6" s="82"/>
      <c r="MKZ6" s="82"/>
      <c r="MLA6" s="82"/>
      <c r="MLB6" s="82"/>
      <c r="MLC6" s="82"/>
      <c r="MLD6" s="82"/>
      <c r="MLE6" s="82"/>
      <c r="MLF6" s="82"/>
      <c r="MLG6" s="82"/>
      <c r="MLH6" s="82"/>
      <c r="MLI6" s="82"/>
      <c r="MLJ6" s="82"/>
      <c r="MLK6" s="82"/>
      <c r="MLL6" s="82"/>
      <c r="MLM6" s="82"/>
      <c r="MLN6" s="82"/>
      <c r="MLO6" s="82"/>
      <c r="MLP6" s="82"/>
      <c r="MLQ6" s="82"/>
      <c r="MLR6" s="82"/>
      <c r="MLS6" s="82"/>
      <c r="MLT6" s="82"/>
      <c r="MLU6" s="82"/>
      <c r="MLV6" s="82"/>
      <c r="MLW6" s="82"/>
      <c r="MLX6" s="82"/>
      <c r="MLY6" s="82"/>
      <c r="MLZ6" s="82"/>
      <c r="MMA6" s="82"/>
      <c r="MMB6" s="82"/>
      <c r="MMC6" s="82"/>
      <c r="MMD6" s="82"/>
      <c r="MME6" s="82"/>
      <c r="MMF6" s="82"/>
      <c r="MMG6" s="82"/>
      <c r="MMH6" s="82"/>
      <c r="MMI6" s="82"/>
      <c r="MMJ6" s="82"/>
      <c r="MMK6" s="82"/>
      <c r="MML6" s="82"/>
      <c r="MMM6" s="82"/>
      <c r="MMN6" s="82"/>
      <c r="MMO6" s="82"/>
      <c r="MMP6" s="82"/>
      <c r="MMQ6" s="82"/>
      <c r="MMR6" s="82"/>
      <c r="MMS6" s="82"/>
      <c r="MMT6" s="82"/>
      <c r="MMU6" s="82"/>
      <c r="MMV6" s="82"/>
      <c r="MMW6" s="82"/>
      <c r="MMX6" s="82"/>
      <c r="MMY6" s="82"/>
      <c r="MMZ6" s="82"/>
      <c r="MNA6" s="82"/>
      <c r="MNB6" s="82"/>
      <c r="MNC6" s="82"/>
      <c r="MND6" s="82"/>
      <c r="MNE6" s="82"/>
      <c r="MNF6" s="82"/>
      <c r="MNG6" s="82"/>
      <c r="MNH6" s="82"/>
      <c r="MNI6" s="82"/>
      <c r="MNJ6" s="82"/>
      <c r="MNK6" s="82"/>
      <c r="MNL6" s="82"/>
      <c r="MNM6" s="82"/>
      <c r="MNN6" s="82"/>
      <c r="MNO6" s="82"/>
      <c r="MNP6" s="82"/>
      <c r="MNQ6" s="82"/>
      <c r="MNR6" s="82"/>
      <c r="MNS6" s="82"/>
      <c r="MNT6" s="82"/>
      <c r="MNU6" s="82"/>
      <c r="MNV6" s="82"/>
      <c r="MNW6" s="82"/>
      <c r="MNX6" s="82"/>
      <c r="MNY6" s="82"/>
      <c r="MNZ6" s="82"/>
      <c r="MOA6" s="82"/>
      <c r="MOB6" s="82"/>
      <c r="MOC6" s="82"/>
      <c r="MOD6" s="82"/>
      <c r="MOE6" s="82"/>
      <c r="MOF6" s="82"/>
      <c r="MOG6" s="82"/>
      <c r="MOH6" s="82"/>
      <c r="MOI6" s="82"/>
      <c r="MOJ6" s="82"/>
      <c r="MOK6" s="82"/>
      <c r="MOL6" s="82"/>
      <c r="MOM6" s="82"/>
      <c r="MON6" s="82"/>
      <c r="MOO6" s="82"/>
      <c r="MOP6" s="82"/>
      <c r="MOQ6" s="82"/>
      <c r="MOR6" s="82"/>
      <c r="MOS6" s="82"/>
      <c r="MOT6" s="82"/>
      <c r="MOU6" s="82"/>
      <c r="MOV6" s="82"/>
      <c r="MOW6" s="82"/>
      <c r="MOX6" s="82"/>
      <c r="MOY6" s="82"/>
      <c r="MOZ6" s="82"/>
      <c r="MPA6" s="82"/>
      <c r="MPB6" s="82"/>
      <c r="MPC6" s="82"/>
      <c r="MPD6" s="82"/>
      <c r="MPE6" s="82"/>
      <c r="MPF6" s="82"/>
      <c r="MPG6" s="82"/>
      <c r="MPH6" s="82"/>
      <c r="MPI6" s="82"/>
      <c r="MPJ6" s="82"/>
      <c r="MPK6" s="82"/>
      <c r="MPL6" s="82"/>
      <c r="MPM6" s="82"/>
      <c r="MPN6" s="82"/>
      <c r="MPO6" s="82"/>
      <c r="MPP6" s="82"/>
      <c r="MPQ6" s="82"/>
      <c r="MPR6" s="82"/>
      <c r="MPS6" s="82"/>
      <c r="MPT6" s="82"/>
      <c r="MPU6" s="82"/>
      <c r="MPV6" s="82"/>
      <c r="MPW6" s="82"/>
      <c r="MPX6" s="82"/>
      <c r="MPY6" s="82"/>
      <c r="MPZ6" s="82"/>
      <c r="MQA6" s="82"/>
      <c r="MQB6" s="82"/>
      <c r="MQC6" s="82"/>
      <c r="MQD6" s="82"/>
      <c r="MQE6" s="82"/>
      <c r="MQF6" s="82"/>
      <c r="MQG6" s="82"/>
      <c r="MQH6" s="82"/>
      <c r="MQI6" s="82"/>
      <c r="MQJ6" s="82"/>
      <c r="MQK6" s="82"/>
      <c r="MQL6" s="82"/>
      <c r="MQM6" s="82"/>
      <c r="MQN6" s="82"/>
      <c r="MQO6" s="82"/>
      <c r="MQP6" s="82"/>
      <c r="MQQ6" s="82"/>
      <c r="MQR6" s="82"/>
      <c r="MQS6" s="82"/>
      <c r="MQT6" s="82"/>
      <c r="MQU6" s="82"/>
      <c r="MQV6" s="82"/>
      <c r="MQW6" s="82"/>
      <c r="MQX6" s="82"/>
      <c r="MQY6" s="82"/>
      <c r="MQZ6" s="82"/>
      <c r="MRA6" s="82"/>
      <c r="MRB6" s="82"/>
      <c r="MRC6" s="82"/>
      <c r="MRD6" s="82"/>
      <c r="MRE6" s="82"/>
      <c r="MRF6" s="82"/>
      <c r="MRG6" s="82"/>
      <c r="MRH6" s="82"/>
      <c r="MRI6" s="82"/>
      <c r="MRJ6" s="82"/>
      <c r="MRK6" s="82"/>
      <c r="MRL6" s="82"/>
      <c r="MRM6" s="82"/>
      <c r="MRN6" s="82"/>
      <c r="MRO6" s="82"/>
      <c r="MRP6" s="82"/>
      <c r="MRQ6" s="82"/>
      <c r="MRR6" s="82"/>
      <c r="MRS6" s="82"/>
      <c r="MRT6" s="82"/>
      <c r="MRU6" s="82"/>
      <c r="MRV6" s="82"/>
      <c r="MRW6" s="82"/>
      <c r="MRX6" s="82"/>
      <c r="MRY6" s="82"/>
      <c r="MRZ6" s="82"/>
      <c r="MSA6" s="82"/>
      <c r="MSB6" s="82"/>
      <c r="MSC6" s="82"/>
      <c r="MSD6" s="82"/>
      <c r="MSE6" s="82"/>
      <c r="MSF6" s="82"/>
      <c r="MSG6" s="82"/>
      <c r="MSH6" s="82"/>
      <c r="MSI6" s="82"/>
      <c r="MSJ6" s="82"/>
      <c r="MSK6" s="82"/>
      <c r="MSL6" s="82"/>
      <c r="MSM6" s="82"/>
      <c r="MSN6" s="82"/>
      <c r="MSO6" s="82"/>
      <c r="MSP6" s="82"/>
      <c r="MSQ6" s="82"/>
      <c r="MSR6" s="82"/>
      <c r="MSS6" s="82"/>
      <c r="MST6" s="82"/>
      <c r="MSU6" s="82"/>
      <c r="MSV6" s="82"/>
      <c r="MSW6" s="82"/>
      <c r="MSX6" s="82"/>
      <c r="MSY6" s="82"/>
      <c r="MSZ6" s="82"/>
      <c r="MTA6" s="82"/>
      <c r="MTB6" s="82"/>
      <c r="MTC6" s="82"/>
      <c r="MTD6" s="82"/>
      <c r="MTE6" s="82"/>
      <c r="MTF6" s="82"/>
      <c r="MTG6" s="82"/>
      <c r="MTH6" s="82"/>
      <c r="MTI6" s="82"/>
      <c r="MTJ6" s="82"/>
      <c r="MTK6" s="82"/>
      <c r="MTL6" s="82"/>
      <c r="MTM6" s="82"/>
      <c r="MTN6" s="82"/>
      <c r="MTO6" s="82"/>
      <c r="MTP6" s="82"/>
      <c r="MTQ6" s="82"/>
      <c r="MTR6" s="82"/>
      <c r="MTS6" s="82"/>
      <c r="MTT6" s="82"/>
      <c r="MTU6" s="82"/>
      <c r="MTV6" s="82"/>
      <c r="MTW6" s="82"/>
      <c r="MTX6" s="82"/>
      <c r="MTY6" s="82"/>
      <c r="MTZ6" s="82"/>
      <c r="MUA6" s="82"/>
      <c r="MUB6" s="82"/>
      <c r="MUC6" s="82"/>
      <c r="MUD6" s="82"/>
      <c r="MUE6" s="82"/>
      <c r="MUF6" s="82"/>
      <c r="MUG6" s="82"/>
      <c r="MUH6" s="82"/>
      <c r="MUI6" s="82"/>
      <c r="MUJ6" s="82"/>
      <c r="MUK6" s="82"/>
      <c r="MUL6" s="82"/>
      <c r="MUM6" s="82"/>
      <c r="MUN6" s="82"/>
      <c r="MUO6" s="82"/>
      <c r="MUP6" s="82"/>
      <c r="MUQ6" s="82"/>
      <c r="MUR6" s="82"/>
      <c r="MUS6" s="82"/>
      <c r="MUT6" s="82"/>
      <c r="MUU6" s="82"/>
      <c r="MUV6" s="82"/>
      <c r="MUW6" s="82"/>
      <c r="MUX6" s="82"/>
      <c r="MUY6" s="82"/>
      <c r="MUZ6" s="82"/>
      <c r="MVA6" s="82"/>
      <c r="MVB6" s="82"/>
      <c r="MVC6" s="82"/>
      <c r="MVD6" s="82"/>
      <c r="MVE6" s="82"/>
      <c r="MVF6" s="82"/>
      <c r="MVG6" s="82"/>
      <c r="MVH6" s="82"/>
      <c r="MVI6" s="82"/>
      <c r="MVJ6" s="82"/>
      <c r="MVK6" s="82"/>
      <c r="MVL6" s="82"/>
      <c r="MVM6" s="82"/>
      <c r="MVN6" s="82"/>
      <c r="MVO6" s="82"/>
      <c r="MVP6" s="82"/>
      <c r="MVQ6" s="82"/>
      <c r="MVR6" s="82"/>
      <c r="MVS6" s="82"/>
      <c r="MVT6" s="82"/>
      <c r="MVU6" s="82"/>
      <c r="MVV6" s="82"/>
      <c r="MVW6" s="82"/>
      <c r="MVX6" s="82"/>
      <c r="MVY6" s="82"/>
      <c r="MVZ6" s="82"/>
      <c r="MWA6" s="82"/>
      <c r="MWB6" s="82"/>
      <c r="MWC6" s="82"/>
      <c r="MWD6" s="82"/>
      <c r="MWE6" s="82"/>
      <c r="MWF6" s="82"/>
      <c r="MWG6" s="82"/>
      <c r="MWH6" s="82"/>
      <c r="MWI6" s="82"/>
      <c r="MWJ6" s="82"/>
      <c r="MWK6" s="82"/>
      <c r="MWL6" s="82"/>
      <c r="MWM6" s="82"/>
      <c r="MWN6" s="82"/>
      <c r="MWO6" s="82"/>
      <c r="MWP6" s="82"/>
      <c r="MWQ6" s="82"/>
      <c r="MWR6" s="82"/>
      <c r="MWS6" s="82"/>
      <c r="MWT6" s="82"/>
      <c r="MWU6" s="82"/>
      <c r="MWV6" s="82"/>
      <c r="MWW6" s="82"/>
      <c r="MWX6" s="82"/>
      <c r="MWY6" s="82"/>
      <c r="MWZ6" s="82"/>
      <c r="MXA6" s="82"/>
      <c r="MXB6" s="82"/>
      <c r="MXC6" s="82"/>
      <c r="MXD6" s="82"/>
      <c r="MXE6" s="82"/>
      <c r="MXF6" s="82"/>
      <c r="MXG6" s="82"/>
      <c r="MXH6" s="82"/>
      <c r="MXI6" s="82"/>
      <c r="MXJ6" s="82"/>
      <c r="MXK6" s="82"/>
      <c r="MXL6" s="82"/>
      <c r="MXM6" s="82"/>
      <c r="MXN6" s="82"/>
      <c r="MXO6" s="82"/>
      <c r="MXP6" s="82"/>
      <c r="MXQ6" s="82"/>
      <c r="MXR6" s="82"/>
      <c r="MXS6" s="82"/>
      <c r="MXT6" s="82"/>
      <c r="MXU6" s="82"/>
      <c r="MXV6" s="82"/>
      <c r="MXW6" s="82"/>
      <c r="MXX6" s="82"/>
      <c r="MXY6" s="82"/>
      <c r="MXZ6" s="82"/>
      <c r="MYA6" s="82"/>
      <c r="MYB6" s="82"/>
      <c r="MYC6" s="82"/>
      <c r="MYD6" s="82"/>
      <c r="MYE6" s="82"/>
      <c r="MYF6" s="82"/>
      <c r="MYG6" s="82"/>
      <c r="MYH6" s="82"/>
      <c r="MYI6" s="82"/>
      <c r="MYJ6" s="82"/>
      <c r="MYK6" s="82"/>
      <c r="MYL6" s="82"/>
      <c r="MYM6" s="82"/>
      <c r="MYN6" s="82"/>
      <c r="MYO6" s="82"/>
      <c r="MYP6" s="82"/>
      <c r="MYQ6" s="82"/>
      <c r="MYR6" s="82"/>
      <c r="MYS6" s="82"/>
      <c r="MYT6" s="82"/>
      <c r="MYU6" s="82"/>
      <c r="MYV6" s="82"/>
      <c r="MYW6" s="82"/>
      <c r="MYX6" s="82"/>
      <c r="MYY6" s="82"/>
      <c r="MYZ6" s="82"/>
      <c r="MZA6" s="82"/>
      <c r="MZB6" s="82"/>
      <c r="MZC6" s="82"/>
      <c r="MZD6" s="82"/>
      <c r="MZE6" s="82"/>
      <c r="MZF6" s="82"/>
      <c r="MZG6" s="82"/>
      <c r="MZH6" s="82"/>
      <c r="MZI6" s="82"/>
      <c r="MZJ6" s="82"/>
      <c r="MZK6" s="82"/>
      <c r="MZL6" s="82"/>
      <c r="MZM6" s="82"/>
      <c r="MZN6" s="82"/>
      <c r="MZO6" s="82"/>
      <c r="MZP6" s="82"/>
      <c r="MZQ6" s="82"/>
      <c r="MZR6" s="82"/>
      <c r="MZS6" s="82"/>
      <c r="MZT6" s="82"/>
      <c r="MZU6" s="82"/>
      <c r="MZV6" s="82"/>
      <c r="MZW6" s="82"/>
      <c r="MZX6" s="82"/>
      <c r="MZY6" s="82"/>
      <c r="MZZ6" s="82"/>
      <c r="NAA6" s="82"/>
      <c r="NAB6" s="82"/>
      <c r="NAC6" s="82"/>
      <c r="NAD6" s="82"/>
      <c r="NAE6" s="82"/>
      <c r="NAF6" s="82"/>
      <c r="NAG6" s="82"/>
      <c r="NAH6" s="82"/>
      <c r="NAI6" s="82"/>
      <c r="NAJ6" s="82"/>
      <c r="NAK6" s="82"/>
      <c r="NAL6" s="82"/>
      <c r="NAM6" s="82"/>
      <c r="NAN6" s="82"/>
      <c r="NAO6" s="82"/>
      <c r="NAP6" s="82"/>
      <c r="NAQ6" s="82"/>
      <c r="NAR6" s="82"/>
      <c r="NAS6" s="82"/>
      <c r="NAT6" s="82"/>
      <c r="NAU6" s="82"/>
      <c r="NAV6" s="82"/>
      <c r="NAW6" s="82"/>
      <c r="NAX6" s="82"/>
      <c r="NAY6" s="82"/>
      <c r="NAZ6" s="82"/>
      <c r="NBA6" s="82"/>
      <c r="NBB6" s="82"/>
      <c r="NBC6" s="82"/>
      <c r="NBD6" s="82"/>
      <c r="NBE6" s="82"/>
      <c r="NBF6" s="82"/>
      <c r="NBG6" s="82"/>
      <c r="NBH6" s="82"/>
      <c r="NBI6" s="82"/>
      <c r="NBJ6" s="82"/>
      <c r="NBK6" s="82"/>
      <c r="NBL6" s="82"/>
      <c r="NBM6" s="82"/>
      <c r="NBN6" s="82"/>
      <c r="NBO6" s="82"/>
      <c r="NBP6" s="82"/>
      <c r="NBQ6" s="82"/>
      <c r="NBR6" s="82"/>
      <c r="NBS6" s="82"/>
      <c r="NBT6" s="82"/>
      <c r="NBU6" s="82"/>
      <c r="NBV6" s="82"/>
      <c r="NBW6" s="82"/>
      <c r="NBX6" s="82"/>
      <c r="NBY6" s="82"/>
      <c r="NBZ6" s="82"/>
      <c r="NCA6" s="82"/>
      <c r="NCB6" s="82"/>
      <c r="NCC6" s="82"/>
      <c r="NCD6" s="82"/>
      <c r="NCE6" s="82"/>
      <c r="NCF6" s="82"/>
      <c r="NCG6" s="82"/>
      <c r="NCH6" s="82"/>
      <c r="NCI6" s="82"/>
      <c r="NCJ6" s="82"/>
      <c r="NCK6" s="82"/>
      <c r="NCL6" s="82"/>
      <c r="NCM6" s="82"/>
      <c r="NCN6" s="82"/>
      <c r="NCO6" s="82"/>
      <c r="NCP6" s="82"/>
      <c r="NCQ6" s="82"/>
      <c r="NCR6" s="82"/>
      <c r="NCS6" s="82"/>
      <c r="NCT6" s="82"/>
      <c r="NCU6" s="82"/>
      <c r="NCV6" s="82"/>
      <c r="NCW6" s="82"/>
      <c r="NCX6" s="82"/>
      <c r="NCY6" s="82"/>
      <c r="NCZ6" s="82"/>
      <c r="NDA6" s="82"/>
      <c r="NDB6" s="82"/>
      <c r="NDC6" s="82"/>
      <c r="NDD6" s="82"/>
      <c r="NDE6" s="82"/>
      <c r="NDF6" s="82"/>
      <c r="NDG6" s="82"/>
      <c r="NDH6" s="82"/>
      <c r="NDI6" s="82"/>
      <c r="NDJ6" s="82"/>
      <c r="NDK6" s="82"/>
      <c r="NDL6" s="82"/>
      <c r="NDM6" s="82"/>
      <c r="NDN6" s="82"/>
      <c r="NDO6" s="82"/>
      <c r="NDP6" s="82"/>
      <c r="NDQ6" s="82"/>
      <c r="NDR6" s="82"/>
      <c r="NDS6" s="82"/>
      <c r="NDT6" s="82"/>
      <c r="NDU6" s="82"/>
      <c r="NDV6" s="82"/>
      <c r="NDW6" s="82"/>
      <c r="NDX6" s="82"/>
      <c r="NDY6" s="82"/>
      <c r="NDZ6" s="82"/>
      <c r="NEA6" s="82"/>
      <c r="NEB6" s="82"/>
      <c r="NEC6" s="82"/>
      <c r="NED6" s="82"/>
      <c r="NEE6" s="82"/>
      <c r="NEF6" s="82"/>
      <c r="NEG6" s="82"/>
      <c r="NEH6" s="82"/>
      <c r="NEI6" s="82"/>
      <c r="NEJ6" s="82"/>
      <c r="NEK6" s="82"/>
      <c r="NEL6" s="82"/>
      <c r="NEM6" s="82"/>
      <c r="NEN6" s="82"/>
      <c r="NEO6" s="82"/>
      <c r="NEP6" s="82"/>
      <c r="NEQ6" s="82"/>
      <c r="NER6" s="82"/>
      <c r="NES6" s="82"/>
      <c r="NET6" s="82"/>
      <c r="NEU6" s="82"/>
      <c r="NEV6" s="82"/>
      <c r="NEW6" s="82"/>
      <c r="NEX6" s="82"/>
      <c r="NEY6" s="82"/>
      <c r="NEZ6" s="82"/>
      <c r="NFA6" s="82"/>
      <c r="NFB6" s="82"/>
      <c r="NFC6" s="82"/>
      <c r="NFD6" s="82"/>
      <c r="NFE6" s="82"/>
      <c r="NFF6" s="82"/>
      <c r="NFG6" s="82"/>
      <c r="NFH6" s="82"/>
      <c r="NFI6" s="82"/>
      <c r="NFJ6" s="82"/>
      <c r="NFK6" s="82"/>
      <c r="NFL6" s="82"/>
      <c r="NFM6" s="82"/>
      <c r="NFN6" s="82"/>
      <c r="NFO6" s="82"/>
      <c r="NFP6" s="82"/>
      <c r="NFQ6" s="82"/>
      <c r="NFR6" s="82"/>
      <c r="NFS6" s="82"/>
      <c r="NFT6" s="82"/>
      <c r="NFU6" s="82"/>
      <c r="NFV6" s="82"/>
      <c r="NFW6" s="82"/>
      <c r="NFX6" s="82"/>
      <c r="NFY6" s="82"/>
      <c r="NFZ6" s="82"/>
      <c r="NGA6" s="82"/>
      <c r="NGB6" s="82"/>
      <c r="NGC6" s="82"/>
      <c r="NGD6" s="82"/>
      <c r="NGE6" s="82"/>
      <c r="NGF6" s="82"/>
      <c r="NGG6" s="82"/>
      <c r="NGH6" s="82"/>
      <c r="NGI6" s="82"/>
      <c r="NGJ6" s="82"/>
      <c r="NGK6" s="82"/>
      <c r="NGL6" s="82"/>
      <c r="NGM6" s="82"/>
      <c r="NGN6" s="82"/>
      <c r="NGO6" s="82"/>
      <c r="NGP6" s="82"/>
      <c r="NGQ6" s="82"/>
      <c r="NGR6" s="82"/>
      <c r="NGS6" s="82"/>
      <c r="NGT6" s="82"/>
      <c r="NGU6" s="82"/>
      <c r="NGV6" s="82"/>
      <c r="NGW6" s="82"/>
      <c r="NGX6" s="82"/>
      <c r="NGY6" s="82"/>
      <c r="NGZ6" s="82"/>
      <c r="NHA6" s="82"/>
      <c r="NHB6" s="82"/>
      <c r="NHC6" s="82"/>
      <c r="NHD6" s="82"/>
      <c r="NHE6" s="82"/>
      <c r="NHF6" s="82"/>
      <c r="NHG6" s="82"/>
      <c r="NHH6" s="82"/>
      <c r="NHI6" s="82"/>
      <c r="NHJ6" s="82"/>
      <c r="NHK6" s="82"/>
      <c r="NHL6" s="82"/>
      <c r="NHM6" s="82"/>
      <c r="NHN6" s="82"/>
      <c r="NHO6" s="82"/>
      <c r="NHP6" s="82"/>
      <c r="NHQ6" s="82"/>
      <c r="NHR6" s="82"/>
      <c r="NHS6" s="82"/>
      <c r="NHT6" s="82"/>
      <c r="NHU6" s="82"/>
      <c r="NHV6" s="82"/>
      <c r="NHW6" s="82"/>
      <c r="NHX6" s="82"/>
      <c r="NHY6" s="82"/>
      <c r="NHZ6" s="82"/>
      <c r="NIA6" s="82"/>
      <c r="NIB6" s="82"/>
      <c r="NIC6" s="82"/>
      <c r="NID6" s="82"/>
      <c r="NIE6" s="82"/>
      <c r="NIF6" s="82"/>
      <c r="NIG6" s="82"/>
      <c r="NIH6" s="82"/>
      <c r="NII6" s="82"/>
      <c r="NIJ6" s="82"/>
      <c r="NIK6" s="82"/>
      <c r="NIL6" s="82"/>
      <c r="NIM6" s="82"/>
      <c r="NIN6" s="82"/>
      <c r="NIO6" s="82"/>
      <c r="NIP6" s="82"/>
      <c r="NIQ6" s="82"/>
      <c r="NIR6" s="82"/>
      <c r="NIS6" s="82"/>
      <c r="NIT6" s="82"/>
      <c r="NIU6" s="82"/>
      <c r="NIV6" s="82"/>
      <c r="NIW6" s="82"/>
      <c r="NIX6" s="82"/>
      <c r="NIY6" s="82"/>
      <c r="NIZ6" s="82"/>
      <c r="NJA6" s="82"/>
      <c r="NJB6" s="82"/>
      <c r="NJC6" s="82"/>
      <c r="NJD6" s="82"/>
      <c r="NJE6" s="82"/>
      <c r="NJF6" s="82"/>
      <c r="NJG6" s="82"/>
      <c r="NJH6" s="82"/>
      <c r="NJI6" s="82"/>
      <c r="NJJ6" s="82"/>
      <c r="NJK6" s="82"/>
      <c r="NJL6" s="82"/>
      <c r="NJM6" s="82"/>
      <c r="NJN6" s="82"/>
      <c r="NJO6" s="82"/>
      <c r="NJP6" s="82"/>
      <c r="NJQ6" s="82"/>
      <c r="NJR6" s="82"/>
      <c r="NJS6" s="82"/>
      <c r="NJT6" s="82"/>
      <c r="NJU6" s="82"/>
      <c r="NJV6" s="82"/>
      <c r="NJW6" s="82"/>
      <c r="NJX6" s="82"/>
      <c r="NJY6" s="82"/>
      <c r="NJZ6" s="82"/>
      <c r="NKA6" s="82"/>
      <c r="NKB6" s="82"/>
      <c r="NKC6" s="82"/>
      <c r="NKD6" s="82"/>
      <c r="NKE6" s="82"/>
      <c r="NKF6" s="82"/>
      <c r="NKG6" s="82"/>
      <c r="NKH6" s="82"/>
      <c r="NKI6" s="82"/>
      <c r="NKJ6" s="82"/>
      <c r="NKK6" s="82"/>
      <c r="NKL6" s="82"/>
      <c r="NKM6" s="82"/>
      <c r="NKN6" s="82"/>
      <c r="NKO6" s="82"/>
      <c r="NKP6" s="82"/>
      <c r="NKQ6" s="82"/>
      <c r="NKR6" s="82"/>
      <c r="NKS6" s="82"/>
      <c r="NKT6" s="82"/>
      <c r="NKU6" s="82"/>
      <c r="NKV6" s="82"/>
      <c r="NKW6" s="82"/>
      <c r="NKX6" s="82"/>
      <c r="NKY6" s="82"/>
      <c r="NKZ6" s="82"/>
      <c r="NLA6" s="82"/>
      <c r="NLB6" s="82"/>
      <c r="NLC6" s="82"/>
      <c r="NLD6" s="82"/>
      <c r="NLE6" s="82"/>
      <c r="NLF6" s="82"/>
      <c r="NLG6" s="82"/>
      <c r="NLH6" s="82"/>
      <c r="NLI6" s="82"/>
      <c r="NLJ6" s="82"/>
      <c r="NLK6" s="82"/>
      <c r="NLL6" s="82"/>
      <c r="NLM6" s="82"/>
      <c r="NLN6" s="82"/>
      <c r="NLO6" s="82"/>
      <c r="NLP6" s="82"/>
      <c r="NLQ6" s="82"/>
      <c r="NLR6" s="82"/>
      <c r="NLS6" s="82"/>
      <c r="NLT6" s="82"/>
      <c r="NLU6" s="82"/>
      <c r="NLV6" s="82"/>
      <c r="NLW6" s="82"/>
      <c r="NLX6" s="82"/>
      <c r="NLY6" s="82"/>
      <c r="NLZ6" s="82"/>
      <c r="NMA6" s="82"/>
      <c r="NMB6" s="82"/>
      <c r="NMC6" s="82"/>
      <c r="NMD6" s="82"/>
      <c r="NME6" s="82"/>
      <c r="NMF6" s="82"/>
      <c r="NMG6" s="82"/>
      <c r="NMH6" s="82"/>
      <c r="NMI6" s="82"/>
      <c r="NMJ6" s="82"/>
      <c r="NMK6" s="82"/>
      <c r="NML6" s="82"/>
      <c r="NMM6" s="82"/>
      <c r="NMN6" s="82"/>
      <c r="NMO6" s="82"/>
      <c r="NMP6" s="82"/>
      <c r="NMQ6" s="82"/>
      <c r="NMR6" s="82"/>
      <c r="NMS6" s="82"/>
      <c r="NMT6" s="82"/>
      <c r="NMU6" s="82"/>
      <c r="NMV6" s="82"/>
      <c r="NMW6" s="82"/>
      <c r="NMX6" s="82"/>
      <c r="NMY6" s="82"/>
      <c r="NMZ6" s="82"/>
      <c r="NNA6" s="82"/>
      <c r="NNB6" s="82"/>
      <c r="NNC6" s="82"/>
      <c r="NND6" s="82"/>
      <c r="NNE6" s="82"/>
      <c r="NNF6" s="82"/>
      <c r="NNG6" s="82"/>
      <c r="NNH6" s="82"/>
      <c r="NNI6" s="82"/>
      <c r="NNJ6" s="82"/>
      <c r="NNK6" s="82"/>
      <c r="NNL6" s="82"/>
      <c r="NNM6" s="82"/>
      <c r="NNN6" s="82"/>
      <c r="NNO6" s="82"/>
      <c r="NNP6" s="82"/>
      <c r="NNQ6" s="82"/>
      <c r="NNR6" s="82"/>
      <c r="NNS6" s="82"/>
      <c r="NNT6" s="82"/>
      <c r="NNU6" s="82"/>
      <c r="NNV6" s="82"/>
      <c r="NNW6" s="82"/>
      <c r="NNX6" s="82"/>
      <c r="NNY6" s="82"/>
      <c r="NNZ6" s="82"/>
      <c r="NOA6" s="82"/>
      <c r="NOB6" s="82"/>
      <c r="NOC6" s="82"/>
      <c r="NOD6" s="82"/>
      <c r="NOE6" s="82"/>
      <c r="NOF6" s="82"/>
      <c r="NOG6" s="82"/>
      <c r="NOH6" s="82"/>
      <c r="NOI6" s="82"/>
      <c r="NOJ6" s="82"/>
      <c r="NOK6" s="82"/>
      <c r="NOL6" s="82"/>
      <c r="NOM6" s="82"/>
      <c r="NON6" s="82"/>
      <c r="NOO6" s="82"/>
      <c r="NOP6" s="82"/>
      <c r="NOQ6" s="82"/>
      <c r="NOR6" s="82"/>
      <c r="NOS6" s="82"/>
      <c r="NOT6" s="82"/>
      <c r="NOU6" s="82"/>
      <c r="NOV6" s="82"/>
      <c r="NOW6" s="82"/>
      <c r="NOX6" s="82"/>
      <c r="NOY6" s="82"/>
      <c r="NOZ6" s="82"/>
      <c r="NPA6" s="82"/>
      <c r="NPB6" s="82"/>
      <c r="NPC6" s="82"/>
      <c r="NPD6" s="82"/>
      <c r="NPE6" s="82"/>
      <c r="NPF6" s="82"/>
      <c r="NPG6" s="82"/>
      <c r="NPH6" s="82"/>
      <c r="NPI6" s="82"/>
      <c r="NPJ6" s="82"/>
      <c r="NPK6" s="82"/>
      <c r="NPL6" s="82"/>
      <c r="NPM6" s="82"/>
      <c r="NPN6" s="82"/>
      <c r="NPO6" s="82"/>
      <c r="NPP6" s="82"/>
      <c r="NPQ6" s="82"/>
      <c r="NPR6" s="82"/>
      <c r="NPS6" s="82"/>
      <c r="NPT6" s="82"/>
      <c r="NPU6" s="82"/>
      <c r="NPV6" s="82"/>
      <c r="NPW6" s="82"/>
      <c r="NPX6" s="82"/>
      <c r="NPY6" s="82"/>
      <c r="NPZ6" s="82"/>
      <c r="NQA6" s="82"/>
      <c r="NQB6" s="82"/>
      <c r="NQC6" s="82"/>
      <c r="NQD6" s="82"/>
      <c r="NQE6" s="82"/>
      <c r="NQF6" s="82"/>
      <c r="NQG6" s="82"/>
      <c r="NQH6" s="82"/>
      <c r="NQI6" s="82"/>
      <c r="NQJ6" s="82"/>
      <c r="NQK6" s="82"/>
      <c r="NQL6" s="82"/>
      <c r="NQM6" s="82"/>
      <c r="NQN6" s="82"/>
      <c r="NQO6" s="82"/>
      <c r="NQP6" s="82"/>
      <c r="NQQ6" s="82"/>
      <c r="NQR6" s="82"/>
      <c r="NQS6" s="82"/>
      <c r="NQT6" s="82"/>
      <c r="NQU6" s="82"/>
      <c r="NQV6" s="82"/>
      <c r="NQW6" s="82"/>
      <c r="NQX6" s="82"/>
      <c r="NQY6" s="82"/>
      <c r="NQZ6" s="82"/>
      <c r="NRA6" s="82"/>
      <c r="NRB6" s="82"/>
      <c r="NRC6" s="82"/>
      <c r="NRD6" s="82"/>
      <c r="NRE6" s="82"/>
      <c r="NRF6" s="82"/>
      <c r="NRG6" s="82"/>
      <c r="NRH6" s="82"/>
      <c r="NRI6" s="82"/>
      <c r="NRJ6" s="82"/>
      <c r="NRK6" s="82"/>
      <c r="NRL6" s="82"/>
      <c r="NRM6" s="82"/>
      <c r="NRN6" s="82"/>
      <c r="NRO6" s="82"/>
      <c r="NRP6" s="82"/>
      <c r="NRQ6" s="82"/>
      <c r="NRR6" s="82"/>
      <c r="NRS6" s="82"/>
      <c r="NRT6" s="82"/>
      <c r="NRU6" s="82"/>
      <c r="NRV6" s="82"/>
      <c r="NRW6" s="82"/>
      <c r="NRX6" s="82"/>
      <c r="NRY6" s="82"/>
      <c r="NRZ6" s="82"/>
      <c r="NSA6" s="82"/>
      <c r="NSB6" s="82"/>
      <c r="NSC6" s="82"/>
      <c r="NSD6" s="82"/>
      <c r="NSE6" s="82"/>
      <c r="NSF6" s="82"/>
      <c r="NSG6" s="82"/>
      <c r="NSH6" s="82"/>
      <c r="NSI6" s="82"/>
      <c r="NSJ6" s="82"/>
      <c r="NSK6" s="82"/>
      <c r="NSL6" s="82"/>
      <c r="NSM6" s="82"/>
      <c r="NSN6" s="82"/>
      <c r="NSO6" s="82"/>
      <c r="NSP6" s="82"/>
      <c r="NSQ6" s="82"/>
      <c r="NSR6" s="82"/>
      <c r="NSS6" s="82"/>
      <c r="NST6" s="82"/>
      <c r="NSU6" s="82"/>
      <c r="NSV6" s="82"/>
      <c r="NSW6" s="82"/>
      <c r="NSX6" s="82"/>
      <c r="NSY6" s="82"/>
      <c r="NSZ6" s="82"/>
      <c r="NTA6" s="82"/>
      <c r="NTB6" s="82"/>
      <c r="NTC6" s="82"/>
      <c r="NTD6" s="82"/>
      <c r="NTE6" s="82"/>
      <c r="NTF6" s="82"/>
      <c r="NTG6" s="82"/>
      <c r="NTH6" s="82"/>
      <c r="NTI6" s="82"/>
      <c r="NTJ6" s="82"/>
      <c r="NTK6" s="82"/>
      <c r="NTL6" s="82"/>
      <c r="NTM6" s="82"/>
      <c r="NTN6" s="82"/>
      <c r="NTO6" s="82"/>
      <c r="NTP6" s="82"/>
      <c r="NTQ6" s="82"/>
      <c r="NTR6" s="82"/>
      <c r="NTS6" s="82"/>
      <c r="NTT6" s="82"/>
      <c r="NTU6" s="82"/>
      <c r="NTV6" s="82"/>
      <c r="NTW6" s="82"/>
      <c r="NTX6" s="82"/>
      <c r="NTY6" s="82"/>
      <c r="NTZ6" s="82"/>
      <c r="NUA6" s="82"/>
      <c r="NUB6" s="82"/>
      <c r="NUC6" s="82"/>
      <c r="NUD6" s="82"/>
      <c r="NUE6" s="82"/>
      <c r="NUF6" s="82"/>
      <c r="NUG6" s="82"/>
      <c r="NUH6" s="82"/>
      <c r="NUI6" s="82"/>
      <c r="NUJ6" s="82"/>
      <c r="NUK6" s="82"/>
      <c r="NUL6" s="82"/>
      <c r="NUM6" s="82"/>
      <c r="NUN6" s="82"/>
      <c r="NUO6" s="82"/>
      <c r="NUP6" s="82"/>
      <c r="NUQ6" s="82"/>
      <c r="NUR6" s="82"/>
      <c r="NUS6" s="82"/>
      <c r="NUT6" s="82"/>
      <c r="NUU6" s="82"/>
      <c r="NUV6" s="82"/>
      <c r="NUW6" s="82"/>
      <c r="NUX6" s="82"/>
      <c r="NUY6" s="82"/>
      <c r="NUZ6" s="82"/>
      <c r="NVA6" s="82"/>
      <c r="NVB6" s="82"/>
      <c r="NVC6" s="82"/>
      <c r="NVD6" s="82"/>
      <c r="NVE6" s="82"/>
      <c r="NVF6" s="82"/>
      <c r="NVG6" s="82"/>
      <c r="NVH6" s="82"/>
      <c r="NVI6" s="82"/>
      <c r="NVJ6" s="82"/>
      <c r="NVK6" s="82"/>
      <c r="NVL6" s="82"/>
      <c r="NVM6" s="82"/>
      <c r="NVN6" s="82"/>
      <c r="NVO6" s="82"/>
      <c r="NVP6" s="82"/>
      <c r="NVQ6" s="82"/>
      <c r="NVR6" s="82"/>
      <c r="NVS6" s="82"/>
      <c r="NVT6" s="82"/>
      <c r="NVU6" s="82"/>
      <c r="NVV6" s="82"/>
      <c r="NVW6" s="82"/>
      <c r="NVX6" s="82"/>
      <c r="NVY6" s="82"/>
      <c r="NVZ6" s="82"/>
      <c r="NWA6" s="82"/>
      <c r="NWB6" s="82"/>
      <c r="NWC6" s="82"/>
      <c r="NWD6" s="82"/>
      <c r="NWE6" s="82"/>
      <c r="NWF6" s="82"/>
      <c r="NWG6" s="82"/>
      <c r="NWH6" s="82"/>
      <c r="NWI6" s="82"/>
      <c r="NWJ6" s="82"/>
      <c r="NWK6" s="82"/>
      <c r="NWL6" s="82"/>
      <c r="NWM6" s="82"/>
      <c r="NWN6" s="82"/>
      <c r="NWO6" s="82"/>
      <c r="NWP6" s="82"/>
      <c r="NWQ6" s="82"/>
      <c r="NWR6" s="82"/>
      <c r="NWS6" s="82"/>
      <c r="NWT6" s="82"/>
      <c r="NWU6" s="82"/>
      <c r="NWV6" s="82"/>
      <c r="NWW6" s="82"/>
      <c r="NWX6" s="82"/>
      <c r="NWY6" s="82"/>
      <c r="NWZ6" s="82"/>
      <c r="NXA6" s="82"/>
      <c r="NXB6" s="82"/>
      <c r="NXC6" s="82"/>
      <c r="NXD6" s="82"/>
      <c r="NXE6" s="82"/>
      <c r="NXF6" s="82"/>
      <c r="NXG6" s="82"/>
      <c r="NXH6" s="82"/>
      <c r="NXI6" s="82"/>
      <c r="NXJ6" s="82"/>
      <c r="NXK6" s="82"/>
      <c r="NXL6" s="82"/>
      <c r="NXM6" s="82"/>
      <c r="NXN6" s="82"/>
      <c r="NXO6" s="82"/>
      <c r="NXP6" s="82"/>
      <c r="NXQ6" s="82"/>
      <c r="NXR6" s="82"/>
      <c r="NXS6" s="82"/>
      <c r="NXT6" s="82"/>
      <c r="NXU6" s="82"/>
      <c r="NXV6" s="82"/>
      <c r="NXW6" s="82"/>
      <c r="NXX6" s="82"/>
      <c r="NXY6" s="82"/>
      <c r="NXZ6" s="82"/>
      <c r="NYA6" s="82"/>
      <c r="NYB6" s="82"/>
      <c r="NYC6" s="82"/>
      <c r="NYD6" s="82"/>
      <c r="NYE6" s="82"/>
      <c r="NYF6" s="82"/>
      <c r="NYG6" s="82"/>
      <c r="NYH6" s="82"/>
      <c r="NYI6" s="82"/>
      <c r="NYJ6" s="82"/>
      <c r="NYK6" s="82"/>
      <c r="NYL6" s="82"/>
      <c r="NYM6" s="82"/>
      <c r="NYN6" s="82"/>
      <c r="NYO6" s="82"/>
      <c r="NYP6" s="82"/>
      <c r="NYQ6" s="82"/>
      <c r="NYR6" s="82"/>
      <c r="NYS6" s="82"/>
      <c r="NYT6" s="82"/>
      <c r="NYU6" s="82"/>
      <c r="NYV6" s="82"/>
      <c r="NYW6" s="82"/>
      <c r="NYX6" s="82"/>
      <c r="NYY6" s="82"/>
      <c r="NYZ6" s="82"/>
      <c r="NZA6" s="82"/>
      <c r="NZB6" s="82"/>
      <c r="NZC6" s="82"/>
      <c r="NZD6" s="82"/>
      <c r="NZE6" s="82"/>
      <c r="NZF6" s="82"/>
      <c r="NZG6" s="82"/>
      <c r="NZH6" s="82"/>
      <c r="NZI6" s="82"/>
      <c r="NZJ6" s="82"/>
      <c r="NZK6" s="82"/>
      <c r="NZL6" s="82"/>
      <c r="NZM6" s="82"/>
      <c r="NZN6" s="82"/>
      <c r="NZO6" s="82"/>
      <c r="NZP6" s="82"/>
      <c r="NZQ6" s="82"/>
      <c r="NZR6" s="82"/>
      <c r="NZS6" s="82"/>
      <c r="NZT6" s="82"/>
      <c r="NZU6" s="82"/>
      <c r="NZV6" s="82"/>
      <c r="NZW6" s="82"/>
      <c r="NZX6" s="82"/>
      <c r="NZY6" s="82"/>
      <c r="NZZ6" s="82"/>
      <c r="OAA6" s="82"/>
      <c r="OAB6" s="82"/>
      <c r="OAC6" s="82"/>
      <c r="OAD6" s="82"/>
      <c r="OAE6" s="82"/>
      <c r="OAF6" s="82"/>
      <c r="OAG6" s="82"/>
      <c r="OAH6" s="82"/>
      <c r="OAI6" s="82"/>
      <c r="OAJ6" s="82"/>
      <c r="OAK6" s="82"/>
      <c r="OAL6" s="82"/>
      <c r="OAM6" s="82"/>
      <c r="OAN6" s="82"/>
      <c r="OAO6" s="82"/>
      <c r="OAP6" s="82"/>
      <c r="OAQ6" s="82"/>
      <c r="OAR6" s="82"/>
      <c r="OAS6" s="82"/>
      <c r="OAT6" s="82"/>
      <c r="OAU6" s="82"/>
      <c r="OAV6" s="82"/>
      <c r="OAW6" s="82"/>
      <c r="OAX6" s="82"/>
      <c r="OAY6" s="82"/>
      <c r="OAZ6" s="82"/>
      <c r="OBA6" s="82"/>
      <c r="OBB6" s="82"/>
      <c r="OBC6" s="82"/>
      <c r="OBD6" s="82"/>
      <c r="OBE6" s="82"/>
      <c r="OBF6" s="82"/>
      <c r="OBG6" s="82"/>
      <c r="OBH6" s="82"/>
      <c r="OBI6" s="82"/>
      <c r="OBJ6" s="82"/>
      <c r="OBK6" s="82"/>
      <c r="OBL6" s="82"/>
      <c r="OBM6" s="82"/>
      <c r="OBN6" s="82"/>
      <c r="OBO6" s="82"/>
      <c r="OBP6" s="82"/>
      <c r="OBQ6" s="82"/>
      <c r="OBR6" s="82"/>
      <c r="OBS6" s="82"/>
      <c r="OBT6" s="82"/>
      <c r="OBU6" s="82"/>
      <c r="OBV6" s="82"/>
      <c r="OBW6" s="82"/>
      <c r="OBX6" s="82"/>
      <c r="OBY6" s="82"/>
      <c r="OBZ6" s="82"/>
      <c r="OCA6" s="82"/>
      <c r="OCB6" s="82"/>
      <c r="OCC6" s="82"/>
      <c r="OCD6" s="82"/>
      <c r="OCE6" s="82"/>
      <c r="OCF6" s="82"/>
      <c r="OCG6" s="82"/>
      <c r="OCH6" s="82"/>
      <c r="OCI6" s="82"/>
      <c r="OCJ6" s="82"/>
      <c r="OCK6" s="82"/>
      <c r="OCL6" s="82"/>
      <c r="OCM6" s="82"/>
      <c r="OCN6" s="82"/>
      <c r="OCO6" s="82"/>
      <c r="OCP6" s="82"/>
      <c r="OCQ6" s="82"/>
      <c r="OCR6" s="82"/>
      <c r="OCS6" s="82"/>
      <c r="OCT6" s="82"/>
      <c r="OCU6" s="82"/>
      <c r="OCV6" s="82"/>
      <c r="OCW6" s="82"/>
      <c r="OCX6" s="82"/>
      <c r="OCY6" s="82"/>
      <c r="OCZ6" s="82"/>
      <c r="ODA6" s="82"/>
      <c r="ODB6" s="82"/>
      <c r="ODC6" s="82"/>
      <c r="ODD6" s="82"/>
      <c r="ODE6" s="82"/>
      <c r="ODF6" s="82"/>
      <c r="ODG6" s="82"/>
      <c r="ODH6" s="82"/>
      <c r="ODI6" s="82"/>
      <c r="ODJ6" s="82"/>
      <c r="ODK6" s="82"/>
      <c r="ODL6" s="82"/>
      <c r="ODM6" s="82"/>
      <c r="ODN6" s="82"/>
      <c r="ODO6" s="82"/>
      <c r="ODP6" s="82"/>
      <c r="ODQ6" s="82"/>
      <c r="ODR6" s="82"/>
      <c r="ODS6" s="82"/>
      <c r="ODT6" s="82"/>
      <c r="ODU6" s="82"/>
      <c r="ODV6" s="82"/>
      <c r="ODW6" s="82"/>
      <c r="ODX6" s="82"/>
      <c r="ODY6" s="82"/>
      <c r="ODZ6" s="82"/>
      <c r="OEA6" s="82"/>
      <c r="OEB6" s="82"/>
      <c r="OEC6" s="82"/>
      <c r="OED6" s="82"/>
      <c r="OEE6" s="82"/>
      <c r="OEF6" s="82"/>
      <c r="OEG6" s="82"/>
      <c r="OEH6" s="82"/>
      <c r="OEI6" s="82"/>
      <c r="OEJ6" s="82"/>
      <c r="OEK6" s="82"/>
      <c r="OEL6" s="82"/>
      <c r="OEM6" s="82"/>
      <c r="OEN6" s="82"/>
      <c r="OEO6" s="82"/>
      <c r="OEP6" s="82"/>
      <c r="OEQ6" s="82"/>
      <c r="OER6" s="82"/>
      <c r="OES6" s="82"/>
      <c r="OET6" s="82"/>
      <c r="OEU6" s="82"/>
      <c r="OEV6" s="82"/>
      <c r="OEW6" s="82"/>
      <c r="OEX6" s="82"/>
      <c r="OEY6" s="82"/>
      <c r="OEZ6" s="82"/>
      <c r="OFA6" s="82"/>
      <c r="OFB6" s="82"/>
      <c r="OFC6" s="82"/>
      <c r="OFD6" s="82"/>
      <c r="OFE6" s="82"/>
      <c r="OFF6" s="82"/>
      <c r="OFG6" s="82"/>
      <c r="OFH6" s="82"/>
      <c r="OFI6" s="82"/>
      <c r="OFJ6" s="82"/>
      <c r="OFK6" s="82"/>
      <c r="OFL6" s="82"/>
      <c r="OFM6" s="82"/>
      <c r="OFN6" s="82"/>
      <c r="OFO6" s="82"/>
      <c r="OFP6" s="82"/>
      <c r="OFQ6" s="82"/>
      <c r="OFR6" s="82"/>
      <c r="OFS6" s="82"/>
      <c r="OFT6" s="82"/>
      <c r="OFU6" s="82"/>
      <c r="OFV6" s="82"/>
      <c r="OFW6" s="82"/>
      <c r="OFX6" s="82"/>
      <c r="OFY6" s="82"/>
      <c r="OFZ6" s="82"/>
      <c r="OGA6" s="82"/>
      <c r="OGB6" s="82"/>
      <c r="OGC6" s="82"/>
      <c r="OGD6" s="82"/>
      <c r="OGE6" s="82"/>
      <c r="OGF6" s="82"/>
      <c r="OGG6" s="82"/>
      <c r="OGH6" s="82"/>
      <c r="OGI6" s="82"/>
      <c r="OGJ6" s="82"/>
      <c r="OGK6" s="82"/>
      <c r="OGL6" s="82"/>
      <c r="OGM6" s="82"/>
      <c r="OGN6" s="82"/>
      <c r="OGO6" s="82"/>
      <c r="OGP6" s="82"/>
      <c r="OGQ6" s="82"/>
      <c r="OGR6" s="82"/>
      <c r="OGS6" s="82"/>
      <c r="OGT6" s="82"/>
      <c r="OGU6" s="82"/>
      <c r="OGV6" s="82"/>
      <c r="OGW6" s="82"/>
      <c r="OGX6" s="82"/>
      <c r="OGY6" s="82"/>
      <c r="OGZ6" s="82"/>
      <c r="OHA6" s="82"/>
      <c r="OHB6" s="82"/>
      <c r="OHC6" s="82"/>
      <c r="OHD6" s="82"/>
      <c r="OHE6" s="82"/>
      <c r="OHF6" s="82"/>
      <c r="OHG6" s="82"/>
      <c r="OHH6" s="82"/>
      <c r="OHI6" s="82"/>
      <c r="OHJ6" s="82"/>
      <c r="OHK6" s="82"/>
      <c r="OHL6" s="82"/>
      <c r="OHM6" s="82"/>
      <c r="OHN6" s="82"/>
      <c r="OHO6" s="82"/>
      <c r="OHP6" s="82"/>
      <c r="OHQ6" s="82"/>
      <c r="OHR6" s="82"/>
      <c r="OHS6" s="82"/>
      <c r="OHT6" s="82"/>
      <c r="OHU6" s="82"/>
      <c r="OHV6" s="82"/>
      <c r="OHW6" s="82"/>
      <c r="OHX6" s="82"/>
      <c r="OHY6" s="82"/>
      <c r="OHZ6" s="82"/>
      <c r="OIA6" s="82"/>
      <c r="OIB6" s="82"/>
      <c r="OIC6" s="82"/>
      <c r="OID6" s="82"/>
      <c r="OIE6" s="82"/>
      <c r="OIF6" s="82"/>
      <c r="OIG6" s="82"/>
      <c r="OIH6" s="82"/>
      <c r="OII6" s="82"/>
      <c r="OIJ6" s="82"/>
      <c r="OIK6" s="82"/>
      <c r="OIL6" s="82"/>
      <c r="OIM6" s="82"/>
      <c r="OIN6" s="82"/>
      <c r="OIO6" s="82"/>
      <c r="OIP6" s="82"/>
      <c r="OIQ6" s="82"/>
      <c r="OIR6" s="82"/>
      <c r="OIS6" s="82"/>
      <c r="OIT6" s="82"/>
      <c r="OIU6" s="82"/>
      <c r="OIV6" s="82"/>
      <c r="OIW6" s="82"/>
      <c r="OIX6" s="82"/>
      <c r="OIY6" s="82"/>
      <c r="OIZ6" s="82"/>
      <c r="OJA6" s="82"/>
      <c r="OJB6" s="82"/>
      <c r="OJC6" s="82"/>
      <c r="OJD6" s="82"/>
      <c r="OJE6" s="82"/>
      <c r="OJF6" s="82"/>
      <c r="OJG6" s="82"/>
      <c r="OJH6" s="82"/>
      <c r="OJI6" s="82"/>
      <c r="OJJ6" s="82"/>
      <c r="OJK6" s="82"/>
      <c r="OJL6" s="82"/>
      <c r="OJM6" s="82"/>
      <c r="OJN6" s="82"/>
      <c r="OJO6" s="82"/>
      <c r="OJP6" s="82"/>
      <c r="OJQ6" s="82"/>
      <c r="OJR6" s="82"/>
      <c r="OJS6" s="82"/>
      <c r="OJT6" s="82"/>
      <c r="OJU6" s="82"/>
      <c r="OJV6" s="82"/>
      <c r="OJW6" s="82"/>
      <c r="OJX6" s="82"/>
      <c r="OJY6" s="82"/>
      <c r="OJZ6" s="82"/>
      <c r="OKA6" s="82"/>
      <c r="OKB6" s="82"/>
      <c r="OKC6" s="82"/>
      <c r="OKD6" s="82"/>
      <c r="OKE6" s="82"/>
      <c r="OKF6" s="82"/>
      <c r="OKG6" s="82"/>
      <c r="OKH6" s="82"/>
      <c r="OKI6" s="82"/>
      <c r="OKJ6" s="82"/>
      <c r="OKK6" s="82"/>
      <c r="OKL6" s="82"/>
      <c r="OKM6" s="82"/>
      <c r="OKN6" s="82"/>
      <c r="OKO6" s="82"/>
      <c r="OKP6" s="82"/>
      <c r="OKQ6" s="82"/>
      <c r="OKR6" s="82"/>
      <c r="OKS6" s="82"/>
      <c r="OKT6" s="82"/>
      <c r="OKU6" s="82"/>
      <c r="OKV6" s="82"/>
      <c r="OKW6" s="82"/>
      <c r="OKX6" s="82"/>
      <c r="OKY6" s="82"/>
      <c r="OKZ6" s="82"/>
      <c r="OLA6" s="82"/>
      <c r="OLB6" s="82"/>
      <c r="OLC6" s="82"/>
      <c r="OLD6" s="82"/>
      <c r="OLE6" s="82"/>
      <c r="OLF6" s="82"/>
      <c r="OLG6" s="82"/>
      <c r="OLH6" s="82"/>
      <c r="OLI6" s="82"/>
      <c r="OLJ6" s="82"/>
      <c r="OLK6" s="82"/>
      <c r="OLL6" s="82"/>
      <c r="OLM6" s="82"/>
      <c r="OLN6" s="82"/>
      <c r="OLO6" s="82"/>
      <c r="OLP6" s="82"/>
      <c r="OLQ6" s="82"/>
      <c r="OLR6" s="82"/>
      <c r="OLS6" s="82"/>
      <c r="OLT6" s="82"/>
      <c r="OLU6" s="82"/>
      <c r="OLV6" s="82"/>
      <c r="OLW6" s="82"/>
      <c r="OLX6" s="82"/>
      <c r="OLY6" s="82"/>
      <c r="OLZ6" s="82"/>
      <c r="OMA6" s="82"/>
      <c r="OMB6" s="82"/>
      <c r="OMC6" s="82"/>
      <c r="OMD6" s="82"/>
      <c r="OME6" s="82"/>
      <c r="OMF6" s="82"/>
      <c r="OMG6" s="82"/>
      <c r="OMH6" s="82"/>
      <c r="OMI6" s="82"/>
      <c r="OMJ6" s="82"/>
      <c r="OMK6" s="82"/>
      <c r="OML6" s="82"/>
      <c r="OMM6" s="82"/>
      <c r="OMN6" s="82"/>
      <c r="OMO6" s="82"/>
      <c r="OMP6" s="82"/>
      <c r="OMQ6" s="82"/>
      <c r="OMR6" s="82"/>
      <c r="OMS6" s="82"/>
      <c r="OMT6" s="82"/>
      <c r="OMU6" s="82"/>
      <c r="OMV6" s="82"/>
      <c r="OMW6" s="82"/>
      <c r="OMX6" s="82"/>
      <c r="OMY6" s="82"/>
      <c r="OMZ6" s="82"/>
      <c r="ONA6" s="82"/>
      <c r="ONB6" s="82"/>
      <c r="ONC6" s="82"/>
      <c r="OND6" s="82"/>
      <c r="ONE6" s="82"/>
      <c r="ONF6" s="82"/>
      <c r="ONG6" s="82"/>
      <c r="ONH6" s="82"/>
      <c r="ONI6" s="82"/>
      <c r="ONJ6" s="82"/>
      <c r="ONK6" s="82"/>
      <c r="ONL6" s="82"/>
      <c r="ONM6" s="82"/>
      <c r="ONN6" s="82"/>
      <c r="ONO6" s="82"/>
      <c r="ONP6" s="82"/>
      <c r="ONQ6" s="82"/>
      <c r="ONR6" s="82"/>
      <c r="ONS6" s="82"/>
      <c r="ONT6" s="82"/>
      <c r="ONU6" s="82"/>
      <c r="ONV6" s="82"/>
      <c r="ONW6" s="82"/>
      <c r="ONX6" s="82"/>
      <c r="ONY6" s="82"/>
      <c r="ONZ6" s="82"/>
      <c r="OOA6" s="82"/>
      <c r="OOB6" s="82"/>
      <c r="OOC6" s="82"/>
      <c r="OOD6" s="82"/>
      <c r="OOE6" s="82"/>
      <c r="OOF6" s="82"/>
      <c r="OOG6" s="82"/>
      <c r="OOH6" s="82"/>
      <c r="OOI6" s="82"/>
      <c r="OOJ6" s="82"/>
      <c r="OOK6" s="82"/>
      <c r="OOL6" s="82"/>
      <c r="OOM6" s="82"/>
      <c r="OON6" s="82"/>
      <c r="OOO6" s="82"/>
      <c r="OOP6" s="82"/>
      <c r="OOQ6" s="82"/>
      <c r="OOR6" s="82"/>
      <c r="OOS6" s="82"/>
      <c r="OOT6" s="82"/>
      <c r="OOU6" s="82"/>
      <c r="OOV6" s="82"/>
      <c r="OOW6" s="82"/>
      <c r="OOX6" s="82"/>
      <c r="OOY6" s="82"/>
      <c r="OOZ6" s="82"/>
      <c r="OPA6" s="82"/>
      <c r="OPB6" s="82"/>
      <c r="OPC6" s="82"/>
      <c r="OPD6" s="82"/>
      <c r="OPE6" s="82"/>
      <c r="OPF6" s="82"/>
      <c r="OPG6" s="82"/>
      <c r="OPH6" s="82"/>
      <c r="OPI6" s="82"/>
      <c r="OPJ6" s="82"/>
      <c r="OPK6" s="82"/>
      <c r="OPL6" s="82"/>
      <c r="OPM6" s="82"/>
      <c r="OPN6" s="82"/>
      <c r="OPO6" s="82"/>
      <c r="OPP6" s="82"/>
      <c r="OPQ6" s="82"/>
      <c r="OPR6" s="82"/>
      <c r="OPS6" s="82"/>
      <c r="OPT6" s="82"/>
      <c r="OPU6" s="82"/>
      <c r="OPV6" s="82"/>
      <c r="OPW6" s="82"/>
      <c r="OPX6" s="82"/>
      <c r="OPY6" s="82"/>
      <c r="OPZ6" s="82"/>
      <c r="OQA6" s="82"/>
      <c r="OQB6" s="82"/>
      <c r="OQC6" s="82"/>
      <c r="OQD6" s="82"/>
      <c r="OQE6" s="82"/>
      <c r="OQF6" s="82"/>
      <c r="OQG6" s="82"/>
      <c r="OQH6" s="82"/>
      <c r="OQI6" s="82"/>
      <c r="OQJ6" s="82"/>
      <c r="OQK6" s="82"/>
      <c r="OQL6" s="82"/>
      <c r="OQM6" s="82"/>
      <c r="OQN6" s="82"/>
      <c r="OQO6" s="82"/>
      <c r="OQP6" s="82"/>
      <c r="OQQ6" s="82"/>
      <c r="OQR6" s="82"/>
      <c r="OQS6" s="82"/>
      <c r="OQT6" s="82"/>
      <c r="OQU6" s="82"/>
      <c r="OQV6" s="82"/>
      <c r="OQW6" s="82"/>
      <c r="OQX6" s="82"/>
      <c r="OQY6" s="82"/>
      <c r="OQZ6" s="82"/>
      <c r="ORA6" s="82"/>
      <c r="ORB6" s="82"/>
      <c r="ORC6" s="82"/>
      <c r="ORD6" s="82"/>
      <c r="ORE6" s="82"/>
      <c r="ORF6" s="82"/>
      <c r="ORG6" s="82"/>
      <c r="ORH6" s="82"/>
      <c r="ORI6" s="82"/>
      <c r="ORJ6" s="82"/>
      <c r="ORK6" s="82"/>
      <c r="ORL6" s="82"/>
      <c r="ORM6" s="82"/>
      <c r="ORN6" s="82"/>
      <c r="ORO6" s="82"/>
      <c r="ORP6" s="82"/>
      <c r="ORQ6" s="82"/>
      <c r="ORR6" s="82"/>
      <c r="ORS6" s="82"/>
      <c r="ORT6" s="82"/>
      <c r="ORU6" s="82"/>
      <c r="ORV6" s="82"/>
      <c r="ORW6" s="82"/>
      <c r="ORX6" s="82"/>
      <c r="ORY6" s="82"/>
      <c r="ORZ6" s="82"/>
      <c r="OSA6" s="82"/>
      <c r="OSB6" s="82"/>
      <c r="OSC6" s="82"/>
      <c r="OSD6" s="82"/>
      <c r="OSE6" s="82"/>
      <c r="OSF6" s="82"/>
      <c r="OSG6" s="82"/>
      <c r="OSH6" s="82"/>
      <c r="OSI6" s="82"/>
      <c r="OSJ6" s="82"/>
      <c r="OSK6" s="82"/>
      <c r="OSL6" s="82"/>
      <c r="OSM6" s="82"/>
      <c r="OSN6" s="82"/>
      <c r="OSO6" s="82"/>
      <c r="OSP6" s="82"/>
      <c r="OSQ6" s="82"/>
      <c r="OSR6" s="82"/>
      <c r="OSS6" s="82"/>
      <c r="OST6" s="82"/>
      <c r="OSU6" s="82"/>
      <c r="OSV6" s="82"/>
      <c r="OSW6" s="82"/>
      <c r="OSX6" s="82"/>
      <c r="OSY6" s="82"/>
      <c r="OSZ6" s="82"/>
      <c r="OTA6" s="82"/>
      <c r="OTB6" s="82"/>
      <c r="OTC6" s="82"/>
      <c r="OTD6" s="82"/>
      <c r="OTE6" s="82"/>
      <c r="OTF6" s="82"/>
      <c r="OTG6" s="82"/>
      <c r="OTH6" s="82"/>
      <c r="OTI6" s="82"/>
      <c r="OTJ6" s="82"/>
      <c r="OTK6" s="82"/>
      <c r="OTL6" s="82"/>
      <c r="OTM6" s="82"/>
      <c r="OTN6" s="82"/>
      <c r="OTO6" s="82"/>
      <c r="OTP6" s="82"/>
      <c r="OTQ6" s="82"/>
      <c r="OTR6" s="82"/>
      <c r="OTS6" s="82"/>
      <c r="OTT6" s="82"/>
      <c r="OTU6" s="82"/>
      <c r="OTV6" s="82"/>
      <c r="OTW6" s="82"/>
      <c r="OTX6" s="82"/>
      <c r="OTY6" s="82"/>
      <c r="OTZ6" s="82"/>
      <c r="OUA6" s="82"/>
      <c r="OUB6" s="82"/>
      <c r="OUC6" s="82"/>
      <c r="OUD6" s="82"/>
      <c r="OUE6" s="82"/>
      <c r="OUF6" s="82"/>
      <c r="OUG6" s="82"/>
      <c r="OUH6" s="82"/>
      <c r="OUI6" s="82"/>
      <c r="OUJ6" s="82"/>
      <c r="OUK6" s="82"/>
      <c r="OUL6" s="82"/>
      <c r="OUM6" s="82"/>
      <c r="OUN6" s="82"/>
      <c r="OUO6" s="82"/>
      <c r="OUP6" s="82"/>
      <c r="OUQ6" s="82"/>
      <c r="OUR6" s="82"/>
      <c r="OUS6" s="82"/>
      <c r="OUT6" s="82"/>
      <c r="OUU6" s="82"/>
      <c r="OUV6" s="82"/>
      <c r="OUW6" s="82"/>
      <c r="OUX6" s="82"/>
      <c r="OUY6" s="82"/>
      <c r="OUZ6" s="82"/>
      <c r="OVA6" s="82"/>
      <c r="OVB6" s="82"/>
      <c r="OVC6" s="82"/>
      <c r="OVD6" s="82"/>
      <c r="OVE6" s="82"/>
      <c r="OVF6" s="82"/>
      <c r="OVG6" s="82"/>
      <c r="OVH6" s="82"/>
      <c r="OVI6" s="82"/>
      <c r="OVJ6" s="82"/>
      <c r="OVK6" s="82"/>
      <c r="OVL6" s="82"/>
      <c r="OVM6" s="82"/>
      <c r="OVN6" s="82"/>
      <c r="OVO6" s="82"/>
      <c r="OVP6" s="82"/>
      <c r="OVQ6" s="82"/>
      <c r="OVR6" s="82"/>
      <c r="OVS6" s="82"/>
      <c r="OVT6" s="82"/>
      <c r="OVU6" s="82"/>
      <c r="OVV6" s="82"/>
      <c r="OVW6" s="82"/>
      <c r="OVX6" s="82"/>
      <c r="OVY6" s="82"/>
      <c r="OVZ6" s="82"/>
      <c r="OWA6" s="82"/>
      <c r="OWB6" s="82"/>
      <c r="OWC6" s="82"/>
      <c r="OWD6" s="82"/>
      <c r="OWE6" s="82"/>
      <c r="OWF6" s="82"/>
      <c r="OWG6" s="82"/>
      <c r="OWH6" s="82"/>
      <c r="OWI6" s="82"/>
      <c r="OWJ6" s="82"/>
      <c r="OWK6" s="82"/>
      <c r="OWL6" s="82"/>
      <c r="OWM6" s="82"/>
      <c r="OWN6" s="82"/>
      <c r="OWO6" s="82"/>
      <c r="OWP6" s="82"/>
      <c r="OWQ6" s="82"/>
      <c r="OWR6" s="82"/>
      <c r="OWS6" s="82"/>
      <c r="OWT6" s="82"/>
      <c r="OWU6" s="82"/>
      <c r="OWV6" s="82"/>
      <c r="OWW6" s="82"/>
      <c r="OWX6" s="82"/>
      <c r="OWY6" s="82"/>
      <c r="OWZ6" s="82"/>
      <c r="OXA6" s="82"/>
      <c r="OXB6" s="82"/>
      <c r="OXC6" s="82"/>
      <c r="OXD6" s="82"/>
      <c r="OXE6" s="82"/>
      <c r="OXF6" s="82"/>
      <c r="OXG6" s="82"/>
      <c r="OXH6" s="82"/>
      <c r="OXI6" s="82"/>
      <c r="OXJ6" s="82"/>
      <c r="OXK6" s="82"/>
      <c r="OXL6" s="82"/>
      <c r="OXM6" s="82"/>
      <c r="OXN6" s="82"/>
      <c r="OXO6" s="82"/>
      <c r="OXP6" s="82"/>
      <c r="OXQ6" s="82"/>
      <c r="OXR6" s="82"/>
      <c r="OXS6" s="82"/>
      <c r="OXT6" s="82"/>
      <c r="OXU6" s="82"/>
      <c r="OXV6" s="82"/>
      <c r="OXW6" s="82"/>
      <c r="OXX6" s="82"/>
      <c r="OXY6" s="82"/>
      <c r="OXZ6" s="82"/>
      <c r="OYA6" s="82"/>
      <c r="OYB6" s="82"/>
      <c r="OYC6" s="82"/>
      <c r="OYD6" s="82"/>
      <c r="OYE6" s="82"/>
      <c r="OYF6" s="82"/>
      <c r="OYG6" s="82"/>
      <c r="OYH6" s="82"/>
      <c r="OYI6" s="82"/>
      <c r="OYJ6" s="82"/>
      <c r="OYK6" s="82"/>
      <c r="OYL6" s="82"/>
      <c r="OYM6" s="82"/>
      <c r="OYN6" s="82"/>
      <c r="OYO6" s="82"/>
      <c r="OYP6" s="82"/>
      <c r="OYQ6" s="82"/>
      <c r="OYR6" s="82"/>
      <c r="OYS6" s="82"/>
      <c r="OYT6" s="82"/>
      <c r="OYU6" s="82"/>
      <c r="OYV6" s="82"/>
      <c r="OYW6" s="82"/>
      <c r="OYX6" s="82"/>
      <c r="OYY6" s="82"/>
      <c r="OYZ6" s="82"/>
      <c r="OZA6" s="82"/>
      <c r="OZB6" s="82"/>
      <c r="OZC6" s="82"/>
      <c r="OZD6" s="82"/>
      <c r="OZE6" s="82"/>
      <c r="OZF6" s="82"/>
      <c r="OZG6" s="82"/>
      <c r="OZH6" s="82"/>
      <c r="OZI6" s="82"/>
      <c r="OZJ6" s="82"/>
      <c r="OZK6" s="82"/>
      <c r="OZL6" s="82"/>
      <c r="OZM6" s="82"/>
      <c r="OZN6" s="82"/>
      <c r="OZO6" s="82"/>
      <c r="OZP6" s="82"/>
      <c r="OZQ6" s="82"/>
      <c r="OZR6" s="82"/>
      <c r="OZS6" s="82"/>
      <c r="OZT6" s="82"/>
      <c r="OZU6" s="82"/>
      <c r="OZV6" s="82"/>
      <c r="OZW6" s="82"/>
      <c r="OZX6" s="82"/>
      <c r="OZY6" s="82"/>
      <c r="OZZ6" s="82"/>
      <c r="PAA6" s="82"/>
      <c r="PAB6" s="82"/>
      <c r="PAC6" s="82"/>
      <c r="PAD6" s="82"/>
      <c r="PAE6" s="82"/>
      <c r="PAF6" s="82"/>
      <c r="PAG6" s="82"/>
      <c r="PAH6" s="82"/>
      <c r="PAI6" s="82"/>
      <c r="PAJ6" s="82"/>
      <c r="PAK6" s="82"/>
      <c r="PAL6" s="82"/>
      <c r="PAM6" s="82"/>
      <c r="PAN6" s="82"/>
      <c r="PAO6" s="82"/>
      <c r="PAP6" s="82"/>
      <c r="PAQ6" s="82"/>
      <c r="PAR6" s="82"/>
      <c r="PAS6" s="82"/>
      <c r="PAT6" s="82"/>
      <c r="PAU6" s="82"/>
      <c r="PAV6" s="82"/>
      <c r="PAW6" s="82"/>
      <c r="PAX6" s="82"/>
      <c r="PAY6" s="82"/>
      <c r="PAZ6" s="82"/>
      <c r="PBA6" s="82"/>
      <c r="PBB6" s="82"/>
      <c r="PBC6" s="82"/>
      <c r="PBD6" s="82"/>
      <c r="PBE6" s="82"/>
      <c r="PBF6" s="82"/>
      <c r="PBG6" s="82"/>
      <c r="PBH6" s="82"/>
      <c r="PBI6" s="82"/>
      <c r="PBJ6" s="82"/>
      <c r="PBK6" s="82"/>
      <c r="PBL6" s="82"/>
      <c r="PBM6" s="82"/>
      <c r="PBN6" s="82"/>
      <c r="PBO6" s="82"/>
      <c r="PBP6" s="82"/>
      <c r="PBQ6" s="82"/>
      <c r="PBR6" s="82"/>
      <c r="PBS6" s="82"/>
      <c r="PBT6" s="82"/>
      <c r="PBU6" s="82"/>
      <c r="PBV6" s="82"/>
      <c r="PBW6" s="82"/>
      <c r="PBX6" s="82"/>
      <c r="PBY6" s="82"/>
      <c r="PBZ6" s="82"/>
      <c r="PCA6" s="82"/>
      <c r="PCB6" s="82"/>
      <c r="PCC6" s="82"/>
      <c r="PCD6" s="82"/>
      <c r="PCE6" s="82"/>
      <c r="PCF6" s="82"/>
      <c r="PCG6" s="82"/>
      <c r="PCH6" s="82"/>
      <c r="PCI6" s="82"/>
      <c r="PCJ6" s="82"/>
      <c r="PCK6" s="82"/>
      <c r="PCL6" s="82"/>
      <c r="PCM6" s="82"/>
      <c r="PCN6" s="82"/>
      <c r="PCO6" s="82"/>
      <c r="PCP6" s="82"/>
      <c r="PCQ6" s="82"/>
      <c r="PCR6" s="82"/>
      <c r="PCS6" s="82"/>
      <c r="PCT6" s="82"/>
      <c r="PCU6" s="82"/>
      <c r="PCV6" s="82"/>
      <c r="PCW6" s="82"/>
      <c r="PCX6" s="82"/>
      <c r="PCY6" s="82"/>
      <c r="PCZ6" s="82"/>
      <c r="PDA6" s="82"/>
      <c r="PDB6" s="82"/>
      <c r="PDC6" s="82"/>
      <c r="PDD6" s="82"/>
      <c r="PDE6" s="82"/>
      <c r="PDF6" s="82"/>
      <c r="PDG6" s="82"/>
      <c r="PDH6" s="82"/>
      <c r="PDI6" s="82"/>
      <c r="PDJ6" s="82"/>
      <c r="PDK6" s="82"/>
      <c r="PDL6" s="82"/>
      <c r="PDM6" s="82"/>
      <c r="PDN6" s="82"/>
      <c r="PDO6" s="82"/>
      <c r="PDP6" s="82"/>
      <c r="PDQ6" s="82"/>
      <c r="PDR6" s="82"/>
      <c r="PDS6" s="82"/>
      <c r="PDT6" s="82"/>
      <c r="PDU6" s="82"/>
      <c r="PDV6" s="82"/>
      <c r="PDW6" s="82"/>
      <c r="PDX6" s="82"/>
      <c r="PDY6" s="82"/>
      <c r="PDZ6" s="82"/>
      <c r="PEA6" s="82"/>
      <c r="PEB6" s="82"/>
      <c r="PEC6" s="82"/>
      <c r="PED6" s="82"/>
      <c r="PEE6" s="82"/>
      <c r="PEF6" s="82"/>
      <c r="PEG6" s="82"/>
      <c r="PEH6" s="82"/>
      <c r="PEI6" s="82"/>
      <c r="PEJ6" s="82"/>
      <c r="PEK6" s="82"/>
      <c r="PEL6" s="82"/>
      <c r="PEM6" s="82"/>
      <c r="PEN6" s="82"/>
      <c r="PEO6" s="82"/>
      <c r="PEP6" s="82"/>
      <c r="PEQ6" s="82"/>
      <c r="PER6" s="82"/>
      <c r="PES6" s="82"/>
      <c r="PET6" s="82"/>
      <c r="PEU6" s="82"/>
      <c r="PEV6" s="82"/>
      <c r="PEW6" s="82"/>
      <c r="PEX6" s="82"/>
      <c r="PEY6" s="82"/>
      <c r="PEZ6" s="82"/>
      <c r="PFA6" s="82"/>
      <c r="PFB6" s="82"/>
      <c r="PFC6" s="82"/>
      <c r="PFD6" s="82"/>
      <c r="PFE6" s="82"/>
      <c r="PFF6" s="82"/>
      <c r="PFG6" s="82"/>
      <c r="PFH6" s="82"/>
      <c r="PFI6" s="82"/>
      <c r="PFJ6" s="82"/>
      <c r="PFK6" s="82"/>
      <c r="PFL6" s="82"/>
      <c r="PFM6" s="82"/>
      <c r="PFN6" s="82"/>
      <c r="PFO6" s="82"/>
      <c r="PFP6" s="82"/>
      <c r="PFQ6" s="82"/>
      <c r="PFR6" s="82"/>
      <c r="PFS6" s="82"/>
      <c r="PFT6" s="82"/>
      <c r="PFU6" s="82"/>
      <c r="PFV6" s="82"/>
      <c r="PFW6" s="82"/>
      <c r="PFX6" s="82"/>
      <c r="PFY6" s="82"/>
      <c r="PFZ6" s="82"/>
      <c r="PGA6" s="82"/>
      <c r="PGB6" s="82"/>
      <c r="PGC6" s="82"/>
      <c r="PGD6" s="82"/>
      <c r="PGE6" s="82"/>
      <c r="PGF6" s="82"/>
      <c r="PGG6" s="82"/>
      <c r="PGH6" s="82"/>
      <c r="PGI6" s="82"/>
      <c r="PGJ6" s="82"/>
      <c r="PGK6" s="82"/>
      <c r="PGL6" s="82"/>
      <c r="PGM6" s="82"/>
      <c r="PGN6" s="82"/>
      <c r="PGO6" s="82"/>
      <c r="PGP6" s="82"/>
      <c r="PGQ6" s="82"/>
      <c r="PGR6" s="82"/>
      <c r="PGS6" s="82"/>
      <c r="PGT6" s="82"/>
      <c r="PGU6" s="82"/>
      <c r="PGV6" s="82"/>
      <c r="PGW6" s="82"/>
      <c r="PGX6" s="82"/>
      <c r="PGY6" s="82"/>
      <c r="PGZ6" s="82"/>
      <c r="PHA6" s="82"/>
      <c r="PHB6" s="82"/>
      <c r="PHC6" s="82"/>
      <c r="PHD6" s="82"/>
      <c r="PHE6" s="82"/>
      <c r="PHF6" s="82"/>
      <c r="PHG6" s="82"/>
      <c r="PHH6" s="82"/>
      <c r="PHI6" s="82"/>
      <c r="PHJ6" s="82"/>
      <c r="PHK6" s="82"/>
      <c r="PHL6" s="82"/>
      <c r="PHM6" s="82"/>
      <c r="PHN6" s="82"/>
      <c r="PHO6" s="82"/>
      <c r="PHP6" s="82"/>
      <c r="PHQ6" s="82"/>
      <c r="PHR6" s="82"/>
      <c r="PHS6" s="82"/>
      <c r="PHT6" s="82"/>
      <c r="PHU6" s="82"/>
      <c r="PHV6" s="82"/>
      <c r="PHW6" s="82"/>
      <c r="PHX6" s="82"/>
      <c r="PHY6" s="82"/>
      <c r="PHZ6" s="82"/>
      <c r="PIA6" s="82"/>
      <c r="PIB6" s="82"/>
      <c r="PIC6" s="82"/>
      <c r="PID6" s="82"/>
      <c r="PIE6" s="82"/>
      <c r="PIF6" s="82"/>
      <c r="PIG6" s="82"/>
      <c r="PIH6" s="82"/>
      <c r="PII6" s="82"/>
      <c r="PIJ6" s="82"/>
      <c r="PIK6" s="82"/>
      <c r="PIL6" s="82"/>
      <c r="PIM6" s="82"/>
      <c r="PIN6" s="82"/>
      <c r="PIO6" s="82"/>
      <c r="PIP6" s="82"/>
      <c r="PIQ6" s="82"/>
      <c r="PIR6" s="82"/>
      <c r="PIS6" s="82"/>
      <c r="PIT6" s="82"/>
      <c r="PIU6" s="82"/>
      <c r="PIV6" s="82"/>
      <c r="PIW6" s="82"/>
      <c r="PIX6" s="82"/>
      <c r="PIY6" s="82"/>
      <c r="PIZ6" s="82"/>
      <c r="PJA6" s="82"/>
      <c r="PJB6" s="82"/>
      <c r="PJC6" s="82"/>
      <c r="PJD6" s="82"/>
      <c r="PJE6" s="82"/>
      <c r="PJF6" s="82"/>
      <c r="PJG6" s="82"/>
      <c r="PJH6" s="82"/>
      <c r="PJI6" s="82"/>
      <c r="PJJ6" s="82"/>
      <c r="PJK6" s="82"/>
      <c r="PJL6" s="82"/>
      <c r="PJM6" s="82"/>
      <c r="PJN6" s="82"/>
      <c r="PJO6" s="82"/>
      <c r="PJP6" s="82"/>
      <c r="PJQ6" s="82"/>
      <c r="PJR6" s="82"/>
      <c r="PJS6" s="82"/>
      <c r="PJT6" s="82"/>
      <c r="PJU6" s="82"/>
      <c r="PJV6" s="82"/>
      <c r="PJW6" s="82"/>
      <c r="PJX6" s="82"/>
      <c r="PJY6" s="82"/>
      <c r="PJZ6" s="82"/>
      <c r="PKA6" s="82"/>
      <c r="PKB6" s="82"/>
      <c r="PKC6" s="82"/>
      <c r="PKD6" s="82"/>
      <c r="PKE6" s="82"/>
      <c r="PKF6" s="82"/>
      <c r="PKG6" s="82"/>
      <c r="PKH6" s="82"/>
      <c r="PKI6" s="82"/>
      <c r="PKJ6" s="82"/>
      <c r="PKK6" s="82"/>
      <c r="PKL6" s="82"/>
      <c r="PKM6" s="82"/>
      <c r="PKN6" s="82"/>
      <c r="PKO6" s="82"/>
      <c r="PKP6" s="82"/>
      <c r="PKQ6" s="82"/>
      <c r="PKR6" s="82"/>
      <c r="PKS6" s="82"/>
      <c r="PKT6" s="82"/>
      <c r="PKU6" s="82"/>
      <c r="PKV6" s="82"/>
      <c r="PKW6" s="82"/>
      <c r="PKX6" s="82"/>
      <c r="PKY6" s="82"/>
      <c r="PKZ6" s="82"/>
      <c r="PLA6" s="82"/>
      <c r="PLB6" s="82"/>
      <c r="PLC6" s="82"/>
      <c r="PLD6" s="82"/>
      <c r="PLE6" s="82"/>
      <c r="PLF6" s="82"/>
      <c r="PLG6" s="82"/>
      <c r="PLH6" s="82"/>
      <c r="PLI6" s="82"/>
      <c r="PLJ6" s="82"/>
      <c r="PLK6" s="82"/>
      <c r="PLL6" s="82"/>
      <c r="PLM6" s="82"/>
      <c r="PLN6" s="82"/>
      <c r="PLO6" s="82"/>
      <c r="PLP6" s="82"/>
      <c r="PLQ6" s="82"/>
      <c r="PLR6" s="82"/>
      <c r="PLS6" s="82"/>
      <c r="PLT6" s="82"/>
      <c r="PLU6" s="82"/>
      <c r="PLV6" s="82"/>
      <c r="PLW6" s="82"/>
      <c r="PLX6" s="82"/>
      <c r="PLY6" s="82"/>
      <c r="PLZ6" s="82"/>
      <c r="PMA6" s="82"/>
      <c r="PMB6" s="82"/>
      <c r="PMC6" s="82"/>
      <c r="PMD6" s="82"/>
      <c r="PME6" s="82"/>
      <c r="PMF6" s="82"/>
      <c r="PMG6" s="82"/>
      <c r="PMH6" s="82"/>
      <c r="PMI6" s="82"/>
      <c r="PMJ6" s="82"/>
      <c r="PMK6" s="82"/>
      <c r="PML6" s="82"/>
      <c r="PMM6" s="82"/>
      <c r="PMN6" s="82"/>
      <c r="PMO6" s="82"/>
      <c r="PMP6" s="82"/>
      <c r="PMQ6" s="82"/>
      <c r="PMR6" s="82"/>
      <c r="PMS6" s="82"/>
      <c r="PMT6" s="82"/>
      <c r="PMU6" s="82"/>
      <c r="PMV6" s="82"/>
      <c r="PMW6" s="82"/>
      <c r="PMX6" s="82"/>
      <c r="PMY6" s="82"/>
      <c r="PMZ6" s="82"/>
      <c r="PNA6" s="82"/>
      <c r="PNB6" s="82"/>
      <c r="PNC6" s="82"/>
      <c r="PND6" s="82"/>
      <c r="PNE6" s="82"/>
      <c r="PNF6" s="82"/>
      <c r="PNG6" s="82"/>
      <c r="PNH6" s="82"/>
      <c r="PNI6" s="82"/>
      <c r="PNJ6" s="82"/>
      <c r="PNK6" s="82"/>
      <c r="PNL6" s="82"/>
      <c r="PNM6" s="82"/>
      <c r="PNN6" s="82"/>
      <c r="PNO6" s="82"/>
      <c r="PNP6" s="82"/>
      <c r="PNQ6" s="82"/>
      <c r="PNR6" s="82"/>
      <c r="PNS6" s="82"/>
      <c r="PNT6" s="82"/>
      <c r="PNU6" s="82"/>
      <c r="PNV6" s="82"/>
      <c r="PNW6" s="82"/>
      <c r="PNX6" s="82"/>
      <c r="PNY6" s="82"/>
      <c r="PNZ6" s="82"/>
      <c r="POA6" s="82"/>
      <c r="POB6" s="82"/>
      <c r="POC6" s="82"/>
      <c r="POD6" s="82"/>
      <c r="POE6" s="82"/>
      <c r="POF6" s="82"/>
      <c r="POG6" s="82"/>
      <c r="POH6" s="82"/>
      <c r="POI6" s="82"/>
      <c r="POJ6" s="82"/>
      <c r="POK6" s="82"/>
      <c r="POL6" s="82"/>
      <c r="POM6" s="82"/>
      <c r="PON6" s="82"/>
      <c r="POO6" s="82"/>
      <c r="POP6" s="82"/>
      <c r="POQ6" s="82"/>
      <c r="POR6" s="82"/>
      <c r="POS6" s="82"/>
      <c r="POT6" s="82"/>
      <c r="POU6" s="82"/>
      <c r="POV6" s="82"/>
      <c r="POW6" s="82"/>
      <c r="POX6" s="82"/>
      <c r="POY6" s="82"/>
      <c r="POZ6" s="82"/>
      <c r="PPA6" s="82"/>
      <c r="PPB6" s="82"/>
      <c r="PPC6" s="82"/>
      <c r="PPD6" s="82"/>
      <c r="PPE6" s="82"/>
      <c r="PPF6" s="82"/>
      <c r="PPG6" s="82"/>
      <c r="PPH6" s="82"/>
      <c r="PPI6" s="82"/>
      <c r="PPJ6" s="82"/>
      <c r="PPK6" s="82"/>
      <c r="PPL6" s="82"/>
      <c r="PPM6" s="82"/>
      <c r="PPN6" s="82"/>
      <c r="PPO6" s="82"/>
      <c r="PPP6" s="82"/>
      <c r="PPQ6" s="82"/>
      <c r="PPR6" s="82"/>
      <c r="PPS6" s="82"/>
      <c r="PPT6" s="82"/>
      <c r="PPU6" s="82"/>
      <c r="PPV6" s="82"/>
      <c r="PPW6" s="82"/>
      <c r="PPX6" s="82"/>
      <c r="PPY6" s="82"/>
      <c r="PPZ6" s="82"/>
      <c r="PQA6" s="82"/>
      <c r="PQB6" s="82"/>
      <c r="PQC6" s="82"/>
      <c r="PQD6" s="82"/>
      <c r="PQE6" s="82"/>
      <c r="PQF6" s="82"/>
      <c r="PQG6" s="82"/>
      <c r="PQH6" s="82"/>
      <c r="PQI6" s="82"/>
      <c r="PQJ6" s="82"/>
      <c r="PQK6" s="82"/>
      <c r="PQL6" s="82"/>
      <c r="PQM6" s="82"/>
      <c r="PQN6" s="82"/>
      <c r="PQO6" s="82"/>
      <c r="PQP6" s="82"/>
      <c r="PQQ6" s="82"/>
      <c r="PQR6" s="82"/>
      <c r="PQS6" s="82"/>
      <c r="PQT6" s="82"/>
      <c r="PQU6" s="82"/>
      <c r="PQV6" s="82"/>
      <c r="PQW6" s="82"/>
      <c r="PQX6" s="82"/>
      <c r="PQY6" s="82"/>
      <c r="PQZ6" s="82"/>
      <c r="PRA6" s="82"/>
      <c r="PRB6" s="82"/>
      <c r="PRC6" s="82"/>
      <c r="PRD6" s="82"/>
      <c r="PRE6" s="82"/>
      <c r="PRF6" s="82"/>
      <c r="PRG6" s="82"/>
      <c r="PRH6" s="82"/>
      <c r="PRI6" s="82"/>
      <c r="PRJ6" s="82"/>
      <c r="PRK6" s="82"/>
      <c r="PRL6" s="82"/>
      <c r="PRM6" s="82"/>
      <c r="PRN6" s="82"/>
      <c r="PRO6" s="82"/>
      <c r="PRP6" s="82"/>
      <c r="PRQ6" s="82"/>
      <c r="PRR6" s="82"/>
      <c r="PRS6" s="82"/>
      <c r="PRT6" s="82"/>
      <c r="PRU6" s="82"/>
      <c r="PRV6" s="82"/>
      <c r="PRW6" s="82"/>
      <c r="PRX6" s="82"/>
      <c r="PRY6" s="82"/>
      <c r="PRZ6" s="82"/>
      <c r="PSA6" s="82"/>
      <c r="PSB6" s="82"/>
      <c r="PSC6" s="82"/>
      <c r="PSD6" s="82"/>
      <c r="PSE6" s="82"/>
      <c r="PSF6" s="82"/>
      <c r="PSG6" s="82"/>
      <c r="PSH6" s="82"/>
      <c r="PSI6" s="82"/>
      <c r="PSJ6" s="82"/>
      <c r="PSK6" s="82"/>
      <c r="PSL6" s="82"/>
      <c r="PSM6" s="82"/>
      <c r="PSN6" s="82"/>
      <c r="PSO6" s="82"/>
      <c r="PSP6" s="82"/>
      <c r="PSQ6" s="82"/>
      <c r="PSR6" s="82"/>
      <c r="PSS6" s="82"/>
      <c r="PST6" s="82"/>
      <c r="PSU6" s="82"/>
      <c r="PSV6" s="82"/>
      <c r="PSW6" s="82"/>
      <c r="PSX6" s="82"/>
      <c r="PSY6" s="82"/>
      <c r="PSZ6" s="82"/>
      <c r="PTA6" s="82"/>
      <c r="PTB6" s="82"/>
      <c r="PTC6" s="82"/>
      <c r="PTD6" s="82"/>
      <c r="PTE6" s="82"/>
      <c r="PTF6" s="82"/>
      <c r="PTG6" s="82"/>
      <c r="PTH6" s="82"/>
      <c r="PTI6" s="82"/>
      <c r="PTJ6" s="82"/>
      <c r="PTK6" s="82"/>
      <c r="PTL6" s="82"/>
      <c r="PTM6" s="82"/>
      <c r="PTN6" s="82"/>
      <c r="PTO6" s="82"/>
      <c r="PTP6" s="82"/>
      <c r="PTQ6" s="82"/>
      <c r="PTR6" s="82"/>
      <c r="PTS6" s="82"/>
      <c r="PTT6" s="82"/>
      <c r="PTU6" s="82"/>
      <c r="PTV6" s="82"/>
      <c r="PTW6" s="82"/>
      <c r="PTX6" s="82"/>
      <c r="PTY6" s="82"/>
      <c r="PTZ6" s="82"/>
      <c r="PUA6" s="82"/>
      <c r="PUB6" s="82"/>
      <c r="PUC6" s="82"/>
      <c r="PUD6" s="82"/>
      <c r="PUE6" s="82"/>
      <c r="PUF6" s="82"/>
      <c r="PUG6" s="82"/>
      <c r="PUH6" s="82"/>
      <c r="PUI6" s="82"/>
      <c r="PUJ6" s="82"/>
      <c r="PUK6" s="82"/>
      <c r="PUL6" s="82"/>
      <c r="PUM6" s="82"/>
      <c r="PUN6" s="82"/>
      <c r="PUO6" s="82"/>
      <c r="PUP6" s="82"/>
      <c r="PUQ6" s="82"/>
      <c r="PUR6" s="82"/>
      <c r="PUS6" s="82"/>
      <c r="PUT6" s="82"/>
      <c r="PUU6" s="82"/>
      <c r="PUV6" s="82"/>
      <c r="PUW6" s="82"/>
      <c r="PUX6" s="82"/>
      <c r="PUY6" s="82"/>
      <c r="PUZ6" s="82"/>
      <c r="PVA6" s="82"/>
      <c r="PVB6" s="82"/>
      <c r="PVC6" s="82"/>
      <c r="PVD6" s="82"/>
      <c r="PVE6" s="82"/>
      <c r="PVF6" s="82"/>
      <c r="PVG6" s="82"/>
      <c r="PVH6" s="82"/>
      <c r="PVI6" s="82"/>
      <c r="PVJ6" s="82"/>
      <c r="PVK6" s="82"/>
      <c r="PVL6" s="82"/>
      <c r="PVM6" s="82"/>
      <c r="PVN6" s="82"/>
      <c r="PVO6" s="82"/>
      <c r="PVP6" s="82"/>
      <c r="PVQ6" s="82"/>
      <c r="PVR6" s="82"/>
      <c r="PVS6" s="82"/>
      <c r="PVT6" s="82"/>
      <c r="PVU6" s="82"/>
      <c r="PVV6" s="82"/>
      <c r="PVW6" s="82"/>
      <c r="PVX6" s="82"/>
      <c r="PVY6" s="82"/>
      <c r="PVZ6" s="82"/>
      <c r="PWA6" s="82"/>
      <c r="PWB6" s="82"/>
      <c r="PWC6" s="82"/>
      <c r="PWD6" s="82"/>
      <c r="PWE6" s="82"/>
      <c r="PWF6" s="82"/>
      <c r="PWG6" s="82"/>
      <c r="PWH6" s="82"/>
      <c r="PWI6" s="82"/>
      <c r="PWJ6" s="82"/>
      <c r="PWK6" s="82"/>
      <c r="PWL6" s="82"/>
      <c r="PWM6" s="82"/>
      <c r="PWN6" s="82"/>
      <c r="PWO6" s="82"/>
      <c r="PWP6" s="82"/>
      <c r="PWQ6" s="82"/>
      <c r="PWR6" s="82"/>
      <c r="PWS6" s="82"/>
      <c r="PWT6" s="82"/>
      <c r="PWU6" s="82"/>
      <c r="PWV6" s="82"/>
      <c r="PWW6" s="82"/>
      <c r="PWX6" s="82"/>
      <c r="PWY6" s="82"/>
      <c r="PWZ6" s="82"/>
      <c r="PXA6" s="82"/>
      <c r="PXB6" s="82"/>
      <c r="PXC6" s="82"/>
      <c r="PXD6" s="82"/>
      <c r="PXE6" s="82"/>
      <c r="PXF6" s="82"/>
      <c r="PXG6" s="82"/>
      <c r="PXH6" s="82"/>
      <c r="PXI6" s="82"/>
      <c r="PXJ6" s="82"/>
      <c r="PXK6" s="82"/>
      <c r="PXL6" s="82"/>
      <c r="PXM6" s="82"/>
      <c r="PXN6" s="82"/>
      <c r="PXO6" s="82"/>
      <c r="PXP6" s="82"/>
      <c r="PXQ6" s="82"/>
      <c r="PXR6" s="82"/>
      <c r="PXS6" s="82"/>
      <c r="PXT6" s="82"/>
      <c r="PXU6" s="82"/>
      <c r="PXV6" s="82"/>
      <c r="PXW6" s="82"/>
      <c r="PXX6" s="82"/>
      <c r="PXY6" s="82"/>
      <c r="PXZ6" s="82"/>
      <c r="PYA6" s="82"/>
      <c r="PYB6" s="82"/>
      <c r="PYC6" s="82"/>
      <c r="PYD6" s="82"/>
      <c r="PYE6" s="82"/>
      <c r="PYF6" s="82"/>
      <c r="PYG6" s="82"/>
      <c r="PYH6" s="82"/>
      <c r="PYI6" s="82"/>
      <c r="PYJ6" s="82"/>
      <c r="PYK6" s="82"/>
      <c r="PYL6" s="82"/>
      <c r="PYM6" s="82"/>
      <c r="PYN6" s="82"/>
      <c r="PYO6" s="82"/>
      <c r="PYP6" s="82"/>
      <c r="PYQ6" s="82"/>
      <c r="PYR6" s="82"/>
      <c r="PYS6" s="82"/>
      <c r="PYT6" s="82"/>
      <c r="PYU6" s="82"/>
      <c r="PYV6" s="82"/>
      <c r="PYW6" s="82"/>
      <c r="PYX6" s="82"/>
      <c r="PYY6" s="82"/>
      <c r="PYZ6" s="82"/>
      <c r="PZA6" s="82"/>
      <c r="PZB6" s="82"/>
      <c r="PZC6" s="82"/>
      <c r="PZD6" s="82"/>
      <c r="PZE6" s="82"/>
      <c r="PZF6" s="82"/>
      <c r="PZG6" s="82"/>
      <c r="PZH6" s="82"/>
      <c r="PZI6" s="82"/>
      <c r="PZJ6" s="82"/>
      <c r="PZK6" s="82"/>
      <c r="PZL6" s="82"/>
      <c r="PZM6" s="82"/>
      <c r="PZN6" s="82"/>
      <c r="PZO6" s="82"/>
      <c r="PZP6" s="82"/>
      <c r="PZQ6" s="82"/>
      <c r="PZR6" s="82"/>
      <c r="PZS6" s="82"/>
      <c r="PZT6" s="82"/>
      <c r="PZU6" s="82"/>
      <c r="PZV6" s="82"/>
      <c r="PZW6" s="82"/>
      <c r="PZX6" s="82"/>
      <c r="PZY6" s="82"/>
      <c r="PZZ6" s="82"/>
      <c r="QAA6" s="82"/>
      <c r="QAB6" s="82"/>
      <c r="QAC6" s="82"/>
      <c r="QAD6" s="82"/>
      <c r="QAE6" s="82"/>
      <c r="QAF6" s="82"/>
      <c r="QAG6" s="82"/>
      <c r="QAH6" s="82"/>
      <c r="QAI6" s="82"/>
      <c r="QAJ6" s="82"/>
      <c r="QAK6" s="82"/>
      <c r="QAL6" s="82"/>
      <c r="QAM6" s="82"/>
      <c r="QAN6" s="82"/>
      <c r="QAO6" s="82"/>
      <c r="QAP6" s="82"/>
      <c r="QAQ6" s="82"/>
      <c r="QAR6" s="82"/>
      <c r="QAS6" s="82"/>
      <c r="QAT6" s="82"/>
      <c r="QAU6" s="82"/>
      <c r="QAV6" s="82"/>
      <c r="QAW6" s="82"/>
      <c r="QAX6" s="82"/>
      <c r="QAY6" s="82"/>
      <c r="QAZ6" s="82"/>
      <c r="QBA6" s="82"/>
      <c r="QBB6" s="82"/>
      <c r="QBC6" s="82"/>
      <c r="QBD6" s="82"/>
      <c r="QBE6" s="82"/>
      <c r="QBF6" s="82"/>
      <c r="QBG6" s="82"/>
      <c r="QBH6" s="82"/>
      <c r="QBI6" s="82"/>
      <c r="QBJ6" s="82"/>
      <c r="QBK6" s="82"/>
      <c r="QBL6" s="82"/>
      <c r="QBM6" s="82"/>
      <c r="QBN6" s="82"/>
      <c r="QBO6" s="82"/>
      <c r="QBP6" s="82"/>
      <c r="QBQ6" s="82"/>
      <c r="QBR6" s="82"/>
      <c r="QBS6" s="82"/>
      <c r="QBT6" s="82"/>
      <c r="QBU6" s="82"/>
      <c r="QBV6" s="82"/>
      <c r="QBW6" s="82"/>
      <c r="QBX6" s="82"/>
      <c r="QBY6" s="82"/>
      <c r="QBZ6" s="82"/>
      <c r="QCA6" s="82"/>
      <c r="QCB6" s="82"/>
      <c r="QCC6" s="82"/>
      <c r="QCD6" s="82"/>
      <c r="QCE6" s="82"/>
      <c r="QCF6" s="82"/>
      <c r="QCG6" s="82"/>
      <c r="QCH6" s="82"/>
      <c r="QCI6" s="82"/>
      <c r="QCJ6" s="82"/>
      <c r="QCK6" s="82"/>
      <c r="QCL6" s="82"/>
      <c r="QCM6" s="82"/>
      <c r="QCN6" s="82"/>
      <c r="QCO6" s="82"/>
      <c r="QCP6" s="82"/>
      <c r="QCQ6" s="82"/>
      <c r="QCR6" s="82"/>
      <c r="QCS6" s="82"/>
      <c r="QCT6" s="82"/>
      <c r="QCU6" s="82"/>
      <c r="QCV6" s="82"/>
      <c r="QCW6" s="82"/>
      <c r="QCX6" s="82"/>
      <c r="QCY6" s="82"/>
      <c r="QCZ6" s="82"/>
      <c r="QDA6" s="82"/>
      <c r="QDB6" s="82"/>
      <c r="QDC6" s="82"/>
      <c r="QDD6" s="82"/>
      <c r="QDE6" s="82"/>
      <c r="QDF6" s="82"/>
      <c r="QDG6" s="82"/>
      <c r="QDH6" s="82"/>
      <c r="QDI6" s="82"/>
      <c r="QDJ6" s="82"/>
      <c r="QDK6" s="82"/>
      <c r="QDL6" s="82"/>
      <c r="QDM6" s="82"/>
      <c r="QDN6" s="82"/>
      <c r="QDO6" s="82"/>
      <c r="QDP6" s="82"/>
      <c r="QDQ6" s="82"/>
      <c r="QDR6" s="82"/>
      <c r="QDS6" s="82"/>
      <c r="QDT6" s="82"/>
      <c r="QDU6" s="82"/>
      <c r="QDV6" s="82"/>
      <c r="QDW6" s="82"/>
      <c r="QDX6" s="82"/>
      <c r="QDY6" s="82"/>
      <c r="QDZ6" s="82"/>
      <c r="QEA6" s="82"/>
      <c r="QEB6" s="82"/>
      <c r="QEC6" s="82"/>
      <c r="QED6" s="82"/>
      <c r="QEE6" s="82"/>
      <c r="QEF6" s="82"/>
      <c r="QEG6" s="82"/>
      <c r="QEH6" s="82"/>
      <c r="QEI6" s="82"/>
      <c r="QEJ6" s="82"/>
      <c r="QEK6" s="82"/>
      <c r="QEL6" s="82"/>
      <c r="QEM6" s="82"/>
      <c r="QEN6" s="82"/>
      <c r="QEO6" s="82"/>
      <c r="QEP6" s="82"/>
      <c r="QEQ6" s="82"/>
      <c r="QER6" s="82"/>
      <c r="QES6" s="82"/>
      <c r="QET6" s="82"/>
      <c r="QEU6" s="82"/>
      <c r="QEV6" s="82"/>
      <c r="QEW6" s="82"/>
      <c r="QEX6" s="82"/>
      <c r="QEY6" s="82"/>
      <c r="QEZ6" s="82"/>
      <c r="QFA6" s="82"/>
      <c r="QFB6" s="82"/>
      <c r="QFC6" s="82"/>
      <c r="QFD6" s="82"/>
      <c r="QFE6" s="82"/>
      <c r="QFF6" s="82"/>
      <c r="QFG6" s="82"/>
      <c r="QFH6" s="82"/>
      <c r="QFI6" s="82"/>
      <c r="QFJ6" s="82"/>
      <c r="QFK6" s="82"/>
      <c r="QFL6" s="82"/>
      <c r="QFM6" s="82"/>
      <c r="QFN6" s="82"/>
      <c r="QFO6" s="82"/>
      <c r="QFP6" s="82"/>
      <c r="QFQ6" s="82"/>
      <c r="QFR6" s="82"/>
      <c r="QFS6" s="82"/>
      <c r="QFT6" s="82"/>
      <c r="QFU6" s="82"/>
      <c r="QFV6" s="82"/>
      <c r="QFW6" s="82"/>
      <c r="QFX6" s="82"/>
      <c r="QFY6" s="82"/>
      <c r="QFZ6" s="82"/>
      <c r="QGA6" s="82"/>
      <c r="QGB6" s="82"/>
      <c r="QGC6" s="82"/>
      <c r="QGD6" s="82"/>
      <c r="QGE6" s="82"/>
      <c r="QGF6" s="82"/>
      <c r="QGG6" s="82"/>
      <c r="QGH6" s="82"/>
      <c r="QGI6" s="82"/>
      <c r="QGJ6" s="82"/>
      <c r="QGK6" s="82"/>
      <c r="QGL6" s="82"/>
      <c r="QGM6" s="82"/>
      <c r="QGN6" s="82"/>
      <c r="QGO6" s="82"/>
      <c r="QGP6" s="82"/>
      <c r="QGQ6" s="82"/>
      <c r="QGR6" s="82"/>
      <c r="QGS6" s="82"/>
      <c r="QGT6" s="82"/>
      <c r="QGU6" s="82"/>
      <c r="QGV6" s="82"/>
      <c r="QGW6" s="82"/>
      <c r="QGX6" s="82"/>
      <c r="QGY6" s="82"/>
      <c r="QGZ6" s="82"/>
      <c r="QHA6" s="82"/>
      <c r="QHB6" s="82"/>
      <c r="QHC6" s="82"/>
      <c r="QHD6" s="82"/>
      <c r="QHE6" s="82"/>
      <c r="QHF6" s="82"/>
      <c r="QHG6" s="82"/>
      <c r="QHH6" s="82"/>
      <c r="QHI6" s="82"/>
      <c r="QHJ6" s="82"/>
      <c r="QHK6" s="82"/>
      <c r="QHL6" s="82"/>
      <c r="QHM6" s="82"/>
      <c r="QHN6" s="82"/>
      <c r="QHO6" s="82"/>
      <c r="QHP6" s="82"/>
      <c r="QHQ6" s="82"/>
      <c r="QHR6" s="82"/>
      <c r="QHS6" s="82"/>
      <c r="QHT6" s="82"/>
      <c r="QHU6" s="82"/>
      <c r="QHV6" s="82"/>
      <c r="QHW6" s="82"/>
      <c r="QHX6" s="82"/>
      <c r="QHY6" s="82"/>
      <c r="QHZ6" s="82"/>
      <c r="QIA6" s="82"/>
      <c r="QIB6" s="82"/>
      <c r="QIC6" s="82"/>
      <c r="QID6" s="82"/>
      <c r="QIE6" s="82"/>
      <c r="QIF6" s="82"/>
      <c r="QIG6" s="82"/>
      <c r="QIH6" s="82"/>
      <c r="QII6" s="82"/>
      <c r="QIJ6" s="82"/>
      <c r="QIK6" s="82"/>
      <c r="QIL6" s="82"/>
      <c r="QIM6" s="82"/>
      <c r="QIN6" s="82"/>
      <c r="QIO6" s="82"/>
      <c r="QIP6" s="82"/>
      <c r="QIQ6" s="82"/>
      <c r="QIR6" s="82"/>
      <c r="QIS6" s="82"/>
      <c r="QIT6" s="82"/>
      <c r="QIU6" s="82"/>
      <c r="QIV6" s="82"/>
      <c r="QIW6" s="82"/>
      <c r="QIX6" s="82"/>
      <c r="QIY6" s="82"/>
      <c r="QIZ6" s="82"/>
      <c r="QJA6" s="82"/>
      <c r="QJB6" s="82"/>
      <c r="QJC6" s="82"/>
      <c r="QJD6" s="82"/>
      <c r="QJE6" s="82"/>
      <c r="QJF6" s="82"/>
      <c r="QJG6" s="82"/>
      <c r="QJH6" s="82"/>
      <c r="QJI6" s="82"/>
      <c r="QJJ6" s="82"/>
      <c r="QJK6" s="82"/>
      <c r="QJL6" s="82"/>
      <c r="QJM6" s="82"/>
      <c r="QJN6" s="82"/>
      <c r="QJO6" s="82"/>
      <c r="QJP6" s="82"/>
      <c r="QJQ6" s="82"/>
      <c r="QJR6" s="82"/>
      <c r="QJS6" s="82"/>
      <c r="QJT6" s="82"/>
      <c r="QJU6" s="82"/>
      <c r="QJV6" s="82"/>
      <c r="QJW6" s="82"/>
      <c r="QJX6" s="82"/>
      <c r="QJY6" s="82"/>
      <c r="QJZ6" s="82"/>
      <c r="QKA6" s="82"/>
      <c r="QKB6" s="82"/>
      <c r="QKC6" s="82"/>
      <c r="QKD6" s="82"/>
      <c r="QKE6" s="82"/>
      <c r="QKF6" s="82"/>
      <c r="QKG6" s="82"/>
      <c r="QKH6" s="82"/>
      <c r="QKI6" s="82"/>
      <c r="QKJ6" s="82"/>
      <c r="QKK6" s="82"/>
      <c r="QKL6" s="82"/>
      <c r="QKM6" s="82"/>
      <c r="QKN6" s="82"/>
      <c r="QKO6" s="82"/>
      <c r="QKP6" s="82"/>
      <c r="QKQ6" s="82"/>
      <c r="QKR6" s="82"/>
      <c r="QKS6" s="82"/>
      <c r="QKT6" s="82"/>
      <c r="QKU6" s="82"/>
      <c r="QKV6" s="82"/>
      <c r="QKW6" s="82"/>
      <c r="QKX6" s="82"/>
      <c r="QKY6" s="82"/>
      <c r="QKZ6" s="82"/>
      <c r="QLA6" s="82"/>
      <c r="QLB6" s="82"/>
      <c r="QLC6" s="82"/>
      <c r="QLD6" s="82"/>
      <c r="QLE6" s="82"/>
      <c r="QLF6" s="82"/>
      <c r="QLG6" s="82"/>
      <c r="QLH6" s="82"/>
      <c r="QLI6" s="82"/>
      <c r="QLJ6" s="82"/>
      <c r="QLK6" s="82"/>
      <c r="QLL6" s="82"/>
      <c r="QLM6" s="82"/>
      <c r="QLN6" s="82"/>
      <c r="QLO6" s="82"/>
      <c r="QLP6" s="82"/>
      <c r="QLQ6" s="82"/>
      <c r="QLR6" s="82"/>
      <c r="QLS6" s="82"/>
      <c r="QLT6" s="82"/>
      <c r="QLU6" s="82"/>
      <c r="QLV6" s="82"/>
      <c r="QLW6" s="82"/>
      <c r="QLX6" s="82"/>
      <c r="QLY6" s="82"/>
      <c r="QLZ6" s="82"/>
      <c r="QMA6" s="82"/>
      <c r="QMB6" s="82"/>
      <c r="QMC6" s="82"/>
      <c r="QMD6" s="82"/>
      <c r="QME6" s="82"/>
      <c r="QMF6" s="82"/>
      <c r="QMG6" s="82"/>
      <c r="QMH6" s="82"/>
      <c r="QMI6" s="82"/>
      <c r="QMJ6" s="82"/>
      <c r="QMK6" s="82"/>
      <c r="QML6" s="82"/>
      <c r="QMM6" s="82"/>
      <c r="QMN6" s="82"/>
      <c r="QMO6" s="82"/>
      <c r="QMP6" s="82"/>
      <c r="QMQ6" s="82"/>
      <c r="QMR6" s="82"/>
      <c r="QMS6" s="82"/>
      <c r="QMT6" s="82"/>
      <c r="QMU6" s="82"/>
      <c r="QMV6" s="82"/>
      <c r="QMW6" s="82"/>
      <c r="QMX6" s="82"/>
      <c r="QMY6" s="82"/>
      <c r="QMZ6" s="82"/>
      <c r="QNA6" s="82"/>
      <c r="QNB6" s="82"/>
      <c r="QNC6" s="82"/>
      <c r="QND6" s="82"/>
      <c r="QNE6" s="82"/>
      <c r="QNF6" s="82"/>
      <c r="QNG6" s="82"/>
      <c r="QNH6" s="82"/>
      <c r="QNI6" s="82"/>
      <c r="QNJ6" s="82"/>
      <c r="QNK6" s="82"/>
      <c r="QNL6" s="82"/>
      <c r="QNM6" s="82"/>
      <c r="QNN6" s="82"/>
      <c r="QNO6" s="82"/>
      <c r="QNP6" s="82"/>
      <c r="QNQ6" s="82"/>
      <c r="QNR6" s="82"/>
      <c r="QNS6" s="82"/>
      <c r="QNT6" s="82"/>
      <c r="QNU6" s="82"/>
      <c r="QNV6" s="82"/>
      <c r="QNW6" s="82"/>
      <c r="QNX6" s="82"/>
      <c r="QNY6" s="82"/>
      <c r="QNZ6" s="82"/>
      <c r="QOA6" s="82"/>
      <c r="QOB6" s="82"/>
      <c r="QOC6" s="82"/>
      <c r="QOD6" s="82"/>
      <c r="QOE6" s="82"/>
      <c r="QOF6" s="82"/>
      <c r="QOG6" s="82"/>
      <c r="QOH6" s="82"/>
      <c r="QOI6" s="82"/>
      <c r="QOJ6" s="82"/>
      <c r="QOK6" s="82"/>
      <c r="QOL6" s="82"/>
      <c r="QOM6" s="82"/>
      <c r="QON6" s="82"/>
      <c r="QOO6" s="82"/>
      <c r="QOP6" s="82"/>
      <c r="QOQ6" s="82"/>
      <c r="QOR6" s="82"/>
      <c r="QOS6" s="82"/>
      <c r="QOT6" s="82"/>
      <c r="QOU6" s="82"/>
      <c r="QOV6" s="82"/>
      <c r="QOW6" s="82"/>
      <c r="QOX6" s="82"/>
      <c r="QOY6" s="82"/>
      <c r="QOZ6" s="82"/>
      <c r="QPA6" s="82"/>
      <c r="QPB6" s="82"/>
      <c r="QPC6" s="82"/>
      <c r="QPD6" s="82"/>
      <c r="QPE6" s="82"/>
      <c r="QPF6" s="82"/>
      <c r="QPG6" s="82"/>
      <c r="QPH6" s="82"/>
      <c r="QPI6" s="82"/>
      <c r="QPJ6" s="82"/>
      <c r="QPK6" s="82"/>
      <c r="QPL6" s="82"/>
      <c r="QPM6" s="82"/>
      <c r="QPN6" s="82"/>
      <c r="QPO6" s="82"/>
      <c r="QPP6" s="82"/>
      <c r="QPQ6" s="82"/>
      <c r="QPR6" s="82"/>
      <c r="QPS6" s="82"/>
      <c r="QPT6" s="82"/>
      <c r="QPU6" s="82"/>
      <c r="QPV6" s="82"/>
      <c r="QPW6" s="82"/>
      <c r="QPX6" s="82"/>
      <c r="QPY6" s="82"/>
      <c r="QPZ6" s="82"/>
      <c r="QQA6" s="82"/>
      <c r="QQB6" s="82"/>
      <c r="QQC6" s="82"/>
      <c r="QQD6" s="82"/>
      <c r="QQE6" s="82"/>
      <c r="QQF6" s="82"/>
      <c r="QQG6" s="82"/>
      <c r="QQH6" s="82"/>
      <c r="QQI6" s="82"/>
      <c r="QQJ6" s="82"/>
      <c r="QQK6" s="82"/>
      <c r="QQL6" s="82"/>
      <c r="QQM6" s="82"/>
      <c r="QQN6" s="82"/>
      <c r="QQO6" s="82"/>
      <c r="QQP6" s="82"/>
      <c r="QQQ6" s="82"/>
      <c r="QQR6" s="82"/>
      <c r="QQS6" s="82"/>
      <c r="QQT6" s="82"/>
      <c r="QQU6" s="82"/>
      <c r="QQV6" s="82"/>
      <c r="QQW6" s="82"/>
      <c r="QQX6" s="82"/>
      <c r="QQY6" s="82"/>
      <c r="QQZ6" s="82"/>
      <c r="QRA6" s="82"/>
      <c r="QRB6" s="82"/>
      <c r="QRC6" s="82"/>
      <c r="QRD6" s="82"/>
      <c r="QRE6" s="82"/>
      <c r="QRF6" s="82"/>
      <c r="QRG6" s="82"/>
      <c r="QRH6" s="82"/>
      <c r="QRI6" s="82"/>
      <c r="QRJ6" s="82"/>
      <c r="QRK6" s="82"/>
      <c r="QRL6" s="82"/>
      <c r="QRM6" s="82"/>
      <c r="QRN6" s="82"/>
      <c r="QRO6" s="82"/>
      <c r="QRP6" s="82"/>
      <c r="QRQ6" s="82"/>
      <c r="QRR6" s="82"/>
      <c r="QRS6" s="82"/>
      <c r="QRT6" s="82"/>
      <c r="QRU6" s="82"/>
      <c r="QRV6" s="82"/>
      <c r="QRW6" s="82"/>
      <c r="QRX6" s="82"/>
      <c r="QRY6" s="82"/>
      <c r="QRZ6" s="82"/>
      <c r="QSA6" s="82"/>
      <c r="QSB6" s="82"/>
      <c r="QSC6" s="82"/>
      <c r="QSD6" s="82"/>
      <c r="QSE6" s="82"/>
      <c r="QSF6" s="82"/>
      <c r="QSG6" s="82"/>
      <c r="QSH6" s="82"/>
      <c r="QSI6" s="82"/>
      <c r="QSJ6" s="82"/>
      <c r="QSK6" s="82"/>
      <c r="QSL6" s="82"/>
      <c r="QSM6" s="82"/>
      <c r="QSN6" s="82"/>
      <c r="QSO6" s="82"/>
      <c r="QSP6" s="82"/>
      <c r="QSQ6" s="82"/>
      <c r="QSR6" s="82"/>
      <c r="QSS6" s="82"/>
      <c r="QST6" s="82"/>
      <c r="QSU6" s="82"/>
      <c r="QSV6" s="82"/>
      <c r="QSW6" s="82"/>
      <c r="QSX6" s="82"/>
      <c r="QSY6" s="82"/>
      <c r="QSZ6" s="82"/>
      <c r="QTA6" s="82"/>
      <c r="QTB6" s="82"/>
      <c r="QTC6" s="82"/>
      <c r="QTD6" s="82"/>
      <c r="QTE6" s="82"/>
      <c r="QTF6" s="82"/>
      <c r="QTG6" s="82"/>
      <c r="QTH6" s="82"/>
      <c r="QTI6" s="82"/>
      <c r="QTJ6" s="82"/>
      <c r="QTK6" s="82"/>
      <c r="QTL6" s="82"/>
      <c r="QTM6" s="82"/>
      <c r="QTN6" s="82"/>
      <c r="QTO6" s="82"/>
      <c r="QTP6" s="82"/>
      <c r="QTQ6" s="82"/>
      <c r="QTR6" s="82"/>
      <c r="QTS6" s="82"/>
      <c r="QTT6" s="82"/>
      <c r="QTU6" s="82"/>
      <c r="QTV6" s="82"/>
      <c r="QTW6" s="82"/>
      <c r="QTX6" s="82"/>
      <c r="QTY6" s="82"/>
      <c r="QTZ6" s="82"/>
      <c r="QUA6" s="82"/>
      <c r="QUB6" s="82"/>
      <c r="QUC6" s="82"/>
      <c r="QUD6" s="82"/>
      <c r="QUE6" s="82"/>
      <c r="QUF6" s="82"/>
      <c r="QUG6" s="82"/>
      <c r="QUH6" s="82"/>
      <c r="QUI6" s="82"/>
      <c r="QUJ6" s="82"/>
      <c r="QUK6" s="82"/>
      <c r="QUL6" s="82"/>
      <c r="QUM6" s="82"/>
      <c r="QUN6" s="82"/>
      <c r="QUO6" s="82"/>
      <c r="QUP6" s="82"/>
      <c r="QUQ6" s="82"/>
      <c r="QUR6" s="82"/>
      <c r="QUS6" s="82"/>
      <c r="QUT6" s="82"/>
      <c r="QUU6" s="82"/>
      <c r="QUV6" s="82"/>
      <c r="QUW6" s="82"/>
      <c r="QUX6" s="82"/>
      <c r="QUY6" s="82"/>
      <c r="QUZ6" s="82"/>
      <c r="QVA6" s="82"/>
      <c r="QVB6" s="82"/>
      <c r="QVC6" s="82"/>
      <c r="QVD6" s="82"/>
      <c r="QVE6" s="82"/>
      <c r="QVF6" s="82"/>
      <c r="QVG6" s="82"/>
      <c r="QVH6" s="82"/>
      <c r="QVI6" s="82"/>
      <c r="QVJ6" s="82"/>
      <c r="QVK6" s="82"/>
      <c r="QVL6" s="82"/>
      <c r="QVM6" s="82"/>
      <c r="QVN6" s="82"/>
      <c r="QVO6" s="82"/>
      <c r="QVP6" s="82"/>
      <c r="QVQ6" s="82"/>
      <c r="QVR6" s="82"/>
      <c r="QVS6" s="82"/>
      <c r="QVT6" s="82"/>
      <c r="QVU6" s="82"/>
      <c r="QVV6" s="82"/>
      <c r="QVW6" s="82"/>
      <c r="QVX6" s="82"/>
      <c r="QVY6" s="82"/>
      <c r="QVZ6" s="82"/>
      <c r="QWA6" s="82"/>
      <c r="QWB6" s="82"/>
      <c r="QWC6" s="82"/>
      <c r="QWD6" s="82"/>
      <c r="QWE6" s="82"/>
      <c r="QWF6" s="82"/>
      <c r="QWG6" s="82"/>
      <c r="QWH6" s="82"/>
      <c r="QWI6" s="82"/>
      <c r="QWJ6" s="82"/>
      <c r="QWK6" s="82"/>
      <c r="QWL6" s="82"/>
      <c r="QWM6" s="82"/>
      <c r="QWN6" s="82"/>
      <c r="QWO6" s="82"/>
      <c r="QWP6" s="82"/>
      <c r="QWQ6" s="82"/>
      <c r="QWR6" s="82"/>
      <c r="QWS6" s="82"/>
      <c r="QWT6" s="82"/>
      <c r="QWU6" s="82"/>
      <c r="QWV6" s="82"/>
      <c r="QWW6" s="82"/>
      <c r="QWX6" s="82"/>
      <c r="QWY6" s="82"/>
      <c r="QWZ6" s="82"/>
      <c r="QXA6" s="82"/>
      <c r="QXB6" s="82"/>
      <c r="QXC6" s="82"/>
      <c r="QXD6" s="82"/>
      <c r="QXE6" s="82"/>
      <c r="QXF6" s="82"/>
      <c r="QXG6" s="82"/>
      <c r="QXH6" s="82"/>
      <c r="QXI6" s="82"/>
      <c r="QXJ6" s="82"/>
      <c r="QXK6" s="82"/>
      <c r="QXL6" s="82"/>
      <c r="QXM6" s="82"/>
      <c r="QXN6" s="82"/>
      <c r="QXO6" s="82"/>
      <c r="QXP6" s="82"/>
      <c r="QXQ6" s="82"/>
      <c r="QXR6" s="82"/>
      <c r="QXS6" s="82"/>
      <c r="QXT6" s="82"/>
      <c r="QXU6" s="82"/>
      <c r="QXV6" s="82"/>
      <c r="QXW6" s="82"/>
      <c r="QXX6" s="82"/>
      <c r="QXY6" s="82"/>
      <c r="QXZ6" s="82"/>
      <c r="QYA6" s="82"/>
      <c r="QYB6" s="82"/>
      <c r="QYC6" s="82"/>
      <c r="QYD6" s="82"/>
      <c r="QYE6" s="82"/>
      <c r="QYF6" s="82"/>
      <c r="QYG6" s="82"/>
      <c r="QYH6" s="82"/>
      <c r="QYI6" s="82"/>
      <c r="QYJ6" s="82"/>
      <c r="QYK6" s="82"/>
      <c r="QYL6" s="82"/>
      <c r="QYM6" s="82"/>
      <c r="QYN6" s="82"/>
      <c r="QYO6" s="82"/>
      <c r="QYP6" s="82"/>
      <c r="QYQ6" s="82"/>
      <c r="QYR6" s="82"/>
      <c r="QYS6" s="82"/>
      <c r="QYT6" s="82"/>
      <c r="QYU6" s="82"/>
      <c r="QYV6" s="82"/>
      <c r="QYW6" s="82"/>
      <c r="QYX6" s="82"/>
      <c r="QYY6" s="82"/>
      <c r="QYZ6" s="82"/>
      <c r="QZA6" s="82"/>
      <c r="QZB6" s="82"/>
      <c r="QZC6" s="82"/>
      <c r="QZD6" s="82"/>
      <c r="QZE6" s="82"/>
      <c r="QZF6" s="82"/>
      <c r="QZG6" s="82"/>
      <c r="QZH6" s="82"/>
      <c r="QZI6" s="82"/>
      <c r="QZJ6" s="82"/>
      <c r="QZK6" s="82"/>
      <c r="QZL6" s="82"/>
      <c r="QZM6" s="82"/>
      <c r="QZN6" s="82"/>
      <c r="QZO6" s="82"/>
      <c r="QZP6" s="82"/>
      <c r="QZQ6" s="82"/>
      <c r="QZR6" s="82"/>
      <c r="QZS6" s="82"/>
      <c r="QZT6" s="82"/>
      <c r="QZU6" s="82"/>
      <c r="QZV6" s="82"/>
      <c r="QZW6" s="82"/>
      <c r="QZX6" s="82"/>
      <c r="QZY6" s="82"/>
      <c r="QZZ6" s="82"/>
      <c r="RAA6" s="82"/>
      <c r="RAB6" s="82"/>
      <c r="RAC6" s="82"/>
      <c r="RAD6" s="82"/>
      <c r="RAE6" s="82"/>
      <c r="RAF6" s="82"/>
      <c r="RAG6" s="82"/>
      <c r="RAH6" s="82"/>
      <c r="RAI6" s="82"/>
      <c r="RAJ6" s="82"/>
      <c r="RAK6" s="82"/>
      <c r="RAL6" s="82"/>
      <c r="RAM6" s="82"/>
      <c r="RAN6" s="82"/>
      <c r="RAO6" s="82"/>
      <c r="RAP6" s="82"/>
      <c r="RAQ6" s="82"/>
      <c r="RAR6" s="82"/>
      <c r="RAS6" s="82"/>
      <c r="RAT6" s="82"/>
      <c r="RAU6" s="82"/>
      <c r="RAV6" s="82"/>
      <c r="RAW6" s="82"/>
      <c r="RAX6" s="82"/>
      <c r="RAY6" s="82"/>
      <c r="RAZ6" s="82"/>
      <c r="RBA6" s="82"/>
      <c r="RBB6" s="82"/>
      <c r="RBC6" s="82"/>
      <c r="RBD6" s="82"/>
      <c r="RBE6" s="82"/>
      <c r="RBF6" s="82"/>
      <c r="RBG6" s="82"/>
      <c r="RBH6" s="82"/>
      <c r="RBI6" s="82"/>
      <c r="RBJ6" s="82"/>
      <c r="RBK6" s="82"/>
      <c r="RBL6" s="82"/>
      <c r="RBM6" s="82"/>
      <c r="RBN6" s="82"/>
      <c r="RBO6" s="82"/>
      <c r="RBP6" s="82"/>
      <c r="RBQ6" s="82"/>
      <c r="RBR6" s="82"/>
      <c r="RBS6" s="82"/>
      <c r="RBT6" s="82"/>
      <c r="RBU6" s="82"/>
      <c r="RBV6" s="82"/>
      <c r="RBW6" s="82"/>
      <c r="RBX6" s="82"/>
      <c r="RBY6" s="82"/>
      <c r="RBZ6" s="82"/>
      <c r="RCA6" s="82"/>
      <c r="RCB6" s="82"/>
      <c r="RCC6" s="82"/>
      <c r="RCD6" s="82"/>
      <c r="RCE6" s="82"/>
      <c r="RCF6" s="82"/>
      <c r="RCG6" s="82"/>
      <c r="RCH6" s="82"/>
      <c r="RCI6" s="82"/>
      <c r="RCJ6" s="82"/>
      <c r="RCK6" s="82"/>
      <c r="RCL6" s="82"/>
      <c r="RCM6" s="82"/>
      <c r="RCN6" s="82"/>
      <c r="RCO6" s="82"/>
      <c r="RCP6" s="82"/>
      <c r="RCQ6" s="82"/>
      <c r="RCR6" s="82"/>
      <c r="RCS6" s="82"/>
      <c r="RCT6" s="82"/>
      <c r="RCU6" s="82"/>
      <c r="RCV6" s="82"/>
      <c r="RCW6" s="82"/>
      <c r="RCX6" s="82"/>
      <c r="RCY6" s="82"/>
      <c r="RCZ6" s="82"/>
      <c r="RDA6" s="82"/>
      <c r="RDB6" s="82"/>
      <c r="RDC6" s="82"/>
      <c r="RDD6" s="82"/>
      <c r="RDE6" s="82"/>
      <c r="RDF6" s="82"/>
      <c r="RDG6" s="82"/>
      <c r="RDH6" s="82"/>
      <c r="RDI6" s="82"/>
      <c r="RDJ6" s="82"/>
      <c r="RDK6" s="82"/>
      <c r="RDL6" s="82"/>
      <c r="RDM6" s="82"/>
      <c r="RDN6" s="82"/>
      <c r="RDO6" s="82"/>
      <c r="RDP6" s="82"/>
      <c r="RDQ6" s="82"/>
      <c r="RDR6" s="82"/>
      <c r="RDS6" s="82"/>
      <c r="RDT6" s="82"/>
      <c r="RDU6" s="82"/>
      <c r="RDV6" s="82"/>
      <c r="RDW6" s="82"/>
      <c r="RDX6" s="82"/>
      <c r="RDY6" s="82"/>
      <c r="RDZ6" s="82"/>
      <c r="REA6" s="82"/>
      <c r="REB6" s="82"/>
      <c r="REC6" s="82"/>
      <c r="RED6" s="82"/>
      <c r="REE6" s="82"/>
      <c r="REF6" s="82"/>
      <c r="REG6" s="82"/>
      <c r="REH6" s="82"/>
      <c r="REI6" s="82"/>
      <c r="REJ6" s="82"/>
      <c r="REK6" s="82"/>
      <c r="REL6" s="82"/>
      <c r="REM6" s="82"/>
      <c r="REN6" s="82"/>
      <c r="REO6" s="82"/>
      <c r="REP6" s="82"/>
      <c r="REQ6" s="82"/>
      <c r="RER6" s="82"/>
      <c r="RES6" s="82"/>
      <c r="RET6" s="82"/>
      <c r="REU6" s="82"/>
      <c r="REV6" s="82"/>
      <c r="REW6" s="82"/>
      <c r="REX6" s="82"/>
      <c r="REY6" s="82"/>
      <c r="REZ6" s="82"/>
      <c r="RFA6" s="82"/>
      <c r="RFB6" s="82"/>
      <c r="RFC6" s="82"/>
      <c r="RFD6" s="82"/>
      <c r="RFE6" s="82"/>
      <c r="RFF6" s="82"/>
      <c r="RFG6" s="82"/>
      <c r="RFH6" s="82"/>
      <c r="RFI6" s="82"/>
      <c r="RFJ6" s="82"/>
      <c r="RFK6" s="82"/>
      <c r="RFL6" s="82"/>
      <c r="RFM6" s="82"/>
      <c r="RFN6" s="82"/>
      <c r="RFO6" s="82"/>
      <c r="RFP6" s="82"/>
      <c r="RFQ6" s="82"/>
      <c r="RFR6" s="82"/>
      <c r="RFS6" s="82"/>
      <c r="RFT6" s="82"/>
      <c r="RFU6" s="82"/>
      <c r="RFV6" s="82"/>
      <c r="RFW6" s="82"/>
      <c r="RFX6" s="82"/>
      <c r="RFY6" s="82"/>
      <c r="RFZ6" s="82"/>
      <c r="RGA6" s="82"/>
      <c r="RGB6" s="82"/>
      <c r="RGC6" s="82"/>
      <c r="RGD6" s="82"/>
      <c r="RGE6" s="82"/>
      <c r="RGF6" s="82"/>
      <c r="RGG6" s="82"/>
      <c r="RGH6" s="82"/>
      <c r="RGI6" s="82"/>
      <c r="RGJ6" s="82"/>
      <c r="RGK6" s="82"/>
      <c r="RGL6" s="82"/>
      <c r="RGM6" s="82"/>
      <c r="RGN6" s="82"/>
      <c r="RGO6" s="82"/>
      <c r="RGP6" s="82"/>
      <c r="RGQ6" s="82"/>
      <c r="RGR6" s="82"/>
      <c r="RGS6" s="82"/>
      <c r="RGT6" s="82"/>
      <c r="RGU6" s="82"/>
      <c r="RGV6" s="82"/>
      <c r="RGW6" s="82"/>
      <c r="RGX6" s="82"/>
      <c r="RGY6" s="82"/>
      <c r="RGZ6" s="82"/>
      <c r="RHA6" s="82"/>
      <c r="RHB6" s="82"/>
      <c r="RHC6" s="82"/>
      <c r="RHD6" s="82"/>
      <c r="RHE6" s="82"/>
      <c r="RHF6" s="82"/>
      <c r="RHG6" s="82"/>
      <c r="RHH6" s="82"/>
      <c r="RHI6" s="82"/>
      <c r="RHJ6" s="82"/>
      <c r="RHK6" s="82"/>
      <c r="RHL6" s="82"/>
      <c r="RHM6" s="82"/>
      <c r="RHN6" s="82"/>
      <c r="RHO6" s="82"/>
      <c r="RHP6" s="82"/>
      <c r="RHQ6" s="82"/>
      <c r="RHR6" s="82"/>
      <c r="RHS6" s="82"/>
      <c r="RHT6" s="82"/>
      <c r="RHU6" s="82"/>
      <c r="RHV6" s="82"/>
      <c r="RHW6" s="82"/>
      <c r="RHX6" s="82"/>
      <c r="RHY6" s="82"/>
      <c r="RHZ6" s="82"/>
      <c r="RIA6" s="82"/>
      <c r="RIB6" s="82"/>
      <c r="RIC6" s="82"/>
      <c r="RID6" s="82"/>
      <c r="RIE6" s="82"/>
      <c r="RIF6" s="82"/>
      <c r="RIG6" s="82"/>
      <c r="RIH6" s="82"/>
      <c r="RII6" s="82"/>
      <c r="RIJ6" s="82"/>
      <c r="RIK6" s="82"/>
      <c r="RIL6" s="82"/>
      <c r="RIM6" s="82"/>
      <c r="RIN6" s="82"/>
      <c r="RIO6" s="82"/>
      <c r="RIP6" s="82"/>
      <c r="RIQ6" s="82"/>
      <c r="RIR6" s="82"/>
      <c r="RIS6" s="82"/>
      <c r="RIT6" s="82"/>
      <c r="RIU6" s="82"/>
      <c r="RIV6" s="82"/>
      <c r="RIW6" s="82"/>
      <c r="RIX6" s="82"/>
      <c r="RIY6" s="82"/>
      <c r="RIZ6" s="82"/>
      <c r="RJA6" s="82"/>
      <c r="RJB6" s="82"/>
      <c r="RJC6" s="82"/>
      <c r="RJD6" s="82"/>
      <c r="RJE6" s="82"/>
      <c r="RJF6" s="82"/>
      <c r="RJG6" s="82"/>
      <c r="RJH6" s="82"/>
      <c r="RJI6" s="82"/>
      <c r="RJJ6" s="82"/>
      <c r="RJK6" s="82"/>
      <c r="RJL6" s="82"/>
      <c r="RJM6" s="82"/>
      <c r="RJN6" s="82"/>
      <c r="RJO6" s="82"/>
      <c r="RJP6" s="82"/>
      <c r="RJQ6" s="82"/>
      <c r="RJR6" s="82"/>
      <c r="RJS6" s="82"/>
      <c r="RJT6" s="82"/>
      <c r="RJU6" s="82"/>
      <c r="RJV6" s="82"/>
      <c r="RJW6" s="82"/>
      <c r="RJX6" s="82"/>
      <c r="RJY6" s="82"/>
      <c r="RJZ6" s="82"/>
      <c r="RKA6" s="82"/>
      <c r="RKB6" s="82"/>
      <c r="RKC6" s="82"/>
      <c r="RKD6" s="82"/>
      <c r="RKE6" s="82"/>
      <c r="RKF6" s="82"/>
      <c r="RKG6" s="82"/>
      <c r="RKH6" s="82"/>
      <c r="RKI6" s="82"/>
      <c r="RKJ6" s="82"/>
      <c r="RKK6" s="82"/>
      <c r="RKL6" s="82"/>
      <c r="RKM6" s="82"/>
      <c r="RKN6" s="82"/>
      <c r="RKO6" s="82"/>
      <c r="RKP6" s="82"/>
      <c r="RKQ6" s="82"/>
      <c r="RKR6" s="82"/>
      <c r="RKS6" s="82"/>
      <c r="RKT6" s="82"/>
      <c r="RKU6" s="82"/>
      <c r="RKV6" s="82"/>
      <c r="RKW6" s="82"/>
      <c r="RKX6" s="82"/>
      <c r="RKY6" s="82"/>
      <c r="RKZ6" s="82"/>
      <c r="RLA6" s="82"/>
      <c r="RLB6" s="82"/>
      <c r="RLC6" s="82"/>
      <c r="RLD6" s="82"/>
      <c r="RLE6" s="82"/>
      <c r="RLF6" s="82"/>
      <c r="RLG6" s="82"/>
      <c r="RLH6" s="82"/>
      <c r="RLI6" s="82"/>
      <c r="RLJ6" s="82"/>
      <c r="RLK6" s="82"/>
      <c r="RLL6" s="82"/>
      <c r="RLM6" s="82"/>
      <c r="RLN6" s="82"/>
      <c r="RLO6" s="82"/>
      <c r="RLP6" s="82"/>
      <c r="RLQ6" s="82"/>
      <c r="RLR6" s="82"/>
      <c r="RLS6" s="82"/>
      <c r="RLT6" s="82"/>
      <c r="RLU6" s="82"/>
      <c r="RLV6" s="82"/>
      <c r="RLW6" s="82"/>
      <c r="RLX6" s="82"/>
      <c r="RLY6" s="82"/>
      <c r="RLZ6" s="82"/>
      <c r="RMA6" s="82"/>
      <c r="RMB6" s="82"/>
      <c r="RMC6" s="82"/>
      <c r="RMD6" s="82"/>
      <c r="RME6" s="82"/>
      <c r="RMF6" s="82"/>
      <c r="RMG6" s="82"/>
      <c r="RMH6" s="82"/>
      <c r="RMI6" s="82"/>
      <c r="RMJ6" s="82"/>
      <c r="RMK6" s="82"/>
      <c r="RML6" s="82"/>
      <c r="RMM6" s="82"/>
      <c r="RMN6" s="82"/>
      <c r="RMO6" s="82"/>
      <c r="RMP6" s="82"/>
      <c r="RMQ6" s="82"/>
      <c r="RMR6" s="82"/>
      <c r="RMS6" s="82"/>
      <c r="RMT6" s="82"/>
      <c r="RMU6" s="82"/>
      <c r="RMV6" s="82"/>
      <c r="RMW6" s="82"/>
      <c r="RMX6" s="82"/>
      <c r="RMY6" s="82"/>
      <c r="RMZ6" s="82"/>
      <c r="RNA6" s="82"/>
      <c r="RNB6" s="82"/>
      <c r="RNC6" s="82"/>
      <c r="RND6" s="82"/>
      <c r="RNE6" s="82"/>
      <c r="RNF6" s="82"/>
      <c r="RNG6" s="82"/>
      <c r="RNH6" s="82"/>
      <c r="RNI6" s="82"/>
      <c r="RNJ6" s="82"/>
      <c r="RNK6" s="82"/>
      <c r="RNL6" s="82"/>
      <c r="RNM6" s="82"/>
      <c r="RNN6" s="82"/>
      <c r="RNO6" s="82"/>
      <c r="RNP6" s="82"/>
      <c r="RNQ6" s="82"/>
      <c r="RNR6" s="82"/>
      <c r="RNS6" s="82"/>
      <c r="RNT6" s="82"/>
      <c r="RNU6" s="82"/>
      <c r="RNV6" s="82"/>
      <c r="RNW6" s="82"/>
      <c r="RNX6" s="82"/>
      <c r="RNY6" s="82"/>
      <c r="RNZ6" s="82"/>
      <c r="ROA6" s="82"/>
      <c r="ROB6" s="82"/>
      <c r="ROC6" s="82"/>
      <c r="ROD6" s="82"/>
      <c r="ROE6" s="82"/>
      <c r="ROF6" s="82"/>
      <c r="ROG6" s="82"/>
      <c r="ROH6" s="82"/>
      <c r="ROI6" s="82"/>
      <c r="ROJ6" s="82"/>
      <c r="ROK6" s="82"/>
      <c r="ROL6" s="82"/>
      <c r="ROM6" s="82"/>
      <c r="RON6" s="82"/>
      <c r="ROO6" s="82"/>
      <c r="ROP6" s="82"/>
      <c r="ROQ6" s="82"/>
      <c r="ROR6" s="82"/>
      <c r="ROS6" s="82"/>
      <c r="ROT6" s="82"/>
      <c r="ROU6" s="82"/>
      <c r="ROV6" s="82"/>
      <c r="ROW6" s="82"/>
      <c r="ROX6" s="82"/>
      <c r="ROY6" s="82"/>
      <c r="ROZ6" s="82"/>
      <c r="RPA6" s="82"/>
      <c r="RPB6" s="82"/>
      <c r="RPC6" s="82"/>
      <c r="RPD6" s="82"/>
      <c r="RPE6" s="82"/>
      <c r="RPF6" s="82"/>
      <c r="RPG6" s="82"/>
      <c r="RPH6" s="82"/>
      <c r="RPI6" s="82"/>
      <c r="RPJ6" s="82"/>
      <c r="RPK6" s="82"/>
      <c r="RPL6" s="82"/>
      <c r="RPM6" s="82"/>
      <c r="RPN6" s="82"/>
      <c r="RPO6" s="82"/>
      <c r="RPP6" s="82"/>
      <c r="RPQ6" s="82"/>
      <c r="RPR6" s="82"/>
      <c r="RPS6" s="82"/>
      <c r="RPT6" s="82"/>
      <c r="RPU6" s="82"/>
      <c r="RPV6" s="82"/>
      <c r="RPW6" s="82"/>
      <c r="RPX6" s="82"/>
      <c r="RPY6" s="82"/>
      <c r="RPZ6" s="82"/>
      <c r="RQA6" s="82"/>
      <c r="RQB6" s="82"/>
      <c r="RQC6" s="82"/>
      <c r="RQD6" s="82"/>
      <c r="RQE6" s="82"/>
      <c r="RQF6" s="82"/>
      <c r="RQG6" s="82"/>
      <c r="RQH6" s="82"/>
      <c r="RQI6" s="82"/>
      <c r="RQJ6" s="82"/>
      <c r="RQK6" s="82"/>
      <c r="RQL6" s="82"/>
      <c r="RQM6" s="82"/>
      <c r="RQN6" s="82"/>
      <c r="RQO6" s="82"/>
      <c r="RQP6" s="82"/>
      <c r="RQQ6" s="82"/>
      <c r="RQR6" s="82"/>
      <c r="RQS6" s="82"/>
      <c r="RQT6" s="82"/>
      <c r="RQU6" s="82"/>
      <c r="RQV6" s="82"/>
      <c r="RQW6" s="82"/>
      <c r="RQX6" s="82"/>
      <c r="RQY6" s="82"/>
      <c r="RQZ6" s="82"/>
      <c r="RRA6" s="82"/>
      <c r="RRB6" s="82"/>
      <c r="RRC6" s="82"/>
      <c r="RRD6" s="82"/>
      <c r="RRE6" s="82"/>
      <c r="RRF6" s="82"/>
      <c r="RRG6" s="82"/>
      <c r="RRH6" s="82"/>
      <c r="RRI6" s="82"/>
      <c r="RRJ6" s="82"/>
      <c r="RRK6" s="82"/>
      <c r="RRL6" s="82"/>
      <c r="RRM6" s="82"/>
      <c r="RRN6" s="82"/>
      <c r="RRO6" s="82"/>
      <c r="RRP6" s="82"/>
      <c r="RRQ6" s="82"/>
      <c r="RRR6" s="82"/>
      <c r="RRS6" s="82"/>
      <c r="RRT6" s="82"/>
      <c r="RRU6" s="82"/>
      <c r="RRV6" s="82"/>
      <c r="RRW6" s="82"/>
      <c r="RRX6" s="82"/>
      <c r="RRY6" s="82"/>
      <c r="RRZ6" s="82"/>
      <c r="RSA6" s="82"/>
      <c r="RSB6" s="82"/>
      <c r="RSC6" s="82"/>
      <c r="RSD6" s="82"/>
      <c r="RSE6" s="82"/>
      <c r="RSF6" s="82"/>
      <c r="RSG6" s="82"/>
      <c r="RSH6" s="82"/>
      <c r="RSI6" s="82"/>
      <c r="RSJ6" s="82"/>
      <c r="RSK6" s="82"/>
      <c r="RSL6" s="82"/>
      <c r="RSM6" s="82"/>
      <c r="RSN6" s="82"/>
      <c r="RSO6" s="82"/>
      <c r="RSP6" s="82"/>
      <c r="RSQ6" s="82"/>
      <c r="RSR6" s="82"/>
      <c r="RSS6" s="82"/>
      <c r="RST6" s="82"/>
      <c r="RSU6" s="82"/>
      <c r="RSV6" s="82"/>
      <c r="RSW6" s="82"/>
      <c r="RSX6" s="82"/>
      <c r="RSY6" s="82"/>
      <c r="RSZ6" s="82"/>
      <c r="RTA6" s="82"/>
      <c r="RTB6" s="82"/>
      <c r="RTC6" s="82"/>
      <c r="RTD6" s="82"/>
      <c r="RTE6" s="82"/>
      <c r="RTF6" s="82"/>
      <c r="RTG6" s="82"/>
      <c r="RTH6" s="82"/>
      <c r="RTI6" s="82"/>
      <c r="RTJ6" s="82"/>
      <c r="RTK6" s="82"/>
      <c r="RTL6" s="82"/>
      <c r="RTM6" s="82"/>
      <c r="RTN6" s="82"/>
      <c r="RTO6" s="82"/>
      <c r="RTP6" s="82"/>
      <c r="RTQ6" s="82"/>
      <c r="RTR6" s="82"/>
      <c r="RTS6" s="82"/>
      <c r="RTT6" s="82"/>
      <c r="RTU6" s="82"/>
      <c r="RTV6" s="82"/>
      <c r="RTW6" s="82"/>
      <c r="RTX6" s="82"/>
      <c r="RTY6" s="82"/>
      <c r="RTZ6" s="82"/>
      <c r="RUA6" s="82"/>
      <c r="RUB6" s="82"/>
      <c r="RUC6" s="82"/>
      <c r="RUD6" s="82"/>
      <c r="RUE6" s="82"/>
      <c r="RUF6" s="82"/>
      <c r="RUG6" s="82"/>
      <c r="RUH6" s="82"/>
      <c r="RUI6" s="82"/>
      <c r="RUJ6" s="82"/>
      <c r="RUK6" s="82"/>
      <c r="RUL6" s="82"/>
      <c r="RUM6" s="82"/>
      <c r="RUN6" s="82"/>
      <c r="RUO6" s="82"/>
      <c r="RUP6" s="82"/>
      <c r="RUQ6" s="82"/>
      <c r="RUR6" s="82"/>
      <c r="RUS6" s="82"/>
      <c r="RUT6" s="82"/>
      <c r="RUU6" s="82"/>
      <c r="RUV6" s="82"/>
      <c r="RUW6" s="82"/>
      <c r="RUX6" s="82"/>
      <c r="RUY6" s="82"/>
      <c r="RUZ6" s="82"/>
      <c r="RVA6" s="82"/>
      <c r="RVB6" s="82"/>
      <c r="RVC6" s="82"/>
      <c r="RVD6" s="82"/>
      <c r="RVE6" s="82"/>
      <c r="RVF6" s="82"/>
      <c r="RVG6" s="82"/>
      <c r="RVH6" s="82"/>
      <c r="RVI6" s="82"/>
      <c r="RVJ6" s="82"/>
      <c r="RVK6" s="82"/>
      <c r="RVL6" s="82"/>
      <c r="RVM6" s="82"/>
      <c r="RVN6" s="82"/>
      <c r="RVO6" s="82"/>
      <c r="RVP6" s="82"/>
      <c r="RVQ6" s="82"/>
      <c r="RVR6" s="82"/>
      <c r="RVS6" s="82"/>
      <c r="RVT6" s="82"/>
      <c r="RVU6" s="82"/>
      <c r="RVV6" s="82"/>
      <c r="RVW6" s="82"/>
      <c r="RVX6" s="82"/>
      <c r="RVY6" s="82"/>
      <c r="RVZ6" s="82"/>
      <c r="RWA6" s="82"/>
      <c r="RWB6" s="82"/>
      <c r="RWC6" s="82"/>
      <c r="RWD6" s="82"/>
      <c r="RWE6" s="82"/>
      <c r="RWF6" s="82"/>
      <c r="RWG6" s="82"/>
      <c r="RWH6" s="82"/>
      <c r="RWI6" s="82"/>
      <c r="RWJ6" s="82"/>
      <c r="RWK6" s="82"/>
      <c r="RWL6" s="82"/>
      <c r="RWM6" s="82"/>
      <c r="RWN6" s="82"/>
      <c r="RWO6" s="82"/>
      <c r="RWP6" s="82"/>
      <c r="RWQ6" s="82"/>
      <c r="RWR6" s="82"/>
      <c r="RWS6" s="82"/>
      <c r="RWT6" s="82"/>
      <c r="RWU6" s="82"/>
      <c r="RWV6" s="82"/>
      <c r="RWW6" s="82"/>
      <c r="RWX6" s="82"/>
      <c r="RWY6" s="82"/>
      <c r="RWZ6" s="82"/>
      <c r="RXA6" s="82"/>
      <c r="RXB6" s="82"/>
      <c r="RXC6" s="82"/>
      <c r="RXD6" s="82"/>
      <c r="RXE6" s="82"/>
      <c r="RXF6" s="82"/>
      <c r="RXG6" s="82"/>
      <c r="RXH6" s="82"/>
      <c r="RXI6" s="82"/>
      <c r="RXJ6" s="82"/>
      <c r="RXK6" s="82"/>
      <c r="RXL6" s="82"/>
      <c r="RXM6" s="82"/>
      <c r="RXN6" s="82"/>
      <c r="RXO6" s="82"/>
      <c r="RXP6" s="82"/>
      <c r="RXQ6" s="82"/>
      <c r="RXR6" s="82"/>
      <c r="RXS6" s="82"/>
      <c r="RXT6" s="82"/>
      <c r="RXU6" s="82"/>
      <c r="RXV6" s="82"/>
      <c r="RXW6" s="82"/>
      <c r="RXX6" s="82"/>
      <c r="RXY6" s="82"/>
      <c r="RXZ6" s="82"/>
      <c r="RYA6" s="82"/>
      <c r="RYB6" s="82"/>
      <c r="RYC6" s="82"/>
      <c r="RYD6" s="82"/>
      <c r="RYE6" s="82"/>
      <c r="RYF6" s="82"/>
      <c r="RYG6" s="82"/>
      <c r="RYH6" s="82"/>
      <c r="RYI6" s="82"/>
      <c r="RYJ6" s="82"/>
      <c r="RYK6" s="82"/>
      <c r="RYL6" s="82"/>
      <c r="RYM6" s="82"/>
      <c r="RYN6" s="82"/>
      <c r="RYO6" s="82"/>
      <c r="RYP6" s="82"/>
      <c r="RYQ6" s="82"/>
      <c r="RYR6" s="82"/>
      <c r="RYS6" s="82"/>
      <c r="RYT6" s="82"/>
      <c r="RYU6" s="82"/>
      <c r="RYV6" s="82"/>
      <c r="RYW6" s="82"/>
      <c r="RYX6" s="82"/>
      <c r="RYY6" s="82"/>
      <c r="RYZ6" s="82"/>
      <c r="RZA6" s="82"/>
      <c r="RZB6" s="82"/>
      <c r="RZC6" s="82"/>
      <c r="RZD6" s="82"/>
      <c r="RZE6" s="82"/>
      <c r="RZF6" s="82"/>
      <c r="RZG6" s="82"/>
      <c r="RZH6" s="82"/>
      <c r="RZI6" s="82"/>
      <c r="RZJ6" s="82"/>
      <c r="RZK6" s="82"/>
      <c r="RZL6" s="82"/>
      <c r="RZM6" s="82"/>
      <c r="RZN6" s="82"/>
      <c r="RZO6" s="82"/>
      <c r="RZP6" s="82"/>
      <c r="RZQ6" s="82"/>
      <c r="RZR6" s="82"/>
      <c r="RZS6" s="82"/>
      <c r="RZT6" s="82"/>
      <c r="RZU6" s="82"/>
      <c r="RZV6" s="82"/>
      <c r="RZW6" s="82"/>
      <c r="RZX6" s="82"/>
      <c r="RZY6" s="82"/>
      <c r="RZZ6" s="82"/>
      <c r="SAA6" s="82"/>
      <c r="SAB6" s="82"/>
      <c r="SAC6" s="82"/>
      <c r="SAD6" s="82"/>
      <c r="SAE6" s="82"/>
      <c r="SAF6" s="82"/>
      <c r="SAG6" s="82"/>
      <c r="SAH6" s="82"/>
      <c r="SAI6" s="82"/>
      <c r="SAJ6" s="82"/>
      <c r="SAK6" s="82"/>
      <c r="SAL6" s="82"/>
      <c r="SAM6" s="82"/>
      <c r="SAN6" s="82"/>
      <c r="SAO6" s="82"/>
      <c r="SAP6" s="82"/>
      <c r="SAQ6" s="82"/>
      <c r="SAR6" s="82"/>
      <c r="SAS6" s="82"/>
      <c r="SAT6" s="82"/>
      <c r="SAU6" s="82"/>
      <c r="SAV6" s="82"/>
      <c r="SAW6" s="82"/>
      <c r="SAX6" s="82"/>
      <c r="SAY6" s="82"/>
      <c r="SAZ6" s="82"/>
      <c r="SBA6" s="82"/>
      <c r="SBB6" s="82"/>
      <c r="SBC6" s="82"/>
      <c r="SBD6" s="82"/>
      <c r="SBE6" s="82"/>
      <c r="SBF6" s="82"/>
      <c r="SBG6" s="82"/>
      <c r="SBH6" s="82"/>
      <c r="SBI6" s="82"/>
      <c r="SBJ6" s="82"/>
      <c r="SBK6" s="82"/>
      <c r="SBL6" s="82"/>
      <c r="SBM6" s="82"/>
      <c r="SBN6" s="82"/>
      <c r="SBO6" s="82"/>
      <c r="SBP6" s="82"/>
      <c r="SBQ6" s="82"/>
      <c r="SBR6" s="82"/>
      <c r="SBS6" s="82"/>
      <c r="SBT6" s="82"/>
      <c r="SBU6" s="82"/>
      <c r="SBV6" s="82"/>
      <c r="SBW6" s="82"/>
      <c r="SBX6" s="82"/>
      <c r="SBY6" s="82"/>
      <c r="SBZ6" s="82"/>
      <c r="SCA6" s="82"/>
      <c r="SCB6" s="82"/>
      <c r="SCC6" s="82"/>
      <c r="SCD6" s="82"/>
      <c r="SCE6" s="82"/>
      <c r="SCF6" s="82"/>
      <c r="SCG6" s="82"/>
      <c r="SCH6" s="82"/>
      <c r="SCI6" s="82"/>
      <c r="SCJ6" s="82"/>
      <c r="SCK6" s="82"/>
      <c r="SCL6" s="82"/>
      <c r="SCM6" s="82"/>
      <c r="SCN6" s="82"/>
      <c r="SCO6" s="82"/>
      <c r="SCP6" s="82"/>
      <c r="SCQ6" s="82"/>
      <c r="SCR6" s="82"/>
      <c r="SCS6" s="82"/>
      <c r="SCT6" s="82"/>
      <c r="SCU6" s="82"/>
      <c r="SCV6" s="82"/>
      <c r="SCW6" s="82"/>
      <c r="SCX6" s="82"/>
      <c r="SCY6" s="82"/>
      <c r="SCZ6" s="82"/>
      <c r="SDA6" s="82"/>
      <c r="SDB6" s="82"/>
      <c r="SDC6" s="82"/>
      <c r="SDD6" s="82"/>
      <c r="SDE6" s="82"/>
      <c r="SDF6" s="82"/>
      <c r="SDG6" s="82"/>
      <c r="SDH6" s="82"/>
      <c r="SDI6" s="82"/>
      <c r="SDJ6" s="82"/>
      <c r="SDK6" s="82"/>
      <c r="SDL6" s="82"/>
      <c r="SDM6" s="82"/>
      <c r="SDN6" s="82"/>
      <c r="SDO6" s="82"/>
      <c r="SDP6" s="82"/>
      <c r="SDQ6" s="82"/>
      <c r="SDR6" s="82"/>
      <c r="SDS6" s="82"/>
      <c r="SDT6" s="82"/>
      <c r="SDU6" s="82"/>
      <c r="SDV6" s="82"/>
      <c r="SDW6" s="82"/>
      <c r="SDX6" s="82"/>
      <c r="SDY6" s="82"/>
      <c r="SDZ6" s="82"/>
      <c r="SEA6" s="82"/>
      <c r="SEB6" s="82"/>
      <c r="SEC6" s="82"/>
      <c r="SED6" s="82"/>
      <c r="SEE6" s="82"/>
      <c r="SEF6" s="82"/>
      <c r="SEG6" s="82"/>
      <c r="SEH6" s="82"/>
      <c r="SEI6" s="82"/>
      <c r="SEJ6" s="82"/>
      <c r="SEK6" s="82"/>
      <c r="SEL6" s="82"/>
      <c r="SEM6" s="82"/>
      <c r="SEN6" s="82"/>
      <c r="SEO6" s="82"/>
      <c r="SEP6" s="82"/>
      <c r="SEQ6" s="82"/>
      <c r="SER6" s="82"/>
      <c r="SES6" s="82"/>
      <c r="SET6" s="82"/>
      <c r="SEU6" s="82"/>
      <c r="SEV6" s="82"/>
      <c r="SEW6" s="82"/>
      <c r="SEX6" s="82"/>
      <c r="SEY6" s="82"/>
      <c r="SEZ6" s="82"/>
      <c r="SFA6" s="82"/>
      <c r="SFB6" s="82"/>
      <c r="SFC6" s="82"/>
      <c r="SFD6" s="82"/>
      <c r="SFE6" s="82"/>
      <c r="SFF6" s="82"/>
      <c r="SFG6" s="82"/>
      <c r="SFH6" s="82"/>
      <c r="SFI6" s="82"/>
      <c r="SFJ6" s="82"/>
      <c r="SFK6" s="82"/>
      <c r="SFL6" s="82"/>
      <c r="SFM6" s="82"/>
      <c r="SFN6" s="82"/>
      <c r="SFO6" s="82"/>
      <c r="SFP6" s="82"/>
      <c r="SFQ6" s="82"/>
      <c r="SFR6" s="82"/>
      <c r="SFS6" s="82"/>
      <c r="SFT6" s="82"/>
      <c r="SFU6" s="82"/>
      <c r="SFV6" s="82"/>
      <c r="SFW6" s="82"/>
      <c r="SFX6" s="82"/>
      <c r="SFY6" s="82"/>
      <c r="SFZ6" s="82"/>
      <c r="SGA6" s="82"/>
      <c r="SGB6" s="82"/>
      <c r="SGC6" s="82"/>
      <c r="SGD6" s="82"/>
      <c r="SGE6" s="82"/>
      <c r="SGF6" s="82"/>
      <c r="SGG6" s="82"/>
      <c r="SGH6" s="82"/>
      <c r="SGI6" s="82"/>
      <c r="SGJ6" s="82"/>
      <c r="SGK6" s="82"/>
      <c r="SGL6" s="82"/>
      <c r="SGM6" s="82"/>
      <c r="SGN6" s="82"/>
      <c r="SGO6" s="82"/>
      <c r="SGP6" s="82"/>
      <c r="SGQ6" s="82"/>
      <c r="SGR6" s="82"/>
      <c r="SGS6" s="82"/>
      <c r="SGT6" s="82"/>
      <c r="SGU6" s="82"/>
      <c r="SGV6" s="82"/>
      <c r="SGW6" s="82"/>
      <c r="SGX6" s="82"/>
      <c r="SGY6" s="82"/>
      <c r="SGZ6" s="82"/>
      <c r="SHA6" s="82"/>
      <c r="SHB6" s="82"/>
      <c r="SHC6" s="82"/>
      <c r="SHD6" s="82"/>
      <c r="SHE6" s="82"/>
      <c r="SHF6" s="82"/>
      <c r="SHG6" s="82"/>
      <c r="SHH6" s="82"/>
      <c r="SHI6" s="82"/>
      <c r="SHJ6" s="82"/>
      <c r="SHK6" s="82"/>
      <c r="SHL6" s="82"/>
      <c r="SHM6" s="82"/>
      <c r="SHN6" s="82"/>
      <c r="SHO6" s="82"/>
      <c r="SHP6" s="82"/>
      <c r="SHQ6" s="82"/>
      <c r="SHR6" s="82"/>
      <c r="SHS6" s="82"/>
      <c r="SHT6" s="82"/>
      <c r="SHU6" s="82"/>
      <c r="SHV6" s="82"/>
      <c r="SHW6" s="82"/>
      <c r="SHX6" s="82"/>
      <c r="SHY6" s="82"/>
      <c r="SHZ6" s="82"/>
      <c r="SIA6" s="82"/>
      <c r="SIB6" s="82"/>
      <c r="SIC6" s="82"/>
      <c r="SID6" s="82"/>
      <c r="SIE6" s="82"/>
      <c r="SIF6" s="82"/>
      <c r="SIG6" s="82"/>
      <c r="SIH6" s="82"/>
      <c r="SII6" s="82"/>
      <c r="SIJ6" s="82"/>
      <c r="SIK6" s="82"/>
      <c r="SIL6" s="82"/>
      <c r="SIM6" s="82"/>
      <c r="SIN6" s="82"/>
      <c r="SIO6" s="82"/>
      <c r="SIP6" s="82"/>
      <c r="SIQ6" s="82"/>
      <c r="SIR6" s="82"/>
      <c r="SIS6" s="82"/>
      <c r="SIT6" s="82"/>
      <c r="SIU6" s="82"/>
      <c r="SIV6" s="82"/>
      <c r="SIW6" s="82"/>
      <c r="SIX6" s="82"/>
      <c r="SIY6" s="82"/>
      <c r="SIZ6" s="82"/>
      <c r="SJA6" s="82"/>
      <c r="SJB6" s="82"/>
      <c r="SJC6" s="82"/>
      <c r="SJD6" s="82"/>
      <c r="SJE6" s="82"/>
      <c r="SJF6" s="82"/>
      <c r="SJG6" s="82"/>
      <c r="SJH6" s="82"/>
      <c r="SJI6" s="82"/>
      <c r="SJJ6" s="82"/>
      <c r="SJK6" s="82"/>
      <c r="SJL6" s="82"/>
      <c r="SJM6" s="82"/>
      <c r="SJN6" s="82"/>
      <c r="SJO6" s="82"/>
      <c r="SJP6" s="82"/>
      <c r="SJQ6" s="82"/>
      <c r="SJR6" s="82"/>
      <c r="SJS6" s="82"/>
      <c r="SJT6" s="82"/>
      <c r="SJU6" s="82"/>
      <c r="SJV6" s="82"/>
      <c r="SJW6" s="82"/>
      <c r="SJX6" s="82"/>
      <c r="SJY6" s="82"/>
      <c r="SJZ6" s="82"/>
      <c r="SKA6" s="82"/>
      <c r="SKB6" s="82"/>
      <c r="SKC6" s="82"/>
      <c r="SKD6" s="82"/>
      <c r="SKE6" s="82"/>
      <c r="SKF6" s="82"/>
      <c r="SKG6" s="82"/>
      <c r="SKH6" s="82"/>
      <c r="SKI6" s="82"/>
      <c r="SKJ6" s="82"/>
      <c r="SKK6" s="82"/>
      <c r="SKL6" s="82"/>
      <c r="SKM6" s="82"/>
      <c r="SKN6" s="82"/>
      <c r="SKO6" s="82"/>
      <c r="SKP6" s="82"/>
      <c r="SKQ6" s="82"/>
      <c r="SKR6" s="82"/>
      <c r="SKS6" s="82"/>
      <c r="SKT6" s="82"/>
      <c r="SKU6" s="82"/>
      <c r="SKV6" s="82"/>
      <c r="SKW6" s="82"/>
      <c r="SKX6" s="82"/>
      <c r="SKY6" s="82"/>
      <c r="SKZ6" s="82"/>
      <c r="SLA6" s="82"/>
      <c r="SLB6" s="82"/>
      <c r="SLC6" s="82"/>
      <c r="SLD6" s="82"/>
      <c r="SLE6" s="82"/>
      <c r="SLF6" s="82"/>
      <c r="SLG6" s="82"/>
      <c r="SLH6" s="82"/>
      <c r="SLI6" s="82"/>
      <c r="SLJ6" s="82"/>
      <c r="SLK6" s="82"/>
      <c r="SLL6" s="82"/>
      <c r="SLM6" s="82"/>
      <c r="SLN6" s="82"/>
      <c r="SLO6" s="82"/>
      <c r="SLP6" s="82"/>
      <c r="SLQ6" s="82"/>
      <c r="SLR6" s="82"/>
      <c r="SLS6" s="82"/>
      <c r="SLT6" s="82"/>
      <c r="SLU6" s="82"/>
      <c r="SLV6" s="82"/>
      <c r="SLW6" s="82"/>
      <c r="SLX6" s="82"/>
      <c r="SLY6" s="82"/>
      <c r="SLZ6" s="82"/>
      <c r="SMA6" s="82"/>
      <c r="SMB6" s="82"/>
      <c r="SMC6" s="82"/>
      <c r="SMD6" s="82"/>
      <c r="SME6" s="82"/>
      <c r="SMF6" s="82"/>
      <c r="SMG6" s="82"/>
      <c r="SMH6" s="82"/>
      <c r="SMI6" s="82"/>
      <c r="SMJ6" s="82"/>
      <c r="SMK6" s="82"/>
      <c r="SML6" s="82"/>
      <c r="SMM6" s="82"/>
      <c r="SMN6" s="82"/>
      <c r="SMO6" s="82"/>
      <c r="SMP6" s="82"/>
      <c r="SMQ6" s="82"/>
      <c r="SMR6" s="82"/>
      <c r="SMS6" s="82"/>
      <c r="SMT6" s="82"/>
      <c r="SMU6" s="82"/>
      <c r="SMV6" s="82"/>
      <c r="SMW6" s="82"/>
      <c r="SMX6" s="82"/>
      <c r="SMY6" s="82"/>
      <c r="SMZ6" s="82"/>
      <c r="SNA6" s="82"/>
      <c r="SNB6" s="82"/>
      <c r="SNC6" s="82"/>
      <c r="SND6" s="82"/>
      <c r="SNE6" s="82"/>
      <c r="SNF6" s="82"/>
      <c r="SNG6" s="82"/>
      <c r="SNH6" s="82"/>
      <c r="SNI6" s="82"/>
      <c r="SNJ6" s="82"/>
      <c r="SNK6" s="82"/>
      <c r="SNL6" s="82"/>
      <c r="SNM6" s="82"/>
      <c r="SNN6" s="82"/>
      <c r="SNO6" s="82"/>
      <c r="SNP6" s="82"/>
      <c r="SNQ6" s="82"/>
      <c r="SNR6" s="82"/>
      <c r="SNS6" s="82"/>
      <c r="SNT6" s="82"/>
      <c r="SNU6" s="82"/>
      <c r="SNV6" s="82"/>
      <c r="SNW6" s="82"/>
      <c r="SNX6" s="82"/>
      <c r="SNY6" s="82"/>
      <c r="SNZ6" s="82"/>
      <c r="SOA6" s="82"/>
      <c r="SOB6" s="82"/>
      <c r="SOC6" s="82"/>
      <c r="SOD6" s="82"/>
      <c r="SOE6" s="82"/>
      <c r="SOF6" s="82"/>
      <c r="SOG6" s="82"/>
      <c r="SOH6" s="82"/>
      <c r="SOI6" s="82"/>
      <c r="SOJ6" s="82"/>
      <c r="SOK6" s="82"/>
      <c r="SOL6" s="82"/>
      <c r="SOM6" s="82"/>
      <c r="SON6" s="82"/>
      <c r="SOO6" s="82"/>
      <c r="SOP6" s="82"/>
      <c r="SOQ6" s="82"/>
      <c r="SOR6" s="82"/>
      <c r="SOS6" s="82"/>
      <c r="SOT6" s="82"/>
      <c r="SOU6" s="82"/>
      <c r="SOV6" s="82"/>
      <c r="SOW6" s="82"/>
      <c r="SOX6" s="82"/>
      <c r="SOY6" s="82"/>
      <c r="SOZ6" s="82"/>
      <c r="SPA6" s="82"/>
      <c r="SPB6" s="82"/>
      <c r="SPC6" s="82"/>
      <c r="SPD6" s="82"/>
      <c r="SPE6" s="82"/>
      <c r="SPF6" s="82"/>
      <c r="SPG6" s="82"/>
      <c r="SPH6" s="82"/>
      <c r="SPI6" s="82"/>
      <c r="SPJ6" s="82"/>
      <c r="SPK6" s="82"/>
      <c r="SPL6" s="82"/>
      <c r="SPM6" s="82"/>
      <c r="SPN6" s="82"/>
      <c r="SPO6" s="82"/>
      <c r="SPP6" s="82"/>
      <c r="SPQ6" s="82"/>
      <c r="SPR6" s="82"/>
      <c r="SPS6" s="82"/>
      <c r="SPT6" s="82"/>
      <c r="SPU6" s="82"/>
      <c r="SPV6" s="82"/>
      <c r="SPW6" s="82"/>
      <c r="SPX6" s="82"/>
      <c r="SPY6" s="82"/>
      <c r="SPZ6" s="82"/>
      <c r="SQA6" s="82"/>
      <c r="SQB6" s="82"/>
      <c r="SQC6" s="82"/>
      <c r="SQD6" s="82"/>
      <c r="SQE6" s="82"/>
      <c r="SQF6" s="82"/>
      <c r="SQG6" s="82"/>
      <c r="SQH6" s="82"/>
      <c r="SQI6" s="82"/>
      <c r="SQJ6" s="82"/>
      <c r="SQK6" s="82"/>
      <c r="SQL6" s="82"/>
      <c r="SQM6" s="82"/>
      <c r="SQN6" s="82"/>
      <c r="SQO6" s="82"/>
      <c r="SQP6" s="82"/>
      <c r="SQQ6" s="82"/>
      <c r="SQR6" s="82"/>
      <c r="SQS6" s="82"/>
      <c r="SQT6" s="82"/>
      <c r="SQU6" s="82"/>
      <c r="SQV6" s="82"/>
      <c r="SQW6" s="82"/>
      <c r="SQX6" s="82"/>
      <c r="SQY6" s="82"/>
      <c r="SQZ6" s="82"/>
      <c r="SRA6" s="82"/>
      <c r="SRB6" s="82"/>
      <c r="SRC6" s="82"/>
      <c r="SRD6" s="82"/>
      <c r="SRE6" s="82"/>
      <c r="SRF6" s="82"/>
      <c r="SRG6" s="82"/>
      <c r="SRH6" s="82"/>
      <c r="SRI6" s="82"/>
      <c r="SRJ6" s="82"/>
      <c r="SRK6" s="82"/>
      <c r="SRL6" s="82"/>
      <c r="SRM6" s="82"/>
      <c r="SRN6" s="82"/>
      <c r="SRO6" s="82"/>
      <c r="SRP6" s="82"/>
      <c r="SRQ6" s="82"/>
      <c r="SRR6" s="82"/>
      <c r="SRS6" s="82"/>
      <c r="SRT6" s="82"/>
      <c r="SRU6" s="82"/>
      <c r="SRV6" s="82"/>
      <c r="SRW6" s="82"/>
      <c r="SRX6" s="82"/>
      <c r="SRY6" s="82"/>
      <c r="SRZ6" s="82"/>
      <c r="SSA6" s="82"/>
      <c r="SSB6" s="82"/>
      <c r="SSC6" s="82"/>
      <c r="SSD6" s="82"/>
      <c r="SSE6" s="82"/>
      <c r="SSF6" s="82"/>
      <c r="SSG6" s="82"/>
      <c r="SSH6" s="82"/>
      <c r="SSI6" s="82"/>
      <c r="SSJ6" s="82"/>
      <c r="SSK6" s="82"/>
      <c r="SSL6" s="82"/>
      <c r="SSM6" s="82"/>
      <c r="SSN6" s="82"/>
      <c r="SSO6" s="82"/>
      <c r="SSP6" s="82"/>
      <c r="SSQ6" s="82"/>
      <c r="SSR6" s="82"/>
      <c r="SSS6" s="82"/>
      <c r="SST6" s="82"/>
      <c r="SSU6" s="82"/>
      <c r="SSV6" s="82"/>
      <c r="SSW6" s="82"/>
      <c r="SSX6" s="82"/>
      <c r="SSY6" s="82"/>
      <c r="SSZ6" s="82"/>
      <c r="STA6" s="82"/>
      <c r="STB6" s="82"/>
      <c r="STC6" s="82"/>
      <c r="STD6" s="82"/>
      <c r="STE6" s="82"/>
      <c r="STF6" s="82"/>
      <c r="STG6" s="82"/>
      <c r="STH6" s="82"/>
      <c r="STI6" s="82"/>
      <c r="STJ6" s="82"/>
      <c r="STK6" s="82"/>
      <c r="STL6" s="82"/>
      <c r="STM6" s="82"/>
      <c r="STN6" s="82"/>
      <c r="STO6" s="82"/>
      <c r="STP6" s="82"/>
      <c r="STQ6" s="82"/>
      <c r="STR6" s="82"/>
      <c r="STS6" s="82"/>
      <c r="STT6" s="82"/>
      <c r="STU6" s="82"/>
      <c r="STV6" s="82"/>
      <c r="STW6" s="82"/>
      <c r="STX6" s="82"/>
      <c r="STY6" s="82"/>
      <c r="STZ6" s="82"/>
      <c r="SUA6" s="82"/>
      <c r="SUB6" s="82"/>
      <c r="SUC6" s="82"/>
      <c r="SUD6" s="82"/>
      <c r="SUE6" s="82"/>
      <c r="SUF6" s="82"/>
      <c r="SUG6" s="82"/>
      <c r="SUH6" s="82"/>
      <c r="SUI6" s="82"/>
      <c r="SUJ6" s="82"/>
      <c r="SUK6" s="82"/>
      <c r="SUL6" s="82"/>
      <c r="SUM6" s="82"/>
      <c r="SUN6" s="82"/>
      <c r="SUO6" s="82"/>
      <c r="SUP6" s="82"/>
      <c r="SUQ6" s="82"/>
      <c r="SUR6" s="82"/>
      <c r="SUS6" s="82"/>
      <c r="SUT6" s="82"/>
      <c r="SUU6" s="82"/>
      <c r="SUV6" s="82"/>
      <c r="SUW6" s="82"/>
      <c r="SUX6" s="82"/>
      <c r="SUY6" s="82"/>
      <c r="SUZ6" s="82"/>
      <c r="SVA6" s="82"/>
      <c r="SVB6" s="82"/>
      <c r="SVC6" s="82"/>
      <c r="SVD6" s="82"/>
      <c r="SVE6" s="82"/>
      <c r="SVF6" s="82"/>
      <c r="SVG6" s="82"/>
      <c r="SVH6" s="82"/>
      <c r="SVI6" s="82"/>
      <c r="SVJ6" s="82"/>
      <c r="SVK6" s="82"/>
      <c r="SVL6" s="82"/>
      <c r="SVM6" s="82"/>
      <c r="SVN6" s="82"/>
      <c r="SVO6" s="82"/>
      <c r="SVP6" s="82"/>
      <c r="SVQ6" s="82"/>
      <c r="SVR6" s="82"/>
      <c r="SVS6" s="82"/>
      <c r="SVT6" s="82"/>
      <c r="SVU6" s="82"/>
      <c r="SVV6" s="82"/>
      <c r="SVW6" s="82"/>
      <c r="SVX6" s="82"/>
      <c r="SVY6" s="82"/>
      <c r="SVZ6" s="82"/>
      <c r="SWA6" s="82"/>
      <c r="SWB6" s="82"/>
      <c r="SWC6" s="82"/>
      <c r="SWD6" s="82"/>
      <c r="SWE6" s="82"/>
      <c r="SWF6" s="82"/>
      <c r="SWG6" s="82"/>
      <c r="SWH6" s="82"/>
      <c r="SWI6" s="82"/>
      <c r="SWJ6" s="82"/>
      <c r="SWK6" s="82"/>
      <c r="SWL6" s="82"/>
      <c r="SWM6" s="82"/>
      <c r="SWN6" s="82"/>
      <c r="SWO6" s="82"/>
      <c r="SWP6" s="82"/>
      <c r="SWQ6" s="82"/>
      <c r="SWR6" s="82"/>
      <c r="SWS6" s="82"/>
      <c r="SWT6" s="82"/>
      <c r="SWU6" s="82"/>
      <c r="SWV6" s="82"/>
      <c r="SWW6" s="82"/>
      <c r="SWX6" s="82"/>
      <c r="SWY6" s="82"/>
      <c r="SWZ6" s="82"/>
      <c r="SXA6" s="82"/>
      <c r="SXB6" s="82"/>
      <c r="SXC6" s="82"/>
      <c r="SXD6" s="82"/>
      <c r="SXE6" s="82"/>
      <c r="SXF6" s="82"/>
      <c r="SXG6" s="82"/>
      <c r="SXH6" s="82"/>
      <c r="SXI6" s="82"/>
      <c r="SXJ6" s="82"/>
      <c r="SXK6" s="82"/>
      <c r="SXL6" s="82"/>
      <c r="SXM6" s="82"/>
      <c r="SXN6" s="82"/>
      <c r="SXO6" s="82"/>
      <c r="SXP6" s="82"/>
      <c r="SXQ6" s="82"/>
      <c r="SXR6" s="82"/>
      <c r="SXS6" s="82"/>
      <c r="SXT6" s="82"/>
      <c r="SXU6" s="82"/>
      <c r="SXV6" s="82"/>
      <c r="SXW6" s="82"/>
      <c r="SXX6" s="82"/>
      <c r="SXY6" s="82"/>
      <c r="SXZ6" s="82"/>
      <c r="SYA6" s="82"/>
      <c r="SYB6" s="82"/>
      <c r="SYC6" s="82"/>
      <c r="SYD6" s="82"/>
      <c r="SYE6" s="82"/>
      <c r="SYF6" s="82"/>
      <c r="SYG6" s="82"/>
      <c r="SYH6" s="82"/>
      <c r="SYI6" s="82"/>
      <c r="SYJ6" s="82"/>
      <c r="SYK6" s="82"/>
      <c r="SYL6" s="82"/>
      <c r="SYM6" s="82"/>
      <c r="SYN6" s="82"/>
      <c r="SYO6" s="82"/>
      <c r="SYP6" s="82"/>
      <c r="SYQ6" s="82"/>
      <c r="SYR6" s="82"/>
      <c r="SYS6" s="82"/>
      <c r="SYT6" s="82"/>
      <c r="SYU6" s="82"/>
      <c r="SYV6" s="82"/>
      <c r="SYW6" s="82"/>
      <c r="SYX6" s="82"/>
      <c r="SYY6" s="82"/>
      <c r="SYZ6" s="82"/>
      <c r="SZA6" s="82"/>
      <c r="SZB6" s="82"/>
      <c r="SZC6" s="82"/>
      <c r="SZD6" s="82"/>
      <c r="SZE6" s="82"/>
      <c r="SZF6" s="82"/>
      <c r="SZG6" s="82"/>
      <c r="SZH6" s="82"/>
      <c r="SZI6" s="82"/>
      <c r="SZJ6" s="82"/>
      <c r="SZK6" s="82"/>
      <c r="SZL6" s="82"/>
      <c r="SZM6" s="82"/>
      <c r="SZN6" s="82"/>
      <c r="SZO6" s="82"/>
      <c r="SZP6" s="82"/>
      <c r="SZQ6" s="82"/>
      <c r="SZR6" s="82"/>
      <c r="SZS6" s="82"/>
      <c r="SZT6" s="82"/>
      <c r="SZU6" s="82"/>
      <c r="SZV6" s="82"/>
      <c r="SZW6" s="82"/>
      <c r="SZX6" s="82"/>
      <c r="SZY6" s="82"/>
      <c r="SZZ6" s="82"/>
      <c r="TAA6" s="82"/>
      <c r="TAB6" s="82"/>
      <c r="TAC6" s="82"/>
      <c r="TAD6" s="82"/>
      <c r="TAE6" s="82"/>
      <c r="TAF6" s="82"/>
      <c r="TAG6" s="82"/>
      <c r="TAH6" s="82"/>
      <c r="TAI6" s="82"/>
      <c r="TAJ6" s="82"/>
      <c r="TAK6" s="82"/>
      <c r="TAL6" s="82"/>
      <c r="TAM6" s="82"/>
      <c r="TAN6" s="82"/>
      <c r="TAO6" s="82"/>
      <c r="TAP6" s="82"/>
      <c r="TAQ6" s="82"/>
      <c r="TAR6" s="82"/>
      <c r="TAS6" s="82"/>
      <c r="TAT6" s="82"/>
      <c r="TAU6" s="82"/>
      <c r="TAV6" s="82"/>
      <c r="TAW6" s="82"/>
      <c r="TAX6" s="82"/>
      <c r="TAY6" s="82"/>
      <c r="TAZ6" s="82"/>
      <c r="TBA6" s="82"/>
      <c r="TBB6" s="82"/>
      <c r="TBC6" s="82"/>
      <c r="TBD6" s="82"/>
      <c r="TBE6" s="82"/>
      <c r="TBF6" s="82"/>
      <c r="TBG6" s="82"/>
      <c r="TBH6" s="82"/>
      <c r="TBI6" s="82"/>
      <c r="TBJ6" s="82"/>
      <c r="TBK6" s="82"/>
      <c r="TBL6" s="82"/>
      <c r="TBM6" s="82"/>
      <c r="TBN6" s="82"/>
      <c r="TBO6" s="82"/>
      <c r="TBP6" s="82"/>
      <c r="TBQ6" s="82"/>
      <c r="TBR6" s="82"/>
      <c r="TBS6" s="82"/>
      <c r="TBT6" s="82"/>
      <c r="TBU6" s="82"/>
      <c r="TBV6" s="82"/>
      <c r="TBW6" s="82"/>
      <c r="TBX6" s="82"/>
      <c r="TBY6" s="82"/>
      <c r="TBZ6" s="82"/>
      <c r="TCA6" s="82"/>
      <c r="TCB6" s="82"/>
      <c r="TCC6" s="82"/>
      <c r="TCD6" s="82"/>
      <c r="TCE6" s="82"/>
      <c r="TCF6" s="82"/>
      <c r="TCG6" s="82"/>
      <c r="TCH6" s="82"/>
      <c r="TCI6" s="82"/>
      <c r="TCJ6" s="82"/>
      <c r="TCK6" s="82"/>
      <c r="TCL6" s="82"/>
      <c r="TCM6" s="82"/>
      <c r="TCN6" s="82"/>
      <c r="TCO6" s="82"/>
      <c r="TCP6" s="82"/>
      <c r="TCQ6" s="82"/>
      <c r="TCR6" s="82"/>
      <c r="TCS6" s="82"/>
      <c r="TCT6" s="82"/>
      <c r="TCU6" s="82"/>
      <c r="TCV6" s="82"/>
      <c r="TCW6" s="82"/>
      <c r="TCX6" s="82"/>
      <c r="TCY6" s="82"/>
      <c r="TCZ6" s="82"/>
      <c r="TDA6" s="82"/>
      <c r="TDB6" s="82"/>
      <c r="TDC6" s="82"/>
      <c r="TDD6" s="82"/>
      <c r="TDE6" s="82"/>
      <c r="TDF6" s="82"/>
      <c r="TDG6" s="82"/>
      <c r="TDH6" s="82"/>
      <c r="TDI6" s="82"/>
      <c r="TDJ6" s="82"/>
      <c r="TDK6" s="82"/>
      <c r="TDL6" s="82"/>
      <c r="TDM6" s="82"/>
      <c r="TDN6" s="82"/>
      <c r="TDO6" s="82"/>
      <c r="TDP6" s="82"/>
      <c r="TDQ6" s="82"/>
      <c r="TDR6" s="82"/>
      <c r="TDS6" s="82"/>
      <c r="TDT6" s="82"/>
      <c r="TDU6" s="82"/>
      <c r="TDV6" s="82"/>
      <c r="TDW6" s="82"/>
      <c r="TDX6" s="82"/>
      <c r="TDY6" s="82"/>
      <c r="TDZ6" s="82"/>
      <c r="TEA6" s="82"/>
      <c r="TEB6" s="82"/>
      <c r="TEC6" s="82"/>
      <c r="TED6" s="82"/>
      <c r="TEE6" s="82"/>
      <c r="TEF6" s="82"/>
      <c r="TEG6" s="82"/>
      <c r="TEH6" s="82"/>
      <c r="TEI6" s="82"/>
      <c r="TEJ6" s="82"/>
      <c r="TEK6" s="82"/>
      <c r="TEL6" s="82"/>
      <c r="TEM6" s="82"/>
      <c r="TEN6" s="82"/>
      <c r="TEO6" s="82"/>
      <c r="TEP6" s="82"/>
      <c r="TEQ6" s="82"/>
      <c r="TER6" s="82"/>
      <c r="TES6" s="82"/>
      <c r="TET6" s="82"/>
      <c r="TEU6" s="82"/>
      <c r="TEV6" s="82"/>
      <c r="TEW6" s="82"/>
      <c r="TEX6" s="82"/>
      <c r="TEY6" s="82"/>
      <c r="TEZ6" s="82"/>
      <c r="TFA6" s="82"/>
      <c r="TFB6" s="82"/>
      <c r="TFC6" s="82"/>
      <c r="TFD6" s="82"/>
      <c r="TFE6" s="82"/>
      <c r="TFF6" s="82"/>
      <c r="TFG6" s="82"/>
      <c r="TFH6" s="82"/>
      <c r="TFI6" s="82"/>
      <c r="TFJ6" s="82"/>
      <c r="TFK6" s="82"/>
      <c r="TFL6" s="82"/>
      <c r="TFM6" s="82"/>
      <c r="TFN6" s="82"/>
      <c r="TFO6" s="82"/>
      <c r="TFP6" s="82"/>
      <c r="TFQ6" s="82"/>
      <c r="TFR6" s="82"/>
      <c r="TFS6" s="82"/>
      <c r="TFT6" s="82"/>
      <c r="TFU6" s="82"/>
      <c r="TFV6" s="82"/>
      <c r="TFW6" s="82"/>
      <c r="TFX6" s="82"/>
      <c r="TFY6" s="82"/>
      <c r="TFZ6" s="82"/>
      <c r="TGA6" s="82"/>
      <c r="TGB6" s="82"/>
      <c r="TGC6" s="82"/>
      <c r="TGD6" s="82"/>
      <c r="TGE6" s="82"/>
      <c r="TGF6" s="82"/>
      <c r="TGG6" s="82"/>
      <c r="TGH6" s="82"/>
      <c r="TGI6" s="82"/>
      <c r="TGJ6" s="82"/>
      <c r="TGK6" s="82"/>
      <c r="TGL6" s="82"/>
      <c r="TGM6" s="82"/>
      <c r="TGN6" s="82"/>
      <c r="TGO6" s="82"/>
      <c r="TGP6" s="82"/>
      <c r="TGQ6" s="82"/>
      <c r="TGR6" s="82"/>
      <c r="TGS6" s="82"/>
      <c r="TGT6" s="82"/>
      <c r="TGU6" s="82"/>
      <c r="TGV6" s="82"/>
      <c r="TGW6" s="82"/>
      <c r="TGX6" s="82"/>
      <c r="TGY6" s="82"/>
      <c r="TGZ6" s="82"/>
      <c r="THA6" s="82"/>
      <c r="THB6" s="82"/>
      <c r="THC6" s="82"/>
      <c r="THD6" s="82"/>
      <c r="THE6" s="82"/>
      <c r="THF6" s="82"/>
      <c r="THG6" s="82"/>
      <c r="THH6" s="82"/>
      <c r="THI6" s="82"/>
      <c r="THJ6" s="82"/>
      <c r="THK6" s="82"/>
      <c r="THL6" s="82"/>
      <c r="THM6" s="82"/>
      <c r="THN6" s="82"/>
      <c r="THO6" s="82"/>
      <c r="THP6" s="82"/>
      <c r="THQ6" s="82"/>
      <c r="THR6" s="82"/>
      <c r="THS6" s="82"/>
      <c r="THT6" s="82"/>
      <c r="THU6" s="82"/>
      <c r="THV6" s="82"/>
      <c r="THW6" s="82"/>
      <c r="THX6" s="82"/>
      <c r="THY6" s="82"/>
      <c r="THZ6" s="82"/>
      <c r="TIA6" s="82"/>
      <c r="TIB6" s="82"/>
      <c r="TIC6" s="82"/>
      <c r="TID6" s="82"/>
      <c r="TIE6" s="82"/>
      <c r="TIF6" s="82"/>
      <c r="TIG6" s="82"/>
      <c r="TIH6" s="82"/>
      <c r="TII6" s="82"/>
      <c r="TIJ6" s="82"/>
      <c r="TIK6" s="82"/>
      <c r="TIL6" s="82"/>
      <c r="TIM6" s="82"/>
      <c r="TIN6" s="82"/>
      <c r="TIO6" s="82"/>
      <c r="TIP6" s="82"/>
      <c r="TIQ6" s="82"/>
      <c r="TIR6" s="82"/>
      <c r="TIS6" s="82"/>
      <c r="TIT6" s="82"/>
      <c r="TIU6" s="82"/>
      <c r="TIV6" s="82"/>
      <c r="TIW6" s="82"/>
      <c r="TIX6" s="82"/>
      <c r="TIY6" s="82"/>
      <c r="TIZ6" s="82"/>
      <c r="TJA6" s="82"/>
      <c r="TJB6" s="82"/>
      <c r="TJC6" s="82"/>
      <c r="TJD6" s="82"/>
      <c r="TJE6" s="82"/>
      <c r="TJF6" s="82"/>
      <c r="TJG6" s="82"/>
      <c r="TJH6" s="82"/>
      <c r="TJI6" s="82"/>
      <c r="TJJ6" s="82"/>
      <c r="TJK6" s="82"/>
      <c r="TJL6" s="82"/>
      <c r="TJM6" s="82"/>
      <c r="TJN6" s="82"/>
      <c r="TJO6" s="82"/>
      <c r="TJP6" s="82"/>
      <c r="TJQ6" s="82"/>
      <c r="TJR6" s="82"/>
      <c r="TJS6" s="82"/>
      <c r="TJT6" s="82"/>
      <c r="TJU6" s="82"/>
      <c r="TJV6" s="82"/>
      <c r="TJW6" s="82"/>
      <c r="TJX6" s="82"/>
      <c r="TJY6" s="82"/>
      <c r="TJZ6" s="82"/>
      <c r="TKA6" s="82"/>
      <c r="TKB6" s="82"/>
      <c r="TKC6" s="82"/>
      <c r="TKD6" s="82"/>
      <c r="TKE6" s="82"/>
      <c r="TKF6" s="82"/>
      <c r="TKG6" s="82"/>
      <c r="TKH6" s="82"/>
      <c r="TKI6" s="82"/>
      <c r="TKJ6" s="82"/>
      <c r="TKK6" s="82"/>
      <c r="TKL6" s="82"/>
      <c r="TKM6" s="82"/>
      <c r="TKN6" s="82"/>
      <c r="TKO6" s="82"/>
      <c r="TKP6" s="82"/>
      <c r="TKQ6" s="82"/>
      <c r="TKR6" s="82"/>
      <c r="TKS6" s="82"/>
      <c r="TKT6" s="82"/>
      <c r="TKU6" s="82"/>
      <c r="TKV6" s="82"/>
      <c r="TKW6" s="82"/>
      <c r="TKX6" s="82"/>
      <c r="TKY6" s="82"/>
      <c r="TKZ6" s="82"/>
      <c r="TLA6" s="82"/>
      <c r="TLB6" s="82"/>
      <c r="TLC6" s="82"/>
      <c r="TLD6" s="82"/>
      <c r="TLE6" s="82"/>
      <c r="TLF6" s="82"/>
      <c r="TLG6" s="82"/>
      <c r="TLH6" s="82"/>
      <c r="TLI6" s="82"/>
      <c r="TLJ6" s="82"/>
      <c r="TLK6" s="82"/>
      <c r="TLL6" s="82"/>
      <c r="TLM6" s="82"/>
      <c r="TLN6" s="82"/>
      <c r="TLO6" s="82"/>
      <c r="TLP6" s="82"/>
      <c r="TLQ6" s="82"/>
      <c r="TLR6" s="82"/>
      <c r="TLS6" s="82"/>
      <c r="TLT6" s="82"/>
      <c r="TLU6" s="82"/>
      <c r="TLV6" s="82"/>
      <c r="TLW6" s="82"/>
      <c r="TLX6" s="82"/>
      <c r="TLY6" s="82"/>
      <c r="TLZ6" s="82"/>
      <c r="TMA6" s="82"/>
      <c r="TMB6" s="82"/>
      <c r="TMC6" s="82"/>
      <c r="TMD6" s="82"/>
      <c r="TME6" s="82"/>
      <c r="TMF6" s="82"/>
      <c r="TMG6" s="82"/>
      <c r="TMH6" s="82"/>
      <c r="TMI6" s="82"/>
      <c r="TMJ6" s="82"/>
      <c r="TMK6" s="82"/>
      <c r="TML6" s="82"/>
      <c r="TMM6" s="82"/>
      <c r="TMN6" s="82"/>
      <c r="TMO6" s="82"/>
      <c r="TMP6" s="82"/>
      <c r="TMQ6" s="82"/>
      <c r="TMR6" s="82"/>
      <c r="TMS6" s="82"/>
      <c r="TMT6" s="82"/>
      <c r="TMU6" s="82"/>
      <c r="TMV6" s="82"/>
      <c r="TMW6" s="82"/>
      <c r="TMX6" s="82"/>
      <c r="TMY6" s="82"/>
      <c r="TMZ6" s="82"/>
      <c r="TNA6" s="82"/>
      <c r="TNB6" s="82"/>
      <c r="TNC6" s="82"/>
      <c r="TND6" s="82"/>
      <c r="TNE6" s="82"/>
      <c r="TNF6" s="82"/>
      <c r="TNG6" s="82"/>
      <c r="TNH6" s="82"/>
      <c r="TNI6" s="82"/>
      <c r="TNJ6" s="82"/>
      <c r="TNK6" s="82"/>
      <c r="TNL6" s="82"/>
      <c r="TNM6" s="82"/>
      <c r="TNN6" s="82"/>
      <c r="TNO6" s="82"/>
      <c r="TNP6" s="82"/>
      <c r="TNQ6" s="82"/>
      <c r="TNR6" s="82"/>
      <c r="TNS6" s="82"/>
      <c r="TNT6" s="82"/>
      <c r="TNU6" s="82"/>
      <c r="TNV6" s="82"/>
      <c r="TNW6" s="82"/>
      <c r="TNX6" s="82"/>
      <c r="TNY6" s="82"/>
      <c r="TNZ6" s="82"/>
      <c r="TOA6" s="82"/>
      <c r="TOB6" s="82"/>
      <c r="TOC6" s="82"/>
      <c r="TOD6" s="82"/>
      <c r="TOE6" s="82"/>
      <c r="TOF6" s="82"/>
      <c r="TOG6" s="82"/>
      <c r="TOH6" s="82"/>
      <c r="TOI6" s="82"/>
      <c r="TOJ6" s="82"/>
      <c r="TOK6" s="82"/>
      <c r="TOL6" s="82"/>
      <c r="TOM6" s="82"/>
      <c r="TON6" s="82"/>
      <c r="TOO6" s="82"/>
      <c r="TOP6" s="82"/>
      <c r="TOQ6" s="82"/>
      <c r="TOR6" s="82"/>
      <c r="TOS6" s="82"/>
      <c r="TOT6" s="82"/>
      <c r="TOU6" s="82"/>
      <c r="TOV6" s="82"/>
      <c r="TOW6" s="82"/>
      <c r="TOX6" s="82"/>
      <c r="TOY6" s="82"/>
      <c r="TOZ6" s="82"/>
      <c r="TPA6" s="82"/>
      <c r="TPB6" s="82"/>
      <c r="TPC6" s="82"/>
      <c r="TPD6" s="82"/>
      <c r="TPE6" s="82"/>
      <c r="TPF6" s="82"/>
      <c r="TPG6" s="82"/>
      <c r="TPH6" s="82"/>
      <c r="TPI6" s="82"/>
      <c r="TPJ6" s="82"/>
      <c r="TPK6" s="82"/>
      <c r="TPL6" s="82"/>
      <c r="TPM6" s="82"/>
      <c r="TPN6" s="82"/>
      <c r="TPO6" s="82"/>
      <c r="TPP6" s="82"/>
      <c r="TPQ6" s="82"/>
      <c r="TPR6" s="82"/>
      <c r="TPS6" s="82"/>
      <c r="TPT6" s="82"/>
      <c r="TPU6" s="82"/>
      <c r="TPV6" s="82"/>
      <c r="TPW6" s="82"/>
      <c r="TPX6" s="82"/>
      <c r="TPY6" s="82"/>
      <c r="TPZ6" s="82"/>
      <c r="TQA6" s="82"/>
      <c r="TQB6" s="82"/>
      <c r="TQC6" s="82"/>
      <c r="TQD6" s="82"/>
      <c r="TQE6" s="82"/>
      <c r="TQF6" s="82"/>
      <c r="TQG6" s="82"/>
      <c r="TQH6" s="82"/>
      <c r="TQI6" s="82"/>
      <c r="TQJ6" s="82"/>
      <c r="TQK6" s="82"/>
      <c r="TQL6" s="82"/>
      <c r="TQM6" s="82"/>
      <c r="TQN6" s="82"/>
      <c r="TQO6" s="82"/>
      <c r="TQP6" s="82"/>
      <c r="TQQ6" s="82"/>
      <c r="TQR6" s="82"/>
      <c r="TQS6" s="82"/>
      <c r="TQT6" s="82"/>
      <c r="TQU6" s="82"/>
      <c r="TQV6" s="82"/>
      <c r="TQW6" s="82"/>
      <c r="TQX6" s="82"/>
      <c r="TQY6" s="82"/>
      <c r="TQZ6" s="82"/>
      <c r="TRA6" s="82"/>
      <c r="TRB6" s="82"/>
      <c r="TRC6" s="82"/>
      <c r="TRD6" s="82"/>
      <c r="TRE6" s="82"/>
      <c r="TRF6" s="82"/>
      <c r="TRG6" s="82"/>
      <c r="TRH6" s="82"/>
      <c r="TRI6" s="82"/>
      <c r="TRJ6" s="82"/>
      <c r="TRK6" s="82"/>
      <c r="TRL6" s="82"/>
      <c r="TRM6" s="82"/>
      <c r="TRN6" s="82"/>
      <c r="TRO6" s="82"/>
      <c r="TRP6" s="82"/>
      <c r="TRQ6" s="82"/>
      <c r="TRR6" s="82"/>
      <c r="TRS6" s="82"/>
      <c r="TRT6" s="82"/>
      <c r="TRU6" s="82"/>
      <c r="TRV6" s="82"/>
      <c r="TRW6" s="82"/>
      <c r="TRX6" s="82"/>
      <c r="TRY6" s="82"/>
      <c r="TRZ6" s="82"/>
      <c r="TSA6" s="82"/>
      <c r="TSB6" s="82"/>
      <c r="TSC6" s="82"/>
      <c r="TSD6" s="82"/>
      <c r="TSE6" s="82"/>
      <c r="TSF6" s="82"/>
      <c r="TSG6" s="82"/>
      <c r="TSH6" s="82"/>
      <c r="TSI6" s="82"/>
      <c r="TSJ6" s="82"/>
      <c r="TSK6" s="82"/>
      <c r="TSL6" s="82"/>
      <c r="TSM6" s="82"/>
      <c r="TSN6" s="82"/>
      <c r="TSO6" s="82"/>
      <c r="TSP6" s="82"/>
      <c r="TSQ6" s="82"/>
      <c r="TSR6" s="82"/>
      <c r="TSS6" s="82"/>
      <c r="TST6" s="82"/>
      <c r="TSU6" s="82"/>
      <c r="TSV6" s="82"/>
      <c r="TSW6" s="82"/>
      <c r="TSX6" s="82"/>
      <c r="TSY6" s="82"/>
      <c r="TSZ6" s="82"/>
      <c r="TTA6" s="82"/>
      <c r="TTB6" s="82"/>
      <c r="TTC6" s="82"/>
      <c r="TTD6" s="82"/>
      <c r="TTE6" s="82"/>
      <c r="TTF6" s="82"/>
      <c r="TTG6" s="82"/>
      <c r="TTH6" s="82"/>
      <c r="TTI6" s="82"/>
      <c r="TTJ6" s="82"/>
      <c r="TTK6" s="82"/>
      <c r="TTL6" s="82"/>
      <c r="TTM6" s="82"/>
      <c r="TTN6" s="82"/>
      <c r="TTO6" s="82"/>
      <c r="TTP6" s="82"/>
      <c r="TTQ6" s="82"/>
      <c r="TTR6" s="82"/>
      <c r="TTS6" s="82"/>
      <c r="TTT6" s="82"/>
      <c r="TTU6" s="82"/>
      <c r="TTV6" s="82"/>
      <c r="TTW6" s="82"/>
      <c r="TTX6" s="82"/>
      <c r="TTY6" s="82"/>
      <c r="TTZ6" s="82"/>
      <c r="TUA6" s="82"/>
      <c r="TUB6" s="82"/>
      <c r="TUC6" s="82"/>
      <c r="TUD6" s="82"/>
      <c r="TUE6" s="82"/>
      <c r="TUF6" s="82"/>
      <c r="TUG6" s="82"/>
      <c r="TUH6" s="82"/>
      <c r="TUI6" s="82"/>
      <c r="TUJ6" s="82"/>
      <c r="TUK6" s="82"/>
      <c r="TUL6" s="82"/>
      <c r="TUM6" s="82"/>
      <c r="TUN6" s="82"/>
      <c r="TUO6" s="82"/>
      <c r="TUP6" s="82"/>
      <c r="TUQ6" s="82"/>
      <c r="TUR6" s="82"/>
      <c r="TUS6" s="82"/>
      <c r="TUT6" s="82"/>
      <c r="TUU6" s="82"/>
      <c r="TUV6" s="82"/>
      <c r="TUW6" s="82"/>
      <c r="TUX6" s="82"/>
      <c r="TUY6" s="82"/>
      <c r="TUZ6" s="82"/>
      <c r="TVA6" s="82"/>
      <c r="TVB6" s="82"/>
      <c r="TVC6" s="82"/>
      <c r="TVD6" s="82"/>
      <c r="TVE6" s="82"/>
      <c r="TVF6" s="82"/>
      <c r="TVG6" s="82"/>
      <c r="TVH6" s="82"/>
      <c r="TVI6" s="82"/>
      <c r="TVJ6" s="82"/>
      <c r="TVK6" s="82"/>
      <c r="TVL6" s="82"/>
      <c r="TVM6" s="82"/>
      <c r="TVN6" s="82"/>
      <c r="TVO6" s="82"/>
      <c r="TVP6" s="82"/>
      <c r="TVQ6" s="82"/>
      <c r="TVR6" s="82"/>
      <c r="TVS6" s="82"/>
      <c r="TVT6" s="82"/>
      <c r="TVU6" s="82"/>
      <c r="TVV6" s="82"/>
      <c r="TVW6" s="82"/>
      <c r="TVX6" s="82"/>
      <c r="TVY6" s="82"/>
      <c r="TVZ6" s="82"/>
      <c r="TWA6" s="82"/>
      <c r="TWB6" s="82"/>
      <c r="TWC6" s="82"/>
      <c r="TWD6" s="82"/>
      <c r="TWE6" s="82"/>
      <c r="TWF6" s="82"/>
      <c r="TWG6" s="82"/>
      <c r="TWH6" s="82"/>
      <c r="TWI6" s="82"/>
      <c r="TWJ6" s="82"/>
      <c r="TWK6" s="82"/>
      <c r="TWL6" s="82"/>
      <c r="TWM6" s="82"/>
      <c r="TWN6" s="82"/>
      <c r="TWO6" s="82"/>
      <c r="TWP6" s="82"/>
      <c r="TWQ6" s="82"/>
      <c r="TWR6" s="82"/>
      <c r="TWS6" s="82"/>
      <c r="TWT6" s="82"/>
      <c r="TWU6" s="82"/>
      <c r="TWV6" s="82"/>
      <c r="TWW6" s="82"/>
      <c r="TWX6" s="82"/>
      <c r="TWY6" s="82"/>
      <c r="TWZ6" s="82"/>
      <c r="TXA6" s="82"/>
      <c r="TXB6" s="82"/>
      <c r="TXC6" s="82"/>
      <c r="TXD6" s="82"/>
      <c r="TXE6" s="82"/>
      <c r="TXF6" s="82"/>
      <c r="TXG6" s="82"/>
      <c r="TXH6" s="82"/>
      <c r="TXI6" s="82"/>
      <c r="TXJ6" s="82"/>
      <c r="TXK6" s="82"/>
      <c r="TXL6" s="82"/>
      <c r="TXM6" s="82"/>
      <c r="TXN6" s="82"/>
      <c r="TXO6" s="82"/>
      <c r="TXP6" s="82"/>
      <c r="TXQ6" s="82"/>
      <c r="TXR6" s="82"/>
      <c r="TXS6" s="82"/>
      <c r="TXT6" s="82"/>
      <c r="TXU6" s="82"/>
      <c r="TXV6" s="82"/>
      <c r="TXW6" s="82"/>
      <c r="TXX6" s="82"/>
      <c r="TXY6" s="82"/>
      <c r="TXZ6" s="82"/>
      <c r="TYA6" s="82"/>
      <c r="TYB6" s="82"/>
      <c r="TYC6" s="82"/>
      <c r="TYD6" s="82"/>
      <c r="TYE6" s="82"/>
      <c r="TYF6" s="82"/>
      <c r="TYG6" s="82"/>
      <c r="TYH6" s="82"/>
      <c r="TYI6" s="82"/>
      <c r="TYJ6" s="82"/>
      <c r="TYK6" s="82"/>
      <c r="TYL6" s="82"/>
      <c r="TYM6" s="82"/>
      <c r="TYN6" s="82"/>
      <c r="TYO6" s="82"/>
      <c r="TYP6" s="82"/>
      <c r="TYQ6" s="82"/>
      <c r="TYR6" s="82"/>
      <c r="TYS6" s="82"/>
      <c r="TYT6" s="82"/>
      <c r="TYU6" s="82"/>
      <c r="TYV6" s="82"/>
      <c r="TYW6" s="82"/>
      <c r="TYX6" s="82"/>
      <c r="TYY6" s="82"/>
      <c r="TYZ6" s="82"/>
      <c r="TZA6" s="82"/>
      <c r="TZB6" s="82"/>
      <c r="TZC6" s="82"/>
      <c r="TZD6" s="82"/>
      <c r="TZE6" s="82"/>
      <c r="TZF6" s="82"/>
      <c r="TZG6" s="82"/>
      <c r="TZH6" s="82"/>
      <c r="TZI6" s="82"/>
      <c r="TZJ6" s="82"/>
      <c r="TZK6" s="82"/>
      <c r="TZL6" s="82"/>
      <c r="TZM6" s="82"/>
      <c r="TZN6" s="82"/>
      <c r="TZO6" s="82"/>
      <c r="TZP6" s="82"/>
      <c r="TZQ6" s="82"/>
      <c r="TZR6" s="82"/>
      <c r="TZS6" s="82"/>
      <c r="TZT6" s="82"/>
      <c r="TZU6" s="82"/>
      <c r="TZV6" s="82"/>
      <c r="TZW6" s="82"/>
      <c r="TZX6" s="82"/>
      <c r="TZY6" s="82"/>
      <c r="TZZ6" s="82"/>
      <c r="UAA6" s="82"/>
      <c r="UAB6" s="82"/>
      <c r="UAC6" s="82"/>
      <c r="UAD6" s="82"/>
      <c r="UAE6" s="82"/>
      <c r="UAF6" s="82"/>
      <c r="UAG6" s="82"/>
      <c r="UAH6" s="82"/>
      <c r="UAI6" s="82"/>
      <c r="UAJ6" s="82"/>
      <c r="UAK6" s="82"/>
      <c r="UAL6" s="82"/>
      <c r="UAM6" s="82"/>
      <c r="UAN6" s="82"/>
      <c r="UAO6" s="82"/>
      <c r="UAP6" s="82"/>
      <c r="UAQ6" s="82"/>
      <c r="UAR6" s="82"/>
      <c r="UAS6" s="82"/>
      <c r="UAT6" s="82"/>
      <c r="UAU6" s="82"/>
      <c r="UAV6" s="82"/>
      <c r="UAW6" s="82"/>
      <c r="UAX6" s="82"/>
      <c r="UAY6" s="82"/>
      <c r="UAZ6" s="82"/>
      <c r="UBA6" s="82"/>
      <c r="UBB6" s="82"/>
      <c r="UBC6" s="82"/>
      <c r="UBD6" s="82"/>
      <c r="UBE6" s="82"/>
      <c r="UBF6" s="82"/>
      <c r="UBG6" s="82"/>
      <c r="UBH6" s="82"/>
      <c r="UBI6" s="82"/>
      <c r="UBJ6" s="82"/>
      <c r="UBK6" s="82"/>
      <c r="UBL6" s="82"/>
      <c r="UBM6" s="82"/>
      <c r="UBN6" s="82"/>
      <c r="UBO6" s="82"/>
      <c r="UBP6" s="82"/>
      <c r="UBQ6" s="82"/>
      <c r="UBR6" s="82"/>
      <c r="UBS6" s="82"/>
      <c r="UBT6" s="82"/>
      <c r="UBU6" s="82"/>
      <c r="UBV6" s="82"/>
      <c r="UBW6" s="82"/>
      <c r="UBX6" s="82"/>
      <c r="UBY6" s="82"/>
      <c r="UBZ6" s="82"/>
      <c r="UCA6" s="82"/>
      <c r="UCB6" s="82"/>
      <c r="UCC6" s="82"/>
      <c r="UCD6" s="82"/>
      <c r="UCE6" s="82"/>
      <c r="UCF6" s="82"/>
      <c r="UCG6" s="82"/>
      <c r="UCH6" s="82"/>
      <c r="UCI6" s="82"/>
      <c r="UCJ6" s="82"/>
      <c r="UCK6" s="82"/>
      <c r="UCL6" s="82"/>
      <c r="UCM6" s="82"/>
      <c r="UCN6" s="82"/>
      <c r="UCO6" s="82"/>
      <c r="UCP6" s="82"/>
      <c r="UCQ6" s="82"/>
      <c r="UCR6" s="82"/>
      <c r="UCS6" s="82"/>
      <c r="UCT6" s="82"/>
      <c r="UCU6" s="82"/>
      <c r="UCV6" s="82"/>
      <c r="UCW6" s="82"/>
      <c r="UCX6" s="82"/>
      <c r="UCY6" s="82"/>
      <c r="UCZ6" s="82"/>
      <c r="UDA6" s="82"/>
      <c r="UDB6" s="82"/>
      <c r="UDC6" s="82"/>
      <c r="UDD6" s="82"/>
      <c r="UDE6" s="82"/>
      <c r="UDF6" s="82"/>
      <c r="UDG6" s="82"/>
      <c r="UDH6" s="82"/>
      <c r="UDI6" s="82"/>
      <c r="UDJ6" s="82"/>
      <c r="UDK6" s="82"/>
      <c r="UDL6" s="82"/>
      <c r="UDM6" s="82"/>
      <c r="UDN6" s="82"/>
      <c r="UDO6" s="82"/>
      <c r="UDP6" s="82"/>
      <c r="UDQ6" s="82"/>
      <c r="UDR6" s="82"/>
      <c r="UDS6" s="82"/>
      <c r="UDT6" s="82"/>
      <c r="UDU6" s="82"/>
      <c r="UDV6" s="82"/>
      <c r="UDW6" s="82"/>
      <c r="UDX6" s="82"/>
      <c r="UDY6" s="82"/>
      <c r="UDZ6" s="82"/>
      <c r="UEA6" s="82"/>
      <c r="UEB6" s="82"/>
      <c r="UEC6" s="82"/>
      <c r="UED6" s="82"/>
      <c r="UEE6" s="82"/>
      <c r="UEF6" s="82"/>
      <c r="UEG6" s="82"/>
      <c r="UEH6" s="82"/>
      <c r="UEI6" s="82"/>
      <c r="UEJ6" s="82"/>
      <c r="UEK6" s="82"/>
      <c r="UEL6" s="82"/>
      <c r="UEM6" s="82"/>
      <c r="UEN6" s="82"/>
      <c r="UEO6" s="82"/>
      <c r="UEP6" s="82"/>
      <c r="UEQ6" s="82"/>
      <c r="UER6" s="82"/>
      <c r="UES6" s="82"/>
      <c r="UET6" s="82"/>
      <c r="UEU6" s="82"/>
      <c r="UEV6" s="82"/>
      <c r="UEW6" s="82"/>
      <c r="UEX6" s="82"/>
      <c r="UEY6" s="82"/>
      <c r="UEZ6" s="82"/>
      <c r="UFA6" s="82"/>
      <c r="UFB6" s="82"/>
      <c r="UFC6" s="82"/>
      <c r="UFD6" s="82"/>
      <c r="UFE6" s="82"/>
      <c r="UFF6" s="82"/>
      <c r="UFG6" s="82"/>
      <c r="UFH6" s="82"/>
      <c r="UFI6" s="82"/>
      <c r="UFJ6" s="82"/>
      <c r="UFK6" s="82"/>
      <c r="UFL6" s="82"/>
      <c r="UFM6" s="82"/>
      <c r="UFN6" s="82"/>
      <c r="UFO6" s="82"/>
      <c r="UFP6" s="82"/>
      <c r="UFQ6" s="82"/>
      <c r="UFR6" s="82"/>
      <c r="UFS6" s="82"/>
      <c r="UFT6" s="82"/>
      <c r="UFU6" s="82"/>
      <c r="UFV6" s="82"/>
      <c r="UFW6" s="82"/>
      <c r="UFX6" s="82"/>
      <c r="UFY6" s="82"/>
      <c r="UFZ6" s="82"/>
      <c r="UGA6" s="82"/>
      <c r="UGB6" s="82"/>
      <c r="UGC6" s="82"/>
      <c r="UGD6" s="82"/>
      <c r="UGE6" s="82"/>
      <c r="UGF6" s="82"/>
      <c r="UGG6" s="82"/>
      <c r="UGH6" s="82"/>
      <c r="UGI6" s="82"/>
      <c r="UGJ6" s="82"/>
      <c r="UGK6" s="82"/>
      <c r="UGL6" s="82"/>
      <c r="UGM6" s="82"/>
      <c r="UGN6" s="82"/>
      <c r="UGO6" s="82"/>
      <c r="UGP6" s="82"/>
      <c r="UGQ6" s="82"/>
      <c r="UGR6" s="82"/>
      <c r="UGS6" s="82"/>
      <c r="UGT6" s="82"/>
      <c r="UGU6" s="82"/>
      <c r="UGV6" s="82"/>
      <c r="UGW6" s="82"/>
      <c r="UGX6" s="82"/>
      <c r="UGY6" s="82"/>
      <c r="UGZ6" s="82"/>
      <c r="UHA6" s="82"/>
      <c r="UHB6" s="82"/>
      <c r="UHC6" s="82"/>
      <c r="UHD6" s="82"/>
      <c r="UHE6" s="82"/>
      <c r="UHF6" s="82"/>
      <c r="UHG6" s="82"/>
      <c r="UHH6" s="82"/>
      <c r="UHI6" s="82"/>
      <c r="UHJ6" s="82"/>
      <c r="UHK6" s="82"/>
      <c r="UHL6" s="82"/>
      <c r="UHM6" s="82"/>
      <c r="UHN6" s="82"/>
      <c r="UHO6" s="82"/>
      <c r="UHP6" s="82"/>
      <c r="UHQ6" s="82"/>
      <c r="UHR6" s="82"/>
      <c r="UHS6" s="82"/>
      <c r="UHT6" s="82"/>
      <c r="UHU6" s="82"/>
      <c r="UHV6" s="82"/>
      <c r="UHW6" s="82"/>
      <c r="UHX6" s="82"/>
      <c r="UHY6" s="82"/>
      <c r="UHZ6" s="82"/>
      <c r="UIA6" s="82"/>
      <c r="UIB6" s="82"/>
      <c r="UIC6" s="82"/>
      <c r="UID6" s="82"/>
      <c r="UIE6" s="82"/>
      <c r="UIF6" s="82"/>
      <c r="UIG6" s="82"/>
      <c r="UIH6" s="82"/>
      <c r="UII6" s="82"/>
      <c r="UIJ6" s="82"/>
      <c r="UIK6" s="82"/>
      <c r="UIL6" s="82"/>
      <c r="UIM6" s="82"/>
      <c r="UIN6" s="82"/>
      <c r="UIO6" s="82"/>
      <c r="UIP6" s="82"/>
      <c r="UIQ6" s="82"/>
      <c r="UIR6" s="82"/>
      <c r="UIS6" s="82"/>
      <c r="UIT6" s="82"/>
      <c r="UIU6" s="82"/>
      <c r="UIV6" s="82"/>
      <c r="UIW6" s="82"/>
      <c r="UIX6" s="82"/>
      <c r="UIY6" s="82"/>
      <c r="UIZ6" s="82"/>
      <c r="UJA6" s="82"/>
      <c r="UJB6" s="82"/>
      <c r="UJC6" s="82"/>
      <c r="UJD6" s="82"/>
      <c r="UJE6" s="82"/>
      <c r="UJF6" s="82"/>
      <c r="UJG6" s="82"/>
      <c r="UJH6" s="82"/>
      <c r="UJI6" s="82"/>
      <c r="UJJ6" s="82"/>
      <c r="UJK6" s="82"/>
      <c r="UJL6" s="82"/>
      <c r="UJM6" s="82"/>
      <c r="UJN6" s="82"/>
      <c r="UJO6" s="82"/>
      <c r="UJP6" s="82"/>
      <c r="UJQ6" s="82"/>
      <c r="UJR6" s="82"/>
      <c r="UJS6" s="82"/>
      <c r="UJT6" s="82"/>
      <c r="UJU6" s="82"/>
      <c r="UJV6" s="82"/>
      <c r="UJW6" s="82"/>
      <c r="UJX6" s="82"/>
      <c r="UJY6" s="82"/>
      <c r="UJZ6" s="82"/>
      <c r="UKA6" s="82"/>
      <c r="UKB6" s="82"/>
      <c r="UKC6" s="82"/>
      <c r="UKD6" s="82"/>
      <c r="UKE6" s="82"/>
      <c r="UKF6" s="82"/>
      <c r="UKG6" s="82"/>
      <c r="UKH6" s="82"/>
      <c r="UKI6" s="82"/>
      <c r="UKJ6" s="82"/>
      <c r="UKK6" s="82"/>
      <c r="UKL6" s="82"/>
      <c r="UKM6" s="82"/>
      <c r="UKN6" s="82"/>
      <c r="UKO6" s="82"/>
      <c r="UKP6" s="82"/>
      <c r="UKQ6" s="82"/>
      <c r="UKR6" s="82"/>
      <c r="UKS6" s="82"/>
      <c r="UKT6" s="82"/>
      <c r="UKU6" s="82"/>
      <c r="UKV6" s="82"/>
      <c r="UKW6" s="82"/>
      <c r="UKX6" s="82"/>
      <c r="UKY6" s="82"/>
      <c r="UKZ6" s="82"/>
      <c r="ULA6" s="82"/>
      <c r="ULB6" s="82"/>
      <c r="ULC6" s="82"/>
      <c r="ULD6" s="82"/>
      <c r="ULE6" s="82"/>
      <c r="ULF6" s="82"/>
      <c r="ULG6" s="82"/>
      <c r="ULH6" s="82"/>
      <c r="ULI6" s="82"/>
      <c r="ULJ6" s="82"/>
      <c r="ULK6" s="82"/>
      <c r="ULL6" s="82"/>
      <c r="ULM6" s="82"/>
      <c r="ULN6" s="82"/>
      <c r="ULO6" s="82"/>
      <c r="ULP6" s="82"/>
      <c r="ULQ6" s="82"/>
      <c r="ULR6" s="82"/>
      <c r="ULS6" s="82"/>
      <c r="ULT6" s="82"/>
      <c r="ULU6" s="82"/>
      <c r="ULV6" s="82"/>
      <c r="ULW6" s="82"/>
      <c r="ULX6" s="82"/>
      <c r="ULY6" s="82"/>
      <c r="ULZ6" s="82"/>
      <c r="UMA6" s="82"/>
      <c r="UMB6" s="82"/>
      <c r="UMC6" s="82"/>
      <c r="UMD6" s="82"/>
      <c r="UME6" s="82"/>
      <c r="UMF6" s="82"/>
      <c r="UMG6" s="82"/>
      <c r="UMH6" s="82"/>
      <c r="UMI6" s="82"/>
      <c r="UMJ6" s="82"/>
      <c r="UMK6" s="82"/>
      <c r="UML6" s="82"/>
      <c r="UMM6" s="82"/>
      <c r="UMN6" s="82"/>
      <c r="UMO6" s="82"/>
      <c r="UMP6" s="82"/>
      <c r="UMQ6" s="82"/>
      <c r="UMR6" s="82"/>
      <c r="UMS6" s="82"/>
      <c r="UMT6" s="82"/>
      <c r="UMU6" s="82"/>
      <c r="UMV6" s="82"/>
      <c r="UMW6" s="82"/>
      <c r="UMX6" s="82"/>
      <c r="UMY6" s="82"/>
      <c r="UMZ6" s="82"/>
      <c r="UNA6" s="82"/>
      <c r="UNB6" s="82"/>
      <c r="UNC6" s="82"/>
      <c r="UND6" s="82"/>
      <c r="UNE6" s="82"/>
      <c r="UNF6" s="82"/>
      <c r="UNG6" s="82"/>
      <c r="UNH6" s="82"/>
      <c r="UNI6" s="82"/>
      <c r="UNJ6" s="82"/>
      <c r="UNK6" s="82"/>
      <c r="UNL6" s="82"/>
      <c r="UNM6" s="82"/>
      <c r="UNN6" s="82"/>
      <c r="UNO6" s="82"/>
      <c r="UNP6" s="82"/>
      <c r="UNQ6" s="82"/>
      <c r="UNR6" s="82"/>
      <c r="UNS6" s="82"/>
      <c r="UNT6" s="82"/>
      <c r="UNU6" s="82"/>
      <c r="UNV6" s="82"/>
      <c r="UNW6" s="82"/>
      <c r="UNX6" s="82"/>
      <c r="UNY6" s="82"/>
      <c r="UNZ6" s="82"/>
      <c r="UOA6" s="82"/>
      <c r="UOB6" s="82"/>
      <c r="UOC6" s="82"/>
      <c r="UOD6" s="82"/>
      <c r="UOE6" s="82"/>
      <c r="UOF6" s="82"/>
      <c r="UOG6" s="82"/>
      <c r="UOH6" s="82"/>
      <c r="UOI6" s="82"/>
      <c r="UOJ6" s="82"/>
      <c r="UOK6" s="82"/>
      <c r="UOL6" s="82"/>
      <c r="UOM6" s="82"/>
      <c r="UON6" s="82"/>
      <c r="UOO6" s="82"/>
      <c r="UOP6" s="82"/>
      <c r="UOQ6" s="82"/>
      <c r="UOR6" s="82"/>
      <c r="UOS6" s="82"/>
      <c r="UOT6" s="82"/>
      <c r="UOU6" s="82"/>
      <c r="UOV6" s="82"/>
      <c r="UOW6" s="82"/>
      <c r="UOX6" s="82"/>
      <c r="UOY6" s="82"/>
      <c r="UOZ6" s="82"/>
      <c r="UPA6" s="82"/>
      <c r="UPB6" s="82"/>
      <c r="UPC6" s="82"/>
      <c r="UPD6" s="82"/>
      <c r="UPE6" s="82"/>
      <c r="UPF6" s="82"/>
      <c r="UPG6" s="82"/>
      <c r="UPH6" s="82"/>
      <c r="UPI6" s="82"/>
      <c r="UPJ6" s="82"/>
      <c r="UPK6" s="82"/>
      <c r="UPL6" s="82"/>
      <c r="UPM6" s="82"/>
      <c r="UPN6" s="82"/>
      <c r="UPO6" s="82"/>
      <c r="UPP6" s="82"/>
      <c r="UPQ6" s="82"/>
      <c r="UPR6" s="82"/>
      <c r="UPS6" s="82"/>
      <c r="UPT6" s="82"/>
      <c r="UPU6" s="82"/>
      <c r="UPV6" s="82"/>
      <c r="UPW6" s="82"/>
      <c r="UPX6" s="82"/>
      <c r="UPY6" s="82"/>
      <c r="UPZ6" s="82"/>
      <c r="UQA6" s="82"/>
      <c r="UQB6" s="82"/>
      <c r="UQC6" s="82"/>
      <c r="UQD6" s="82"/>
      <c r="UQE6" s="82"/>
      <c r="UQF6" s="82"/>
      <c r="UQG6" s="82"/>
      <c r="UQH6" s="82"/>
      <c r="UQI6" s="82"/>
      <c r="UQJ6" s="82"/>
      <c r="UQK6" s="82"/>
      <c r="UQL6" s="82"/>
      <c r="UQM6" s="82"/>
      <c r="UQN6" s="82"/>
      <c r="UQO6" s="82"/>
      <c r="UQP6" s="82"/>
      <c r="UQQ6" s="82"/>
      <c r="UQR6" s="82"/>
      <c r="UQS6" s="82"/>
      <c r="UQT6" s="82"/>
      <c r="UQU6" s="82"/>
      <c r="UQV6" s="82"/>
      <c r="UQW6" s="82"/>
      <c r="UQX6" s="82"/>
      <c r="UQY6" s="82"/>
      <c r="UQZ6" s="82"/>
      <c r="URA6" s="82"/>
      <c r="URB6" s="82"/>
      <c r="URC6" s="82"/>
      <c r="URD6" s="82"/>
      <c r="URE6" s="82"/>
      <c r="URF6" s="82"/>
      <c r="URG6" s="82"/>
      <c r="URH6" s="82"/>
      <c r="URI6" s="82"/>
      <c r="URJ6" s="82"/>
      <c r="URK6" s="82"/>
      <c r="URL6" s="82"/>
      <c r="URM6" s="82"/>
      <c r="URN6" s="82"/>
      <c r="URO6" s="82"/>
      <c r="URP6" s="82"/>
      <c r="URQ6" s="82"/>
      <c r="URR6" s="82"/>
      <c r="URS6" s="82"/>
      <c r="URT6" s="82"/>
      <c r="URU6" s="82"/>
      <c r="URV6" s="82"/>
      <c r="URW6" s="82"/>
      <c r="URX6" s="82"/>
      <c r="URY6" s="82"/>
      <c r="URZ6" s="82"/>
      <c r="USA6" s="82"/>
      <c r="USB6" s="82"/>
      <c r="USC6" s="82"/>
      <c r="USD6" s="82"/>
      <c r="USE6" s="82"/>
      <c r="USF6" s="82"/>
      <c r="USG6" s="82"/>
      <c r="USH6" s="82"/>
      <c r="USI6" s="82"/>
      <c r="USJ6" s="82"/>
      <c r="USK6" s="82"/>
      <c r="USL6" s="82"/>
      <c r="USM6" s="82"/>
      <c r="USN6" s="82"/>
      <c r="USO6" s="82"/>
      <c r="USP6" s="82"/>
      <c r="USQ6" s="82"/>
      <c r="USR6" s="82"/>
      <c r="USS6" s="82"/>
      <c r="UST6" s="82"/>
      <c r="USU6" s="82"/>
      <c r="USV6" s="82"/>
      <c r="USW6" s="82"/>
      <c r="USX6" s="82"/>
      <c r="USY6" s="82"/>
      <c r="USZ6" s="82"/>
      <c r="UTA6" s="82"/>
      <c r="UTB6" s="82"/>
      <c r="UTC6" s="82"/>
      <c r="UTD6" s="82"/>
      <c r="UTE6" s="82"/>
      <c r="UTF6" s="82"/>
      <c r="UTG6" s="82"/>
      <c r="UTH6" s="82"/>
      <c r="UTI6" s="82"/>
      <c r="UTJ6" s="82"/>
      <c r="UTK6" s="82"/>
      <c r="UTL6" s="82"/>
      <c r="UTM6" s="82"/>
      <c r="UTN6" s="82"/>
      <c r="UTO6" s="82"/>
      <c r="UTP6" s="82"/>
      <c r="UTQ6" s="82"/>
      <c r="UTR6" s="82"/>
      <c r="UTS6" s="82"/>
      <c r="UTT6" s="82"/>
      <c r="UTU6" s="82"/>
      <c r="UTV6" s="82"/>
      <c r="UTW6" s="82"/>
      <c r="UTX6" s="82"/>
      <c r="UTY6" s="82"/>
      <c r="UTZ6" s="82"/>
      <c r="UUA6" s="82"/>
      <c r="UUB6" s="82"/>
      <c r="UUC6" s="82"/>
      <c r="UUD6" s="82"/>
      <c r="UUE6" s="82"/>
      <c r="UUF6" s="82"/>
      <c r="UUG6" s="82"/>
      <c r="UUH6" s="82"/>
      <c r="UUI6" s="82"/>
      <c r="UUJ6" s="82"/>
      <c r="UUK6" s="82"/>
      <c r="UUL6" s="82"/>
      <c r="UUM6" s="82"/>
      <c r="UUN6" s="82"/>
      <c r="UUO6" s="82"/>
      <c r="UUP6" s="82"/>
      <c r="UUQ6" s="82"/>
      <c r="UUR6" s="82"/>
      <c r="UUS6" s="82"/>
      <c r="UUT6" s="82"/>
      <c r="UUU6" s="82"/>
      <c r="UUV6" s="82"/>
      <c r="UUW6" s="82"/>
      <c r="UUX6" s="82"/>
      <c r="UUY6" s="82"/>
      <c r="UUZ6" s="82"/>
      <c r="UVA6" s="82"/>
      <c r="UVB6" s="82"/>
      <c r="UVC6" s="82"/>
      <c r="UVD6" s="82"/>
      <c r="UVE6" s="82"/>
      <c r="UVF6" s="82"/>
      <c r="UVG6" s="82"/>
      <c r="UVH6" s="82"/>
      <c r="UVI6" s="82"/>
      <c r="UVJ6" s="82"/>
      <c r="UVK6" s="82"/>
      <c r="UVL6" s="82"/>
      <c r="UVM6" s="82"/>
      <c r="UVN6" s="82"/>
      <c r="UVO6" s="82"/>
      <c r="UVP6" s="82"/>
      <c r="UVQ6" s="82"/>
      <c r="UVR6" s="82"/>
      <c r="UVS6" s="82"/>
      <c r="UVT6" s="82"/>
      <c r="UVU6" s="82"/>
      <c r="UVV6" s="82"/>
      <c r="UVW6" s="82"/>
      <c r="UVX6" s="82"/>
      <c r="UVY6" s="82"/>
      <c r="UVZ6" s="82"/>
      <c r="UWA6" s="82"/>
      <c r="UWB6" s="82"/>
      <c r="UWC6" s="82"/>
      <c r="UWD6" s="82"/>
      <c r="UWE6" s="82"/>
      <c r="UWF6" s="82"/>
      <c r="UWG6" s="82"/>
      <c r="UWH6" s="82"/>
      <c r="UWI6" s="82"/>
      <c r="UWJ6" s="82"/>
      <c r="UWK6" s="82"/>
      <c r="UWL6" s="82"/>
      <c r="UWM6" s="82"/>
      <c r="UWN6" s="82"/>
      <c r="UWO6" s="82"/>
      <c r="UWP6" s="82"/>
      <c r="UWQ6" s="82"/>
      <c r="UWR6" s="82"/>
      <c r="UWS6" s="82"/>
      <c r="UWT6" s="82"/>
      <c r="UWU6" s="82"/>
      <c r="UWV6" s="82"/>
      <c r="UWW6" s="82"/>
      <c r="UWX6" s="82"/>
      <c r="UWY6" s="82"/>
      <c r="UWZ6" s="82"/>
      <c r="UXA6" s="82"/>
      <c r="UXB6" s="82"/>
      <c r="UXC6" s="82"/>
      <c r="UXD6" s="82"/>
      <c r="UXE6" s="82"/>
      <c r="UXF6" s="82"/>
      <c r="UXG6" s="82"/>
      <c r="UXH6" s="82"/>
      <c r="UXI6" s="82"/>
      <c r="UXJ6" s="82"/>
      <c r="UXK6" s="82"/>
      <c r="UXL6" s="82"/>
      <c r="UXM6" s="82"/>
      <c r="UXN6" s="82"/>
      <c r="UXO6" s="82"/>
      <c r="UXP6" s="82"/>
      <c r="UXQ6" s="82"/>
      <c r="UXR6" s="82"/>
      <c r="UXS6" s="82"/>
      <c r="UXT6" s="82"/>
      <c r="UXU6" s="82"/>
      <c r="UXV6" s="82"/>
      <c r="UXW6" s="82"/>
      <c r="UXX6" s="82"/>
      <c r="UXY6" s="82"/>
      <c r="UXZ6" s="82"/>
      <c r="UYA6" s="82"/>
      <c r="UYB6" s="82"/>
      <c r="UYC6" s="82"/>
      <c r="UYD6" s="82"/>
      <c r="UYE6" s="82"/>
      <c r="UYF6" s="82"/>
      <c r="UYG6" s="82"/>
      <c r="UYH6" s="82"/>
      <c r="UYI6" s="82"/>
      <c r="UYJ6" s="82"/>
      <c r="UYK6" s="82"/>
      <c r="UYL6" s="82"/>
      <c r="UYM6" s="82"/>
      <c r="UYN6" s="82"/>
      <c r="UYO6" s="82"/>
      <c r="UYP6" s="82"/>
      <c r="UYQ6" s="82"/>
      <c r="UYR6" s="82"/>
      <c r="UYS6" s="82"/>
      <c r="UYT6" s="82"/>
      <c r="UYU6" s="82"/>
      <c r="UYV6" s="82"/>
      <c r="UYW6" s="82"/>
      <c r="UYX6" s="82"/>
      <c r="UYY6" s="82"/>
      <c r="UYZ6" s="82"/>
      <c r="UZA6" s="82"/>
      <c r="UZB6" s="82"/>
      <c r="UZC6" s="82"/>
      <c r="UZD6" s="82"/>
      <c r="UZE6" s="82"/>
      <c r="UZF6" s="82"/>
      <c r="UZG6" s="82"/>
      <c r="UZH6" s="82"/>
      <c r="UZI6" s="82"/>
      <c r="UZJ6" s="82"/>
      <c r="UZK6" s="82"/>
      <c r="UZL6" s="82"/>
      <c r="UZM6" s="82"/>
      <c r="UZN6" s="82"/>
      <c r="UZO6" s="82"/>
      <c r="UZP6" s="82"/>
      <c r="UZQ6" s="82"/>
      <c r="UZR6" s="82"/>
      <c r="UZS6" s="82"/>
      <c r="UZT6" s="82"/>
      <c r="UZU6" s="82"/>
      <c r="UZV6" s="82"/>
      <c r="UZW6" s="82"/>
      <c r="UZX6" s="82"/>
      <c r="UZY6" s="82"/>
      <c r="UZZ6" s="82"/>
      <c r="VAA6" s="82"/>
      <c r="VAB6" s="82"/>
      <c r="VAC6" s="82"/>
      <c r="VAD6" s="82"/>
      <c r="VAE6" s="82"/>
      <c r="VAF6" s="82"/>
      <c r="VAG6" s="82"/>
      <c r="VAH6" s="82"/>
      <c r="VAI6" s="82"/>
      <c r="VAJ6" s="82"/>
      <c r="VAK6" s="82"/>
      <c r="VAL6" s="82"/>
      <c r="VAM6" s="82"/>
      <c r="VAN6" s="82"/>
      <c r="VAO6" s="82"/>
      <c r="VAP6" s="82"/>
      <c r="VAQ6" s="82"/>
      <c r="VAR6" s="82"/>
      <c r="VAS6" s="82"/>
      <c r="VAT6" s="82"/>
      <c r="VAU6" s="82"/>
      <c r="VAV6" s="82"/>
      <c r="VAW6" s="82"/>
      <c r="VAX6" s="82"/>
      <c r="VAY6" s="82"/>
      <c r="VAZ6" s="82"/>
      <c r="VBA6" s="82"/>
      <c r="VBB6" s="82"/>
      <c r="VBC6" s="82"/>
      <c r="VBD6" s="82"/>
      <c r="VBE6" s="82"/>
      <c r="VBF6" s="82"/>
      <c r="VBG6" s="82"/>
      <c r="VBH6" s="82"/>
      <c r="VBI6" s="82"/>
      <c r="VBJ6" s="82"/>
      <c r="VBK6" s="82"/>
      <c r="VBL6" s="82"/>
      <c r="VBM6" s="82"/>
      <c r="VBN6" s="82"/>
      <c r="VBO6" s="82"/>
      <c r="VBP6" s="82"/>
      <c r="VBQ6" s="82"/>
      <c r="VBR6" s="82"/>
      <c r="VBS6" s="82"/>
      <c r="VBT6" s="82"/>
      <c r="VBU6" s="82"/>
      <c r="VBV6" s="82"/>
      <c r="VBW6" s="82"/>
      <c r="VBX6" s="82"/>
      <c r="VBY6" s="82"/>
      <c r="VBZ6" s="82"/>
      <c r="VCA6" s="82"/>
      <c r="VCB6" s="82"/>
      <c r="VCC6" s="82"/>
      <c r="VCD6" s="82"/>
      <c r="VCE6" s="82"/>
      <c r="VCF6" s="82"/>
      <c r="VCG6" s="82"/>
      <c r="VCH6" s="82"/>
      <c r="VCI6" s="82"/>
      <c r="VCJ6" s="82"/>
      <c r="VCK6" s="82"/>
      <c r="VCL6" s="82"/>
      <c r="VCM6" s="82"/>
      <c r="VCN6" s="82"/>
      <c r="VCO6" s="82"/>
      <c r="VCP6" s="82"/>
      <c r="VCQ6" s="82"/>
      <c r="VCR6" s="82"/>
      <c r="VCS6" s="82"/>
      <c r="VCT6" s="82"/>
      <c r="VCU6" s="82"/>
      <c r="VCV6" s="82"/>
      <c r="VCW6" s="82"/>
      <c r="VCX6" s="82"/>
      <c r="VCY6" s="82"/>
      <c r="VCZ6" s="82"/>
      <c r="VDA6" s="82"/>
      <c r="VDB6" s="82"/>
      <c r="VDC6" s="82"/>
      <c r="VDD6" s="82"/>
      <c r="VDE6" s="82"/>
      <c r="VDF6" s="82"/>
      <c r="VDG6" s="82"/>
      <c r="VDH6" s="82"/>
      <c r="VDI6" s="82"/>
      <c r="VDJ6" s="82"/>
      <c r="VDK6" s="82"/>
      <c r="VDL6" s="82"/>
      <c r="VDM6" s="82"/>
      <c r="VDN6" s="82"/>
      <c r="VDO6" s="82"/>
      <c r="VDP6" s="82"/>
      <c r="VDQ6" s="82"/>
      <c r="VDR6" s="82"/>
      <c r="VDS6" s="82"/>
      <c r="VDT6" s="82"/>
      <c r="VDU6" s="82"/>
      <c r="VDV6" s="82"/>
      <c r="VDW6" s="82"/>
      <c r="VDX6" s="82"/>
      <c r="VDY6" s="82"/>
      <c r="VDZ6" s="82"/>
      <c r="VEA6" s="82"/>
      <c r="VEB6" s="82"/>
      <c r="VEC6" s="82"/>
      <c r="VED6" s="82"/>
      <c r="VEE6" s="82"/>
      <c r="VEF6" s="82"/>
      <c r="VEG6" s="82"/>
      <c r="VEH6" s="82"/>
      <c r="VEI6" s="82"/>
      <c r="VEJ6" s="82"/>
      <c r="VEK6" s="82"/>
      <c r="VEL6" s="82"/>
      <c r="VEM6" s="82"/>
      <c r="VEN6" s="82"/>
      <c r="VEO6" s="82"/>
      <c r="VEP6" s="82"/>
      <c r="VEQ6" s="82"/>
      <c r="VER6" s="82"/>
      <c r="VES6" s="82"/>
      <c r="VET6" s="82"/>
      <c r="VEU6" s="82"/>
      <c r="VEV6" s="82"/>
      <c r="VEW6" s="82"/>
      <c r="VEX6" s="82"/>
      <c r="VEY6" s="82"/>
      <c r="VEZ6" s="82"/>
      <c r="VFA6" s="82"/>
      <c r="VFB6" s="82"/>
      <c r="VFC6" s="82"/>
      <c r="VFD6" s="82"/>
      <c r="VFE6" s="82"/>
      <c r="VFF6" s="82"/>
      <c r="VFG6" s="82"/>
      <c r="VFH6" s="82"/>
      <c r="VFI6" s="82"/>
      <c r="VFJ6" s="82"/>
      <c r="VFK6" s="82"/>
      <c r="VFL6" s="82"/>
      <c r="VFM6" s="82"/>
      <c r="VFN6" s="82"/>
      <c r="VFO6" s="82"/>
      <c r="VFP6" s="82"/>
      <c r="VFQ6" s="82"/>
      <c r="VFR6" s="82"/>
      <c r="VFS6" s="82"/>
      <c r="VFT6" s="82"/>
      <c r="VFU6" s="82"/>
      <c r="VFV6" s="82"/>
      <c r="VFW6" s="82"/>
      <c r="VFX6" s="82"/>
      <c r="VFY6" s="82"/>
      <c r="VFZ6" s="82"/>
      <c r="VGA6" s="82"/>
      <c r="VGB6" s="82"/>
      <c r="VGC6" s="82"/>
      <c r="VGD6" s="82"/>
      <c r="VGE6" s="82"/>
      <c r="VGF6" s="82"/>
      <c r="VGG6" s="82"/>
      <c r="VGH6" s="82"/>
      <c r="VGI6" s="82"/>
      <c r="VGJ6" s="82"/>
      <c r="VGK6" s="82"/>
      <c r="VGL6" s="82"/>
      <c r="VGM6" s="82"/>
      <c r="VGN6" s="82"/>
      <c r="VGO6" s="82"/>
      <c r="VGP6" s="82"/>
      <c r="VGQ6" s="82"/>
      <c r="VGR6" s="82"/>
      <c r="VGS6" s="82"/>
      <c r="VGT6" s="82"/>
      <c r="VGU6" s="82"/>
      <c r="VGV6" s="82"/>
      <c r="VGW6" s="82"/>
      <c r="VGX6" s="82"/>
      <c r="VGY6" s="82"/>
      <c r="VGZ6" s="82"/>
      <c r="VHA6" s="82"/>
      <c r="VHB6" s="82"/>
      <c r="VHC6" s="82"/>
      <c r="VHD6" s="82"/>
      <c r="VHE6" s="82"/>
      <c r="VHF6" s="82"/>
      <c r="VHG6" s="82"/>
      <c r="VHH6" s="82"/>
      <c r="VHI6" s="82"/>
      <c r="VHJ6" s="82"/>
      <c r="VHK6" s="82"/>
      <c r="VHL6" s="82"/>
      <c r="VHM6" s="82"/>
      <c r="VHN6" s="82"/>
      <c r="VHO6" s="82"/>
      <c r="VHP6" s="82"/>
      <c r="VHQ6" s="82"/>
      <c r="VHR6" s="82"/>
      <c r="VHS6" s="82"/>
      <c r="VHT6" s="82"/>
      <c r="VHU6" s="82"/>
      <c r="VHV6" s="82"/>
      <c r="VHW6" s="82"/>
      <c r="VHX6" s="82"/>
      <c r="VHY6" s="82"/>
      <c r="VHZ6" s="82"/>
      <c r="VIA6" s="82"/>
      <c r="VIB6" s="82"/>
      <c r="VIC6" s="82"/>
      <c r="VID6" s="82"/>
      <c r="VIE6" s="82"/>
      <c r="VIF6" s="82"/>
      <c r="VIG6" s="82"/>
      <c r="VIH6" s="82"/>
      <c r="VII6" s="82"/>
      <c r="VIJ6" s="82"/>
      <c r="VIK6" s="82"/>
      <c r="VIL6" s="82"/>
      <c r="VIM6" s="82"/>
      <c r="VIN6" s="82"/>
      <c r="VIO6" s="82"/>
      <c r="VIP6" s="82"/>
      <c r="VIQ6" s="82"/>
      <c r="VIR6" s="82"/>
      <c r="VIS6" s="82"/>
      <c r="VIT6" s="82"/>
      <c r="VIU6" s="82"/>
      <c r="VIV6" s="82"/>
      <c r="VIW6" s="82"/>
      <c r="VIX6" s="82"/>
      <c r="VIY6" s="82"/>
      <c r="VIZ6" s="82"/>
      <c r="VJA6" s="82"/>
      <c r="VJB6" s="82"/>
      <c r="VJC6" s="82"/>
      <c r="VJD6" s="82"/>
      <c r="VJE6" s="82"/>
      <c r="VJF6" s="82"/>
      <c r="VJG6" s="82"/>
      <c r="VJH6" s="82"/>
      <c r="VJI6" s="82"/>
      <c r="VJJ6" s="82"/>
      <c r="VJK6" s="82"/>
      <c r="VJL6" s="82"/>
      <c r="VJM6" s="82"/>
      <c r="VJN6" s="82"/>
      <c r="VJO6" s="82"/>
      <c r="VJP6" s="82"/>
      <c r="VJQ6" s="82"/>
      <c r="VJR6" s="82"/>
      <c r="VJS6" s="82"/>
      <c r="VJT6" s="82"/>
      <c r="VJU6" s="82"/>
      <c r="VJV6" s="82"/>
      <c r="VJW6" s="82"/>
      <c r="VJX6" s="82"/>
      <c r="VJY6" s="82"/>
      <c r="VJZ6" s="82"/>
      <c r="VKA6" s="82"/>
      <c r="VKB6" s="82"/>
      <c r="VKC6" s="82"/>
      <c r="VKD6" s="82"/>
      <c r="VKE6" s="82"/>
      <c r="VKF6" s="82"/>
      <c r="VKG6" s="82"/>
      <c r="VKH6" s="82"/>
      <c r="VKI6" s="82"/>
      <c r="VKJ6" s="82"/>
      <c r="VKK6" s="82"/>
      <c r="VKL6" s="82"/>
      <c r="VKM6" s="82"/>
      <c r="VKN6" s="82"/>
      <c r="VKO6" s="82"/>
      <c r="VKP6" s="82"/>
      <c r="VKQ6" s="82"/>
      <c r="VKR6" s="82"/>
      <c r="VKS6" s="82"/>
      <c r="VKT6" s="82"/>
      <c r="VKU6" s="82"/>
      <c r="VKV6" s="82"/>
      <c r="VKW6" s="82"/>
      <c r="VKX6" s="82"/>
      <c r="VKY6" s="82"/>
      <c r="VKZ6" s="82"/>
      <c r="VLA6" s="82"/>
      <c r="VLB6" s="82"/>
      <c r="VLC6" s="82"/>
      <c r="VLD6" s="82"/>
      <c r="VLE6" s="82"/>
      <c r="VLF6" s="82"/>
      <c r="VLG6" s="82"/>
      <c r="VLH6" s="82"/>
      <c r="VLI6" s="82"/>
      <c r="VLJ6" s="82"/>
      <c r="VLK6" s="82"/>
      <c r="VLL6" s="82"/>
      <c r="VLM6" s="82"/>
      <c r="VLN6" s="82"/>
      <c r="VLO6" s="82"/>
      <c r="VLP6" s="82"/>
      <c r="VLQ6" s="82"/>
      <c r="VLR6" s="82"/>
      <c r="VLS6" s="82"/>
      <c r="VLT6" s="82"/>
      <c r="VLU6" s="82"/>
      <c r="VLV6" s="82"/>
      <c r="VLW6" s="82"/>
      <c r="VLX6" s="82"/>
      <c r="VLY6" s="82"/>
      <c r="VLZ6" s="82"/>
      <c r="VMA6" s="82"/>
      <c r="VMB6" s="82"/>
      <c r="VMC6" s="82"/>
      <c r="VMD6" s="82"/>
      <c r="VME6" s="82"/>
      <c r="VMF6" s="82"/>
      <c r="VMG6" s="82"/>
      <c r="VMH6" s="82"/>
      <c r="VMI6" s="82"/>
      <c r="VMJ6" s="82"/>
      <c r="VMK6" s="82"/>
      <c r="VML6" s="82"/>
      <c r="VMM6" s="82"/>
      <c r="VMN6" s="82"/>
      <c r="VMO6" s="82"/>
      <c r="VMP6" s="82"/>
      <c r="VMQ6" s="82"/>
      <c r="VMR6" s="82"/>
      <c r="VMS6" s="82"/>
      <c r="VMT6" s="82"/>
      <c r="VMU6" s="82"/>
      <c r="VMV6" s="82"/>
      <c r="VMW6" s="82"/>
      <c r="VMX6" s="82"/>
      <c r="VMY6" s="82"/>
      <c r="VMZ6" s="82"/>
      <c r="VNA6" s="82"/>
      <c r="VNB6" s="82"/>
      <c r="VNC6" s="82"/>
      <c r="VND6" s="82"/>
      <c r="VNE6" s="82"/>
      <c r="VNF6" s="82"/>
      <c r="VNG6" s="82"/>
      <c r="VNH6" s="82"/>
      <c r="VNI6" s="82"/>
      <c r="VNJ6" s="82"/>
      <c r="VNK6" s="82"/>
      <c r="VNL6" s="82"/>
      <c r="VNM6" s="82"/>
      <c r="VNN6" s="82"/>
      <c r="VNO6" s="82"/>
      <c r="VNP6" s="82"/>
      <c r="VNQ6" s="82"/>
      <c r="VNR6" s="82"/>
      <c r="VNS6" s="82"/>
      <c r="VNT6" s="82"/>
      <c r="VNU6" s="82"/>
      <c r="VNV6" s="82"/>
      <c r="VNW6" s="82"/>
      <c r="VNX6" s="82"/>
      <c r="VNY6" s="82"/>
      <c r="VNZ6" s="82"/>
      <c r="VOA6" s="82"/>
      <c r="VOB6" s="82"/>
      <c r="VOC6" s="82"/>
      <c r="VOD6" s="82"/>
      <c r="VOE6" s="82"/>
      <c r="VOF6" s="82"/>
      <c r="VOG6" s="82"/>
      <c r="VOH6" s="82"/>
      <c r="VOI6" s="82"/>
      <c r="VOJ6" s="82"/>
      <c r="VOK6" s="82"/>
      <c r="VOL6" s="82"/>
      <c r="VOM6" s="82"/>
      <c r="VON6" s="82"/>
      <c r="VOO6" s="82"/>
      <c r="VOP6" s="82"/>
      <c r="VOQ6" s="82"/>
      <c r="VOR6" s="82"/>
      <c r="VOS6" s="82"/>
      <c r="VOT6" s="82"/>
      <c r="VOU6" s="82"/>
      <c r="VOV6" s="82"/>
      <c r="VOW6" s="82"/>
      <c r="VOX6" s="82"/>
      <c r="VOY6" s="82"/>
      <c r="VOZ6" s="82"/>
      <c r="VPA6" s="82"/>
      <c r="VPB6" s="82"/>
      <c r="VPC6" s="82"/>
      <c r="VPD6" s="82"/>
      <c r="VPE6" s="82"/>
      <c r="VPF6" s="82"/>
      <c r="VPG6" s="82"/>
      <c r="VPH6" s="82"/>
      <c r="VPI6" s="82"/>
      <c r="VPJ6" s="82"/>
      <c r="VPK6" s="82"/>
      <c r="VPL6" s="82"/>
      <c r="VPM6" s="82"/>
      <c r="VPN6" s="82"/>
      <c r="VPO6" s="82"/>
      <c r="VPP6" s="82"/>
      <c r="VPQ6" s="82"/>
      <c r="VPR6" s="82"/>
      <c r="VPS6" s="82"/>
      <c r="VPT6" s="82"/>
      <c r="VPU6" s="82"/>
      <c r="VPV6" s="82"/>
      <c r="VPW6" s="82"/>
      <c r="VPX6" s="82"/>
      <c r="VPY6" s="82"/>
      <c r="VPZ6" s="82"/>
      <c r="VQA6" s="82"/>
      <c r="VQB6" s="82"/>
      <c r="VQC6" s="82"/>
      <c r="VQD6" s="82"/>
      <c r="VQE6" s="82"/>
      <c r="VQF6" s="82"/>
      <c r="VQG6" s="82"/>
      <c r="VQH6" s="82"/>
      <c r="VQI6" s="82"/>
      <c r="VQJ6" s="82"/>
      <c r="VQK6" s="82"/>
      <c r="VQL6" s="82"/>
      <c r="VQM6" s="82"/>
      <c r="VQN6" s="82"/>
      <c r="VQO6" s="82"/>
      <c r="VQP6" s="82"/>
      <c r="VQQ6" s="82"/>
      <c r="VQR6" s="82"/>
      <c r="VQS6" s="82"/>
      <c r="VQT6" s="82"/>
      <c r="VQU6" s="82"/>
      <c r="VQV6" s="82"/>
      <c r="VQW6" s="82"/>
      <c r="VQX6" s="82"/>
      <c r="VQY6" s="82"/>
      <c r="VQZ6" s="82"/>
      <c r="VRA6" s="82"/>
      <c r="VRB6" s="82"/>
      <c r="VRC6" s="82"/>
      <c r="VRD6" s="82"/>
      <c r="VRE6" s="82"/>
      <c r="VRF6" s="82"/>
      <c r="VRG6" s="82"/>
      <c r="VRH6" s="82"/>
      <c r="VRI6" s="82"/>
      <c r="VRJ6" s="82"/>
      <c r="VRK6" s="82"/>
      <c r="VRL6" s="82"/>
      <c r="VRM6" s="82"/>
      <c r="VRN6" s="82"/>
      <c r="VRO6" s="82"/>
      <c r="VRP6" s="82"/>
      <c r="VRQ6" s="82"/>
      <c r="VRR6" s="82"/>
      <c r="VRS6" s="82"/>
      <c r="VRT6" s="82"/>
      <c r="VRU6" s="82"/>
      <c r="VRV6" s="82"/>
      <c r="VRW6" s="82"/>
      <c r="VRX6" s="82"/>
      <c r="VRY6" s="82"/>
      <c r="VRZ6" s="82"/>
      <c r="VSA6" s="82"/>
      <c r="VSB6" s="82"/>
      <c r="VSC6" s="82"/>
      <c r="VSD6" s="82"/>
      <c r="VSE6" s="82"/>
      <c r="VSF6" s="82"/>
      <c r="VSG6" s="82"/>
      <c r="VSH6" s="82"/>
      <c r="VSI6" s="82"/>
      <c r="VSJ6" s="82"/>
      <c r="VSK6" s="82"/>
      <c r="VSL6" s="82"/>
      <c r="VSM6" s="82"/>
      <c r="VSN6" s="82"/>
      <c r="VSO6" s="82"/>
      <c r="VSP6" s="82"/>
      <c r="VSQ6" s="82"/>
      <c r="VSR6" s="82"/>
      <c r="VSS6" s="82"/>
      <c r="VST6" s="82"/>
      <c r="VSU6" s="82"/>
      <c r="VSV6" s="82"/>
      <c r="VSW6" s="82"/>
      <c r="VSX6" s="82"/>
      <c r="VSY6" s="82"/>
      <c r="VSZ6" s="82"/>
      <c r="VTA6" s="82"/>
      <c r="VTB6" s="82"/>
      <c r="VTC6" s="82"/>
      <c r="VTD6" s="82"/>
      <c r="VTE6" s="82"/>
      <c r="VTF6" s="82"/>
      <c r="VTG6" s="82"/>
      <c r="VTH6" s="82"/>
      <c r="VTI6" s="82"/>
      <c r="VTJ6" s="82"/>
      <c r="VTK6" s="82"/>
      <c r="VTL6" s="82"/>
      <c r="VTM6" s="82"/>
      <c r="VTN6" s="82"/>
      <c r="VTO6" s="82"/>
      <c r="VTP6" s="82"/>
      <c r="VTQ6" s="82"/>
      <c r="VTR6" s="82"/>
      <c r="VTS6" s="82"/>
      <c r="VTT6" s="82"/>
      <c r="VTU6" s="82"/>
      <c r="VTV6" s="82"/>
      <c r="VTW6" s="82"/>
      <c r="VTX6" s="82"/>
      <c r="VTY6" s="82"/>
      <c r="VTZ6" s="82"/>
      <c r="VUA6" s="82"/>
      <c r="VUB6" s="82"/>
      <c r="VUC6" s="82"/>
      <c r="VUD6" s="82"/>
      <c r="VUE6" s="82"/>
      <c r="VUF6" s="82"/>
      <c r="VUG6" s="82"/>
      <c r="VUH6" s="82"/>
      <c r="VUI6" s="82"/>
      <c r="VUJ6" s="82"/>
      <c r="VUK6" s="82"/>
      <c r="VUL6" s="82"/>
      <c r="VUM6" s="82"/>
      <c r="VUN6" s="82"/>
      <c r="VUO6" s="82"/>
      <c r="VUP6" s="82"/>
      <c r="VUQ6" s="82"/>
      <c r="VUR6" s="82"/>
      <c r="VUS6" s="82"/>
      <c r="VUT6" s="82"/>
      <c r="VUU6" s="82"/>
      <c r="VUV6" s="82"/>
      <c r="VUW6" s="82"/>
      <c r="VUX6" s="82"/>
      <c r="VUY6" s="82"/>
      <c r="VUZ6" s="82"/>
      <c r="VVA6" s="82"/>
      <c r="VVB6" s="82"/>
      <c r="VVC6" s="82"/>
      <c r="VVD6" s="82"/>
      <c r="VVE6" s="82"/>
      <c r="VVF6" s="82"/>
      <c r="VVG6" s="82"/>
      <c r="VVH6" s="82"/>
      <c r="VVI6" s="82"/>
      <c r="VVJ6" s="82"/>
      <c r="VVK6" s="82"/>
      <c r="VVL6" s="82"/>
      <c r="VVM6" s="82"/>
      <c r="VVN6" s="82"/>
      <c r="VVO6" s="82"/>
      <c r="VVP6" s="82"/>
      <c r="VVQ6" s="82"/>
      <c r="VVR6" s="82"/>
      <c r="VVS6" s="82"/>
      <c r="VVT6" s="82"/>
      <c r="VVU6" s="82"/>
      <c r="VVV6" s="82"/>
      <c r="VVW6" s="82"/>
      <c r="VVX6" s="82"/>
      <c r="VVY6" s="82"/>
      <c r="VVZ6" s="82"/>
      <c r="VWA6" s="82"/>
      <c r="VWB6" s="82"/>
      <c r="VWC6" s="82"/>
      <c r="VWD6" s="82"/>
      <c r="VWE6" s="82"/>
      <c r="VWF6" s="82"/>
      <c r="VWG6" s="82"/>
      <c r="VWH6" s="82"/>
      <c r="VWI6" s="82"/>
      <c r="VWJ6" s="82"/>
      <c r="VWK6" s="82"/>
      <c r="VWL6" s="82"/>
      <c r="VWM6" s="82"/>
      <c r="VWN6" s="82"/>
      <c r="VWO6" s="82"/>
      <c r="VWP6" s="82"/>
      <c r="VWQ6" s="82"/>
      <c r="VWR6" s="82"/>
      <c r="VWS6" s="82"/>
      <c r="VWT6" s="82"/>
      <c r="VWU6" s="82"/>
      <c r="VWV6" s="82"/>
      <c r="VWW6" s="82"/>
      <c r="VWX6" s="82"/>
      <c r="VWY6" s="82"/>
      <c r="VWZ6" s="82"/>
      <c r="VXA6" s="82"/>
      <c r="VXB6" s="82"/>
      <c r="VXC6" s="82"/>
      <c r="VXD6" s="82"/>
      <c r="VXE6" s="82"/>
      <c r="VXF6" s="82"/>
      <c r="VXG6" s="82"/>
      <c r="VXH6" s="82"/>
      <c r="VXI6" s="82"/>
      <c r="VXJ6" s="82"/>
      <c r="VXK6" s="82"/>
      <c r="VXL6" s="82"/>
      <c r="VXM6" s="82"/>
      <c r="VXN6" s="82"/>
      <c r="VXO6" s="82"/>
      <c r="VXP6" s="82"/>
      <c r="VXQ6" s="82"/>
      <c r="VXR6" s="82"/>
      <c r="VXS6" s="82"/>
      <c r="VXT6" s="82"/>
      <c r="VXU6" s="82"/>
      <c r="VXV6" s="82"/>
      <c r="VXW6" s="82"/>
      <c r="VXX6" s="82"/>
      <c r="VXY6" s="82"/>
      <c r="VXZ6" s="82"/>
      <c r="VYA6" s="82"/>
      <c r="VYB6" s="82"/>
      <c r="VYC6" s="82"/>
      <c r="VYD6" s="82"/>
      <c r="VYE6" s="82"/>
      <c r="VYF6" s="82"/>
      <c r="VYG6" s="82"/>
      <c r="VYH6" s="82"/>
      <c r="VYI6" s="82"/>
      <c r="VYJ6" s="82"/>
      <c r="VYK6" s="82"/>
      <c r="VYL6" s="82"/>
      <c r="VYM6" s="82"/>
      <c r="VYN6" s="82"/>
      <c r="VYO6" s="82"/>
      <c r="VYP6" s="82"/>
      <c r="VYQ6" s="82"/>
      <c r="VYR6" s="82"/>
      <c r="VYS6" s="82"/>
      <c r="VYT6" s="82"/>
      <c r="VYU6" s="82"/>
      <c r="VYV6" s="82"/>
      <c r="VYW6" s="82"/>
      <c r="VYX6" s="82"/>
      <c r="VYY6" s="82"/>
      <c r="VYZ6" s="82"/>
      <c r="VZA6" s="82"/>
      <c r="VZB6" s="82"/>
      <c r="VZC6" s="82"/>
      <c r="VZD6" s="82"/>
      <c r="VZE6" s="82"/>
      <c r="VZF6" s="82"/>
      <c r="VZG6" s="82"/>
      <c r="VZH6" s="82"/>
      <c r="VZI6" s="82"/>
      <c r="VZJ6" s="82"/>
      <c r="VZK6" s="82"/>
      <c r="VZL6" s="82"/>
      <c r="VZM6" s="82"/>
      <c r="VZN6" s="82"/>
      <c r="VZO6" s="82"/>
      <c r="VZP6" s="82"/>
      <c r="VZQ6" s="82"/>
      <c r="VZR6" s="82"/>
      <c r="VZS6" s="82"/>
      <c r="VZT6" s="82"/>
      <c r="VZU6" s="82"/>
      <c r="VZV6" s="82"/>
      <c r="VZW6" s="82"/>
      <c r="VZX6" s="82"/>
      <c r="VZY6" s="82"/>
      <c r="VZZ6" s="82"/>
      <c r="WAA6" s="82"/>
      <c r="WAB6" s="82"/>
      <c r="WAC6" s="82"/>
      <c r="WAD6" s="82"/>
      <c r="WAE6" s="82"/>
      <c r="WAF6" s="82"/>
      <c r="WAG6" s="82"/>
      <c r="WAH6" s="82"/>
      <c r="WAI6" s="82"/>
      <c r="WAJ6" s="82"/>
      <c r="WAK6" s="82"/>
      <c r="WAL6" s="82"/>
      <c r="WAM6" s="82"/>
      <c r="WAN6" s="82"/>
      <c r="WAO6" s="82"/>
      <c r="WAP6" s="82"/>
      <c r="WAQ6" s="82"/>
      <c r="WAR6" s="82"/>
      <c r="WAS6" s="82"/>
      <c r="WAT6" s="82"/>
      <c r="WAU6" s="82"/>
      <c r="WAV6" s="82"/>
      <c r="WAW6" s="82"/>
      <c r="WAX6" s="82"/>
      <c r="WAY6" s="82"/>
      <c r="WAZ6" s="82"/>
      <c r="WBA6" s="82"/>
      <c r="WBB6" s="82"/>
      <c r="WBC6" s="82"/>
      <c r="WBD6" s="82"/>
      <c r="WBE6" s="82"/>
      <c r="WBF6" s="82"/>
      <c r="WBG6" s="82"/>
      <c r="WBH6" s="82"/>
      <c r="WBI6" s="82"/>
      <c r="WBJ6" s="82"/>
      <c r="WBK6" s="82"/>
      <c r="WBL6" s="82"/>
      <c r="WBM6" s="82"/>
      <c r="WBN6" s="82"/>
      <c r="WBO6" s="82"/>
      <c r="WBP6" s="82"/>
      <c r="WBQ6" s="82"/>
      <c r="WBR6" s="82"/>
      <c r="WBS6" s="82"/>
      <c r="WBT6" s="82"/>
      <c r="WBU6" s="82"/>
      <c r="WBV6" s="82"/>
      <c r="WBW6" s="82"/>
      <c r="WBX6" s="82"/>
      <c r="WBY6" s="82"/>
      <c r="WBZ6" s="82"/>
      <c r="WCA6" s="82"/>
      <c r="WCB6" s="82"/>
      <c r="WCC6" s="82"/>
      <c r="WCD6" s="82"/>
      <c r="WCE6" s="82"/>
      <c r="WCF6" s="82"/>
      <c r="WCG6" s="82"/>
      <c r="WCH6" s="82"/>
      <c r="WCI6" s="82"/>
      <c r="WCJ6" s="82"/>
      <c r="WCK6" s="82"/>
      <c r="WCL6" s="82"/>
      <c r="WCM6" s="82"/>
      <c r="WCN6" s="82"/>
      <c r="WCO6" s="82"/>
      <c r="WCP6" s="82"/>
      <c r="WCQ6" s="82"/>
      <c r="WCR6" s="82"/>
      <c r="WCS6" s="82"/>
      <c r="WCT6" s="82"/>
      <c r="WCU6" s="82"/>
      <c r="WCV6" s="82"/>
      <c r="WCW6" s="82"/>
      <c r="WCX6" s="82"/>
      <c r="WCY6" s="82"/>
      <c r="WCZ6" s="82"/>
      <c r="WDA6" s="82"/>
      <c r="WDB6" s="82"/>
      <c r="WDC6" s="82"/>
      <c r="WDD6" s="82"/>
      <c r="WDE6" s="82"/>
      <c r="WDF6" s="82"/>
      <c r="WDG6" s="82"/>
      <c r="WDH6" s="82"/>
      <c r="WDI6" s="82"/>
      <c r="WDJ6" s="82"/>
      <c r="WDK6" s="82"/>
      <c r="WDL6" s="82"/>
      <c r="WDM6" s="82"/>
      <c r="WDN6" s="82"/>
      <c r="WDO6" s="82"/>
      <c r="WDP6" s="82"/>
      <c r="WDQ6" s="82"/>
      <c r="WDR6" s="82"/>
      <c r="WDS6" s="82"/>
      <c r="WDT6" s="82"/>
      <c r="WDU6" s="82"/>
      <c r="WDV6" s="82"/>
      <c r="WDW6" s="82"/>
      <c r="WDX6" s="82"/>
      <c r="WDY6" s="82"/>
      <c r="WDZ6" s="82"/>
      <c r="WEA6" s="82"/>
      <c r="WEB6" s="82"/>
      <c r="WEC6" s="82"/>
      <c r="WED6" s="82"/>
      <c r="WEE6" s="82"/>
      <c r="WEF6" s="82"/>
      <c r="WEG6" s="82"/>
      <c r="WEH6" s="82"/>
      <c r="WEI6" s="82"/>
      <c r="WEJ6" s="82"/>
      <c r="WEK6" s="82"/>
      <c r="WEL6" s="82"/>
      <c r="WEM6" s="82"/>
      <c r="WEN6" s="82"/>
      <c r="WEO6" s="82"/>
      <c r="WEP6" s="82"/>
      <c r="WEQ6" s="82"/>
      <c r="WER6" s="82"/>
      <c r="WES6" s="82"/>
      <c r="WET6" s="82"/>
      <c r="WEU6" s="82"/>
      <c r="WEV6" s="82"/>
      <c r="WEW6" s="82"/>
      <c r="WEX6" s="82"/>
      <c r="WEY6" s="82"/>
      <c r="WEZ6" s="82"/>
      <c r="WFA6" s="82"/>
      <c r="WFB6" s="82"/>
      <c r="WFC6" s="82"/>
      <c r="WFD6" s="82"/>
      <c r="WFE6" s="82"/>
      <c r="WFF6" s="82"/>
      <c r="WFG6" s="82"/>
      <c r="WFH6" s="82"/>
      <c r="WFI6" s="82"/>
      <c r="WFJ6" s="82"/>
      <c r="WFK6" s="82"/>
      <c r="WFL6" s="82"/>
      <c r="WFM6" s="82"/>
      <c r="WFN6" s="82"/>
      <c r="WFO6" s="82"/>
      <c r="WFP6" s="82"/>
      <c r="WFQ6" s="82"/>
      <c r="WFR6" s="82"/>
      <c r="WFS6" s="82"/>
      <c r="WFT6" s="82"/>
      <c r="WFU6" s="82"/>
      <c r="WFV6" s="82"/>
      <c r="WFW6" s="82"/>
      <c r="WFX6" s="82"/>
      <c r="WFY6" s="82"/>
      <c r="WFZ6" s="82"/>
      <c r="WGA6" s="82"/>
      <c r="WGB6" s="82"/>
      <c r="WGC6" s="82"/>
      <c r="WGD6" s="82"/>
      <c r="WGE6" s="82"/>
      <c r="WGF6" s="82"/>
      <c r="WGG6" s="82"/>
      <c r="WGH6" s="82"/>
      <c r="WGI6" s="82"/>
      <c r="WGJ6" s="82"/>
      <c r="WGK6" s="82"/>
      <c r="WGL6" s="82"/>
      <c r="WGM6" s="82"/>
      <c r="WGN6" s="82"/>
      <c r="WGO6" s="82"/>
      <c r="WGP6" s="82"/>
      <c r="WGQ6" s="82"/>
      <c r="WGR6" s="82"/>
      <c r="WGS6" s="82"/>
      <c r="WGT6" s="82"/>
      <c r="WGU6" s="82"/>
      <c r="WGV6" s="82"/>
      <c r="WGW6" s="82"/>
      <c r="WGX6" s="82"/>
      <c r="WGY6" s="82"/>
      <c r="WGZ6" s="82"/>
      <c r="WHA6" s="82"/>
      <c r="WHB6" s="82"/>
      <c r="WHC6" s="82"/>
      <c r="WHD6" s="82"/>
      <c r="WHE6" s="82"/>
      <c r="WHF6" s="82"/>
      <c r="WHG6" s="82"/>
      <c r="WHH6" s="82"/>
      <c r="WHI6" s="82"/>
      <c r="WHJ6" s="82"/>
      <c r="WHK6" s="82"/>
      <c r="WHL6" s="82"/>
      <c r="WHM6" s="82"/>
      <c r="WHN6" s="82"/>
      <c r="WHO6" s="82"/>
      <c r="WHP6" s="82"/>
      <c r="WHQ6" s="82"/>
      <c r="WHR6" s="82"/>
      <c r="WHS6" s="82"/>
      <c r="WHT6" s="82"/>
      <c r="WHU6" s="82"/>
      <c r="WHV6" s="82"/>
      <c r="WHW6" s="82"/>
      <c r="WHX6" s="82"/>
      <c r="WHY6" s="82"/>
      <c r="WHZ6" s="82"/>
      <c r="WIA6" s="82"/>
      <c r="WIB6" s="82"/>
      <c r="WIC6" s="82"/>
      <c r="WID6" s="82"/>
      <c r="WIE6" s="82"/>
      <c r="WIF6" s="82"/>
      <c r="WIG6" s="82"/>
      <c r="WIH6" s="82"/>
      <c r="WII6" s="82"/>
      <c r="WIJ6" s="82"/>
      <c r="WIK6" s="82"/>
      <c r="WIL6" s="82"/>
      <c r="WIM6" s="82"/>
      <c r="WIN6" s="82"/>
      <c r="WIO6" s="82"/>
      <c r="WIP6" s="82"/>
      <c r="WIQ6" s="82"/>
      <c r="WIR6" s="82"/>
      <c r="WIS6" s="82"/>
      <c r="WIT6" s="82"/>
      <c r="WIU6" s="82"/>
      <c r="WIV6" s="82"/>
      <c r="WIW6" s="82"/>
      <c r="WIX6" s="82"/>
      <c r="WIY6" s="82"/>
      <c r="WIZ6" s="82"/>
      <c r="WJA6" s="82"/>
      <c r="WJB6" s="82"/>
      <c r="WJC6" s="82"/>
      <c r="WJD6" s="82"/>
      <c r="WJE6" s="82"/>
      <c r="WJF6" s="82"/>
      <c r="WJG6" s="82"/>
      <c r="WJH6" s="82"/>
      <c r="WJI6" s="82"/>
      <c r="WJJ6" s="82"/>
      <c r="WJK6" s="82"/>
      <c r="WJL6" s="82"/>
      <c r="WJM6" s="82"/>
      <c r="WJN6" s="82"/>
      <c r="WJO6" s="82"/>
      <c r="WJP6" s="82"/>
      <c r="WJQ6" s="82"/>
      <c r="WJR6" s="82"/>
      <c r="WJS6" s="82"/>
      <c r="WJT6" s="82"/>
      <c r="WJU6" s="82"/>
      <c r="WJV6" s="82"/>
      <c r="WJW6" s="82"/>
      <c r="WJX6" s="82"/>
      <c r="WJY6" s="82"/>
      <c r="WJZ6" s="82"/>
      <c r="WKA6" s="82"/>
      <c r="WKB6" s="82"/>
      <c r="WKC6" s="82"/>
      <c r="WKD6" s="82"/>
      <c r="WKE6" s="82"/>
      <c r="WKF6" s="82"/>
      <c r="WKG6" s="82"/>
      <c r="WKH6" s="82"/>
      <c r="WKI6" s="82"/>
      <c r="WKJ6" s="82"/>
      <c r="WKK6" s="82"/>
      <c r="WKL6" s="82"/>
      <c r="WKM6" s="82"/>
      <c r="WKN6" s="82"/>
      <c r="WKO6" s="82"/>
      <c r="WKP6" s="82"/>
      <c r="WKQ6" s="82"/>
      <c r="WKR6" s="82"/>
      <c r="WKS6" s="82"/>
      <c r="WKT6" s="82"/>
      <c r="WKU6" s="82"/>
      <c r="WKV6" s="82"/>
      <c r="WKW6" s="82"/>
      <c r="WKX6" s="82"/>
      <c r="WKY6" s="82"/>
      <c r="WKZ6" s="82"/>
      <c r="WLA6" s="82"/>
      <c r="WLB6" s="82"/>
      <c r="WLC6" s="82"/>
      <c r="WLD6" s="82"/>
      <c r="WLE6" s="82"/>
      <c r="WLF6" s="82"/>
      <c r="WLG6" s="82"/>
      <c r="WLH6" s="82"/>
      <c r="WLI6" s="82"/>
      <c r="WLJ6" s="82"/>
      <c r="WLK6" s="82"/>
      <c r="WLL6" s="82"/>
      <c r="WLM6" s="82"/>
      <c r="WLN6" s="82"/>
      <c r="WLO6" s="82"/>
      <c r="WLP6" s="82"/>
      <c r="WLQ6" s="82"/>
      <c r="WLR6" s="82"/>
      <c r="WLS6" s="82"/>
      <c r="WLT6" s="82"/>
      <c r="WLU6" s="82"/>
      <c r="WLV6" s="82"/>
      <c r="WLW6" s="82"/>
      <c r="WLX6" s="82"/>
      <c r="WLY6" s="82"/>
      <c r="WLZ6" s="82"/>
      <c r="WMA6" s="82"/>
      <c r="WMB6" s="82"/>
      <c r="WMC6" s="82"/>
      <c r="WMD6" s="82"/>
      <c r="WME6" s="82"/>
      <c r="WMF6" s="82"/>
      <c r="WMG6" s="82"/>
      <c r="WMH6" s="82"/>
      <c r="WMI6" s="82"/>
      <c r="WMJ6" s="82"/>
      <c r="WMK6" s="82"/>
      <c r="WML6" s="82"/>
      <c r="WMM6" s="82"/>
      <c r="WMN6" s="82"/>
      <c r="WMO6" s="82"/>
      <c r="WMP6" s="82"/>
      <c r="WMQ6" s="82"/>
      <c r="WMR6" s="82"/>
      <c r="WMS6" s="82"/>
      <c r="WMT6" s="82"/>
      <c r="WMU6" s="82"/>
      <c r="WMV6" s="82"/>
      <c r="WMW6" s="82"/>
      <c r="WMX6" s="82"/>
      <c r="WMY6" s="82"/>
      <c r="WMZ6" s="82"/>
      <c r="WNA6" s="82"/>
      <c r="WNB6" s="82"/>
      <c r="WNC6" s="82"/>
      <c r="WND6" s="82"/>
      <c r="WNE6" s="82"/>
      <c r="WNF6" s="82"/>
      <c r="WNG6" s="82"/>
      <c r="WNH6" s="82"/>
      <c r="WNI6" s="82"/>
      <c r="WNJ6" s="82"/>
      <c r="WNK6" s="82"/>
      <c r="WNL6" s="82"/>
      <c r="WNM6" s="82"/>
      <c r="WNN6" s="82"/>
      <c r="WNO6" s="82"/>
      <c r="WNP6" s="82"/>
      <c r="WNQ6" s="82"/>
      <c r="WNR6" s="82"/>
      <c r="WNS6" s="82"/>
      <c r="WNT6" s="82"/>
      <c r="WNU6" s="82"/>
      <c r="WNV6" s="82"/>
      <c r="WNW6" s="82"/>
      <c r="WNX6" s="82"/>
      <c r="WNY6" s="82"/>
      <c r="WNZ6" s="82"/>
      <c r="WOA6" s="82"/>
      <c r="WOB6" s="82"/>
      <c r="WOC6" s="82"/>
      <c r="WOD6" s="82"/>
      <c r="WOE6" s="82"/>
      <c r="WOF6" s="82"/>
      <c r="WOG6" s="82"/>
      <c r="WOH6" s="82"/>
      <c r="WOI6" s="82"/>
      <c r="WOJ6" s="82"/>
      <c r="WOK6" s="82"/>
      <c r="WOL6" s="82"/>
      <c r="WOM6" s="82"/>
      <c r="WON6" s="82"/>
      <c r="WOO6" s="82"/>
      <c r="WOP6" s="82"/>
      <c r="WOQ6" s="82"/>
      <c r="WOR6" s="82"/>
      <c r="WOS6" s="82"/>
      <c r="WOT6" s="82"/>
      <c r="WOU6" s="82"/>
      <c r="WOV6" s="82"/>
      <c r="WOW6" s="82"/>
      <c r="WOX6" s="82"/>
      <c r="WOY6" s="82"/>
      <c r="WOZ6" s="82"/>
      <c r="WPA6" s="82"/>
      <c r="WPB6" s="82"/>
      <c r="WPC6" s="82"/>
      <c r="WPD6" s="82"/>
      <c r="WPE6" s="82"/>
      <c r="WPF6" s="82"/>
      <c r="WPG6" s="82"/>
      <c r="WPH6" s="82"/>
      <c r="WPI6" s="82"/>
      <c r="WPJ6" s="82"/>
      <c r="WPK6" s="82"/>
      <c r="WPL6" s="82"/>
      <c r="WPM6" s="82"/>
      <c r="WPN6" s="82"/>
      <c r="WPO6" s="82"/>
      <c r="WPP6" s="82"/>
      <c r="WPQ6" s="82"/>
      <c r="WPR6" s="82"/>
      <c r="WPS6" s="82"/>
      <c r="WPT6" s="82"/>
      <c r="WPU6" s="82"/>
      <c r="WPV6" s="82"/>
      <c r="WPW6" s="82"/>
      <c r="WPX6" s="82"/>
      <c r="WPY6" s="82"/>
      <c r="WPZ6" s="82"/>
      <c r="WQA6" s="82"/>
      <c r="WQB6" s="82"/>
      <c r="WQC6" s="82"/>
      <c r="WQD6" s="82"/>
      <c r="WQE6" s="82"/>
      <c r="WQF6" s="82"/>
      <c r="WQG6" s="82"/>
      <c r="WQH6" s="82"/>
      <c r="WQI6" s="82"/>
      <c r="WQJ6" s="82"/>
      <c r="WQK6" s="82"/>
      <c r="WQL6" s="82"/>
      <c r="WQM6" s="82"/>
      <c r="WQN6" s="82"/>
      <c r="WQO6" s="82"/>
      <c r="WQP6" s="82"/>
      <c r="WQQ6" s="82"/>
      <c r="WQR6" s="82"/>
      <c r="WQS6" s="82"/>
      <c r="WQT6" s="82"/>
      <c r="WQU6" s="82"/>
      <c r="WQV6" s="82"/>
      <c r="WQW6" s="82"/>
      <c r="WQX6" s="82"/>
      <c r="WQY6" s="82"/>
      <c r="WQZ6" s="82"/>
      <c r="WRA6" s="82"/>
      <c r="WRB6" s="82"/>
      <c r="WRC6" s="82"/>
      <c r="WRD6" s="82"/>
      <c r="WRE6" s="82"/>
      <c r="WRF6" s="82"/>
      <c r="WRG6" s="82"/>
      <c r="WRH6" s="82"/>
      <c r="WRI6" s="82"/>
      <c r="WRJ6" s="82"/>
      <c r="WRK6" s="82"/>
      <c r="WRL6" s="82"/>
      <c r="WRM6" s="82"/>
      <c r="WRN6" s="82"/>
      <c r="WRO6" s="82"/>
      <c r="WRP6" s="82"/>
      <c r="WRQ6" s="82"/>
      <c r="WRR6" s="82"/>
      <c r="WRS6" s="82"/>
      <c r="WRT6" s="82"/>
      <c r="WRU6" s="82"/>
      <c r="WRV6" s="82"/>
      <c r="WRW6" s="82"/>
      <c r="WRX6" s="82"/>
      <c r="WRY6" s="82"/>
      <c r="WRZ6" s="82"/>
      <c r="WSA6" s="82"/>
      <c r="WSB6" s="82"/>
      <c r="WSC6" s="82"/>
      <c r="WSD6" s="82"/>
      <c r="WSE6" s="82"/>
      <c r="WSF6" s="82"/>
      <c r="WSG6" s="82"/>
      <c r="WSH6" s="82"/>
      <c r="WSI6" s="82"/>
      <c r="WSJ6" s="82"/>
      <c r="WSK6" s="82"/>
      <c r="WSL6" s="82"/>
      <c r="WSM6" s="82"/>
      <c r="WSN6" s="82"/>
      <c r="WSO6" s="82"/>
      <c r="WSP6" s="82"/>
      <c r="WSQ6" s="82"/>
      <c r="WSR6" s="82"/>
      <c r="WSS6" s="82"/>
      <c r="WST6" s="82"/>
      <c r="WSU6" s="82"/>
      <c r="WSV6" s="82"/>
      <c r="WSW6" s="82"/>
      <c r="WSX6" s="82"/>
      <c r="WSY6" s="82"/>
      <c r="WSZ6" s="82"/>
      <c r="WTA6" s="82"/>
      <c r="WTB6" s="82"/>
      <c r="WTC6" s="82"/>
      <c r="WTD6" s="82"/>
      <c r="WTE6" s="82"/>
      <c r="WTF6" s="82"/>
      <c r="WTG6" s="82"/>
      <c r="WTH6" s="82"/>
      <c r="WTI6" s="82"/>
      <c r="WTJ6" s="82"/>
      <c r="WTK6" s="82"/>
      <c r="WTL6" s="82"/>
      <c r="WTM6" s="82"/>
      <c r="WTN6" s="82"/>
      <c r="WTO6" s="82"/>
      <c r="WTP6" s="82"/>
      <c r="WTQ6" s="82"/>
      <c r="WTR6" s="82"/>
      <c r="WTS6" s="82"/>
      <c r="WTT6" s="82"/>
      <c r="WTU6" s="82"/>
      <c r="WTV6" s="82"/>
      <c r="WTW6" s="82"/>
      <c r="WTX6" s="82"/>
      <c r="WTY6" s="82"/>
      <c r="WTZ6" s="82"/>
      <c r="WUA6" s="82"/>
      <c r="WUB6" s="82"/>
      <c r="WUC6" s="82"/>
      <c r="WUD6" s="82"/>
      <c r="WUE6" s="82"/>
      <c r="WUF6" s="82"/>
      <c r="WUG6" s="82"/>
      <c r="WUH6" s="82"/>
      <c r="WUI6" s="82"/>
      <c r="WUJ6" s="82"/>
      <c r="WUK6" s="82"/>
      <c r="WUL6" s="82"/>
      <c r="WUM6" s="82"/>
      <c r="WUN6" s="82"/>
      <c r="WUO6" s="82"/>
      <c r="WUP6" s="82"/>
      <c r="WUQ6" s="82"/>
      <c r="WUR6" s="82"/>
      <c r="WUS6" s="82"/>
      <c r="WUT6" s="82"/>
      <c r="WUU6" s="82"/>
      <c r="WUV6" s="82"/>
      <c r="WUW6" s="82"/>
      <c r="WUX6" s="82"/>
      <c r="WUY6" s="82"/>
      <c r="WUZ6" s="82"/>
      <c r="WVA6" s="82"/>
      <c r="WVB6" s="82"/>
      <c r="WVC6" s="82"/>
      <c r="WVD6" s="82"/>
      <c r="WVE6" s="82"/>
      <c r="WVF6" s="82"/>
      <c r="WVG6" s="82"/>
      <c r="WVH6" s="82"/>
      <c r="WVI6" s="82"/>
      <c r="WVJ6" s="82"/>
      <c r="WVK6" s="82"/>
      <c r="WVL6" s="82"/>
      <c r="WVM6" s="82"/>
      <c r="WVN6" s="82"/>
      <c r="WVO6" s="82"/>
      <c r="WVP6" s="82"/>
      <c r="WVQ6" s="82"/>
      <c r="WVR6" s="82"/>
      <c r="WVS6" s="82"/>
      <c r="WVT6" s="82"/>
      <c r="WVU6" s="82"/>
      <c r="WVV6" s="82"/>
      <c r="WVW6" s="82"/>
      <c r="WVX6" s="82"/>
      <c r="WVY6" s="82"/>
      <c r="WVZ6" s="82"/>
      <c r="WWA6" s="82"/>
      <c r="WWB6" s="82"/>
      <c r="WWC6" s="82"/>
      <c r="WWD6" s="82"/>
      <c r="WWE6" s="82"/>
      <c r="WWF6" s="82"/>
      <c r="WWG6" s="82"/>
      <c r="WWH6" s="82"/>
      <c r="WWI6" s="82"/>
      <c r="WWJ6" s="82"/>
      <c r="WWK6" s="82"/>
      <c r="WWL6" s="82"/>
      <c r="WWM6" s="82"/>
      <c r="WWN6" s="82"/>
      <c r="WWO6" s="82"/>
      <c r="WWP6" s="82"/>
      <c r="WWQ6" s="82"/>
      <c r="WWR6" s="82"/>
      <c r="WWS6" s="82"/>
      <c r="WWT6" s="82"/>
      <c r="WWU6" s="82"/>
      <c r="WWV6" s="82"/>
      <c r="WWW6" s="82"/>
      <c r="WWX6" s="82"/>
      <c r="WWY6" s="82"/>
      <c r="WWZ6" s="82"/>
      <c r="WXA6" s="82"/>
      <c r="WXB6" s="82"/>
      <c r="WXC6" s="82"/>
      <c r="WXD6" s="82"/>
      <c r="WXE6" s="82"/>
      <c r="WXF6" s="82"/>
      <c r="WXG6" s="82"/>
      <c r="WXH6" s="82"/>
      <c r="WXI6" s="82"/>
      <c r="WXJ6" s="82"/>
      <c r="WXK6" s="82"/>
      <c r="WXL6" s="82"/>
      <c r="WXM6" s="82"/>
      <c r="WXN6" s="82"/>
      <c r="WXO6" s="82"/>
      <c r="WXP6" s="82"/>
      <c r="WXQ6" s="82"/>
      <c r="WXR6" s="82"/>
      <c r="WXS6" s="82"/>
      <c r="WXT6" s="82"/>
      <c r="WXU6" s="82"/>
      <c r="WXV6" s="82"/>
      <c r="WXW6" s="82"/>
      <c r="WXX6" s="82"/>
      <c r="WXY6" s="82"/>
      <c r="WXZ6" s="82"/>
      <c r="WYA6" s="82"/>
      <c r="WYB6" s="82"/>
      <c r="WYC6" s="82"/>
      <c r="WYD6" s="82"/>
      <c r="WYE6" s="82"/>
      <c r="WYF6" s="82"/>
      <c r="WYG6" s="82"/>
      <c r="WYH6" s="82"/>
      <c r="WYI6" s="82"/>
      <c r="WYJ6" s="82"/>
      <c r="WYK6" s="82"/>
      <c r="WYL6" s="82"/>
      <c r="WYM6" s="82"/>
      <c r="WYN6" s="82"/>
      <c r="WYO6" s="82"/>
      <c r="WYP6" s="82"/>
      <c r="WYQ6" s="82"/>
      <c r="WYR6" s="82"/>
      <c r="WYS6" s="82"/>
      <c r="WYT6" s="82"/>
      <c r="WYU6" s="82"/>
      <c r="WYV6" s="82"/>
      <c r="WYW6" s="82"/>
      <c r="WYX6" s="82"/>
      <c r="WYY6" s="82"/>
      <c r="WYZ6" s="82"/>
      <c r="WZA6" s="82"/>
      <c r="WZB6" s="82"/>
      <c r="WZC6" s="82"/>
      <c r="WZD6" s="82"/>
      <c r="WZE6" s="82"/>
      <c r="WZF6" s="82"/>
      <c r="WZG6" s="82"/>
      <c r="WZH6" s="82"/>
      <c r="WZI6" s="82"/>
      <c r="WZJ6" s="82"/>
      <c r="WZK6" s="82"/>
      <c r="WZL6" s="82"/>
      <c r="WZM6" s="82"/>
      <c r="WZN6" s="82"/>
      <c r="WZO6" s="82"/>
      <c r="WZP6" s="82"/>
      <c r="WZQ6" s="82"/>
      <c r="WZR6" s="82"/>
      <c r="WZS6" s="82"/>
      <c r="WZT6" s="82"/>
      <c r="WZU6" s="82"/>
      <c r="WZV6" s="82"/>
      <c r="WZW6" s="82"/>
      <c r="WZX6" s="82"/>
      <c r="WZY6" s="82"/>
      <c r="WZZ6" s="82"/>
      <c r="XAA6" s="82"/>
      <c r="XAB6" s="82"/>
      <c r="XAC6" s="82"/>
      <c r="XAD6" s="82"/>
      <c r="XAE6" s="82"/>
      <c r="XAF6" s="82"/>
      <c r="XAG6" s="82"/>
      <c r="XAH6" s="82"/>
      <c r="XAI6" s="82"/>
      <c r="XAJ6" s="82"/>
      <c r="XAK6" s="82"/>
      <c r="XAL6" s="82"/>
      <c r="XAM6" s="82"/>
      <c r="XAN6" s="82"/>
      <c r="XAO6" s="82"/>
      <c r="XAP6" s="82"/>
      <c r="XAQ6" s="82"/>
      <c r="XAR6" s="82"/>
      <c r="XAS6" s="82"/>
      <c r="XAT6" s="82"/>
      <c r="XAU6" s="82"/>
      <c r="XAV6" s="82"/>
      <c r="XAW6" s="82"/>
      <c r="XAX6" s="82"/>
      <c r="XAY6" s="82"/>
      <c r="XAZ6" s="82"/>
      <c r="XBA6" s="82"/>
      <c r="XBB6" s="82"/>
      <c r="XBC6" s="82"/>
      <c r="XBD6" s="82"/>
      <c r="XBE6" s="82"/>
      <c r="XBF6" s="82"/>
      <c r="XBG6" s="82"/>
      <c r="XBH6" s="82"/>
      <c r="XBI6" s="82"/>
      <c r="XBJ6" s="82"/>
      <c r="XBK6" s="82"/>
      <c r="XBL6" s="82"/>
      <c r="XBM6" s="82"/>
      <c r="XBN6" s="82"/>
      <c r="XBO6" s="82"/>
      <c r="XBP6" s="82"/>
      <c r="XBQ6" s="82"/>
      <c r="XBR6" s="82"/>
      <c r="XBS6" s="82"/>
      <c r="XBT6" s="82"/>
      <c r="XBU6" s="82"/>
      <c r="XBV6" s="82"/>
      <c r="XBW6" s="82"/>
      <c r="XBX6" s="82"/>
      <c r="XBY6" s="82"/>
      <c r="XBZ6" s="82"/>
      <c r="XCA6" s="82"/>
      <c r="XCB6" s="82"/>
      <c r="XCC6" s="82"/>
      <c r="XCD6" s="82"/>
      <c r="XCE6" s="82"/>
      <c r="XCF6" s="82"/>
      <c r="XCG6" s="82"/>
      <c r="XCH6" s="82"/>
      <c r="XCI6" s="82"/>
      <c r="XCJ6" s="82"/>
      <c r="XCK6" s="82"/>
      <c r="XCL6" s="82"/>
      <c r="XCM6" s="82"/>
      <c r="XCN6" s="82"/>
      <c r="XCO6" s="82"/>
      <c r="XCP6" s="82"/>
      <c r="XCQ6" s="82"/>
      <c r="XCR6" s="82"/>
      <c r="XCS6" s="82"/>
      <c r="XCT6" s="82"/>
      <c r="XCU6" s="82"/>
      <c r="XCV6" s="82"/>
      <c r="XCW6" s="82"/>
      <c r="XCX6" s="82"/>
      <c r="XCY6" s="82"/>
      <c r="XCZ6" s="82"/>
      <c r="XDA6" s="82"/>
      <c r="XDB6" s="82"/>
      <c r="XDC6" s="82"/>
      <c r="XDD6" s="82"/>
      <c r="XDE6" s="82"/>
      <c r="XDF6" s="82"/>
      <c r="XDG6" s="82"/>
      <c r="XDH6" s="82"/>
      <c r="XDI6" s="82"/>
      <c r="XDJ6" s="82"/>
      <c r="XDK6" s="82"/>
      <c r="XDL6" s="82"/>
      <c r="XDM6" s="82"/>
      <c r="XDN6" s="82"/>
      <c r="XDO6" s="82"/>
      <c r="XDP6" s="82"/>
      <c r="XDQ6" s="82"/>
      <c r="XDR6" s="82"/>
      <c r="XDS6" s="82"/>
      <c r="XDT6" s="82"/>
      <c r="XDU6" s="82"/>
      <c r="XDV6" s="82"/>
      <c r="XDW6" s="82"/>
      <c r="XDX6" s="82"/>
      <c r="XDY6" s="82"/>
      <c r="XDZ6" s="82"/>
      <c r="XEA6" s="82"/>
      <c r="XEB6" s="82"/>
      <c r="XEC6" s="82"/>
      <c r="XED6" s="82"/>
      <c r="XEE6" s="82"/>
      <c r="XEF6" s="82"/>
      <c r="XEG6" s="82"/>
      <c r="XEH6" s="82"/>
      <c r="XEI6" s="82"/>
      <c r="XEJ6" s="82"/>
      <c r="XEK6" s="82"/>
      <c r="XEL6" s="82"/>
      <c r="XEM6" s="82"/>
      <c r="XEN6" s="82"/>
      <c r="XEO6" s="82"/>
      <c r="XEP6" s="82"/>
      <c r="XEQ6" s="82"/>
      <c r="XER6" s="82"/>
      <c r="XES6" s="82"/>
      <c r="XET6" s="82"/>
      <c r="XEU6" s="82"/>
      <c r="XEV6" s="82"/>
      <c r="XEW6" s="82"/>
      <c r="XEX6" s="82"/>
      <c r="XEY6" s="82"/>
      <c r="XEZ6" s="82"/>
      <c r="XFA6" s="82"/>
      <c r="XFB6" s="82"/>
      <c r="XFC6" s="82"/>
      <c r="XFD6" s="82"/>
    </row>
    <row r="7" spans="1:16384" ht="24" customHeight="1" x14ac:dyDescent="0.25">
      <c r="B7" s="167" t="s">
        <v>4</v>
      </c>
      <c r="C7" s="7" t="s">
        <v>5</v>
      </c>
      <c r="D7" s="7" t="s">
        <v>63</v>
      </c>
      <c r="E7" s="7" t="s">
        <v>7</v>
      </c>
      <c r="F7" s="7" t="s">
        <v>8</v>
      </c>
      <c r="G7" s="7" t="s">
        <v>9</v>
      </c>
      <c r="H7" s="7" t="s">
        <v>10</v>
      </c>
      <c r="I7" s="7" t="s">
        <v>11</v>
      </c>
      <c r="J7" s="7" t="s">
        <v>12</v>
      </c>
      <c r="K7" s="7" t="s">
        <v>13</v>
      </c>
      <c r="L7" s="7" t="s">
        <v>14</v>
      </c>
      <c r="M7" s="7" t="s">
        <v>15</v>
      </c>
      <c r="N7" s="7" t="s">
        <v>16</v>
      </c>
      <c r="O7" s="7" t="s">
        <v>145</v>
      </c>
      <c r="P7" s="168"/>
      <c r="Q7" s="168"/>
      <c r="R7" s="168"/>
      <c r="S7" s="168"/>
      <c r="T7" s="168"/>
      <c r="U7" s="168"/>
      <c r="V7" s="168"/>
      <c r="W7" s="168"/>
      <c r="X7" s="168"/>
      <c r="Y7" s="168"/>
      <c r="Z7" s="168"/>
      <c r="AA7" s="168"/>
      <c r="AB7" s="168"/>
      <c r="AC7" s="168"/>
      <c r="AD7" s="168"/>
      <c r="AE7" s="168"/>
      <c r="AF7" s="168"/>
      <c r="AG7" s="168"/>
      <c r="AH7" s="168"/>
      <c r="AI7" s="168"/>
      <c r="AJ7" s="168"/>
      <c r="AK7" s="168"/>
      <c r="AL7" s="168"/>
      <c r="AM7" s="168"/>
      <c r="AN7" s="168"/>
      <c r="AO7" s="168"/>
    </row>
    <row r="8" spans="1:16384" ht="15.75" x14ac:dyDescent="0.25">
      <c r="B8" s="169" t="s">
        <v>64</v>
      </c>
      <c r="C8" s="170"/>
      <c r="D8" s="170"/>
      <c r="E8" s="170"/>
      <c r="F8" s="170"/>
      <c r="G8" s="170"/>
      <c r="H8" s="170"/>
      <c r="I8" s="170"/>
      <c r="J8" s="170"/>
      <c r="K8" s="170"/>
      <c r="L8" s="170"/>
      <c r="M8" s="170"/>
      <c r="N8" s="170"/>
      <c r="O8" s="170"/>
      <c r="P8" s="171"/>
      <c r="Q8" s="171"/>
      <c r="R8" s="171"/>
      <c r="S8" s="171"/>
      <c r="T8" s="171"/>
      <c r="U8" s="171"/>
      <c r="V8" s="171"/>
      <c r="W8" s="171"/>
      <c r="X8" s="171"/>
      <c r="Y8" s="171"/>
      <c r="Z8" s="171"/>
      <c r="AA8" s="171"/>
      <c r="AB8" s="171"/>
      <c r="AC8" s="171"/>
      <c r="AD8" s="171"/>
      <c r="AE8" s="171"/>
      <c r="AF8" s="171"/>
      <c r="AG8" s="171"/>
      <c r="AH8" s="171"/>
      <c r="AI8" s="171"/>
      <c r="AJ8" s="171"/>
      <c r="AK8" s="171"/>
      <c r="AL8" s="171"/>
      <c r="AM8" s="171"/>
      <c r="AN8" s="171"/>
      <c r="AO8" s="171"/>
      <c r="AQ8" s="172"/>
    </row>
    <row r="9" spans="1:16384" ht="15.75" x14ac:dyDescent="0.25">
      <c r="B9" s="173" t="s">
        <v>19</v>
      </c>
      <c r="C9" s="174">
        <v>2320396.7890000003</v>
      </c>
      <c r="D9" s="174">
        <v>2155496.8430000003</v>
      </c>
      <c r="E9" s="174">
        <v>2012748.3860000002</v>
      </c>
      <c r="F9" s="174">
        <v>2267552.2570000002</v>
      </c>
      <c r="G9" s="174">
        <v>2220350.1309999996</v>
      </c>
      <c r="H9" s="174">
        <v>2161091.659</v>
      </c>
      <c r="I9" s="174">
        <v>2179039.1080000005</v>
      </c>
      <c r="J9" s="174">
        <v>2246183.2779999999</v>
      </c>
      <c r="K9" s="174">
        <v>2007982.254</v>
      </c>
      <c r="L9" s="174">
        <v>2165561.1740000001</v>
      </c>
      <c r="M9" s="174">
        <v>2224181.2379999999</v>
      </c>
      <c r="N9" s="174">
        <v>2402630.716</v>
      </c>
      <c r="O9" s="175">
        <v>26363213.832999997</v>
      </c>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Q9" s="172"/>
    </row>
    <row r="10" spans="1:16384" ht="15.75" x14ac:dyDescent="0.25">
      <c r="B10" s="173" t="s">
        <v>65</v>
      </c>
      <c r="C10" s="174">
        <v>1107733.0760000001</v>
      </c>
      <c r="D10" s="174">
        <v>1003147.443</v>
      </c>
      <c r="E10" s="174">
        <v>944506.93599999999</v>
      </c>
      <c r="F10" s="174">
        <v>1143459.027</v>
      </c>
      <c r="G10" s="174">
        <v>1078886.2919999999</v>
      </c>
      <c r="H10" s="174">
        <v>1066754.4890000001</v>
      </c>
      <c r="I10" s="174">
        <v>1046819.273</v>
      </c>
      <c r="J10" s="174">
        <v>1119264.8259999999</v>
      </c>
      <c r="K10" s="174">
        <v>966378.52400000009</v>
      </c>
      <c r="L10" s="174">
        <v>1081760.7310000001</v>
      </c>
      <c r="M10" s="174">
        <v>1214095.3990000002</v>
      </c>
      <c r="N10" s="174">
        <v>1396341.1059999999</v>
      </c>
      <c r="O10" s="175">
        <v>13169147.122000001</v>
      </c>
      <c r="P10" s="176"/>
      <c r="Q10" s="176"/>
      <c r="R10" s="176"/>
      <c r="S10" s="176"/>
      <c r="T10" s="176"/>
      <c r="U10" s="176"/>
      <c r="V10" s="176"/>
      <c r="W10" s="176"/>
      <c r="X10" s="176"/>
      <c r="Y10" s="176"/>
      <c r="Z10" s="176"/>
      <c r="AA10" s="176"/>
      <c r="AB10" s="176"/>
      <c r="AC10" s="176"/>
      <c r="AD10" s="176"/>
      <c r="AE10" s="176"/>
      <c r="AF10" s="176"/>
      <c r="AG10" s="176"/>
      <c r="AH10" s="176"/>
      <c r="AI10" s="176"/>
      <c r="AJ10" s="176"/>
      <c r="AK10" s="176"/>
      <c r="AL10" s="176"/>
      <c r="AM10" s="176"/>
      <c r="AN10" s="176"/>
      <c r="AO10" s="176"/>
      <c r="AQ10" s="172"/>
    </row>
    <row r="11" spans="1:16384" ht="15.75" x14ac:dyDescent="0.25">
      <c r="B11" s="173" t="s">
        <v>20</v>
      </c>
      <c r="C11" s="174">
        <v>438700.66499999998</v>
      </c>
      <c r="D11" s="174">
        <v>402673.27800000005</v>
      </c>
      <c r="E11" s="174">
        <v>396001.35600000003</v>
      </c>
      <c r="F11" s="174">
        <v>414220.70500000002</v>
      </c>
      <c r="G11" s="174">
        <v>407788.34499999997</v>
      </c>
      <c r="H11" s="174">
        <v>453908.935</v>
      </c>
      <c r="I11" s="174">
        <v>438602.31999999995</v>
      </c>
      <c r="J11" s="174">
        <v>430424.36599999992</v>
      </c>
      <c r="K11" s="174">
        <v>354921.946</v>
      </c>
      <c r="L11" s="174">
        <v>478648.49400000001</v>
      </c>
      <c r="M11" s="174">
        <v>556203.84299999988</v>
      </c>
      <c r="N11" s="174">
        <v>474891.50900000002</v>
      </c>
      <c r="O11" s="175">
        <v>5246985.7620000001</v>
      </c>
      <c r="P11" s="176"/>
      <c r="Q11" s="176"/>
      <c r="R11" s="176"/>
      <c r="S11" s="176"/>
      <c r="T11" s="176"/>
      <c r="U11" s="176"/>
      <c r="V11" s="176"/>
      <c r="W11" s="176"/>
      <c r="X11" s="176"/>
      <c r="Y11" s="176"/>
      <c r="Z11" s="176"/>
      <c r="AA11" s="176"/>
      <c r="AB11" s="176"/>
      <c r="AC11" s="176"/>
      <c r="AD11" s="176"/>
      <c r="AE11" s="176"/>
      <c r="AF11" s="176"/>
      <c r="AG11" s="176"/>
      <c r="AH11" s="176"/>
      <c r="AI11" s="176"/>
      <c r="AJ11" s="176"/>
      <c r="AK11" s="176"/>
      <c r="AL11" s="176"/>
      <c r="AM11" s="176"/>
      <c r="AN11" s="176"/>
      <c r="AO11" s="176"/>
      <c r="AQ11" s="172"/>
    </row>
    <row r="12" spans="1:16384" ht="15.75" x14ac:dyDescent="0.25">
      <c r="B12" s="177" t="s">
        <v>21</v>
      </c>
      <c r="C12" s="178">
        <v>3866830.5300000003</v>
      </c>
      <c r="D12" s="178">
        <v>3561317.5640000002</v>
      </c>
      <c r="E12" s="178">
        <v>3353256.6780000003</v>
      </c>
      <c r="F12" s="178">
        <v>3825231.9890000001</v>
      </c>
      <c r="G12" s="178">
        <v>3707024.7679999992</v>
      </c>
      <c r="H12" s="178">
        <v>3681755.0830000001</v>
      </c>
      <c r="I12" s="178">
        <v>3664460.7010000004</v>
      </c>
      <c r="J12" s="178">
        <v>3795872.4699999997</v>
      </c>
      <c r="K12" s="178">
        <v>3329282.7239999999</v>
      </c>
      <c r="L12" s="178">
        <v>3725970.3990000002</v>
      </c>
      <c r="M12" s="178">
        <v>3994480.48</v>
      </c>
      <c r="N12" s="178">
        <v>4273863.3309999993</v>
      </c>
      <c r="O12" s="179">
        <v>44779346.717</v>
      </c>
      <c r="P12" s="171"/>
      <c r="Q12" s="171"/>
      <c r="R12" s="171"/>
      <c r="S12" s="171"/>
      <c r="T12" s="171"/>
      <c r="U12" s="171"/>
      <c r="V12" s="171"/>
      <c r="W12" s="171"/>
      <c r="X12" s="171"/>
      <c r="Y12" s="171"/>
      <c r="Z12" s="171"/>
      <c r="AA12" s="171"/>
      <c r="AB12" s="171"/>
      <c r="AC12" s="171"/>
      <c r="AD12" s="171"/>
      <c r="AE12" s="171"/>
      <c r="AF12" s="171"/>
      <c r="AG12" s="171"/>
      <c r="AH12" s="171"/>
      <c r="AI12" s="171"/>
      <c r="AJ12" s="171"/>
      <c r="AK12" s="171"/>
      <c r="AL12" s="171"/>
      <c r="AM12" s="171"/>
      <c r="AN12" s="171"/>
      <c r="AO12" s="171"/>
      <c r="AQ12" s="172"/>
    </row>
    <row r="13" spans="1:16384" ht="15.75" x14ac:dyDescent="0.25">
      <c r="B13" s="169" t="s">
        <v>66</v>
      </c>
      <c r="C13" s="180"/>
      <c r="D13" s="180"/>
      <c r="E13" s="180"/>
      <c r="F13" s="180"/>
      <c r="G13" s="180"/>
      <c r="H13" s="180"/>
      <c r="I13" s="180"/>
      <c r="J13" s="180"/>
      <c r="K13" s="180"/>
      <c r="L13" s="180"/>
      <c r="M13" s="180"/>
      <c r="N13" s="180"/>
      <c r="O13" s="180"/>
      <c r="P13" s="171"/>
      <c r="Q13" s="171"/>
      <c r="R13" s="171"/>
      <c r="S13" s="171"/>
      <c r="T13" s="171"/>
      <c r="U13" s="171"/>
      <c r="V13" s="171"/>
      <c r="W13" s="171"/>
      <c r="X13" s="171"/>
      <c r="Y13" s="171"/>
      <c r="Z13" s="171"/>
      <c r="AA13" s="171"/>
      <c r="AB13" s="171"/>
      <c r="AC13" s="171"/>
      <c r="AD13" s="171"/>
      <c r="AE13" s="171"/>
      <c r="AF13" s="171"/>
      <c r="AG13" s="171"/>
      <c r="AH13" s="171"/>
      <c r="AI13" s="171"/>
      <c r="AJ13" s="171"/>
      <c r="AK13" s="171"/>
      <c r="AL13" s="171"/>
      <c r="AM13" s="171"/>
      <c r="AN13" s="171"/>
      <c r="AO13" s="171"/>
      <c r="AQ13" s="172"/>
    </row>
    <row r="14" spans="1:16384" ht="15.75" x14ac:dyDescent="0.25">
      <c r="B14" s="173" t="s">
        <v>19</v>
      </c>
      <c r="C14" s="174">
        <v>2622254.4908418879</v>
      </c>
      <c r="D14" s="174">
        <v>2126710.1537450352</v>
      </c>
      <c r="E14" s="174">
        <v>2403462.0944477608</v>
      </c>
      <c r="F14" s="174">
        <v>2877289.7122694324</v>
      </c>
      <c r="G14" s="174">
        <v>2489948.2020604634</v>
      </c>
      <c r="H14" s="174">
        <v>2345753.9988314495</v>
      </c>
      <c r="I14" s="174">
        <v>2731915.9640244395</v>
      </c>
      <c r="J14" s="174">
        <v>2480093.6901526237</v>
      </c>
      <c r="K14" s="174">
        <v>2410175.0656753518</v>
      </c>
      <c r="L14" s="174">
        <v>2283107.627973414</v>
      </c>
      <c r="M14" s="174">
        <v>2305225.6941141058</v>
      </c>
      <c r="N14" s="174">
        <v>2756608.8284102026</v>
      </c>
      <c r="O14" s="175">
        <v>29832545.522546165</v>
      </c>
      <c r="P14" s="176"/>
      <c r="Q14" s="176"/>
      <c r="R14" s="176"/>
      <c r="S14" s="176"/>
      <c r="T14" s="176"/>
      <c r="U14" s="176"/>
      <c r="V14" s="176"/>
      <c r="W14" s="176"/>
      <c r="X14" s="176"/>
      <c r="Y14" s="176"/>
      <c r="Z14" s="176"/>
      <c r="AA14" s="176"/>
      <c r="AB14" s="176"/>
      <c r="AC14" s="176"/>
      <c r="AD14" s="176"/>
      <c r="AE14" s="176"/>
      <c r="AF14" s="176"/>
      <c r="AG14" s="176"/>
      <c r="AH14" s="176"/>
      <c r="AI14" s="176"/>
      <c r="AJ14" s="176"/>
      <c r="AK14" s="176"/>
      <c r="AL14" s="176"/>
      <c r="AM14" s="176"/>
      <c r="AN14" s="176"/>
      <c r="AO14" s="176"/>
      <c r="AQ14" s="172"/>
    </row>
    <row r="15" spans="1:16384" ht="15.75" x14ac:dyDescent="0.25">
      <c r="B15" s="173" t="s">
        <v>65</v>
      </c>
      <c r="C15" s="174">
        <v>1142330.3336411195</v>
      </c>
      <c r="D15" s="174">
        <v>971546.4881719274</v>
      </c>
      <c r="E15" s="174">
        <v>1105227.8208810305</v>
      </c>
      <c r="F15" s="174">
        <v>1337572.8469031765</v>
      </c>
      <c r="G15" s="174">
        <v>1147687.9647801749</v>
      </c>
      <c r="H15" s="174">
        <v>1156396.2085686317</v>
      </c>
      <c r="I15" s="174">
        <v>1398400.1223763714</v>
      </c>
      <c r="J15" s="174">
        <v>1220131.6360039809</v>
      </c>
      <c r="K15" s="174">
        <v>1132954.0948129634</v>
      </c>
      <c r="L15" s="174">
        <v>1160070.9372912643</v>
      </c>
      <c r="M15" s="174">
        <v>1295859.6486450238</v>
      </c>
      <c r="N15" s="174">
        <v>1563822.0614889457</v>
      </c>
      <c r="O15" s="175">
        <v>14632000.163564608</v>
      </c>
      <c r="P15" s="176"/>
      <c r="Q15" s="176"/>
      <c r="R15" s="176"/>
      <c r="S15" s="176"/>
      <c r="T15" s="176"/>
      <c r="U15" s="176"/>
      <c r="V15" s="176"/>
      <c r="W15" s="176"/>
      <c r="X15" s="176"/>
      <c r="Y15" s="176"/>
      <c r="Z15" s="176"/>
      <c r="AA15" s="176"/>
      <c r="AB15" s="176"/>
      <c r="AC15" s="176"/>
      <c r="AD15" s="176"/>
      <c r="AE15" s="176"/>
      <c r="AF15" s="176"/>
      <c r="AG15" s="176"/>
      <c r="AH15" s="176"/>
      <c r="AI15" s="176"/>
      <c r="AJ15" s="176"/>
      <c r="AK15" s="176"/>
      <c r="AL15" s="176"/>
      <c r="AM15" s="176"/>
      <c r="AN15" s="176"/>
      <c r="AO15" s="176"/>
      <c r="AQ15" s="172"/>
    </row>
    <row r="16" spans="1:16384" ht="15.75" x14ac:dyDescent="0.25">
      <c r="B16" s="173" t="s">
        <v>20</v>
      </c>
      <c r="C16" s="174">
        <v>443966.63251699269</v>
      </c>
      <c r="D16" s="174">
        <v>319201.25208303781</v>
      </c>
      <c r="E16" s="174">
        <v>317625.00467120908</v>
      </c>
      <c r="F16" s="174">
        <v>356903.56482739089</v>
      </c>
      <c r="G16" s="174">
        <v>420949.25815936143</v>
      </c>
      <c r="H16" s="174">
        <v>357466.55859991931</v>
      </c>
      <c r="I16" s="174">
        <v>426651.92959918891</v>
      </c>
      <c r="J16" s="174">
        <v>407323.96984339529</v>
      </c>
      <c r="K16" s="174">
        <v>397334.07851168438</v>
      </c>
      <c r="L16" s="174">
        <v>386393.26773532259</v>
      </c>
      <c r="M16" s="174">
        <v>381555.63224087073</v>
      </c>
      <c r="N16" s="174">
        <v>421689.82810085197</v>
      </c>
      <c r="O16" s="175">
        <v>4637060.9768892247</v>
      </c>
      <c r="P16" s="176"/>
      <c r="Q16" s="176"/>
      <c r="R16" s="176"/>
      <c r="S16" s="176"/>
      <c r="T16" s="176"/>
      <c r="U16" s="176"/>
      <c r="V16" s="176"/>
      <c r="W16" s="176"/>
      <c r="X16" s="176"/>
      <c r="Y16" s="176"/>
      <c r="Z16" s="176"/>
      <c r="AA16" s="176"/>
      <c r="AB16" s="176"/>
      <c r="AC16" s="176"/>
      <c r="AD16" s="176"/>
      <c r="AE16" s="176"/>
      <c r="AF16" s="176"/>
      <c r="AG16" s="176"/>
      <c r="AH16" s="176"/>
      <c r="AI16" s="176"/>
      <c r="AJ16" s="176"/>
      <c r="AK16" s="176"/>
      <c r="AL16" s="176"/>
      <c r="AM16" s="176"/>
      <c r="AN16" s="176"/>
      <c r="AO16" s="176"/>
      <c r="AQ16" s="172"/>
    </row>
    <row r="17" spans="2:43" ht="15.75" x14ac:dyDescent="0.25">
      <c r="B17" s="177" t="s">
        <v>21</v>
      </c>
      <c r="C17" s="178">
        <v>4208551.4569999995</v>
      </c>
      <c r="D17" s="178">
        <v>3417457.8940000003</v>
      </c>
      <c r="E17" s="178">
        <v>3826314.9200000004</v>
      </c>
      <c r="F17" s="178">
        <v>4571766.1239999998</v>
      </c>
      <c r="G17" s="178">
        <v>4058585.4249999993</v>
      </c>
      <c r="H17" s="178">
        <v>3859616.7660000008</v>
      </c>
      <c r="I17" s="178">
        <v>4556968.0159999998</v>
      </c>
      <c r="J17" s="178">
        <v>4107549.2960000001</v>
      </c>
      <c r="K17" s="178">
        <v>3940463.2389999991</v>
      </c>
      <c r="L17" s="178">
        <v>3829571.833000001</v>
      </c>
      <c r="M17" s="178">
        <v>3982640.9750000006</v>
      </c>
      <c r="N17" s="178">
        <v>4742120.7180000003</v>
      </c>
      <c r="O17" s="179">
        <v>49101606.66300001</v>
      </c>
      <c r="P17" s="171"/>
      <c r="Q17" s="171"/>
      <c r="R17" s="171"/>
      <c r="S17" s="171"/>
      <c r="T17" s="171"/>
      <c r="U17" s="171"/>
      <c r="V17" s="171"/>
      <c r="W17" s="171"/>
      <c r="X17" s="171"/>
      <c r="Y17" s="171"/>
      <c r="Z17" s="171"/>
      <c r="AA17" s="171"/>
      <c r="AB17" s="171"/>
      <c r="AC17" s="171"/>
      <c r="AD17" s="171"/>
      <c r="AE17" s="171"/>
      <c r="AF17" s="171"/>
      <c r="AG17" s="171"/>
      <c r="AH17" s="171"/>
      <c r="AI17" s="171"/>
      <c r="AJ17" s="171"/>
      <c r="AK17" s="171"/>
      <c r="AL17" s="171"/>
      <c r="AM17" s="171"/>
      <c r="AN17" s="171"/>
      <c r="AO17" s="171"/>
      <c r="AQ17" s="172"/>
    </row>
    <row r="18" spans="2:43" ht="15.75" x14ac:dyDescent="0.25">
      <c r="B18" s="169" t="s">
        <v>67</v>
      </c>
      <c r="C18" s="180"/>
      <c r="D18" s="180"/>
      <c r="E18" s="180"/>
      <c r="F18" s="180"/>
      <c r="G18" s="180"/>
      <c r="H18" s="180"/>
      <c r="I18" s="180"/>
      <c r="J18" s="180"/>
      <c r="K18" s="180"/>
      <c r="L18" s="180"/>
      <c r="M18" s="180"/>
      <c r="N18" s="180"/>
      <c r="O18" s="180"/>
      <c r="P18" s="171"/>
      <c r="Q18" s="171"/>
      <c r="R18" s="171"/>
      <c r="S18" s="171"/>
      <c r="T18" s="171"/>
      <c r="U18" s="171"/>
      <c r="V18" s="171"/>
      <c r="W18" s="171"/>
      <c r="X18" s="171"/>
      <c r="Y18" s="171"/>
      <c r="Z18" s="171"/>
      <c r="AA18" s="171"/>
      <c r="AB18" s="171"/>
      <c r="AC18" s="171"/>
      <c r="AD18" s="171"/>
      <c r="AE18" s="171"/>
      <c r="AF18" s="171"/>
      <c r="AG18" s="171"/>
      <c r="AH18" s="171"/>
      <c r="AI18" s="171"/>
      <c r="AJ18" s="171"/>
      <c r="AK18" s="171"/>
      <c r="AL18" s="171"/>
      <c r="AM18" s="171"/>
      <c r="AN18" s="171"/>
      <c r="AO18" s="171"/>
      <c r="AQ18" s="172"/>
    </row>
    <row r="19" spans="2:43" ht="15.75" x14ac:dyDescent="0.25">
      <c r="B19" s="173" t="s">
        <v>19</v>
      </c>
      <c r="C19" s="174">
        <v>630024.51600000006</v>
      </c>
      <c r="D19" s="174">
        <v>516590.73700000002</v>
      </c>
      <c r="E19" s="174">
        <v>630320.00699999987</v>
      </c>
      <c r="F19" s="174">
        <v>544174.549</v>
      </c>
      <c r="G19" s="174">
        <v>733935.86800000002</v>
      </c>
      <c r="H19" s="174">
        <v>564981.65800000005</v>
      </c>
      <c r="I19" s="174">
        <v>718151.99400000006</v>
      </c>
      <c r="J19" s="174">
        <v>746702.49900000007</v>
      </c>
      <c r="K19" s="174">
        <v>679087.80599999987</v>
      </c>
      <c r="L19" s="174">
        <v>696526.20000000007</v>
      </c>
      <c r="M19" s="174">
        <v>670255.4580000001</v>
      </c>
      <c r="N19" s="174">
        <v>640038.679</v>
      </c>
      <c r="O19" s="175">
        <v>7770789.970999999</v>
      </c>
      <c r="P19" s="176"/>
      <c r="Q19" s="176"/>
      <c r="R19" s="176"/>
      <c r="S19" s="176"/>
      <c r="T19" s="176"/>
      <c r="U19" s="176"/>
      <c r="V19" s="176"/>
      <c r="W19" s="176"/>
      <c r="X19" s="176"/>
      <c r="Y19" s="176"/>
      <c r="Z19" s="176"/>
      <c r="AA19" s="176"/>
      <c r="AB19" s="176"/>
      <c r="AC19" s="176"/>
      <c r="AD19" s="176"/>
      <c r="AE19" s="176"/>
      <c r="AF19" s="176"/>
      <c r="AG19" s="176"/>
      <c r="AH19" s="176"/>
      <c r="AI19" s="176"/>
      <c r="AJ19" s="176"/>
      <c r="AK19" s="176"/>
      <c r="AL19" s="176"/>
      <c r="AM19" s="176"/>
      <c r="AN19" s="176"/>
      <c r="AO19" s="176"/>
      <c r="AQ19" s="172"/>
    </row>
    <row r="20" spans="2:43" ht="15.75" x14ac:dyDescent="0.25">
      <c r="B20" s="173" t="s">
        <v>65</v>
      </c>
      <c r="C20" s="174">
        <v>206361.397</v>
      </c>
      <c r="D20" s="174">
        <v>207083.62099999998</v>
      </c>
      <c r="E20" s="174">
        <v>221507.88700000002</v>
      </c>
      <c r="F20" s="174">
        <v>196873.60499999998</v>
      </c>
      <c r="G20" s="174">
        <v>277194.92300000001</v>
      </c>
      <c r="H20" s="174">
        <v>226406.538</v>
      </c>
      <c r="I20" s="174">
        <v>285454.93199999997</v>
      </c>
      <c r="J20" s="174">
        <v>237378.701</v>
      </c>
      <c r="K20" s="174">
        <v>206242.774</v>
      </c>
      <c r="L20" s="174">
        <v>248098.948</v>
      </c>
      <c r="M20" s="174">
        <v>237930.64299999998</v>
      </c>
      <c r="N20" s="174">
        <v>327674.25</v>
      </c>
      <c r="O20" s="175">
        <v>2878208.219</v>
      </c>
      <c r="P20" s="176"/>
      <c r="Q20" s="176"/>
      <c r="R20" s="176"/>
      <c r="S20" s="176"/>
      <c r="T20" s="176"/>
      <c r="U20" s="176"/>
      <c r="V20" s="176"/>
      <c r="W20" s="176"/>
      <c r="X20" s="176"/>
      <c r="Y20" s="176"/>
      <c r="Z20" s="176"/>
      <c r="AA20" s="176"/>
      <c r="AB20" s="176"/>
      <c r="AC20" s="176"/>
      <c r="AD20" s="176"/>
      <c r="AE20" s="176"/>
      <c r="AF20" s="176"/>
      <c r="AG20" s="176"/>
      <c r="AH20" s="176"/>
      <c r="AI20" s="176"/>
      <c r="AJ20" s="176"/>
      <c r="AK20" s="176"/>
      <c r="AL20" s="176"/>
      <c r="AM20" s="176"/>
      <c r="AN20" s="176"/>
      <c r="AO20" s="176"/>
      <c r="AQ20" s="172"/>
    </row>
    <row r="21" spans="2:43" ht="15.75" x14ac:dyDescent="0.25">
      <c r="B21" s="173" t="s">
        <v>20</v>
      </c>
      <c r="C21" s="174">
        <v>125574.277</v>
      </c>
      <c r="D21" s="174">
        <v>106544.228</v>
      </c>
      <c r="E21" s="174">
        <v>111605.022</v>
      </c>
      <c r="F21" s="174">
        <v>91500.024999999994</v>
      </c>
      <c r="G21" s="174">
        <v>125831.55100000001</v>
      </c>
      <c r="H21" s="174">
        <v>118456.694</v>
      </c>
      <c r="I21" s="174">
        <v>121911.58899999999</v>
      </c>
      <c r="J21" s="174">
        <v>123669.06299999999</v>
      </c>
      <c r="K21" s="174">
        <v>127278</v>
      </c>
      <c r="L21" s="174">
        <v>166836.666</v>
      </c>
      <c r="M21" s="174">
        <v>117965.29699999999</v>
      </c>
      <c r="N21" s="174">
        <v>82809.39</v>
      </c>
      <c r="O21" s="175">
        <v>1419981.8019999999</v>
      </c>
      <c r="P21" s="176"/>
      <c r="Q21" s="176"/>
      <c r="R21" s="176"/>
      <c r="S21" s="176"/>
      <c r="T21" s="176"/>
      <c r="U21" s="176"/>
      <c r="V21" s="176"/>
      <c r="W21" s="176"/>
      <c r="X21" s="176"/>
      <c r="Y21" s="176"/>
      <c r="Z21" s="176"/>
      <c r="AA21" s="176"/>
      <c r="AB21" s="176"/>
      <c r="AC21" s="176"/>
      <c r="AD21" s="176"/>
      <c r="AE21" s="176"/>
      <c r="AF21" s="176"/>
      <c r="AG21" s="176"/>
      <c r="AH21" s="176"/>
      <c r="AI21" s="176"/>
      <c r="AJ21" s="176"/>
      <c r="AK21" s="176"/>
      <c r="AL21" s="176"/>
      <c r="AM21" s="176"/>
      <c r="AN21" s="176"/>
      <c r="AO21" s="176"/>
      <c r="AQ21" s="172"/>
    </row>
    <row r="22" spans="2:43" ht="15.75" x14ac:dyDescent="0.25">
      <c r="B22" s="177" t="s">
        <v>21</v>
      </c>
      <c r="C22" s="178">
        <v>961960.19000000006</v>
      </c>
      <c r="D22" s="178">
        <v>830218.58600000001</v>
      </c>
      <c r="E22" s="178">
        <v>963432.91599999985</v>
      </c>
      <c r="F22" s="178">
        <v>832548.179</v>
      </c>
      <c r="G22" s="178">
        <v>1136962.3419999999</v>
      </c>
      <c r="H22" s="178">
        <v>909844.89</v>
      </c>
      <c r="I22" s="178">
        <v>1125518.5149999999</v>
      </c>
      <c r="J22" s="178">
        <v>1107750.263</v>
      </c>
      <c r="K22" s="178">
        <v>1012608.5799999998</v>
      </c>
      <c r="L22" s="178">
        <v>1111461.814</v>
      </c>
      <c r="M22" s="178">
        <v>1026151.398</v>
      </c>
      <c r="N22" s="178">
        <v>1050522.3189999999</v>
      </c>
      <c r="O22" s="179">
        <v>12068979.991999999</v>
      </c>
      <c r="P22" s="171"/>
      <c r="Q22" s="171"/>
      <c r="R22" s="171"/>
      <c r="S22" s="171"/>
      <c r="T22" s="171"/>
      <c r="U22" s="171"/>
      <c r="V22" s="171"/>
      <c r="W22" s="171"/>
      <c r="X22" s="171"/>
      <c r="Y22" s="171"/>
      <c r="Z22" s="171"/>
      <c r="AA22" s="171"/>
      <c r="AB22" s="171"/>
      <c r="AC22" s="171"/>
      <c r="AD22" s="171"/>
      <c r="AE22" s="171"/>
      <c r="AF22" s="171"/>
      <c r="AG22" s="171"/>
      <c r="AH22" s="171"/>
      <c r="AI22" s="171"/>
      <c r="AJ22" s="171"/>
      <c r="AK22" s="171"/>
      <c r="AL22" s="171"/>
      <c r="AM22" s="171"/>
      <c r="AN22" s="171"/>
      <c r="AO22" s="171"/>
      <c r="AQ22" s="172"/>
    </row>
    <row r="23" spans="2:43" ht="15.75" x14ac:dyDescent="0.25">
      <c r="B23" s="169" t="s">
        <v>24</v>
      </c>
      <c r="C23" s="181"/>
      <c r="D23" s="180"/>
      <c r="E23" s="180"/>
      <c r="F23" s="180"/>
      <c r="G23" s="180"/>
      <c r="H23" s="180"/>
      <c r="I23" s="180"/>
      <c r="J23" s="180"/>
      <c r="K23" s="180"/>
      <c r="L23" s="180"/>
      <c r="M23" s="180"/>
      <c r="N23" s="180"/>
      <c r="O23" s="180"/>
      <c r="P23" s="171"/>
      <c r="Q23" s="171"/>
      <c r="R23" s="171"/>
      <c r="S23" s="171"/>
      <c r="T23" s="171"/>
      <c r="U23" s="171"/>
      <c r="V23" s="171"/>
      <c r="W23" s="171"/>
      <c r="X23" s="171"/>
      <c r="Y23" s="171"/>
      <c r="Z23" s="171"/>
      <c r="AA23" s="171"/>
      <c r="AB23" s="171"/>
      <c r="AC23" s="171"/>
      <c r="AD23" s="171"/>
      <c r="AE23" s="171"/>
      <c r="AF23" s="171"/>
      <c r="AG23" s="171"/>
      <c r="AH23" s="171"/>
      <c r="AI23" s="171"/>
      <c r="AJ23" s="171"/>
      <c r="AK23" s="171"/>
      <c r="AL23" s="171"/>
      <c r="AM23" s="171"/>
      <c r="AN23" s="171"/>
      <c r="AO23" s="171"/>
      <c r="AQ23" s="172"/>
    </row>
    <row r="24" spans="2:43" ht="15.75" x14ac:dyDescent="0.25">
      <c r="B24" s="173" t="s">
        <v>19</v>
      </c>
      <c r="C24" s="175">
        <v>5572675.7958418885</v>
      </c>
      <c r="D24" s="175">
        <v>4798797.7337450348</v>
      </c>
      <c r="E24" s="175">
        <v>5046530.487447761</v>
      </c>
      <c r="F24" s="175">
        <v>5689016.5182694318</v>
      </c>
      <c r="G24" s="175">
        <v>5444234.2010604627</v>
      </c>
      <c r="H24" s="175">
        <v>5071827.3158314489</v>
      </c>
      <c r="I24" s="175">
        <v>5629107.0660244403</v>
      </c>
      <c r="J24" s="175">
        <v>5472979.4671526235</v>
      </c>
      <c r="K24" s="175">
        <v>5097245.1256753514</v>
      </c>
      <c r="L24" s="175">
        <v>5145195.0019734139</v>
      </c>
      <c r="M24" s="175">
        <v>5199662.3901141062</v>
      </c>
      <c r="N24" s="175">
        <v>5799278.2234102022</v>
      </c>
      <c r="O24" s="175">
        <v>63966549.326546162</v>
      </c>
      <c r="P24" s="176"/>
      <c r="Q24" s="176"/>
      <c r="R24" s="176"/>
      <c r="S24" s="176"/>
      <c r="T24" s="176"/>
      <c r="U24" s="176"/>
      <c r="V24" s="176"/>
      <c r="W24" s="176"/>
      <c r="X24" s="176"/>
      <c r="Y24" s="176"/>
      <c r="Z24" s="176"/>
      <c r="AA24" s="176"/>
      <c r="AB24" s="176"/>
      <c r="AC24" s="176"/>
      <c r="AD24" s="176"/>
      <c r="AE24" s="176"/>
      <c r="AF24" s="176"/>
      <c r="AG24" s="176"/>
      <c r="AH24" s="176"/>
      <c r="AI24" s="176"/>
      <c r="AJ24" s="176"/>
      <c r="AK24" s="176"/>
      <c r="AL24" s="176"/>
      <c r="AM24" s="176"/>
      <c r="AN24" s="176"/>
      <c r="AO24" s="176"/>
      <c r="AQ24" s="172"/>
    </row>
    <row r="25" spans="2:43" ht="15.75" x14ac:dyDescent="0.25">
      <c r="B25" s="173" t="s">
        <v>65</v>
      </c>
      <c r="C25" s="175">
        <v>2456424.8066411195</v>
      </c>
      <c r="D25" s="175">
        <v>2181777.5521719274</v>
      </c>
      <c r="E25" s="175">
        <v>2271242.6438810304</v>
      </c>
      <c r="F25" s="175">
        <v>2677905.4789031767</v>
      </c>
      <c r="G25" s="175">
        <v>2503769.1797801745</v>
      </c>
      <c r="H25" s="175">
        <v>2449557.2355686319</v>
      </c>
      <c r="I25" s="175">
        <v>2730674.3273763712</v>
      </c>
      <c r="J25" s="175">
        <v>2576775.1630039806</v>
      </c>
      <c r="K25" s="175">
        <v>2305575.3928129636</v>
      </c>
      <c r="L25" s="175">
        <v>2489930.6162912641</v>
      </c>
      <c r="M25" s="175">
        <v>2747885.6906450242</v>
      </c>
      <c r="N25" s="175">
        <v>3287837.4174889456</v>
      </c>
      <c r="O25" s="175">
        <v>30679355.504564613</v>
      </c>
      <c r="P25" s="176"/>
      <c r="Q25" s="176"/>
      <c r="R25" s="176"/>
      <c r="S25" s="176"/>
      <c r="T25" s="176"/>
      <c r="U25" s="176"/>
      <c r="V25" s="176"/>
      <c r="W25" s="176"/>
      <c r="X25" s="176"/>
      <c r="Y25" s="176"/>
      <c r="Z25" s="176"/>
      <c r="AA25" s="176"/>
      <c r="AB25" s="176"/>
      <c r="AC25" s="176"/>
      <c r="AD25" s="176"/>
      <c r="AE25" s="176"/>
      <c r="AF25" s="176"/>
      <c r="AG25" s="176"/>
      <c r="AH25" s="176"/>
      <c r="AI25" s="176"/>
      <c r="AJ25" s="176"/>
      <c r="AK25" s="176"/>
      <c r="AL25" s="176"/>
      <c r="AM25" s="176"/>
      <c r="AN25" s="176"/>
      <c r="AO25" s="176"/>
      <c r="AQ25" s="172"/>
    </row>
    <row r="26" spans="2:43" ht="15.75" x14ac:dyDescent="0.25">
      <c r="B26" s="173" t="s">
        <v>20</v>
      </c>
      <c r="C26" s="175">
        <v>1008241.5745169927</v>
      </c>
      <c r="D26" s="175">
        <v>828418.75808303792</v>
      </c>
      <c r="E26" s="175">
        <v>825231.38267120917</v>
      </c>
      <c r="F26" s="175">
        <v>862624.29482739093</v>
      </c>
      <c r="G26" s="175">
        <v>954569.15415936138</v>
      </c>
      <c r="H26" s="175">
        <v>929832.18759991939</v>
      </c>
      <c r="I26" s="175">
        <v>987165.83859918884</v>
      </c>
      <c r="J26" s="175">
        <v>961417.39884339517</v>
      </c>
      <c r="K26" s="175">
        <v>879534.02451168443</v>
      </c>
      <c r="L26" s="175">
        <v>1031878.4277353226</v>
      </c>
      <c r="M26" s="175">
        <v>1055724.7722408706</v>
      </c>
      <c r="N26" s="175">
        <v>979390.72710085206</v>
      </c>
      <c r="O26" s="175">
        <v>11304028.540889226</v>
      </c>
      <c r="P26" s="176"/>
      <c r="Q26" s="176"/>
      <c r="R26" s="176"/>
      <c r="S26" s="176"/>
      <c r="T26" s="176"/>
      <c r="U26" s="176"/>
      <c r="V26" s="176"/>
      <c r="W26" s="176"/>
      <c r="X26" s="176"/>
      <c r="Y26" s="176"/>
      <c r="Z26" s="176"/>
      <c r="AA26" s="176"/>
      <c r="AB26" s="176"/>
      <c r="AC26" s="176"/>
      <c r="AD26" s="176"/>
      <c r="AE26" s="176"/>
      <c r="AF26" s="176"/>
      <c r="AG26" s="176"/>
      <c r="AH26" s="176"/>
      <c r="AI26" s="176"/>
      <c r="AJ26" s="176"/>
      <c r="AK26" s="176"/>
      <c r="AL26" s="176"/>
      <c r="AM26" s="176"/>
      <c r="AN26" s="176"/>
      <c r="AO26" s="176"/>
      <c r="AQ26" s="172"/>
    </row>
    <row r="27" spans="2:43" ht="15.75" x14ac:dyDescent="0.25">
      <c r="B27" s="177" t="s">
        <v>21</v>
      </c>
      <c r="C27" s="179">
        <v>9037342.1769999992</v>
      </c>
      <c r="D27" s="179">
        <v>7808994.0440000007</v>
      </c>
      <c r="E27" s="179">
        <v>8143004.5140000014</v>
      </c>
      <c r="F27" s="179">
        <v>9229546.2919999994</v>
      </c>
      <c r="G27" s="179">
        <v>8902572.5349999983</v>
      </c>
      <c r="H27" s="179">
        <v>8451216.7390000019</v>
      </c>
      <c r="I27" s="179">
        <v>9346947.2320000008</v>
      </c>
      <c r="J27" s="179">
        <v>9011172.0289999992</v>
      </c>
      <c r="K27" s="179">
        <v>8282354.5429999996</v>
      </c>
      <c r="L27" s="179">
        <v>8667004.0460000001</v>
      </c>
      <c r="M27" s="179">
        <v>9003272.8530000001</v>
      </c>
      <c r="N27" s="179">
        <v>10066506.367999999</v>
      </c>
      <c r="O27" s="179">
        <v>105949933.37200001</v>
      </c>
      <c r="P27" s="171"/>
      <c r="Q27" s="171"/>
      <c r="R27" s="171"/>
      <c r="S27" s="171"/>
      <c r="T27" s="171"/>
      <c r="U27" s="171"/>
      <c r="V27" s="171"/>
      <c r="W27" s="171"/>
      <c r="X27" s="171"/>
      <c r="Y27" s="171"/>
      <c r="Z27" s="171"/>
      <c r="AA27" s="171"/>
      <c r="AB27" s="171"/>
      <c r="AC27" s="171"/>
      <c r="AD27" s="171"/>
      <c r="AE27" s="171"/>
      <c r="AF27" s="171"/>
      <c r="AG27" s="171"/>
      <c r="AH27" s="171"/>
      <c r="AI27" s="171"/>
      <c r="AJ27" s="171"/>
      <c r="AK27" s="171"/>
      <c r="AL27" s="171"/>
      <c r="AM27" s="171"/>
      <c r="AN27" s="171"/>
      <c r="AO27" s="171"/>
      <c r="AQ27" s="172"/>
    </row>
    <row r="28" spans="2:43" x14ac:dyDescent="0.25">
      <c r="B28" s="169" t="s">
        <v>68</v>
      </c>
      <c r="C28" s="182"/>
      <c r="D28" s="181"/>
      <c r="E28" s="181"/>
      <c r="F28" s="181"/>
      <c r="G28" s="181"/>
      <c r="H28" s="181"/>
      <c r="I28" s="181"/>
      <c r="J28" s="181"/>
      <c r="K28" s="181"/>
      <c r="L28" s="181"/>
      <c r="M28" s="181"/>
      <c r="N28" s="181"/>
      <c r="O28" s="180"/>
      <c r="P28" s="176"/>
      <c r="Q28" s="176"/>
      <c r="R28" s="176"/>
      <c r="S28" s="176"/>
      <c r="T28" s="176"/>
      <c r="U28" s="176"/>
      <c r="V28" s="176"/>
      <c r="W28" s="176"/>
      <c r="X28" s="176"/>
      <c r="Y28" s="176"/>
      <c r="Z28" s="176"/>
      <c r="AA28" s="176"/>
      <c r="AB28" s="176"/>
      <c r="AC28" s="176"/>
      <c r="AD28" s="176"/>
      <c r="AE28" s="176"/>
      <c r="AF28" s="176"/>
      <c r="AG28" s="176"/>
      <c r="AH28" s="176"/>
      <c r="AI28" s="176"/>
      <c r="AJ28" s="176"/>
      <c r="AK28" s="176"/>
      <c r="AL28" s="176"/>
      <c r="AM28" s="176"/>
      <c r="AN28" s="176"/>
      <c r="AO28" s="176"/>
    </row>
    <row r="29" spans="2:43" x14ac:dyDescent="0.25">
      <c r="B29" s="173" t="s">
        <v>19</v>
      </c>
      <c r="C29" s="174">
        <v>190445.10399999999</v>
      </c>
      <c r="D29" s="174">
        <v>290099.64</v>
      </c>
      <c r="E29" s="174">
        <v>447049.52671904559</v>
      </c>
      <c r="F29" s="174">
        <v>484709.24900000001</v>
      </c>
      <c r="G29" s="174">
        <v>486893.95819001365</v>
      </c>
      <c r="H29" s="174">
        <v>597451.62594815285</v>
      </c>
      <c r="I29" s="183">
        <v>580957.15230468509</v>
      </c>
      <c r="J29" s="183">
        <v>632092.45902936242</v>
      </c>
      <c r="K29" s="183">
        <v>459983.26252656349</v>
      </c>
      <c r="L29" s="183">
        <v>718578.83582829381</v>
      </c>
      <c r="M29" s="174">
        <v>662173.29546666669</v>
      </c>
      <c r="N29" s="174">
        <v>666543.91045051219</v>
      </c>
      <c r="O29" s="175">
        <v>6216978.019463297</v>
      </c>
      <c r="P29" s="176"/>
      <c r="Q29" s="176"/>
      <c r="R29" s="176"/>
      <c r="S29" s="176"/>
      <c r="T29" s="176"/>
      <c r="U29" s="176"/>
      <c r="V29" s="176"/>
      <c r="W29" s="176"/>
      <c r="X29" s="176"/>
      <c r="Y29" s="176"/>
      <c r="Z29" s="176"/>
      <c r="AA29" s="176"/>
      <c r="AB29" s="176"/>
      <c r="AC29" s="176"/>
      <c r="AD29" s="176"/>
      <c r="AE29" s="176"/>
      <c r="AF29" s="176"/>
      <c r="AG29" s="176"/>
      <c r="AH29" s="176"/>
      <c r="AI29" s="176"/>
      <c r="AJ29" s="176"/>
      <c r="AK29" s="176"/>
      <c r="AL29" s="176"/>
      <c r="AM29" s="176"/>
      <c r="AN29" s="176"/>
      <c r="AO29" s="176"/>
    </row>
    <row r="30" spans="2:43" x14ac:dyDescent="0.25">
      <c r="B30" s="173" t="s">
        <v>65</v>
      </c>
      <c r="C30" s="174">
        <v>70771.368000000002</v>
      </c>
      <c r="D30" s="174">
        <v>63955.53</v>
      </c>
      <c r="E30" s="174">
        <v>93467.018305095553</v>
      </c>
      <c r="F30" s="174">
        <v>96673.361000000004</v>
      </c>
      <c r="G30" s="174">
        <v>142372.1650000001</v>
      </c>
      <c r="H30" s="174">
        <v>181932.39499999996</v>
      </c>
      <c r="I30" s="183">
        <v>145171.435</v>
      </c>
      <c r="J30" s="183">
        <v>164127.54700000002</v>
      </c>
      <c r="K30" s="183">
        <v>127351.24100000008</v>
      </c>
      <c r="L30" s="183">
        <v>185115.02900000001</v>
      </c>
      <c r="M30" s="174">
        <v>185816.92600000001</v>
      </c>
      <c r="N30" s="174">
        <v>180784.114</v>
      </c>
      <c r="O30" s="175">
        <v>1637538.1293050959</v>
      </c>
      <c r="P30" s="176"/>
      <c r="Q30" s="176"/>
      <c r="R30" s="176"/>
      <c r="S30" s="176"/>
      <c r="T30" s="176"/>
      <c r="U30" s="176"/>
      <c r="V30" s="176"/>
      <c r="W30" s="176"/>
      <c r="X30" s="176"/>
      <c r="Y30" s="176"/>
      <c r="Z30" s="176"/>
      <c r="AA30" s="176"/>
      <c r="AB30" s="176"/>
      <c r="AC30" s="176"/>
      <c r="AD30" s="176"/>
      <c r="AE30" s="176"/>
      <c r="AF30" s="176"/>
      <c r="AG30" s="176"/>
      <c r="AH30" s="176"/>
      <c r="AI30" s="176"/>
      <c r="AJ30" s="176"/>
      <c r="AK30" s="176"/>
      <c r="AL30" s="176"/>
      <c r="AM30" s="176"/>
      <c r="AN30" s="176"/>
      <c r="AO30" s="176"/>
    </row>
    <row r="31" spans="2:43" x14ac:dyDescent="0.25">
      <c r="B31" s="173" t="s">
        <v>20</v>
      </c>
      <c r="C31" s="174">
        <v>133862.95300000001</v>
      </c>
      <c r="D31" s="174">
        <v>42842.68</v>
      </c>
      <c r="E31" s="174">
        <v>65095.188000000002</v>
      </c>
      <c r="F31" s="174">
        <v>99740.027000000002</v>
      </c>
      <c r="G31" s="174">
        <v>199012.5589115333</v>
      </c>
      <c r="H31" s="174">
        <v>284270.40600000025</v>
      </c>
      <c r="I31" s="183">
        <v>147596.39218333332</v>
      </c>
      <c r="J31" s="183">
        <v>290693.11899999977</v>
      </c>
      <c r="K31" s="183">
        <v>165593.27803333334</v>
      </c>
      <c r="L31" s="183">
        <v>252831.80530945558</v>
      </c>
      <c r="M31" s="174">
        <v>269536.1423666667</v>
      </c>
      <c r="N31" s="174">
        <v>317453.83623333328</v>
      </c>
      <c r="O31" s="175">
        <v>2268528.3860376556</v>
      </c>
      <c r="P31" s="176"/>
      <c r="Q31" s="176"/>
      <c r="R31" s="176"/>
      <c r="S31" s="176"/>
      <c r="T31" s="176"/>
      <c r="U31" s="176"/>
      <c r="V31" s="176"/>
      <c r="W31" s="176"/>
      <c r="X31" s="176"/>
      <c r="Y31" s="176"/>
      <c r="Z31" s="176"/>
      <c r="AA31" s="176"/>
      <c r="AB31" s="176"/>
      <c r="AC31" s="176"/>
      <c r="AD31" s="176"/>
      <c r="AE31" s="176"/>
      <c r="AF31" s="176"/>
      <c r="AG31" s="176"/>
      <c r="AH31" s="176"/>
      <c r="AI31" s="176"/>
      <c r="AJ31" s="176"/>
      <c r="AK31" s="176"/>
      <c r="AL31" s="176"/>
      <c r="AM31" s="176"/>
      <c r="AN31" s="176"/>
      <c r="AO31" s="176"/>
    </row>
    <row r="32" spans="2:43" x14ac:dyDescent="0.25">
      <c r="B32" s="184" t="s">
        <v>21</v>
      </c>
      <c r="C32" s="179">
        <v>395079.42500000005</v>
      </c>
      <c r="D32" s="179">
        <v>396897.85000000003</v>
      </c>
      <c r="E32" s="179">
        <v>605611.73302414117</v>
      </c>
      <c r="F32" s="179">
        <v>681122.63699999999</v>
      </c>
      <c r="G32" s="179">
        <v>828278.68210154702</v>
      </c>
      <c r="H32" s="179">
        <v>1063654.4269481529</v>
      </c>
      <c r="I32" s="179">
        <v>873724.97948801832</v>
      </c>
      <c r="J32" s="179">
        <v>1086913.1250293623</v>
      </c>
      <c r="K32" s="179">
        <v>752927.78155989689</v>
      </c>
      <c r="L32" s="179">
        <v>1156525.6701377493</v>
      </c>
      <c r="M32" s="179">
        <v>1117526.3638333334</v>
      </c>
      <c r="N32" s="179">
        <v>1164781.8606838454</v>
      </c>
      <c r="O32" s="179">
        <v>10123044.534806045</v>
      </c>
      <c r="P32" s="171"/>
      <c r="Q32" s="171"/>
      <c r="R32" s="171"/>
      <c r="S32" s="171"/>
      <c r="T32" s="171"/>
      <c r="U32" s="171"/>
      <c r="V32" s="171"/>
      <c r="W32" s="171"/>
      <c r="X32" s="171"/>
      <c r="Y32" s="171"/>
      <c r="Z32" s="171"/>
      <c r="AA32" s="171"/>
      <c r="AB32" s="171"/>
      <c r="AC32" s="171"/>
      <c r="AD32" s="171"/>
      <c r="AE32" s="171"/>
      <c r="AF32" s="171"/>
      <c r="AG32" s="171"/>
      <c r="AH32" s="171"/>
      <c r="AI32" s="171"/>
      <c r="AJ32" s="171"/>
      <c r="AK32" s="171"/>
      <c r="AL32" s="171"/>
      <c r="AM32" s="171"/>
      <c r="AN32" s="171"/>
      <c r="AO32" s="171"/>
      <c r="AP32" s="171"/>
    </row>
    <row r="33" spans="2:43" ht="16.5" customHeight="1" x14ac:dyDescent="0.25">
      <c r="B33" s="185" t="s">
        <v>69</v>
      </c>
      <c r="C33" s="186">
        <v>35779</v>
      </c>
      <c r="D33" s="186">
        <v>42015</v>
      </c>
      <c r="E33" s="186">
        <v>36682</v>
      </c>
      <c r="F33" s="186">
        <v>39258</v>
      </c>
      <c r="G33" s="187">
        <v>42947</v>
      </c>
      <c r="H33" s="187">
        <v>72102</v>
      </c>
      <c r="I33" s="188">
        <v>47234</v>
      </c>
      <c r="J33" s="188">
        <v>57638</v>
      </c>
      <c r="K33" s="189">
        <v>63247</v>
      </c>
      <c r="L33" s="189">
        <v>56214</v>
      </c>
      <c r="M33" s="189">
        <v>64220</v>
      </c>
      <c r="N33" s="189">
        <v>74214</v>
      </c>
      <c r="O33" s="190">
        <v>631550</v>
      </c>
      <c r="P33" s="171"/>
      <c r="Q33" s="171"/>
      <c r="R33" s="171"/>
      <c r="S33" s="171"/>
      <c r="T33" s="171"/>
      <c r="U33" s="171"/>
      <c r="V33" s="171"/>
      <c r="W33" s="171"/>
      <c r="X33" s="171"/>
      <c r="Y33" s="171"/>
      <c r="Z33" s="171"/>
      <c r="AA33" s="171"/>
      <c r="AB33" s="171"/>
      <c r="AC33" s="171"/>
      <c r="AD33" s="171"/>
      <c r="AE33" s="171"/>
      <c r="AF33" s="171"/>
      <c r="AG33" s="171"/>
      <c r="AH33" s="171"/>
      <c r="AI33" s="171"/>
      <c r="AJ33" s="171"/>
      <c r="AK33" s="171"/>
      <c r="AL33" s="171"/>
      <c r="AM33" s="171"/>
      <c r="AN33" s="171"/>
      <c r="AO33" s="171"/>
    </row>
    <row r="34" spans="2:43" ht="18.75" customHeight="1" x14ac:dyDescent="0.25">
      <c r="B34" s="177" t="s">
        <v>70</v>
      </c>
      <c r="C34" s="178">
        <v>9468200.602</v>
      </c>
      <c r="D34" s="178">
        <v>8247906.8940000003</v>
      </c>
      <c r="E34" s="178">
        <v>8785298.2470241431</v>
      </c>
      <c r="F34" s="178">
        <v>9949926.9289999995</v>
      </c>
      <c r="G34" s="178">
        <v>9773798.217101546</v>
      </c>
      <c r="H34" s="178">
        <v>9586973.1659481544</v>
      </c>
      <c r="I34" s="178">
        <v>10267906.21148802</v>
      </c>
      <c r="J34" s="178">
        <v>10155723.154029362</v>
      </c>
      <c r="K34" s="178">
        <v>9098529.3245598972</v>
      </c>
      <c r="L34" s="178">
        <v>9879743.7161377501</v>
      </c>
      <c r="M34" s="178">
        <v>10185019.216833334</v>
      </c>
      <c r="N34" s="178">
        <v>11305502.228683844</v>
      </c>
      <c r="O34" s="178">
        <v>116704527.90680605</v>
      </c>
      <c r="P34" s="171"/>
      <c r="Q34" s="171"/>
      <c r="R34" s="171"/>
      <c r="S34" s="171"/>
      <c r="T34" s="171"/>
      <c r="U34" s="171"/>
      <c r="V34" s="171"/>
      <c r="W34" s="171"/>
      <c r="X34" s="171"/>
      <c r="Y34" s="171"/>
      <c r="Z34" s="171"/>
      <c r="AA34" s="171"/>
      <c r="AB34" s="171"/>
      <c r="AC34" s="171"/>
      <c r="AD34" s="171"/>
      <c r="AE34" s="171"/>
      <c r="AF34" s="171"/>
      <c r="AG34" s="171"/>
      <c r="AH34" s="171"/>
      <c r="AI34" s="171"/>
      <c r="AJ34" s="171"/>
      <c r="AK34" s="171"/>
      <c r="AL34" s="171"/>
      <c r="AM34" s="171"/>
      <c r="AN34" s="171"/>
      <c r="AO34" s="171"/>
      <c r="AQ34" s="191"/>
    </row>
    <row r="35" spans="2:43" ht="10.9" customHeight="1" x14ac:dyDescent="0.25">
      <c r="B35" s="120" t="s">
        <v>146</v>
      </c>
      <c r="C35" s="192"/>
      <c r="D35" s="192"/>
      <c r="E35" s="192"/>
      <c r="F35" s="192"/>
      <c r="G35" s="192"/>
      <c r="H35" s="192"/>
      <c r="I35" s="192"/>
      <c r="J35" s="192"/>
      <c r="K35" s="192"/>
      <c r="L35" s="192"/>
      <c r="M35" s="192"/>
      <c r="N35" s="192"/>
      <c r="O35" s="192"/>
      <c r="P35" s="193"/>
      <c r="Q35" s="193"/>
      <c r="R35" s="193"/>
      <c r="S35" s="193"/>
      <c r="T35" s="193"/>
      <c r="U35" s="193"/>
      <c r="V35" s="193"/>
      <c r="W35" s="193"/>
      <c r="X35" s="193"/>
      <c r="Y35" s="193"/>
      <c r="Z35" s="193"/>
      <c r="AA35" s="193"/>
      <c r="AB35" s="193"/>
      <c r="AC35" s="193"/>
      <c r="AD35" s="193"/>
      <c r="AE35" s="193"/>
      <c r="AF35" s="193"/>
      <c r="AG35" s="193"/>
      <c r="AH35" s="193"/>
      <c r="AI35" s="193"/>
      <c r="AJ35" s="193"/>
      <c r="AK35" s="193"/>
      <c r="AL35" s="193"/>
      <c r="AM35" s="193"/>
      <c r="AN35" s="193"/>
      <c r="AO35" s="193"/>
      <c r="AQ35" s="191"/>
    </row>
    <row r="36" spans="2:43" ht="10.9" customHeight="1" x14ac:dyDescent="0.25">
      <c r="B36" s="120"/>
      <c r="C36" s="194"/>
      <c r="D36" s="194"/>
      <c r="E36" s="194"/>
      <c r="F36" s="194"/>
      <c r="G36" s="194"/>
      <c r="H36" s="194"/>
      <c r="I36" s="194"/>
      <c r="J36" s="194"/>
      <c r="K36" s="194"/>
      <c r="L36" s="194"/>
      <c r="M36" s="194"/>
      <c r="N36" s="194"/>
      <c r="O36" s="192"/>
      <c r="P36" s="193"/>
      <c r="Q36" s="193"/>
      <c r="R36" s="193"/>
      <c r="S36" s="193"/>
      <c r="T36" s="193"/>
      <c r="U36" s="193"/>
      <c r="V36" s="193"/>
      <c r="W36" s="193"/>
      <c r="X36" s="193"/>
      <c r="Y36" s="193"/>
      <c r="Z36" s="193"/>
      <c r="AA36" s="193"/>
      <c r="AB36" s="193"/>
      <c r="AC36" s="193"/>
      <c r="AD36" s="193"/>
      <c r="AE36" s="193"/>
      <c r="AF36" s="193"/>
      <c r="AG36" s="193"/>
      <c r="AH36" s="193"/>
      <c r="AI36" s="193"/>
      <c r="AJ36" s="193"/>
      <c r="AK36" s="193"/>
      <c r="AL36" s="193"/>
      <c r="AM36" s="193"/>
      <c r="AN36" s="193"/>
      <c r="AO36" s="193"/>
      <c r="AQ36" s="191"/>
    </row>
    <row r="37" spans="2:43" ht="10.9" customHeight="1" x14ac:dyDescent="0.25">
      <c r="C37" s="194"/>
      <c r="D37" s="194"/>
      <c r="E37" s="194"/>
      <c r="F37" s="194"/>
      <c r="G37" s="194"/>
      <c r="H37" s="194"/>
      <c r="I37" s="194"/>
      <c r="J37" s="194"/>
      <c r="K37" s="194"/>
      <c r="L37" s="194"/>
      <c r="M37" s="194"/>
      <c r="N37" s="194"/>
      <c r="O37" s="192"/>
      <c r="P37" s="193"/>
      <c r="Q37" s="193"/>
      <c r="R37" s="193"/>
      <c r="S37" s="193"/>
      <c r="T37" s="193"/>
      <c r="U37" s="193"/>
      <c r="V37" s="193"/>
      <c r="W37" s="193"/>
      <c r="X37" s="193"/>
      <c r="Y37" s="193"/>
      <c r="Z37" s="193"/>
      <c r="AA37" s="193"/>
      <c r="AB37" s="193"/>
      <c r="AC37" s="193"/>
      <c r="AD37" s="193"/>
      <c r="AE37" s="193"/>
      <c r="AF37" s="193"/>
      <c r="AG37" s="193"/>
      <c r="AH37" s="193"/>
      <c r="AI37" s="193"/>
      <c r="AJ37" s="193"/>
      <c r="AK37" s="193"/>
      <c r="AL37" s="193"/>
      <c r="AM37" s="193"/>
      <c r="AN37" s="193"/>
      <c r="AO37" s="193"/>
    </row>
    <row r="38" spans="2:43" ht="10.9" customHeight="1" x14ac:dyDescent="0.25">
      <c r="B38" s="120"/>
      <c r="C38" s="195"/>
      <c r="D38" s="195"/>
      <c r="E38" s="195"/>
      <c r="F38" s="195"/>
      <c r="G38" s="195"/>
      <c r="H38" s="195"/>
      <c r="I38" s="195"/>
      <c r="J38" s="195"/>
      <c r="K38" s="195"/>
      <c r="L38" s="195"/>
      <c r="M38" s="195"/>
      <c r="N38" s="195"/>
      <c r="O38" s="195"/>
    </row>
    <row r="39" spans="2:43" x14ac:dyDescent="0.25">
      <c r="B39" s="196"/>
      <c r="C39" s="195"/>
      <c r="D39" s="195"/>
      <c r="E39" s="195"/>
      <c r="F39" s="195"/>
      <c r="G39" s="195"/>
      <c r="H39" s="195"/>
      <c r="I39" s="195"/>
      <c r="J39" s="195"/>
      <c r="K39" s="195"/>
      <c r="L39" s="195"/>
      <c r="M39" s="195"/>
      <c r="N39" s="195"/>
      <c r="O39" s="195"/>
    </row>
    <row r="40" spans="2:43" x14ac:dyDescent="0.25">
      <c r="C40" s="195"/>
      <c r="D40" s="195"/>
      <c r="E40" s="195"/>
      <c r="F40" s="195"/>
      <c r="G40" s="195"/>
      <c r="H40" s="195"/>
      <c r="I40" s="195"/>
      <c r="J40" s="195"/>
      <c r="K40" s="195"/>
      <c r="L40" s="195"/>
      <c r="M40" s="195"/>
      <c r="N40" s="195"/>
      <c r="O40" s="195"/>
    </row>
    <row r="41" spans="2:43" x14ac:dyDescent="0.25">
      <c r="C41" s="195"/>
      <c r="D41" s="195"/>
      <c r="E41" s="195"/>
      <c r="F41" s="195"/>
      <c r="G41" s="195"/>
      <c r="H41" s="195"/>
      <c r="I41" s="195"/>
      <c r="J41" s="195"/>
      <c r="K41" s="195"/>
      <c r="L41" s="195"/>
      <c r="M41" s="195"/>
      <c r="N41" s="195"/>
      <c r="O41" s="195"/>
    </row>
    <row r="42" spans="2:43" x14ac:dyDescent="0.25">
      <c r="C42" s="195"/>
      <c r="D42" s="195"/>
      <c r="E42" s="195"/>
      <c r="F42" s="195"/>
      <c r="G42" s="195"/>
      <c r="H42" s="195"/>
      <c r="I42" s="195"/>
      <c r="J42" s="195"/>
      <c r="K42" s="195"/>
      <c r="L42" s="195"/>
      <c r="M42" s="195"/>
      <c r="N42" s="195"/>
      <c r="O42" s="195"/>
    </row>
    <row r="43" spans="2:43" x14ac:dyDescent="0.25">
      <c r="C43" s="195"/>
      <c r="D43" s="195"/>
      <c r="E43" s="195"/>
      <c r="F43" s="195"/>
      <c r="G43" s="195"/>
      <c r="H43" s="195"/>
      <c r="I43" s="195"/>
      <c r="J43" s="195"/>
      <c r="K43" s="195"/>
      <c r="L43" s="195"/>
      <c r="M43" s="195"/>
      <c r="N43" s="195"/>
      <c r="O43" s="195"/>
    </row>
    <row r="44" spans="2:43" x14ac:dyDescent="0.25">
      <c r="C44" s="195"/>
      <c r="D44" s="195"/>
      <c r="E44" s="195"/>
      <c r="F44" s="195"/>
      <c r="G44" s="195"/>
      <c r="H44" s="195"/>
      <c r="I44" s="195"/>
      <c r="J44" s="195"/>
      <c r="K44" s="195"/>
      <c r="L44" s="195"/>
      <c r="M44" s="195"/>
      <c r="N44" s="195"/>
      <c r="O44" s="195"/>
    </row>
  </sheetData>
  <mergeCells count="5">
    <mergeCell ref="B1:O1"/>
    <mergeCell ref="B2:O2"/>
    <mergeCell ref="B3:O3"/>
    <mergeCell ref="B4:O4"/>
    <mergeCell ref="B5:O5"/>
  </mergeCells>
  <hyperlinks>
    <hyperlink ref="P4" location="Índice!A1" display="Volver" xr:uid="{00000000-0004-0000-1800-000000000000}"/>
  </hyperlinks>
  <printOptions horizontalCentered="1"/>
  <pageMargins left="0.25" right="0.25" top="0.75" bottom="0.75" header="0.3" footer="0.3"/>
  <pageSetup scale="38" orientation="landscape"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4" tint="0.79998168889431442"/>
    <pageSetUpPr fitToPage="1"/>
  </sheetPr>
  <dimension ref="B1:Y28"/>
  <sheetViews>
    <sheetView showGridLines="0" zoomScale="90" zoomScaleNormal="90" zoomScalePageLayoutView="90" workbookViewId="0"/>
  </sheetViews>
  <sheetFormatPr baseColWidth="10" defaultColWidth="10.85546875" defaultRowHeight="12.75" x14ac:dyDescent="0.2"/>
  <cols>
    <col min="1" max="1" width="2.5703125" style="198" customWidth="1"/>
    <col min="2" max="2" width="34.42578125" style="198" customWidth="1"/>
    <col min="3" max="14" width="10.85546875" style="209"/>
    <col min="15" max="15" width="10.85546875" style="210"/>
    <col min="16" max="16384" width="10.85546875" style="198"/>
  </cols>
  <sheetData>
    <row r="1" spans="2:16" ht="18" x14ac:dyDescent="0.25">
      <c r="B1" s="1278" t="s">
        <v>147</v>
      </c>
      <c r="C1" s="1278"/>
      <c r="D1" s="1278"/>
      <c r="E1" s="1278"/>
      <c r="F1" s="1278"/>
      <c r="G1" s="1278"/>
      <c r="H1" s="1278"/>
      <c r="I1" s="1278"/>
      <c r="J1" s="1278"/>
      <c r="K1" s="1278"/>
      <c r="L1" s="1278"/>
      <c r="M1" s="1278"/>
      <c r="N1" s="1278"/>
      <c r="O1" s="1278"/>
      <c r="P1" s="4"/>
    </row>
    <row r="2" spans="2:16" ht="15.75" x14ac:dyDescent="0.25">
      <c r="B2" s="1279" t="s">
        <v>2</v>
      </c>
      <c r="C2" s="1279"/>
      <c r="D2" s="1279"/>
      <c r="E2" s="1279"/>
      <c r="F2" s="1279"/>
      <c r="G2" s="1279"/>
      <c r="H2" s="1279"/>
      <c r="I2" s="1279"/>
      <c r="J2" s="1279"/>
      <c r="K2" s="1279"/>
      <c r="L2" s="1279"/>
      <c r="M2" s="1279"/>
      <c r="N2" s="1279"/>
      <c r="O2" s="1279"/>
      <c r="P2" s="1191" t="s">
        <v>1070</v>
      </c>
    </row>
    <row r="3" spans="2:16" x14ac:dyDescent="0.2">
      <c r="B3" s="82"/>
      <c r="C3" s="199"/>
      <c r="D3" s="199"/>
      <c r="E3" s="199"/>
      <c r="F3" s="199"/>
      <c r="G3" s="199"/>
      <c r="H3" s="199"/>
      <c r="I3" s="199"/>
      <c r="J3" s="199"/>
      <c r="K3" s="199"/>
      <c r="L3" s="199"/>
      <c r="M3" s="199"/>
      <c r="N3" s="199"/>
      <c r="O3" s="199"/>
    </row>
    <row r="4" spans="2:16" ht="18" customHeight="1" x14ac:dyDescent="0.2">
      <c r="B4" s="200" t="s">
        <v>4</v>
      </c>
      <c r="C4" s="7" t="s">
        <v>5</v>
      </c>
      <c r="D4" s="7" t="s">
        <v>6</v>
      </c>
      <c r="E4" s="7" t="s">
        <v>7</v>
      </c>
      <c r="F4" s="7" t="s">
        <v>8</v>
      </c>
      <c r="G4" s="7" t="s">
        <v>9</v>
      </c>
      <c r="H4" s="7" t="s">
        <v>10</v>
      </c>
      <c r="I4" s="7" t="s">
        <v>11</v>
      </c>
      <c r="J4" s="7" t="s">
        <v>12</v>
      </c>
      <c r="K4" s="7" t="s">
        <v>13</v>
      </c>
      <c r="L4" s="7" t="s">
        <v>14</v>
      </c>
      <c r="M4" s="7" t="s">
        <v>15</v>
      </c>
      <c r="N4" s="7" t="s">
        <v>16</v>
      </c>
      <c r="O4" s="201" t="s">
        <v>75</v>
      </c>
    </row>
    <row r="5" spans="2:16" ht="19.5" customHeight="1" x14ac:dyDescent="0.2">
      <c r="B5" s="202" t="s">
        <v>18</v>
      </c>
      <c r="C5" s="9"/>
      <c r="D5" s="9"/>
      <c r="E5" s="9"/>
      <c r="F5" s="9"/>
      <c r="G5" s="9"/>
      <c r="H5" s="9"/>
      <c r="I5" s="9"/>
      <c r="J5" s="9"/>
      <c r="K5" s="9"/>
      <c r="L5" s="9"/>
      <c r="M5" s="9"/>
      <c r="N5" s="9"/>
      <c r="O5" s="9"/>
    </row>
    <row r="6" spans="2:16" x14ac:dyDescent="0.2">
      <c r="B6" s="203" t="s">
        <v>19</v>
      </c>
      <c r="C6" s="11">
        <v>8520</v>
      </c>
      <c r="D6" s="11">
        <v>8481</v>
      </c>
      <c r="E6" s="12">
        <v>8819</v>
      </c>
      <c r="F6" s="12">
        <v>8771</v>
      </c>
      <c r="G6" s="12">
        <v>8791</v>
      </c>
      <c r="H6" s="12">
        <v>8859</v>
      </c>
      <c r="I6" s="12">
        <v>8911</v>
      </c>
      <c r="J6" s="12">
        <v>8949</v>
      </c>
      <c r="K6" s="12">
        <v>8740</v>
      </c>
      <c r="L6" s="12">
        <v>8860</v>
      </c>
      <c r="M6" s="12">
        <v>8909</v>
      </c>
      <c r="N6" s="12">
        <v>8959</v>
      </c>
      <c r="O6" s="12">
        <v>8797.4166666666661</v>
      </c>
      <c r="P6" s="204"/>
    </row>
    <row r="7" spans="2:16" x14ac:dyDescent="0.2">
      <c r="B7" s="203" t="s">
        <v>20</v>
      </c>
      <c r="C7" s="11">
        <v>1091</v>
      </c>
      <c r="D7" s="11">
        <v>1038</v>
      </c>
      <c r="E7" s="12">
        <v>1083</v>
      </c>
      <c r="F7" s="12">
        <v>1046</v>
      </c>
      <c r="G7" s="12">
        <v>1053</v>
      </c>
      <c r="H7" s="12">
        <v>1061</v>
      </c>
      <c r="I7" s="12">
        <v>1062</v>
      </c>
      <c r="J7" s="12">
        <v>1075</v>
      </c>
      <c r="K7" s="12">
        <v>1081</v>
      </c>
      <c r="L7" s="12">
        <v>1084</v>
      </c>
      <c r="M7" s="12">
        <v>1083</v>
      </c>
      <c r="N7" s="12">
        <v>1094</v>
      </c>
      <c r="O7" s="12">
        <v>1070.9166666666667</v>
      </c>
    </row>
    <row r="8" spans="2:16" x14ac:dyDescent="0.2">
      <c r="B8" s="205" t="s">
        <v>21</v>
      </c>
      <c r="C8" s="15">
        <v>9611</v>
      </c>
      <c r="D8" s="15">
        <v>9519</v>
      </c>
      <c r="E8" s="15">
        <v>9902</v>
      </c>
      <c r="F8" s="15">
        <v>9817</v>
      </c>
      <c r="G8" s="15">
        <v>9844</v>
      </c>
      <c r="H8" s="15">
        <v>9920</v>
      </c>
      <c r="I8" s="15">
        <v>9973</v>
      </c>
      <c r="J8" s="15">
        <v>10024</v>
      </c>
      <c r="K8" s="15">
        <v>9821</v>
      </c>
      <c r="L8" s="15">
        <v>9944</v>
      </c>
      <c r="M8" s="15">
        <v>9992</v>
      </c>
      <c r="N8" s="15">
        <v>10053</v>
      </c>
      <c r="O8" s="15">
        <v>9868.3333333333321</v>
      </c>
    </row>
    <row r="9" spans="2:16" ht="20.25" customHeight="1" x14ac:dyDescent="0.2">
      <c r="B9" s="202" t="s">
        <v>22</v>
      </c>
      <c r="C9" s="16"/>
      <c r="D9" s="16"/>
      <c r="E9" s="17"/>
      <c r="F9" s="17"/>
      <c r="G9" s="17"/>
      <c r="H9" s="17"/>
      <c r="I9" s="17"/>
      <c r="J9" s="17"/>
      <c r="K9" s="17"/>
      <c r="L9" s="17"/>
      <c r="M9" s="17"/>
      <c r="N9" s="17"/>
      <c r="O9" s="17"/>
    </row>
    <row r="10" spans="2:16" x14ac:dyDescent="0.2">
      <c r="B10" s="203" t="s">
        <v>19</v>
      </c>
      <c r="C10" s="11">
        <v>8435</v>
      </c>
      <c r="D10" s="11">
        <v>8488</v>
      </c>
      <c r="E10" s="12">
        <v>8177</v>
      </c>
      <c r="F10" s="12">
        <v>8443</v>
      </c>
      <c r="G10" s="12">
        <v>8528</v>
      </c>
      <c r="H10" s="12">
        <v>8567</v>
      </c>
      <c r="I10" s="12">
        <v>8612</v>
      </c>
      <c r="J10" s="12">
        <v>8663</v>
      </c>
      <c r="K10" s="12">
        <v>8475</v>
      </c>
      <c r="L10" s="12">
        <v>8600</v>
      </c>
      <c r="M10" s="12">
        <v>8658</v>
      </c>
      <c r="N10" s="12">
        <v>8697</v>
      </c>
      <c r="O10" s="12">
        <v>8528.5833333333339</v>
      </c>
    </row>
    <row r="11" spans="2:16" x14ac:dyDescent="0.2">
      <c r="B11" s="203" t="s">
        <v>20</v>
      </c>
      <c r="C11" s="11">
        <v>774</v>
      </c>
      <c r="D11" s="11">
        <v>790</v>
      </c>
      <c r="E11" s="12">
        <v>792</v>
      </c>
      <c r="F11" s="12">
        <v>801</v>
      </c>
      <c r="G11" s="12">
        <v>806</v>
      </c>
      <c r="H11" s="12">
        <v>817</v>
      </c>
      <c r="I11" s="12">
        <v>813</v>
      </c>
      <c r="J11" s="12">
        <v>817</v>
      </c>
      <c r="K11" s="12">
        <v>814</v>
      </c>
      <c r="L11" s="12">
        <v>818</v>
      </c>
      <c r="M11" s="12">
        <v>829</v>
      </c>
      <c r="N11" s="12">
        <v>834</v>
      </c>
      <c r="O11" s="12">
        <v>808.75</v>
      </c>
    </row>
    <row r="12" spans="2:16" x14ac:dyDescent="0.2">
      <c r="B12" s="205" t="s">
        <v>21</v>
      </c>
      <c r="C12" s="15">
        <v>9209</v>
      </c>
      <c r="D12" s="15">
        <v>9278</v>
      </c>
      <c r="E12" s="13">
        <v>8969</v>
      </c>
      <c r="F12" s="13">
        <v>9244</v>
      </c>
      <c r="G12" s="13">
        <v>9334</v>
      </c>
      <c r="H12" s="13">
        <v>9384</v>
      </c>
      <c r="I12" s="13">
        <v>9425</v>
      </c>
      <c r="J12" s="13">
        <v>9480</v>
      </c>
      <c r="K12" s="13">
        <v>9289</v>
      </c>
      <c r="L12" s="13">
        <v>9418</v>
      </c>
      <c r="M12" s="13">
        <v>9487</v>
      </c>
      <c r="N12" s="13">
        <v>9531</v>
      </c>
      <c r="O12" s="13">
        <v>9337.3333333333339</v>
      </c>
    </row>
    <row r="13" spans="2:16" ht="20.25" customHeight="1" x14ac:dyDescent="0.2">
      <c r="B13" s="202" t="s">
        <v>23</v>
      </c>
      <c r="C13" s="16"/>
      <c r="D13" s="16"/>
      <c r="E13" s="17"/>
      <c r="F13" s="17"/>
      <c r="G13" s="17"/>
      <c r="H13" s="17"/>
      <c r="I13" s="17"/>
      <c r="J13" s="17"/>
      <c r="K13" s="17"/>
      <c r="L13" s="17"/>
      <c r="M13" s="17"/>
      <c r="N13" s="17"/>
      <c r="O13" s="17"/>
    </row>
    <row r="14" spans="2:16" x14ac:dyDescent="0.2">
      <c r="B14" s="203" t="s">
        <v>19</v>
      </c>
      <c r="C14" s="11">
        <v>2403</v>
      </c>
      <c r="D14" s="11">
        <v>2447</v>
      </c>
      <c r="E14" s="12">
        <v>2523</v>
      </c>
      <c r="F14" s="12">
        <v>2542</v>
      </c>
      <c r="G14" s="12">
        <v>2542</v>
      </c>
      <c r="H14" s="12">
        <v>2549</v>
      </c>
      <c r="I14" s="12">
        <v>2545</v>
      </c>
      <c r="J14" s="12">
        <v>2437</v>
      </c>
      <c r="K14" s="12">
        <v>2497</v>
      </c>
      <c r="L14" s="12">
        <v>2521</v>
      </c>
      <c r="M14" s="12">
        <v>2529</v>
      </c>
      <c r="N14" s="12">
        <v>2528</v>
      </c>
      <c r="O14" s="12">
        <v>2505.25</v>
      </c>
    </row>
    <row r="15" spans="2:16" x14ac:dyDescent="0.2">
      <c r="B15" s="203" t="s">
        <v>20</v>
      </c>
      <c r="C15" s="11">
        <v>149</v>
      </c>
      <c r="D15" s="11">
        <v>152</v>
      </c>
      <c r="E15" s="12">
        <v>154</v>
      </c>
      <c r="F15" s="12">
        <v>155</v>
      </c>
      <c r="G15" s="12">
        <v>158</v>
      </c>
      <c r="H15" s="12">
        <v>158</v>
      </c>
      <c r="I15" s="12">
        <v>160</v>
      </c>
      <c r="J15" s="12">
        <v>162</v>
      </c>
      <c r="K15" s="12">
        <v>161</v>
      </c>
      <c r="L15" s="12">
        <v>159</v>
      </c>
      <c r="M15" s="12">
        <v>158</v>
      </c>
      <c r="N15" s="12">
        <v>157</v>
      </c>
      <c r="O15" s="12">
        <v>156.91666666666666</v>
      </c>
    </row>
    <row r="16" spans="2:16" x14ac:dyDescent="0.2">
      <c r="B16" s="205" t="s">
        <v>21</v>
      </c>
      <c r="C16" s="15">
        <v>2552</v>
      </c>
      <c r="D16" s="15">
        <v>2599</v>
      </c>
      <c r="E16" s="13">
        <v>2677</v>
      </c>
      <c r="F16" s="13">
        <v>2697</v>
      </c>
      <c r="G16" s="13">
        <v>2700</v>
      </c>
      <c r="H16" s="13">
        <v>2707</v>
      </c>
      <c r="I16" s="13">
        <v>2705</v>
      </c>
      <c r="J16" s="13">
        <v>2599</v>
      </c>
      <c r="K16" s="13">
        <v>2658</v>
      </c>
      <c r="L16" s="13">
        <v>2680</v>
      </c>
      <c r="M16" s="13">
        <v>2687</v>
      </c>
      <c r="N16" s="13">
        <v>2685</v>
      </c>
      <c r="O16" s="13">
        <v>2662.1666666666665</v>
      </c>
    </row>
    <row r="17" spans="2:25" ht="21" customHeight="1" x14ac:dyDescent="0.25">
      <c r="B17" s="206" t="s">
        <v>24</v>
      </c>
      <c r="C17" s="25"/>
      <c r="D17" s="25"/>
      <c r="E17" s="26"/>
      <c r="F17" s="26"/>
      <c r="G17" s="26"/>
      <c r="H17" s="26"/>
      <c r="I17" s="26"/>
      <c r="J17" s="26"/>
      <c r="K17" s="26"/>
      <c r="L17" s="26"/>
      <c r="M17" s="26"/>
      <c r="N17" s="26"/>
      <c r="O17" s="26"/>
    </row>
    <row r="18" spans="2:25" ht="15" x14ac:dyDescent="0.25">
      <c r="B18" s="207" t="s">
        <v>19</v>
      </c>
      <c r="C18" s="21">
        <v>19358</v>
      </c>
      <c r="D18" s="21">
        <v>19416</v>
      </c>
      <c r="E18" s="22">
        <v>19519</v>
      </c>
      <c r="F18" s="22">
        <v>19756</v>
      </c>
      <c r="G18" s="22">
        <v>19861</v>
      </c>
      <c r="H18" s="22">
        <v>19975</v>
      </c>
      <c r="I18" s="22">
        <v>20068</v>
      </c>
      <c r="J18" s="22">
        <v>20049</v>
      </c>
      <c r="K18" s="22">
        <v>19712</v>
      </c>
      <c r="L18" s="22">
        <v>19981</v>
      </c>
      <c r="M18" s="22">
        <v>20096</v>
      </c>
      <c r="N18" s="22">
        <v>20184</v>
      </c>
      <c r="O18" s="22">
        <v>19831.25</v>
      </c>
    </row>
    <row r="19" spans="2:25" ht="15" x14ac:dyDescent="0.25">
      <c r="B19" s="207" t="s">
        <v>20</v>
      </c>
      <c r="C19" s="21">
        <v>2014</v>
      </c>
      <c r="D19" s="21">
        <v>1980</v>
      </c>
      <c r="E19" s="22">
        <v>2029</v>
      </c>
      <c r="F19" s="22">
        <v>2002</v>
      </c>
      <c r="G19" s="22">
        <v>2017</v>
      </c>
      <c r="H19" s="22">
        <v>2036</v>
      </c>
      <c r="I19" s="22">
        <v>2035</v>
      </c>
      <c r="J19" s="22">
        <v>2054</v>
      </c>
      <c r="K19" s="22">
        <v>2056</v>
      </c>
      <c r="L19" s="22">
        <v>2061</v>
      </c>
      <c r="M19" s="22">
        <v>2070</v>
      </c>
      <c r="N19" s="22">
        <v>2085</v>
      </c>
      <c r="O19" s="22">
        <v>2036.5833333333335</v>
      </c>
    </row>
    <row r="20" spans="2:25" ht="15" x14ac:dyDescent="0.25">
      <c r="B20" s="207" t="s">
        <v>25</v>
      </c>
      <c r="C20" s="21">
        <v>21372</v>
      </c>
      <c r="D20" s="21">
        <v>21396</v>
      </c>
      <c r="E20" s="21">
        <v>21548</v>
      </c>
      <c r="F20" s="21">
        <v>21758</v>
      </c>
      <c r="G20" s="21">
        <v>21878</v>
      </c>
      <c r="H20" s="21">
        <v>22011</v>
      </c>
      <c r="I20" s="21">
        <v>22103</v>
      </c>
      <c r="J20" s="21">
        <v>22103</v>
      </c>
      <c r="K20" s="21">
        <v>21768</v>
      </c>
      <c r="L20" s="21">
        <v>22042</v>
      </c>
      <c r="M20" s="21">
        <v>22166</v>
      </c>
      <c r="N20" s="21">
        <v>22269</v>
      </c>
      <c r="O20" s="21">
        <v>21867.833333333332</v>
      </c>
    </row>
    <row r="21" spans="2:25" ht="17.25" x14ac:dyDescent="0.25">
      <c r="B21" s="206" t="s">
        <v>1082</v>
      </c>
      <c r="C21" s="25">
        <v>10470</v>
      </c>
      <c r="D21" s="25">
        <v>10456</v>
      </c>
      <c r="E21" s="26">
        <v>10165</v>
      </c>
      <c r="F21" s="26">
        <v>10189</v>
      </c>
      <c r="G21" s="26">
        <v>10260</v>
      </c>
      <c r="H21" s="27">
        <v>10325</v>
      </c>
      <c r="I21" s="26">
        <v>10315</v>
      </c>
      <c r="J21" s="26">
        <v>10060</v>
      </c>
      <c r="K21" s="26">
        <v>10079</v>
      </c>
      <c r="L21" s="26">
        <v>10180</v>
      </c>
      <c r="M21" s="26">
        <v>10224</v>
      </c>
      <c r="N21" s="26">
        <v>10237</v>
      </c>
      <c r="O21" s="26">
        <v>10246.666666666666</v>
      </c>
    </row>
    <row r="22" spans="2:25" ht="22.5" customHeight="1" x14ac:dyDescent="0.25">
      <c r="B22" s="202" t="s">
        <v>21</v>
      </c>
      <c r="C22" s="26">
        <v>31842</v>
      </c>
      <c r="D22" s="26">
        <v>31852</v>
      </c>
      <c r="E22" s="26">
        <v>31713</v>
      </c>
      <c r="F22" s="26">
        <v>31947</v>
      </c>
      <c r="G22" s="26">
        <v>32138</v>
      </c>
      <c r="H22" s="26">
        <v>32336</v>
      </c>
      <c r="I22" s="26">
        <v>32418</v>
      </c>
      <c r="J22" s="26">
        <v>32163</v>
      </c>
      <c r="K22" s="26">
        <v>31847</v>
      </c>
      <c r="L22" s="26">
        <v>32222</v>
      </c>
      <c r="M22" s="26">
        <v>32390</v>
      </c>
      <c r="N22" s="26">
        <v>32506</v>
      </c>
      <c r="O22" s="26">
        <v>32114.5</v>
      </c>
    </row>
    <row r="23" spans="2:25" x14ac:dyDescent="0.2">
      <c r="B23" s="31" t="s">
        <v>148</v>
      </c>
      <c r="C23" s="208"/>
      <c r="D23" s="208"/>
      <c r="E23" s="208"/>
      <c r="F23" s="208"/>
      <c r="G23" s="208"/>
      <c r="H23" s="208"/>
      <c r="I23" s="208"/>
      <c r="J23" s="208"/>
      <c r="K23" s="208"/>
      <c r="L23" s="208"/>
      <c r="M23" s="208"/>
      <c r="N23" s="208"/>
      <c r="O23" s="208"/>
    </row>
    <row r="24" spans="2:25" x14ac:dyDescent="0.2">
      <c r="B24" s="31" t="s">
        <v>149</v>
      </c>
    </row>
    <row r="25" spans="2:25" x14ac:dyDescent="0.2">
      <c r="P25" s="211"/>
      <c r="Q25" s="211"/>
      <c r="R25" s="211"/>
      <c r="S25" s="211"/>
      <c r="T25" s="211"/>
      <c r="U25" s="211"/>
      <c r="V25" s="211"/>
      <c r="W25" s="211"/>
      <c r="X25" s="211"/>
      <c r="Y25" s="211"/>
    </row>
    <row r="26" spans="2:25" x14ac:dyDescent="0.2">
      <c r="P26" s="211"/>
      <c r="Q26" s="211"/>
      <c r="R26" s="211"/>
      <c r="S26" s="211"/>
      <c r="T26" s="211"/>
      <c r="U26" s="211"/>
      <c r="V26" s="211"/>
      <c r="W26" s="211"/>
      <c r="X26" s="211"/>
      <c r="Y26" s="211"/>
    </row>
    <row r="27" spans="2:25" x14ac:dyDescent="0.2">
      <c r="P27" s="211"/>
      <c r="Q27" s="211"/>
      <c r="R27" s="211"/>
      <c r="S27" s="211"/>
      <c r="T27" s="211"/>
      <c r="U27" s="211"/>
      <c r="V27" s="211"/>
      <c r="W27" s="211"/>
      <c r="X27" s="211"/>
      <c r="Y27" s="211"/>
    </row>
    <row r="28" spans="2:25" x14ac:dyDescent="0.2">
      <c r="P28" s="211"/>
      <c r="Q28" s="211"/>
      <c r="R28" s="211"/>
      <c r="S28" s="211"/>
      <c r="T28" s="211"/>
      <c r="U28" s="211"/>
      <c r="V28" s="211"/>
      <c r="W28" s="211"/>
      <c r="X28" s="211"/>
      <c r="Y28" s="211"/>
    </row>
  </sheetData>
  <mergeCells count="2">
    <mergeCell ref="B1:O1"/>
    <mergeCell ref="B2:O2"/>
  </mergeCells>
  <hyperlinks>
    <hyperlink ref="P2" location="Índice!A1" display="Volver" xr:uid="{00000000-0004-0000-1900-000000000000}"/>
  </hyperlinks>
  <printOptions horizontalCentered="1"/>
  <pageMargins left="0.15748031496062992" right="0.15748031496062992" top="0.39370078740157483" bottom="0.98425196850393704" header="0" footer="0"/>
  <pageSetup scale="76"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4" tint="0.79998168889431442"/>
  </sheetPr>
  <dimension ref="A1:AO60"/>
  <sheetViews>
    <sheetView showGridLines="0" zoomScale="90" zoomScaleNormal="90" workbookViewId="0"/>
  </sheetViews>
  <sheetFormatPr baseColWidth="10" defaultRowHeight="15" x14ac:dyDescent="0.25"/>
  <cols>
    <col min="1" max="1" width="3.5703125" customWidth="1"/>
    <col min="2" max="2" width="36.140625" customWidth="1"/>
  </cols>
  <sheetData>
    <row r="1" spans="1:41" ht="18" x14ac:dyDescent="0.25">
      <c r="B1" s="32" t="s">
        <v>150</v>
      </c>
      <c r="C1" s="33"/>
      <c r="D1" s="34"/>
      <c r="E1" s="34"/>
      <c r="F1" s="34"/>
      <c r="G1" s="34"/>
      <c r="H1" s="144"/>
      <c r="I1" s="35"/>
      <c r="J1" s="35"/>
      <c r="K1" s="145"/>
      <c r="L1" s="5"/>
      <c r="M1" s="5"/>
      <c r="N1" s="145"/>
      <c r="O1" s="5"/>
      <c r="P1" s="5"/>
      <c r="Q1" s="145"/>
      <c r="R1" s="5"/>
      <c r="S1" s="5"/>
      <c r="T1" s="145"/>
      <c r="U1" s="5"/>
      <c r="V1" s="5"/>
      <c r="W1" s="145"/>
      <c r="X1" s="5"/>
      <c r="Y1" s="5"/>
      <c r="Z1" s="5"/>
      <c r="AA1" s="5"/>
      <c r="AB1" s="5"/>
      <c r="AC1" s="5"/>
      <c r="AD1" s="5"/>
      <c r="AE1" s="5"/>
      <c r="AF1" s="5"/>
      <c r="AG1" s="5"/>
      <c r="AH1" s="5"/>
      <c r="AI1" s="5"/>
      <c r="AJ1" s="5"/>
      <c r="AK1" s="5"/>
      <c r="AL1" s="5"/>
      <c r="AM1" s="5"/>
      <c r="AN1" s="5"/>
      <c r="AO1" s="5"/>
    </row>
    <row r="2" spans="1:41" ht="15.75" x14ac:dyDescent="0.25">
      <c r="B2" s="36" t="s">
        <v>123</v>
      </c>
      <c r="C2" s="33"/>
      <c r="D2" s="34"/>
      <c r="E2" s="34"/>
      <c r="F2" s="34"/>
      <c r="G2" s="34"/>
      <c r="H2" s="144"/>
      <c r="I2" s="35"/>
      <c r="J2" s="35"/>
      <c r="K2" s="145"/>
      <c r="L2" s="5"/>
      <c r="M2" s="1191" t="s">
        <v>1070</v>
      </c>
      <c r="N2" s="145"/>
      <c r="O2" s="5"/>
      <c r="P2" s="5"/>
      <c r="Q2" s="145"/>
      <c r="R2" s="5"/>
      <c r="S2" s="5"/>
      <c r="T2" s="145"/>
      <c r="U2" s="5"/>
      <c r="V2" s="5"/>
      <c r="W2" s="145"/>
      <c r="X2" s="5"/>
      <c r="Y2" s="5"/>
      <c r="Z2" s="5"/>
      <c r="AA2" s="5"/>
      <c r="AB2" s="5"/>
      <c r="AC2" s="5"/>
      <c r="AD2" s="5"/>
      <c r="AE2" s="5"/>
      <c r="AF2" s="5"/>
      <c r="AG2" s="5"/>
      <c r="AH2" s="5"/>
      <c r="AI2" s="5"/>
      <c r="AJ2" s="5"/>
      <c r="AK2" s="5"/>
      <c r="AL2" s="5"/>
      <c r="AM2" s="5"/>
      <c r="AN2" s="5"/>
      <c r="AO2" s="5"/>
    </row>
    <row r="3" spans="1:41" ht="15.75" x14ac:dyDescent="0.25">
      <c r="B3" s="37" t="s">
        <v>2</v>
      </c>
      <c r="C3" s="38"/>
      <c r="D3" s="147"/>
      <c r="E3" s="39"/>
      <c r="F3" s="39"/>
      <c r="G3" s="39"/>
      <c r="H3" s="144"/>
      <c r="I3" s="35"/>
      <c r="J3" s="35"/>
      <c r="K3" s="145"/>
      <c r="L3" s="5"/>
      <c r="M3" s="5"/>
      <c r="N3" s="145"/>
      <c r="O3" s="5"/>
      <c r="P3" s="5"/>
      <c r="Q3" s="145"/>
      <c r="R3" s="5"/>
      <c r="S3" s="5"/>
      <c r="T3" s="145"/>
      <c r="U3" s="5"/>
      <c r="V3" s="5"/>
      <c r="W3" s="145"/>
      <c r="X3" s="5"/>
      <c r="Y3" s="5"/>
      <c r="Z3" s="5"/>
      <c r="AA3" s="5"/>
      <c r="AB3" s="5"/>
      <c r="AC3" s="5"/>
      <c r="AD3" s="5"/>
      <c r="AE3" s="5"/>
      <c r="AF3" s="5"/>
      <c r="AG3" s="5"/>
      <c r="AH3" s="5"/>
      <c r="AI3" s="5"/>
      <c r="AJ3" s="5"/>
      <c r="AK3" s="5"/>
      <c r="AL3" s="5"/>
      <c r="AM3" s="5"/>
      <c r="AN3" s="5"/>
      <c r="AO3" s="5"/>
    </row>
    <row r="4" spans="1:41" ht="15.75" x14ac:dyDescent="0.25">
      <c r="B4" s="37"/>
      <c r="C4" s="38"/>
      <c r="D4" s="147"/>
      <c r="E4" s="39"/>
      <c r="F4" s="39"/>
      <c r="G4" s="39"/>
      <c r="H4" s="144"/>
      <c r="I4" s="35"/>
      <c r="J4" s="35"/>
      <c r="K4" s="145"/>
      <c r="L4" s="5"/>
      <c r="M4" s="5"/>
      <c r="N4" s="145"/>
      <c r="O4" s="5"/>
      <c r="P4" s="5"/>
      <c r="Q4" s="145"/>
      <c r="R4" s="5"/>
      <c r="S4" s="5"/>
      <c r="T4" s="145"/>
      <c r="U4" s="5"/>
      <c r="V4" s="5"/>
      <c r="W4" s="145"/>
      <c r="X4" s="5"/>
      <c r="Y4" s="5"/>
      <c r="Z4" s="5"/>
      <c r="AA4" s="5"/>
      <c r="AB4" s="5"/>
      <c r="AC4" s="5"/>
      <c r="AD4" s="5"/>
      <c r="AE4" s="5"/>
      <c r="AF4" s="5"/>
      <c r="AG4" s="5"/>
      <c r="AH4" s="5"/>
      <c r="AI4" s="5"/>
      <c r="AJ4" s="5"/>
      <c r="AK4" s="5"/>
      <c r="AL4" s="5"/>
      <c r="AM4" s="5"/>
      <c r="AN4" s="5"/>
      <c r="AO4" s="5"/>
    </row>
    <row r="5" spans="1:41" x14ac:dyDescent="0.25">
      <c r="A5" s="212"/>
      <c r="B5" s="1240" t="s">
        <v>124</v>
      </c>
      <c r="C5" s="1237" t="s">
        <v>5</v>
      </c>
      <c r="D5" s="1238"/>
      <c r="E5" s="1239"/>
      <c r="F5" s="1237" t="s">
        <v>6</v>
      </c>
      <c r="G5" s="1238"/>
      <c r="H5" s="1239"/>
      <c r="I5" s="1237" t="s">
        <v>7</v>
      </c>
      <c r="J5" s="1238"/>
      <c r="K5" s="1239"/>
      <c r="L5" s="1237" t="s">
        <v>8</v>
      </c>
      <c r="M5" s="1238"/>
      <c r="N5" s="1239"/>
      <c r="O5" s="1237" t="s">
        <v>9</v>
      </c>
      <c r="P5" s="1238"/>
      <c r="Q5" s="1239"/>
      <c r="R5" s="1237" t="s">
        <v>10</v>
      </c>
      <c r="S5" s="1238"/>
      <c r="T5" s="1239"/>
      <c r="U5" s="1237" t="s">
        <v>11</v>
      </c>
      <c r="V5" s="1238"/>
      <c r="W5" s="1239"/>
      <c r="X5" s="1237" t="s">
        <v>12</v>
      </c>
      <c r="Y5" s="1238"/>
      <c r="Z5" s="1239"/>
      <c r="AA5" s="1237" t="s">
        <v>13</v>
      </c>
      <c r="AB5" s="1238"/>
      <c r="AC5" s="1239"/>
      <c r="AD5" s="1237" t="s">
        <v>14</v>
      </c>
      <c r="AE5" s="1238"/>
      <c r="AF5" s="1239"/>
      <c r="AG5" s="1237" t="s">
        <v>15</v>
      </c>
      <c r="AH5" s="1238"/>
      <c r="AI5" s="1239"/>
      <c r="AJ5" s="1237" t="s">
        <v>16</v>
      </c>
      <c r="AK5" s="1238"/>
      <c r="AL5" s="1239"/>
      <c r="AM5" s="1237" t="s">
        <v>17</v>
      </c>
      <c r="AN5" s="1238"/>
      <c r="AO5" s="1239"/>
    </row>
    <row r="6" spans="1:41" x14ac:dyDescent="0.25">
      <c r="A6" s="212"/>
      <c r="B6" s="1280"/>
      <c r="C6" s="159" t="s">
        <v>31</v>
      </c>
      <c r="D6" s="159" t="s">
        <v>32</v>
      </c>
      <c r="E6" s="160" t="s">
        <v>17</v>
      </c>
      <c r="F6" s="159" t="s">
        <v>31</v>
      </c>
      <c r="G6" s="159" t="s">
        <v>32</v>
      </c>
      <c r="H6" s="160" t="s">
        <v>17</v>
      </c>
      <c r="I6" s="159" t="s">
        <v>31</v>
      </c>
      <c r="J6" s="159" t="s">
        <v>32</v>
      </c>
      <c r="K6" s="160" t="s">
        <v>17</v>
      </c>
      <c r="L6" s="159" t="s">
        <v>31</v>
      </c>
      <c r="M6" s="159" t="s">
        <v>32</v>
      </c>
      <c r="N6" s="160" t="s">
        <v>17</v>
      </c>
      <c r="O6" s="159" t="s">
        <v>31</v>
      </c>
      <c r="P6" s="159" t="s">
        <v>32</v>
      </c>
      <c r="Q6" s="160" t="s">
        <v>17</v>
      </c>
      <c r="R6" s="159" t="s">
        <v>31</v>
      </c>
      <c r="S6" s="159" t="s">
        <v>32</v>
      </c>
      <c r="T6" s="160" t="s">
        <v>17</v>
      </c>
      <c r="U6" s="159" t="s">
        <v>31</v>
      </c>
      <c r="V6" s="159" t="s">
        <v>32</v>
      </c>
      <c r="W6" s="160" t="s">
        <v>17</v>
      </c>
      <c r="X6" s="159" t="s">
        <v>31</v>
      </c>
      <c r="Y6" s="159" t="s">
        <v>32</v>
      </c>
      <c r="Z6" s="160" t="s">
        <v>17</v>
      </c>
      <c r="AA6" s="159" t="s">
        <v>31</v>
      </c>
      <c r="AB6" s="159" t="s">
        <v>32</v>
      </c>
      <c r="AC6" s="160" t="s">
        <v>17</v>
      </c>
      <c r="AD6" s="159" t="s">
        <v>31</v>
      </c>
      <c r="AE6" s="159" t="s">
        <v>32</v>
      </c>
      <c r="AF6" s="160" t="s">
        <v>17</v>
      </c>
      <c r="AG6" s="159" t="s">
        <v>31</v>
      </c>
      <c r="AH6" s="159" t="s">
        <v>32</v>
      </c>
      <c r="AI6" s="160" t="s">
        <v>17</v>
      </c>
      <c r="AJ6" s="159" t="s">
        <v>31</v>
      </c>
      <c r="AK6" s="159" t="s">
        <v>32</v>
      </c>
      <c r="AL6" s="160" t="s">
        <v>17</v>
      </c>
      <c r="AM6" s="159" t="s">
        <v>31</v>
      </c>
      <c r="AN6" s="159" t="s">
        <v>32</v>
      </c>
      <c r="AO6" s="160" t="s">
        <v>17</v>
      </c>
    </row>
    <row r="7" spans="1:41" x14ac:dyDescent="0.25">
      <c r="A7" s="212"/>
      <c r="B7" s="1199" t="s">
        <v>126</v>
      </c>
      <c r="C7" s="1200"/>
      <c r="D7" s="1200"/>
      <c r="E7" s="1201"/>
      <c r="F7" s="1200"/>
      <c r="G7" s="1200"/>
      <c r="H7" s="1201"/>
      <c r="I7" s="1200"/>
      <c r="J7" s="1200"/>
      <c r="K7" s="1201"/>
      <c r="L7" s="1200"/>
      <c r="M7" s="1200"/>
      <c r="N7" s="1201"/>
      <c r="O7" s="1200"/>
      <c r="P7" s="1200"/>
      <c r="Q7" s="1201"/>
      <c r="R7" s="1200"/>
      <c r="S7" s="1200"/>
      <c r="T7" s="1201"/>
      <c r="U7" s="1200"/>
      <c r="V7" s="1200"/>
      <c r="W7" s="1201"/>
      <c r="X7" s="1200"/>
      <c r="Y7" s="1200"/>
      <c r="Z7" s="1201"/>
      <c r="AA7" s="1200"/>
      <c r="AB7" s="1200"/>
      <c r="AC7" s="1201"/>
      <c r="AD7" s="1200"/>
      <c r="AE7" s="1200"/>
      <c r="AF7" s="1201"/>
      <c r="AG7" s="1200"/>
      <c r="AH7" s="1200"/>
      <c r="AI7" s="1201"/>
      <c r="AJ7" s="1200"/>
      <c r="AK7" s="1200"/>
      <c r="AL7" s="1201"/>
      <c r="AM7" s="1200"/>
      <c r="AN7" s="1200"/>
      <c r="AO7" s="1202"/>
    </row>
    <row r="8" spans="1:41" x14ac:dyDescent="0.25">
      <c r="B8" s="132" t="s">
        <v>127</v>
      </c>
      <c r="C8" s="118">
        <v>2964</v>
      </c>
      <c r="D8" s="118">
        <v>434</v>
      </c>
      <c r="E8" s="118">
        <v>3398</v>
      </c>
      <c r="F8" s="118">
        <v>2879</v>
      </c>
      <c r="G8" s="118">
        <v>432</v>
      </c>
      <c r="H8" s="118">
        <v>3311</v>
      </c>
      <c r="I8" s="118">
        <v>2971</v>
      </c>
      <c r="J8" s="118">
        <v>451</v>
      </c>
      <c r="K8" s="118">
        <v>3422</v>
      </c>
      <c r="L8" s="118">
        <v>2893</v>
      </c>
      <c r="M8" s="118">
        <v>439</v>
      </c>
      <c r="N8" s="118">
        <v>3332</v>
      </c>
      <c r="O8" s="118">
        <v>2906</v>
      </c>
      <c r="P8" s="118">
        <v>444</v>
      </c>
      <c r="Q8" s="118">
        <v>3350</v>
      </c>
      <c r="R8" s="118">
        <v>2923</v>
      </c>
      <c r="S8" s="118">
        <v>447</v>
      </c>
      <c r="T8" s="118">
        <v>3370</v>
      </c>
      <c r="U8" s="118">
        <v>2938</v>
      </c>
      <c r="V8" s="118">
        <v>447</v>
      </c>
      <c r="W8" s="118">
        <v>3385</v>
      </c>
      <c r="X8" s="118">
        <v>2954</v>
      </c>
      <c r="Y8" s="118">
        <v>451</v>
      </c>
      <c r="Z8" s="118">
        <v>3405</v>
      </c>
      <c r="AA8" s="118">
        <v>2972</v>
      </c>
      <c r="AB8" s="118">
        <v>456</v>
      </c>
      <c r="AC8" s="118">
        <v>3428</v>
      </c>
      <c r="AD8" s="118">
        <v>2979</v>
      </c>
      <c r="AE8" s="118">
        <v>460</v>
      </c>
      <c r="AF8" s="118">
        <v>3439</v>
      </c>
      <c r="AG8" s="118">
        <v>2980</v>
      </c>
      <c r="AH8" s="118">
        <v>456</v>
      </c>
      <c r="AI8" s="118">
        <v>3436</v>
      </c>
      <c r="AJ8" s="118">
        <v>3012</v>
      </c>
      <c r="AK8" s="118">
        <v>458</v>
      </c>
      <c r="AL8" s="118">
        <v>3470</v>
      </c>
      <c r="AM8" s="118">
        <v>2947.5833333333335</v>
      </c>
      <c r="AN8" s="118">
        <v>447.91666666666669</v>
      </c>
      <c r="AO8" s="118">
        <v>3395.5</v>
      </c>
    </row>
    <row r="9" spans="1:41" x14ac:dyDescent="0.25">
      <c r="B9" s="132" t="s">
        <v>128</v>
      </c>
      <c r="C9" s="118">
        <v>1119</v>
      </c>
      <c r="D9" s="118">
        <v>176</v>
      </c>
      <c r="E9" s="118">
        <v>1295</v>
      </c>
      <c r="F9" s="118">
        <v>1063</v>
      </c>
      <c r="G9" s="118">
        <v>157</v>
      </c>
      <c r="H9" s="118">
        <v>1220</v>
      </c>
      <c r="I9" s="118">
        <v>1122</v>
      </c>
      <c r="J9" s="118">
        <v>176</v>
      </c>
      <c r="K9" s="118">
        <v>1298</v>
      </c>
      <c r="L9" s="118">
        <v>1056</v>
      </c>
      <c r="M9" s="118">
        <v>153</v>
      </c>
      <c r="N9" s="118">
        <v>1209</v>
      </c>
      <c r="O9" s="118">
        <v>1053</v>
      </c>
      <c r="P9" s="118">
        <v>153</v>
      </c>
      <c r="Q9" s="118">
        <v>1206</v>
      </c>
      <c r="R9" s="118">
        <v>1051</v>
      </c>
      <c r="S9" s="118">
        <v>152</v>
      </c>
      <c r="T9" s="118">
        <v>1203</v>
      </c>
      <c r="U9" s="118">
        <v>1043</v>
      </c>
      <c r="V9" s="118">
        <v>149</v>
      </c>
      <c r="W9" s="118">
        <v>1192</v>
      </c>
      <c r="X9" s="118">
        <v>1040</v>
      </c>
      <c r="Y9" s="118">
        <v>149</v>
      </c>
      <c r="Z9" s="118">
        <v>1189</v>
      </c>
      <c r="AA9" s="118">
        <v>1036</v>
      </c>
      <c r="AB9" s="118">
        <v>149</v>
      </c>
      <c r="AC9" s="118">
        <v>1185</v>
      </c>
      <c r="AD9" s="118">
        <v>1041</v>
      </c>
      <c r="AE9" s="118">
        <v>147</v>
      </c>
      <c r="AF9" s="118">
        <v>1188</v>
      </c>
      <c r="AG9" s="118">
        <v>1039</v>
      </c>
      <c r="AH9" s="118">
        <v>144</v>
      </c>
      <c r="AI9" s="118">
        <v>1183</v>
      </c>
      <c r="AJ9" s="118">
        <v>1034</v>
      </c>
      <c r="AK9" s="118">
        <v>148</v>
      </c>
      <c r="AL9" s="118">
        <v>1182</v>
      </c>
      <c r="AM9" s="118">
        <v>1058.0833333333333</v>
      </c>
      <c r="AN9" s="118">
        <v>154.41666666666666</v>
      </c>
      <c r="AO9" s="118">
        <v>1212.5</v>
      </c>
    </row>
    <row r="10" spans="1:41" x14ac:dyDescent="0.25">
      <c r="B10" s="132" t="s">
        <v>129</v>
      </c>
      <c r="C10" s="118">
        <v>201</v>
      </c>
      <c r="D10" s="118">
        <v>24</v>
      </c>
      <c r="E10" s="118">
        <v>225</v>
      </c>
      <c r="F10" s="118">
        <v>203</v>
      </c>
      <c r="G10" s="118">
        <v>25</v>
      </c>
      <c r="H10" s="118">
        <v>228</v>
      </c>
      <c r="I10" s="118">
        <v>211</v>
      </c>
      <c r="J10" s="118">
        <v>28</v>
      </c>
      <c r="K10" s="118">
        <v>239</v>
      </c>
      <c r="L10" s="118">
        <v>203</v>
      </c>
      <c r="M10" s="118">
        <v>25</v>
      </c>
      <c r="N10" s="118">
        <v>228</v>
      </c>
      <c r="O10" s="118">
        <v>204</v>
      </c>
      <c r="P10" s="118">
        <v>25</v>
      </c>
      <c r="Q10" s="118">
        <v>229</v>
      </c>
      <c r="R10" s="118">
        <v>206</v>
      </c>
      <c r="S10" s="118">
        <v>26</v>
      </c>
      <c r="T10" s="118">
        <v>232</v>
      </c>
      <c r="U10" s="118">
        <v>210</v>
      </c>
      <c r="V10" s="118">
        <v>27</v>
      </c>
      <c r="W10" s="118">
        <v>237</v>
      </c>
      <c r="X10" s="118">
        <v>211</v>
      </c>
      <c r="Y10" s="118">
        <v>27</v>
      </c>
      <c r="Z10" s="118">
        <v>238</v>
      </c>
      <c r="AA10" s="118">
        <v>210</v>
      </c>
      <c r="AB10" s="118">
        <v>27</v>
      </c>
      <c r="AC10" s="118">
        <v>237</v>
      </c>
      <c r="AD10" s="118">
        <v>212</v>
      </c>
      <c r="AE10" s="118">
        <v>28</v>
      </c>
      <c r="AF10" s="118">
        <v>240</v>
      </c>
      <c r="AG10" s="118">
        <v>210</v>
      </c>
      <c r="AH10" s="118">
        <v>28</v>
      </c>
      <c r="AI10" s="118">
        <v>238</v>
      </c>
      <c r="AJ10" s="118">
        <v>213</v>
      </c>
      <c r="AK10" s="118">
        <v>27</v>
      </c>
      <c r="AL10" s="118">
        <v>240</v>
      </c>
      <c r="AM10" s="118">
        <v>207.83333333333334</v>
      </c>
      <c r="AN10" s="118">
        <v>26.416666666666668</v>
      </c>
      <c r="AO10" s="118">
        <v>234.25</v>
      </c>
    </row>
    <row r="11" spans="1:41" x14ac:dyDescent="0.25">
      <c r="B11" s="132" t="s">
        <v>130</v>
      </c>
      <c r="C11" s="118">
        <v>4</v>
      </c>
      <c r="D11" s="118">
        <v>3048</v>
      </c>
      <c r="E11" s="118">
        <v>3052</v>
      </c>
      <c r="F11" s="118">
        <v>3</v>
      </c>
      <c r="G11" s="118">
        <v>3047</v>
      </c>
      <c r="H11" s="118">
        <v>3050</v>
      </c>
      <c r="I11" s="118">
        <v>3</v>
      </c>
      <c r="J11" s="118">
        <v>3070</v>
      </c>
      <c r="K11" s="118">
        <v>3073</v>
      </c>
      <c r="L11" s="118">
        <v>3</v>
      </c>
      <c r="M11" s="118">
        <v>3048</v>
      </c>
      <c r="N11" s="118">
        <v>3051</v>
      </c>
      <c r="O11" s="118">
        <v>3</v>
      </c>
      <c r="P11" s="118">
        <v>3049</v>
      </c>
      <c r="Q11" s="118">
        <v>3052</v>
      </c>
      <c r="R11" s="118">
        <v>3</v>
      </c>
      <c r="S11" s="118">
        <v>3056</v>
      </c>
      <c r="T11" s="118">
        <v>3059</v>
      </c>
      <c r="U11" s="118">
        <v>2</v>
      </c>
      <c r="V11" s="118">
        <v>3066</v>
      </c>
      <c r="W11" s="118">
        <v>3068</v>
      </c>
      <c r="X11" s="118">
        <v>3</v>
      </c>
      <c r="Y11" s="118">
        <v>3065</v>
      </c>
      <c r="Z11" s="118">
        <v>3068</v>
      </c>
      <c r="AA11" s="118">
        <v>2</v>
      </c>
      <c r="AB11" s="118">
        <v>3052</v>
      </c>
      <c r="AC11" s="118">
        <v>3054</v>
      </c>
      <c r="AD11" s="118">
        <v>1</v>
      </c>
      <c r="AE11" s="118">
        <v>3052</v>
      </c>
      <c r="AF11" s="118">
        <v>3053</v>
      </c>
      <c r="AG11" s="118">
        <v>0</v>
      </c>
      <c r="AH11" s="118">
        <v>3057</v>
      </c>
      <c r="AI11" s="118">
        <v>3057</v>
      </c>
      <c r="AJ11" s="118">
        <v>0</v>
      </c>
      <c r="AK11" s="118">
        <v>3058</v>
      </c>
      <c r="AL11" s="118">
        <v>3058</v>
      </c>
      <c r="AM11" s="118">
        <v>2.25</v>
      </c>
      <c r="AN11" s="118">
        <v>3055.6666666666665</v>
      </c>
      <c r="AO11" s="118">
        <v>3057.9166666666665</v>
      </c>
    </row>
    <row r="12" spans="1:41" x14ac:dyDescent="0.25">
      <c r="B12" s="132" t="s">
        <v>131</v>
      </c>
      <c r="C12" s="118">
        <v>0</v>
      </c>
      <c r="D12" s="118">
        <v>444</v>
      </c>
      <c r="E12" s="118">
        <v>444</v>
      </c>
      <c r="F12" s="118">
        <v>0</v>
      </c>
      <c r="G12" s="118">
        <v>468</v>
      </c>
      <c r="H12" s="118">
        <v>468</v>
      </c>
      <c r="I12" s="118">
        <v>0</v>
      </c>
      <c r="J12" s="118">
        <v>470</v>
      </c>
      <c r="K12" s="118">
        <v>470</v>
      </c>
      <c r="L12" s="118">
        <v>0</v>
      </c>
      <c r="M12" s="118">
        <v>469</v>
      </c>
      <c r="N12" s="118">
        <v>469</v>
      </c>
      <c r="O12" s="118">
        <v>0</v>
      </c>
      <c r="P12" s="118">
        <v>470</v>
      </c>
      <c r="Q12" s="118">
        <v>470</v>
      </c>
      <c r="R12" s="118">
        <v>0</v>
      </c>
      <c r="S12" s="118">
        <v>471</v>
      </c>
      <c r="T12" s="118">
        <v>471</v>
      </c>
      <c r="U12" s="118">
        <v>0</v>
      </c>
      <c r="V12" s="118">
        <v>475</v>
      </c>
      <c r="W12" s="118">
        <v>475</v>
      </c>
      <c r="X12" s="118">
        <v>0</v>
      </c>
      <c r="Y12" s="118">
        <v>479</v>
      </c>
      <c r="Z12" s="118">
        <v>479</v>
      </c>
      <c r="AA12" s="118">
        <v>0</v>
      </c>
      <c r="AB12" s="118">
        <v>472</v>
      </c>
      <c r="AC12" s="118">
        <v>472</v>
      </c>
      <c r="AD12" s="118">
        <v>0</v>
      </c>
      <c r="AE12" s="118">
        <v>476</v>
      </c>
      <c r="AF12" s="118">
        <v>476</v>
      </c>
      <c r="AG12" s="118">
        <v>0</v>
      </c>
      <c r="AH12" s="118">
        <v>477</v>
      </c>
      <c r="AI12" s="118">
        <v>477</v>
      </c>
      <c r="AJ12" s="118">
        <v>0</v>
      </c>
      <c r="AK12" s="118">
        <v>477</v>
      </c>
      <c r="AL12" s="118">
        <v>477</v>
      </c>
      <c r="AM12" s="118">
        <v>0</v>
      </c>
      <c r="AN12" s="118">
        <v>470.66666666666669</v>
      </c>
      <c r="AO12" s="118">
        <v>470.66666666666669</v>
      </c>
    </row>
    <row r="13" spans="1:41" x14ac:dyDescent="0.25">
      <c r="B13" s="132" t="s">
        <v>132</v>
      </c>
      <c r="C13" s="118">
        <v>590</v>
      </c>
      <c r="D13" s="118">
        <v>607</v>
      </c>
      <c r="E13" s="118">
        <v>1197</v>
      </c>
      <c r="F13" s="118">
        <v>610</v>
      </c>
      <c r="G13" s="118">
        <v>632</v>
      </c>
      <c r="H13" s="118">
        <v>1242</v>
      </c>
      <c r="I13" s="118">
        <v>695</v>
      </c>
      <c r="J13" s="118">
        <v>705</v>
      </c>
      <c r="K13" s="118">
        <v>1400</v>
      </c>
      <c r="L13" s="118">
        <v>762</v>
      </c>
      <c r="M13" s="118">
        <v>766</v>
      </c>
      <c r="N13" s="118">
        <v>1528</v>
      </c>
      <c r="O13" s="118">
        <v>776</v>
      </c>
      <c r="P13" s="118">
        <v>761</v>
      </c>
      <c r="Q13" s="118">
        <v>1537</v>
      </c>
      <c r="R13" s="118">
        <v>790</v>
      </c>
      <c r="S13" s="118">
        <v>795</v>
      </c>
      <c r="T13" s="118">
        <v>1585</v>
      </c>
      <c r="U13" s="118">
        <v>804</v>
      </c>
      <c r="V13" s="118">
        <v>812</v>
      </c>
      <c r="W13" s="118">
        <v>1616</v>
      </c>
      <c r="X13" s="118">
        <v>812</v>
      </c>
      <c r="Y13" s="118">
        <v>833</v>
      </c>
      <c r="Z13" s="118">
        <v>1645</v>
      </c>
      <c r="AA13" s="118">
        <v>705</v>
      </c>
      <c r="AB13" s="118">
        <v>740</v>
      </c>
      <c r="AC13" s="118">
        <v>1445</v>
      </c>
      <c r="AD13" s="118">
        <v>763</v>
      </c>
      <c r="AE13" s="118">
        <v>785</v>
      </c>
      <c r="AF13" s="118">
        <v>1548</v>
      </c>
      <c r="AG13" s="118">
        <v>789</v>
      </c>
      <c r="AH13" s="118">
        <v>812</v>
      </c>
      <c r="AI13" s="118">
        <v>1601</v>
      </c>
      <c r="AJ13" s="118">
        <v>805</v>
      </c>
      <c r="AK13" s="118">
        <v>821</v>
      </c>
      <c r="AL13" s="118">
        <v>1626</v>
      </c>
      <c r="AM13" s="118">
        <v>741.75</v>
      </c>
      <c r="AN13" s="118">
        <v>755.75</v>
      </c>
      <c r="AO13" s="118">
        <v>1497.5</v>
      </c>
    </row>
    <row r="14" spans="1:41" x14ac:dyDescent="0.25">
      <c r="A14" s="163"/>
      <c r="B14" s="213" t="s">
        <v>17</v>
      </c>
      <c r="C14" s="118">
        <v>4878</v>
      </c>
      <c r="D14" s="118">
        <v>4733</v>
      </c>
      <c r="E14" s="118">
        <v>9611</v>
      </c>
      <c r="F14" s="118">
        <v>4758</v>
      </c>
      <c r="G14" s="118">
        <v>4761</v>
      </c>
      <c r="H14" s="118">
        <v>9519</v>
      </c>
      <c r="I14" s="118">
        <v>5002</v>
      </c>
      <c r="J14" s="118">
        <v>4900</v>
      </c>
      <c r="K14" s="118">
        <v>9902</v>
      </c>
      <c r="L14" s="118">
        <v>4917</v>
      </c>
      <c r="M14" s="118">
        <v>4900</v>
      </c>
      <c r="N14" s="118">
        <v>9817</v>
      </c>
      <c r="O14" s="118">
        <v>4942</v>
      </c>
      <c r="P14" s="118">
        <v>4902</v>
      </c>
      <c r="Q14" s="118">
        <v>9844</v>
      </c>
      <c r="R14" s="118">
        <v>4973</v>
      </c>
      <c r="S14" s="118">
        <v>4947</v>
      </c>
      <c r="T14" s="118">
        <v>9920</v>
      </c>
      <c r="U14" s="118">
        <v>4997</v>
      </c>
      <c r="V14" s="118">
        <v>4976</v>
      </c>
      <c r="W14" s="118">
        <v>9973</v>
      </c>
      <c r="X14" s="118">
        <v>5020</v>
      </c>
      <c r="Y14" s="118">
        <v>5004</v>
      </c>
      <c r="Z14" s="118">
        <v>10024</v>
      </c>
      <c r="AA14" s="118">
        <v>4925</v>
      </c>
      <c r="AB14" s="118">
        <v>4896</v>
      </c>
      <c r="AC14" s="118">
        <v>9821</v>
      </c>
      <c r="AD14" s="118">
        <v>4996</v>
      </c>
      <c r="AE14" s="118">
        <v>4948</v>
      </c>
      <c r="AF14" s="118">
        <v>9944</v>
      </c>
      <c r="AG14" s="118">
        <v>5018</v>
      </c>
      <c r="AH14" s="118">
        <v>4974</v>
      </c>
      <c r="AI14" s="118">
        <v>9992</v>
      </c>
      <c r="AJ14" s="118">
        <v>5064</v>
      </c>
      <c r="AK14" s="118">
        <v>4989</v>
      </c>
      <c r="AL14" s="118">
        <v>10053</v>
      </c>
      <c r="AM14" s="118">
        <v>4957.5</v>
      </c>
      <c r="AN14" s="118">
        <v>4910.833333333333</v>
      </c>
      <c r="AO14" s="118">
        <v>9868.3333333333321</v>
      </c>
    </row>
    <row r="15" spans="1:41" x14ac:dyDescent="0.25">
      <c r="B15" s="1199" t="s">
        <v>133</v>
      </c>
      <c r="C15" s="1203"/>
      <c r="D15" s="1203"/>
      <c r="E15" s="1203"/>
      <c r="F15" s="1203"/>
      <c r="G15" s="1203"/>
      <c r="H15" s="1203"/>
      <c r="I15" s="1203"/>
      <c r="J15" s="1203"/>
      <c r="K15" s="1203"/>
      <c r="L15" s="1203"/>
      <c r="M15" s="1203"/>
      <c r="N15" s="1203"/>
      <c r="O15" s="1203"/>
      <c r="P15" s="1203"/>
      <c r="Q15" s="1203"/>
      <c r="R15" s="1203"/>
      <c r="S15" s="1203"/>
      <c r="T15" s="1203"/>
      <c r="U15" s="1203"/>
      <c r="V15" s="1203"/>
      <c r="W15" s="1203"/>
      <c r="X15" s="1203"/>
      <c r="Y15" s="1203"/>
      <c r="Z15" s="1203"/>
      <c r="AA15" s="1203"/>
      <c r="AB15" s="1203"/>
      <c r="AC15" s="1203"/>
      <c r="AD15" s="1203"/>
      <c r="AE15" s="1203"/>
      <c r="AF15" s="1203"/>
      <c r="AG15" s="1203"/>
      <c r="AH15" s="1203"/>
      <c r="AI15" s="1203"/>
      <c r="AJ15" s="1203"/>
      <c r="AK15" s="1203"/>
      <c r="AL15" s="1203"/>
      <c r="AM15" s="1203"/>
      <c r="AN15" s="1203"/>
      <c r="AO15" s="1204"/>
    </row>
    <row r="16" spans="1:41" x14ac:dyDescent="0.25">
      <c r="B16" s="132" t="s">
        <v>127</v>
      </c>
      <c r="C16" s="118">
        <v>2721</v>
      </c>
      <c r="D16" s="118">
        <v>230</v>
      </c>
      <c r="E16" s="118">
        <v>2951</v>
      </c>
      <c r="F16" s="118">
        <v>2736</v>
      </c>
      <c r="G16" s="118">
        <v>235</v>
      </c>
      <c r="H16" s="118">
        <v>2971</v>
      </c>
      <c r="I16" s="118">
        <v>2745</v>
      </c>
      <c r="J16" s="118">
        <v>236</v>
      </c>
      <c r="K16" s="118">
        <v>2981</v>
      </c>
      <c r="L16" s="118">
        <v>2764</v>
      </c>
      <c r="M16" s="118">
        <v>238</v>
      </c>
      <c r="N16" s="118">
        <v>3002</v>
      </c>
      <c r="O16" s="118">
        <v>2776</v>
      </c>
      <c r="P16" s="118">
        <v>237</v>
      </c>
      <c r="Q16" s="118">
        <v>3013</v>
      </c>
      <c r="R16" s="118">
        <v>2797</v>
      </c>
      <c r="S16" s="118">
        <v>239</v>
      </c>
      <c r="T16" s="118">
        <v>3036</v>
      </c>
      <c r="U16" s="118">
        <v>2803</v>
      </c>
      <c r="V16" s="118">
        <v>242</v>
      </c>
      <c r="W16" s="118">
        <v>3045</v>
      </c>
      <c r="X16" s="118">
        <v>2803</v>
      </c>
      <c r="Y16" s="118">
        <v>245</v>
      </c>
      <c r="Z16" s="118">
        <v>3048</v>
      </c>
      <c r="AA16" s="118">
        <v>2813</v>
      </c>
      <c r="AB16" s="118">
        <v>245</v>
      </c>
      <c r="AC16" s="118">
        <v>3058</v>
      </c>
      <c r="AD16" s="118">
        <v>2819</v>
      </c>
      <c r="AE16" s="118">
        <v>249</v>
      </c>
      <c r="AF16" s="118">
        <v>3068</v>
      </c>
      <c r="AG16" s="118">
        <v>2842</v>
      </c>
      <c r="AH16" s="118">
        <v>249</v>
      </c>
      <c r="AI16" s="118">
        <v>3091</v>
      </c>
      <c r="AJ16" s="118">
        <v>2843</v>
      </c>
      <c r="AK16" s="118">
        <v>249</v>
      </c>
      <c r="AL16" s="118">
        <v>3092</v>
      </c>
      <c r="AM16" s="118">
        <v>2788.5</v>
      </c>
      <c r="AN16" s="118">
        <v>241.16666666666666</v>
      </c>
      <c r="AO16" s="118">
        <v>3029.6666666666665</v>
      </c>
    </row>
    <row r="17" spans="1:41" x14ac:dyDescent="0.25">
      <c r="B17" s="132" t="s">
        <v>128</v>
      </c>
      <c r="C17" s="118">
        <v>649</v>
      </c>
      <c r="D17" s="118">
        <v>37</v>
      </c>
      <c r="E17" s="118">
        <v>686</v>
      </c>
      <c r="F17" s="118">
        <v>652</v>
      </c>
      <c r="G17" s="118">
        <v>37</v>
      </c>
      <c r="H17" s="118">
        <v>689</v>
      </c>
      <c r="I17" s="118">
        <v>654</v>
      </c>
      <c r="J17" s="118">
        <v>39</v>
      </c>
      <c r="K17" s="118">
        <v>693</v>
      </c>
      <c r="L17" s="118">
        <v>651</v>
      </c>
      <c r="M17" s="118">
        <v>41</v>
      </c>
      <c r="N17" s="118">
        <v>692</v>
      </c>
      <c r="O17" s="118">
        <v>651</v>
      </c>
      <c r="P17" s="118">
        <v>41</v>
      </c>
      <c r="Q17" s="118">
        <v>692</v>
      </c>
      <c r="R17" s="118">
        <v>655</v>
      </c>
      <c r="S17" s="118">
        <v>41</v>
      </c>
      <c r="T17" s="118">
        <v>696</v>
      </c>
      <c r="U17" s="118">
        <v>656</v>
      </c>
      <c r="V17" s="118">
        <v>39</v>
      </c>
      <c r="W17" s="118">
        <v>695</v>
      </c>
      <c r="X17" s="118">
        <v>665</v>
      </c>
      <c r="Y17" s="118">
        <v>41</v>
      </c>
      <c r="Z17" s="118">
        <v>706</v>
      </c>
      <c r="AA17" s="118">
        <v>668</v>
      </c>
      <c r="AB17" s="118">
        <v>46</v>
      </c>
      <c r="AC17" s="118">
        <v>714</v>
      </c>
      <c r="AD17" s="118">
        <v>667</v>
      </c>
      <c r="AE17" s="118">
        <v>45</v>
      </c>
      <c r="AF17" s="118">
        <v>712</v>
      </c>
      <c r="AG17" s="118">
        <v>674</v>
      </c>
      <c r="AH17" s="118">
        <v>47</v>
      </c>
      <c r="AI17" s="118">
        <v>721</v>
      </c>
      <c r="AJ17" s="118">
        <v>671</v>
      </c>
      <c r="AK17" s="118">
        <v>48</v>
      </c>
      <c r="AL17" s="118">
        <v>719</v>
      </c>
      <c r="AM17" s="118">
        <v>659.41666666666663</v>
      </c>
      <c r="AN17" s="118">
        <v>41.833333333333336</v>
      </c>
      <c r="AO17" s="118">
        <v>701.25</v>
      </c>
    </row>
    <row r="18" spans="1:41" x14ac:dyDescent="0.25">
      <c r="B18" s="132" t="s">
        <v>129</v>
      </c>
      <c r="C18" s="118">
        <v>225</v>
      </c>
      <c r="D18" s="118">
        <v>10</v>
      </c>
      <c r="E18" s="118">
        <v>235</v>
      </c>
      <c r="F18" s="118">
        <v>222</v>
      </c>
      <c r="G18" s="118">
        <v>10</v>
      </c>
      <c r="H18" s="118">
        <v>232</v>
      </c>
      <c r="I18" s="118">
        <v>223</v>
      </c>
      <c r="J18" s="118">
        <v>10</v>
      </c>
      <c r="K18" s="118">
        <v>233</v>
      </c>
      <c r="L18" s="118">
        <v>225</v>
      </c>
      <c r="M18" s="118">
        <v>10</v>
      </c>
      <c r="N18" s="118">
        <v>235</v>
      </c>
      <c r="O18" s="118">
        <v>226</v>
      </c>
      <c r="P18" s="118">
        <v>10</v>
      </c>
      <c r="Q18" s="118">
        <v>236</v>
      </c>
      <c r="R18" s="118">
        <v>226</v>
      </c>
      <c r="S18" s="118">
        <v>10</v>
      </c>
      <c r="T18" s="118">
        <v>236</v>
      </c>
      <c r="U18" s="118">
        <v>226</v>
      </c>
      <c r="V18" s="118">
        <v>10</v>
      </c>
      <c r="W18" s="118">
        <v>236</v>
      </c>
      <c r="X18" s="118">
        <v>225</v>
      </c>
      <c r="Y18" s="118">
        <v>9</v>
      </c>
      <c r="Z18" s="118">
        <v>234</v>
      </c>
      <c r="AA18" s="118">
        <v>224</v>
      </c>
      <c r="AB18" s="118">
        <v>9</v>
      </c>
      <c r="AC18" s="118">
        <v>233</v>
      </c>
      <c r="AD18" s="118">
        <v>224</v>
      </c>
      <c r="AE18" s="118">
        <v>9</v>
      </c>
      <c r="AF18" s="118">
        <v>233</v>
      </c>
      <c r="AG18" s="118">
        <v>224</v>
      </c>
      <c r="AH18" s="118">
        <v>9</v>
      </c>
      <c r="AI18" s="118">
        <v>233</v>
      </c>
      <c r="AJ18" s="118">
        <v>223</v>
      </c>
      <c r="AK18" s="118">
        <v>8</v>
      </c>
      <c r="AL18" s="118">
        <v>231</v>
      </c>
      <c r="AM18" s="118">
        <v>224.41666666666666</v>
      </c>
      <c r="AN18" s="118">
        <v>9.5</v>
      </c>
      <c r="AO18" s="118">
        <v>233.91666666666666</v>
      </c>
    </row>
    <row r="19" spans="1:41" x14ac:dyDescent="0.25">
      <c r="B19" s="132" t="s">
        <v>130</v>
      </c>
      <c r="C19" s="118">
        <v>0</v>
      </c>
      <c r="D19" s="118">
        <v>3099</v>
      </c>
      <c r="E19" s="118">
        <v>3099</v>
      </c>
      <c r="F19" s="118">
        <v>0</v>
      </c>
      <c r="G19" s="118">
        <v>3105</v>
      </c>
      <c r="H19" s="118">
        <v>3105</v>
      </c>
      <c r="I19" s="118">
        <v>0</v>
      </c>
      <c r="J19" s="118">
        <v>3083</v>
      </c>
      <c r="K19" s="118">
        <v>3083</v>
      </c>
      <c r="L19" s="118">
        <v>0</v>
      </c>
      <c r="M19" s="118">
        <v>3113</v>
      </c>
      <c r="N19" s="118">
        <v>3113</v>
      </c>
      <c r="O19" s="118">
        <v>0</v>
      </c>
      <c r="P19" s="118">
        <v>3114</v>
      </c>
      <c r="Q19" s="118">
        <v>3114</v>
      </c>
      <c r="R19" s="118">
        <v>0</v>
      </c>
      <c r="S19" s="118">
        <v>3116</v>
      </c>
      <c r="T19" s="118">
        <v>3116</v>
      </c>
      <c r="U19" s="118">
        <v>0</v>
      </c>
      <c r="V19" s="118">
        <v>3122</v>
      </c>
      <c r="W19" s="118">
        <v>3122</v>
      </c>
      <c r="X19" s="118">
        <v>0</v>
      </c>
      <c r="Y19" s="118">
        <v>3133</v>
      </c>
      <c r="Z19" s="118">
        <v>3133</v>
      </c>
      <c r="AA19" s="118">
        <v>0</v>
      </c>
      <c r="AB19" s="118">
        <v>3124</v>
      </c>
      <c r="AC19" s="118">
        <v>3124</v>
      </c>
      <c r="AD19" s="118">
        <v>0</v>
      </c>
      <c r="AE19" s="118">
        <v>3134</v>
      </c>
      <c r="AF19" s="118">
        <v>3134</v>
      </c>
      <c r="AG19" s="118">
        <v>0</v>
      </c>
      <c r="AH19" s="118">
        <v>3137</v>
      </c>
      <c r="AI19" s="118">
        <v>3137</v>
      </c>
      <c r="AJ19" s="118">
        <v>0</v>
      </c>
      <c r="AK19" s="118">
        <v>3140</v>
      </c>
      <c r="AL19" s="118">
        <v>3140</v>
      </c>
      <c r="AM19" s="118">
        <v>0</v>
      </c>
      <c r="AN19" s="118">
        <v>3118.3333333333335</v>
      </c>
      <c r="AO19" s="118">
        <v>3118.3333333333335</v>
      </c>
    </row>
    <row r="20" spans="1:41" x14ac:dyDescent="0.25">
      <c r="B20" s="132" t="s">
        <v>131</v>
      </c>
      <c r="C20" s="118">
        <v>0</v>
      </c>
      <c r="D20" s="118">
        <v>570</v>
      </c>
      <c r="E20" s="118">
        <v>570</v>
      </c>
      <c r="F20" s="118">
        <v>0</v>
      </c>
      <c r="G20" s="118">
        <v>573</v>
      </c>
      <c r="H20" s="118">
        <v>573</v>
      </c>
      <c r="I20" s="118">
        <v>0</v>
      </c>
      <c r="J20" s="118">
        <v>559</v>
      </c>
      <c r="K20" s="118">
        <v>559</v>
      </c>
      <c r="L20" s="118">
        <v>0</v>
      </c>
      <c r="M20" s="118">
        <v>571</v>
      </c>
      <c r="N20" s="118">
        <v>571</v>
      </c>
      <c r="O20" s="118">
        <v>0</v>
      </c>
      <c r="P20" s="118">
        <v>577</v>
      </c>
      <c r="Q20" s="118">
        <v>577</v>
      </c>
      <c r="R20" s="118">
        <v>0</v>
      </c>
      <c r="S20" s="118">
        <v>578</v>
      </c>
      <c r="T20" s="118">
        <v>578</v>
      </c>
      <c r="U20" s="118">
        <v>0</v>
      </c>
      <c r="V20" s="118">
        <v>581</v>
      </c>
      <c r="W20" s="118">
        <v>581</v>
      </c>
      <c r="X20" s="118">
        <v>0</v>
      </c>
      <c r="Y20" s="118">
        <v>583</v>
      </c>
      <c r="Z20" s="118">
        <v>583</v>
      </c>
      <c r="AA20" s="118">
        <v>0</v>
      </c>
      <c r="AB20" s="118">
        <v>577</v>
      </c>
      <c r="AC20" s="118">
        <v>577</v>
      </c>
      <c r="AD20" s="118">
        <v>0</v>
      </c>
      <c r="AE20" s="118">
        <v>581</v>
      </c>
      <c r="AF20" s="118">
        <v>581</v>
      </c>
      <c r="AG20" s="118">
        <v>0</v>
      </c>
      <c r="AH20" s="118">
        <v>582</v>
      </c>
      <c r="AI20" s="118">
        <v>582</v>
      </c>
      <c r="AJ20" s="118">
        <v>0</v>
      </c>
      <c r="AK20" s="118">
        <v>588</v>
      </c>
      <c r="AL20" s="118">
        <v>588</v>
      </c>
      <c r="AM20" s="118">
        <v>0</v>
      </c>
      <c r="AN20" s="118">
        <v>576.66666666666663</v>
      </c>
      <c r="AO20" s="118">
        <v>576.66666666666663</v>
      </c>
    </row>
    <row r="21" spans="1:41" x14ac:dyDescent="0.25">
      <c r="B21" s="132" t="s">
        <v>132</v>
      </c>
      <c r="C21" s="118">
        <v>801</v>
      </c>
      <c r="D21" s="118">
        <v>867</v>
      </c>
      <c r="E21" s="118">
        <v>1668</v>
      </c>
      <c r="F21" s="118">
        <v>822</v>
      </c>
      <c r="G21" s="118">
        <v>886</v>
      </c>
      <c r="H21" s="118">
        <v>1708</v>
      </c>
      <c r="I21" s="118">
        <v>692</v>
      </c>
      <c r="J21" s="118">
        <v>728</v>
      </c>
      <c r="K21" s="118">
        <v>1420</v>
      </c>
      <c r="L21" s="118">
        <v>794</v>
      </c>
      <c r="M21" s="118">
        <v>837</v>
      </c>
      <c r="N21" s="118">
        <v>1631</v>
      </c>
      <c r="O21" s="118">
        <v>823</v>
      </c>
      <c r="P21" s="118">
        <v>879</v>
      </c>
      <c r="Q21" s="118">
        <v>1702</v>
      </c>
      <c r="R21" s="118">
        <v>834</v>
      </c>
      <c r="S21" s="118">
        <v>888</v>
      </c>
      <c r="T21" s="118">
        <v>1722</v>
      </c>
      <c r="U21" s="118">
        <v>843</v>
      </c>
      <c r="V21" s="118">
        <v>903</v>
      </c>
      <c r="W21" s="118">
        <v>1746</v>
      </c>
      <c r="X21" s="118">
        <v>855</v>
      </c>
      <c r="Y21" s="118">
        <v>921</v>
      </c>
      <c r="Z21" s="118">
        <v>1776</v>
      </c>
      <c r="AA21" s="118">
        <v>764</v>
      </c>
      <c r="AB21" s="118">
        <v>819</v>
      </c>
      <c r="AC21" s="118">
        <v>1583</v>
      </c>
      <c r="AD21" s="118">
        <v>816</v>
      </c>
      <c r="AE21" s="118">
        <v>874</v>
      </c>
      <c r="AF21" s="118">
        <v>1690</v>
      </c>
      <c r="AG21" s="118">
        <v>827</v>
      </c>
      <c r="AH21" s="118">
        <v>896</v>
      </c>
      <c r="AI21" s="118">
        <v>1723</v>
      </c>
      <c r="AJ21" s="118">
        <v>843</v>
      </c>
      <c r="AK21" s="118">
        <v>918</v>
      </c>
      <c r="AL21" s="118">
        <v>1761</v>
      </c>
      <c r="AM21" s="118">
        <v>809.5</v>
      </c>
      <c r="AN21" s="118">
        <v>868</v>
      </c>
      <c r="AO21" s="118">
        <v>1677.5</v>
      </c>
    </row>
    <row r="22" spans="1:41" x14ac:dyDescent="0.25">
      <c r="A22" s="163"/>
      <c r="B22" s="213" t="s">
        <v>17</v>
      </c>
      <c r="C22" s="118">
        <v>4396</v>
      </c>
      <c r="D22" s="118">
        <v>4813</v>
      </c>
      <c r="E22" s="118">
        <v>9209</v>
      </c>
      <c r="F22" s="118">
        <v>4432</v>
      </c>
      <c r="G22" s="118">
        <v>4846</v>
      </c>
      <c r="H22" s="118">
        <v>9278</v>
      </c>
      <c r="I22" s="118">
        <v>4314</v>
      </c>
      <c r="J22" s="118">
        <v>4655</v>
      </c>
      <c r="K22" s="118">
        <v>8969</v>
      </c>
      <c r="L22" s="118">
        <v>4434</v>
      </c>
      <c r="M22" s="118">
        <v>4810</v>
      </c>
      <c r="N22" s="118">
        <v>9244</v>
      </c>
      <c r="O22" s="118">
        <v>4476</v>
      </c>
      <c r="P22" s="118">
        <v>4858</v>
      </c>
      <c r="Q22" s="118">
        <v>9334</v>
      </c>
      <c r="R22" s="118">
        <v>4512</v>
      </c>
      <c r="S22" s="118">
        <v>4872</v>
      </c>
      <c r="T22" s="118">
        <v>9384</v>
      </c>
      <c r="U22" s="118">
        <v>4528</v>
      </c>
      <c r="V22" s="118">
        <v>4897</v>
      </c>
      <c r="W22" s="118">
        <v>9425</v>
      </c>
      <c r="X22" s="118">
        <v>4548</v>
      </c>
      <c r="Y22" s="118">
        <v>4932</v>
      </c>
      <c r="Z22" s="118">
        <v>9480</v>
      </c>
      <c r="AA22" s="118">
        <v>4469</v>
      </c>
      <c r="AB22" s="118">
        <v>4820</v>
      </c>
      <c r="AC22" s="118">
        <v>9289</v>
      </c>
      <c r="AD22" s="118">
        <v>4526</v>
      </c>
      <c r="AE22" s="118">
        <v>4892</v>
      </c>
      <c r="AF22" s="118">
        <v>9418</v>
      </c>
      <c r="AG22" s="118">
        <v>4567</v>
      </c>
      <c r="AH22" s="118">
        <v>4920</v>
      </c>
      <c r="AI22" s="118">
        <v>9487</v>
      </c>
      <c r="AJ22" s="118">
        <v>4580</v>
      </c>
      <c r="AK22" s="118">
        <v>4951</v>
      </c>
      <c r="AL22" s="118">
        <v>9531</v>
      </c>
      <c r="AM22" s="118">
        <v>4481.833333333333</v>
      </c>
      <c r="AN22" s="118">
        <v>4855.5</v>
      </c>
      <c r="AO22" s="118">
        <v>9337.3333333333321</v>
      </c>
    </row>
    <row r="23" spans="1:41" x14ac:dyDescent="0.25">
      <c r="B23" s="1199" t="s">
        <v>134</v>
      </c>
      <c r="C23" s="1203"/>
      <c r="D23" s="1203"/>
      <c r="E23" s="1203"/>
      <c r="F23" s="1203"/>
      <c r="G23" s="1203"/>
      <c r="H23" s="1203"/>
      <c r="I23" s="1203"/>
      <c r="J23" s="1203"/>
      <c r="K23" s="1203"/>
      <c r="L23" s="1203"/>
      <c r="M23" s="1203"/>
      <c r="N23" s="1203"/>
      <c r="O23" s="1203"/>
      <c r="P23" s="1203"/>
      <c r="Q23" s="1203"/>
      <c r="R23" s="1203"/>
      <c r="S23" s="1203"/>
      <c r="T23" s="1203"/>
      <c r="U23" s="1203"/>
      <c r="V23" s="1203"/>
      <c r="W23" s="1203"/>
      <c r="X23" s="1203"/>
      <c r="Y23" s="1203"/>
      <c r="Z23" s="1203"/>
      <c r="AA23" s="1203"/>
      <c r="AB23" s="1203"/>
      <c r="AC23" s="1203"/>
      <c r="AD23" s="1203"/>
      <c r="AE23" s="1203"/>
      <c r="AF23" s="1203"/>
      <c r="AG23" s="1203"/>
      <c r="AH23" s="1203"/>
      <c r="AI23" s="1203"/>
      <c r="AJ23" s="1203"/>
      <c r="AK23" s="1203"/>
      <c r="AL23" s="1203"/>
      <c r="AM23" s="1203"/>
      <c r="AN23" s="1203"/>
      <c r="AO23" s="1204"/>
    </row>
    <row r="24" spans="1:41" x14ac:dyDescent="0.25">
      <c r="B24" s="132" t="s">
        <v>127</v>
      </c>
      <c r="C24" s="118">
        <v>590</v>
      </c>
      <c r="D24" s="118">
        <v>49</v>
      </c>
      <c r="E24" s="118">
        <v>639</v>
      </c>
      <c r="F24" s="118">
        <v>592</v>
      </c>
      <c r="G24" s="118">
        <v>49</v>
      </c>
      <c r="H24" s="118">
        <v>641</v>
      </c>
      <c r="I24" s="118">
        <v>596</v>
      </c>
      <c r="J24" s="118">
        <v>49</v>
      </c>
      <c r="K24" s="118">
        <v>645</v>
      </c>
      <c r="L24" s="118">
        <v>595</v>
      </c>
      <c r="M24" s="118">
        <v>50</v>
      </c>
      <c r="N24" s="118">
        <v>645</v>
      </c>
      <c r="O24" s="118">
        <v>598</v>
      </c>
      <c r="P24" s="118">
        <v>51</v>
      </c>
      <c r="Q24" s="118">
        <v>649</v>
      </c>
      <c r="R24" s="118">
        <v>602</v>
      </c>
      <c r="S24" s="118">
        <v>51</v>
      </c>
      <c r="T24" s="118">
        <v>653</v>
      </c>
      <c r="U24" s="118">
        <v>602</v>
      </c>
      <c r="V24" s="118">
        <v>52</v>
      </c>
      <c r="W24" s="118">
        <v>654</v>
      </c>
      <c r="X24" s="118">
        <v>599</v>
      </c>
      <c r="Y24" s="118">
        <v>52</v>
      </c>
      <c r="Z24" s="118">
        <v>651</v>
      </c>
      <c r="AA24" s="118">
        <v>600</v>
      </c>
      <c r="AB24" s="118">
        <v>53</v>
      </c>
      <c r="AC24" s="118">
        <v>653</v>
      </c>
      <c r="AD24" s="118">
        <v>596</v>
      </c>
      <c r="AE24" s="118">
        <v>53</v>
      </c>
      <c r="AF24" s="118">
        <v>649</v>
      </c>
      <c r="AG24" s="118">
        <v>595</v>
      </c>
      <c r="AH24" s="118">
        <v>53</v>
      </c>
      <c r="AI24" s="118">
        <v>648</v>
      </c>
      <c r="AJ24" s="118">
        <v>596</v>
      </c>
      <c r="AK24" s="118">
        <v>53</v>
      </c>
      <c r="AL24" s="118">
        <v>649</v>
      </c>
      <c r="AM24" s="118">
        <v>596.75</v>
      </c>
      <c r="AN24" s="118">
        <v>51.25</v>
      </c>
      <c r="AO24" s="118">
        <v>648</v>
      </c>
    </row>
    <row r="25" spans="1:41" x14ac:dyDescent="0.25">
      <c r="B25" s="132" t="s">
        <v>128</v>
      </c>
      <c r="C25" s="118">
        <v>231</v>
      </c>
      <c r="D25" s="118">
        <v>18</v>
      </c>
      <c r="E25" s="118">
        <v>249</v>
      </c>
      <c r="F25" s="118">
        <v>231</v>
      </c>
      <c r="G25" s="118">
        <v>18</v>
      </c>
      <c r="H25" s="118">
        <v>249</v>
      </c>
      <c r="I25" s="118">
        <v>229</v>
      </c>
      <c r="J25" s="118">
        <v>18</v>
      </c>
      <c r="K25" s="118">
        <v>247</v>
      </c>
      <c r="L25" s="118">
        <v>229</v>
      </c>
      <c r="M25" s="118">
        <v>18</v>
      </c>
      <c r="N25" s="118">
        <v>247</v>
      </c>
      <c r="O25" s="118">
        <v>224</v>
      </c>
      <c r="P25" s="118">
        <v>18</v>
      </c>
      <c r="Q25" s="118">
        <v>242</v>
      </c>
      <c r="R25" s="118">
        <v>223</v>
      </c>
      <c r="S25" s="118">
        <v>18</v>
      </c>
      <c r="T25" s="118">
        <v>241</v>
      </c>
      <c r="U25" s="118">
        <v>221</v>
      </c>
      <c r="V25" s="118">
        <v>18</v>
      </c>
      <c r="W25" s="118">
        <v>239</v>
      </c>
      <c r="X25" s="118">
        <v>221</v>
      </c>
      <c r="Y25" s="118">
        <v>18</v>
      </c>
      <c r="Z25" s="118">
        <v>239</v>
      </c>
      <c r="AA25" s="118">
        <v>219</v>
      </c>
      <c r="AB25" s="118">
        <v>18</v>
      </c>
      <c r="AC25" s="118">
        <v>237</v>
      </c>
      <c r="AD25" s="118">
        <v>221</v>
      </c>
      <c r="AE25" s="118">
        <v>18</v>
      </c>
      <c r="AF25" s="118">
        <v>239</v>
      </c>
      <c r="AG25" s="118">
        <v>219</v>
      </c>
      <c r="AH25" s="118">
        <v>19</v>
      </c>
      <c r="AI25" s="118">
        <v>238</v>
      </c>
      <c r="AJ25" s="118">
        <v>218</v>
      </c>
      <c r="AK25" s="118">
        <v>19</v>
      </c>
      <c r="AL25" s="118">
        <v>237</v>
      </c>
      <c r="AM25" s="118">
        <v>223.83333333333334</v>
      </c>
      <c r="AN25" s="118">
        <v>18.166666666666668</v>
      </c>
      <c r="AO25" s="118">
        <v>242</v>
      </c>
    </row>
    <row r="26" spans="1:41" x14ac:dyDescent="0.25">
      <c r="B26" s="132" t="s">
        <v>129</v>
      </c>
      <c r="C26" s="118">
        <v>42</v>
      </c>
      <c r="D26" s="118">
        <v>3</v>
      </c>
      <c r="E26" s="118">
        <v>45</v>
      </c>
      <c r="F26" s="118">
        <v>42</v>
      </c>
      <c r="G26" s="118">
        <v>3</v>
      </c>
      <c r="H26" s="118">
        <v>45</v>
      </c>
      <c r="I26" s="118">
        <v>42</v>
      </c>
      <c r="J26" s="118">
        <v>3</v>
      </c>
      <c r="K26" s="118">
        <v>45</v>
      </c>
      <c r="L26" s="118">
        <v>42</v>
      </c>
      <c r="M26" s="118">
        <v>2</v>
      </c>
      <c r="N26" s="118">
        <v>44</v>
      </c>
      <c r="O26" s="118">
        <v>42</v>
      </c>
      <c r="P26" s="118">
        <v>2</v>
      </c>
      <c r="Q26" s="118">
        <v>44</v>
      </c>
      <c r="R26" s="118">
        <v>42</v>
      </c>
      <c r="S26" s="118">
        <v>2</v>
      </c>
      <c r="T26" s="118">
        <v>44</v>
      </c>
      <c r="U26" s="118">
        <v>42</v>
      </c>
      <c r="V26" s="118">
        <v>2</v>
      </c>
      <c r="W26" s="118">
        <v>44</v>
      </c>
      <c r="X26" s="118">
        <v>42</v>
      </c>
      <c r="Y26" s="118">
        <v>2</v>
      </c>
      <c r="Z26" s="118">
        <v>44</v>
      </c>
      <c r="AA26" s="118">
        <v>42</v>
      </c>
      <c r="AB26" s="118">
        <v>2</v>
      </c>
      <c r="AC26" s="118">
        <v>44</v>
      </c>
      <c r="AD26" s="118">
        <v>42</v>
      </c>
      <c r="AE26" s="118">
        <v>2</v>
      </c>
      <c r="AF26" s="118">
        <v>44</v>
      </c>
      <c r="AG26" s="118">
        <v>42</v>
      </c>
      <c r="AH26" s="118">
        <v>2</v>
      </c>
      <c r="AI26" s="118">
        <v>44</v>
      </c>
      <c r="AJ26" s="118">
        <v>42</v>
      </c>
      <c r="AK26" s="118">
        <v>2</v>
      </c>
      <c r="AL26" s="118">
        <v>44</v>
      </c>
      <c r="AM26" s="118">
        <v>42</v>
      </c>
      <c r="AN26" s="118">
        <v>2.25</v>
      </c>
      <c r="AO26" s="118">
        <v>44.25</v>
      </c>
    </row>
    <row r="27" spans="1:41" x14ac:dyDescent="0.25">
      <c r="B27" s="132" t="s">
        <v>130</v>
      </c>
      <c r="C27" s="118">
        <v>1</v>
      </c>
      <c r="D27" s="118">
        <v>1095</v>
      </c>
      <c r="E27" s="118">
        <v>1096</v>
      </c>
      <c r="F27" s="118">
        <v>1</v>
      </c>
      <c r="G27" s="118">
        <v>1098</v>
      </c>
      <c r="H27" s="118">
        <v>1099</v>
      </c>
      <c r="I27" s="118">
        <v>1</v>
      </c>
      <c r="J27" s="118">
        <v>1103</v>
      </c>
      <c r="K27" s="118">
        <v>1104</v>
      </c>
      <c r="L27" s="118">
        <v>1</v>
      </c>
      <c r="M27" s="118">
        <v>1106</v>
      </c>
      <c r="N27" s="118">
        <v>1107</v>
      </c>
      <c r="O27" s="118">
        <v>1</v>
      </c>
      <c r="P27" s="118">
        <v>1106</v>
      </c>
      <c r="Q27" s="118">
        <v>1107</v>
      </c>
      <c r="R27" s="118">
        <v>1</v>
      </c>
      <c r="S27" s="118">
        <v>1105</v>
      </c>
      <c r="T27" s="118">
        <v>1106</v>
      </c>
      <c r="U27" s="118">
        <v>1</v>
      </c>
      <c r="V27" s="118">
        <v>1102</v>
      </c>
      <c r="W27" s="118">
        <v>1103</v>
      </c>
      <c r="X27" s="118">
        <v>1</v>
      </c>
      <c r="Y27" s="118">
        <v>1101</v>
      </c>
      <c r="Z27" s="118">
        <v>1102</v>
      </c>
      <c r="AA27" s="118">
        <v>1</v>
      </c>
      <c r="AB27" s="118">
        <v>1101</v>
      </c>
      <c r="AC27" s="118">
        <v>1102</v>
      </c>
      <c r="AD27" s="118">
        <v>1</v>
      </c>
      <c r="AE27" s="118">
        <v>1106</v>
      </c>
      <c r="AF27" s="118">
        <v>1107</v>
      </c>
      <c r="AG27" s="118">
        <v>1</v>
      </c>
      <c r="AH27" s="118">
        <v>1107</v>
      </c>
      <c r="AI27" s="118">
        <v>1108</v>
      </c>
      <c r="AJ27" s="118">
        <v>1</v>
      </c>
      <c r="AK27" s="118">
        <v>1103</v>
      </c>
      <c r="AL27" s="118">
        <v>1104</v>
      </c>
      <c r="AM27" s="118">
        <v>1</v>
      </c>
      <c r="AN27" s="118">
        <v>1102.75</v>
      </c>
      <c r="AO27" s="118">
        <v>1103.75</v>
      </c>
    </row>
    <row r="28" spans="1:41" x14ac:dyDescent="0.25">
      <c r="B28" s="132" t="s">
        <v>131</v>
      </c>
      <c r="C28" s="118">
        <v>0</v>
      </c>
      <c r="D28" s="118">
        <v>139</v>
      </c>
      <c r="E28" s="118">
        <v>139</v>
      </c>
      <c r="F28" s="118">
        <v>0</v>
      </c>
      <c r="G28" s="118">
        <v>140</v>
      </c>
      <c r="H28" s="118">
        <v>140</v>
      </c>
      <c r="I28" s="118">
        <v>0</v>
      </c>
      <c r="J28" s="118">
        <v>144</v>
      </c>
      <c r="K28" s="118">
        <v>144</v>
      </c>
      <c r="L28" s="118">
        <v>0</v>
      </c>
      <c r="M28" s="118">
        <v>145</v>
      </c>
      <c r="N28" s="118">
        <v>145</v>
      </c>
      <c r="O28" s="118">
        <v>0</v>
      </c>
      <c r="P28" s="118">
        <v>145</v>
      </c>
      <c r="Q28" s="118">
        <v>145</v>
      </c>
      <c r="R28" s="118">
        <v>0</v>
      </c>
      <c r="S28" s="118">
        <v>146</v>
      </c>
      <c r="T28" s="118">
        <v>146</v>
      </c>
      <c r="U28" s="118">
        <v>0</v>
      </c>
      <c r="V28" s="118">
        <v>146</v>
      </c>
      <c r="W28" s="118">
        <v>146</v>
      </c>
      <c r="X28" s="118">
        <v>0</v>
      </c>
      <c r="Y28" s="118">
        <v>140</v>
      </c>
      <c r="Z28" s="118">
        <v>140</v>
      </c>
      <c r="AA28" s="118">
        <v>0</v>
      </c>
      <c r="AB28" s="118">
        <v>144</v>
      </c>
      <c r="AC28" s="118">
        <v>144</v>
      </c>
      <c r="AD28" s="118">
        <v>0</v>
      </c>
      <c r="AE28" s="118">
        <v>145</v>
      </c>
      <c r="AF28" s="118">
        <v>145</v>
      </c>
      <c r="AG28" s="118">
        <v>0</v>
      </c>
      <c r="AH28" s="118">
        <v>144</v>
      </c>
      <c r="AI28" s="118">
        <v>144</v>
      </c>
      <c r="AJ28" s="118">
        <v>0</v>
      </c>
      <c r="AK28" s="118">
        <v>144</v>
      </c>
      <c r="AL28" s="118">
        <v>144</v>
      </c>
      <c r="AM28" s="118">
        <v>0</v>
      </c>
      <c r="AN28" s="118">
        <v>143.5</v>
      </c>
      <c r="AO28" s="118">
        <v>143.5</v>
      </c>
    </row>
    <row r="29" spans="1:41" x14ac:dyDescent="0.25">
      <c r="B29" s="132" t="s">
        <v>132</v>
      </c>
      <c r="C29" s="118">
        <v>208</v>
      </c>
      <c r="D29" s="118">
        <v>176</v>
      </c>
      <c r="E29" s="118">
        <v>384</v>
      </c>
      <c r="F29" s="118">
        <v>226</v>
      </c>
      <c r="G29" s="118">
        <v>199</v>
      </c>
      <c r="H29" s="118">
        <v>425</v>
      </c>
      <c r="I29" s="118">
        <v>259</v>
      </c>
      <c r="J29" s="118">
        <v>233</v>
      </c>
      <c r="K29" s="118">
        <v>492</v>
      </c>
      <c r="L29" s="118">
        <v>269</v>
      </c>
      <c r="M29" s="118">
        <v>240</v>
      </c>
      <c r="N29" s="118">
        <v>509</v>
      </c>
      <c r="O29" s="118">
        <v>269</v>
      </c>
      <c r="P29" s="118">
        <v>244</v>
      </c>
      <c r="Q29" s="118">
        <v>513</v>
      </c>
      <c r="R29" s="118">
        <v>272</v>
      </c>
      <c r="S29" s="118">
        <v>245</v>
      </c>
      <c r="T29" s="118">
        <v>517</v>
      </c>
      <c r="U29" s="118">
        <v>273</v>
      </c>
      <c r="V29" s="118">
        <v>246</v>
      </c>
      <c r="W29" s="118">
        <v>519</v>
      </c>
      <c r="X29" s="118">
        <v>229</v>
      </c>
      <c r="Y29" s="118">
        <v>194</v>
      </c>
      <c r="Z29" s="118">
        <v>423</v>
      </c>
      <c r="AA29" s="118">
        <v>255</v>
      </c>
      <c r="AB29" s="118">
        <v>223</v>
      </c>
      <c r="AC29" s="118">
        <v>478</v>
      </c>
      <c r="AD29" s="118">
        <v>264</v>
      </c>
      <c r="AE29" s="118">
        <v>232</v>
      </c>
      <c r="AF29" s="118">
        <v>496</v>
      </c>
      <c r="AG29" s="118">
        <v>268</v>
      </c>
      <c r="AH29" s="118">
        <v>237</v>
      </c>
      <c r="AI29" s="118">
        <v>505</v>
      </c>
      <c r="AJ29" s="118">
        <v>267</v>
      </c>
      <c r="AK29" s="118">
        <v>240</v>
      </c>
      <c r="AL29" s="118">
        <v>507</v>
      </c>
      <c r="AM29" s="118">
        <v>254.91666666666666</v>
      </c>
      <c r="AN29" s="118">
        <v>225.75</v>
      </c>
      <c r="AO29" s="118">
        <v>480.66666666666663</v>
      </c>
    </row>
    <row r="30" spans="1:41" x14ac:dyDescent="0.25">
      <c r="A30" s="163"/>
      <c r="B30" s="213" t="s">
        <v>17</v>
      </c>
      <c r="C30" s="118">
        <v>1072</v>
      </c>
      <c r="D30" s="118">
        <v>1480</v>
      </c>
      <c r="E30" s="118">
        <v>2552</v>
      </c>
      <c r="F30" s="118">
        <v>1092</v>
      </c>
      <c r="G30" s="118">
        <v>1507</v>
      </c>
      <c r="H30" s="118">
        <v>2599</v>
      </c>
      <c r="I30" s="118">
        <v>1127</v>
      </c>
      <c r="J30" s="118">
        <v>1550</v>
      </c>
      <c r="K30" s="118">
        <v>2677</v>
      </c>
      <c r="L30" s="118">
        <v>1136</v>
      </c>
      <c r="M30" s="118">
        <v>1561</v>
      </c>
      <c r="N30" s="118">
        <v>2697</v>
      </c>
      <c r="O30" s="118">
        <v>1134</v>
      </c>
      <c r="P30" s="118">
        <v>1566</v>
      </c>
      <c r="Q30" s="118">
        <v>2700</v>
      </c>
      <c r="R30" s="118">
        <v>1140</v>
      </c>
      <c r="S30" s="118">
        <v>1567</v>
      </c>
      <c r="T30" s="118">
        <v>2707</v>
      </c>
      <c r="U30" s="118">
        <v>1139</v>
      </c>
      <c r="V30" s="118">
        <v>1566</v>
      </c>
      <c r="W30" s="118">
        <v>2705</v>
      </c>
      <c r="X30" s="118">
        <v>1092</v>
      </c>
      <c r="Y30" s="118">
        <v>1507</v>
      </c>
      <c r="Z30" s="118">
        <v>2599</v>
      </c>
      <c r="AA30" s="118">
        <v>1117</v>
      </c>
      <c r="AB30" s="118">
        <v>1541</v>
      </c>
      <c r="AC30" s="118">
        <v>2658</v>
      </c>
      <c r="AD30" s="118">
        <v>1124</v>
      </c>
      <c r="AE30" s="118">
        <v>1556</v>
      </c>
      <c r="AF30" s="118">
        <v>2680</v>
      </c>
      <c r="AG30" s="118">
        <v>1125</v>
      </c>
      <c r="AH30" s="118">
        <v>1562</v>
      </c>
      <c r="AI30" s="118">
        <v>2687</v>
      </c>
      <c r="AJ30" s="118">
        <v>1124</v>
      </c>
      <c r="AK30" s="118">
        <v>1561</v>
      </c>
      <c r="AL30" s="118">
        <v>2685</v>
      </c>
      <c r="AM30" s="118">
        <v>1118.5</v>
      </c>
      <c r="AN30" s="118">
        <v>1543.6666666666667</v>
      </c>
      <c r="AO30" s="118">
        <v>2662.166666666667</v>
      </c>
    </row>
    <row r="31" spans="1:41" x14ac:dyDescent="0.25">
      <c r="B31" s="1199" t="s">
        <v>135</v>
      </c>
      <c r="C31" s="1203"/>
      <c r="D31" s="1203"/>
      <c r="E31" s="1203"/>
      <c r="F31" s="1203"/>
      <c r="G31" s="1203"/>
      <c r="H31" s="1203"/>
      <c r="I31" s="1203"/>
      <c r="J31" s="1203"/>
      <c r="K31" s="1203"/>
      <c r="L31" s="1203"/>
      <c r="M31" s="1203"/>
      <c r="N31" s="1203"/>
      <c r="O31" s="1203"/>
      <c r="P31" s="1203"/>
      <c r="Q31" s="1203"/>
      <c r="R31" s="1203"/>
      <c r="S31" s="1203"/>
      <c r="T31" s="1203"/>
      <c r="U31" s="1203"/>
      <c r="V31" s="1203"/>
      <c r="W31" s="1203"/>
      <c r="X31" s="1203"/>
      <c r="Y31" s="1203"/>
      <c r="Z31" s="1203"/>
      <c r="AA31" s="1203"/>
      <c r="AB31" s="1203"/>
      <c r="AC31" s="1203"/>
      <c r="AD31" s="1203"/>
      <c r="AE31" s="1203"/>
      <c r="AF31" s="1203"/>
      <c r="AG31" s="1203"/>
      <c r="AH31" s="1203"/>
      <c r="AI31" s="1203"/>
      <c r="AJ31" s="1203"/>
      <c r="AK31" s="1203"/>
      <c r="AL31" s="1203"/>
      <c r="AM31" s="1203"/>
      <c r="AN31" s="1203"/>
      <c r="AO31" s="1204"/>
    </row>
    <row r="32" spans="1:41" x14ac:dyDescent="0.25">
      <c r="B32" s="132" t="s">
        <v>127</v>
      </c>
      <c r="C32" s="118">
        <v>6275</v>
      </c>
      <c r="D32" s="118">
        <v>713</v>
      </c>
      <c r="E32" s="118">
        <v>6988</v>
      </c>
      <c r="F32" s="118">
        <v>6207</v>
      </c>
      <c r="G32" s="118">
        <v>716</v>
      </c>
      <c r="H32" s="118">
        <v>6923</v>
      </c>
      <c r="I32" s="118">
        <v>6312</v>
      </c>
      <c r="J32" s="118">
        <v>736</v>
      </c>
      <c r="K32" s="118">
        <v>7048</v>
      </c>
      <c r="L32" s="118">
        <v>6252</v>
      </c>
      <c r="M32" s="118">
        <v>727</v>
      </c>
      <c r="N32" s="118">
        <v>6979</v>
      </c>
      <c r="O32" s="118">
        <v>6280</v>
      </c>
      <c r="P32" s="118">
        <v>732</v>
      </c>
      <c r="Q32" s="118">
        <v>7012</v>
      </c>
      <c r="R32" s="118">
        <v>6322</v>
      </c>
      <c r="S32" s="118">
        <v>737</v>
      </c>
      <c r="T32" s="118">
        <v>7059</v>
      </c>
      <c r="U32" s="118">
        <v>6343</v>
      </c>
      <c r="V32" s="118">
        <v>741</v>
      </c>
      <c r="W32" s="118">
        <v>7084</v>
      </c>
      <c r="X32" s="118">
        <v>6356</v>
      </c>
      <c r="Y32" s="118">
        <v>748</v>
      </c>
      <c r="Z32" s="118">
        <v>7104</v>
      </c>
      <c r="AA32" s="118">
        <v>6385</v>
      </c>
      <c r="AB32" s="118">
        <v>754</v>
      </c>
      <c r="AC32" s="118">
        <v>7139</v>
      </c>
      <c r="AD32" s="118">
        <v>6394</v>
      </c>
      <c r="AE32" s="118">
        <v>762</v>
      </c>
      <c r="AF32" s="118">
        <v>7156</v>
      </c>
      <c r="AG32" s="118">
        <v>6417</v>
      </c>
      <c r="AH32" s="118">
        <v>758</v>
      </c>
      <c r="AI32" s="118">
        <v>7175</v>
      </c>
      <c r="AJ32" s="118">
        <v>6451</v>
      </c>
      <c r="AK32" s="118">
        <v>760</v>
      </c>
      <c r="AL32" s="118">
        <v>7211</v>
      </c>
      <c r="AM32" s="118">
        <v>6332.8333333333339</v>
      </c>
      <c r="AN32" s="118">
        <v>740.33333333333337</v>
      </c>
      <c r="AO32" s="118">
        <v>7073.166666666667</v>
      </c>
    </row>
    <row r="33" spans="1:41" x14ac:dyDescent="0.25">
      <c r="B33" s="132" t="s">
        <v>128</v>
      </c>
      <c r="C33" s="118">
        <v>1999</v>
      </c>
      <c r="D33" s="118">
        <v>231</v>
      </c>
      <c r="E33" s="118">
        <v>2230</v>
      </c>
      <c r="F33" s="118">
        <v>1946</v>
      </c>
      <c r="G33" s="118">
        <v>212</v>
      </c>
      <c r="H33" s="118">
        <v>2158</v>
      </c>
      <c r="I33" s="118">
        <v>2005</v>
      </c>
      <c r="J33" s="118">
        <v>233</v>
      </c>
      <c r="K33" s="118">
        <v>2238</v>
      </c>
      <c r="L33" s="118">
        <v>1936</v>
      </c>
      <c r="M33" s="118">
        <v>212</v>
      </c>
      <c r="N33" s="118">
        <v>2148</v>
      </c>
      <c r="O33" s="118">
        <v>1928</v>
      </c>
      <c r="P33" s="118">
        <v>212</v>
      </c>
      <c r="Q33" s="118">
        <v>2140</v>
      </c>
      <c r="R33" s="118">
        <v>1929</v>
      </c>
      <c r="S33" s="118">
        <v>211</v>
      </c>
      <c r="T33" s="118">
        <v>2140</v>
      </c>
      <c r="U33" s="118">
        <v>1920</v>
      </c>
      <c r="V33" s="118">
        <v>206</v>
      </c>
      <c r="W33" s="118">
        <v>2126</v>
      </c>
      <c r="X33" s="118">
        <v>1926</v>
      </c>
      <c r="Y33" s="118">
        <v>208</v>
      </c>
      <c r="Z33" s="118">
        <v>2134</v>
      </c>
      <c r="AA33" s="118">
        <v>1923</v>
      </c>
      <c r="AB33" s="118">
        <v>213</v>
      </c>
      <c r="AC33" s="118">
        <v>2136</v>
      </c>
      <c r="AD33" s="118">
        <v>1929</v>
      </c>
      <c r="AE33" s="118">
        <v>210</v>
      </c>
      <c r="AF33" s="118">
        <v>2139</v>
      </c>
      <c r="AG33" s="118">
        <v>1932</v>
      </c>
      <c r="AH33" s="118">
        <v>210</v>
      </c>
      <c r="AI33" s="118">
        <v>2142</v>
      </c>
      <c r="AJ33" s="118">
        <v>1923</v>
      </c>
      <c r="AK33" s="118">
        <v>215</v>
      </c>
      <c r="AL33" s="118">
        <v>2138</v>
      </c>
      <c r="AM33" s="118">
        <v>1941.3333333333333</v>
      </c>
      <c r="AN33" s="118">
        <v>214.41666666666666</v>
      </c>
      <c r="AO33" s="118">
        <v>2155.75</v>
      </c>
    </row>
    <row r="34" spans="1:41" x14ac:dyDescent="0.25">
      <c r="B34" s="132" t="s">
        <v>129</v>
      </c>
      <c r="C34" s="118">
        <v>468</v>
      </c>
      <c r="D34" s="118">
        <v>37</v>
      </c>
      <c r="E34" s="118">
        <v>505</v>
      </c>
      <c r="F34" s="118">
        <v>467</v>
      </c>
      <c r="G34" s="118">
        <v>38</v>
      </c>
      <c r="H34" s="118">
        <v>505</v>
      </c>
      <c r="I34" s="118">
        <v>476</v>
      </c>
      <c r="J34" s="118">
        <v>41</v>
      </c>
      <c r="K34" s="118">
        <v>517</v>
      </c>
      <c r="L34" s="118">
        <v>470</v>
      </c>
      <c r="M34" s="118">
        <v>37</v>
      </c>
      <c r="N34" s="118">
        <v>507</v>
      </c>
      <c r="O34" s="118">
        <v>472</v>
      </c>
      <c r="P34" s="118">
        <v>37</v>
      </c>
      <c r="Q34" s="118">
        <v>509</v>
      </c>
      <c r="R34" s="118">
        <v>474</v>
      </c>
      <c r="S34" s="118">
        <v>38</v>
      </c>
      <c r="T34" s="118">
        <v>512</v>
      </c>
      <c r="U34" s="118">
        <v>478</v>
      </c>
      <c r="V34" s="118">
        <v>39</v>
      </c>
      <c r="W34" s="118">
        <v>517</v>
      </c>
      <c r="X34" s="118">
        <v>478</v>
      </c>
      <c r="Y34" s="118">
        <v>38</v>
      </c>
      <c r="Z34" s="118">
        <v>516</v>
      </c>
      <c r="AA34" s="118">
        <v>476</v>
      </c>
      <c r="AB34" s="118">
        <v>38</v>
      </c>
      <c r="AC34" s="118">
        <v>514</v>
      </c>
      <c r="AD34" s="118">
        <v>478</v>
      </c>
      <c r="AE34" s="118">
        <v>39</v>
      </c>
      <c r="AF34" s="118">
        <v>517</v>
      </c>
      <c r="AG34" s="118">
        <v>476</v>
      </c>
      <c r="AH34" s="118">
        <v>39</v>
      </c>
      <c r="AI34" s="118">
        <v>515</v>
      </c>
      <c r="AJ34" s="118">
        <v>478</v>
      </c>
      <c r="AK34" s="118">
        <v>37</v>
      </c>
      <c r="AL34" s="118">
        <v>515</v>
      </c>
      <c r="AM34" s="118">
        <v>474.25</v>
      </c>
      <c r="AN34" s="118">
        <v>38.166666666666671</v>
      </c>
      <c r="AO34" s="118">
        <v>512.41666666666663</v>
      </c>
    </row>
    <row r="35" spans="1:41" x14ac:dyDescent="0.25">
      <c r="B35" s="132" t="s">
        <v>130</v>
      </c>
      <c r="C35" s="118">
        <v>5</v>
      </c>
      <c r="D35" s="118">
        <v>7242</v>
      </c>
      <c r="E35" s="118">
        <v>7247</v>
      </c>
      <c r="F35" s="118">
        <v>4</v>
      </c>
      <c r="G35" s="118">
        <v>7250</v>
      </c>
      <c r="H35" s="118">
        <v>7254</v>
      </c>
      <c r="I35" s="118">
        <v>4</v>
      </c>
      <c r="J35" s="118">
        <v>7256</v>
      </c>
      <c r="K35" s="118">
        <v>7260</v>
      </c>
      <c r="L35" s="118">
        <v>4</v>
      </c>
      <c r="M35" s="118">
        <v>7267</v>
      </c>
      <c r="N35" s="118">
        <v>7271</v>
      </c>
      <c r="O35" s="118">
        <v>4</v>
      </c>
      <c r="P35" s="118">
        <v>7269</v>
      </c>
      <c r="Q35" s="118">
        <v>7273</v>
      </c>
      <c r="R35" s="118">
        <v>4</v>
      </c>
      <c r="S35" s="118">
        <v>7277</v>
      </c>
      <c r="T35" s="118">
        <v>7281</v>
      </c>
      <c r="U35" s="118">
        <v>3</v>
      </c>
      <c r="V35" s="118">
        <v>7290</v>
      </c>
      <c r="W35" s="118">
        <v>7293</v>
      </c>
      <c r="X35" s="118">
        <v>4</v>
      </c>
      <c r="Y35" s="118">
        <v>7299</v>
      </c>
      <c r="Z35" s="118">
        <v>7303</v>
      </c>
      <c r="AA35" s="118">
        <v>3</v>
      </c>
      <c r="AB35" s="118">
        <v>7277</v>
      </c>
      <c r="AC35" s="118">
        <v>7280</v>
      </c>
      <c r="AD35" s="118">
        <v>2</v>
      </c>
      <c r="AE35" s="118">
        <v>7292</v>
      </c>
      <c r="AF35" s="118">
        <v>7294</v>
      </c>
      <c r="AG35" s="118">
        <v>1</v>
      </c>
      <c r="AH35" s="118">
        <v>7301</v>
      </c>
      <c r="AI35" s="118">
        <v>7302</v>
      </c>
      <c r="AJ35" s="118">
        <v>1</v>
      </c>
      <c r="AK35" s="118">
        <v>7301</v>
      </c>
      <c r="AL35" s="118">
        <v>7302</v>
      </c>
      <c r="AM35" s="118">
        <v>3.25</v>
      </c>
      <c r="AN35" s="118">
        <v>7276.75</v>
      </c>
      <c r="AO35" s="118">
        <v>7280</v>
      </c>
    </row>
    <row r="36" spans="1:41" x14ac:dyDescent="0.25">
      <c r="B36" s="132" t="s">
        <v>131</v>
      </c>
      <c r="C36" s="118">
        <v>0</v>
      </c>
      <c r="D36" s="118">
        <v>1153</v>
      </c>
      <c r="E36" s="118">
        <v>1153</v>
      </c>
      <c r="F36" s="118">
        <v>0</v>
      </c>
      <c r="G36" s="118">
        <v>1181</v>
      </c>
      <c r="H36" s="118">
        <v>1181</v>
      </c>
      <c r="I36" s="118">
        <v>0</v>
      </c>
      <c r="J36" s="118">
        <v>1173</v>
      </c>
      <c r="K36" s="118">
        <v>1173</v>
      </c>
      <c r="L36" s="118">
        <v>0</v>
      </c>
      <c r="M36" s="118">
        <v>1185</v>
      </c>
      <c r="N36" s="118">
        <v>1185</v>
      </c>
      <c r="O36" s="118">
        <v>0</v>
      </c>
      <c r="P36" s="118">
        <v>1192</v>
      </c>
      <c r="Q36" s="118">
        <v>1192</v>
      </c>
      <c r="R36" s="118">
        <v>0</v>
      </c>
      <c r="S36" s="118">
        <v>1195</v>
      </c>
      <c r="T36" s="118">
        <v>1195</v>
      </c>
      <c r="U36" s="118">
        <v>0</v>
      </c>
      <c r="V36" s="118">
        <v>1202</v>
      </c>
      <c r="W36" s="118">
        <v>1202</v>
      </c>
      <c r="X36" s="118">
        <v>0</v>
      </c>
      <c r="Y36" s="118">
        <v>1202</v>
      </c>
      <c r="Z36" s="118">
        <v>1202</v>
      </c>
      <c r="AA36" s="118">
        <v>0</v>
      </c>
      <c r="AB36" s="118">
        <v>1193</v>
      </c>
      <c r="AC36" s="118">
        <v>1193</v>
      </c>
      <c r="AD36" s="118">
        <v>0</v>
      </c>
      <c r="AE36" s="118">
        <v>1202</v>
      </c>
      <c r="AF36" s="118">
        <v>1202</v>
      </c>
      <c r="AG36" s="118">
        <v>0</v>
      </c>
      <c r="AH36" s="118">
        <v>1203</v>
      </c>
      <c r="AI36" s="118">
        <v>1203</v>
      </c>
      <c r="AJ36" s="118">
        <v>0</v>
      </c>
      <c r="AK36" s="118">
        <v>1209</v>
      </c>
      <c r="AL36" s="118">
        <v>1209</v>
      </c>
      <c r="AM36" s="118">
        <v>0</v>
      </c>
      <c r="AN36" s="118">
        <v>1190.8333333333333</v>
      </c>
      <c r="AO36" s="118">
        <v>1190.8333333333333</v>
      </c>
    </row>
    <row r="37" spans="1:41" x14ac:dyDescent="0.25">
      <c r="B37" s="132" t="s">
        <v>132</v>
      </c>
      <c r="C37" s="118">
        <v>1599</v>
      </c>
      <c r="D37" s="118">
        <v>1650</v>
      </c>
      <c r="E37" s="118">
        <v>3249</v>
      </c>
      <c r="F37" s="118">
        <v>1658</v>
      </c>
      <c r="G37" s="118">
        <v>1717</v>
      </c>
      <c r="H37" s="118">
        <v>3375</v>
      </c>
      <c r="I37" s="118">
        <v>1646</v>
      </c>
      <c r="J37" s="118">
        <v>1666</v>
      </c>
      <c r="K37" s="118">
        <v>3312</v>
      </c>
      <c r="L37" s="118">
        <v>1825</v>
      </c>
      <c r="M37" s="118">
        <v>1843</v>
      </c>
      <c r="N37" s="118">
        <v>3668</v>
      </c>
      <c r="O37" s="118">
        <v>1868</v>
      </c>
      <c r="P37" s="118">
        <v>1884</v>
      </c>
      <c r="Q37" s="118">
        <v>3752</v>
      </c>
      <c r="R37" s="118">
        <v>1896</v>
      </c>
      <c r="S37" s="118">
        <v>1928</v>
      </c>
      <c r="T37" s="118">
        <v>3824</v>
      </c>
      <c r="U37" s="118">
        <v>1920</v>
      </c>
      <c r="V37" s="118">
        <v>1961</v>
      </c>
      <c r="W37" s="118">
        <v>3881</v>
      </c>
      <c r="X37" s="118">
        <v>1896</v>
      </c>
      <c r="Y37" s="118">
        <v>1948</v>
      </c>
      <c r="Z37" s="118">
        <v>3844</v>
      </c>
      <c r="AA37" s="118">
        <v>1724</v>
      </c>
      <c r="AB37" s="118">
        <v>1782</v>
      </c>
      <c r="AC37" s="118">
        <v>3506</v>
      </c>
      <c r="AD37" s="118">
        <v>1843</v>
      </c>
      <c r="AE37" s="118">
        <v>1891</v>
      </c>
      <c r="AF37" s="118">
        <v>3734</v>
      </c>
      <c r="AG37" s="118">
        <v>1884</v>
      </c>
      <c r="AH37" s="118">
        <v>1945</v>
      </c>
      <c r="AI37" s="118">
        <v>3829</v>
      </c>
      <c r="AJ37" s="118">
        <v>1915</v>
      </c>
      <c r="AK37" s="118">
        <v>1979</v>
      </c>
      <c r="AL37" s="118">
        <v>3894</v>
      </c>
      <c r="AM37" s="118">
        <v>1806.1666666666667</v>
      </c>
      <c r="AN37" s="118">
        <v>1849.5</v>
      </c>
      <c r="AO37" s="118">
        <v>3655.666666666667</v>
      </c>
    </row>
    <row r="38" spans="1:41" x14ac:dyDescent="0.25">
      <c r="B38" s="213" t="s">
        <v>17</v>
      </c>
      <c r="C38" s="118">
        <v>10346</v>
      </c>
      <c r="D38" s="118">
        <v>11026</v>
      </c>
      <c r="E38" s="118">
        <v>21372</v>
      </c>
      <c r="F38" s="118">
        <v>10282</v>
      </c>
      <c r="G38" s="118">
        <v>11114</v>
      </c>
      <c r="H38" s="118">
        <v>21396</v>
      </c>
      <c r="I38" s="118">
        <v>10443</v>
      </c>
      <c r="J38" s="118">
        <v>11105</v>
      </c>
      <c r="K38" s="118">
        <v>21548</v>
      </c>
      <c r="L38" s="118">
        <v>10487</v>
      </c>
      <c r="M38" s="118">
        <v>11271</v>
      </c>
      <c r="N38" s="118">
        <v>21758</v>
      </c>
      <c r="O38" s="118">
        <v>10552</v>
      </c>
      <c r="P38" s="118">
        <v>11326</v>
      </c>
      <c r="Q38" s="118">
        <v>21878</v>
      </c>
      <c r="R38" s="118">
        <v>10625</v>
      </c>
      <c r="S38" s="118">
        <v>11386</v>
      </c>
      <c r="T38" s="118">
        <v>22011</v>
      </c>
      <c r="U38" s="118">
        <v>10664</v>
      </c>
      <c r="V38" s="118">
        <v>11439</v>
      </c>
      <c r="W38" s="118">
        <v>22103</v>
      </c>
      <c r="X38" s="118">
        <v>10660</v>
      </c>
      <c r="Y38" s="118">
        <v>11443</v>
      </c>
      <c r="Z38" s="118">
        <v>22103</v>
      </c>
      <c r="AA38" s="118">
        <v>10511</v>
      </c>
      <c r="AB38" s="118">
        <v>11257</v>
      </c>
      <c r="AC38" s="118">
        <v>21768</v>
      </c>
      <c r="AD38" s="118">
        <v>10646</v>
      </c>
      <c r="AE38" s="118">
        <v>11396</v>
      </c>
      <c r="AF38" s="118">
        <v>22042</v>
      </c>
      <c r="AG38" s="118">
        <v>10710</v>
      </c>
      <c r="AH38" s="118">
        <v>11456</v>
      </c>
      <c r="AI38" s="118">
        <v>22166</v>
      </c>
      <c r="AJ38" s="118">
        <v>10768</v>
      </c>
      <c r="AK38" s="118">
        <v>11501</v>
      </c>
      <c r="AL38" s="118">
        <v>22269</v>
      </c>
      <c r="AM38" s="118">
        <v>10557.833333333332</v>
      </c>
      <c r="AN38" s="118">
        <v>11309.999999999998</v>
      </c>
      <c r="AO38" s="118">
        <v>21867.833333333328</v>
      </c>
    </row>
    <row r="39" spans="1:41" x14ac:dyDescent="0.25">
      <c r="B39" s="1199" t="s">
        <v>136</v>
      </c>
      <c r="C39" s="1203"/>
      <c r="D39" s="1203"/>
      <c r="E39" s="1203"/>
      <c r="F39" s="1203"/>
      <c r="G39" s="1203"/>
      <c r="H39" s="1203"/>
      <c r="I39" s="1203"/>
      <c r="J39" s="1203"/>
      <c r="K39" s="1203"/>
      <c r="L39" s="1203"/>
      <c r="M39" s="1203"/>
      <c r="N39" s="1203"/>
      <c r="O39" s="1203"/>
      <c r="P39" s="1203"/>
      <c r="Q39" s="1203"/>
      <c r="R39" s="1203"/>
      <c r="S39" s="1203"/>
      <c r="T39" s="1203"/>
      <c r="U39" s="1203"/>
      <c r="V39" s="1203"/>
      <c r="W39" s="1203"/>
      <c r="X39" s="1203"/>
      <c r="Y39" s="1203"/>
      <c r="Z39" s="1203"/>
      <c r="AA39" s="1203"/>
      <c r="AB39" s="1203"/>
      <c r="AC39" s="1203"/>
      <c r="AD39" s="1203"/>
      <c r="AE39" s="1203"/>
      <c r="AF39" s="1203"/>
      <c r="AG39" s="1203"/>
      <c r="AH39" s="1203"/>
      <c r="AI39" s="1203"/>
      <c r="AJ39" s="1203"/>
      <c r="AK39" s="1203"/>
      <c r="AL39" s="1203"/>
      <c r="AM39" s="1203"/>
      <c r="AN39" s="1203"/>
      <c r="AO39" s="1205"/>
    </row>
    <row r="40" spans="1:41" x14ac:dyDescent="0.25">
      <c r="B40" s="132" t="s">
        <v>127</v>
      </c>
      <c r="C40" s="118">
        <v>2626</v>
      </c>
      <c r="D40" s="118">
        <v>167</v>
      </c>
      <c r="E40" s="118">
        <v>2793</v>
      </c>
      <c r="F40" s="118">
        <v>2612</v>
      </c>
      <c r="G40" s="118">
        <v>171</v>
      </c>
      <c r="H40" s="118">
        <v>2783</v>
      </c>
      <c r="I40" s="118">
        <v>2607</v>
      </c>
      <c r="J40" s="118">
        <v>173</v>
      </c>
      <c r="K40" s="118">
        <v>2780</v>
      </c>
      <c r="L40" s="118">
        <v>2601</v>
      </c>
      <c r="M40" s="118">
        <v>174</v>
      </c>
      <c r="N40" s="118">
        <v>2775</v>
      </c>
      <c r="O40" s="118">
        <v>2586</v>
      </c>
      <c r="P40" s="118">
        <v>174</v>
      </c>
      <c r="Q40" s="118">
        <v>2760</v>
      </c>
      <c r="R40" s="118">
        <v>2571</v>
      </c>
      <c r="S40" s="118">
        <v>176</v>
      </c>
      <c r="T40" s="118">
        <v>2747</v>
      </c>
      <c r="U40" s="118">
        <v>2552</v>
      </c>
      <c r="V40" s="118">
        <v>183</v>
      </c>
      <c r="W40" s="118">
        <v>2735</v>
      </c>
      <c r="X40" s="118">
        <v>2541</v>
      </c>
      <c r="Y40" s="118">
        <v>177</v>
      </c>
      <c r="Z40" s="118">
        <v>2718</v>
      </c>
      <c r="AA40" s="118">
        <v>2534</v>
      </c>
      <c r="AB40" s="118">
        <v>178</v>
      </c>
      <c r="AC40" s="118">
        <v>2712</v>
      </c>
      <c r="AD40" s="118">
        <v>2521</v>
      </c>
      <c r="AE40" s="118">
        <v>180</v>
      </c>
      <c r="AF40" s="118">
        <v>2701</v>
      </c>
      <c r="AG40" s="118">
        <v>2504</v>
      </c>
      <c r="AH40" s="118">
        <v>177</v>
      </c>
      <c r="AI40" s="118">
        <v>2681</v>
      </c>
      <c r="AJ40" s="118">
        <v>2493</v>
      </c>
      <c r="AK40" s="118">
        <v>178</v>
      </c>
      <c r="AL40" s="118">
        <v>2671</v>
      </c>
      <c r="AM40" s="118">
        <v>2562.3333333333335</v>
      </c>
      <c r="AN40" s="118">
        <v>175.66666666666666</v>
      </c>
      <c r="AO40" s="118">
        <v>2738</v>
      </c>
    </row>
    <row r="41" spans="1:41" x14ac:dyDescent="0.25">
      <c r="B41" s="132" t="s">
        <v>128</v>
      </c>
      <c r="C41" s="118">
        <v>1045</v>
      </c>
      <c r="D41" s="118">
        <v>98</v>
      </c>
      <c r="E41" s="118">
        <v>1143</v>
      </c>
      <c r="F41" s="118">
        <v>1044</v>
      </c>
      <c r="G41" s="118">
        <v>96</v>
      </c>
      <c r="H41" s="118">
        <v>1140</v>
      </c>
      <c r="I41" s="118">
        <v>1040</v>
      </c>
      <c r="J41" s="118">
        <v>96</v>
      </c>
      <c r="K41" s="118">
        <v>1136</v>
      </c>
      <c r="L41" s="118">
        <v>1041</v>
      </c>
      <c r="M41" s="118">
        <v>94</v>
      </c>
      <c r="N41" s="118">
        <v>1135</v>
      </c>
      <c r="O41" s="118">
        <v>1038</v>
      </c>
      <c r="P41" s="118">
        <v>93</v>
      </c>
      <c r="Q41" s="118">
        <v>1131</v>
      </c>
      <c r="R41" s="118">
        <v>1034</v>
      </c>
      <c r="S41" s="118">
        <v>95</v>
      </c>
      <c r="T41" s="118">
        <v>1129</v>
      </c>
      <c r="U41" s="118">
        <v>1025</v>
      </c>
      <c r="V41" s="118">
        <v>92</v>
      </c>
      <c r="W41" s="118">
        <v>1117</v>
      </c>
      <c r="X41" s="118">
        <v>1023</v>
      </c>
      <c r="Y41" s="118">
        <v>94</v>
      </c>
      <c r="Z41" s="118">
        <v>1117</v>
      </c>
      <c r="AA41" s="118">
        <v>1019</v>
      </c>
      <c r="AB41" s="118">
        <v>93</v>
      </c>
      <c r="AC41" s="118">
        <v>1112</v>
      </c>
      <c r="AD41" s="118">
        <v>1012</v>
      </c>
      <c r="AE41" s="118">
        <v>92</v>
      </c>
      <c r="AF41" s="118">
        <v>1104</v>
      </c>
      <c r="AG41" s="118">
        <v>1005</v>
      </c>
      <c r="AH41" s="118">
        <v>91</v>
      </c>
      <c r="AI41" s="118">
        <v>1096</v>
      </c>
      <c r="AJ41" s="118">
        <v>1004</v>
      </c>
      <c r="AK41" s="118">
        <v>92</v>
      </c>
      <c r="AL41" s="118">
        <v>1096</v>
      </c>
      <c r="AM41" s="118">
        <v>1027.5</v>
      </c>
      <c r="AN41" s="118">
        <v>93.833333333333329</v>
      </c>
      <c r="AO41" s="118">
        <v>1121.3333333333333</v>
      </c>
    </row>
    <row r="42" spans="1:41" x14ac:dyDescent="0.25">
      <c r="B42" s="132" t="s">
        <v>129</v>
      </c>
      <c r="C42" s="118">
        <v>122</v>
      </c>
      <c r="D42" s="118">
        <v>14</v>
      </c>
      <c r="E42" s="118">
        <v>136</v>
      </c>
      <c r="F42" s="118">
        <v>122</v>
      </c>
      <c r="G42" s="118">
        <v>14</v>
      </c>
      <c r="H42" s="118">
        <v>136</v>
      </c>
      <c r="I42" s="118">
        <v>122</v>
      </c>
      <c r="J42" s="118">
        <v>14</v>
      </c>
      <c r="K42" s="118">
        <v>136</v>
      </c>
      <c r="L42" s="118">
        <v>123</v>
      </c>
      <c r="M42" s="118">
        <v>14</v>
      </c>
      <c r="N42" s="118">
        <v>137</v>
      </c>
      <c r="O42" s="118">
        <v>122</v>
      </c>
      <c r="P42" s="118">
        <v>14</v>
      </c>
      <c r="Q42" s="118">
        <v>136</v>
      </c>
      <c r="R42" s="118">
        <v>122</v>
      </c>
      <c r="S42" s="118">
        <v>14</v>
      </c>
      <c r="T42" s="118">
        <v>136</v>
      </c>
      <c r="U42" s="118">
        <v>124</v>
      </c>
      <c r="V42" s="118">
        <v>28</v>
      </c>
      <c r="W42" s="118">
        <v>152</v>
      </c>
      <c r="X42" s="118">
        <v>125</v>
      </c>
      <c r="Y42" s="118">
        <v>14</v>
      </c>
      <c r="Z42" s="118">
        <v>139</v>
      </c>
      <c r="AA42" s="118">
        <v>128</v>
      </c>
      <c r="AB42" s="118">
        <v>13</v>
      </c>
      <c r="AC42" s="118">
        <v>141</v>
      </c>
      <c r="AD42" s="118">
        <v>128</v>
      </c>
      <c r="AE42" s="118">
        <v>13</v>
      </c>
      <c r="AF42" s="118">
        <v>141</v>
      </c>
      <c r="AG42" s="118">
        <v>128</v>
      </c>
      <c r="AH42" s="118">
        <v>13</v>
      </c>
      <c r="AI42" s="118">
        <v>141</v>
      </c>
      <c r="AJ42" s="118">
        <v>129</v>
      </c>
      <c r="AK42" s="118">
        <v>13</v>
      </c>
      <c r="AL42" s="118">
        <v>142</v>
      </c>
      <c r="AM42" s="118">
        <v>124.58333333333333</v>
      </c>
      <c r="AN42" s="118">
        <v>14.833333333333334</v>
      </c>
      <c r="AO42" s="118">
        <v>139.41666666666666</v>
      </c>
    </row>
    <row r="43" spans="1:41" x14ac:dyDescent="0.25">
      <c r="B43" s="132" t="s">
        <v>130</v>
      </c>
      <c r="C43" s="118">
        <v>1</v>
      </c>
      <c r="D43" s="118">
        <v>4625</v>
      </c>
      <c r="E43" s="118">
        <v>4626</v>
      </c>
      <c r="F43" s="118">
        <v>1</v>
      </c>
      <c r="G43" s="118">
        <v>4614</v>
      </c>
      <c r="H43" s="118">
        <v>4615</v>
      </c>
      <c r="I43" s="118">
        <v>2</v>
      </c>
      <c r="J43" s="118">
        <v>4580</v>
      </c>
      <c r="K43" s="118">
        <v>4582</v>
      </c>
      <c r="L43" s="118">
        <v>2</v>
      </c>
      <c r="M43" s="118">
        <v>4583</v>
      </c>
      <c r="N43" s="118">
        <v>4585</v>
      </c>
      <c r="O43" s="118">
        <v>2</v>
      </c>
      <c r="P43" s="118">
        <v>4585</v>
      </c>
      <c r="Q43" s="118">
        <v>4587</v>
      </c>
      <c r="R43" s="118">
        <v>2</v>
      </c>
      <c r="S43" s="118">
        <v>4577</v>
      </c>
      <c r="T43" s="118">
        <v>4579</v>
      </c>
      <c r="U43" s="118">
        <v>3</v>
      </c>
      <c r="V43" s="118">
        <v>4543</v>
      </c>
      <c r="W43" s="118">
        <v>4546</v>
      </c>
      <c r="X43" s="118">
        <v>2</v>
      </c>
      <c r="Y43" s="118">
        <v>4530</v>
      </c>
      <c r="Z43" s="118">
        <v>4532</v>
      </c>
      <c r="AA43" s="118">
        <v>2</v>
      </c>
      <c r="AB43" s="118">
        <v>4534</v>
      </c>
      <c r="AC43" s="118">
        <v>4536</v>
      </c>
      <c r="AD43" s="118">
        <v>2</v>
      </c>
      <c r="AE43" s="118">
        <v>4538</v>
      </c>
      <c r="AF43" s="118">
        <v>4540</v>
      </c>
      <c r="AG43" s="118">
        <v>2</v>
      </c>
      <c r="AH43" s="118">
        <v>4542</v>
      </c>
      <c r="AI43" s="118">
        <v>4544</v>
      </c>
      <c r="AJ43" s="118">
        <v>2</v>
      </c>
      <c r="AK43" s="118">
        <v>4537</v>
      </c>
      <c r="AL43" s="118">
        <v>4539</v>
      </c>
      <c r="AM43" s="118">
        <v>1.9166666666666667</v>
      </c>
      <c r="AN43" s="118">
        <v>4565.666666666667</v>
      </c>
      <c r="AO43" s="118">
        <v>4567.5833333333339</v>
      </c>
    </row>
    <row r="44" spans="1:41" x14ac:dyDescent="0.25">
      <c r="B44" s="132" t="s">
        <v>131</v>
      </c>
      <c r="C44" s="118">
        <v>0</v>
      </c>
      <c r="D44" s="118">
        <v>223</v>
      </c>
      <c r="E44" s="118">
        <v>223</v>
      </c>
      <c r="F44" s="118">
        <v>0</v>
      </c>
      <c r="G44" s="118">
        <v>224</v>
      </c>
      <c r="H44" s="118">
        <v>224</v>
      </c>
      <c r="I44" s="118">
        <v>0</v>
      </c>
      <c r="J44" s="118">
        <v>219</v>
      </c>
      <c r="K44" s="118">
        <v>219</v>
      </c>
      <c r="L44" s="118">
        <v>0</v>
      </c>
      <c r="M44" s="118">
        <v>223</v>
      </c>
      <c r="N44" s="118">
        <v>223</v>
      </c>
      <c r="O44" s="118">
        <v>0</v>
      </c>
      <c r="P44" s="118">
        <v>225</v>
      </c>
      <c r="Q44" s="118">
        <v>225</v>
      </c>
      <c r="R44" s="118">
        <v>0</v>
      </c>
      <c r="S44" s="118">
        <v>228</v>
      </c>
      <c r="T44" s="118">
        <v>228</v>
      </c>
      <c r="U44" s="118">
        <v>0</v>
      </c>
      <c r="V44" s="118">
        <v>225</v>
      </c>
      <c r="W44" s="118">
        <v>225</v>
      </c>
      <c r="X44" s="118">
        <v>0</v>
      </c>
      <c r="Y44" s="118">
        <v>219</v>
      </c>
      <c r="Z44" s="118">
        <v>219</v>
      </c>
      <c r="AA44" s="118">
        <v>0</v>
      </c>
      <c r="AB44" s="118">
        <v>219</v>
      </c>
      <c r="AC44" s="118">
        <v>219</v>
      </c>
      <c r="AD44" s="118">
        <v>0</v>
      </c>
      <c r="AE44" s="118">
        <v>223</v>
      </c>
      <c r="AF44" s="118">
        <v>223</v>
      </c>
      <c r="AG44" s="118">
        <v>0</v>
      </c>
      <c r="AH44" s="118">
        <v>226</v>
      </c>
      <c r="AI44" s="118">
        <v>226</v>
      </c>
      <c r="AJ44" s="118">
        <v>0</v>
      </c>
      <c r="AK44" s="118">
        <v>226</v>
      </c>
      <c r="AL44" s="118">
        <v>226</v>
      </c>
      <c r="AM44" s="118">
        <v>0</v>
      </c>
      <c r="AN44" s="118">
        <v>223.33333333333334</v>
      </c>
      <c r="AO44" s="118">
        <v>223.33333333333334</v>
      </c>
    </row>
    <row r="45" spans="1:41" x14ac:dyDescent="0.25">
      <c r="B45" s="132" t="s">
        <v>132</v>
      </c>
      <c r="C45" s="118">
        <v>606</v>
      </c>
      <c r="D45" s="118">
        <v>578</v>
      </c>
      <c r="E45" s="118">
        <v>1184</v>
      </c>
      <c r="F45" s="118">
        <v>610</v>
      </c>
      <c r="G45" s="118">
        <v>583</v>
      </c>
      <c r="H45" s="118">
        <v>1193</v>
      </c>
      <c r="I45" s="118">
        <v>502</v>
      </c>
      <c r="J45" s="118">
        <v>452</v>
      </c>
      <c r="K45" s="118">
        <v>954</v>
      </c>
      <c r="L45" s="118">
        <v>511</v>
      </c>
      <c r="M45" s="118">
        <v>467</v>
      </c>
      <c r="N45" s="118">
        <v>978</v>
      </c>
      <c r="O45" s="118">
        <v>546</v>
      </c>
      <c r="P45" s="118">
        <v>517</v>
      </c>
      <c r="Q45" s="118">
        <v>1063</v>
      </c>
      <c r="R45" s="118">
        <v>582</v>
      </c>
      <c r="S45" s="118">
        <v>565</v>
      </c>
      <c r="T45" s="118">
        <v>1147</v>
      </c>
      <c r="U45" s="118">
        <v>600</v>
      </c>
      <c r="V45" s="118">
        <v>583</v>
      </c>
      <c r="W45" s="118">
        <v>1183</v>
      </c>
      <c r="X45" s="118">
        <v>520</v>
      </c>
      <c r="Y45" s="118">
        <v>462</v>
      </c>
      <c r="Z45" s="118">
        <v>982</v>
      </c>
      <c r="AA45" s="118">
        <v>525</v>
      </c>
      <c r="AB45" s="118">
        <v>482</v>
      </c>
      <c r="AC45" s="118">
        <v>1007</v>
      </c>
      <c r="AD45" s="118">
        <v>573</v>
      </c>
      <c r="AE45" s="118">
        <v>547</v>
      </c>
      <c r="AF45" s="118">
        <v>1120</v>
      </c>
      <c r="AG45" s="118">
        <v>599</v>
      </c>
      <c r="AH45" s="118">
        <v>587</v>
      </c>
      <c r="AI45" s="118">
        <v>1186</v>
      </c>
      <c r="AJ45" s="118">
        <v>608</v>
      </c>
      <c r="AK45" s="118">
        <v>609</v>
      </c>
      <c r="AL45" s="118">
        <v>1217</v>
      </c>
      <c r="AM45" s="118">
        <v>565.16666666666663</v>
      </c>
      <c r="AN45" s="118">
        <v>536</v>
      </c>
      <c r="AO45" s="118">
        <v>1101.1666666666665</v>
      </c>
    </row>
    <row r="46" spans="1:41" ht="15.75" x14ac:dyDescent="0.25">
      <c r="B46" s="132" t="s">
        <v>151</v>
      </c>
      <c r="C46" s="118">
        <v>98</v>
      </c>
      <c r="D46" s="118">
        <v>267</v>
      </c>
      <c r="E46" s="118">
        <v>365</v>
      </c>
      <c r="F46" s="118">
        <v>98</v>
      </c>
      <c r="G46" s="118">
        <v>267</v>
      </c>
      <c r="H46" s="118">
        <v>365</v>
      </c>
      <c r="I46" s="118">
        <v>93</v>
      </c>
      <c r="J46" s="118">
        <v>265</v>
      </c>
      <c r="K46" s="118">
        <v>358</v>
      </c>
      <c r="L46" s="118">
        <v>92</v>
      </c>
      <c r="M46" s="118">
        <v>264</v>
      </c>
      <c r="N46" s="118">
        <v>356</v>
      </c>
      <c r="O46" s="118">
        <v>95</v>
      </c>
      <c r="P46" s="118">
        <v>263</v>
      </c>
      <c r="Q46" s="118">
        <v>358</v>
      </c>
      <c r="R46" s="118">
        <v>97</v>
      </c>
      <c r="S46" s="118">
        <v>262</v>
      </c>
      <c r="T46" s="118">
        <v>359</v>
      </c>
      <c r="U46" s="118">
        <v>96</v>
      </c>
      <c r="V46" s="118">
        <v>261</v>
      </c>
      <c r="W46" s="118">
        <v>357</v>
      </c>
      <c r="X46" s="118">
        <v>94</v>
      </c>
      <c r="Y46" s="118">
        <v>259</v>
      </c>
      <c r="Z46" s="118">
        <v>353</v>
      </c>
      <c r="AA46" s="118">
        <v>95</v>
      </c>
      <c r="AB46" s="118">
        <v>257</v>
      </c>
      <c r="AC46" s="118">
        <v>352</v>
      </c>
      <c r="AD46" s="118">
        <v>95</v>
      </c>
      <c r="AE46" s="118">
        <v>256</v>
      </c>
      <c r="AF46" s="118">
        <v>351</v>
      </c>
      <c r="AG46" s="118">
        <v>96</v>
      </c>
      <c r="AH46" s="118">
        <v>254</v>
      </c>
      <c r="AI46" s="118">
        <v>350</v>
      </c>
      <c r="AJ46" s="118">
        <v>96</v>
      </c>
      <c r="AK46" s="118">
        <v>250</v>
      </c>
      <c r="AL46" s="118">
        <v>346</v>
      </c>
      <c r="AM46" s="118">
        <v>95.416666666666671</v>
      </c>
      <c r="AN46" s="118">
        <v>260.41666666666669</v>
      </c>
      <c r="AO46" s="118">
        <v>355.83333333333337</v>
      </c>
    </row>
    <row r="47" spans="1:41" x14ac:dyDescent="0.25">
      <c r="A47" s="163"/>
      <c r="B47" s="213" t="s">
        <v>17</v>
      </c>
      <c r="C47" s="118">
        <v>4498</v>
      </c>
      <c r="D47" s="118">
        <v>5972</v>
      </c>
      <c r="E47" s="118">
        <v>10470</v>
      </c>
      <c r="F47" s="118">
        <v>4487</v>
      </c>
      <c r="G47" s="118">
        <v>5969</v>
      </c>
      <c r="H47" s="118">
        <v>10456</v>
      </c>
      <c r="I47" s="118">
        <v>4366</v>
      </c>
      <c r="J47" s="118">
        <v>5799</v>
      </c>
      <c r="K47" s="118">
        <v>10165</v>
      </c>
      <c r="L47" s="118">
        <v>4370</v>
      </c>
      <c r="M47" s="118">
        <v>5819</v>
      </c>
      <c r="N47" s="118">
        <v>10189</v>
      </c>
      <c r="O47" s="118">
        <v>4389</v>
      </c>
      <c r="P47" s="118">
        <v>5871</v>
      </c>
      <c r="Q47" s="118">
        <v>10260</v>
      </c>
      <c r="R47" s="118">
        <v>4408</v>
      </c>
      <c r="S47" s="118">
        <v>5917</v>
      </c>
      <c r="T47" s="118">
        <v>10325</v>
      </c>
      <c r="U47" s="118">
        <v>4400</v>
      </c>
      <c r="V47" s="118">
        <v>5915</v>
      </c>
      <c r="W47" s="118">
        <v>10315</v>
      </c>
      <c r="X47" s="118">
        <v>4305</v>
      </c>
      <c r="Y47" s="118">
        <v>5755</v>
      </c>
      <c r="Z47" s="118">
        <v>10060</v>
      </c>
      <c r="AA47" s="118">
        <v>4303</v>
      </c>
      <c r="AB47" s="118">
        <v>5776</v>
      </c>
      <c r="AC47" s="118">
        <v>10079</v>
      </c>
      <c r="AD47" s="118">
        <v>4331</v>
      </c>
      <c r="AE47" s="118">
        <v>5849</v>
      </c>
      <c r="AF47" s="118">
        <v>10180</v>
      </c>
      <c r="AG47" s="118">
        <v>4334</v>
      </c>
      <c r="AH47" s="118">
        <v>5890</v>
      </c>
      <c r="AI47" s="118">
        <v>10224</v>
      </c>
      <c r="AJ47" s="118">
        <v>4332</v>
      </c>
      <c r="AK47" s="118">
        <v>5905</v>
      </c>
      <c r="AL47" s="118">
        <v>10237</v>
      </c>
      <c r="AM47" s="118">
        <v>4376.916666666667</v>
      </c>
      <c r="AN47" s="118">
        <v>5869.75</v>
      </c>
      <c r="AO47" s="118">
        <v>10246.666666666668</v>
      </c>
    </row>
    <row r="48" spans="1:41" ht="24" customHeight="1" x14ac:dyDescent="0.25">
      <c r="B48" s="1199" t="s">
        <v>138</v>
      </c>
      <c r="C48" s="1203"/>
      <c r="D48" s="1203"/>
      <c r="E48" s="1203"/>
      <c r="F48" s="1203"/>
      <c r="G48" s="1203"/>
      <c r="H48" s="1203"/>
      <c r="I48" s="1203"/>
      <c r="J48" s="1203"/>
      <c r="K48" s="1203"/>
      <c r="L48" s="1203"/>
      <c r="M48" s="1203"/>
      <c r="N48" s="1203"/>
      <c r="O48" s="1203"/>
      <c r="P48" s="1203"/>
      <c r="Q48" s="1203"/>
      <c r="R48" s="1203"/>
      <c r="S48" s="1203"/>
      <c r="T48" s="1203"/>
      <c r="U48" s="1203"/>
      <c r="V48" s="1203"/>
      <c r="W48" s="1203"/>
      <c r="X48" s="1203"/>
      <c r="Y48" s="1203"/>
      <c r="Z48" s="1203"/>
      <c r="AA48" s="1203"/>
      <c r="AB48" s="1203"/>
      <c r="AC48" s="1203"/>
      <c r="AD48" s="1203"/>
      <c r="AE48" s="1203"/>
      <c r="AF48" s="1203"/>
      <c r="AG48" s="1203"/>
      <c r="AH48" s="1203"/>
      <c r="AI48" s="1203"/>
      <c r="AJ48" s="1203"/>
      <c r="AK48" s="1203"/>
      <c r="AL48" s="1203"/>
      <c r="AM48" s="1203"/>
      <c r="AN48" s="1203"/>
      <c r="AO48" s="1205"/>
    </row>
    <row r="49" spans="2:41" x14ac:dyDescent="0.25">
      <c r="B49" s="132" t="s">
        <v>127</v>
      </c>
      <c r="C49" s="118">
        <v>8901</v>
      </c>
      <c r="D49" s="118">
        <v>880</v>
      </c>
      <c r="E49" s="118">
        <v>9781</v>
      </c>
      <c r="F49" s="118">
        <v>8819</v>
      </c>
      <c r="G49" s="118">
        <v>887</v>
      </c>
      <c r="H49" s="118">
        <v>9706</v>
      </c>
      <c r="I49" s="118">
        <v>8919</v>
      </c>
      <c r="J49" s="118">
        <v>909</v>
      </c>
      <c r="K49" s="118">
        <v>9828</v>
      </c>
      <c r="L49" s="118">
        <v>8853</v>
      </c>
      <c r="M49" s="118">
        <v>901</v>
      </c>
      <c r="N49" s="118">
        <v>9754</v>
      </c>
      <c r="O49" s="118">
        <v>8866</v>
      </c>
      <c r="P49" s="118">
        <v>906</v>
      </c>
      <c r="Q49" s="118">
        <v>9772</v>
      </c>
      <c r="R49" s="118">
        <v>8893</v>
      </c>
      <c r="S49" s="118">
        <v>913</v>
      </c>
      <c r="T49" s="118">
        <v>9806</v>
      </c>
      <c r="U49" s="118">
        <v>8895</v>
      </c>
      <c r="V49" s="118">
        <v>924</v>
      </c>
      <c r="W49" s="118">
        <v>9819</v>
      </c>
      <c r="X49" s="118">
        <v>8897</v>
      </c>
      <c r="Y49" s="118">
        <v>925</v>
      </c>
      <c r="Z49" s="118">
        <v>9822</v>
      </c>
      <c r="AA49" s="118">
        <v>8919</v>
      </c>
      <c r="AB49" s="118">
        <v>932</v>
      </c>
      <c r="AC49" s="118">
        <v>9851</v>
      </c>
      <c r="AD49" s="118">
        <v>8915</v>
      </c>
      <c r="AE49" s="118">
        <v>942</v>
      </c>
      <c r="AF49" s="118">
        <v>9857</v>
      </c>
      <c r="AG49" s="118">
        <v>8921</v>
      </c>
      <c r="AH49" s="118">
        <v>935</v>
      </c>
      <c r="AI49" s="118">
        <v>9856</v>
      </c>
      <c r="AJ49" s="118">
        <v>8944</v>
      </c>
      <c r="AK49" s="118">
        <v>938</v>
      </c>
      <c r="AL49" s="118">
        <v>9882</v>
      </c>
      <c r="AM49" s="118">
        <v>8895.1666666666679</v>
      </c>
      <c r="AN49" s="118">
        <v>916</v>
      </c>
      <c r="AO49" s="118">
        <v>9811.1666666666679</v>
      </c>
    </row>
    <row r="50" spans="2:41" x14ac:dyDescent="0.25">
      <c r="B50" s="132" t="s">
        <v>128</v>
      </c>
      <c r="C50" s="118">
        <v>3044</v>
      </c>
      <c r="D50" s="118">
        <v>329</v>
      </c>
      <c r="E50" s="118">
        <v>3373</v>
      </c>
      <c r="F50" s="118">
        <v>2990</v>
      </c>
      <c r="G50" s="118">
        <v>308</v>
      </c>
      <c r="H50" s="118">
        <v>3298</v>
      </c>
      <c r="I50" s="118">
        <v>3045</v>
      </c>
      <c r="J50" s="118">
        <v>329</v>
      </c>
      <c r="K50" s="118">
        <v>3374</v>
      </c>
      <c r="L50" s="118">
        <v>2977</v>
      </c>
      <c r="M50" s="118">
        <v>306</v>
      </c>
      <c r="N50" s="118">
        <v>3283</v>
      </c>
      <c r="O50" s="118">
        <v>2966</v>
      </c>
      <c r="P50" s="118">
        <v>305</v>
      </c>
      <c r="Q50" s="118">
        <v>3271</v>
      </c>
      <c r="R50" s="118">
        <v>2963</v>
      </c>
      <c r="S50" s="118">
        <v>306</v>
      </c>
      <c r="T50" s="118">
        <v>3269</v>
      </c>
      <c r="U50" s="118">
        <v>2945</v>
      </c>
      <c r="V50" s="118">
        <v>298</v>
      </c>
      <c r="W50" s="118">
        <v>3243</v>
      </c>
      <c r="X50" s="118">
        <v>2949</v>
      </c>
      <c r="Y50" s="118">
        <v>302</v>
      </c>
      <c r="Z50" s="118">
        <v>3251</v>
      </c>
      <c r="AA50" s="118">
        <v>2942</v>
      </c>
      <c r="AB50" s="118">
        <v>306</v>
      </c>
      <c r="AC50" s="118">
        <v>3248</v>
      </c>
      <c r="AD50" s="118">
        <v>2941</v>
      </c>
      <c r="AE50" s="118">
        <v>302</v>
      </c>
      <c r="AF50" s="118">
        <v>3243</v>
      </c>
      <c r="AG50" s="118">
        <v>2937</v>
      </c>
      <c r="AH50" s="118">
        <v>301</v>
      </c>
      <c r="AI50" s="118">
        <v>3238</v>
      </c>
      <c r="AJ50" s="118">
        <v>2927</v>
      </c>
      <c r="AK50" s="118">
        <v>307</v>
      </c>
      <c r="AL50" s="118">
        <v>3234</v>
      </c>
      <c r="AM50" s="118">
        <v>2968.833333333333</v>
      </c>
      <c r="AN50" s="118">
        <v>308.25</v>
      </c>
      <c r="AO50" s="118">
        <v>3277.083333333333</v>
      </c>
    </row>
    <row r="51" spans="2:41" x14ac:dyDescent="0.25">
      <c r="B51" s="132" t="s">
        <v>129</v>
      </c>
      <c r="C51" s="118">
        <v>590</v>
      </c>
      <c r="D51" s="118">
        <v>51</v>
      </c>
      <c r="E51" s="118">
        <v>641</v>
      </c>
      <c r="F51" s="118">
        <v>589</v>
      </c>
      <c r="G51" s="118">
        <v>52</v>
      </c>
      <c r="H51" s="118">
        <v>641</v>
      </c>
      <c r="I51" s="118">
        <v>598</v>
      </c>
      <c r="J51" s="118">
        <v>55</v>
      </c>
      <c r="K51" s="118">
        <v>653</v>
      </c>
      <c r="L51" s="118">
        <v>593</v>
      </c>
      <c r="M51" s="118">
        <v>51</v>
      </c>
      <c r="N51" s="118">
        <v>644</v>
      </c>
      <c r="O51" s="118">
        <v>594</v>
      </c>
      <c r="P51" s="118">
        <v>51</v>
      </c>
      <c r="Q51" s="118">
        <v>645</v>
      </c>
      <c r="R51" s="118">
        <v>596</v>
      </c>
      <c r="S51" s="118">
        <v>52</v>
      </c>
      <c r="T51" s="118">
        <v>648</v>
      </c>
      <c r="U51" s="118">
        <v>602</v>
      </c>
      <c r="V51" s="118">
        <v>67</v>
      </c>
      <c r="W51" s="118">
        <v>669</v>
      </c>
      <c r="X51" s="118">
        <v>603</v>
      </c>
      <c r="Y51" s="118">
        <v>52</v>
      </c>
      <c r="Z51" s="118">
        <v>655</v>
      </c>
      <c r="AA51" s="118">
        <v>604</v>
      </c>
      <c r="AB51" s="118">
        <v>51</v>
      </c>
      <c r="AC51" s="118">
        <v>655</v>
      </c>
      <c r="AD51" s="118">
        <v>606</v>
      </c>
      <c r="AE51" s="118">
        <v>52</v>
      </c>
      <c r="AF51" s="118">
        <v>658</v>
      </c>
      <c r="AG51" s="118">
        <v>604</v>
      </c>
      <c r="AH51" s="118">
        <v>52</v>
      </c>
      <c r="AI51" s="118">
        <v>656</v>
      </c>
      <c r="AJ51" s="118">
        <v>607</v>
      </c>
      <c r="AK51" s="118">
        <v>50</v>
      </c>
      <c r="AL51" s="118">
        <v>657</v>
      </c>
      <c r="AM51" s="118">
        <v>598.83333333333337</v>
      </c>
      <c r="AN51" s="118">
        <v>53.000000000000007</v>
      </c>
      <c r="AO51" s="118">
        <v>651.83333333333326</v>
      </c>
    </row>
    <row r="52" spans="2:41" x14ac:dyDescent="0.25">
      <c r="B52" s="132" t="s">
        <v>130</v>
      </c>
      <c r="C52" s="118">
        <v>6</v>
      </c>
      <c r="D52" s="118">
        <v>11867</v>
      </c>
      <c r="E52" s="118">
        <v>11873</v>
      </c>
      <c r="F52" s="118">
        <v>5</v>
      </c>
      <c r="G52" s="118">
        <v>11864</v>
      </c>
      <c r="H52" s="118">
        <v>11869</v>
      </c>
      <c r="I52" s="118">
        <v>6</v>
      </c>
      <c r="J52" s="118">
        <v>11836</v>
      </c>
      <c r="K52" s="118">
        <v>11842</v>
      </c>
      <c r="L52" s="118">
        <v>6</v>
      </c>
      <c r="M52" s="118">
        <v>11850</v>
      </c>
      <c r="N52" s="118">
        <v>11856</v>
      </c>
      <c r="O52" s="118">
        <v>6</v>
      </c>
      <c r="P52" s="118">
        <v>11854</v>
      </c>
      <c r="Q52" s="118">
        <v>11860</v>
      </c>
      <c r="R52" s="118">
        <v>6</v>
      </c>
      <c r="S52" s="118">
        <v>11854</v>
      </c>
      <c r="T52" s="118">
        <v>11860</v>
      </c>
      <c r="U52" s="118">
        <v>6</v>
      </c>
      <c r="V52" s="118">
        <v>11833</v>
      </c>
      <c r="W52" s="118">
        <v>11839</v>
      </c>
      <c r="X52" s="118">
        <v>6</v>
      </c>
      <c r="Y52" s="118">
        <v>11829</v>
      </c>
      <c r="Z52" s="118">
        <v>11835</v>
      </c>
      <c r="AA52" s="118">
        <v>5</v>
      </c>
      <c r="AB52" s="118">
        <v>11811</v>
      </c>
      <c r="AC52" s="118">
        <v>11816</v>
      </c>
      <c r="AD52" s="118">
        <v>4</v>
      </c>
      <c r="AE52" s="118">
        <v>11830</v>
      </c>
      <c r="AF52" s="118">
        <v>11834</v>
      </c>
      <c r="AG52" s="118">
        <v>3</v>
      </c>
      <c r="AH52" s="118">
        <v>11843</v>
      </c>
      <c r="AI52" s="118">
        <v>11846</v>
      </c>
      <c r="AJ52" s="118">
        <v>3</v>
      </c>
      <c r="AK52" s="118">
        <v>11838</v>
      </c>
      <c r="AL52" s="118">
        <v>11841</v>
      </c>
      <c r="AM52" s="118">
        <v>5.166666666666667</v>
      </c>
      <c r="AN52" s="118">
        <v>11842.416666666668</v>
      </c>
      <c r="AO52" s="118">
        <v>11847.583333333334</v>
      </c>
    </row>
    <row r="53" spans="2:41" x14ac:dyDescent="0.25">
      <c r="B53" s="132" t="s">
        <v>131</v>
      </c>
      <c r="C53" s="118">
        <v>0</v>
      </c>
      <c r="D53" s="118">
        <v>1376</v>
      </c>
      <c r="E53" s="118">
        <v>1376</v>
      </c>
      <c r="F53" s="118">
        <v>0</v>
      </c>
      <c r="G53" s="118">
        <v>1405</v>
      </c>
      <c r="H53" s="118">
        <v>1405</v>
      </c>
      <c r="I53" s="118">
        <v>0</v>
      </c>
      <c r="J53" s="118">
        <v>1392</v>
      </c>
      <c r="K53" s="118">
        <v>1392</v>
      </c>
      <c r="L53" s="118">
        <v>0</v>
      </c>
      <c r="M53" s="118">
        <v>1408</v>
      </c>
      <c r="N53" s="118">
        <v>1408</v>
      </c>
      <c r="O53" s="118">
        <v>0</v>
      </c>
      <c r="P53" s="118">
        <v>1417</v>
      </c>
      <c r="Q53" s="118">
        <v>1417</v>
      </c>
      <c r="R53" s="118">
        <v>0</v>
      </c>
      <c r="S53" s="118">
        <v>1423</v>
      </c>
      <c r="T53" s="118">
        <v>1423</v>
      </c>
      <c r="U53" s="118">
        <v>0</v>
      </c>
      <c r="V53" s="118">
        <v>1427</v>
      </c>
      <c r="W53" s="118">
        <v>1427</v>
      </c>
      <c r="X53" s="118">
        <v>0</v>
      </c>
      <c r="Y53" s="118">
        <v>1421</v>
      </c>
      <c r="Z53" s="118">
        <v>1421</v>
      </c>
      <c r="AA53" s="118">
        <v>0</v>
      </c>
      <c r="AB53" s="118">
        <v>1412</v>
      </c>
      <c r="AC53" s="118">
        <v>1412</v>
      </c>
      <c r="AD53" s="118">
        <v>0</v>
      </c>
      <c r="AE53" s="118">
        <v>1425</v>
      </c>
      <c r="AF53" s="118">
        <v>1425</v>
      </c>
      <c r="AG53" s="118">
        <v>0</v>
      </c>
      <c r="AH53" s="118">
        <v>1429</v>
      </c>
      <c r="AI53" s="118">
        <v>1429</v>
      </c>
      <c r="AJ53" s="118">
        <v>0</v>
      </c>
      <c r="AK53" s="118">
        <v>1435</v>
      </c>
      <c r="AL53" s="118">
        <v>1435</v>
      </c>
      <c r="AM53" s="118">
        <v>0</v>
      </c>
      <c r="AN53" s="118">
        <v>1414.1666666666665</v>
      </c>
      <c r="AO53" s="118">
        <v>1414.1666666666665</v>
      </c>
    </row>
    <row r="54" spans="2:41" x14ac:dyDescent="0.25">
      <c r="B54" s="132" t="s">
        <v>132</v>
      </c>
      <c r="C54" s="118">
        <v>2205</v>
      </c>
      <c r="D54" s="118">
        <v>2228</v>
      </c>
      <c r="E54" s="118">
        <v>4433</v>
      </c>
      <c r="F54" s="118">
        <v>2268</v>
      </c>
      <c r="G54" s="118">
        <v>2300</v>
      </c>
      <c r="H54" s="118">
        <v>4568</v>
      </c>
      <c r="I54" s="118">
        <v>2148</v>
      </c>
      <c r="J54" s="118">
        <v>2118</v>
      </c>
      <c r="K54" s="118">
        <v>4266</v>
      </c>
      <c r="L54" s="118">
        <v>2336</v>
      </c>
      <c r="M54" s="118">
        <v>2310</v>
      </c>
      <c r="N54" s="118">
        <v>4646</v>
      </c>
      <c r="O54" s="118">
        <v>2414</v>
      </c>
      <c r="P54" s="118">
        <v>2401</v>
      </c>
      <c r="Q54" s="118">
        <v>4815</v>
      </c>
      <c r="R54" s="118">
        <v>2478</v>
      </c>
      <c r="S54" s="118">
        <v>2493</v>
      </c>
      <c r="T54" s="118">
        <v>4971</v>
      </c>
      <c r="U54" s="118">
        <v>2520</v>
      </c>
      <c r="V54" s="118">
        <v>2544</v>
      </c>
      <c r="W54" s="118">
        <v>5064</v>
      </c>
      <c r="X54" s="118">
        <v>2416</v>
      </c>
      <c r="Y54" s="118">
        <v>2410</v>
      </c>
      <c r="Z54" s="118">
        <v>4826</v>
      </c>
      <c r="AA54" s="118">
        <v>2249</v>
      </c>
      <c r="AB54" s="118">
        <v>2264</v>
      </c>
      <c r="AC54" s="118">
        <v>4513</v>
      </c>
      <c r="AD54" s="118">
        <v>2416</v>
      </c>
      <c r="AE54" s="118">
        <v>2438</v>
      </c>
      <c r="AF54" s="118">
        <v>4854</v>
      </c>
      <c r="AG54" s="118">
        <v>2483</v>
      </c>
      <c r="AH54" s="118">
        <v>2532</v>
      </c>
      <c r="AI54" s="118">
        <v>5015</v>
      </c>
      <c r="AJ54" s="118">
        <v>2523</v>
      </c>
      <c r="AK54" s="118">
        <v>2588</v>
      </c>
      <c r="AL54" s="118">
        <v>5111</v>
      </c>
      <c r="AM54" s="118">
        <v>2371.3333333333335</v>
      </c>
      <c r="AN54" s="118">
        <v>2385.5</v>
      </c>
      <c r="AO54" s="118">
        <v>4756.8333333333339</v>
      </c>
    </row>
    <row r="55" spans="2:41" ht="15.75" x14ac:dyDescent="0.25">
      <c r="B55" s="132" t="s">
        <v>151</v>
      </c>
      <c r="C55" s="118">
        <v>98</v>
      </c>
      <c r="D55" s="118">
        <v>267</v>
      </c>
      <c r="E55" s="118">
        <v>365</v>
      </c>
      <c r="F55" s="118">
        <v>98</v>
      </c>
      <c r="G55" s="118">
        <v>267</v>
      </c>
      <c r="H55" s="118">
        <v>365</v>
      </c>
      <c r="I55" s="118">
        <v>93</v>
      </c>
      <c r="J55" s="118">
        <v>265</v>
      </c>
      <c r="K55" s="118">
        <v>358</v>
      </c>
      <c r="L55" s="118">
        <v>92</v>
      </c>
      <c r="M55" s="118">
        <v>264</v>
      </c>
      <c r="N55" s="118">
        <v>356</v>
      </c>
      <c r="O55" s="118">
        <v>95</v>
      </c>
      <c r="P55" s="118">
        <v>263</v>
      </c>
      <c r="Q55" s="118">
        <v>358</v>
      </c>
      <c r="R55" s="118">
        <v>97</v>
      </c>
      <c r="S55" s="118">
        <v>262</v>
      </c>
      <c r="T55" s="118">
        <v>359</v>
      </c>
      <c r="U55" s="118">
        <v>96</v>
      </c>
      <c r="V55" s="118">
        <v>261</v>
      </c>
      <c r="W55" s="118">
        <v>357</v>
      </c>
      <c r="X55" s="118">
        <v>94</v>
      </c>
      <c r="Y55" s="118">
        <v>259</v>
      </c>
      <c r="Z55" s="118">
        <v>353</v>
      </c>
      <c r="AA55" s="118">
        <v>95</v>
      </c>
      <c r="AB55" s="118">
        <v>257</v>
      </c>
      <c r="AC55" s="118">
        <v>352</v>
      </c>
      <c r="AD55" s="118">
        <v>95</v>
      </c>
      <c r="AE55" s="118">
        <v>256</v>
      </c>
      <c r="AF55" s="118">
        <v>351</v>
      </c>
      <c r="AG55" s="118">
        <v>96</v>
      </c>
      <c r="AH55" s="118">
        <v>254</v>
      </c>
      <c r="AI55" s="118">
        <v>350</v>
      </c>
      <c r="AJ55" s="118">
        <v>96</v>
      </c>
      <c r="AK55" s="118">
        <v>250</v>
      </c>
      <c r="AL55" s="118">
        <v>346</v>
      </c>
      <c r="AM55" s="118">
        <v>95.416666666666671</v>
      </c>
      <c r="AN55" s="118">
        <v>260.41666666666669</v>
      </c>
      <c r="AO55" s="118">
        <v>355.83333333333337</v>
      </c>
    </row>
    <row r="56" spans="2:41" x14ac:dyDescent="0.25">
      <c r="B56" s="213" t="s">
        <v>17</v>
      </c>
      <c r="C56" s="118">
        <v>14844</v>
      </c>
      <c r="D56" s="118">
        <v>16998</v>
      </c>
      <c r="E56" s="118">
        <v>31842</v>
      </c>
      <c r="F56" s="118">
        <v>14769</v>
      </c>
      <c r="G56" s="118">
        <v>17083</v>
      </c>
      <c r="H56" s="118">
        <v>31852</v>
      </c>
      <c r="I56" s="118">
        <v>14809</v>
      </c>
      <c r="J56" s="118">
        <v>16904</v>
      </c>
      <c r="K56" s="118">
        <v>31713</v>
      </c>
      <c r="L56" s="118">
        <v>14857</v>
      </c>
      <c r="M56" s="118">
        <v>17090</v>
      </c>
      <c r="N56" s="118">
        <v>31947</v>
      </c>
      <c r="O56" s="118">
        <v>14941</v>
      </c>
      <c r="P56" s="118">
        <v>17197</v>
      </c>
      <c r="Q56" s="118">
        <v>32138</v>
      </c>
      <c r="R56" s="118">
        <v>15033</v>
      </c>
      <c r="S56" s="118">
        <v>17303</v>
      </c>
      <c r="T56" s="118">
        <v>32336</v>
      </c>
      <c r="U56" s="118">
        <v>15064</v>
      </c>
      <c r="V56" s="118">
        <v>17354</v>
      </c>
      <c r="W56" s="118">
        <v>32418</v>
      </c>
      <c r="X56" s="118">
        <v>14965</v>
      </c>
      <c r="Y56" s="118">
        <v>17198</v>
      </c>
      <c r="Z56" s="118">
        <v>32163</v>
      </c>
      <c r="AA56" s="118">
        <v>14814</v>
      </c>
      <c r="AB56" s="118">
        <v>17033</v>
      </c>
      <c r="AC56" s="118">
        <v>31847</v>
      </c>
      <c r="AD56" s="118">
        <v>14977</v>
      </c>
      <c r="AE56" s="118">
        <v>17245</v>
      </c>
      <c r="AF56" s="118">
        <v>32222</v>
      </c>
      <c r="AG56" s="118">
        <v>15044</v>
      </c>
      <c r="AH56" s="118">
        <v>17346</v>
      </c>
      <c r="AI56" s="118">
        <v>32390</v>
      </c>
      <c r="AJ56" s="118">
        <v>15100</v>
      </c>
      <c r="AK56" s="118">
        <v>17406</v>
      </c>
      <c r="AL56" s="118">
        <v>32506</v>
      </c>
      <c r="AM56" s="118">
        <v>14934.75</v>
      </c>
      <c r="AN56" s="118">
        <v>17179.750000000004</v>
      </c>
      <c r="AO56" s="118">
        <v>32114.500000000004</v>
      </c>
    </row>
    <row r="57" spans="2:41" x14ac:dyDescent="0.25">
      <c r="B57" s="31" t="s">
        <v>139</v>
      </c>
      <c r="E57" s="163"/>
      <c r="H57" s="163"/>
      <c r="K57" s="163"/>
      <c r="N57" s="163"/>
      <c r="Q57" s="163"/>
      <c r="T57" s="163"/>
      <c r="W57" s="163"/>
    </row>
    <row r="58" spans="2:41" x14ac:dyDescent="0.25">
      <c r="B58" s="31" t="s">
        <v>140</v>
      </c>
      <c r="C58" s="164"/>
      <c r="D58" s="164"/>
      <c r="E58" s="164"/>
      <c r="F58" s="164"/>
      <c r="G58" s="164"/>
      <c r="H58" s="164"/>
      <c r="I58" s="164"/>
      <c r="J58" s="164"/>
      <c r="K58" s="164"/>
      <c r="L58" s="164"/>
      <c r="M58" s="164"/>
      <c r="N58" s="164"/>
      <c r="O58" s="164"/>
      <c r="P58" s="164"/>
      <c r="Q58" s="164"/>
      <c r="R58" s="164"/>
      <c r="S58" s="164"/>
      <c r="T58" s="164"/>
      <c r="U58" s="164"/>
      <c r="V58" s="164"/>
      <c r="W58" s="164"/>
      <c r="X58" s="164"/>
      <c r="Y58" s="164"/>
      <c r="Z58" s="164"/>
      <c r="AA58" s="164"/>
      <c r="AB58" s="164"/>
      <c r="AC58" s="164"/>
      <c r="AD58" s="164"/>
      <c r="AE58" s="164"/>
      <c r="AF58" s="164"/>
      <c r="AG58" s="164"/>
      <c r="AH58" s="164"/>
      <c r="AI58" s="164"/>
      <c r="AJ58" s="164"/>
      <c r="AK58" s="164"/>
      <c r="AL58" s="164"/>
      <c r="AM58" s="164"/>
      <c r="AN58" s="164"/>
      <c r="AO58" s="164"/>
    </row>
    <row r="59" spans="2:41" x14ac:dyDescent="0.25">
      <c r="B59" s="31" t="s">
        <v>78</v>
      </c>
      <c r="C59" s="164"/>
      <c r="D59" s="164"/>
      <c r="E59" s="164"/>
      <c r="F59" s="164"/>
      <c r="G59" s="164"/>
      <c r="H59" s="164"/>
      <c r="I59" s="164"/>
      <c r="J59" s="164"/>
      <c r="K59" s="164"/>
      <c r="L59" s="164"/>
      <c r="M59" s="164"/>
      <c r="N59" s="164"/>
      <c r="O59" s="164"/>
      <c r="P59" s="164"/>
      <c r="Q59" s="164"/>
      <c r="R59" s="164"/>
      <c r="S59" s="164"/>
      <c r="T59" s="164"/>
      <c r="U59" s="164"/>
      <c r="V59" s="164"/>
      <c r="W59" s="164"/>
      <c r="X59" s="164"/>
      <c r="Y59" s="164"/>
      <c r="Z59" s="164"/>
      <c r="AA59" s="164"/>
      <c r="AB59" s="164"/>
      <c r="AC59" s="164"/>
      <c r="AD59" s="164"/>
      <c r="AE59" s="164"/>
      <c r="AF59" s="164"/>
      <c r="AG59" s="164"/>
      <c r="AH59" s="164"/>
      <c r="AI59" s="164"/>
      <c r="AJ59" s="164"/>
      <c r="AK59" s="164"/>
      <c r="AL59" s="164"/>
      <c r="AM59" s="164"/>
      <c r="AN59" s="164"/>
      <c r="AO59" s="164"/>
    </row>
    <row r="60" spans="2:41" x14ac:dyDescent="0.25">
      <c r="B60" s="31" t="s">
        <v>141</v>
      </c>
      <c r="E60" s="163"/>
      <c r="H60" s="163"/>
      <c r="K60" s="163"/>
      <c r="N60" s="163"/>
      <c r="Q60" s="163"/>
      <c r="T60" s="163"/>
      <c r="W60" s="163"/>
    </row>
  </sheetData>
  <mergeCells count="14">
    <mergeCell ref="O5:Q5"/>
    <mergeCell ref="B5:B6"/>
    <mergeCell ref="C5:E5"/>
    <mergeCell ref="F5:H5"/>
    <mergeCell ref="I5:K5"/>
    <mergeCell ref="L5:N5"/>
    <mergeCell ref="AJ5:AL5"/>
    <mergeCell ref="AM5:AO5"/>
    <mergeCell ref="R5:T5"/>
    <mergeCell ref="U5:W5"/>
    <mergeCell ref="X5:Z5"/>
    <mergeCell ref="AA5:AC5"/>
    <mergeCell ref="AD5:AF5"/>
    <mergeCell ref="AG5:AI5"/>
  </mergeCells>
  <hyperlinks>
    <hyperlink ref="M2" location="Índice!A1" display="Volver" xr:uid="{00000000-0004-0000-1A00-000000000000}"/>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tint="0.79998168889431442"/>
    <pageSetUpPr fitToPage="1"/>
  </sheetPr>
  <dimension ref="B1:AG25"/>
  <sheetViews>
    <sheetView zoomScale="90" zoomScaleNormal="90" zoomScalePageLayoutView="90" workbookViewId="0"/>
  </sheetViews>
  <sheetFormatPr baseColWidth="10" defaultColWidth="5" defaultRowHeight="12.75" x14ac:dyDescent="0.2"/>
  <cols>
    <col min="1" max="1" width="2.85546875" style="2" customWidth="1"/>
    <col min="2" max="2" width="41" style="2" customWidth="1"/>
    <col min="3" max="14" width="11.7109375" style="2" customWidth="1"/>
    <col min="15" max="15" width="14.42578125" style="3" customWidth="1"/>
    <col min="16" max="16" width="12.7109375" style="2" customWidth="1"/>
    <col min="17" max="17" width="14.7109375" style="2" customWidth="1"/>
    <col min="18" max="18" width="5" style="2"/>
    <col min="19" max="19" width="9.28515625" style="2" customWidth="1"/>
    <col min="20" max="16384" width="5" style="2"/>
  </cols>
  <sheetData>
    <row r="1" spans="2:16" x14ac:dyDescent="0.2">
      <c r="B1" s="1"/>
    </row>
    <row r="2" spans="2:16" s="5" customFormat="1" ht="15.75" x14ac:dyDescent="0.25">
      <c r="B2" s="1230" t="s">
        <v>0</v>
      </c>
      <c r="C2" s="1230"/>
      <c r="D2" s="1230"/>
      <c r="E2" s="1230"/>
      <c r="F2" s="1230"/>
      <c r="G2" s="1230"/>
      <c r="H2" s="1230"/>
      <c r="I2" s="1230"/>
      <c r="J2" s="1230"/>
      <c r="K2" s="1230"/>
      <c r="L2" s="1230"/>
      <c r="M2" s="1230"/>
      <c r="N2" s="1230"/>
      <c r="O2" s="1230"/>
      <c r="P2" s="4"/>
    </row>
    <row r="3" spans="2:16" s="5" customFormat="1" ht="15.75" x14ac:dyDescent="0.25">
      <c r="B3" s="1230" t="s">
        <v>1</v>
      </c>
      <c r="C3" s="1230"/>
      <c r="D3" s="1230"/>
      <c r="E3" s="1230"/>
      <c r="F3" s="1230"/>
      <c r="G3" s="1230"/>
      <c r="H3" s="1230"/>
      <c r="I3" s="1230"/>
      <c r="J3" s="1230"/>
      <c r="K3" s="1230"/>
      <c r="L3" s="1230"/>
      <c r="M3" s="1230"/>
      <c r="N3" s="1230"/>
      <c r="O3" s="1230"/>
      <c r="P3" s="1191" t="s">
        <v>1070</v>
      </c>
    </row>
    <row r="4" spans="2:16" s="5" customFormat="1" ht="15.75" x14ac:dyDescent="0.25">
      <c r="B4" s="1230" t="s">
        <v>2</v>
      </c>
      <c r="C4" s="1232"/>
      <c r="D4" s="1232"/>
      <c r="E4" s="1232"/>
      <c r="F4" s="1232"/>
      <c r="G4" s="1232"/>
      <c r="H4" s="1232"/>
      <c r="I4" s="1232"/>
      <c r="J4" s="1232"/>
      <c r="K4" s="1232"/>
      <c r="L4" s="1232"/>
      <c r="M4" s="1232"/>
      <c r="N4" s="1232"/>
      <c r="O4" s="1232"/>
    </row>
    <row r="5" spans="2:16" s="5" customFormat="1" ht="15.75" x14ac:dyDescent="0.25">
      <c r="B5" s="1281" t="s">
        <v>3</v>
      </c>
      <c r="C5" s="1281"/>
      <c r="D5" s="1281"/>
      <c r="E5" s="1281"/>
      <c r="F5" s="1281"/>
      <c r="G5" s="1281"/>
      <c r="H5" s="1281"/>
      <c r="I5" s="1281"/>
      <c r="J5" s="1281"/>
      <c r="K5" s="1281"/>
      <c r="L5" s="1281"/>
      <c r="M5" s="1281"/>
      <c r="N5" s="1281"/>
      <c r="O5" s="1281"/>
    </row>
    <row r="6" spans="2:16" ht="18" customHeight="1" x14ac:dyDescent="0.2">
      <c r="B6" s="6" t="s">
        <v>4</v>
      </c>
      <c r="C6" s="7" t="s">
        <v>5</v>
      </c>
      <c r="D6" s="7" t="s">
        <v>6</v>
      </c>
      <c r="E6" s="7" t="s">
        <v>7</v>
      </c>
      <c r="F6" s="7" t="s">
        <v>8</v>
      </c>
      <c r="G6" s="7" t="s">
        <v>9</v>
      </c>
      <c r="H6" s="7" t="s">
        <v>10</v>
      </c>
      <c r="I6" s="7" t="s">
        <v>11</v>
      </c>
      <c r="J6" s="7" t="s">
        <v>12</v>
      </c>
      <c r="K6" s="7" t="s">
        <v>13</v>
      </c>
      <c r="L6" s="7" t="s">
        <v>14</v>
      </c>
      <c r="M6" s="7" t="s">
        <v>15</v>
      </c>
      <c r="N6" s="7" t="s">
        <v>16</v>
      </c>
      <c r="O6" s="7" t="s">
        <v>17</v>
      </c>
    </row>
    <row r="7" spans="2:16" x14ac:dyDescent="0.2">
      <c r="B7" s="8" t="s">
        <v>18</v>
      </c>
      <c r="C7" s="9"/>
      <c r="D7" s="9"/>
      <c r="E7" s="9"/>
      <c r="F7" s="9"/>
      <c r="G7" s="9"/>
      <c r="H7" s="9"/>
      <c r="I7" s="9"/>
      <c r="J7" s="9"/>
      <c r="K7" s="9"/>
      <c r="L7" s="9"/>
      <c r="M7" s="9"/>
      <c r="N7" s="9"/>
      <c r="O7" s="9"/>
    </row>
    <row r="8" spans="2:16" x14ac:dyDescent="0.2">
      <c r="B8" s="10" t="s">
        <v>19</v>
      </c>
      <c r="C8" s="11">
        <v>1654278.325</v>
      </c>
      <c r="D8" s="11">
        <v>1617026.5259999998</v>
      </c>
      <c r="E8" s="12">
        <v>1826156.5069999998</v>
      </c>
      <c r="F8" s="12">
        <v>1797180.4920000001</v>
      </c>
      <c r="G8" s="12">
        <v>1778805.6980000003</v>
      </c>
      <c r="H8" s="12">
        <v>1795920.7959999999</v>
      </c>
      <c r="I8" s="12">
        <v>1778366.9620000001</v>
      </c>
      <c r="J8" s="12">
        <v>1806065.4450000001</v>
      </c>
      <c r="K8" s="12">
        <v>1765244.898</v>
      </c>
      <c r="L8" s="12">
        <v>1778300.1010000003</v>
      </c>
      <c r="M8" s="12">
        <v>1794478.57</v>
      </c>
      <c r="N8" s="12">
        <v>1893861.426</v>
      </c>
      <c r="O8" s="13">
        <v>21285685.745999999</v>
      </c>
    </row>
    <row r="9" spans="2:16" x14ac:dyDescent="0.2">
      <c r="B9" s="10" t="s">
        <v>20</v>
      </c>
      <c r="C9" s="11">
        <v>250542.41300000003</v>
      </c>
      <c r="D9" s="11">
        <v>250146.22199999998</v>
      </c>
      <c r="E9" s="12">
        <v>261633.83500000002</v>
      </c>
      <c r="F9" s="12">
        <v>294561.97099999996</v>
      </c>
      <c r="G9" s="12">
        <v>292684.995</v>
      </c>
      <c r="H9" s="12">
        <v>298059.49800000002</v>
      </c>
      <c r="I9" s="12">
        <v>274762.58299999998</v>
      </c>
      <c r="J9" s="12">
        <v>330878.58</v>
      </c>
      <c r="K9" s="12">
        <v>364958.49099999998</v>
      </c>
      <c r="L9" s="12">
        <v>293873.04800000001</v>
      </c>
      <c r="M9" s="12">
        <v>298172.28299999994</v>
      </c>
      <c r="N9" s="12">
        <v>307654.82399999991</v>
      </c>
      <c r="O9" s="13">
        <v>3517928.7429999998</v>
      </c>
    </row>
    <row r="10" spans="2:16" x14ac:dyDescent="0.2">
      <c r="B10" s="14" t="s">
        <v>21</v>
      </c>
      <c r="C10" s="15">
        <v>1904820.7379999999</v>
      </c>
      <c r="D10" s="15">
        <v>1867172.7479999999</v>
      </c>
      <c r="E10" s="15">
        <v>2087790.3419999997</v>
      </c>
      <c r="F10" s="15">
        <v>2091742.463</v>
      </c>
      <c r="G10" s="15">
        <v>2071490.6930000004</v>
      </c>
      <c r="H10" s="15">
        <v>2093980.2939999998</v>
      </c>
      <c r="I10" s="15">
        <v>2053129.5449999999</v>
      </c>
      <c r="J10" s="15">
        <v>2136944.0249999999</v>
      </c>
      <c r="K10" s="15">
        <v>2130203.389</v>
      </c>
      <c r="L10" s="15">
        <v>2072173.1490000002</v>
      </c>
      <c r="M10" s="15">
        <v>2092650.8530000001</v>
      </c>
      <c r="N10" s="15">
        <v>2201516.25</v>
      </c>
      <c r="O10" s="13">
        <v>24803614.489</v>
      </c>
    </row>
    <row r="11" spans="2:16" ht="15" customHeight="1" x14ac:dyDescent="0.2">
      <c r="B11" s="8" t="s">
        <v>22</v>
      </c>
      <c r="C11" s="16"/>
      <c r="D11" s="16"/>
      <c r="E11" s="17"/>
      <c r="F11" s="17"/>
      <c r="G11" s="17"/>
      <c r="H11" s="17"/>
      <c r="I11" s="17"/>
      <c r="J11" s="17"/>
      <c r="K11" s="17"/>
      <c r="L11" s="17"/>
      <c r="M11" s="17"/>
      <c r="N11" s="17"/>
      <c r="O11" s="17"/>
    </row>
    <row r="12" spans="2:16" x14ac:dyDescent="0.2">
      <c r="B12" s="10" t="s">
        <v>19</v>
      </c>
      <c r="C12" s="11">
        <v>1623350</v>
      </c>
      <c r="D12" s="11">
        <v>1641368</v>
      </c>
      <c r="E12" s="12">
        <v>1610427</v>
      </c>
      <c r="F12" s="12">
        <v>1659509</v>
      </c>
      <c r="G12" s="12">
        <v>1662632</v>
      </c>
      <c r="H12" s="12">
        <v>1659715</v>
      </c>
      <c r="I12" s="12">
        <v>1664944</v>
      </c>
      <c r="J12" s="12">
        <v>1671421.6539999999</v>
      </c>
      <c r="K12" s="12">
        <v>1662646.5319999999</v>
      </c>
      <c r="L12" s="12">
        <v>1688534.781</v>
      </c>
      <c r="M12" s="12">
        <v>1696189.5550000002</v>
      </c>
      <c r="N12" s="12">
        <v>1756150.7310000001</v>
      </c>
      <c r="O12" s="13">
        <v>19996888.252999999</v>
      </c>
    </row>
    <row r="13" spans="2:16" x14ac:dyDescent="0.2">
      <c r="B13" s="10" t="s">
        <v>20</v>
      </c>
      <c r="C13" s="11">
        <v>182982</v>
      </c>
      <c r="D13" s="11">
        <v>185511</v>
      </c>
      <c r="E13" s="12">
        <v>186163</v>
      </c>
      <c r="F13" s="12">
        <v>188849</v>
      </c>
      <c r="G13" s="12">
        <v>189730</v>
      </c>
      <c r="H13" s="12">
        <v>193650</v>
      </c>
      <c r="I13" s="12">
        <v>191940</v>
      </c>
      <c r="J13" s="12">
        <v>192739.231</v>
      </c>
      <c r="K13" s="12">
        <v>192016.61599999998</v>
      </c>
      <c r="L13" s="12">
        <v>192846.182</v>
      </c>
      <c r="M13" s="12">
        <v>196306.46299999999</v>
      </c>
      <c r="N13" s="12">
        <v>203083.22100000002</v>
      </c>
      <c r="O13" s="13">
        <v>2295816.713</v>
      </c>
    </row>
    <row r="14" spans="2:16" x14ac:dyDescent="0.2">
      <c r="B14" s="14" t="s">
        <v>21</v>
      </c>
      <c r="C14" s="15">
        <v>1806332</v>
      </c>
      <c r="D14" s="15">
        <v>1826879</v>
      </c>
      <c r="E14" s="13">
        <v>1796590</v>
      </c>
      <c r="F14" s="13">
        <v>1848358</v>
      </c>
      <c r="G14" s="13">
        <v>1852362</v>
      </c>
      <c r="H14" s="13">
        <v>1853365</v>
      </c>
      <c r="I14" s="13">
        <v>1856884</v>
      </c>
      <c r="J14" s="13">
        <v>1864160.8849999998</v>
      </c>
      <c r="K14" s="13">
        <v>1854663.1479999998</v>
      </c>
      <c r="L14" s="13">
        <v>1881380.963</v>
      </c>
      <c r="M14" s="13">
        <v>1892496.0180000002</v>
      </c>
      <c r="N14" s="13">
        <v>1959233.952</v>
      </c>
      <c r="O14" s="13">
        <v>22292704.965999998</v>
      </c>
    </row>
    <row r="15" spans="2:16" ht="15" customHeight="1" x14ac:dyDescent="0.2">
      <c r="B15" s="8" t="s">
        <v>23</v>
      </c>
      <c r="C15" s="16"/>
      <c r="D15" s="16"/>
      <c r="E15" s="17"/>
      <c r="F15" s="17"/>
      <c r="G15" s="17"/>
      <c r="H15" s="17"/>
      <c r="I15" s="17"/>
      <c r="J15" s="17"/>
      <c r="K15" s="17"/>
      <c r="L15" s="17"/>
      <c r="M15" s="17"/>
      <c r="N15" s="17"/>
      <c r="O15" s="17"/>
    </row>
    <row r="16" spans="2:16" x14ac:dyDescent="0.2">
      <c r="B16" s="10" t="s">
        <v>19</v>
      </c>
      <c r="C16" s="11">
        <v>432672.84800000006</v>
      </c>
      <c r="D16" s="11">
        <v>441690.82400000002</v>
      </c>
      <c r="E16" s="12">
        <v>453574.45</v>
      </c>
      <c r="F16" s="12">
        <v>448786.56900000002</v>
      </c>
      <c r="G16" s="12">
        <v>452040.429</v>
      </c>
      <c r="H16" s="12">
        <v>446519.12449999998</v>
      </c>
      <c r="I16" s="12">
        <v>444609.27799999993</v>
      </c>
      <c r="J16" s="12">
        <v>436142.98099999997</v>
      </c>
      <c r="K16" s="12">
        <v>447592.64600000001</v>
      </c>
      <c r="L16" s="12">
        <v>446515.70900000003</v>
      </c>
      <c r="M16" s="12">
        <v>447574.73000000004</v>
      </c>
      <c r="N16" s="12">
        <v>462176.39500000002</v>
      </c>
      <c r="O16" s="13">
        <v>5359895.9835000001</v>
      </c>
    </row>
    <row r="17" spans="2:33" x14ac:dyDescent="0.2">
      <c r="B17" s="10" t="s">
        <v>20</v>
      </c>
      <c r="C17" s="11">
        <v>33226.525000000001</v>
      </c>
      <c r="D17" s="11">
        <v>36683.723000000005</v>
      </c>
      <c r="E17" s="12">
        <v>34395.276000000005</v>
      </c>
      <c r="F17" s="12">
        <v>34941.074000000001</v>
      </c>
      <c r="G17" s="12">
        <v>34956.755000000005</v>
      </c>
      <c r="H17" s="12">
        <v>34846.518000000004</v>
      </c>
      <c r="I17" s="12">
        <v>35412.168000000005</v>
      </c>
      <c r="J17" s="12">
        <v>36020.548000000003</v>
      </c>
      <c r="K17" s="12">
        <v>35635.390000000007</v>
      </c>
      <c r="L17" s="12">
        <v>36104.270000000004</v>
      </c>
      <c r="M17" s="12">
        <v>36126.435000000005</v>
      </c>
      <c r="N17" s="12">
        <v>36708.303999999996</v>
      </c>
      <c r="O17" s="13">
        <v>425056.98600000003</v>
      </c>
    </row>
    <row r="18" spans="2:33" x14ac:dyDescent="0.2">
      <c r="B18" s="14" t="s">
        <v>21</v>
      </c>
      <c r="C18" s="15">
        <v>465899.37300000008</v>
      </c>
      <c r="D18" s="15">
        <v>478374.54700000002</v>
      </c>
      <c r="E18" s="15">
        <v>487969.72600000002</v>
      </c>
      <c r="F18" s="15">
        <v>483727.64300000004</v>
      </c>
      <c r="G18" s="15">
        <v>486997.18400000001</v>
      </c>
      <c r="H18" s="15">
        <v>481365.64249999996</v>
      </c>
      <c r="I18" s="15">
        <v>480021.44599999994</v>
      </c>
      <c r="J18" s="15">
        <v>472163.52899999998</v>
      </c>
      <c r="K18" s="15">
        <v>483228.03600000002</v>
      </c>
      <c r="L18" s="15">
        <v>482619.97900000005</v>
      </c>
      <c r="M18" s="15">
        <v>483701.16500000004</v>
      </c>
      <c r="N18" s="15">
        <v>498884.69900000002</v>
      </c>
      <c r="O18" s="13">
        <v>5784952.9694999997</v>
      </c>
      <c r="P18" s="18"/>
    </row>
    <row r="19" spans="2:33" ht="17.25" customHeight="1" x14ac:dyDescent="0.25">
      <c r="B19" s="19" t="s">
        <v>24</v>
      </c>
      <c r="C19" s="16"/>
      <c r="D19" s="16"/>
      <c r="E19" s="17"/>
      <c r="F19" s="17"/>
      <c r="G19" s="17"/>
      <c r="H19" s="17"/>
      <c r="I19" s="17"/>
      <c r="J19" s="17"/>
      <c r="K19" s="17"/>
      <c r="L19" s="17"/>
      <c r="M19" s="17"/>
      <c r="N19" s="17"/>
      <c r="O19" s="17"/>
    </row>
    <row r="20" spans="2:33" ht="15" x14ac:dyDescent="0.25">
      <c r="B20" s="20" t="s">
        <v>19</v>
      </c>
      <c r="C20" s="21">
        <v>3710301.1730000004</v>
      </c>
      <c r="D20" s="21">
        <v>3700085.3499999996</v>
      </c>
      <c r="E20" s="22">
        <v>3890157.9569999999</v>
      </c>
      <c r="F20" s="22">
        <v>3905476.0610000002</v>
      </c>
      <c r="G20" s="22">
        <v>3893478.1270000003</v>
      </c>
      <c r="H20" s="22">
        <v>3902154.9205</v>
      </c>
      <c r="I20" s="22">
        <v>3887920.24</v>
      </c>
      <c r="J20" s="22">
        <v>3913630.08</v>
      </c>
      <c r="K20" s="22">
        <v>3875484.0759999999</v>
      </c>
      <c r="L20" s="22">
        <v>3913350.591</v>
      </c>
      <c r="M20" s="22">
        <v>3938242.855</v>
      </c>
      <c r="N20" s="22">
        <v>4112188.5520000001</v>
      </c>
      <c r="O20" s="13">
        <v>46642469.982499994</v>
      </c>
      <c r="P20" s="23"/>
      <c r="Q20" s="23"/>
      <c r="R20" s="23"/>
      <c r="S20" s="23"/>
      <c r="T20" s="23"/>
      <c r="U20" s="23"/>
      <c r="V20" s="23"/>
      <c r="W20" s="23"/>
      <c r="X20" s="23"/>
      <c r="Y20" s="23"/>
      <c r="Z20" s="23"/>
      <c r="AA20" s="23"/>
      <c r="AB20" s="23"/>
      <c r="AC20" s="23"/>
      <c r="AD20" s="23"/>
      <c r="AE20" s="23"/>
      <c r="AF20" s="23"/>
      <c r="AG20" s="23"/>
    </row>
    <row r="21" spans="2:33" s="5" customFormat="1" ht="16.5" customHeight="1" x14ac:dyDescent="0.25">
      <c r="B21" s="20" t="s">
        <v>20</v>
      </c>
      <c r="C21" s="21">
        <v>466750.93800000008</v>
      </c>
      <c r="D21" s="21">
        <v>472340.94499999995</v>
      </c>
      <c r="E21" s="22">
        <v>482192.11100000003</v>
      </c>
      <c r="F21" s="22">
        <v>518352.04499999998</v>
      </c>
      <c r="G21" s="22">
        <v>517371.75</v>
      </c>
      <c r="H21" s="22">
        <v>526556.01600000006</v>
      </c>
      <c r="I21" s="22">
        <v>502114.75099999999</v>
      </c>
      <c r="J21" s="22">
        <v>559638.35899999994</v>
      </c>
      <c r="K21" s="22">
        <v>592610.49699999997</v>
      </c>
      <c r="L21" s="22">
        <v>522823.5</v>
      </c>
      <c r="M21" s="22">
        <v>530605.18099999998</v>
      </c>
      <c r="N21" s="22">
        <v>547446.34899999993</v>
      </c>
      <c r="O21" s="13">
        <v>6238802.4419999998</v>
      </c>
      <c r="P21" s="24"/>
      <c r="Q21" s="24"/>
      <c r="R21" s="24"/>
      <c r="S21" s="24"/>
      <c r="T21" s="24"/>
      <c r="U21" s="24"/>
      <c r="V21" s="24"/>
      <c r="W21" s="24"/>
      <c r="X21" s="24"/>
      <c r="Y21" s="24"/>
      <c r="Z21" s="24"/>
      <c r="AA21" s="24"/>
      <c r="AB21" s="24"/>
      <c r="AC21" s="24"/>
      <c r="AD21" s="24"/>
      <c r="AE21" s="24"/>
      <c r="AF21" s="24"/>
      <c r="AG21" s="24"/>
    </row>
    <row r="22" spans="2:33" ht="15" x14ac:dyDescent="0.25">
      <c r="B22" s="20" t="s">
        <v>25</v>
      </c>
      <c r="C22" s="21">
        <v>4177052.111</v>
      </c>
      <c r="D22" s="21">
        <v>4172426.2949999999</v>
      </c>
      <c r="E22" s="21">
        <v>4372350.068</v>
      </c>
      <c r="F22" s="21">
        <v>4423828.1059999997</v>
      </c>
      <c r="G22" s="21">
        <v>4410849.8770000003</v>
      </c>
      <c r="H22" s="21">
        <v>4428710.9364999998</v>
      </c>
      <c r="I22" s="21">
        <v>4390034.9909999995</v>
      </c>
      <c r="J22" s="21">
        <v>4473268.4389999993</v>
      </c>
      <c r="K22" s="21">
        <v>4468094.5729999999</v>
      </c>
      <c r="L22" s="21">
        <v>4436174.091</v>
      </c>
      <c r="M22" s="21">
        <v>4468848.0360000003</v>
      </c>
      <c r="N22" s="21">
        <v>4659634.9010000005</v>
      </c>
      <c r="O22" s="13">
        <v>52881272.424499996</v>
      </c>
    </row>
    <row r="23" spans="2:33" ht="15" x14ac:dyDescent="0.25">
      <c r="B23" s="19" t="s">
        <v>1080</v>
      </c>
      <c r="C23" s="25">
        <v>1723370.2830000001</v>
      </c>
      <c r="D23" s="25">
        <v>1717069.196</v>
      </c>
      <c r="E23" s="26">
        <v>1694643.885</v>
      </c>
      <c r="F23" s="26">
        <v>1695037.906</v>
      </c>
      <c r="G23" s="26">
        <v>1695022.4339999999</v>
      </c>
      <c r="H23" s="27">
        <v>1693899.4810000001</v>
      </c>
      <c r="I23" s="26">
        <v>1685156.4579999999</v>
      </c>
      <c r="J23" s="26">
        <v>1666604.0290000001</v>
      </c>
      <c r="K23" s="26">
        <v>1666050.7509999999</v>
      </c>
      <c r="L23" s="26">
        <v>1665433.5379999999</v>
      </c>
      <c r="M23" s="26">
        <v>1657038.4369999999</v>
      </c>
      <c r="N23" s="26">
        <v>1701855.8779999998</v>
      </c>
      <c r="O23" s="17">
        <v>20261182.276000001</v>
      </c>
    </row>
    <row r="24" spans="2:33" ht="15" x14ac:dyDescent="0.25">
      <c r="B24" s="28" t="s">
        <v>21</v>
      </c>
      <c r="C24" s="29">
        <v>5900422.3940000003</v>
      </c>
      <c r="D24" s="29">
        <v>5889495.4910000004</v>
      </c>
      <c r="E24" s="29">
        <v>6066993.9529999997</v>
      </c>
      <c r="F24" s="29">
        <v>6118866.0120000001</v>
      </c>
      <c r="G24" s="29">
        <v>6105872.3110000007</v>
      </c>
      <c r="H24" s="29">
        <v>6122610.4175000004</v>
      </c>
      <c r="I24" s="29">
        <v>6075191.4489999991</v>
      </c>
      <c r="J24" s="29">
        <v>6139872.4679999994</v>
      </c>
      <c r="K24" s="29">
        <v>6134145.324</v>
      </c>
      <c r="L24" s="29">
        <v>6101607.6289999997</v>
      </c>
      <c r="M24" s="29">
        <v>6125886.4730000002</v>
      </c>
      <c r="N24" s="29">
        <v>6361490.7790000001</v>
      </c>
      <c r="O24" s="30">
        <v>73142454.700499997</v>
      </c>
    </row>
    <row r="25" spans="2:33" x14ac:dyDescent="0.2">
      <c r="B25" s="31" t="s">
        <v>26</v>
      </c>
    </row>
  </sheetData>
  <mergeCells count="4">
    <mergeCell ref="B2:O2"/>
    <mergeCell ref="B3:O3"/>
    <mergeCell ref="B4:O4"/>
    <mergeCell ref="B5:O5"/>
  </mergeCells>
  <hyperlinks>
    <hyperlink ref="P3" location="Índice!A1" display="Volver" xr:uid="{00000000-0004-0000-1B00-000000000000}"/>
  </hyperlinks>
  <printOptions horizontalCentered="1"/>
  <pageMargins left="0.15748031496062992" right="0.15748031496062992" top="0.43307086614173229" bottom="0.98425196850393704" header="0" footer="0"/>
  <pageSetup scale="69"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4" tint="0.79998168889431442"/>
  </sheetPr>
  <dimension ref="A1:AR61"/>
  <sheetViews>
    <sheetView showGridLines="0" zoomScale="90" zoomScaleNormal="90" workbookViewId="0"/>
  </sheetViews>
  <sheetFormatPr baseColWidth="10" defaultRowHeight="15" x14ac:dyDescent="0.25"/>
  <cols>
    <col min="1" max="1" width="3.42578125" customWidth="1"/>
    <col min="2" max="2" width="37.85546875" customWidth="1"/>
  </cols>
  <sheetData>
    <row r="1" spans="1:44" ht="18" x14ac:dyDescent="0.25">
      <c r="B1" s="32" t="s">
        <v>122</v>
      </c>
      <c r="C1" s="33"/>
      <c r="D1" s="34"/>
      <c r="E1" s="34"/>
      <c r="F1" s="34"/>
      <c r="G1" s="34"/>
      <c r="H1" s="144"/>
      <c r="I1" s="35"/>
      <c r="J1" s="35"/>
      <c r="K1" s="145"/>
      <c r="L1" s="5"/>
      <c r="M1" s="5"/>
      <c r="N1" s="145"/>
      <c r="O1" s="5"/>
      <c r="P1" s="5"/>
      <c r="Q1" s="145"/>
      <c r="R1" s="5"/>
      <c r="S1" s="5"/>
      <c r="T1" s="5"/>
      <c r="U1" s="5"/>
      <c r="V1" s="5"/>
      <c r="W1" s="5"/>
      <c r="X1" s="5"/>
      <c r="Y1" s="5"/>
      <c r="Z1" s="5"/>
      <c r="AA1" s="5"/>
      <c r="AB1" s="5"/>
      <c r="AC1" s="5"/>
      <c r="AD1" s="5"/>
      <c r="AE1" s="5"/>
      <c r="AF1" s="5"/>
      <c r="AG1" s="5"/>
      <c r="AH1" s="5"/>
      <c r="AI1" s="5"/>
      <c r="AJ1" s="5"/>
      <c r="AK1" s="5"/>
      <c r="AL1" s="5"/>
      <c r="AM1" s="5"/>
      <c r="AN1" s="5"/>
      <c r="AO1" s="5"/>
    </row>
    <row r="2" spans="1:44" ht="15.75" x14ac:dyDescent="0.25">
      <c r="B2" s="36" t="s">
        <v>123</v>
      </c>
      <c r="C2" s="33"/>
      <c r="D2" s="34"/>
      <c r="E2" s="34"/>
      <c r="F2" s="34"/>
      <c r="G2" s="34"/>
      <c r="H2" s="144"/>
      <c r="I2" s="35"/>
      <c r="J2" s="35"/>
      <c r="K2" s="145"/>
      <c r="L2" s="5"/>
      <c r="M2" s="1191" t="s">
        <v>1070</v>
      </c>
      <c r="N2" s="145"/>
      <c r="O2" s="5"/>
      <c r="P2" s="5"/>
      <c r="Q2" s="145"/>
      <c r="R2" s="5"/>
      <c r="S2" s="5"/>
      <c r="T2" s="5"/>
      <c r="U2" s="5"/>
      <c r="V2" s="5"/>
      <c r="W2" s="5"/>
      <c r="X2" s="5"/>
      <c r="Y2" s="5"/>
      <c r="Z2" s="5"/>
      <c r="AA2" s="5"/>
      <c r="AB2" s="5"/>
      <c r="AC2" s="5"/>
      <c r="AD2" s="5"/>
      <c r="AE2" s="5"/>
      <c r="AF2" s="5"/>
      <c r="AG2" s="5"/>
      <c r="AH2" s="5"/>
      <c r="AI2" s="5"/>
      <c r="AJ2" s="5"/>
      <c r="AK2" s="5"/>
      <c r="AL2" s="5"/>
      <c r="AM2" s="5"/>
      <c r="AN2" s="5"/>
      <c r="AO2" s="5"/>
    </row>
    <row r="3" spans="1:44" ht="15.75" x14ac:dyDescent="0.25">
      <c r="B3" s="37" t="s">
        <v>2</v>
      </c>
      <c r="C3" s="38"/>
      <c r="D3" s="39"/>
      <c r="E3" s="39"/>
      <c r="F3" s="39"/>
      <c r="G3" s="39"/>
      <c r="H3" s="144"/>
      <c r="I3" s="35"/>
      <c r="J3" s="35"/>
      <c r="K3" s="145"/>
      <c r="L3" s="5"/>
      <c r="M3" s="5"/>
      <c r="N3" s="145"/>
      <c r="O3" s="5"/>
      <c r="P3" s="5"/>
      <c r="Q3" s="145"/>
      <c r="R3" s="5"/>
      <c r="S3" s="5"/>
      <c r="T3" s="5"/>
      <c r="U3" s="5"/>
      <c r="V3" s="5"/>
      <c r="W3" s="5"/>
      <c r="X3" s="5"/>
      <c r="Y3" s="5"/>
      <c r="Z3" s="5"/>
      <c r="AA3" s="5"/>
      <c r="AB3" s="5"/>
      <c r="AC3" s="5"/>
      <c r="AD3" s="5"/>
      <c r="AE3" s="5"/>
      <c r="AF3" s="5"/>
      <c r="AG3" s="5"/>
      <c r="AH3" s="5"/>
      <c r="AI3" s="5"/>
      <c r="AJ3" s="5"/>
      <c r="AK3" s="5"/>
      <c r="AL3" s="5"/>
      <c r="AM3" s="5"/>
      <c r="AN3" s="5"/>
      <c r="AO3" s="5"/>
    </row>
    <row r="4" spans="1:44" ht="15.75" x14ac:dyDescent="0.25">
      <c r="B4" s="146" t="s">
        <v>3</v>
      </c>
      <c r="C4" s="147"/>
      <c r="D4" s="148"/>
      <c r="E4" s="149"/>
      <c r="F4" s="150"/>
      <c r="G4" s="151"/>
      <c r="H4" s="151"/>
      <c r="I4" s="152"/>
      <c r="J4" s="151"/>
      <c r="K4" s="151"/>
      <c r="L4" s="153"/>
      <c r="M4" s="154"/>
      <c r="N4" s="46"/>
      <c r="O4" s="155"/>
      <c r="P4" s="46"/>
      <c r="Q4" s="46"/>
      <c r="R4" s="155"/>
      <c r="S4" s="46"/>
      <c r="T4" s="46"/>
      <c r="U4" s="46"/>
      <c r="V4" s="46"/>
      <c r="W4" s="46"/>
      <c r="X4" s="46"/>
      <c r="Y4" s="46"/>
      <c r="Z4" s="46"/>
      <c r="AA4" s="46"/>
      <c r="AB4" s="46"/>
      <c r="AC4" s="46"/>
      <c r="AD4" s="46"/>
      <c r="AE4" s="46"/>
      <c r="AF4" s="46"/>
      <c r="AG4" s="46"/>
      <c r="AH4" s="46"/>
      <c r="AI4" s="46"/>
      <c r="AJ4" s="46"/>
      <c r="AK4" s="46"/>
      <c r="AL4" s="46"/>
      <c r="AM4" s="46"/>
      <c r="AN4" s="46"/>
      <c r="AO4" s="46"/>
    </row>
    <row r="5" spans="1:44" ht="15.75" x14ac:dyDescent="0.25">
      <c r="B5" s="146"/>
      <c r="C5" s="82"/>
      <c r="D5" s="40"/>
      <c r="E5" s="41"/>
      <c r="F5" s="42"/>
      <c r="G5" s="43"/>
      <c r="H5" s="43"/>
      <c r="I5" s="156"/>
      <c r="J5" s="43"/>
      <c r="K5" s="43"/>
      <c r="L5" s="157"/>
      <c r="M5" s="44"/>
      <c r="N5" s="45"/>
      <c r="O5" s="158"/>
      <c r="P5" s="45"/>
      <c r="Q5" s="45"/>
      <c r="R5" s="158"/>
      <c r="S5" s="45"/>
      <c r="T5" s="45"/>
      <c r="U5" s="45"/>
      <c r="V5" s="45"/>
      <c r="W5" s="45"/>
      <c r="X5" s="45"/>
      <c r="Y5" s="45"/>
      <c r="Z5" s="45"/>
      <c r="AA5" s="45"/>
      <c r="AB5" s="45"/>
      <c r="AC5" s="45"/>
      <c r="AD5" s="45"/>
      <c r="AE5" s="45"/>
      <c r="AF5" s="45"/>
      <c r="AG5" s="45"/>
      <c r="AH5" s="45"/>
      <c r="AI5" s="45"/>
      <c r="AJ5" s="46"/>
      <c r="AK5" s="46"/>
      <c r="AL5" s="46"/>
      <c r="AM5" s="46"/>
      <c r="AN5" s="46"/>
      <c r="AO5" s="46"/>
    </row>
    <row r="6" spans="1:44" x14ac:dyDescent="0.25">
      <c r="B6" s="1253" t="s">
        <v>124</v>
      </c>
      <c r="C6" s="1275" t="s">
        <v>5</v>
      </c>
      <c r="D6" s="1275"/>
      <c r="E6" s="1275"/>
      <c r="F6" s="1275" t="s">
        <v>6</v>
      </c>
      <c r="G6" s="1275"/>
      <c r="H6" s="1275"/>
      <c r="I6" s="1275" t="s">
        <v>7</v>
      </c>
      <c r="J6" s="1275"/>
      <c r="K6" s="1275"/>
      <c r="L6" s="1275" t="s">
        <v>8</v>
      </c>
      <c r="M6" s="1275"/>
      <c r="N6" s="1275"/>
      <c r="O6" s="1275" t="s">
        <v>9</v>
      </c>
      <c r="P6" s="1275"/>
      <c r="Q6" s="1275"/>
      <c r="R6" s="1275" t="s">
        <v>10</v>
      </c>
      <c r="S6" s="1275"/>
      <c r="T6" s="1275"/>
      <c r="U6" s="1275" t="s">
        <v>11</v>
      </c>
      <c r="V6" s="1275"/>
      <c r="W6" s="1275"/>
      <c r="X6" s="1275" t="s">
        <v>12</v>
      </c>
      <c r="Y6" s="1275"/>
      <c r="Z6" s="1275"/>
      <c r="AA6" s="1275" t="s">
        <v>13</v>
      </c>
      <c r="AB6" s="1275"/>
      <c r="AC6" s="1275"/>
      <c r="AD6" s="1275" t="s">
        <v>14</v>
      </c>
      <c r="AE6" s="1275"/>
      <c r="AF6" s="1275"/>
      <c r="AG6" s="1275" t="s">
        <v>15</v>
      </c>
      <c r="AH6" s="1275"/>
      <c r="AI6" s="1275"/>
      <c r="AJ6" s="1275" t="s">
        <v>16</v>
      </c>
      <c r="AK6" s="1275"/>
      <c r="AL6" s="1275"/>
      <c r="AM6" s="1275" t="s">
        <v>17</v>
      </c>
      <c r="AN6" s="1275"/>
      <c r="AO6" s="1275"/>
    </row>
    <row r="7" spans="1:44" x14ac:dyDescent="0.25">
      <c r="B7" s="1280"/>
      <c r="C7" s="159" t="s">
        <v>31</v>
      </c>
      <c r="D7" s="159" t="s">
        <v>32</v>
      </c>
      <c r="E7" s="160" t="s">
        <v>17</v>
      </c>
      <c r="F7" s="159" t="s">
        <v>31</v>
      </c>
      <c r="G7" s="159" t="s">
        <v>32</v>
      </c>
      <c r="H7" s="160" t="s">
        <v>17</v>
      </c>
      <c r="I7" s="159" t="s">
        <v>31</v>
      </c>
      <c r="J7" s="159" t="s">
        <v>32</v>
      </c>
      <c r="K7" s="160" t="s">
        <v>17</v>
      </c>
      <c r="L7" s="159" t="s">
        <v>31</v>
      </c>
      <c r="M7" s="159" t="s">
        <v>32</v>
      </c>
      <c r="N7" s="160" t="s">
        <v>17</v>
      </c>
      <c r="O7" s="159" t="s">
        <v>31</v>
      </c>
      <c r="P7" s="159" t="s">
        <v>32</v>
      </c>
      <c r="Q7" s="160" t="s">
        <v>17</v>
      </c>
      <c r="R7" s="159" t="s">
        <v>31</v>
      </c>
      <c r="S7" s="159" t="s">
        <v>32</v>
      </c>
      <c r="T7" s="160" t="s">
        <v>17</v>
      </c>
      <c r="U7" s="159" t="s">
        <v>31</v>
      </c>
      <c r="V7" s="159" t="s">
        <v>32</v>
      </c>
      <c r="W7" s="160" t="s">
        <v>17</v>
      </c>
      <c r="X7" s="159" t="s">
        <v>31</v>
      </c>
      <c r="Y7" s="159" t="s">
        <v>32</v>
      </c>
      <c r="Z7" s="160" t="s">
        <v>17</v>
      </c>
      <c r="AA7" s="159" t="s">
        <v>31</v>
      </c>
      <c r="AB7" s="159" t="s">
        <v>32</v>
      </c>
      <c r="AC7" s="160" t="s">
        <v>17</v>
      </c>
      <c r="AD7" s="159" t="s">
        <v>31</v>
      </c>
      <c r="AE7" s="159" t="s">
        <v>32</v>
      </c>
      <c r="AF7" s="160" t="s">
        <v>17</v>
      </c>
      <c r="AG7" s="159" t="s">
        <v>31</v>
      </c>
      <c r="AH7" s="159" t="s">
        <v>32</v>
      </c>
      <c r="AI7" s="160" t="s">
        <v>17</v>
      </c>
      <c r="AJ7" s="159" t="s">
        <v>31</v>
      </c>
      <c r="AK7" s="159" t="s">
        <v>32</v>
      </c>
      <c r="AL7" s="160" t="s">
        <v>17</v>
      </c>
      <c r="AM7" s="159" t="s">
        <v>31</v>
      </c>
      <c r="AN7" s="159" t="s">
        <v>32</v>
      </c>
      <c r="AO7" s="160" t="s">
        <v>17</v>
      </c>
    </row>
    <row r="8" spans="1:44" x14ac:dyDescent="0.25">
      <c r="B8" s="1199" t="s">
        <v>126</v>
      </c>
      <c r="C8" s="371"/>
      <c r="D8" s="371"/>
      <c r="E8" s="1206"/>
      <c r="F8" s="371"/>
      <c r="G8" s="371"/>
      <c r="H8" s="1206"/>
      <c r="I8" s="371"/>
      <c r="J8" s="371"/>
      <c r="K8" s="1206"/>
      <c r="L8" s="371"/>
      <c r="M8" s="371"/>
      <c r="N8" s="1206"/>
      <c r="O8" s="371"/>
      <c r="P8" s="371"/>
      <c r="Q8" s="1206"/>
      <c r="R8" s="371"/>
      <c r="S8" s="371"/>
      <c r="T8" s="1206"/>
      <c r="U8" s="371"/>
      <c r="V8" s="371"/>
      <c r="W8" s="1206"/>
      <c r="X8" s="371"/>
      <c r="Y8" s="371"/>
      <c r="Z8" s="1206"/>
      <c r="AA8" s="371"/>
      <c r="AB8" s="371"/>
      <c r="AC8" s="1206"/>
      <c r="AD8" s="371"/>
      <c r="AE8" s="371"/>
      <c r="AF8" s="1206"/>
      <c r="AG8" s="371"/>
      <c r="AH8" s="371"/>
      <c r="AI8" s="1206"/>
      <c r="AJ8" s="371"/>
      <c r="AK8" s="371"/>
      <c r="AL8" s="1206"/>
      <c r="AM8" s="371"/>
      <c r="AN8" s="371"/>
      <c r="AO8" s="53"/>
    </row>
    <row r="9" spans="1:44" x14ac:dyDescent="0.25">
      <c r="B9" s="161" t="s">
        <v>127</v>
      </c>
      <c r="C9" s="118">
        <v>570745.34699999995</v>
      </c>
      <c r="D9" s="118">
        <v>77314.509999999995</v>
      </c>
      <c r="E9" s="118">
        <v>648059.85699999996</v>
      </c>
      <c r="F9" s="118">
        <v>564036.81900000002</v>
      </c>
      <c r="G9" s="118">
        <v>78972.922999999995</v>
      </c>
      <c r="H9" s="118">
        <v>643009.74199999997</v>
      </c>
      <c r="I9" s="118">
        <v>617737.58400000003</v>
      </c>
      <c r="J9" s="118">
        <v>97755.23</v>
      </c>
      <c r="K9" s="118">
        <v>715492.81400000001</v>
      </c>
      <c r="L9" s="118">
        <v>620190.89500000002</v>
      </c>
      <c r="M9" s="118">
        <v>86667.567999999999</v>
      </c>
      <c r="N9" s="118">
        <v>706858.46299999999</v>
      </c>
      <c r="O9" s="118">
        <v>625926.83400000003</v>
      </c>
      <c r="P9" s="118">
        <v>89944.854000000007</v>
      </c>
      <c r="Q9" s="118">
        <v>715871.68800000008</v>
      </c>
      <c r="R9" s="118">
        <v>671318.47400000005</v>
      </c>
      <c r="S9" s="118">
        <v>85936.38</v>
      </c>
      <c r="T9" s="118">
        <v>757254.85400000005</v>
      </c>
      <c r="U9" s="118">
        <v>630672.24800000002</v>
      </c>
      <c r="V9" s="118">
        <v>94085.997000000003</v>
      </c>
      <c r="W9" s="118">
        <v>724758.245</v>
      </c>
      <c r="X9" s="118">
        <v>672423.84</v>
      </c>
      <c r="Y9" s="118">
        <v>89856.331000000006</v>
      </c>
      <c r="Z9" s="118">
        <v>762280.17099999997</v>
      </c>
      <c r="AA9" s="118">
        <v>692387.51500000001</v>
      </c>
      <c r="AB9" s="118">
        <v>86619.144</v>
      </c>
      <c r="AC9" s="118">
        <v>779006.65899999999</v>
      </c>
      <c r="AD9" s="118">
        <v>630696.61199999996</v>
      </c>
      <c r="AE9" s="118">
        <v>94910.73</v>
      </c>
      <c r="AF9" s="118">
        <v>725607.34199999995</v>
      </c>
      <c r="AG9" s="118">
        <v>665862.81200000003</v>
      </c>
      <c r="AH9" s="118">
        <v>86343.262000000002</v>
      </c>
      <c r="AI9" s="118">
        <v>752206.07400000002</v>
      </c>
      <c r="AJ9" s="118">
        <v>723512.84699999995</v>
      </c>
      <c r="AK9" s="118">
        <v>88560.937000000005</v>
      </c>
      <c r="AL9" s="118">
        <v>812073.78399999999</v>
      </c>
      <c r="AM9" s="118">
        <v>7685511.8269999996</v>
      </c>
      <c r="AN9" s="118">
        <v>1056967.8659999999</v>
      </c>
      <c r="AO9" s="118">
        <v>8742479.693</v>
      </c>
      <c r="AP9" s="1213"/>
      <c r="AQ9" s="1213"/>
      <c r="AR9" s="1213"/>
    </row>
    <row r="10" spans="1:44" x14ac:dyDescent="0.25">
      <c r="B10" s="162" t="s">
        <v>128</v>
      </c>
      <c r="C10" s="118">
        <v>378798.77100000001</v>
      </c>
      <c r="D10" s="118">
        <v>65207.605000000003</v>
      </c>
      <c r="E10" s="118">
        <v>444006.37599999999</v>
      </c>
      <c r="F10" s="118">
        <v>359330.35200000001</v>
      </c>
      <c r="G10" s="118">
        <v>56751.921000000002</v>
      </c>
      <c r="H10" s="118">
        <v>416082.27300000004</v>
      </c>
      <c r="I10" s="118">
        <v>374245.62099999998</v>
      </c>
      <c r="J10" s="118">
        <v>71837.433000000005</v>
      </c>
      <c r="K10" s="118">
        <v>446083.054</v>
      </c>
      <c r="L10" s="118">
        <v>374129.19099999999</v>
      </c>
      <c r="M10" s="118">
        <v>63014.784</v>
      </c>
      <c r="N10" s="118">
        <v>437143.97499999998</v>
      </c>
      <c r="O10" s="118">
        <v>370755.06300000002</v>
      </c>
      <c r="P10" s="118">
        <v>59362.995999999999</v>
      </c>
      <c r="Q10" s="118">
        <v>430118.05900000001</v>
      </c>
      <c r="R10" s="118">
        <v>372066.80900000001</v>
      </c>
      <c r="S10" s="118">
        <v>55818.584000000003</v>
      </c>
      <c r="T10" s="118">
        <v>427885.39300000004</v>
      </c>
      <c r="U10" s="118">
        <v>357934.96899999998</v>
      </c>
      <c r="V10" s="118">
        <v>52599.033000000003</v>
      </c>
      <c r="W10" s="118">
        <v>410534.00199999998</v>
      </c>
      <c r="X10" s="118">
        <v>389244.87599999999</v>
      </c>
      <c r="Y10" s="118">
        <v>55265.065999999999</v>
      </c>
      <c r="Z10" s="118">
        <v>444509.94199999998</v>
      </c>
      <c r="AA10" s="118">
        <v>395360.77</v>
      </c>
      <c r="AB10" s="118">
        <v>56862.84</v>
      </c>
      <c r="AC10" s="118">
        <v>452223.61</v>
      </c>
      <c r="AD10" s="118">
        <v>365296.4</v>
      </c>
      <c r="AE10" s="118">
        <v>52552.273999999998</v>
      </c>
      <c r="AF10" s="118">
        <v>417848.674</v>
      </c>
      <c r="AG10" s="118">
        <v>366314.011</v>
      </c>
      <c r="AH10" s="118">
        <v>56139.035000000003</v>
      </c>
      <c r="AI10" s="118">
        <v>422453.04599999997</v>
      </c>
      <c r="AJ10" s="118">
        <v>375360.80099999998</v>
      </c>
      <c r="AK10" s="118">
        <v>58397.457999999999</v>
      </c>
      <c r="AL10" s="118">
        <v>433758.25899999996</v>
      </c>
      <c r="AM10" s="118">
        <v>4478837.6339999996</v>
      </c>
      <c r="AN10" s="118">
        <v>703809.02899999998</v>
      </c>
      <c r="AO10" s="118">
        <v>5182646.6629999997</v>
      </c>
      <c r="AP10" s="1213"/>
      <c r="AQ10" s="1213"/>
      <c r="AR10" s="1213"/>
    </row>
    <row r="11" spans="1:44" x14ac:dyDescent="0.25">
      <c r="B11" s="162" t="s">
        <v>129</v>
      </c>
      <c r="C11" s="118">
        <v>89134.403000000006</v>
      </c>
      <c r="D11" s="118">
        <v>13283.384</v>
      </c>
      <c r="E11" s="118">
        <v>102417.78700000001</v>
      </c>
      <c r="F11" s="118">
        <v>90167.466</v>
      </c>
      <c r="G11" s="118">
        <v>13530.598</v>
      </c>
      <c r="H11" s="118">
        <v>103698.064</v>
      </c>
      <c r="I11" s="118">
        <v>92202.445000000007</v>
      </c>
      <c r="J11" s="118">
        <v>13558.751</v>
      </c>
      <c r="K11" s="118">
        <v>105761.19600000001</v>
      </c>
      <c r="L11" s="118">
        <v>105229.13800000001</v>
      </c>
      <c r="M11" s="118">
        <v>13445.007</v>
      </c>
      <c r="N11" s="118">
        <v>118674.145</v>
      </c>
      <c r="O11" s="118">
        <v>94049.523000000001</v>
      </c>
      <c r="P11" s="118">
        <v>13296.550999999999</v>
      </c>
      <c r="Q11" s="118">
        <v>107346.07399999999</v>
      </c>
      <c r="R11" s="118">
        <v>92712.654999999999</v>
      </c>
      <c r="S11" s="118">
        <v>15927.463</v>
      </c>
      <c r="T11" s="118">
        <v>108640.118</v>
      </c>
      <c r="U11" s="118">
        <v>95499.854999999996</v>
      </c>
      <c r="V11" s="118">
        <v>19991.38</v>
      </c>
      <c r="W11" s="118">
        <v>115491.235</v>
      </c>
      <c r="X11" s="118">
        <v>96205.555999999997</v>
      </c>
      <c r="Y11" s="118">
        <v>14961.674999999999</v>
      </c>
      <c r="Z11" s="118">
        <v>111167.231</v>
      </c>
      <c r="AA11" s="118">
        <v>94832.683999999994</v>
      </c>
      <c r="AB11" s="118">
        <v>14961.674999999999</v>
      </c>
      <c r="AC11" s="118">
        <v>109794.359</v>
      </c>
      <c r="AD11" s="118">
        <v>104016.467</v>
      </c>
      <c r="AE11" s="118">
        <v>20808.019</v>
      </c>
      <c r="AF11" s="118">
        <v>124824.486</v>
      </c>
      <c r="AG11" s="118">
        <v>95713.573000000004</v>
      </c>
      <c r="AH11" s="118">
        <v>15111.127</v>
      </c>
      <c r="AI11" s="118">
        <v>110824.70000000001</v>
      </c>
      <c r="AJ11" s="118">
        <v>103077.84299999999</v>
      </c>
      <c r="AK11" s="118">
        <v>15214.733</v>
      </c>
      <c r="AL11" s="118">
        <v>118292.576</v>
      </c>
      <c r="AM11" s="118">
        <v>1152841.608</v>
      </c>
      <c r="AN11" s="118">
        <v>184090.36300000001</v>
      </c>
      <c r="AO11" s="118">
        <v>1336931.9709999999</v>
      </c>
      <c r="AP11" s="1213"/>
      <c r="AQ11" s="1213"/>
      <c r="AR11" s="1213"/>
    </row>
    <row r="12" spans="1:44" x14ac:dyDescent="0.25">
      <c r="B12" s="162" t="s">
        <v>130</v>
      </c>
      <c r="C12" s="118">
        <v>676.44500000000005</v>
      </c>
      <c r="D12" s="118">
        <v>565060.25</v>
      </c>
      <c r="E12" s="118">
        <v>565736.69499999995</v>
      </c>
      <c r="F12" s="118">
        <v>660.56600000000003</v>
      </c>
      <c r="G12" s="118">
        <v>556454.48499999999</v>
      </c>
      <c r="H12" s="118">
        <v>557115.05099999998</v>
      </c>
      <c r="I12" s="118">
        <v>660.56799999999998</v>
      </c>
      <c r="J12" s="118">
        <v>609631.66500000004</v>
      </c>
      <c r="K12" s="118">
        <v>610292.23300000001</v>
      </c>
      <c r="L12" s="118">
        <v>660.56799999999998</v>
      </c>
      <c r="M12" s="118">
        <v>609774.35100000002</v>
      </c>
      <c r="N12" s="118">
        <v>610434.91899999999</v>
      </c>
      <c r="O12" s="118">
        <v>660.56799999999998</v>
      </c>
      <c r="P12" s="118">
        <v>615393.13699999999</v>
      </c>
      <c r="Q12" s="118">
        <v>616053.70499999996</v>
      </c>
      <c r="R12" s="118">
        <v>660.56799999999998</v>
      </c>
      <c r="S12" s="118">
        <v>604468.63</v>
      </c>
      <c r="T12" s="118">
        <v>605129.19799999997</v>
      </c>
      <c r="U12" s="118">
        <v>515.83299999999997</v>
      </c>
      <c r="V12" s="118">
        <v>609457.33700000006</v>
      </c>
      <c r="W12" s="118">
        <v>609973.17000000004</v>
      </c>
      <c r="X12" s="118">
        <v>636.44500000000005</v>
      </c>
      <c r="Y12" s="118">
        <v>607646.125</v>
      </c>
      <c r="Z12" s="118">
        <v>608282.56999999995</v>
      </c>
      <c r="AA12" s="118">
        <v>474.00900000000001</v>
      </c>
      <c r="AB12" s="118">
        <v>604479.88100000005</v>
      </c>
      <c r="AC12" s="118">
        <v>604953.89</v>
      </c>
      <c r="AD12" s="118">
        <v>264.88900000000001</v>
      </c>
      <c r="AE12" s="118">
        <v>609766.94999999995</v>
      </c>
      <c r="AF12" s="118">
        <v>610031.83899999992</v>
      </c>
      <c r="AG12" s="118">
        <v>0</v>
      </c>
      <c r="AH12" s="118">
        <v>607942.34600000002</v>
      </c>
      <c r="AI12" s="118">
        <v>607942.34600000002</v>
      </c>
      <c r="AJ12" s="118">
        <v>0</v>
      </c>
      <c r="AK12" s="118">
        <v>627098.51300000004</v>
      </c>
      <c r="AL12" s="118">
        <v>627098.51300000004</v>
      </c>
      <c r="AM12" s="118">
        <v>5870.4589999999998</v>
      </c>
      <c r="AN12" s="118">
        <v>7227173.6700000009</v>
      </c>
      <c r="AO12" s="118">
        <v>7233044.1290000007</v>
      </c>
      <c r="AP12" s="1213"/>
      <c r="AQ12" s="1213"/>
      <c r="AR12" s="1213"/>
    </row>
    <row r="13" spans="1:44" x14ac:dyDescent="0.25">
      <c r="B13" s="162" t="s">
        <v>131</v>
      </c>
      <c r="C13" s="118">
        <v>0</v>
      </c>
      <c r="D13" s="118">
        <v>46832.697999999997</v>
      </c>
      <c r="E13" s="118">
        <v>46832.697999999997</v>
      </c>
      <c r="F13" s="118">
        <v>0</v>
      </c>
      <c r="G13" s="118">
        <v>47356.635999999999</v>
      </c>
      <c r="H13" s="118">
        <v>47356.635999999999</v>
      </c>
      <c r="I13" s="118">
        <v>0</v>
      </c>
      <c r="J13" s="118">
        <v>58749.084999999999</v>
      </c>
      <c r="K13" s="118">
        <v>58749.084999999999</v>
      </c>
      <c r="L13" s="118">
        <v>0</v>
      </c>
      <c r="M13" s="118">
        <v>54744.067000000003</v>
      </c>
      <c r="N13" s="118">
        <v>54744.067000000003</v>
      </c>
      <c r="O13" s="118">
        <v>0</v>
      </c>
      <c r="P13" s="118">
        <v>53234.036</v>
      </c>
      <c r="Q13" s="118">
        <v>53234.036</v>
      </c>
      <c r="R13" s="118">
        <v>0</v>
      </c>
      <c r="S13" s="118">
        <v>53082.16</v>
      </c>
      <c r="T13" s="118">
        <v>53082.16</v>
      </c>
      <c r="U13" s="118">
        <v>0</v>
      </c>
      <c r="V13" s="118">
        <v>53720.41</v>
      </c>
      <c r="W13" s="118">
        <v>53720.41</v>
      </c>
      <c r="X13" s="118">
        <v>0</v>
      </c>
      <c r="Y13" s="118">
        <v>55827.991999999998</v>
      </c>
      <c r="Z13" s="118">
        <v>55827.991999999998</v>
      </c>
      <c r="AA13" s="118">
        <v>0</v>
      </c>
      <c r="AB13" s="118">
        <v>52868.51</v>
      </c>
      <c r="AC13" s="118">
        <v>52868.51</v>
      </c>
      <c r="AD13" s="118">
        <v>0</v>
      </c>
      <c r="AE13" s="118">
        <v>53312.146000000001</v>
      </c>
      <c r="AF13" s="118">
        <v>53312.146000000001</v>
      </c>
      <c r="AG13" s="118">
        <v>0</v>
      </c>
      <c r="AH13" s="118">
        <v>53922.786</v>
      </c>
      <c r="AI13" s="118">
        <v>53922.786</v>
      </c>
      <c r="AJ13" s="118">
        <v>0</v>
      </c>
      <c r="AK13" s="118">
        <v>54664.08</v>
      </c>
      <c r="AL13" s="118">
        <v>54664.08</v>
      </c>
      <c r="AM13" s="118">
        <v>0</v>
      </c>
      <c r="AN13" s="118">
        <v>638314.60599999991</v>
      </c>
      <c r="AO13" s="118">
        <v>638314.60599999991</v>
      </c>
      <c r="AP13" s="1213"/>
      <c r="AQ13" s="1213"/>
      <c r="AR13" s="1213"/>
    </row>
    <row r="14" spans="1:44" x14ac:dyDescent="0.25">
      <c r="B14" s="162" t="s">
        <v>132</v>
      </c>
      <c r="C14" s="118">
        <v>48033.77</v>
      </c>
      <c r="D14" s="118">
        <v>49733.555</v>
      </c>
      <c r="E14" s="118">
        <v>97767.324999999997</v>
      </c>
      <c r="F14" s="118">
        <v>48404.695</v>
      </c>
      <c r="G14" s="118">
        <v>51506.286999999997</v>
      </c>
      <c r="H14" s="118">
        <v>99910.981999999989</v>
      </c>
      <c r="I14" s="118">
        <v>80183.801000000007</v>
      </c>
      <c r="J14" s="118">
        <v>71228.159</v>
      </c>
      <c r="K14" s="118">
        <v>151411.96000000002</v>
      </c>
      <c r="L14" s="118">
        <v>84250.845000000001</v>
      </c>
      <c r="M14" s="118">
        <v>79636.048999999999</v>
      </c>
      <c r="N14" s="118">
        <v>163886.894</v>
      </c>
      <c r="O14" s="118">
        <v>76725.679000000004</v>
      </c>
      <c r="P14" s="118">
        <v>72141.452000000005</v>
      </c>
      <c r="Q14" s="118">
        <v>148867.13099999999</v>
      </c>
      <c r="R14" s="118">
        <v>70442.069000000003</v>
      </c>
      <c r="S14" s="118">
        <v>71546.501999999993</v>
      </c>
      <c r="T14" s="118">
        <v>141988.571</v>
      </c>
      <c r="U14" s="118">
        <v>68474.644</v>
      </c>
      <c r="V14" s="118">
        <v>70177.839000000007</v>
      </c>
      <c r="W14" s="118">
        <v>138652.48300000001</v>
      </c>
      <c r="X14" s="118">
        <v>69825.067999999999</v>
      </c>
      <c r="Y14" s="118">
        <v>85051.051000000007</v>
      </c>
      <c r="Z14" s="118">
        <v>154876.11900000001</v>
      </c>
      <c r="AA14" s="118">
        <v>63821.309000000001</v>
      </c>
      <c r="AB14" s="118">
        <v>67535.051999999996</v>
      </c>
      <c r="AC14" s="118">
        <v>131356.361</v>
      </c>
      <c r="AD14" s="118">
        <v>69919.460999999996</v>
      </c>
      <c r="AE14" s="118">
        <v>70629.201000000001</v>
      </c>
      <c r="AF14" s="118">
        <v>140548.66200000001</v>
      </c>
      <c r="AG14" s="118">
        <v>73085.793999999994</v>
      </c>
      <c r="AH14" s="118">
        <v>72216.107000000004</v>
      </c>
      <c r="AI14" s="118">
        <v>145301.90100000001</v>
      </c>
      <c r="AJ14" s="118">
        <v>78600.077000000005</v>
      </c>
      <c r="AK14" s="118">
        <v>77028.960999999996</v>
      </c>
      <c r="AL14" s="118">
        <v>155629.038</v>
      </c>
      <c r="AM14" s="118">
        <v>831767.21200000006</v>
      </c>
      <c r="AN14" s="118">
        <v>838430.21499999997</v>
      </c>
      <c r="AO14" s="118">
        <v>1670197.4270000001</v>
      </c>
      <c r="AP14" s="1213"/>
      <c r="AQ14" s="1213"/>
      <c r="AR14" s="1213"/>
    </row>
    <row r="15" spans="1:44" x14ac:dyDescent="0.25">
      <c r="A15" s="163"/>
      <c r="B15" s="62" t="s">
        <v>17</v>
      </c>
      <c r="C15" s="118">
        <v>1087388.736</v>
      </c>
      <c r="D15" s="118">
        <v>817432.00199999998</v>
      </c>
      <c r="E15" s="118">
        <v>1904820.7379999999</v>
      </c>
      <c r="F15" s="118">
        <v>1062599.898</v>
      </c>
      <c r="G15" s="118">
        <v>804572.84999999986</v>
      </c>
      <c r="H15" s="118">
        <v>1867172.7480000001</v>
      </c>
      <c r="I15" s="118">
        <v>1165030.0190000001</v>
      </c>
      <c r="J15" s="118">
        <v>922760.32299999997</v>
      </c>
      <c r="K15" s="118">
        <v>2087790.3419999999</v>
      </c>
      <c r="L15" s="118">
        <v>1184460.6369999999</v>
      </c>
      <c r="M15" s="118">
        <v>907281.82600000012</v>
      </c>
      <c r="N15" s="118">
        <v>2091742.4630000002</v>
      </c>
      <c r="O15" s="118">
        <v>1168117.6670000001</v>
      </c>
      <c r="P15" s="118">
        <v>903373.02599999995</v>
      </c>
      <c r="Q15" s="118">
        <v>2071490.6930000002</v>
      </c>
      <c r="R15" s="118">
        <v>1207200.575</v>
      </c>
      <c r="S15" s="118">
        <v>886779.71900000004</v>
      </c>
      <c r="T15" s="118">
        <v>2093980.294</v>
      </c>
      <c r="U15" s="118">
        <v>1153097.5490000001</v>
      </c>
      <c r="V15" s="118">
        <v>900031.99600000016</v>
      </c>
      <c r="W15" s="118">
        <v>2053129.5450000002</v>
      </c>
      <c r="X15" s="118">
        <v>1228335.7850000001</v>
      </c>
      <c r="Y15" s="118">
        <v>908608.23999999987</v>
      </c>
      <c r="Z15" s="118">
        <v>2136944.0249999999</v>
      </c>
      <c r="AA15" s="118">
        <v>1246876.287</v>
      </c>
      <c r="AB15" s="118">
        <v>883327.10200000007</v>
      </c>
      <c r="AC15" s="118">
        <v>2130203.3889999995</v>
      </c>
      <c r="AD15" s="118">
        <v>1170193.8289999999</v>
      </c>
      <c r="AE15" s="118">
        <v>901979.32</v>
      </c>
      <c r="AF15" s="118">
        <v>2072173.1489999997</v>
      </c>
      <c r="AG15" s="118">
        <v>1200976.1900000002</v>
      </c>
      <c r="AH15" s="118">
        <v>891674.66299999994</v>
      </c>
      <c r="AI15" s="118">
        <v>2092650.8530000004</v>
      </c>
      <c r="AJ15" s="118">
        <v>1280551.568</v>
      </c>
      <c r="AK15" s="118">
        <v>920964.68200000003</v>
      </c>
      <c r="AL15" s="118">
        <v>2201516.25</v>
      </c>
      <c r="AM15" s="118">
        <v>14154828.739999998</v>
      </c>
      <c r="AN15" s="118">
        <v>10648785.749000002</v>
      </c>
      <c r="AO15" s="118">
        <v>24803614.489</v>
      </c>
      <c r="AP15" s="1213"/>
      <c r="AQ15" s="1213"/>
      <c r="AR15" s="1213"/>
    </row>
    <row r="16" spans="1:44" x14ac:dyDescent="0.25">
      <c r="B16" s="1199" t="s">
        <v>133</v>
      </c>
      <c r="C16" s="1203"/>
      <c r="D16" s="1203"/>
      <c r="E16" s="372"/>
      <c r="F16" s="1203"/>
      <c r="G16" s="1203"/>
      <c r="H16" s="372"/>
      <c r="I16" s="1203"/>
      <c r="J16" s="1203"/>
      <c r="K16" s="372"/>
      <c r="L16" s="1203"/>
      <c r="M16" s="1203"/>
      <c r="N16" s="372"/>
      <c r="O16" s="1203"/>
      <c r="P16" s="1203"/>
      <c r="Q16" s="372"/>
      <c r="R16" s="1203"/>
      <c r="S16" s="1203"/>
      <c r="T16" s="372"/>
      <c r="U16" s="1203"/>
      <c r="V16" s="1203"/>
      <c r="W16" s="372"/>
      <c r="X16" s="1203"/>
      <c r="Y16" s="1203"/>
      <c r="Z16" s="372"/>
      <c r="AA16" s="372"/>
      <c r="AB16" s="372"/>
      <c r="AC16" s="372"/>
      <c r="AD16" s="372"/>
      <c r="AE16" s="372"/>
      <c r="AF16" s="372"/>
      <c r="AG16" s="372"/>
      <c r="AH16" s="372"/>
      <c r="AI16" s="372"/>
      <c r="AJ16" s="372"/>
      <c r="AK16" s="372"/>
      <c r="AL16" s="372"/>
      <c r="AM16" s="372"/>
      <c r="AN16" s="372"/>
      <c r="AO16" s="68"/>
      <c r="AP16" s="1213"/>
      <c r="AQ16" s="1213"/>
      <c r="AR16" s="1213"/>
    </row>
    <row r="17" spans="1:44" x14ac:dyDescent="0.25">
      <c r="B17" s="161" t="s">
        <v>127</v>
      </c>
      <c r="C17" s="118">
        <v>537261</v>
      </c>
      <c r="D17" s="118">
        <v>44311</v>
      </c>
      <c r="E17" s="118">
        <v>581572</v>
      </c>
      <c r="F17" s="118">
        <v>539891</v>
      </c>
      <c r="G17" s="118">
        <v>45220</v>
      </c>
      <c r="H17" s="118">
        <v>585111</v>
      </c>
      <c r="I17" s="118">
        <v>542294</v>
      </c>
      <c r="J17" s="118">
        <v>45359</v>
      </c>
      <c r="K17" s="118">
        <v>587653</v>
      </c>
      <c r="L17" s="118">
        <v>547004</v>
      </c>
      <c r="M17" s="118">
        <v>45855</v>
      </c>
      <c r="N17" s="118">
        <v>592859</v>
      </c>
      <c r="O17" s="118">
        <v>549971</v>
      </c>
      <c r="P17" s="118">
        <v>45255</v>
      </c>
      <c r="Q17" s="118">
        <v>595226</v>
      </c>
      <c r="R17" s="118">
        <v>554797</v>
      </c>
      <c r="S17" s="118">
        <v>46097</v>
      </c>
      <c r="T17" s="118">
        <v>600894</v>
      </c>
      <c r="U17" s="118">
        <v>556357</v>
      </c>
      <c r="V17" s="118">
        <v>47187</v>
      </c>
      <c r="W17" s="118">
        <v>603544</v>
      </c>
      <c r="X17" s="118">
        <v>556859.00899999996</v>
      </c>
      <c r="Y17" s="118">
        <v>47616.447</v>
      </c>
      <c r="Z17" s="118">
        <v>604475.45600000001</v>
      </c>
      <c r="AA17" s="118">
        <v>559624.96799999999</v>
      </c>
      <c r="AB17" s="118">
        <v>47555.85</v>
      </c>
      <c r="AC17" s="118">
        <v>607180.81799999997</v>
      </c>
      <c r="AD17" s="118">
        <v>562590.49100000004</v>
      </c>
      <c r="AE17" s="118">
        <v>47379.963000000003</v>
      </c>
      <c r="AF17" s="118">
        <v>609970.45400000003</v>
      </c>
      <c r="AG17" s="118">
        <v>569635.74199999997</v>
      </c>
      <c r="AH17" s="118">
        <v>47688.692999999999</v>
      </c>
      <c r="AI17" s="118">
        <v>617324.43499999994</v>
      </c>
      <c r="AJ17" s="118">
        <v>587190.06299999997</v>
      </c>
      <c r="AK17" s="118">
        <v>49004.724999999999</v>
      </c>
      <c r="AL17" s="118">
        <v>636194.78799999994</v>
      </c>
      <c r="AM17" s="118">
        <v>6663475.273</v>
      </c>
      <c r="AN17" s="118">
        <v>558529.67799999996</v>
      </c>
      <c r="AO17" s="118">
        <v>7222004.9510000004</v>
      </c>
      <c r="AP17" s="1213"/>
      <c r="AQ17" s="1213"/>
      <c r="AR17" s="1213"/>
    </row>
    <row r="18" spans="1:44" x14ac:dyDescent="0.25">
      <c r="B18" s="162" t="s">
        <v>128</v>
      </c>
      <c r="C18" s="118">
        <v>221691</v>
      </c>
      <c r="D18" s="118">
        <v>12446</v>
      </c>
      <c r="E18" s="118">
        <v>234137</v>
      </c>
      <c r="F18" s="118">
        <v>233141</v>
      </c>
      <c r="G18" s="118">
        <v>12446</v>
      </c>
      <c r="H18" s="118">
        <v>245587</v>
      </c>
      <c r="I18" s="118">
        <v>223496</v>
      </c>
      <c r="J18" s="118">
        <v>12975</v>
      </c>
      <c r="K18" s="118">
        <v>236471</v>
      </c>
      <c r="L18" s="118">
        <v>222605</v>
      </c>
      <c r="M18" s="118">
        <v>13622</v>
      </c>
      <c r="N18" s="118">
        <v>236227</v>
      </c>
      <c r="O18" s="118">
        <v>222224</v>
      </c>
      <c r="P18" s="118">
        <v>13622</v>
      </c>
      <c r="Q18" s="118">
        <v>235846</v>
      </c>
      <c r="R18" s="118">
        <v>222579</v>
      </c>
      <c r="S18" s="118">
        <v>13523</v>
      </c>
      <c r="T18" s="118">
        <v>236102</v>
      </c>
      <c r="U18" s="118">
        <v>222807</v>
      </c>
      <c r="V18" s="118">
        <v>13172</v>
      </c>
      <c r="W18" s="118">
        <v>235979</v>
      </c>
      <c r="X18" s="118">
        <v>224603.73800000001</v>
      </c>
      <c r="Y18" s="118">
        <v>14413.401</v>
      </c>
      <c r="Z18" s="118">
        <v>239017.13900000002</v>
      </c>
      <c r="AA18" s="118">
        <v>227008.80100000001</v>
      </c>
      <c r="AB18" s="118">
        <v>16623.287</v>
      </c>
      <c r="AC18" s="118">
        <v>243632.08800000002</v>
      </c>
      <c r="AD18" s="118">
        <v>231004.07399999999</v>
      </c>
      <c r="AE18" s="118">
        <v>16596.345000000001</v>
      </c>
      <c r="AF18" s="118">
        <v>247600.41899999999</v>
      </c>
      <c r="AG18" s="118">
        <v>231702.79300000001</v>
      </c>
      <c r="AH18" s="118">
        <v>17306.932000000001</v>
      </c>
      <c r="AI18" s="118">
        <v>249009.72500000001</v>
      </c>
      <c r="AJ18" s="118">
        <v>237165.655</v>
      </c>
      <c r="AK18" s="118">
        <v>17732.882000000001</v>
      </c>
      <c r="AL18" s="118">
        <v>254898.53700000001</v>
      </c>
      <c r="AM18" s="118">
        <v>2720028.0609999998</v>
      </c>
      <c r="AN18" s="118">
        <v>174478.84700000001</v>
      </c>
      <c r="AO18" s="118">
        <v>2894506.9079999998</v>
      </c>
      <c r="AP18" s="1213"/>
      <c r="AQ18" s="1213"/>
      <c r="AR18" s="1213"/>
    </row>
    <row r="19" spans="1:44" x14ac:dyDescent="0.25">
      <c r="B19" s="162" t="s">
        <v>129</v>
      </c>
      <c r="C19" s="118">
        <v>107367</v>
      </c>
      <c r="D19" s="118">
        <v>4305</v>
      </c>
      <c r="E19" s="118">
        <v>111672</v>
      </c>
      <c r="F19" s="118">
        <v>106834</v>
      </c>
      <c r="G19" s="118">
        <v>4305</v>
      </c>
      <c r="H19" s="118">
        <v>111139</v>
      </c>
      <c r="I19" s="118">
        <v>107255</v>
      </c>
      <c r="J19" s="118">
        <v>4304</v>
      </c>
      <c r="K19" s="118">
        <v>111559</v>
      </c>
      <c r="L19" s="118">
        <v>108900</v>
      </c>
      <c r="M19" s="118">
        <v>4305</v>
      </c>
      <c r="N19" s="118">
        <v>113205</v>
      </c>
      <c r="O19" s="118">
        <v>115647</v>
      </c>
      <c r="P19" s="118">
        <v>4305</v>
      </c>
      <c r="Q19" s="118">
        <v>119952</v>
      </c>
      <c r="R19" s="118">
        <v>110700</v>
      </c>
      <c r="S19" s="118">
        <v>4305</v>
      </c>
      <c r="T19" s="118">
        <v>115005</v>
      </c>
      <c r="U19" s="118">
        <v>109976</v>
      </c>
      <c r="V19" s="118">
        <v>4305</v>
      </c>
      <c r="W19" s="118">
        <v>114281</v>
      </c>
      <c r="X19" s="118">
        <v>111858.757</v>
      </c>
      <c r="Y19" s="118">
        <v>3716.511</v>
      </c>
      <c r="Z19" s="118">
        <v>115575.268</v>
      </c>
      <c r="AA19" s="118">
        <v>111962.034</v>
      </c>
      <c r="AB19" s="118">
        <v>3716.511</v>
      </c>
      <c r="AC19" s="118">
        <v>115678.545</v>
      </c>
      <c r="AD19" s="118">
        <v>111874.817</v>
      </c>
      <c r="AE19" s="118">
        <v>3716.511</v>
      </c>
      <c r="AF19" s="118">
        <v>115591.32799999999</v>
      </c>
      <c r="AG19" s="118">
        <v>112159.833</v>
      </c>
      <c r="AH19" s="118">
        <v>3592.826</v>
      </c>
      <c r="AI19" s="118">
        <v>115752.659</v>
      </c>
      <c r="AJ19" s="118">
        <v>113964.05</v>
      </c>
      <c r="AK19" s="118">
        <v>3041.5439999999999</v>
      </c>
      <c r="AL19" s="118">
        <v>117005.594</v>
      </c>
      <c r="AM19" s="118">
        <v>1328498.4910000002</v>
      </c>
      <c r="AN19" s="118">
        <v>47917.902999999998</v>
      </c>
      <c r="AO19" s="118">
        <v>1376416.3940000001</v>
      </c>
      <c r="AP19" s="1213"/>
      <c r="AQ19" s="1213"/>
      <c r="AR19" s="1213"/>
    </row>
    <row r="20" spans="1:44" x14ac:dyDescent="0.25">
      <c r="B20" s="162" t="s">
        <v>130</v>
      </c>
      <c r="C20" s="118">
        <v>0</v>
      </c>
      <c r="D20" s="118">
        <v>671767</v>
      </c>
      <c r="E20" s="118">
        <v>671767</v>
      </c>
      <c r="F20" s="118">
        <v>0</v>
      </c>
      <c r="G20" s="118">
        <v>673482</v>
      </c>
      <c r="H20" s="118">
        <v>673482</v>
      </c>
      <c r="I20" s="118">
        <v>0</v>
      </c>
      <c r="J20" s="118">
        <v>670252</v>
      </c>
      <c r="K20" s="118">
        <v>670252</v>
      </c>
      <c r="L20" s="118">
        <v>0</v>
      </c>
      <c r="M20" s="118">
        <v>684447</v>
      </c>
      <c r="N20" s="118">
        <v>684447</v>
      </c>
      <c r="O20" s="118">
        <v>0</v>
      </c>
      <c r="P20" s="118">
        <v>678518</v>
      </c>
      <c r="Q20" s="118">
        <v>678518</v>
      </c>
      <c r="R20" s="118">
        <v>0</v>
      </c>
      <c r="S20" s="118">
        <v>682792</v>
      </c>
      <c r="T20" s="118">
        <v>682792</v>
      </c>
      <c r="U20" s="118">
        <v>0</v>
      </c>
      <c r="V20" s="118">
        <v>682080</v>
      </c>
      <c r="W20" s="118">
        <v>682080</v>
      </c>
      <c r="X20" s="118">
        <v>0</v>
      </c>
      <c r="Y20" s="118">
        <v>684635.78799999994</v>
      </c>
      <c r="Z20" s="118">
        <v>684635.78799999994</v>
      </c>
      <c r="AA20" s="118">
        <v>0</v>
      </c>
      <c r="AB20" s="118">
        <v>683482.42200000002</v>
      </c>
      <c r="AC20" s="118">
        <v>683482.42200000002</v>
      </c>
      <c r="AD20" s="118">
        <v>0</v>
      </c>
      <c r="AE20" s="118">
        <v>686945.39</v>
      </c>
      <c r="AF20" s="118">
        <v>686945.39</v>
      </c>
      <c r="AG20" s="118">
        <v>0</v>
      </c>
      <c r="AH20" s="118">
        <v>689088.51</v>
      </c>
      <c r="AI20" s="118">
        <v>689088.51</v>
      </c>
      <c r="AJ20" s="118">
        <v>0</v>
      </c>
      <c r="AK20" s="118">
        <v>716207.85900000005</v>
      </c>
      <c r="AL20" s="118">
        <v>716207.85900000005</v>
      </c>
      <c r="AM20" s="118">
        <v>0</v>
      </c>
      <c r="AN20" s="118">
        <v>8203697.9689999996</v>
      </c>
      <c r="AO20" s="118">
        <v>8203697.9689999996</v>
      </c>
      <c r="AP20" s="1213"/>
      <c r="AQ20" s="1213"/>
      <c r="AR20" s="1213"/>
    </row>
    <row r="21" spans="1:44" x14ac:dyDescent="0.25">
      <c r="B21" s="162" t="s">
        <v>131</v>
      </c>
      <c r="C21" s="118">
        <v>0</v>
      </c>
      <c r="D21" s="118">
        <v>67316</v>
      </c>
      <c r="E21" s="118">
        <v>67316</v>
      </c>
      <c r="F21" s="118">
        <v>0</v>
      </c>
      <c r="G21" s="118">
        <v>67741</v>
      </c>
      <c r="H21" s="118">
        <v>67741</v>
      </c>
      <c r="I21" s="118">
        <v>0</v>
      </c>
      <c r="J21" s="118">
        <v>66674</v>
      </c>
      <c r="K21" s="118">
        <v>66674</v>
      </c>
      <c r="L21" s="118">
        <v>0</v>
      </c>
      <c r="M21" s="118">
        <v>68292</v>
      </c>
      <c r="N21" s="118">
        <v>68292</v>
      </c>
      <c r="O21" s="118">
        <v>0</v>
      </c>
      <c r="P21" s="118">
        <v>68642</v>
      </c>
      <c r="Q21" s="118">
        <v>68642</v>
      </c>
      <c r="R21" s="118">
        <v>0</v>
      </c>
      <c r="S21" s="118">
        <v>68910</v>
      </c>
      <c r="T21" s="118">
        <v>68910</v>
      </c>
      <c r="U21" s="118">
        <v>0</v>
      </c>
      <c r="V21" s="118">
        <v>68887</v>
      </c>
      <c r="W21" s="118">
        <v>68887</v>
      </c>
      <c r="X21" s="118">
        <v>0</v>
      </c>
      <c r="Y21" s="118">
        <v>69333.350000000006</v>
      </c>
      <c r="Z21" s="118">
        <v>69333.350000000006</v>
      </c>
      <c r="AA21" s="118">
        <v>0</v>
      </c>
      <c r="AB21" s="118">
        <v>68608.781000000003</v>
      </c>
      <c r="AC21" s="118">
        <v>68608.781000000003</v>
      </c>
      <c r="AD21" s="118">
        <v>0</v>
      </c>
      <c r="AE21" s="118">
        <v>70192.717999999993</v>
      </c>
      <c r="AF21" s="118">
        <v>70192.717999999993</v>
      </c>
      <c r="AG21" s="118">
        <v>0</v>
      </c>
      <c r="AH21" s="118">
        <v>69380.365000000005</v>
      </c>
      <c r="AI21" s="118">
        <v>69380.365000000005</v>
      </c>
      <c r="AJ21" s="118">
        <v>0</v>
      </c>
      <c r="AK21" s="118">
        <v>74068.198999999993</v>
      </c>
      <c r="AL21" s="118">
        <v>74068.198999999993</v>
      </c>
      <c r="AM21" s="118">
        <v>0</v>
      </c>
      <c r="AN21" s="118">
        <v>828045.41299999994</v>
      </c>
      <c r="AO21" s="118">
        <v>828045.41299999994</v>
      </c>
      <c r="AP21" s="1213"/>
      <c r="AQ21" s="1213"/>
      <c r="AR21" s="1213"/>
    </row>
    <row r="22" spans="1:44" x14ac:dyDescent="0.25">
      <c r="B22" s="162" t="s">
        <v>132</v>
      </c>
      <c r="C22" s="118">
        <v>67969</v>
      </c>
      <c r="D22" s="118">
        <v>71899</v>
      </c>
      <c r="E22" s="118">
        <v>139868</v>
      </c>
      <c r="F22" s="118">
        <v>70357</v>
      </c>
      <c r="G22" s="118">
        <v>73462</v>
      </c>
      <c r="H22" s="118">
        <v>143819</v>
      </c>
      <c r="I22" s="118">
        <v>60642</v>
      </c>
      <c r="J22" s="118">
        <v>63339</v>
      </c>
      <c r="K22" s="118">
        <v>123981</v>
      </c>
      <c r="L22" s="118">
        <v>76563</v>
      </c>
      <c r="M22" s="118">
        <v>76765</v>
      </c>
      <c r="N22" s="118">
        <v>153328</v>
      </c>
      <c r="O22" s="118">
        <v>73900</v>
      </c>
      <c r="P22" s="118">
        <v>80278</v>
      </c>
      <c r="Q22" s="118">
        <v>154178</v>
      </c>
      <c r="R22" s="118">
        <v>73666</v>
      </c>
      <c r="S22" s="118">
        <v>75996</v>
      </c>
      <c r="T22" s="118">
        <v>149662</v>
      </c>
      <c r="U22" s="118">
        <v>73149</v>
      </c>
      <c r="V22" s="118">
        <v>78964</v>
      </c>
      <c r="W22" s="118">
        <v>152113</v>
      </c>
      <c r="X22" s="118">
        <v>73427.210000000006</v>
      </c>
      <c r="Y22" s="118">
        <v>77696.673999999999</v>
      </c>
      <c r="Z22" s="118">
        <v>151123.88400000002</v>
      </c>
      <c r="AA22" s="118">
        <v>66965.642999999996</v>
      </c>
      <c r="AB22" s="118">
        <v>69114.850999999995</v>
      </c>
      <c r="AC22" s="118">
        <v>136080.49400000001</v>
      </c>
      <c r="AD22" s="118">
        <v>74314.221000000005</v>
      </c>
      <c r="AE22" s="118">
        <v>76766.433000000005</v>
      </c>
      <c r="AF22" s="118">
        <v>151080.65400000001</v>
      </c>
      <c r="AG22" s="118">
        <v>73131.764999999999</v>
      </c>
      <c r="AH22" s="118">
        <v>78808.558999999994</v>
      </c>
      <c r="AI22" s="118">
        <v>151940.32399999999</v>
      </c>
      <c r="AJ22" s="118">
        <v>79092.187999999995</v>
      </c>
      <c r="AK22" s="118">
        <v>81766.786999999997</v>
      </c>
      <c r="AL22" s="118">
        <v>160858.97499999998</v>
      </c>
      <c r="AM22" s="118">
        <v>863177.027</v>
      </c>
      <c r="AN22" s="118">
        <v>904856.304</v>
      </c>
      <c r="AO22" s="118">
        <v>1768033.331</v>
      </c>
      <c r="AP22" s="1213"/>
      <c r="AQ22" s="1213"/>
      <c r="AR22" s="1213"/>
    </row>
    <row r="23" spans="1:44" x14ac:dyDescent="0.25">
      <c r="A23" s="163"/>
      <c r="B23" s="62" t="s">
        <v>17</v>
      </c>
      <c r="C23" s="118">
        <v>934288</v>
      </c>
      <c r="D23" s="118">
        <v>872044</v>
      </c>
      <c r="E23" s="118">
        <v>1806332</v>
      </c>
      <c r="F23" s="118">
        <v>950223</v>
      </c>
      <c r="G23" s="118">
        <v>876656</v>
      </c>
      <c r="H23" s="118">
        <v>1826879</v>
      </c>
      <c r="I23" s="118">
        <v>933687</v>
      </c>
      <c r="J23" s="118">
        <v>862903</v>
      </c>
      <c r="K23" s="118">
        <v>1796590</v>
      </c>
      <c r="L23" s="118">
        <v>955072</v>
      </c>
      <c r="M23" s="118">
        <v>893286</v>
      </c>
      <c r="N23" s="118">
        <v>1848358</v>
      </c>
      <c r="O23" s="118">
        <v>961742</v>
      </c>
      <c r="P23" s="118">
        <v>890620</v>
      </c>
      <c r="Q23" s="118">
        <v>1852362</v>
      </c>
      <c r="R23" s="118">
        <v>961742</v>
      </c>
      <c r="S23" s="118">
        <v>891623</v>
      </c>
      <c r="T23" s="118">
        <v>1853365</v>
      </c>
      <c r="U23" s="118">
        <v>962289</v>
      </c>
      <c r="V23" s="118">
        <v>894595</v>
      </c>
      <c r="W23" s="118">
        <v>1856884</v>
      </c>
      <c r="X23" s="118">
        <v>966748.71399999992</v>
      </c>
      <c r="Y23" s="118">
        <v>897412.17099999986</v>
      </c>
      <c r="Z23" s="118">
        <v>1864160.8850000002</v>
      </c>
      <c r="AA23" s="118">
        <v>965561.446</v>
      </c>
      <c r="AB23" s="118">
        <v>889101.70200000005</v>
      </c>
      <c r="AC23" s="118">
        <v>1854663.148</v>
      </c>
      <c r="AD23" s="118">
        <v>979783.60300000012</v>
      </c>
      <c r="AE23" s="118">
        <v>901597.36</v>
      </c>
      <c r="AF23" s="118">
        <v>1881380.963</v>
      </c>
      <c r="AG23" s="118">
        <v>986630.13299999991</v>
      </c>
      <c r="AH23" s="118">
        <v>905865.88500000001</v>
      </c>
      <c r="AI23" s="118">
        <v>1892496.0179999999</v>
      </c>
      <c r="AJ23" s="118">
        <v>1017411.956</v>
      </c>
      <c r="AK23" s="118">
        <v>941821.99600000004</v>
      </c>
      <c r="AL23" s="118">
        <v>1959233.952</v>
      </c>
      <c r="AM23" s="118">
        <v>11575178.852</v>
      </c>
      <c r="AN23" s="118">
        <v>10717526.114</v>
      </c>
      <c r="AO23" s="118">
        <v>22292704.965999998</v>
      </c>
      <c r="AP23" s="1213"/>
      <c r="AQ23" s="1213"/>
      <c r="AR23" s="1213"/>
    </row>
    <row r="24" spans="1:44" x14ac:dyDescent="0.25">
      <c r="B24" s="1199" t="s">
        <v>134</v>
      </c>
      <c r="C24" s="1203"/>
      <c r="D24" s="1203"/>
      <c r="E24" s="372"/>
      <c r="F24" s="1203"/>
      <c r="G24" s="1203"/>
      <c r="H24" s="372"/>
      <c r="I24" s="1203"/>
      <c r="J24" s="1203"/>
      <c r="K24" s="372"/>
      <c r="L24" s="1203"/>
      <c r="M24" s="1203"/>
      <c r="N24" s="372"/>
      <c r="O24" s="1203"/>
      <c r="P24" s="1203"/>
      <c r="Q24" s="372"/>
      <c r="R24" s="1203"/>
      <c r="S24" s="1203"/>
      <c r="T24" s="372"/>
      <c r="U24" s="1203"/>
      <c r="V24" s="1203"/>
      <c r="W24" s="372"/>
      <c r="X24" s="1203"/>
      <c r="Y24" s="1203"/>
      <c r="Z24" s="372"/>
      <c r="AA24" s="372"/>
      <c r="AB24" s="372"/>
      <c r="AC24" s="372"/>
      <c r="AD24" s="372"/>
      <c r="AE24" s="372"/>
      <c r="AF24" s="372"/>
      <c r="AG24" s="372"/>
      <c r="AH24" s="372"/>
      <c r="AI24" s="372"/>
      <c r="AJ24" s="372"/>
      <c r="AK24" s="372"/>
      <c r="AL24" s="372"/>
      <c r="AM24" s="372"/>
      <c r="AN24" s="372"/>
      <c r="AO24" s="68"/>
      <c r="AP24" s="1213"/>
      <c r="AQ24" s="1213"/>
      <c r="AR24" s="1213"/>
    </row>
    <row r="25" spans="1:44" x14ac:dyDescent="0.25">
      <c r="B25" s="161" t="s">
        <v>127</v>
      </c>
      <c r="C25" s="118">
        <v>111918.508</v>
      </c>
      <c r="D25" s="118">
        <v>7998.1760000000004</v>
      </c>
      <c r="E25" s="118">
        <v>119916.68400000001</v>
      </c>
      <c r="F25" s="118">
        <v>114553.524</v>
      </c>
      <c r="G25" s="118">
        <v>7998.1760000000004</v>
      </c>
      <c r="H25" s="118">
        <v>122551.70000000001</v>
      </c>
      <c r="I25" s="118">
        <v>113677.224</v>
      </c>
      <c r="J25" s="118">
        <v>7998.1760000000004</v>
      </c>
      <c r="K25" s="118">
        <v>121675.40000000001</v>
      </c>
      <c r="L25" s="118">
        <v>113316.542</v>
      </c>
      <c r="M25" s="118">
        <v>8231.6910000000007</v>
      </c>
      <c r="N25" s="118">
        <v>121548.23300000001</v>
      </c>
      <c r="O25" s="118">
        <v>114009.44500000001</v>
      </c>
      <c r="P25" s="118">
        <v>8595.34</v>
      </c>
      <c r="Q25" s="118">
        <v>122604.785</v>
      </c>
      <c r="R25" s="118">
        <v>114593.18799999999</v>
      </c>
      <c r="S25" s="118">
        <v>8595.34</v>
      </c>
      <c r="T25" s="118">
        <v>123188.52799999999</v>
      </c>
      <c r="U25" s="118">
        <v>114681.02899999999</v>
      </c>
      <c r="V25" s="118">
        <v>8733.9259999999995</v>
      </c>
      <c r="W25" s="118">
        <v>123414.95499999999</v>
      </c>
      <c r="X25" s="118">
        <v>114621.641</v>
      </c>
      <c r="Y25" s="118">
        <v>8733.9259999999995</v>
      </c>
      <c r="Z25" s="118">
        <v>123355.56700000001</v>
      </c>
      <c r="AA25" s="118">
        <v>114217.704</v>
      </c>
      <c r="AB25" s="118">
        <v>8906.9680000000008</v>
      </c>
      <c r="AC25" s="118">
        <v>123124.67199999999</v>
      </c>
      <c r="AD25" s="118">
        <v>113800.899</v>
      </c>
      <c r="AE25" s="118">
        <v>8984.0619999999999</v>
      </c>
      <c r="AF25" s="118">
        <v>122784.96100000001</v>
      </c>
      <c r="AG25" s="118">
        <v>113905.663</v>
      </c>
      <c r="AH25" s="118">
        <v>8984.0619999999999</v>
      </c>
      <c r="AI25" s="118">
        <v>122889.72500000001</v>
      </c>
      <c r="AJ25" s="118">
        <v>117085.3</v>
      </c>
      <c r="AK25" s="118">
        <v>9234.6959999999999</v>
      </c>
      <c r="AL25" s="118">
        <v>126319.996</v>
      </c>
      <c r="AM25" s="118">
        <v>1370380.6670000001</v>
      </c>
      <c r="AN25" s="118">
        <v>102994.53900000002</v>
      </c>
      <c r="AO25" s="118">
        <v>1473375.2060000002</v>
      </c>
      <c r="AP25" s="1213"/>
      <c r="AQ25" s="1213"/>
      <c r="AR25" s="1213"/>
    </row>
    <row r="26" spans="1:44" x14ac:dyDescent="0.25">
      <c r="B26" s="162" t="s">
        <v>128</v>
      </c>
      <c r="C26" s="118">
        <v>68246.654999999999</v>
      </c>
      <c r="D26" s="118">
        <v>5697.4210000000003</v>
      </c>
      <c r="E26" s="118">
        <v>73944.076000000001</v>
      </c>
      <c r="F26" s="118">
        <v>69509.811000000002</v>
      </c>
      <c r="G26" s="118">
        <v>5697.4210000000003</v>
      </c>
      <c r="H26" s="118">
        <v>75207.232000000004</v>
      </c>
      <c r="I26" s="118">
        <v>67148.884999999995</v>
      </c>
      <c r="J26" s="118">
        <v>5487.39</v>
      </c>
      <c r="K26" s="118">
        <v>72636.274999999994</v>
      </c>
      <c r="L26" s="118">
        <v>66646.080000000002</v>
      </c>
      <c r="M26" s="118">
        <v>5556.3459999999995</v>
      </c>
      <c r="N26" s="118">
        <v>72202.426000000007</v>
      </c>
      <c r="O26" s="118">
        <v>70385.562000000005</v>
      </c>
      <c r="P26" s="118">
        <v>5556.3459999999995</v>
      </c>
      <c r="Q26" s="118">
        <v>75941.90800000001</v>
      </c>
      <c r="R26" s="118">
        <v>65474.252999999997</v>
      </c>
      <c r="S26" s="118">
        <v>5556.3459999999995</v>
      </c>
      <c r="T26" s="118">
        <v>71030.599000000002</v>
      </c>
      <c r="U26" s="118">
        <v>64791.637000000002</v>
      </c>
      <c r="V26" s="118">
        <v>5556.3459999999995</v>
      </c>
      <c r="W26" s="118">
        <v>70347.983000000007</v>
      </c>
      <c r="X26" s="118">
        <v>64829.29</v>
      </c>
      <c r="Y26" s="118">
        <v>5556.3459999999995</v>
      </c>
      <c r="Z26" s="118">
        <v>70385.635999999999</v>
      </c>
      <c r="AA26" s="118">
        <v>64460.124000000003</v>
      </c>
      <c r="AB26" s="118">
        <v>5556.3459999999995</v>
      </c>
      <c r="AC26" s="118">
        <v>70016.47</v>
      </c>
      <c r="AD26" s="118">
        <v>65235.974999999999</v>
      </c>
      <c r="AE26" s="118">
        <v>5556.3459999999995</v>
      </c>
      <c r="AF26" s="118">
        <v>70792.320999999996</v>
      </c>
      <c r="AG26" s="118">
        <v>64773.673000000003</v>
      </c>
      <c r="AH26" s="118">
        <v>5806.576</v>
      </c>
      <c r="AI26" s="118">
        <v>70580.248999999996</v>
      </c>
      <c r="AJ26" s="118">
        <v>66568.301999999996</v>
      </c>
      <c r="AK26" s="118">
        <v>5968.5770000000002</v>
      </c>
      <c r="AL26" s="118">
        <v>72536.879000000001</v>
      </c>
      <c r="AM26" s="118">
        <v>798070.24699999997</v>
      </c>
      <c r="AN26" s="118">
        <v>67551.806999999986</v>
      </c>
      <c r="AO26" s="118">
        <v>865622.054</v>
      </c>
      <c r="AP26" s="1213"/>
      <c r="AQ26" s="1213"/>
      <c r="AR26" s="1213"/>
    </row>
    <row r="27" spans="1:44" x14ac:dyDescent="0.25">
      <c r="B27" s="162" t="s">
        <v>129</v>
      </c>
      <c r="C27" s="118">
        <v>15276.589</v>
      </c>
      <c r="D27" s="118">
        <v>591.678</v>
      </c>
      <c r="E27" s="118">
        <v>15868.267</v>
      </c>
      <c r="F27" s="118">
        <v>15276.589</v>
      </c>
      <c r="G27" s="118">
        <v>591.678</v>
      </c>
      <c r="H27" s="118">
        <v>15868.267</v>
      </c>
      <c r="I27" s="118">
        <v>15276.589</v>
      </c>
      <c r="J27" s="118">
        <v>591.678</v>
      </c>
      <c r="K27" s="118">
        <v>15868.267</v>
      </c>
      <c r="L27" s="118">
        <v>15162.674999999999</v>
      </c>
      <c r="M27" s="118">
        <v>308.79599999999999</v>
      </c>
      <c r="N27" s="118">
        <v>15471.471</v>
      </c>
      <c r="O27" s="118">
        <v>16197.858</v>
      </c>
      <c r="P27" s="118">
        <v>308.79599999999999</v>
      </c>
      <c r="Q27" s="118">
        <v>16506.653999999999</v>
      </c>
      <c r="R27" s="118">
        <v>15817.06</v>
      </c>
      <c r="S27" s="118">
        <v>308.79599999999999</v>
      </c>
      <c r="T27" s="118">
        <v>16125.856</v>
      </c>
      <c r="U27" s="118">
        <v>15817.06</v>
      </c>
      <c r="V27" s="118">
        <v>308.79599999999999</v>
      </c>
      <c r="W27" s="118">
        <v>16125.856</v>
      </c>
      <c r="X27" s="118">
        <v>15817.06</v>
      </c>
      <c r="Y27" s="118">
        <v>308.79599999999999</v>
      </c>
      <c r="Z27" s="118">
        <v>16125.856</v>
      </c>
      <c r="AA27" s="118">
        <v>15817.06</v>
      </c>
      <c r="AB27" s="118">
        <v>308.79599999999999</v>
      </c>
      <c r="AC27" s="118">
        <v>16125.856</v>
      </c>
      <c r="AD27" s="118">
        <v>15817.06</v>
      </c>
      <c r="AE27" s="118">
        <v>308.79599999999999</v>
      </c>
      <c r="AF27" s="118">
        <v>16125.856</v>
      </c>
      <c r="AG27" s="118">
        <v>15817.06</v>
      </c>
      <c r="AH27" s="118">
        <v>308.79599999999999</v>
      </c>
      <c r="AI27" s="118">
        <v>16125.856</v>
      </c>
      <c r="AJ27" s="118">
        <v>16258.355</v>
      </c>
      <c r="AK27" s="118">
        <v>317.41199999999998</v>
      </c>
      <c r="AL27" s="118">
        <v>16575.767</v>
      </c>
      <c r="AM27" s="118">
        <v>188351.01499999998</v>
      </c>
      <c r="AN27" s="118">
        <v>4562.8139999999994</v>
      </c>
      <c r="AO27" s="118">
        <v>192913.829</v>
      </c>
      <c r="AP27" s="1213"/>
      <c r="AQ27" s="1213"/>
      <c r="AR27" s="1213"/>
    </row>
    <row r="28" spans="1:44" x14ac:dyDescent="0.25">
      <c r="B28" s="162" t="s">
        <v>130</v>
      </c>
      <c r="C28" s="118">
        <v>117.79600000000001</v>
      </c>
      <c r="D28" s="118">
        <v>212470.55799999999</v>
      </c>
      <c r="E28" s="118">
        <v>212588.35399999999</v>
      </c>
      <c r="F28" s="118">
        <v>117.79600000000001</v>
      </c>
      <c r="G28" s="118">
        <v>213405.527</v>
      </c>
      <c r="H28" s="118">
        <v>213523.323</v>
      </c>
      <c r="I28" s="118">
        <v>117.79600000000001</v>
      </c>
      <c r="J28" s="118">
        <v>213856.57699999999</v>
      </c>
      <c r="K28" s="118">
        <v>213974.37299999999</v>
      </c>
      <c r="L28" s="118">
        <v>117.79600000000001</v>
      </c>
      <c r="M28" s="118">
        <v>215229.71900000001</v>
      </c>
      <c r="N28" s="118">
        <v>215347.51500000001</v>
      </c>
      <c r="O28" s="118">
        <v>117.79600000000001</v>
      </c>
      <c r="P28" s="118">
        <v>214967.23800000001</v>
      </c>
      <c r="Q28" s="118">
        <v>215085.03400000001</v>
      </c>
      <c r="R28" s="118">
        <v>252.678</v>
      </c>
      <c r="S28" s="118">
        <v>214662.90299999999</v>
      </c>
      <c r="T28" s="118">
        <v>214915.58100000001</v>
      </c>
      <c r="U28" s="118">
        <v>188.08099999999999</v>
      </c>
      <c r="V28" s="118">
        <v>214527.579</v>
      </c>
      <c r="W28" s="118">
        <v>214715.66</v>
      </c>
      <c r="X28" s="118">
        <v>188.08099999999999</v>
      </c>
      <c r="Y28" s="118">
        <v>214510.28899999999</v>
      </c>
      <c r="Z28" s="118">
        <v>214698.37</v>
      </c>
      <c r="AA28" s="118">
        <v>188.13399999999999</v>
      </c>
      <c r="AB28" s="118">
        <v>215087.98</v>
      </c>
      <c r="AC28" s="118">
        <v>215276.114</v>
      </c>
      <c r="AD28" s="118">
        <v>188.13399999999999</v>
      </c>
      <c r="AE28" s="118">
        <v>216141.011</v>
      </c>
      <c r="AF28" s="118">
        <v>216329.14499999999</v>
      </c>
      <c r="AG28" s="118">
        <v>188.13399999999999</v>
      </c>
      <c r="AH28" s="118">
        <v>216466.872</v>
      </c>
      <c r="AI28" s="118">
        <v>216655.00599999999</v>
      </c>
      <c r="AJ28" s="118">
        <v>218.971</v>
      </c>
      <c r="AK28" s="118">
        <v>224859.859</v>
      </c>
      <c r="AL28" s="118">
        <v>225078.83</v>
      </c>
      <c r="AM28" s="118">
        <v>2001.193</v>
      </c>
      <c r="AN28" s="118">
        <v>2586186.1119999997</v>
      </c>
      <c r="AO28" s="118">
        <v>2588187.3049999997</v>
      </c>
      <c r="AP28" s="1213"/>
      <c r="AQ28" s="1213"/>
      <c r="AR28" s="1213"/>
    </row>
    <row r="29" spans="1:44" x14ac:dyDescent="0.25">
      <c r="B29" s="162" t="s">
        <v>131</v>
      </c>
      <c r="C29" s="118">
        <v>0</v>
      </c>
      <c r="D29" s="118">
        <v>14461.775</v>
      </c>
      <c r="E29" s="118">
        <v>14461.775</v>
      </c>
      <c r="F29" s="118">
        <v>0</v>
      </c>
      <c r="G29" s="118">
        <v>14613.037</v>
      </c>
      <c r="H29" s="118">
        <v>14613.037</v>
      </c>
      <c r="I29" s="118">
        <v>0</v>
      </c>
      <c r="J29" s="118">
        <v>15350.509</v>
      </c>
      <c r="K29" s="118">
        <v>15350.509</v>
      </c>
      <c r="L29" s="118">
        <v>0</v>
      </c>
      <c r="M29" s="118">
        <v>14953.021000000001</v>
      </c>
      <c r="N29" s="118">
        <v>14953.021000000001</v>
      </c>
      <c r="O29" s="118">
        <v>0</v>
      </c>
      <c r="P29" s="118">
        <v>14953.021000000001</v>
      </c>
      <c r="Q29" s="118">
        <v>14953.021000000001</v>
      </c>
      <c r="R29" s="118">
        <v>0</v>
      </c>
      <c r="S29" s="118">
        <v>15023.7</v>
      </c>
      <c r="T29" s="118">
        <v>15023.7</v>
      </c>
      <c r="U29" s="118">
        <v>0</v>
      </c>
      <c r="V29" s="118">
        <v>15026.544</v>
      </c>
      <c r="W29" s="118">
        <v>15026.544</v>
      </c>
      <c r="X29" s="118">
        <v>0</v>
      </c>
      <c r="Y29" s="118">
        <v>14499.616</v>
      </c>
      <c r="Z29" s="118">
        <v>14499.616</v>
      </c>
      <c r="AA29" s="118">
        <v>0</v>
      </c>
      <c r="AB29" s="118">
        <v>15270.805</v>
      </c>
      <c r="AC29" s="118">
        <v>15270.805</v>
      </c>
      <c r="AD29" s="118">
        <v>0</v>
      </c>
      <c r="AE29" s="118">
        <v>15174.194</v>
      </c>
      <c r="AF29" s="118">
        <v>15174.194</v>
      </c>
      <c r="AG29" s="118">
        <v>0</v>
      </c>
      <c r="AH29" s="118">
        <v>15141.998</v>
      </c>
      <c r="AI29" s="118">
        <v>15141.998</v>
      </c>
      <c r="AJ29" s="118">
        <v>0</v>
      </c>
      <c r="AK29" s="118">
        <v>15505.364</v>
      </c>
      <c r="AL29" s="118">
        <v>15505.364</v>
      </c>
      <c r="AM29" s="118">
        <v>0</v>
      </c>
      <c r="AN29" s="118">
        <v>179973.58399999997</v>
      </c>
      <c r="AO29" s="118">
        <v>179973.58399999997</v>
      </c>
      <c r="AP29" s="1213"/>
      <c r="AQ29" s="1213"/>
      <c r="AR29" s="1213"/>
    </row>
    <row r="30" spans="1:44" x14ac:dyDescent="0.25">
      <c r="B30" s="162" t="s">
        <v>132</v>
      </c>
      <c r="C30" s="118">
        <v>15562.543</v>
      </c>
      <c r="D30" s="118">
        <v>13557.674000000001</v>
      </c>
      <c r="E30" s="118">
        <v>29120.217000000001</v>
      </c>
      <c r="F30" s="118">
        <v>18838.246999999999</v>
      </c>
      <c r="G30" s="118">
        <v>17772.741000000002</v>
      </c>
      <c r="H30" s="118">
        <v>36610.987999999998</v>
      </c>
      <c r="I30" s="118">
        <v>24807.941999999999</v>
      </c>
      <c r="J30" s="118">
        <v>23656.959999999999</v>
      </c>
      <c r="K30" s="118">
        <v>48464.902000000002</v>
      </c>
      <c r="L30" s="118">
        <v>24690.702000000001</v>
      </c>
      <c r="M30" s="118">
        <v>19514.275000000001</v>
      </c>
      <c r="N30" s="118">
        <v>44204.976999999999</v>
      </c>
      <c r="O30" s="118">
        <v>21790.7</v>
      </c>
      <c r="P30" s="118">
        <v>20115.081999999999</v>
      </c>
      <c r="Q30" s="118">
        <v>41905.781999999999</v>
      </c>
      <c r="R30" s="118">
        <v>21633.013999999999</v>
      </c>
      <c r="S30" s="118">
        <v>19448.684000000001</v>
      </c>
      <c r="T30" s="118">
        <v>41081.698000000004</v>
      </c>
      <c r="U30" s="118">
        <v>21039.002</v>
      </c>
      <c r="V30" s="118">
        <v>19351.446</v>
      </c>
      <c r="W30" s="118">
        <v>40390.448000000004</v>
      </c>
      <c r="X30" s="118">
        <v>17328.401000000002</v>
      </c>
      <c r="Y30" s="118">
        <v>15770.083000000001</v>
      </c>
      <c r="Z30" s="118">
        <v>33098.484000000004</v>
      </c>
      <c r="AA30" s="118">
        <v>23013.565999999999</v>
      </c>
      <c r="AB30" s="118">
        <v>20400.553</v>
      </c>
      <c r="AC30" s="118">
        <v>43414.118999999999</v>
      </c>
      <c r="AD30" s="118">
        <v>21749.319</v>
      </c>
      <c r="AE30" s="118">
        <v>19664.183000000001</v>
      </c>
      <c r="AF30" s="118">
        <v>41413.502</v>
      </c>
      <c r="AG30" s="118">
        <v>21875.886999999999</v>
      </c>
      <c r="AH30" s="118">
        <v>20432.444</v>
      </c>
      <c r="AI30" s="118">
        <v>42308.330999999998</v>
      </c>
      <c r="AJ30" s="118">
        <v>21346.607</v>
      </c>
      <c r="AK30" s="118">
        <v>21521.256000000001</v>
      </c>
      <c r="AL30" s="118">
        <v>42867.862999999998</v>
      </c>
      <c r="AM30" s="118">
        <v>253675.92999999996</v>
      </c>
      <c r="AN30" s="118">
        <v>231205.38099999999</v>
      </c>
      <c r="AO30" s="118">
        <v>484881.31099999999</v>
      </c>
      <c r="AP30" s="1213"/>
      <c r="AQ30" s="1213"/>
      <c r="AR30" s="1213"/>
    </row>
    <row r="31" spans="1:44" x14ac:dyDescent="0.25">
      <c r="A31" s="163"/>
      <c r="B31" s="62" t="s">
        <v>17</v>
      </c>
      <c r="C31" s="118">
        <v>211122.09100000001</v>
      </c>
      <c r="D31" s="118">
        <v>254777.28199999998</v>
      </c>
      <c r="E31" s="118">
        <v>465899.37300000002</v>
      </c>
      <c r="F31" s="118">
        <v>218295.96700000003</v>
      </c>
      <c r="G31" s="118">
        <v>260078.58000000002</v>
      </c>
      <c r="H31" s="118">
        <v>478374.54700000002</v>
      </c>
      <c r="I31" s="118">
        <v>221028.43600000002</v>
      </c>
      <c r="J31" s="118">
        <v>266941.28999999998</v>
      </c>
      <c r="K31" s="118">
        <v>487969.72599999997</v>
      </c>
      <c r="L31" s="118">
        <v>219933.79499999998</v>
      </c>
      <c r="M31" s="118">
        <v>263793.84800000006</v>
      </c>
      <c r="N31" s="118">
        <v>483727.64300000004</v>
      </c>
      <c r="O31" s="118">
        <v>222501.36100000003</v>
      </c>
      <c r="P31" s="118">
        <v>264495.82300000003</v>
      </c>
      <c r="Q31" s="118">
        <v>486997.18400000007</v>
      </c>
      <c r="R31" s="118">
        <v>217770.193</v>
      </c>
      <c r="S31" s="118">
        <v>263595.76899999997</v>
      </c>
      <c r="T31" s="118">
        <v>481365.96200000006</v>
      </c>
      <c r="U31" s="118">
        <v>216516.80900000001</v>
      </c>
      <c r="V31" s="118">
        <v>263504.63699999999</v>
      </c>
      <c r="W31" s="118">
        <v>480021.446</v>
      </c>
      <c r="X31" s="118">
        <v>212784.47300000003</v>
      </c>
      <c r="Y31" s="118">
        <v>259379.05600000001</v>
      </c>
      <c r="Z31" s="118">
        <v>472163.52899999998</v>
      </c>
      <c r="AA31" s="118">
        <v>217696.58799999999</v>
      </c>
      <c r="AB31" s="118">
        <v>265531.44800000003</v>
      </c>
      <c r="AC31" s="118">
        <v>483228.03599999996</v>
      </c>
      <c r="AD31" s="118">
        <v>216791.38699999999</v>
      </c>
      <c r="AE31" s="118">
        <v>265828.592</v>
      </c>
      <c r="AF31" s="118">
        <v>482619.97899999999</v>
      </c>
      <c r="AG31" s="118">
        <v>216560.41699999999</v>
      </c>
      <c r="AH31" s="118">
        <v>267140.74800000002</v>
      </c>
      <c r="AI31" s="118">
        <v>483701.16500000004</v>
      </c>
      <c r="AJ31" s="118">
        <v>221477.535</v>
      </c>
      <c r="AK31" s="118">
        <v>277407.16399999999</v>
      </c>
      <c r="AL31" s="118">
        <v>498884.69899999996</v>
      </c>
      <c r="AM31" s="118">
        <v>2612479.0520000001</v>
      </c>
      <c r="AN31" s="118">
        <v>3172474.2369999997</v>
      </c>
      <c r="AO31" s="118">
        <v>5784953.2889999989</v>
      </c>
      <c r="AP31" s="1213"/>
      <c r="AQ31" s="1213"/>
      <c r="AR31" s="1213"/>
    </row>
    <row r="32" spans="1:44" ht="15" customHeight="1" x14ac:dyDescent="0.25">
      <c r="B32" s="1199" t="s">
        <v>135</v>
      </c>
      <c r="C32" s="372"/>
      <c r="D32" s="372"/>
      <c r="E32" s="372"/>
      <c r="F32" s="372"/>
      <c r="G32" s="372"/>
      <c r="H32" s="372"/>
      <c r="I32" s="372"/>
      <c r="J32" s="372"/>
      <c r="K32" s="372"/>
      <c r="L32" s="372"/>
      <c r="M32" s="372"/>
      <c r="N32" s="372"/>
      <c r="O32" s="372"/>
      <c r="P32" s="372"/>
      <c r="Q32" s="372"/>
      <c r="R32" s="372"/>
      <c r="S32" s="372"/>
      <c r="T32" s="372"/>
      <c r="U32" s="372"/>
      <c r="V32" s="372"/>
      <c r="W32" s="372"/>
      <c r="X32" s="372"/>
      <c r="Y32" s="372"/>
      <c r="Z32" s="372"/>
      <c r="AA32" s="372"/>
      <c r="AB32" s="372"/>
      <c r="AC32" s="372"/>
      <c r="AD32" s="372"/>
      <c r="AE32" s="372"/>
      <c r="AF32" s="372"/>
      <c r="AG32" s="372"/>
      <c r="AH32" s="372"/>
      <c r="AI32" s="372"/>
      <c r="AJ32" s="372"/>
      <c r="AK32" s="372"/>
      <c r="AL32" s="372"/>
      <c r="AM32" s="372"/>
      <c r="AN32" s="372"/>
      <c r="AO32" s="68"/>
      <c r="AP32" s="1213"/>
      <c r="AQ32" s="1213"/>
      <c r="AR32" s="1213"/>
    </row>
    <row r="33" spans="2:44" x14ac:dyDescent="0.25">
      <c r="B33" s="161" t="s">
        <v>127</v>
      </c>
      <c r="C33" s="118">
        <v>1219924.855</v>
      </c>
      <c r="D33" s="118">
        <v>129623.686</v>
      </c>
      <c r="E33" s="118">
        <v>1349548.5409999997</v>
      </c>
      <c r="F33" s="118">
        <v>1218481.3430000001</v>
      </c>
      <c r="G33" s="118">
        <v>132191.09899999999</v>
      </c>
      <c r="H33" s="118">
        <v>1350672.442</v>
      </c>
      <c r="I33" s="118">
        <v>1273708.808</v>
      </c>
      <c r="J33" s="118">
        <v>151112.40599999999</v>
      </c>
      <c r="K33" s="118">
        <v>1424821.2139999999</v>
      </c>
      <c r="L33" s="118">
        <v>1280511.4369999999</v>
      </c>
      <c r="M33" s="118">
        <v>140754.25899999999</v>
      </c>
      <c r="N33" s="118">
        <v>1421265.696</v>
      </c>
      <c r="O33" s="118">
        <v>1289907.2790000001</v>
      </c>
      <c r="P33" s="118">
        <v>143795.19399999999</v>
      </c>
      <c r="Q33" s="118">
        <v>1433702.473</v>
      </c>
      <c r="R33" s="118">
        <v>1340708.662</v>
      </c>
      <c r="S33" s="118">
        <v>140628.72</v>
      </c>
      <c r="T33" s="118">
        <v>1481337.382</v>
      </c>
      <c r="U33" s="118">
        <v>1301710.2770000002</v>
      </c>
      <c r="V33" s="118">
        <v>150006.92300000001</v>
      </c>
      <c r="W33" s="118">
        <v>1451717.2000000002</v>
      </c>
      <c r="X33" s="118">
        <v>1343904.49</v>
      </c>
      <c r="Y33" s="118">
        <v>146206.704</v>
      </c>
      <c r="Z33" s="118">
        <v>1490111.1939999999</v>
      </c>
      <c r="AA33" s="118">
        <v>1366230.1869999999</v>
      </c>
      <c r="AB33" s="118">
        <v>143081.962</v>
      </c>
      <c r="AC33" s="118">
        <v>1509312.149</v>
      </c>
      <c r="AD33" s="118">
        <v>1307088.0020000001</v>
      </c>
      <c r="AE33" s="118">
        <v>151274.755</v>
      </c>
      <c r="AF33" s="118">
        <v>1458362.7570000002</v>
      </c>
      <c r="AG33" s="118">
        <v>1349404.2169999999</v>
      </c>
      <c r="AH33" s="118">
        <v>143016.01700000002</v>
      </c>
      <c r="AI33" s="118">
        <v>1492420.2340000002</v>
      </c>
      <c r="AJ33" s="118">
        <v>1427788.21</v>
      </c>
      <c r="AK33" s="118">
        <v>146800.35800000001</v>
      </c>
      <c r="AL33" s="118">
        <v>1574588.568</v>
      </c>
      <c r="AM33" s="118">
        <v>15719367.766999999</v>
      </c>
      <c r="AN33" s="118">
        <v>1718492.0829999999</v>
      </c>
      <c r="AO33" s="118">
        <v>17437859.850000001</v>
      </c>
      <c r="AP33" s="1213"/>
      <c r="AQ33" s="1213"/>
      <c r="AR33" s="1213"/>
    </row>
    <row r="34" spans="2:44" x14ac:dyDescent="0.25">
      <c r="B34" s="162" t="s">
        <v>128</v>
      </c>
      <c r="C34" s="118">
        <v>668736.42599999998</v>
      </c>
      <c r="D34" s="118">
        <v>83351.026000000013</v>
      </c>
      <c r="E34" s="118">
        <v>752087.45199999993</v>
      </c>
      <c r="F34" s="118">
        <v>661981.16299999994</v>
      </c>
      <c r="G34" s="118">
        <v>74895.342000000004</v>
      </c>
      <c r="H34" s="118">
        <v>736876.505</v>
      </c>
      <c r="I34" s="118">
        <v>664890.50600000005</v>
      </c>
      <c r="J34" s="118">
        <v>90299.823000000004</v>
      </c>
      <c r="K34" s="118">
        <v>755190.32900000003</v>
      </c>
      <c r="L34" s="118">
        <v>663380.27099999995</v>
      </c>
      <c r="M34" s="118">
        <v>82193.13</v>
      </c>
      <c r="N34" s="118">
        <v>745573.40099999995</v>
      </c>
      <c r="O34" s="118">
        <v>663364.62500000012</v>
      </c>
      <c r="P34" s="118">
        <v>78541.342000000004</v>
      </c>
      <c r="Q34" s="118">
        <v>741905.96700000006</v>
      </c>
      <c r="R34" s="118">
        <v>660120.06200000003</v>
      </c>
      <c r="S34" s="118">
        <v>74897.930000000008</v>
      </c>
      <c r="T34" s="118">
        <v>735017.99200000009</v>
      </c>
      <c r="U34" s="118">
        <v>645533.60600000003</v>
      </c>
      <c r="V34" s="118">
        <v>71327.379000000001</v>
      </c>
      <c r="W34" s="118">
        <v>716860.98499999999</v>
      </c>
      <c r="X34" s="118">
        <v>678677.9040000001</v>
      </c>
      <c r="Y34" s="118">
        <v>75234.813000000009</v>
      </c>
      <c r="Z34" s="118">
        <v>753912.71699999995</v>
      </c>
      <c r="AA34" s="118">
        <v>686829.69499999995</v>
      </c>
      <c r="AB34" s="118">
        <v>79042.472999999998</v>
      </c>
      <c r="AC34" s="118">
        <v>765872.16799999995</v>
      </c>
      <c r="AD34" s="118">
        <v>661536.44900000002</v>
      </c>
      <c r="AE34" s="118">
        <v>74704.965000000011</v>
      </c>
      <c r="AF34" s="118">
        <v>736241.41399999999</v>
      </c>
      <c r="AG34" s="118">
        <v>662790.47699999996</v>
      </c>
      <c r="AH34" s="118">
        <v>79252.543000000005</v>
      </c>
      <c r="AI34" s="118">
        <v>742043.0199999999</v>
      </c>
      <c r="AJ34" s="118">
        <v>679094.75800000003</v>
      </c>
      <c r="AK34" s="118">
        <v>82098.917000000001</v>
      </c>
      <c r="AL34" s="118">
        <v>761193.67499999993</v>
      </c>
      <c r="AM34" s="118">
        <v>7996935.9419999998</v>
      </c>
      <c r="AN34" s="118">
        <v>945839.68299999996</v>
      </c>
      <c r="AO34" s="118">
        <v>8942775.625</v>
      </c>
      <c r="AP34" s="1213"/>
      <c r="AQ34" s="1213"/>
      <c r="AR34" s="1213"/>
    </row>
    <row r="35" spans="2:44" x14ac:dyDescent="0.25">
      <c r="B35" s="162" t="s">
        <v>129</v>
      </c>
      <c r="C35" s="118">
        <v>211777.992</v>
      </c>
      <c r="D35" s="118">
        <v>18180.061999999998</v>
      </c>
      <c r="E35" s="118">
        <v>229958.054</v>
      </c>
      <c r="F35" s="118">
        <v>212278.05500000002</v>
      </c>
      <c r="G35" s="118">
        <v>18427.275999999998</v>
      </c>
      <c r="H35" s="118">
        <v>230705.33100000001</v>
      </c>
      <c r="I35" s="118">
        <v>214734.03400000001</v>
      </c>
      <c r="J35" s="118">
        <v>18454.429</v>
      </c>
      <c r="K35" s="118">
        <v>233188.46299999999</v>
      </c>
      <c r="L35" s="118">
        <v>229291.81299999999</v>
      </c>
      <c r="M35" s="118">
        <v>18058.802999999996</v>
      </c>
      <c r="N35" s="118">
        <v>247350.61600000001</v>
      </c>
      <c r="O35" s="118">
        <v>225894.38099999999</v>
      </c>
      <c r="P35" s="118">
        <v>17910.346999999998</v>
      </c>
      <c r="Q35" s="118">
        <v>243804.728</v>
      </c>
      <c r="R35" s="118">
        <v>219229.715</v>
      </c>
      <c r="S35" s="118">
        <v>20541.258999999998</v>
      </c>
      <c r="T35" s="118">
        <v>239770.97400000002</v>
      </c>
      <c r="U35" s="118">
        <v>221292.91499999998</v>
      </c>
      <c r="V35" s="118">
        <v>24605.175999999999</v>
      </c>
      <c r="W35" s="118">
        <v>245898.09099999999</v>
      </c>
      <c r="X35" s="118">
        <v>223881.37299999999</v>
      </c>
      <c r="Y35" s="118">
        <v>18986.981999999996</v>
      </c>
      <c r="Z35" s="118">
        <v>242868.35500000001</v>
      </c>
      <c r="AA35" s="118">
        <v>222611.77799999999</v>
      </c>
      <c r="AB35" s="118">
        <v>18986.981999999996</v>
      </c>
      <c r="AC35" s="118">
        <v>241598.75999999998</v>
      </c>
      <c r="AD35" s="118">
        <v>231708.34399999998</v>
      </c>
      <c r="AE35" s="118">
        <v>24833.325999999997</v>
      </c>
      <c r="AF35" s="118">
        <v>256541.67</v>
      </c>
      <c r="AG35" s="118">
        <v>223690.46600000001</v>
      </c>
      <c r="AH35" s="118">
        <v>19012.749</v>
      </c>
      <c r="AI35" s="118">
        <v>242703.215</v>
      </c>
      <c r="AJ35" s="118">
        <v>233300.24799999999</v>
      </c>
      <c r="AK35" s="118">
        <v>18573.689000000002</v>
      </c>
      <c r="AL35" s="118">
        <v>251873.93699999998</v>
      </c>
      <c r="AM35" s="118">
        <v>2669691.1140000005</v>
      </c>
      <c r="AN35" s="118">
        <v>236571.08000000002</v>
      </c>
      <c r="AO35" s="118">
        <v>2906262.1940000001</v>
      </c>
      <c r="AP35" s="1213"/>
      <c r="AQ35" s="1213"/>
      <c r="AR35" s="1213"/>
    </row>
    <row r="36" spans="2:44" x14ac:dyDescent="0.25">
      <c r="B36" s="162" t="s">
        <v>130</v>
      </c>
      <c r="C36" s="118">
        <v>794.2410000000001</v>
      </c>
      <c r="D36" s="118">
        <v>1449297.808</v>
      </c>
      <c r="E36" s="118">
        <v>1450092.0489999999</v>
      </c>
      <c r="F36" s="118">
        <v>778.36200000000008</v>
      </c>
      <c r="G36" s="118">
        <v>1443342.0119999999</v>
      </c>
      <c r="H36" s="118">
        <v>1444120.3740000001</v>
      </c>
      <c r="I36" s="118">
        <v>778.36400000000003</v>
      </c>
      <c r="J36" s="118">
        <v>1493740.2420000001</v>
      </c>
      <c r="K36" s="118">
        <v>1494518.6059999999</v>
      </c>
      <c r="L36" s="118">
        <v>778.36400000000003</v>
      </c>
      <c r="M36" s="118">
        <v>1509451.07</v>
      </c>
      <c r="N36" s="118">
        <v>1510229.4339999999</v>
      </c>
      <c r="O36" s="118">
        <v>778.36400000000003</v>
      </c>
      <c r="P36" s="118">
        <v>1508878.375</v>
      </c>
      <c r="Q36" s="118">
        <v>1509656.7390000001</v>
      </c>
      <c r="R36" s="118">
        <v>913.24599999999998</v>
      </c>
      <c r="S36" s="118">
        <v>1501923.5329999998</v>
      </c>
      <c r="T36" s="118">
        <v>1502836.7789999999</v>
      </c>
      <c r="U36" s="118">
        <v>703.91399999999999</v>
      </c>
      <c r="V36" s="118">
        <v>1506064.916</v>
      </c>
      <c r="W36" s="118">
        <v>1506768.8299999998</v>
      </c>
      <c r="X36" s="118">
        <v>824.52600000000007</v>
      </c>
      <c r="Y36" s="118">
        <v>1506792.202</v>
      </c>
      <c r="Z36" s="118">
        <v>1507616.7280000001</v>
      </c>
      <c r="AA36" s="118">
        <v>662.14300000000003</v>
      </c>
      <c r="AB36" s="118">
        <v>1503050.2830000001</v>
      </c>
      <c r="AC36" s="118">
        <v>1503712.426</v>
      </c>
      <c r="AD36" s="118">
        <v>453.02300000000002</v>
      </c>
      <c r="AE36" s="118">
        <v>1512853.3509999998</v>
      </c>
      <c r="AF36" s="118">
        <v>1513306.3739999998</v>
      </c>
      <c r="AG36" s="118">
        <v>188.13399999999999</v>
      </c>
      <c r="AH36" s="118">
        <v>1513497.7280000001</v>
      </c>
      <c r="AI36" s="118">
        <v>1513685.8620000002</v>
      </c>
      <c r="AJ36" s="118">
        <v>218.971</v>
      </c>
      <c r="AK36" s="118">
        <v>1568166.2309999999</v>
      </c>
      <c r="AL36" s="118">
        <v>1568385.202</v>
      </c>
      <c r="AM36" s="118">
        <v>7871.652</v>
      </c>
      <c r="AN36" s="118">
        <v>18017057.751000002</v>
      </c>
      <c r="AO36" s="118">
        <v>18024929.403000001</v>
      </c>
      <c r="AP36" s="1213"/>
      <c r="AQ36" s="1213"/>
      <c r="AR36" s="1213"/>
    </row>
    <row r="37" spans="2:44" x14ac:dyDescent="0.25">
      <c r="B37" s="162" t="s">
        <v>131</v>
      </c>
      <c r="C37" s="118">
        <v>0</v>
      </c>
      <c r="D37" s="118">
        <v>128610.473</v>
      </c>
      <c r="E37" s="118">
        <v>128610.473</v>
      </c>
      <c r="F37" s="118">
        <v>0</v>
      </c>
      <c r="G37" s="118">
        <v>129710.673</v>
      </c>
      <c r="H37" s="118">
        <v>129710.673</v>
      </c>
      <c r="I37" s="118">
        <v>0</v>
      </c>
      <c r="J37" s="118">
        <v>140773.59399999998</v>
      </c>
      <c r="K37" s="118">
        <v>140773.59399999998</v>
      </c>
      <c r="L37" s="118">
        <v>0</v>
      </c>
      <c r="M37" s="118">
        <v>137989.08800000002</v>
      </c>
      <c r="N37" s="118">
        <v>137989.08800000002</v>
      </c>
      <c r="O37" s="118">
        <v>0</v>
      </c>
      <c r="P37" s="118">
        <v>136829.057</v>
      </c>
      <c r="Q37" s="118">
        <v>136829.057</v>
      </c>
      <c r="R37" s="118">
        <v>0</v>
      </c>
      <c r="S37" s="118">
        <v>137015.86000000002</v>
      </c>
      <c r="T37" s="118">
        <v>137015.86000000002</v>
      </c>
      <c r="U37" s="118">
        <v>0</v>
      </c>
      <c r="V37" s="118">
        <v>137633.954</v>
      </c>
      <c r="W37" s="118">
        <v>137633.954</v>
      </c>
      <c r="X37" s="118">
        <v>0</v>
      </c>
      <c r="Y37" s="118">
        <v>139660.95800000001</v>
      </c>
      <c r="Z37" s="118">
        <v>139660.95800000001</v>
      </c>
      <c r="AA37" s="118">
        <v>0</v>
      </c>
      <c r="AB37" s="118">
        <v>136748.09599999999</v>
      </c>
      <c r="AC37" s="118">
        <v>136748.09599999999</v>
      </c>
      <c r="AD37" s="118">
        <v>0</v>
      </c>
      <c r="AE37" s="118">
        <v>138679.05799999999</v>
      </c>
      <c r="AF37" s="118">
        <v>138679.05799999999</v>
      </c>
      <c r="AG37" s="118">
        <v>0</v>
      </c>
      <c r="AH37" s="118">
        <v>138445.149</v>
      </c>
      <c r="AI37" s="118">
        <v>138445.149</v>
      </c>
      <c r="AJ37" s="118">
        <v>0</v>
      </c>
      <c r="AK37" s="118">
        <v>144237.64299999998</v>
      </c>
      <c r="AL37" s="118">
        <v>144237.64299999998</v>
      </c>
      <c r="AM37" s="118">
        <v>0</v>
      </c>
      <c r="AN37" s="118">
        <v>1646333.6029999999</v>
      </c>
      <c r="AO37" s="118">
        <v>1646333.6029999999</v>
      </c>
      <c r="AP37" s="1213"/>
      <c r="AQ37" s="1213"/>
      <c r="AR37" s="1213"/>
    </row>
    <row r="38" spans="2:44" x14ac:dyDescent="0.25">
      <c r="B38" s="162" t="s">
        <v>132</v>
      </c>
      <c r="C38" s="118">
        <v>131565.31299999999</v>
      </c>
      <c r="D38" s="118">
        <v>135190.22899999999</v>
      </c>
      <c r="E38" s="118">
        <v>266755.54200000002</v>
      </c>
      <c r="F38" s="118">
        <v>137599.94200000001</v>
      </c>
      <c r="G38" s="118">
        <v>142741.02799999999</v>
      </c>
      <c r="H38" s="118">
        <v>280340.96999999997</v>
      </c>
      <c r="I38" s="118">
        <v>165633.74300000002</v>
      </c>
      <c r="J38" s="118">
        <v>158224.11899999998</v>
      </c>
      <c r="K38" s="118">
        <v>323857.86200000002</v>
      </c>
      <c r="L38" s="118">
        <v>185504.54699999999</v>
      </c>
      <c r="M38" s="118">
        <v>175915.32399999999</v>
      </c>
      <c r="N38" s="118">
        <v>361419.87099999998</v>
      </c>
      <c r="O38" s="118">
        <v>172416.37900000002</v>
      </c>
      <c r="P38" s="118">
        <v>172534.53399999999</v>
      </c>
      <c r="Q38" s="118">
        <v>344950.913</v>
      </c>
      <c r="R38" s="118">
        <v>165741.08300000001</v>
      </c>
      <c r="S38" s="118">
        <v>166991.18599999999</v>
      </c>
      <c r="T38" s="118">
        <v>332732.26899999997</v>
      </c>
      <c r="U38" s="118">
        <v>162662.64600000001</v>
      </c>
      <c r="V38" s="118">
        <v>168493.285</v>
      </c>
      <c r="W38" s="118">
        <v>331155.93099999998</v>
      </c>
      <c r="X38" s="118">
        <v>160580.679</v>
      </c>
      <c r="Y38" s="118">
        <v>178517.80800000002</v>
      </c>
      <c r="Z38" s="118">
        <v>339098.48700000002</v>
      </c>
      <c r="AA38" s="118">
        <v>153800.51799999998</v>
      </c>
      <c r="AB38" s="118">
        <v>157050.45600000001</v>
      </c>
      <c r="AC38" s="118">
        <v>310850.97399999999</v>
      </c>
      <c r="AD38" s="118">
        <v>165983.00099999999</v>
      </c>
      <c r="AE38" s="118">
        <v>167059.81700000001</v>
      </c>
      <c r="AF38" s="118">
        <v>333042.81799999997</v>
      </c>
      <c r="AG38" s="118">
        <v>168093.446</v>
      </c>
      <c r="AH38" s="118">
        <v>171457.11</v>
      </c>
      <c r="AI38" s="118">
        <v>339550.55599999998</v>
      </c>
      <c r="AJ38" s="118">
        <v>179038.872</v>
      </c>
      <c r="AK38" s="118">
        <v>180317.00399999999</v>
      </c>
      <c r="AL38" s="118">
        <v>359355.87599999999</v>
      </c>
      <c r="AM38" s="118">
        <v>1948620.169</v>
      </c>
      <c r="AN38" s="118">
        <v>1974491.9</v>
      </c>
      <c r="AO38" s="118">
        <v>3923112.0690000001</v>
      </c>
      <c r="AP38" s="1213"/>
      <c r="AQ38" s="1213"/>
      <c r="AR38" s="1213"/>
    </row>
    <row r="39" spans="2:44" x14ac:dyDescent="0.25">
      <c r="B39" s="62" t="s">
        <v>17</v>
      </c>
      <c r="C39" s="118">
        <v>2232798.827</v>
      </c>
      <c r="D39" s="118">
        <v>1944253.2839999998</v>
      </c>
      <c r="E39" s="118">
        <v>4177052.111</v>
      </c>
      <c r="F39" s="118">
        <v>2231118.8650000002</v>
      </c>
      <c r="G39" s="118">
        <v>1941307.43</v>
      </c>
      <c r="H39" s="118">
        <v>4172426.2949999999</v>
      </c>
      <c r="I39" s="118">
        <v>2319745.4550000005</v>
      </c>
      <c r="J39" s="118">
        <v>2052604.6129999999</v>
      </c>
      <c r="K39" s="118">
        <v>4372350.068</v>
      </c>
      <c r="L39" s="118">
        <v>2359466.432</v>
      </c>
      <c r="M39" s="118">
        <v>2064361.6740000001</v>
      </c>
      <c r="N39" s="118">
        <v>4423828.1060000006</v>
      </c>
      <c r="O39" s="118">
        <v>2352361.0280000004</v>
      </c>
      <c r="P39" s="118">
        <v>2058488.8490000002</v>
      </c>
      <c r="Q39" s="118">
        <v>4410849.8770000003</v>
      </c>
      <c r="R39" s="118">
        <v>2386712.7680000002</v>
      </c>
      <c r="S39" s="118">
        <v>2041998.4879999999</v>
      </c>
      <c r="T39" s="118">
        <v>4428711.2560000001</v>
      </c>
      <c r="U39" s="118">
        <v>2331903.358</v>
      </c>
      <c r="V39" s="118">
        <v>2058131.6330000004</v>
      </c>
      <c r="W39" s="118">
        <v>4390034.9910000004</v>
      </c>
      <c r="X39" s="118">
        <v>2407868.9720000001</v>
      </c>
      <c r="Y39" s="118">
        <v>2065399.4669999999</v>
      </c>
      <c r="Z39" s="118">
        <v>4473268.4390000002</v>
      </c>
      <c r="AA39" s="118">
        <v>2430134.321</v>
      </c>
      <c r="AB39" s="118">
        <v>2037960.2520000001</v>
      </c>
      <c r="AC39" s="118">
        <v>4468094.5729999999</v>
      </c>
      <c r="AD39" s="118">
        <v>2366768.8190000001</v>
      </c>
      <c r="AE39" s="118">
        <v>2069405.2719999999</v>
      </c>
      <c r="AF39" s="118">
        <v>4436174.091</v>
      </c>
      <c r="AG39" s="118">
        <v>2404166.7399999998</v>
      </c>
      <c r="AH39" s="118">
        <v>2064681.2960000001</v>
      </c>
      <c r="AI39" s="118">
        <v>4468848.0360000003</v>
      </c>
      <c r="AJ39" s="118">
        <v>2519441.0590000004</v>
      </c>
      <c r="AK39" s="118">
        <v>2140193.8420000002</v>
      </c>
      <c r="AL39" s="118">
        <v>4659634.9009999996</v>
      </c>
      <c r="AM39" s="118">
        <v>28342486.644000001</v>
      </c>
      <c r="AN39" s="118">
        <v>24538786.100000001</v>
      </c>
      <c r="AO39" s="118">
        <v>52881272.743999995</v>
      </c>
      <c r="AP39" s="1213"/>
      <c r="AQ39" s="1213"/>
      <c r="AR39" s="1213"/>
    </row>
    <row r="40" spans="2:44" x14ac:dyDescent="0.25">
      <c r="B40" s="1199" t="s">
        <v>136</v>
      </c>
      <c r="C40" s="372"/>
      <c r="D40" s="372"/>
      <c r="E40" s="372"/>
      <c r="F40" s="372"/>
      <c r="G40" s="1203"/>
      <c r="H40" s="372"/>
      <c r="I40" s="372"/>
      <c r="J40" s="372"/>
      <c r="K40" s="372"/>
      <c r="L40" s="372"/>
      <c r="M40" s="372"/>
      <c r="N40" s="372"/>
      <c r="O40" s="372"/>
      <c r="P40" s="372"/>
      <c r="Q40" s="372"/>
      <c r="R40" s="372"/>
      <c r="S40" s="372"/>
      <c r="T40" s="372"/>
      <c r="U40" s="372"/>
      <c r="V40" s="372"/>
      <c r="W40" s="372"/>
      <c r="X40" s="372"/>
      <c r="Y40" s="372"/>
      <c r="Z40" s="372"/>
      <c r="AA40" s="372"/>
      <c r="AB40" s="372"/>
      <c r="AC40" s="372"/>
      <c r="AD40" s="372"/>
      <c r="AE40" s="372"/>
      <c r="AF40" s="372"/>
      <c r="AG40" s="372"/>
      <c r="AH40" s="372"/>
      <c r="AI40" s="372"/>
      <c r="AJ40" s="372"/>
      <c r="AK40" s="372"/>
      <c r="AL40" s="372"/>
      <c r="AM40" s="372"/>
      <c r="AN40" s="372"/>
      <c r="AO40" s="68"/>
      <c r="AP40" s="1213"/>
      <c r="AQ40" s="1213"/>
      <c r="AR40" s="1213"/>
    </row>
    <row r="41" spans="2:44" x14ac:dyDescent="0.25">
      <c r="B41" s="161" t="s">
        <v>127</v>
      </c>
      <c r="C41" s="118">
        <v>548105.28</v>
      </c>
      <c r="D41" s="118">
        <v>27281.038</v>
      </c>
      <c r="E41" s="118">
        <v>575386.31799999997</v>
      </c>
      <c r="F41" s="118">
        <v>544216.18599999999</v>
      </c>
      <c r="G41" s="118">
        <v>28285.469000000001</v>
      </c>
      <c r="H41" s="118">
        <v>572501.65500000003</v>
      </c>
      <c r="I41" s="118">
        <v>543036.57299999997</v>
      </c>
      <c r="J41" s="118">
        <v>28600.37</v>
      </c>
      <c r="K41" s="118">
        <v>571636.94299999997</v>
      </c>
      <c r="L41" s="118">
        <v>541387.99600000004</v>
      </c>
      <c r="M41" s="118">
        <v>28738.955999999998</v>
      </c>
      <c r="N41" s="118">
        <v>570126.95200000005</v>
      </c>
      <c r="O41" s="118">
        <v>538904.897</v>
      </c>
      <c r="P41" s="118">
        <v>28738.955999999998</v>
      </c>
      <c r="Q41" s="118">
        <v>567643.853</v>
      </c>
      <c r="R41" s="118">
        <v>534832.74100000004</v>
      </c>
      <c r="S41" s="118">
        <v>29016.128000000001</v>
      </c>
      <c r="T41" s="118">
        <v>563848.86900000006</v>
      </c>
      <c r="U41" s="118">
        <v>529095.42200000002</v>
      </c>
      <c r="V41" s="118">
        <v>29520.587</v>
      </c>
      <c r="W41" s="118">
        <v>558616.00900000008</v>
      </c>
      <c r="X41" s="118">
        <v>525827.33499999996</v>
      </c>
      <c r="Y41" s="118">
        <v>29154.714</v>
      </c>
      <c r="Z41" s="118">
        <v>554982.049</v>
      </c>
      <c r="AA41" s="118">
        <v>522178.41899999999</v>
      </c>
      <c r="AB41" s="118">
        <v>29293.3</v>
      </c>
      <c r="AC41" s="118">
        <v>551471.71900000004</v>
      </c>
      <c r="AD41" s="118">
        <v>519295.40100000001</v>
      </c>
      <c r="AE41" s="118">
        <v>29665.264999999999</v>
      </c>
      <c r="AF41" s="118">
        <v>548960.66599999997</v>
      </c>
      <c r="AG41" s="118">
        <v>513453.52299999999</v>
      </c>
      <c r="AH41" s="118">
        <v>28741.843000000001</v>
      </c>
      <c r="AI41" s="118">
        <v>542195.36600000004</v>
      </c>
      <c r="AJ41" s="118">
        <v>524748.02399999998</v>
      </c>
      <c r="AK41" s="118">
        <v>29876.93</v>
      </c>
      <c r="AL41" s="118">
        <v>554624.95400000003</v>
      </c>
      <c r="AM41" s="118">
        <v>6385081.7969999993</v>
      </c>
      <c r="AN41" s="118">
        <v>346913.55599999998</v>
      </c>
      <c r="AO41" s="118">
        <v>6731995.3529999992</v>
      </c>
      <c r="AP41" s="1213"/>
      <c r="AQ41" s="1213"/>
      <c r="AR41" s="1213"/>
    </row>
    <row r="42" spans="2:44" x14ac:dyDescent="0.25">
      <c r="B42" s="162" t="s">
        <v>128</v>
      </c>
      <c r="C42" s="118">
        <v>330985.32500000001</v>
      </c>
      <c r="D42" s="118">
        <v>24276.677</v>
      </c>
      <c r="E42" s="118">
        <v>355262.00200000004</v>
      </c>
      <c r="F42" s="118">
        <v>329439.87</v>
      </c>
      <c r="G42" s="118">
        <v>23518.957999999999</v>
      </c>
      <c r="H42" s="118">
        <v>352958.82799999998</v>
      </c>
      <c r="I42" s="118">
        <v>325526.17499999999</v>
      </c>
      <c r="J42" s="118">
        <v>23437.212</v>
      </c>
      <c r="K42" s="118">
        <v>348963.38699999999</v>
      </c>
      <c r="L42" s="118">
        <v>324701.087</v>
      </c>
      <c r="M42" s="118">
        <v>23113.682000000001</v>
      </c>
      <c r="N42" s="118">
        <v>347814.76899999997</v>
      </c>
      <c r="O42" s="118">
        <v>322907.55099999998</v>
      </c>
      <c r="P42" s="118">
        <v>22816.923999999999</v>
      </c>
      <c r="Q42" s="118">
        <v>345724.47499999998</v>
      </c>
      <c r="R42" s="118">
        <v>321804.55800000002</v>
      </c>
      <c r="S42" s="118">
        <v>23332.768</v>
      </c>
      <c r="T42" s="118">
        <v>345137.326</v>
      </c>
      <c r="U42" s="118">
        <v>318716.79100000003</v>
      </c>
      <c r="V42" s="118">
        <v>22857.085999999999</v>
      </c>
      <c r="W42" s="118">
        <v>341573.87700000004</v>
      </c>
      <c r="X42" s="118">
        <v>318430.391</v>
      </c>
      <c r="Y42" s="118">
        <v>23160.427</v>
      </c>
      <c r="Z42" s="118">
        <v>341590.81800000003</v>
      </c>
      <c r="AA42" s="118">
        <v>317221.82799999998</v>
      </c>
      <c r="AB42" s="118">
        <v>23474.058000000001</v>
      </c>
      <c r="AC42" s="118">
        <v>340695.886</v>
      </c>
      <c r="AD42" s="118">
        <v>313059.766</v>
      </c>
      <c r="AE42" s="118">
        <v>22358.653999999999</v>
      </c>
      <c r="AF42" s="118">
        <v>335418.42</v>
      </c>
      <c r="AG42" s="118">
        <v>308061.51699999999</v>
      </c>
      <c r="AH42" s="118">
        <v>21854.867999999999</v>
      </c>
      <c r="AI42" s="118">
        <v>329916.38500000001</v>
      </c>
      <c r="AJ42" s="118">
        <v>316857.24599999998</v>
      </c>
      <c r="AK42" s="118">
        <v>22945.002</v>
      </c>
      <c r="AL42" s="118">
        <v>339802.24799999996</v>
      </c>
      <c r="AM42" s="118">
        <v>3847712.105</v>
      </c>
      <c r="AN42" s="118">
        <v>277146.31599999999</v>
      </c>
      <c r="AO42" s="118">
        <v>4124858.4210000001</v>
      </c>
      <c r="AP42" s="1213"/>
      <c r="AQ42" s="1213"/>
      <c r="AR42" s="1213"/>
    </row>
    <row r="43" spans="2:44" x14ac:dyDescent="0.25">
      <c r="B43" s="162" t="s">
        <v>129</v>
      </c>
      <c r="C43" s="118">
        <v>26538.573</v>
      </c>
      <c r="D43" s="118">
        <v>3600.9630000000002</v>
      </c>
      <c r="E43" s="118">
        <v>30139.536</v>
      </c>
      <c r="F43" s="118">
        <v>26538.573</v>
      </c>
      <c r="G43" s="118">
        <v>3600.9630000000002</v>
      </c>
      <c r="H43" s="118">
        <v>30139.536</v>
      </c>
      <c r="I43" s="118">
        <v>26538.573</v>
      </c>
      <c r="J43" s="118">
        <v>3600.9630000000002</v>
      </c>
      <c r="K43" s="118">
        <v>30139.536</v>
      </c>
      <c r="L43" s="118">
        <v>26727.691999999999</v>
      </c>
      <c r="M43" s="118">
        <v>3600.9630000000002</v>
      </c>
      <c r="N43" s="118">
        <v>30328.654999999999</v>
      </c>
      <c r="O43" s="118">
        <v>26898.260999999999</v>
      </c>
      <c r="P43" s="118">
        <v>3600.9630000000002</v>
      </c>
      <c r="Q43" s="118">
        <v>30499.223999999998</v>
      </c>
      <c r="R43" s="118">
        <v>26898.260999999999</v>
      </c>
      <c r="S43" s="118">
        <v>3600.9630000000002</v>
      </c>
      <c r="T43" s="118">
        <v>30499.223999999998</v>
      </c>
      <c r="U43" s="118">
        <v>27311.594000000001</v>
      </c>
      <c r="V43" s="118">
        <v>4935.835</v>
      </c>
      <c r="W43" s="118">
        <v>32247.429</v>
      </c>
      <c r="X43" s="118">
        <v>27931.511999999999</v>
      </c>
      <c r="Y43" s="118">
        <v>3600.9630000000002</v>
      </c>
      <c r="Z43" s="118">
        <v>31532.474999999999</v>
      </c>
      <c r="AA43" s="118">
        <v>29217.198</v>
      </c>
      <c r="AB43" s="118">
        <v>3211.1860000000001</v>
      </c>
      <c r="AC43" s="118">
        <v>32428.384000000002</v>
      </c>
      <c r="AD43" s="118">
        <v>29233.88</v>
      </c>
      <c r="AE43" s="118">
        <v>3211.1860000000001</v>
      </c>
      <c r="AF43" s="118">
        <v>32445.066000000003</v>
      </c>
      <c r="AG43" s="118">
        <v>29108.932000000001</v>
      </c>
      <c r="AH43" s="118">
        <v>3211.1860000000001</v>
      </c>
      <c r="AI43" s="118">
        <v>32320.118000000002</v>
      </c>
      <c r="AJ43" s="118">
        <v>30496.788</v>
      </c>
      <c r="AK43" s="118">
        <v>3298.2109999999998</v>
      </c>
      <c r="AL43" s="118">
        <v>33794.999000000003</v>
      </c>
      <c r="AM43" s="118">
        <v>333439.837</v>
      </c>
      <c r="AN43" s="118">
        <v>43074.345000000008</v>
      </c>
      <c r="AO43" s="118">
        <v>376514.18200000003</v>
      </c>
      <c r="AP43" s="1213"/>
      <c r="AQ43" s="1213"/>
      <c r="AR43" s="1213"/>
    </row>
    <row r="44" spans="2:44" x14ac:dyDescent="0.25">
      <c r="B44" s="162" t="s">
        <v>130</v>
      </c>
      <c r="C44" s="118">
        <v>75.227999999999994</v>
      </c>
      <c r="D44" s="118">
        <v>644627.46699999995</v>
      </c>
      <c r="E44" s="118">
        <v>644702.69499999995</v>
      </c>
      <c r="F44" s="118">
        <v>75.227999999999994</v>
      </c>
      <c r="G44" s="118">
        <v>642980.07499999995</v>
      </c>
      <c r="H44" s="118">
        <v>643055.30299999996</v>
      </c>
      <c r="I44" s="118">
        <v>120.90900000000001</v>
      </c>
      <c r="J44" s="118">
        <v>639722.946</v>
      </c>
      <c r="K44" s="118">
        <v>639843.85499999998</v>
      </c>
      <c r="L44" s="118">
        <v>120.90900000000001</v>
      </c>
      <c r="M44" s="118">
        <v>640840.90800000005</v>
      </c>
      <c r="N44" s="118">
        <v>640961.81700000004</v>
      </c>
      <c r="O44" s="118">
        <v>120.90900000000001</v>
      </c>
      <c r="P44" s="118">
        <v>640554.85</v>
      </c>
      <c r="Q44" s="118">
        <v>640675.75899999996</v>
      </c>
      <c r="R44" s="118">
        <v>120.90900000000001</v>
      </c>
      <c r="S44" s="118">
        <v>638947.40899999999</v>
      </c>
      <c r="T44" s="118">
        <v>639068.31799999997</v>
      </c>
      <c r="U44" s="118">
        <v>323.23700000000002</v>
      </c>
      <c r="V44" s="118">
        <v>635232.41599999997</v>
      </c>
      <c r="W44" s="118">
        <v>635555.65299999993</v>
      </c>
      <c r="X44" s="118">
        <v>120.90900000000001</v>
      </c>
      <c r="Y44" s="118">
        <v>634241.005</v>
      </c>
      <c r="Z44" s="118">
        <v>634361.91399999999</v>
      </c>
      <c r="AA44" s="118">
        <v>120.90900000000001</v>
      </c>
      <c r="AB44" s="118">
        <v>636169.18900000001</v>
      </c>
      <c r="AC44" s="118">
        <v>636290.098</v>
      </c>
      <c r="AD44" s="118">
        <v>120.90900000000001</v>
      </c>
      <c r="AE44" s="118">
        <v>635911.47699999996</v>
      </c>
      <c r="AF44" s="118">
        <v>636032.38599999994</v>
      </c>
      <c r="AG44" s="118">
        <v>120.90900000000001</v>
      </c>
      <c r="AH44" s="118">
        <v>636201.82499999995</v>
      </c>
      <c r="AI44" s="118">
        <v>636322.73399999994</v>
      </c>
      <c r="AJ44" s="118">
        <v>124.18600000000001</v>
      </c>
      <c r="AK44" s="118">
        <v>652904.06900000002</v>
      </c>
      <c r="AL44" s="118">
        <v>653028.255</v>
      </c>
      <c r="AM44" s="118">
        <v>1565.1510000000003</v>
      </c>
      <c r="AN44" s="118">
        <v>7678333.6359999999</v>
      </c>
      <c r="AO44" s="118">
        <v>7679898.7869999995</v>
      </c>
      <c r="AP44" s="1213"/>
      <c r="AQ44" s="1213"/>
      <c r="AR44" s="1213"/>
    </row>
    <row r="45" spans="2:44" x14ac:dyDescent="0.25">
      <c r="B45" s="162" t="s">
        <v>131</v>
      </c>
      <c r="C45" s="118">
        <v>0</v>
      </c>
      <c r="D45" s="118">
        <v>19092.812999999998</v>
      </c>
      <c r="E45" s="118">
        <v>19092.812999999998</v>
      </c>
      <c r="F45" s="118">
        <v>0</v>
      </c>
      <c r="G45" s="118">
        <v>19234.532999999999</v>
      </c>
      <c r="H45" s="118">
        <v>19234.532999999999</v>
      </c>
      <c r="I45" s="118">
        <v>0</v>
      </c>
      <c r="J45" s="118">
        <v>18858.647000000001</v>
      </c>
      <c r="K45" s="118">
        <v>18858.647000000001</v>
      </c>
      <c r="L45" s="118">
        <v>0</v>
      </c>
      <c r="M45" s="118">
        <v>19226.163</v>
      </c>
      <c r="N45" s="118">
        <v>19226.163</v>
      </c>
      <c r="O45" s="118">
        <v>0</v>
      </c>
      <c r="P45" s="118">
        <v>19321.615000000002</v>
      </c>
      <c r="Q45" s="118">
        <v>19321.615000000002</v>
      </c>
      <c r="R45" s="118">
        <v>0</v>
      </c>
      <c r="S45" s="118">
        <v>19632.235000000001</v>
      </c>
      <c r="T45" s="118">
        <v>19632.235000000001</v>
      </c>
      <c r="U45" s="118">
        <v>0</v>
      </c>
      <c r="V45" s="118">
        <v>19420.928</v>
      </c>
      <c r="W45" s="118">
        <v>19420.928</v>
      </c>
      <c r="X45" s="118">
        <v>0</v>
      </c>
      <c r="Y45" s="118">
        <v>18826.545999999998</v>
      </c>
      <c r="Z45" s="118">
        <v>18826.545999999998</v>
      </c>
      <c r="AA45" s="118">
        <v>0</v>
      </c>
      <c r="AB45" s="118">
        <v>18756.855</v>
      </c>
      <c r="AC45" s="118">
        <v>18756.855</v>
      </c>
      <c r="AD45" s="118">
        <v>0</v>
      </c>
      <c r="AE45" s="118">
        <v>19170.638999999999</v>
      </c>
      <c r="AF45" s="118">
        <v>19170.638999999999</v>
      </c>
      <c r="AG45" s="118">
        <v>0</v>
      </c>
      <c r="AH45" s="118">
        <v>19587.109</v>
      </c>
      <c r="AI45" s="118">
        <v>19587.109</v>
      </c>
      <c r="AJ45" s="118">
        <v>0</v>
      </c>
      <c r="AK45" s="118">
        <v>20097.434000000001</v>
      </c>
      <c r="AL45" s="118">
        <v>20097.434000000001</v>
      </c>
      <c r="AM45" s="118">
        <v>0</v>
      </c>
      <c r="AN45" s="118">
        <v>231225.51700000002</v>
      </c>
      <c r="AO45" s="118">
        <v>231225.51700000002</v>
      </c>
      <c r="AP45" s="1213"/>
      <c r="AQ45" s="1213"/>
      <c r="AR45" s="1213"/>
    </row>
    <row r="46" spans="2:44" x14ac:dyDescent="0.25">
      <c r="B46" s="162" t="s">
        <v>132</v>
      </c>
      <c r="C46" s="118">
        <v>31578.233</v>
      </c>
      <c r="D46" s="118">
        <v>31608.255000000001</v>
      </c>
      <c r="E46" s="118">
        <v>63186.487999999998</v>
      </c>
      <c r="F46" s="118">
        <v>31695.273000000001</v>
      </c>
      <c r="G46" s="118">
        <v>31873.488000000001</v>
      </c>
      <c r="H46" s="118">
        <v>63568.760999999999</v>
      </c>
      <c r="I46" s="118">
        <v>25730.245999999999</v>
      </c>
      <c r="J46" s="118">
        <v>24252.434000000001</v>
      </c>
      <c r="K46" s="118">
        <v>49982.68</v>
      </c>
      <c r="L46" s="118">
        <v>26622.253000000001</v>
      </c>
      <c r="M46" s="118">
        <v>24979.94</v>
      </c>
      <c r="N46" s="118">
        <v>51602.192999999999</v>
      </c>
      <c r="O46" s="118">
        <v>28269.809000000001</v>
      </c>
      <c r="P46" s="118">
        <v>27811.532999999999</v>
      </c>
      <c r="Q46" s="118">
        <v>56081.342000000004</v>
      </c>
      <c r="R46" s="118">
        <v>30368.973999999998</v>
      </c>
      <c r="S46" s="118">
        <v>30423.039000000001</v>
      </c>
      <c r="T46" s="118">
        <v>60792.012999999999</v>
      </c>
      <c r="U46" s="118">
        <v>31781.681</v>
      </c>
      <c r="V46" s="118">
        <v>31291.012999999999</v>
      </c>
      <c r="W46" s="118">
        <v>63072.694000000003</v>
      </c>
      <c r="X46" s="118">
        <v>26247.293000000001</v>
      </c>
      <c r="Y46" s="118">
        <v>24674.069</v>
      </c>
      <c r="Z46" s="118">
        <v>50921.362000000001</v>
      </c>
      <c r="AA46" s="118">
        <v>26477.901999999998</v>
      </c>
      <c r="AB46" s="118">
        <v>25699.949000000001</v>
      </c>
      <c r="AC46" s="118">
        <v>52177.850999999995</v>
      </c>
      <c r="AD46" s="118">
        <v>29875.878000000001</v>
      </c>
      <c r="AE46" s="118">
        <v>29508.902999999998</v>
      </c>
      <c r="AF46" s="118">
        <v>59384.781000000003</v>
      </c>
      <c r="AG46" s="118">
        <v>31280.612000000001</v>
      </c>
      <c r="AH46" s="118">
        <v>31543.291000000001</v>
      </c>
      <c r="AI46" s="118">
        <v>62823.903000000006</v>
      </c>
      <c r="AJ46" s="118">
        <v>32712.598000000002</v>
      </c>
      <c r="AK46" s="118">
        <v>33429.703999999998</v>
      </c>
      <c r="AL46" s="118">
        <v>66142.301999999996</v>
      </c>
      <c r="AM46" s="118">
        <v>352640.75200000004</v>
      </c>
      <c r="AN46" s="118">
        <v>347095.61800000002</v>
      </c>
      <c r="AO46" s="118">
        <v>699736.37000000011</v>
      </c>
      <c r="AP46" s="1213"/>
      <c r="AQ46" s="1213"/>
      <c r="AR46" s="1213"/>
    </row>
    <row r="47" spans="2:44" ht="15.75" x14ac:dyDescent="0.25">
      <c r="B47" s="162" t="s">
        <v>137</v>
      </c>
      <c r="C47" s="118">
        <v>11605.016</v>
      </c>
      <c r="D47" s="118">
        <v>23995.415000000001</v>
      </c>
      <c r="E47" s="118">
        <v>35600.430999999997</v>
      </c>
      <c r="F47" s="118">
        <v>11615.165000000001</v>
      </c>
      <c r="G47" s="118">
        <v>23995.415000000001</v>
      </c>
      <c r="H47" s="118">
        <v>35610.58</v>
      </c>
      <c r="I47" s="118">
        <v>11334.651</v>
      </c>
      <c r="J47" s="118">
        <v>23884.186000000002</v>
      </c>
      <c r="K47" s="118">
        <v>35218.837</v>
      </c>
      <c r="L47" s="118">
        <v>11183.118</v>
      </c>
      <c r="M47" s="118">
        <v>23794.239000000001</v>
      </c>
      <c r="N47" s="118">
        <v>34977.357000000004</v>
      </c>
      <c r="O47" s="118">
        <v>11312.870999999999</v>
      </c>
      <c r="P47" s="118">
        <v>23763.294999999998</v>
      </c>
      <c r="Q47" s="118">
        <v>35076.165999999997</v>
      </c>
      <c r="R47" s="118">
        <v>11280.942999999999</v>
      </c>
      <c r="S47" s="118">
        <v>23640.553</v>
      </c>
      <c r="T47" s="118">
        <v>34921.495999999999</v>
      </c>
      <c r="U47" s="118">
        <v>11119.262000000001</v>
      </c>
      <c r="V47" s="118">
        <v>23550.606</v>
      </c>
      <c r="W47" s="118">
        <v>34669.868000000002</v>
      </c>
      <c r="X47" s="118">
        <v>11032.76</v>
      </c>
      <c r="Y47" s="118">
        <v>23356.105</v>
      </c>
      <c r="Z47" s="118">
        <v>34388.864999999998</v>
      </c>
      <c r="AA47" s="118">
        <v>11076.011</v>
      </c>
      <c r="AB47" s="118">
        <v>23153.947</v>
      </c>
      <c r="AC47" s="118">
        <v>34229.957999999999</v>
      </c>
      <c r="AD47" s="118">
        <v>10957.58</v>
      </c>
      <c r="AE47" s="118">
        <v>23064</v>
      </c>
      <c r="AF47" s="118">
        <v>34021.58</v>
      </c>
      <c r="AG47" s="118">
        <v>11010.98</v>
      </c>
      <c r="AH47" s="118">
        <v>22861.842000000001</v>
      </c>
      <c r="AI47" s="118">
        <v>33872.822</v>
      </c>
      <c r="AJ47" s="118">
        <v>11271.89</v>
      </c>
      <c r="AK47" s="118">
        <v>23093.795999999998</v>
      </c>
      <c r="AL47" s="118">
        <v>34365.686000000002</v>
      </c>
      <c r="AM47" s="118">
        <v>134800.24699999997</v>
      </c>
      <c r="AN47" s="118">
        <v>282153.39899999998</v>
      </c>
      <c r="AO47" s="118">
        <v>416953.64599999995</v>
      </c>
      <c r="AP47" s="1213"/>
      <c r="AQ47" s="1213"/>
      <c r="AR47" s="1213"/>
    </row>
    <row r="48" spans="2:44" x14ac:dyDescent="0.25">
      <c r="B48" s="62" t="s">
        <v>17</v>
      </c>
      <c r="C48" s="118">
        <v>948887.65499999991</v>
      </c>
      <c r="D48" s="118">
        <v>774482.62799999991</v>
      </c>
      <c r="E48" s="118">
        <v>1723370.2829999998</v>
      </c>
      <c r="F48" s="118">
        <v>943580.29500000004</v>
      </c>
      <c r="G48" s="118">
        <v>773488.90100000007</v>
      </c>
      <c r="H48" s="118">
        <v>1717069.196</v>
      </c>
      <c r="I48" s="118">
        <v>932287.12699999986</v>
      </c>
      <c r="J48" s="118">
        <v>762356.75800000003</v>
      </c>
      <c r="K48" s="118">
        <v>1694643.8849999998</v>
      </c>
      <c r="L48" s="118">
        <v>930743.05500000017</v>
      </c>
      <c r="M48" s="118">
        <v>764294.85100000002</v>
      </c>
      <c r="N48" s="118">
        <v>1695037.9060000002</v>
      </c>
      <c r="O48" s="118">
        <v>928414.29800000007</v>
      </c>
      <c r="P48" s="118">
        <v>766608.13600000006</v>
      </c>
      <c r="Q48" s="118">
        <v>1695022.4340000001</v>
      </c>
      <c r="R48" s="118">
        <v>925306.38600000006</v>
      </c>
      <c r="S48" s="118">
        <v>768593.09499999997</v>
      </c>
      <c r="T48" s="118">
        <v>1693899.4810000001</v>
      </c>
      <c r="U48" s="118">
        <v>918347.98699999996</v>
      </c>
      <c r="V48" s="118">
        <v>766808.47100000002</v>
      </c>
      <c r="W48" s="118">
        <v>1685156.4580000001</v>
      </c>
      <c r="X48" s="118">
        <v>909590.2</v>
      </c>
      <c r="Y48" s="118">
        <v>757013.82900000003</v>
      </c>
      <c r="Z48" s="118">
        <v>1666604.0290000001</v>
      </c>
      <c r="AA48" s="118">
        <v>906292.26699999999</v>
      </c>
      <c r="AB48" s="118">
        <v>759758.48400000005</v>
      </c>
      <c r="AC48" s="118">
        <v>1666050.7510000002</v>
      </c>
      <c r="AD48" s="118">
        <v>902543.41399999999</v>
      </c>
      <c r="AE48" s="118">
        <v>762890.12399999995</v>
      </c>
      <c r="AF48" s="118">
        <v>1665433.5379999999</v>
      </c>
      <c r="AG48" s="118">
        <v>893036.473</v>
      </c>
      <c r="AH48" s="118">
        <v>764001.96399999992</v>
      </c>
      <c r="AI48" s="118">
        <v>1657038.4369999999</v>
      </c>
      <c r="AJ48" s="118">
        <v>916210.73199999996</v>
      </c>
      <c r="AK48" s="118">
        <v>785645.14600000007</v>
      </c>
      <c r="AL48" s="118">
        <v>1701855.878</v>
      </c>
      <c r="AM48" s="118">
        <v>11055239.888999999</v>
      </c>
      <c r="AN48" s="118">
        <v>9205942.387000002</v>
      </c>
      <c r="AO48" s="118">
        <v>20261182.276000001</v>
      </c>
      <c r="AP48" s="1213"/>
      <c r="AQ48" s="1213"/>
      <c r="AR48" s="1213"/>
    </row>
    <row r="49" spans="2:44" ht="15" customHeight="1" x14ac:dyDescent="0.25">
      <c r="B49" s="1199" t="s">
        <v>138</v>
      </c>
      <c r="C49" s="372"/>
      <c r="D49" s="372"/>
      <c r="E49" s="1207"/>
      <c r="F49" s="372"/>
      <c r="G49" s="1203"/>
      <c r="H49" s="1207"/>
      <c r="I49" s="372"/>
      <c r="J49" s="372"/>
      <c r="K49" s="1207"/>
      <c r="L49" s="372"/>
      <c r="M49" s="372"/>
      <c r="N49" s="1207"/>
      <c r="O49" s="372"/>
      <c r="P49" s="372"/>
      <c r="Q49" s="1207"/>
      <c r="R49" s="372"/>
      <c r="S49" s="372"/>
      <c r="T49" s="1207"/>
      <c r="U49" s="372"/>
      <c r="V49" s="372"/>
      <c r="W49" s="1207"/>
      <c r="X49" s="1207"/>
      <c r="Y49" s="1207"/>
      <c r="Z49" s="1207"/>
      <c r="AA49" s="1207"/>
      <c r="AB49" s="1207"/>
      <c r="AC49" s="1207"/>
      <c r="AD49" s="1207"/>
      <c r="AE49" s="1207"/>
      <c r="AF49" s="1207"/>
      <c r="AG49" s="1207"/>
      <c r="AH49" s="1207"/>
      <c r="AI49" s="1207"/>
      <c r="AJ49" s="1207"/>
      <c r="AK49" s="1207"/>
      <c r="AL49" s="1207"/>
      <c r="AM49" s="372"/>
      <c r="AN49" s="372"/>
      <c r="AO49" s="68"/>
      <c r="AP49" s="1213"/>
      <c r="AQ49" s="1213"/>
      <c r="AR49" s="1213"/>
    </row>
    <row r="50" spans="2:44" x14ac:dyDescent="0.25">
      <c r="B50" s="161" t="s">
        <v>127</v>
      </c>
      <c r="C50" s="118">
        <v>1768030.135</v>
      </c>
      <c r="D50" s="118">
        <v>156904.72399999999</v>
      </c>
      <c r="E50" s="118">
        <v>1924934.8589999997</v>
      </c>
      <c r="F50" s="118">
        <v>1762697.5290000001</v>
      </c>
      <c r="G50" s="118">
        <v>160476.568</v>
      </c>
      <c r="H50" s="118">
        <v>1923174.0970000001</v>
      </c>
      <c r="I50" s="118">
        <v>1816745.3810000001</v>
      </c>
      <c r="J50" s="118">
        <v>179712.77599999998</v>
      </c>
      <c r="K50" s="118">
        <v>1996458.1569999999</v>
      </c>
      <c r="L50" s="118">
        <v>1821899.433</v>
      </c>
      <c r="M50" s="118">
        <v>169493.215</v>
      </c>
      <c r="N50" s="118">
        <v>1991392.648</v>
      </c>
      <c r="O50" s="118">
        <v>1828812.176</v>
      </c>
      <c r="P50" s="118">
        <v>172534.15</v>
      </c>
      <c r="Q50" s="118">
        <v>2001346.3259999999</v>
      </c>
      <c r="R50" s="118">
        <v>1875541.4029999999</v>
      </c>
      <c r="S50" s="118">
        <v>169644.848</v>
      </c>
      <c r="T50" s="118">
        <v>2045186.2510000002</v>
      </c>
      <c r="U50" s="118">
        <v>1830805.6990000003</v>
      </c>
      <c r="V50" s="118">
        <v>179527.51</v>
      </c>
      <c r="W50" s="118">
        <v>2010333.2090000003</v>
      </c>
      <c r="X50" s="118">
        <v>1869731.825</v>
      </c>
      <c r="Y50" s="118">
        <v>175361.41800000001</v>
      </c>
      <c r="Z50" s="118">
        <v>2045093.2429999998</v>
      </c>
      <c r="AA50" s="118">
        <v>1888408.6059999999</v>
      </c>
      <c r="AB50" s="118">
        <v>172375.26199999999</v>
      </c>
      <c r="AC50" s="118">
        <v>2060783.868</v>
      </c>
      <c r="AD50" s="118">
        <v>1826383.4030000002</v>
      </c>
      <c r="AE50" s="118">
        <v>180940.02000000002</v>
      </c>
      <c r="AF50" s="118">
        <v>2007323.4230000002</v>
      </c>
      <c r="AG50" s="118">
        <v>1862857.74</v>
      </c>
      <c r="AH50" s="118">
        <v>171757.86000000002</v>
      </c>
      <c r="AI50" s="118">
        <v>2034615.6</v>
      </c>
      <c r="AJ50" s="118">
        <v>1952536.2339999999</v>
      </c>
      <c r="AK50" s="118">
        <v>176677.288</v>
      </c>
      <c r="AL50" s="118">
        <v>2129213.5219999999</v>
      </c>
      <c r="AM50" s="118">
        <v>22104449.563999999</v>
      </c>
      <c r="AN50" s="118">
        <v>2065405.639</v>
      </c>
      <c r="AO50" s="118">
        <v>24169855.202999998</v>
      </c>
      <c r="AP50" s="1213"/>
      <c r="AQ50" s="1213"/>
      <c r="AR50" s="1213"/>
    </row>
    <row r="51" spans="2:44" x14ac:dyDescent="0.25">
      <c r="B51" s="162" t="s">
        <v>128</v>
      </c>
      <c r="C51" s="118">
        <v>999721.75099999993</v>
      </c>
      <c r="D51" s="118">
        <v>107627.70300000001</v>
      </c>
      <c r="E51" s="118">
        <v>1107349.4539999999</v>
      </c>
      <c r="F51" s="118">
        <v>991421.03299999994</v>
      </c>
      <c r="G51" s="118">
        <v>98414.3</v>
      </c>
      <c r="H51" s="118">
        <v>1089835.3330000001</v>
      </c>
      <c r="I51" s="118">
        <v>990416.6810000001</v>
      </c>
      <c r="J51" s="118">
        <v>113737.035</v>
      </c>
      <c r="K51" s="118">
        <v>1104153.716</v>
      </c>
      <c r="L51" s="118">
        <v>988081.35800000001</v>
      </c>
      <c r="M51" s="118">
        <v>105306.81200000001</v>
      </c>
      <c r="N51" s="118">
        <v>1093388.17</v>
      </c>
      <c r="O51" s="118">
        <v>986272.17600000009</v>
      </c>
      <c r="P51" s="118">
        <v>101358.266</v>
      </c>
      <c r="Q51" s="118">
        <v>1087630.442</v>
      </c>
      <c r="R51" s="118">
        <v>981924.62000000011</v>
      </c>
      <c r="S51" s="118">
        <v>98230.698000000004</v>
      </c>
      <c r="T51" s="118">
        <v>1080155.318</v>
      </c>
      <c r="U51" s="118">
        <v>964250.39700000011</v>
      </c>
      <c r="V51" s="118">
        <v>94184.464999999997</v>
      </c>
      <c r="W51" s="118">
        <v>1058434.862</v>
      </c>
      <c r="X51" s="118">
        <v>997108.29500000016</v>
      </c>
      <c r="Y51" s="118">
        <v>98395.24</v>
      </c>
      <c r="Z51" s="118">
        <v>1095503.5349999999</v>
      </c>
      <c r="AA51" s="118">
        <v>1004051.5229999999</v>
      </c>
      <c r="AB51" s="118">
        <v>102516.531</v>
      </c>
      <c r="AC51" s="118">
        <v>1106568.054</v>
      </c>
      <c r="AD51" s="118">
        <v>974596.21500000008</v>
      </c>
      <c r="AE51" s="118">
        <v>97063.619000000006</v>
      </c>
      <c r="AF51" s="118">
        <v>1071659.834</v>
      </c>
      <c r="AG51" s="118">
        <v>970851.99399999995</v>
      </c>
      <c r="AH51" s="118">
        <v>101107.41100000001</v>
      </c>
      <c r="AI51" s="118">
        <v>1071959.4049999998</v>
      </c>
      <c r="AJ51" s="118">
        <v>995952.00399999996</v>
      </c>
      <c r="AK51" s="118">
        <v>105043.91899999999</v>
      </c>
      <c r="AL51" s="118">
        <v>1100995.923</v>
      </c>
      <c r="AM51" s="118">
        <v>11844648.047</v>
      </c>
      <c r="AN51" s="118">
        <v>1222985.9989999998</v>
      </c>
      <c r="AO51" s="118">
        <v>13067634.046</v>
      </c>
      <c r="AP51" s="1213"/>
      <c r="AQ51" s="1213"/>
      <c r="AR51" s="1213"/>
    </row>
    <row r="52" spans="2:44" x14ac:dyDescent="0.25">
      <c r="B52" s="162" t="s">
        <v>129</v>
      </c>
      <c r="C52" s="118">
        <v>238316.565</v>
      </c>
      <c r="D52" s="118">
        <v>21781.024999999998</v>
      </c>
      <c r="E52" s="118">
        <v>260097.59</v>
      </c>
      <c r="F52" s="118">
        <v>238816.62800000003</v>
      </c>
      <c r="G52" s="118">
        <v>22028.238999999998</v>
      </c>
      <c r="H52" s="118">
        <v>260844.867</v>
      </c>
      <c r="I52" s="118">
        <v>241272.60700000002</v>
      </c>
      <c r="J52" s="118">
        <v>22055.392</v>
      </c>
      <c r="K52" s="118">
        <v>263327.99900000001</v>
      </c>
      <c r="L52" s="118">
        <v>256019.505</v>
      </c>
      <c r="M52" s="118">
        <v>21659.765999999996</v>
      </c>
      <c r="N52" s="118">
        <v>277679.27100000001</v>
      </c>
      <c r="O52" s="118">
        <v>252792.64199999999</v>
      </c>
      <c r="P52" s="118">
        <v>21511.309999999998</v>
      </c>
      <c r="Q52" s="118">
        <v>274303.95199999999</v>
      </c>
      <c r="R52" s="118">
        <v>246127.976</v>
      </c>
      <c r="S52" s="118">
        <v>24142.221999999998</v>
      </c>
      <c r="T52" s="118">
        <v>270270.19800000003</v>
      </c>
      <c r="U52" s="118">
        <v>248604.50899999999</v>
      </c>
      <c r="V52" s="118">
        <v>29541.010999999999</v>
      </c>
      <c r="W52" s="118">
        <v>278145.51999999996</v>
      </c>
      <c r="X52" s="118">
        <v>251812.88499999998</v>
      </c>
      <c r="Y52" s="118">
        <v>22587.944999999996</v>
      </c>
      <c r="Z52" s="118">
        <v>274400.83</v>
      </c>
      <c r="AA52" s="118">
        <v>251828.976</v>
      </c>
      <c r="AB52" s="118">
        <v>22198.167999999998</v>
      </c>
      <c r="AC52" s="118">
        <v>274027.14399999997</v>
      </c>
      <c r="AD52" s="118">
        <v>260942.22399999999</v>
      </c>
      <c r="AE52" s="118">
        <v>28044.511999999999</v>
      </c>
      <c r="AF52" s="118">
        <v>288986.73600000003</v>
      </c>
      <c r="AG52" s="118">
        <v>252799.39800000002</v>
      </c>
      <c r="AH52" s="118">
        <v>22223.935000000001</v>
      </c>
      <c r="AI52" s="118">
        <v>275023.33299999998</v>
      </c>
      <c r="AJ52" s="118">
        <v>263797.03599999996</v>
      </c>
      <c r="AK52" s="118">
        <v>21871.9</v>
      </c>
      <c r="AL52" s="118">
        <v>285668.93599999999</v>
      </c>
      <c r="AM52" s="118">
        <v>3003130.9510000004</v>
      </c>
      <c r="AN52" s="118">
        <v>279645.42500000005</v>
      </c>
      <c r="AO52" s="118">
        <v>3282776.3760000002</v>
      </c>
      <c r="AP52" s="1213"/>
      <c r="AQ52" s="1213"/>
      <c r="AR52" s="1213"/>
    </row>
    <row r="53" spans="2:44" x14ac:dyDescent="0.25">
      <c r="B53" s="162" t="s">
        <v>130</v>
      </c>
      <c r="C53" s="118">
        <v>869.46900000000005</v>
      </c>
      <c r="D53" s="118">
        <v>2093925.2749999999</v>
      </c>
      <c r="E53" s="118">
        <v>2094794.7439999999</v>
      </c>
      <c r="F53" s="118">
        <v>853.59</v>
      </c>
      <c r="G53" s="118">
        <v>2086322.0869999998</v>
      </c>
      <c r="H53" s="118">
        <v>2087175.6770000001</v>
      </c>
      <c r="I53" s="118">
        <v>899.27300000000002</v>
      </c>
      <c r="J53" s="118">
        <v>2133463.1880000001</v>
      </c>
      <c r="K53" s="118">
        <v>2134362.4610000001</v>
      </c>
      <c r="L53" s="118">
        <v>899.27300000000002</v>
      </c>
      <c r="M53" s="118">
        <v>2150291.9780000001</v>
      </c>
      <c r="N53" s="118">
        <v>2151191.2510000002</v>
      </c>
      <c r="O53" s="118">
        <v>899.27300000000002</v>
      </c>
      <c r="P53" s="118">
        <v>2149433.2250000001</v>
      </c>
      <c r="Q53" s="118">
        <v>2150332.4980000001</v>
      </c>
      <c r="R53" s="118">
        <v>1034.155</v>
      </c>
      <c r="S53" s="118">
        <v>2140870.9419999998</v>
      </c>
      <c r="T53" s="118">
        <v>2141905.0970000001</v>
      </c>
      <c r="U53" s="118">
        <v>1027.1510000000001</v>
      </c>
      <c r="V53" s="118">
        <v>2141297.3319999999</v>
      </c>
      <c r="W53" s="118">
        <v>2142324.483</v>
      </c>
      <c r="X53" s="118">
        <v>945.43500000000006</v>
      </c>
      <c r="Y53" s="118">
        <v>2141033.2069999999</v>
      </c>
      <c r="Z53" s="118">
        <v>2141978.642</v>
      </c>
      <c r="AA53" s="118">
        <v>783.05200000000002</v>
      </c>
      <c r="AB53" s="118">
        <v>2139219.4720000001</v>
      </c>
      <c r="AC53" s="118">
        <v>2140002.5240000002</v>
      </c>
      <c r="AD53" s="118">
        <v>573.93200000000002</v>
      </c>
      <c r="AE53" s="118">
        <v>2148764.8279999997</v>
      </c>
      <c r="AF53" s="118">
        <v>2149338.7599999998</v>
      </c>
      <c r="AG53" s="118">
        <v>309.04300000000001</v>
      </c>
      <c r="AH53" s="118">
        <v>2149699.5530000003</v>
      </c>
      <c r="AI53" s="118">
        <v>2150008.5959999999</v>
      </c>
      <c r="AJ53" s="118">
        <v>343.15700000000004</v>
      </c>
      <c r="AK53" s="118">
        <v>2221070.2999999998</v>
      </c>
      <c r="AL53" s="118">
        <v>2221413.4569999999</v>
      </c>
      <c r="AM53" s="118">
        <v>9436.8029999999999</v>
      </c>
      <c r="AN53" s="118">
        <v>25695391.387000002</v>
      </c>
      <c r="AO53" s="118">
        <v>25704828.190000001</v>
      </c>
      <c r="AP53" s="1213"/>
      <c r="AQ53" s="1213"/>
      <c r="AR53" s="1213"/>
    </row>
    <row r="54" spans="2:44" x14ac:dyDescent="0.25">
      <c r="B54" s="162" t="s">
        <v>131</v>
      </c>
      <c r="C54" s="118">
        <v>0</v>
      </c>
      <c r="D54" s="118">
        <v>147703.28599999999</v>
      </c>
      <c r="E54" s="118">
        <v>147703.28599999999</v>
      </c>
      <c r="F54" s="118">
        <v>0</v>
      </c>
      <c r="G54" s="118">
        <v>148945.20600000001</v>
      </c>
      <c r="H54" s="118">
        <v>148945.20600000001</v>
      </c>
      <c r="I54" s="118">
        <v>0</v>
      </c>
      <c r="J54" s="118">
        <v>159632.24099999998</v>
      </c>
      <c r="K54" s="118">
        <v>159632.24099999998</v>
      </c>
      <c r="L54" s="118">
        <v>0</v>
      </c>
      <c r="M54" s="118">
        <v>157215.25100000002</v>
      </c>
      <c r="N54" s="118">
        <v>157215.25100000002</v>
      </c>
      <c r="O54" s="118">
        <v>0</v>
      </c>
      <c r="P54" s="118">
        <v>156150.67199999999</v>
      </c>
      <c r="Q54" s="118">
        <v>156150.67199999999</v>
      </c>
      <c r="R54" s="118">
        <v>0</v>
      </c>
      <c r="S54" s="118">
        <v>156648.09500000003</v>
      </c>
      <c r="T54" s="118">
        <v>156648.09500000003</v>
      </c>
      <c r="U54" s="118">
        <v>0</v>
      </c>
      <c r="V54" s="118">
        <v>157054.88199999998</v>
      </c>
      <c r="W54" s="118">
        <v>157054.88199999998</v>
      </c>
      <c r="X54" s="118">
        <v>0</v>
      </c>
      <c r="Y54" s="118">
        <v>158487.50400000002</v>
      </c>
      <c r="Z54" s="118">
        <v>158487.50400000002</v>
      </c>
      <c r="AA54" s="118">
        <v>0</v>
      </c>
      <c r="AB54" s="118">
        <v>155504.951</v>
      </c>
      <c r="AC54" s="118">
        <v>155504.951</v>
      </c>
      <c r="AD54" s="118">
        <v>0</v>
      </c>
      <c r="AE54" s="118">
        <v>157849.69699999999</v>
      </c>
      <c r="AF54" s="118">
        <v>157849.69699999999</v>
      </c>
      <c r="AG54" s="118">
        <v>0</v>
      </c>
      <c r="AH54" s="118">
        <v>158032.258</v>
      </c>
      <c r="AI54" s="118">
        <v>158032.258</v>
      </c>
      <c r="AJ54" s="118">
        <v>0</v>
      </c>
      <c r="AK54" s="118">
        <v>164335.07699999999</v>
      </c>
      <c r="AL54" s="118">
        <v>164335.07699999999</v>
      </c>
      <c r="AM54" s="118">
        <v>0</v>
      </c>
      <c r="AN54" s="118">
        <v>1877559.1199999999</v>
      </c>
      <c r="AO54" s="118">
        <v>1877559.1199999999</v>
      </c>
      <c r="AP54" s="1213"/>
      <c r="AQ54" s="1213"/>
      <c r="AR54" s="1213"/>
    </row>
    <row r="55" spans="2:44" x14ac:dyDescent="0.25">
      <c r="B55" s="162" t="s">
        <v>132</v>
      </c>
      <c r="C55" s="118">
        <v>163143.546</v>
      </c>
      <c r="D55" s="118">
        <v>166798.484</v>
      </c>
      <c r="E55" s="118">
        <v>329942.03000000003</v>
      </c>
      <c r="F55" s="118">
        <v>169295.21500000003</v>
      </c>
      <c r="G55" s="118">
        <v>174614.516</v>
      </c>
      <c r="H55" s="118">
        <v>343909.73099999997</v>
      </c>
      <c r="I55" s="118">
        <v>191363.989</v>
      </c>
      <c r="J55" s="118">
        <v>182476.55299999999</v>
      </c>
      <c r="K55" s="118">
        <v>373840.54200000002</v>
      </c>
      <c r="L55" s="118">
        <v>212126.8</v>
      </c>
      <c r="M55" s="118">
        <v>200895.264</v>
      </c>
      <c r="N55" s="118">
        <v>413022.06400000001</v>
      </c>
      <c r="O55" s="118">
        <v>200686.18800000002</v>
      </c>
      <c r="P55" s="118">
        <v>200346.06699999998</v>
      </c>
      <c r="Q55" s="118">
        <v>401032.255</v>
      </c>
      <c r="R55" s="118">
        <v>196110.057</v>
      </c>
      <c r="S55" s="118">
        <v>197414.22499999998</v>
      </c>
      <c r="T55" s="118">
        <v>393524.28199999995</v>
      </c>
      <c r="U55" s="118">
        <v>194444.32700000002</v>
      </c>
      <c r="V55" s="118">
        <v>199784.29800000001</v>
      </c>
      <c r="W55" s="118">
        <v>394228.625</v>
      </c>
      <c r="X55" s="118">
        <v>186827.97200000001</v>
      </c>
      <c r="Y55" s="118">
        <v>203191.87700000001</v>
      </c>
      <c r="Z55" s="118">
        <v>390019.84900000005</v>
      </c>
      <c r="AA55" s="118">
        <v>180278.41999999998</v>
      </c>
      <c r="AB55" s="118">
        <v>182750.405</v>
      </c>
      <c r="AC55" s="118">
        <v>363028.82499999995</v>
      </c>
      <c r="AD55" s="118">
        <v>195858.87899999999</v>
      </c>
      <c r="AE55" s="118">
        <v>196568.72</v>
      </c>
      <c r="AF55" s="118">
        <v>392427.59899999999</v>
      </c>
      <c r="AG55" s="118">
        <v>199374.05799999999</v>
      </c>
      <c r="AH55" s="118">
        <v>203000.40099999998</v>
      </c>
      <c r="AI55" s="118">
        <v>402374.45899999997</v>
      </c>
      <c r="AJ55" s="118">
        <v>211751.47</v>
      </c>
      <c r="AK55" s="118">
        <v>213746.70799999998</v>
      </c>
      <c r="AL55" s="118">
        <v>425498.17799999996</v>
      </c>
      <c r="AM55" s="118">
        <v>2301260.9210000001</v>
      </c>
      <c r="AN55" s="118">
        <v>2321587.5180000002</v>
      </c>
      <c r="AO55" s="118">
        <v>4622848.4390000002</v>
      </c>
      <c r="AP55" s="1213"/>
      <c r="AQ55" s="1213"/>
      <c r="AR55" s="1213"/>
    </row>
    <row r="56" spans="2:44" ht="15.75" x14ac:dyDescent="0.25">
      <c r="B56" s="162" t="s">
        <v>137</v>
      </c>
      <c r="C56" s="118">
        <v>11605.016</v>
      </c>
      <c r="D56" s="118">
        <v>23995.415000000001</v>
      </c>
      <c r="E56" s="118">
        <v>35600.430999999997</v>
      </c>
      <c r="F56" s="118">
        <v>11615.165000000001</v>
      </c>
      <c r="G56" s="118">
        <v>23995.415000000001</v>
      </c>
      <c r="H56" s="118">
        <v>35610.58</v>
      </c>
      <c r="I56" s="118">
        <v>11334.651</v>
      </c>
      <c r="J56" s="118">
        <v>23884.186000000002</v>
      </c>
      <c r="K56" s="118">
        <v>35218.837</v>
      </c>
      <c r="L56" s="118">
        <v>11183.118</v>
      </c>
      <c r="M56" s="118">
        <v>23794.239000000001</v>
      </c>
      <c r="N56" s="118">
        <v>34977.357000000004</v>
      </c>
      <c r="O56" s="118">
        <v>11312.870999999999</v>
      </c>
      <c r="P56" s="118">
        <v>23763.294999999998</v>
      </c>
      <c r="Q56" s="118">
        <v>35076.165999999997</v>
      </c>
      <c r="R56" s="118">
        <v>11280.942999999999</v>
      </c>
      <c r="S56" s="118">
        <v>23640.553</v>
      </c>
      <c r="T56" s="118">
        <v>34921.495999999999</v>
      </c>
      <c r="U56" s="118">
        <v>11119.262000000001</v>
      </c>
      <c r="V56" s="118">
        <v>23550.606</v>
      </c>
      <c r="W56" s="118">
        <v>34669.868000000002</v>
      </c>
      <c r="X56" s="118">
        <v>11032.76</v>
      </c>
      <c r="Y56" s="118">
        <v>23356.105</v>
      </c>
      <c r="Z56" s="118">
        <v>34388.864999999998</v>
      </c>
      <c r="AA56" s="118">
        <v>11076.011</v>
      </c>
      <c r="AB56" s="118">
        <v>23153.947</v>
      </c>
      <c r="AC56" s="118">
        <v>34229.957999999999</v>
      </c>
      <c r="AD56" s="118">
        <v>10957.58</v>
      </c>
      <c r="AE56" s="118">
        <v>23064</v>
      </c>
      <c r="AF56" s="118">
        <v>34021.58</v>
      </c>
      <c r="AG56" s="118">
        <v>11010.98</v>
      </c>
      <c r="AH56" s="118">
        <v>22861.842000000001</v>
      </c>
      <c r="AI56" s="118">
        <v>33872.822</v>
      </c>
      <c r="AJ56" s="118">
        <v>11271.89</v>
      </c>
      <c r="AK56" s="118">
        <v>23093.795999999998</v>
      </c>
      <c r="AL56" s="118">
        <v>34365.686000000002</v>
      </c>
      <c r="AM56" s="118">
        <v>134800.24699999997</v>
      </c>
      <c r="AN56" s="118">
        <v>282153.39899999998</v>
      </c>
      <c r="AO56" s="118">
        <v>416953.64599999995</v>
      </c>
      <c r="AP56" s="1213"/>
      <c r="AQ56" s="1213"/>
      <c r="AR56" s="1213"/>
    </row>
    <row r="57" spans="2:44" x14ac:dyDescent="0.25">
      <c r="B57" s="62" t="s">
        <v>17</v>
      </c>
      <c r="C57" s="118">
        <v>3181686.4819999998</v>
      </c>
      <c r="D57" s="118">
        <v>2718735.912</v>
      </c>
      <c r="E57" s="118">
        <v>5900422.3940000003</v>
      </c>
      <c r="F57" s="118">
        <v>3174699.1599999997</v>
      </c>
      <c r="G57" s="118">
        <v>2714796.3309999993</v>
      </c>
      <c r="H57" s="118">
        <v>5889495.4910000004</v>
      </c>
      <c r="I57" s="118">
        <v>3252032.5819999999</v>
      </c>
      <c r="J57" s="118">
        <v>2814961.3709999998</v>
      </c>
      <c r="K57" s="118">
        <v>6066993.9530000007</v>
      </c>
      <c r="L57" s="118">
        <v>3290209.4869999997</v>
      </c>
      <c r="M57" s="118">
        <v>2828656.5250000004</v>
      </c>
      <c r="N57" s="118">
        <v>6118866.0120000001</v>
      </c>
      <c r="O57" s="118">
        <v>3280775.3259999999</v>
      </c>
      <c r="P57" s="118">
        <v>2825096.9849999994</v>
      </c>
      <c r="Q57" s="118">
        <v>6105872.3110000007</v>
      </c>
      <c r="R57" s="118">
        <v>3312019.1539999996</v>
      </c>
      <c r="S57" s="118">
        <v>2810591.5830000001</v>
      </c>
      <c r="T57" s="118">
        <v>6122610.7369999997</v>
      </c>
      <c r="U57" s="118">
        <v>3250251.3450000007</v>
      </c>
      <c r="V57" s="118">
        <v>2824940.1040000003</v>
      </c>
      <c r="W57" s="118">
        <v>6075191.449000001</v>
      </c>
      <c r="X57" s="118">
        <v>3317459.1719999998</v>
      </c>
      <c r="Y57" s="118">
        <v>2822413.2960000001</v>
      </c>
      <c r="Z57" s="118">
        <v>6139872.4680000003</v>
      </c>
      <c r="AA57" s="118">
        <v>3336426.5879999995</v>
      </c>
      <c r="AB57" s="118">
        <v>2797718.736</v>
      </c>
      <c r="AC57" s="118">
        <v>6134145.324</v>
      </c>
      <c r="AD57" s="118">
        <v>3269312.2330000005</v>
      </c>
      <c r="AE57" s="118">
        <v>2832295.3960000002</v>
      </c>
      <c r="AF57" s="118">
        <v>6101607.6290000007</v>
      </c>
      <c r="AG57" s="118">
        <v>3297203.2130000005</v>
      </c>
      <c r="AH57" s="118">
        <v>2828683.2600000007</v>
      </c>
      <c r="AI57" s="118">
        <v>6125886.4730000002</v>
      </c>
      <c r="AJ57" s="118">
        <v>3435651.7910000002</v>
      </c>
      <c r="AK57" s="118">
        <v>2925838.9879999999</v>
      </c>
      <c r="AL57" s="118">
        <v>6361490.7789999992</v>
      </c>
      <c r="AM57" s="118">
        <v>39397726.533</v>
      </c>
      <c r="AN57" s="118">
        <v>33744728.487000003</v>
      </c>
      <c r="AO57" s="118">
        <v>73142455.020000011</v>
      </c>
      <c r="AP57" s="1213"/>
      <c r="AQ57" s="1213"/>
      <c r="AR57" s="1213"/>
    </row>
    <row r="58" spans="2:44" x14ac:dyDescent="0.25">
      <c r="B58" s="31" t="s">
        <v>139</v>
      </c>
      <c r="E58" s="163"/>
      <c r="H58" s="163"/>
      <c r="K58" s="163"/>
      <c r="N58" s="163"/>
      <c r="Q58" s="163"/>
    </row>
    <row r="59" spans="2:44" x14ac:dyDescent="0.25">
      <c r="B59" s="31" t="s">
        <v>140</v>
      </c>
      <c r="C59" s="164"/>
      <c r="D59" s="164"/>
      <c r="E59" s="164"/>
      <c r="F59" s="164"/>
      <c r="G59" s="164"/>
      <c r="H59" s="164"/>
      <c r="I59" s="164"/>
      <c r="J59" s="164"/>
      <c r="K59" s="164"/>
      <c r="L59" s="164"/>
      <c r="M59" s="164"/>
      <c r="N59" s="164"/>
      <c r="O59" s="164"/>
      <c r="P59" s="164"/>
      <c r="Q59" s="164"/>
      <c r="R59" s="164"/>
      <c r="S59" s="164"/>
      <c r="T59" s="164"/>
      <c r="U59" s="164"/>
      <c r="V59" s="164"/>
      <c r="W59" s="164"/>
      <c r="X59" s="164"/>
      <c r="Y59" s="164"/>
      <c r="Z59" s="164"/>
      <c r="AA59" s="164"/>
      <c r="AB59" s="164"/>
      <c r="AC59" s="164"/>
      <c r="AD59" s="164"/>
      <c r="AE59" s="164"/>
      <c r="AF59" s="164"/>
      <c r="AG59" s="164"/>
      <c r="AH59" s="164"/>
      <c r="AI59" s="164"/>
      <c r="AJ59" s="164"/>
      <c r="AK59" s="164"/>
      <c r="AL59" s="164"/>
      <c r="AM59" s="164"/>
      <c r="AN59" s="164"/>
      <c r="AO59" s="164"/>
    </row>
    <row r="60" spans="2:44" x14ac:dyDescent="0.25">
      <c r="B60" s="31" t="s">
        <v>78</v>
      </c>
      <c r="C60" s="164"/>
      <c r="D60" s="164"/>
      <c r="E60" s="164"/>
      <c r="F60" s="164"/>
      <c r="G60" s="164"/>
      <c r="H60" s="164"/>
      <c r="I60" s="164"/>
      <c r="J60" s="164"/>
      <c r="K60" s="164"/>
      <c r="L60" s="164"/>
      <c r="M60" s="164"/>
      <c r="N60" s="164"/>
      <c r="O60" s="164"/>
      <c r="P60" s="164"/>
      <c r="Q60" s="164"/>
      <c r="R60" s="164"/>
      <c r="S60" s="164"/>
      <c r="T60" s="164"/>
      <c r="U60" s="164"/>
      <c r="V60" s="164"/>
      <c r="W60" s="164"/>
      <c r="X60" s="164"/>
      <c r="Y60" s="164"/>
      <c r="Z60" s="164"/>
      <c r="AA60" s="164"/>
      <c r="AB60" s="164"/>
      <c r="AC60" s="164"/>
      <c r="AD60" s="164"/>
      <c r="AE60" s="164"/>
      <c r="AF60" s="164"/>
      <c r="AG60" s="164"/>
      <c r="AH60" s="164"/>
      <c r="AI60" s="164"/>
      <c r="AJ60" s="164"/>
      <c r="AK60" s="164"/>
      <c r="AL60" s="164"/>
      <c r="AM60" s="164"/>
      <c r="AN60" s="164"/>
      <c r="AO60" s="164"/>
    </row>
    <row r="61" spans="2:44" x14ac:dyDescent="0.25">
      <c r="B61" s="31" t="s">
        <v>141</v>
      </c>
      <c r="E61" s="163"/>
      <c r="H61" s="163"/>
      <c r="K61" s="163"/>
      <c r="N61" s="163"/>
      <c r="Q61" s="163"/>
    </row>
  </sheetData>
  <mergeCells count="14">
    <mergeCell ref="O6:Q6"/>
    <mergeCell ref="B6:B7"/>
    <mergeCell ref="C6:E6"/>
    <mergeCell ref="F6:H6"/>
    <mergeCell ref="I6:K6"/>
    <mergeCell ref="L6:N6"/>
    <mergeCell ref="AJ6:AL6"/>
    <mergeCell ref="AM6:AO6"/>
    <mergeCell ref="R6:T6"/>
    <mergeCell ref="U6:W6"/>
    <mergeCell ref="X6:Z6"/>
    <mergeCell ref="AA6:AC6"/>
    <mergeCell ref="AD6:AF6"/>
    <mergeCell ref="AG6:AI6"/>
  </mergeCells>
  <hyperlinks>
    <hyperlink ref="M2" location="Índice!A1" display="Volver" xr:uid="{00000000-0004-0000-1C00-000000000000}"/>
  </hyperlinks>
  <pageMargins left="0.7" right="0.7" top="0.75" bottom="0.75" header="0.3" footer="0.3"/>
  <pageSetup paperSize="1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79998168889431442"/>
    <pageSetUpPr fitToPage="1"/>
  </sheetPr>
  <dimension ref="A1:X56"/>
  <sheetViews>
    <sheetView zoomScale="90" zoomScaleNormal="90" workbookViewId="0"/>
  </sheetViews>
  <sheetFormatPr baseColWidth="10" defaultColWidth="10.85546875" defaultRowHeight="12.75" x14ac:dyDescent="0.2"/>
  <cols>
    <col min="1" max="1" width="2.28515625" style="2" customWidth="1"/>
    <col min="2" max="2" width="33.85546875" style="2" customWidth="1"/>
    <col min="3" max="3" width="13.42578125" style="2" bestFit="1" customWidth="1"/>
    <col min="4" max="4" width="11.28515625" style="81" customWidth="1"/>
    <col min="5" max="5" width="11.5703125" style="81" customWidth="1"/>
    <col min="6" max="6" width="11.7109375" style="81" customWidth="1"/>
    <col min="7" max="14" width="11.140625" style="81" customWidth="1"/>
    <col min="15" max="15" width="14.28515625" style="81" customWidth="1"/>
    <col min="16" max="16" width="12.42578125" style="2" customWidth="1"/>
    <col min="17" max="21" width="10.85546875" style="2"/>
    <col min="22" max="23" width="12.42578125" style="2" bestFit="1" customWidth="1"/>
    <col min="24" max="24" width="11" style="2" bestFit="1" customWidth="1"/>
    <col min="25" max="38" width="10.85546875" style="2"/>
    <col min="39" max="39" width="12" style="2" bestFit="1" customWidth="1"/>
    <col min="40" max="16384" width="10.85546875" style="2"/>
  </cols>
  <sheetData>
    <row r="1" spans="1:16" x14ac:dyDescent="0.2">
      <c r="C1" s="1"/>
    </row>
    <row r="2" spans="1:16" s="5" customFormat="1" ht="15.75" x14ac:dyDescent="0.25">
      <c r="B2" s="347" t="s">
        <v>204</v>
      </c>
      <c r="C2" s="348"/>
      <c r="D2" s="349"/>
      <c r="E2" s="349"/>
      <c r="F2" s="349"/>
      <c r="G2" s="349"/>
      <c r="H2" s="350"/>
      <c r="I2" s="350"/>
      <c r="J2" s="350"/>
      <c r="K2" s="350"/>
      <c r="L2" s="350"/>
      <c r="M2" s="350"/>
      <c r="N2" s="350"/>
      <c r="O2" s="350"/>
    </row>
    <row r="3" spans="1:16" s="5" customFormat="1" ht="18" x14ac:dyDescent="0.25">
      <c r="B3" s="347" t="s">
        <v>205</v>
      </c>
      <c r="C3" s="347"/>
      <c r="D3" s="351"/>
      <c r="E3" s="351"/>
      <c r="F3" s="351"/>
      <c r="G3" s="351"/>
      <c r="H3" s="350"/>
      <c r="I3" s="350"/>
      <c r="J3" s="350"/>
      <c r="K3" s="350"/>
      <c r="L3" s="350"/>
      <c r="M3" s="350"/>
      <c r="N3" s="350"/>
      <c r="O3" s="350"/>
      <c r="P3" s="1189" t="s">
        <v>1070</v>
      </c>
    </row>
    <row r="4" spans="1:16" s="5" customFormat="1" ht="15.75" x14ac:dyDescent="0.25">
      <c r="B4" s="1234" t="s">
        <v>2</v>
      </c>
      <c r="C4" s="1234"/>
      <c r="D4" s="1234"/>
      <c r="E4" s="1234"/>
      <c r="F4" s="1234"/>
      <c r="G4" s="1234"/>
      <c r="H4" s="1234"/>
      <c r="I4" s="1234"/>
      <c r="J4" s="1234"/>
      <c r="K4" s="1234"/>
      <c r="L4" s="1234"/>
      <c r="M4" s="1234"/>
      <c r="N4" s="1234"/>
      <c r="O4" s="1234"/>
    </row>
    <row r="5" spans="1:16" x14ac:dyDescent="0.2">
      <c r="B5" s="352"/>
      <c r="C5" s="123"/>
      <c r="D5" s="353"/>
      <c r="E5" s="354"/>
      <c r="F5" s="353"/>
      <c r="G5" s="353"/>
      <c r="H5" s="113"/>
      <c r="I5" s="113"/>
      <c r="J5" s="113"/>
      <c r="K5" s="113"/>
      <c r="L5" s="113"/>
      <c r="M5" s="113"/>
      <c r="N5" s="113"/>
      <c r="O5" s="113"/>
    </row>
    <row r="6" spans="1:16" ht="19.5" customHeight="1" x14ac:dyDescent="0.2">
      <c r="A6" s="2" t="s">
        <v>206</v>
      </c>
      <c r="B6" s="86" t="s">
        <v>74</v>
      </c>
      <c r="C6" s="7" t="s">
        <v>5</v>
      </c>
      <c r="D6" s="7" t="s">
        <v>6</v>
      </c>
      <c r="E6" s="7" t="s">
        <v>7</v>
      </c>
      <c r="F6" s="7" t="s">
        <v>8</v>
      </c>
      <c r="G6" s="7" t="s">
        <v>9</v>
      </c>
      <c r="H6" s="7" t="s">
        <v>10</v>
      </c>
      <c r="I6" s="7" t="s">
        <v>11</v>
      </c>
      <c r="J6" s="7" t="s">
        <v>12</v>
      </c>
      <c r="K6" s="7" t="s">
        <v>13</v>
      </c>
      <c r="L6" s="7" t="s">
        <v>14</v>
      </c>
      <c r="M6" s="7" t="s">
        <v>15</v>
      </c>
      <c r="N6" s="7" t="s">
        <v>16</v>
      </c>
      <c r="O6" s="115" t="s">
        <v>75</v>
      </c>
    </row>
    <row r="7" spans="1:16" ht="17.25" customHeight="1" x14ac:dyDescent="0.2">
      <c r="B7" s="240" t="s">
        <v>155</v>
      </c>
      <c r="C7" s="118">
        <v>74255</v>
      </c>
      <c r="D7" s="118">
        <v>74718</v>
      </c>
      <c r="E7" s="118">
        <v>75134</v>
      </c>
      <c r="F7" s="118">
        <v>75377</v>
      </c>
      <c r="G7" s="241">
        <v>75690</v>
      </c>
      <c r="H7" s="118">
        <v>76301</v>
      </c>
      <c r="I7" s="118">
        <v>76385</v>
      </c>
      <c r="J7" s="118">
        <v>76309</v>
      </c>
      <c r="K7" s="118">
        <v>75776</v>
      </c>
      <c r="L7" s="118">
        <v>75257</v>
      </c>
      <c r="M7" s="118">
        <v>74894</v>
      </c>
      <c r="N7" s="118">
        <v>74283</v>
      </c>
      <c r="O7" s="118">
        <v>75364.916666666672</v>
      </c>
      <c r="P7" s="18"/>
    </row>
    <row r="8" spans="1:16" ht="16.5" customHeight="1" x14ac:dyDescent="0.2">
      <c r="B8" s="240" t="s">
        <v>156</v>
      </c>
      <c r="C8" s="118">
        <v>94282</v>
      </c>
      <c r="D8" s="118">
        <v>94544</v>
      </c>
      <c r="E8" s="118">
        <v>94375</v>
      </c>
      <c r="F8" s="118">
        <v>93853</v>
      </c>
      <c r="G8" s="118">
        <v>93702</v>
      </c>
      <c r="H8" s="118">
        <v>93449</v>
      </c>
      <c r="I8" s="118">
        <v>93694</v>
      </c>
      <c r="J8" s="117">
        <v>93515</v>
      </c>
      <c r="K8" s="118">
        <v>91847</v>
      </c>
      <c r="L8" s="117">
        <v>92951</v>
      </c>
      <c r="M8" s="117">
        <v>92335</v>
      </c>
      <c r="N8" s="117">
        <v>91472</v>
      </c>
      <c r="O8" s="118">
        <v>93334.916666666672</v>
      </c>
      <c r="P8" s="18"/>
    </row>
    <row r="9" spans="1:16" ht="16.5" customHeight="1" x14ac:dyDescent="0.2">
      <c r="B9" s="240" t="s">
        <v>157</v>
      </c>
      <c r="C9" s="118">
        <v>16563</v>
      </c>
      <c r="D9" s="118">
        <v>16660</v>
      </c>
      <c r="E9" s="118">
        <v>16772</v>
      </c>
      <c r="F9" s="118">
        <v>16833</v>
      </c>
      <c r="G9" s="118">
        <v>16637</v>
      </c>
      <c r="H9" s="118">
        <v>16693</v>
      </c>
      <c r="I9" s="118">
        <v>17642</v>
      </c>
      <c r="J9" s="117">
        <v>17599</v>
      </c>
      <c r="K9" s="118">
        <v>17541</v>
      </c>
      <c r="L9" s="117">
        <v>17471</v>
      </c>
      <c r="M9" s="117">
        <v>17397</v>
      </c>
      <c r="N9" s="117">
        <v>17345</v>
      </c>
      <c r="O9" s="118">
        <v>17096.083333333332</v>
      </c>
      <c r="P9" s="18"/>
    </row>
    <row r="10" spans="1:16" ht="16.5" customHeight="1" x14ac:dyDescent="0.2">
      <c r="B10" s="240" t="s">
        <v>207</v>
      </c>
      <c r="C10" s="119">
        <v>185100</v>
      </c>
      <c r="D10" s="119">
        <v>185922</v>
      </c>
      <c r="E10" s="119">
        <v>186281</v>
      </c>
      <c r="F10" s="119">
        <v>186063</v>
      </c>
      <c r="G10" s="119">
        <v>186029</v>
      </c>
      <c r="H10" s="119">
        <v>186443</v>
      </c>
      <c r="I10" s="119">
        <v>187721</v>
      </c>
      <c r="J10" s="119">
        <v>187423</v>
      </c>
      <c r="K10" s="119">
        <v>185164</v>
      </c>
      <c r="L10" s="119">
        <v>185679</v>
      </c>
      <c r="M10" s="119">
        <v>184626</v>
      </c>
      <c r="N10" s="119">
        <v>183100</v>
      </c>
      <c r="O10" s="119">
        <v>185795.91666666669</v>
      </c>
      <c r="P10" s="18"/>
    </row>
    <row r="11" spans="1:16" ht="18" customHeight="1" x14ac:dyDescent="0.2">
      <c r="B11" s="116" t="s">
        <v>208</v>
      </c>
      <c r="C11" s="119">
        <v>356572</v>
      </c>
      <c r="D11" s="119">
        <v>354237</v>
      </c>
      <c r="E11" s="119">
        <v>357228</v>
      </c>
      <c r="F11" s="119">
        <v>357692</v>
      </c>
      <c r="G11" s="119">
        <v>358663</v>
      </c>
      <c r="H11" s="119">
        <v>358754</v>
      </c>
      <c r="I11" s="119">
        <v>909717</v>
      </c>
      <c r="J11" s="119">
        <v>919668</v>
      </c>
      <c r="K11" s="119">
        <v>913664</v>
      </c>
      <c r="L11" s="119">
        <v>880551</v>
      </c>
      <c r="M11" s="119">
        <v>888405</v>
      </c>
      <c r="N11" s="119">
        <v>891803</v>
      </c>
      <c r="O11" s="119">
        <v>628912.83333333337</v>
      </c>
      <c r="P11" s="18"/>
    </row>
    <row r="12" spans="1:16" ht="21.75" customHeight="1" x14ac:dyDescent="0.2">
      <c r="B12" s="240" t="s">
        <v>21</v>
      </c>
      <c r="C12" s="119">
        <v>541672</v>
      </c>
      <c r="D12" s="119">
        <v>540159</v>
      </c>
      <c r="E12" s="119">
        <v>543509</v>
      </c>
      <c r="F12" s="119">
        <v>543755</v>
      </c>
      <c r="G12" s="119">
        <v>544692</v>
      </c>
      <c r="H12" s="119">
        <v>545197</v>
      </c>
      <c r="I12" s="119">
        <v>1097438</v>
      </c>
      <c r="J12" s="119">
        <v>1107091</v>
      </c>
      <c r="K12" s="119">
        <v>1098828</v>
      </c>
      <c r="L12" s="119">
        <v>1066230</v>
      </c>
      <c r="M12" s="119">
        <v>1073031</v>
      </c>
      <c r="N12" s="119">
        <v>1074903</v>
      </c>
      <c r="O12" s="119">
        <v>814708.75</v>
      </c>
      <c r="P12" s="18"/>
    </row>
    <row r="13" spans="1:16" s="5" customFormat="1" x14ac:dyDescent="0.2">
      <c r="B13" s="80" t="s">
        <v>121</v>
      </c>
      <c r="D13" s="35"/>
      <c r="E13" s="35"/>
      <c r="F13" s="35"/>
      <c r="G13" s="35"/>
      <c r="H13" s="35"/>
      <c r="I13" s="35"/>
      <c r="J13" s="35"/>
      <c r="K13" s="35"/>
      <c r="L13" s="35"/>
      <c r="M13" s="35"/>
      <c r="N13" s="35"/>
      <c r="O13" s="154"/>
    </row>
    <row r="14" spans="1:16" s="355" customFormat="1" ht="20.25" customHeight="1" x14ac:dyDescent="0.2">
      <c r="B14" s="80" t="s">
        <v>80</v>
      </c>
      <c r="C14" s="381"/>
      <c r="D14" s="381"/>
      <c r="E14" s="381"/>
      <c r="F14" s="381"/>
      <c r="G14" s="381"/>
      <c r="H14" s="381"/>
      <c r="I14" s="381"/>
      <c r="J14" s="381"/>
      <c r="K14" s="381"/>
      <c r="L14" s="381"/>
      <c r="M14" s="381"/>
      <c r="N14" s="381"/>
      <c r="O14" s="381"/>
    </row>
    <row r="15" spans="1:16" s="355" customFormat="1" ht="29.25" customHeight="1" x14ac:dyDescent="0.2">
      <c r="B15" s="1235" t="s">
        <v>211</v>
      </c>
      <c r="C15" s="1235"/>
      <c r="D15" s="1235"/>
      <c r="E15" s="1235"/>
      <c r="F15" s="1235"/>
      <c r="G15" s="1235"/>
      <c r="H15" s="1235"/>
      <c r="I15" s="1235"/>
      <c r="J15" s="1235"/>
      <c r="K15" s="1235"/>
      <c r="L15" s="1235"/>
      <c r="M15" s="1235"/>
      <c r="N15" s="1235"/>
      <c r="O15" s="1235"/>
    </row>
    <row r="16" spans="1:16" s="5" customFormat="1" x14ac:dyDescent="0.2"/>
    <row r="17" spans="2:16" s="5" customFormat="1" x14ac:dyDescent="0.2">
      <c r="B17" s="80"/>
      <c r="O17" s="154"/>
      <c r="P17" s="1189" t="s">
        <v>1070</v>
      </c>
    </row>
    <row r="18" spans="2:16" s="5" customFormat="1" ht="15.75" x14ac:dyDescent="0.25">
      <c r="B18" s="347" t="s">
        <v>209</v>
      </c>
      <c r="C18" s="348"/>
      <c r="D18" s="349"/>
      <c r="E18" s="349"/>
      <c r="F18" s="349"/>
      <c r="G18" s="349"/>
      <c r="H18" s="350"/>
      <c r="I18" s="350"/>
      <c r="J18" s="350"/>
      <c r="K18" s="350"/>
      <c r="L18" s="350"/>
      <c r="M18" s="350"/>
      <c r="N18" s="350"/>
      <c r="O18" s="356"/>
    </row>
    <row r="19" spans="2:16" s="5" customFormat="1" ht="18" x14ac:dyDescent="0.25">
      <c r="B19" s="347" t="s">
        <v>210</v>
      </c>
      <c r="C19" s="347"/>
      <c r="D19" s="351"/>
      <c r="E19" s="351"/>
      <c r="F19" s="351"/>
      <c r="G19" s="351"/>
      <c r="H19" s="350"/>
      <c r="I19" s="350"/>
      <c r="J19" s="350"/>
      <c r="K19" s="350"/>
      <c r="L19" s="350"/>
      <c r="M19" s="350"/>
      <c r="N19" s="350"/>
      <c r="O19" s="356"/>
    </row>
    <row r="20" spans="2:16" s="5" customFormat="1" ht="15.75" x14ac:dyDescent="0.25">
      <c r="B20" s="1234" t="s">
        <v>2</v>
      </c>
      <c r="C20" s="1234"/>
      <c r="D20" s="1234"/>
      <c r="E20" s="1234"/>
      <c r="F20" s="1234"/>
      <c r="G20" s="1234"/>
      <c r="H20" s="1234"/>
      <c r="I20" s="1234"/>
      <c r="J20" s="1234"/>
      <c r="K20" s="1234"/>
      <c r="L20" s="1234"/>
      <c r="M20" s="1234"/>
      <c r="N20" s="1234"/>
      <c r="O20" s="1234"/>
    </row>
    <row r="21" spans="2:16" x14ac:dyDescent="0.2">
      <c r="D21" s="113"/>
      <c r="E21" s="113"/>
      <c r="F21" s="113"/>
      <c r="G21" s="113"/>
      <c r="H21" s="113"/>
      <c r="I21" s="113"/>
      <c r="J21" s="113"/>
      <c r="K21" s="113"/>
      <c r="L21" s="113"/>
      <c r="M21" s="113"/>
      <c r="N21" s="113"/>
      <c r="O21" s="113"/>
    </row>
    <row r="22" spans="2:16" ht="20.25" customHeight="1" x14ac:dyDescent="0.2">
      <c r="B22" s="86" t="s">
        <v>74</v>
      </c>
      <c r="C22" s="7" t="s">
        <v>5</v>
      </c>
      <c r="D22" s="7" t="s">
        <v>6</v>
      </c>
      <c r="E22" s="7" t="s">
        <v>7</v>
      </c>
      <c r="F22" s="7" t="s">
        <v>8</v>
      </c>
      <c r="G22" s="7" t="s">
        <v>9</v>
      </c>
      <c r="H22" s="7" t="s">
        <v>10</v>
      </c>
      <c r="I22" s="7" t="s">
        <v>11</v>
      </c>
      <c r="J22" s="7" t="s">
        <v>12</v>
      </c>
      <c r="K22" s="7" t="s">
        <v>13</v>
      </c>
      <c r="L22" s="7" t="s">
        <v>14</v>
      </c>
      <c r="M22" s="7" t="s">
        <v>15</v>
      </c>
      <c r="N22" s="7" t="s">
        <v>16</v>
      </c>
      <c r="O22" s="115" t="s">
        <v>75</v>
      </c>
    </row>
    <row r="23" spans="2:16" ht="15" customHeight="1" x14ac:dyDescent="0.2">
      <c r="B23" s="240" t="s">
        <v>155</v>
      </c>
      <c r="C23" s="118">
        <v>2670147</v>
      </c>
      <c r="D23" s="118">
        <v>2650838</v>
      </c>
      <c r="E23" s="118">
        <v>2630149</v>
      </c>
      <c r="F23" s="118">
        <v>2603651</v>
      </c>
      <c r="G23" s="241">
        <v>2581239</v>
      </c>
      <c r="H23" s="118">
        <v>2574376</v>
      </c>
      <c r="I23" s="118">
        <v>2575209</v>
      </c>
      <c r="J23" s="118">
        <v>2606229</v>
      </c>
      <c r="K23" s="118">
        <v>2581035</v>
      </c>
      <c r="L23" s="118">
        <v>2605849</v>
      </c>
      <c r="M23" s="118">
        <v>2657083</v>
      </c>
      <c r="N23" s="118">
        <v>2710920</v>
      </c>
      <c r="O23" s="118">
        <v>2620560.4166666665</v>
      </c>
      <c r="P23" s="81"/>
    </row>
    <row r="24" spans="2:16" ht="16.5" customHeight="1" x14ac:dyDescent="0.2">
      <c r="B24" s="240" t="s">
        <v>156</v>
      </c>
      <c r="C24" s="118">
        <v>2182404</v>
      </c>
      <c r="D24" s="118">
        <v>2169646</v>
      </c>
      <c r="E24" s="118">
        <v>2172016</v>
      </c>
      <c r="F24" s="118">
        <v>2130566</v>
      </c>
      <c r="G24" s="118">
        <v>2114279</v>
      </c>
      <c r="H24" s="118">
        <v>2116820</v>
      </c>
      <c r="I24" s="118">
        <v>2139817</v>
      </c>
      <c r="J24" s="117">
        <v>2143724</v>
      </c>
      <c r="K24" s="118">
        <v>2121622</v>
      </c>
      <c r="L24" s="117">
        <v>2147962</v>
      </c>
      <c r="M24" s="117">
        <v>2194099</v>
      </c>
      <c r="N24" s="117">
        <v>2220028</v>
      </c>
      <c r="O24" s="118">
        <v>2154415.25</v>
      </c>
      <c r="P24" s="81"/>
    </row>
    <row r="25" spans="2:16" ht="18" customHeight="1" x14ac:dyDescent="0.2">
      <c r="B25" s="240" t="s">
        <v>157</v>
      </c>
      <c r="C25" s="118">
        <v>596062</v>
      </c>
      <c r="D25" s="118">
        <v>597394</v>
      </c>
      <c r="E25" s="118">
        <v>601653</v>
      </c>
      <c r="F25" s="118">
        <v>603464</v>
      </c>
      <c r="G25" s="118">
        <v>587993</v>
      </c>
      <c r="H25" s="118">
        <v>584938</v>
      </c>
      <c r="I25" s="118">
        <v>582946</v>
      </c>
      <c r="J25" s="117">
        <v>586682</v>
      </c>
      <c r="K25" s="118">
        <v>582686</v>
      </c>
      <c r="L25" s="117">
        <v>585418</v>
      </c>
      <c r="M25" s="117">
        <v>584545</v>
      </c>
      <c r="N25" s="117">
        <v>590044</v>
      </c>
      <c r="O25" s="118">
        <v>590318.75</v>
      </c>
      <c r="P25" s="81"/>
    </row>
    <row r="26" spans="2:16" ht="18" customHeight="1" x14ac:dyDescent="0.2">
      <c r="B26" s="240" t="s">
        <v>207</v>
      </c>
      <c r="C26" s="119">
        <v>5448613</v>
      </c>
      <c r="D26" s="119">
        <v>5417878</v>
      </c>
      <c r="E26" s="119">
        <v>5403818</v>
      </c>
      <c r="F26" s="119">
        <v>5337681</v>
      </c>
      <c r="G26" s="119">
        <v>5283511</v>
      </c>
      <c r="H26" s="119">
        <v>5276134</v>
      </c>
      <c r="I26" s="119">
        <v>5297972</v>
      </c>
      <c r="J26" s="119">
        <v>5336635</v>
      </c>
      <c r="K26" s="119">
        <v>5285343</v>
      </c>
      <c r="L26" s="119">
        <v>5339229</v>
      </c>
      <c r="M26" s="119">
        <v>5435727</v>
      </c>
      <c r="N26" s="119">
        <v>5520992</v>
      </c>
      <c r="O26" s="119">
        <v>5365294.416666667</v>
      </c>
      <c r="P26" s="81"/>
    </row>
    <row r="27" spans="2:16" ht="18.75" customHeight="1" x14ac:dyDescent="0.2">
      <c r="B27" s="116" t="s">
        <v>208</v>
      </c>
      <c r="C27" s="119">
        <v>950339</v>
      </c>
      <c r="D27" s="119">
        <v>947956</v>
      </c>
      <c r="E27" s="119">
        <v>954740</v>
      </c>
      <c r="F27" s="119">
        <v>956365</v>
      </c>
      <c r="G27" s="119">
        <v>948798</v>
      </c>
      <c r="H27" s="119">
        <v>944057</v>
      </c>
      <c r="I27" s="119">
        <v>1460380</v>
      </c>
      <c r="J27" s="119">
        <v>1455285</v>
      </c>
      <c r="K27" s="119">
        <v>1455855</v>
      </c>
      <c r="L27" s="119">
        <v>1403364</v>
      </c>
      <c r="M27" s="119">
        <v>1480607</v>
      </c>
      <c r="N27" s="119">
        <v>1501693</v>
      </c>
      <c r="O27" s="119">
        <v>1204953.25</v>
      </c>
      <c r="P27" s="81"/>
    </row>
    <row r="28" spans="2:16" ht="18.75" customHeight="1" x14ac:dyDescent="0.2">
      <c r="B28" s="240" t="s">
        <v>21</v>
      </c>
      <c r="C28" s="119">
        <v>6398952</v>
      </c>
      <c r="D28" s="119">
        <v>6365834</v>
      </c>
      <c r="E28" s="119">
        <v>6358558</v>
      </c>
      <c r="F28" s="119">
        <v>6294046</v>
      </c>
      <c r="G28" s="119">
        <v>6232309</v>
      </c>
      <c r="H28" s="119">
        <v>6220191</v>
      </c>
      <c r="I28" s="119">
        <v>6758352</v>
      </c>
      <c r="J28" s="119">
        <v>6791920</v>
      </c>
      <c r="K28" s="119">
        <v>6741198</v>
      </c>
      <c r="L28" s="119">
        <v>6742593</v>
      </c>
      <c r="M28" s="119">
        <v>6916334</v>
      </c>
      <c r="N28" s="119">
        <v>7022685</v>
      </c>
      <c r="O28" s="119">
        <v>6570247.666666667</v>
      </c>
      <c r="P28" s="81"/>
    </row>
    <row r="29" spans="2:16" s="5" customFormat="1" x14ac:dyDescent="0.2">
      <c r="B29" s="80" t="s">
        <v>176</v>
      </c>
      <c r="C29" s="300"/>
      <c r="D29" s="357"/>
      <c r="E29" s="357"/>
      <c r="F29" s="357"/>
      <c r="G29" s="357"/>
      <c r="H29" s="357"/>
      <c r="I29" s="357"/>
      <c r="J29" s="357"/>
      <c r="K29" s="357"/>
      <c r="L29" s="357"/>
      <c r="M29" s="357"/>
      <c r="N29" s="357"/>
      <c r="O29" s="357"/>
    </row>
    <row r="30" spans="2:16" s="5" customFormat="1" x14ac:dyDescent="0.2">
      <c r="B30" s="80" t="s">
        <v>80</v>
      </c>
      <c r="C30" s="35"/>
      <c r="D30" s="35"/>
      <c r="E30" s="35"/>
      <c r="F30" s="35"/>
      <c r="G30" s="35"/>
      <c r="H30" s="358"/>
      <c r="I30" s="35"/>
      <c r="J30" s="35"/>
      <c r="K30" s="35"/>
      <c r="L30" s="35"/>
      <c r="M30" s="35"/>
      <c r="N30" s="35"/>
      <c r="O30" s="35"/>
    </row>
    <row r="31" spans="2:16" s="5" customFormat="1" ht="11.25" customHeight="1" x14ac:dyDescent="0.2">
      <c r="B31" s="1235" t="s">
        <v>211</v>
      </c>
      <c r="C31" s="1235"/>
      <c r="D31" s="1235"/>
      <c r="E31" s="1235"/>
      <c r="F31" s="1235"/>
      <c r="G31" s="1235"/>
      <c r="H31" s="1235"/>
      <c r="I31" s="1235"/>
      <c r="J31" s="1235"/>
      <c r="K31" s="1235"/>
      <c r="L31" s="1235"/>
      <c r="M31" s="1235"/>
      <c r="N31" s="1235"/>
      <c r="O31" s="1235"/>
      <c r="P31" s="192"/>
    </row>
    <row r="32" spans="2:16" s="5" customFormat="1" ht="25.5" customHeight="1" x14ac:dyDescent="0.2">
      <c r="B32" s="381"/>
      <c r="C32" s="381"/>
      <c r="D32" s="381"/>
      <c r="E32" s="381"/>
      <c r="F32" s="381"/>
      <c r="G32" s="381"/>
      <c r="H32" s="381"/>
      <c r="I32" s="381"/>
      <c r="J32" s="381"/>
      <c r="K32" s="381"/>
      <c r="L32" s="381"/>
      <c r="M32" s="381"/>
      <c r="N32" s="381"/>
      <c r="O32" s="381"/>
    </row>
    <row r="33" spans="1:16" s="5" customFormat="1" x14ac:dyDescent="0.2">
      <c r="D33" s="35"/>
      <c r="E33" s="35"/>
      <c r="F33" s="35"/>
      <c r="G33" s="35"/>
      <c r="H33" s="35"/>
      <c r="I33" s="35"/>
      <c r="J33" s="35"/>
      <c r="K33" s="35"/>
      <c r="L33" s="35"/>
      <c r="M33" s="35"/>
      <c r="N33" s="35"/>
      <c r="O33" s="35"/>
    </row>
    <row r="34" spans="1:16" s="5" customFormat="1" ht="18" x14ac:dyDescent="0.2">
      <c r="A34" s="5" t="s">
        <v>206</v>
      </c>
      <c r="B34" s="1236" t="s">
        <v>212</v>
      </c>
      <c r="C34" s="1236"/>
      <c r="D34" s="1236"/>
      <c r="E34" s="1236"/>
      <c r="F34" s="1236"/>
      <c r="G34" s="1236"/>
      <c r="H34" s="1236"/>
      <c r="I34" s="1236"/>
      <c r="J34" s="1236"/>
      <c r="K34" s="1236"/>
      <c r="L34" s="1236"/>
      <c r="M34" s="1236"/>
      <c r="N34" s="1236"/>
      <c r="O34" s="1236"/>
      <c r="P34" s="1189" t="s">
        <v>1070</v>
      </c>
    </row>
    <row r="35" spans="1:16" s="5" customFormat="1" ht="15.75" x14ac:dyDescent="0.25">
      <c r="B35" s="1234" t="s">
        <v>2</v>
      </c>
      <c r="C35" s="1234"/>
      <c r="D35" s="1234"/>
      <c r="E35" s="1234"/>
      <c r="F35" s="1234"/>
      <c r="G35" s="1234"/>
      <c r="H35" s="1234"/>
      <c r="I35" s="1234"/>
      <c r="J35" s="1234"/>
      <c r="K35" s="1234"/>
      <c r="L35" s="1234"/>
      <c r="M35" s="1234"/>
      <c r="N35" s="1234"/>
      <c r="O35" s="1234"/>
    </row>
    <row r="36" spans="1:16" x14ac:dyDescent="0.2">
      <c r="B36" s="359"/>
      <c r="C36" s="360"/>
      <c r="D36" s="360"/>
      <c r="E36" s="360"/>
      <c r="F36" s="360"/>
      <c r="G36" s="360"/>
      <c r="H36" s="360"/>
      <c r="I36" s="360"/>
      <c r="J36" s="360"/>
      <c r="K36" s="360"/>
      <c r="L36" s="360"/>
      <c r="M36" s="360"/>
      <c r="N36" s="360"/>
      <c r="O36" s="113"/>
    </row>
    <row r="37" spans="1:16" ht="26.25" customHeight="1" x14ac:dyDescent="0.2">
      <c r="B37" s="86" t="s">
        <v>74</v>
      </c>
      <c r="C37" s="7" t="s">
        <v>5</v>
      </c>
      <c r="D37" s="7" t="s">
        <v>6</v>
      </c>
      <c r="E37" s="7" t="s">
        <v>7</v>
      </c>
      <c r="F37" s="7" t="s">
        <v>8</v>
      </c>
      <c r="G37" s="7" t="s">
        <v>9</v>
      </c>
      <c r="H37" s="7" t="s">
        <v>10</v>
      </c>
      <c r="I37" s="7" t="s">
        <v>11</v>
      </c>
      <c r="J37" s="7" t="s">
        <v>12</v>
      </c>
      <c r="K37" s="7" t="s">
        <v>13</v>
      </c>
      <c r="L37" s="7" t="s">
        <v>14</v>
      </c>
      <c r="M37" s="7" t="s">
        <v>15</v>
      </c>
      <c r="N37" s="7" t="s">
        <v>16</v>
      </c>
      <c r="O37" s="115" t="s">
        <v>101</v>
      </c>
    </row>
    <row r="38" spans="1:16" x14ac:dyDescent="0.2">
      <c r="B38" s="240" t="s">
        <v>155</v>
      </c>
      <c r="C38" s="119">
        <v>2670147</v>
      </c>
      <c r="D38" s="119">
        <v>2650838</v>
      </c>
      <c r="E38" s="119">
        <v>2630149</v>
      </c>
      <c r="F38" s="119">
        <v>2603651</v>
      </c>
      <c r="G38" s="119">
        <v>2581239</v>
      </c>
      <c r="H38" s="119">
        <v>2574376</v>
      </c>
      <c r="I38" s="119">
        <v>2575209</v>
      </c>
      <c r="J38" s="119">
        <v>2606229</v>
      </c>
      <c r="K38" s="119">
        <v>2581035</v>
      </c>
      <c r="L38" s="119">
        <v>2605849</v>
      </c>
      <c r="M38" s="119">
        <v>2657083</v>
      </c>
      <c r="N38" s="119">
        <v>2710920</v>
      </c>
      <c r="O38" s="119">
        <v>2620560.4166666665</v>
      </c>
      <c r="P38" s="18"/>
    </row>
    <row r="39" spans="1:16" x14ac:dyDescent="0.2">
      <c r="B39" s="132" t="s">
        <v>213</v>
      </c>
      <c r="C39" s="117">
        <v>1551876</v>
      </c>
      <c r="D39" s="118">
        <v>1548369</v>
      </c>
      <c r="E39" s="118">
        <v>1537597</v>
      </c>
      <c r="F39" s="118">
        <v>1522621</v>
      </c>
      <c r="G39" s="241">
        <v>1502327</v>
      </c>
      <c r="H39" s="118">
        <v>1497762</v>
      </c>
      <c r="I39" s="118">
        <v>1498580</v>
      </c>
      <c r="J39" s="118">
        <v>1522424</v>
      </c>
      <c r="K39" s="118">
        <v>1503050</v>
      </c>
      <c r="L39" s="118">
        <v>1518103</v>
      </c>
      <c r="M39" s="118">
        <v>1541793</v>
      </c>
      <c r="N39" s="118">
        <v>1567976</v>
      </c>
      <c r="O39" s="118">
        <v>1526039.8333333333</v>
      </c>
    </row>
    <row r="40" spans="1:16" x14ac:dyDescent="0.2">
      <c r="B40" s="132" t="s">
        <v>214</v>
      </c>
      <c r="C40" s="117">
        <v>1118271</v>
      </c>
      <c r="D40" s="118">
        <v>1102469</v>
      </c>
      <c r="E40" s="118">
        <v>1092552</v>
      </c>
      <c r="F40" s="118">
        <v>1081030</v>
      </c>
      <c r="G40" s="241">
        <v>1078912</v>
      </c>
      <c r="H40" s="118">
        <v>1076614</v>
      </c>
      <c r="I40" s="118">
        <v>1076629</v>
      </c>
      <c r="J40" s="118">
        <v>1083805</v>
      </c>
      <c r="K40" s="118">
        <v>1077985</v>
      </c>
      <c r="L40" s="118">
        <v>1087746</v>
      </c>
      <c r="M40" s="118">
        <v>1115290</v>
      </c>
      <c r="N40" s="118">
        <v>1142944</v>
      </c>
      <c r="O40" s="118">
        <v>1094520.5833333333</v>
      </c>
    </row>
    <row r="41" spans="1:16" x14ac:dyDescent="0.2">
      <c r="B41" s="213" t="s">
        <v>156</v>
      </c>
      <c r="C41" s="119">
        <v>2182404</v>
      </c>
      <c r="D41" s="119">
        <v>2169646</v>
      </c>
      <c r="E41" s="119">
        <v>2172016</v>
      </c>
      <c r="F41" s="119">
        <v>2130566</v>
      </c>
      <c r="G41" s="119">
        <v>2114279</v>
      </c>
      <c r="H41" s="119">
        <v>2116820</v>
      </c>
      <c r="I41" s="119">
        <v>2139817</v>
      </c>
      <c r="J41" s="119">
        <v>2143724</v>
      </c>
      <c r="K41" s="119">
        <v>2121622</v>
      </c>
      <c r="L41" s="119">
        <v>2147962</v>
      </c>
      <c r="M41" s="119">
        <v>2194099</v>
      </c>
      <c r="N41" s="119">
        <v>2220028</v>
      </c>
      <c r="O41" s="119">
        <v>2154415.25</v>
      </c>
      <c r="P41" s="18"/>
    </row>
    <row r="42" spans="1:16" x14ac:dyDescent="0.2">
      <c r="B42" s="132" t="s">
        <v>213</v>
      </c>
      <c r="C42" s="117">
        <v>1425335</v>
      </c>
      <c r="D42" s="118">
        <v>1418737</v>
      </c>
      <c r="E42" s="118">
        <v>1421123</v>
      </c>
      <c r="F42" s="118">
        <v>1396803</v>
      </c>
      <c r="G42" s="118">
        <v>1387993</v>
      </c>
      <c r="H42" s="118">
        <v>1391320</v>
      </c>
      <c r="I42" s="118">
        <v>1408196</v>
      </c>
      <c r="J42" s="118">
        <v>1412074</v>
      </c>
      <c r="K42" s="118">
        <v>1393635</v>
      </c>
      <c r="L42" s="118">
        <v>1412681</v>
      </c>
      <c r="M42" s="118">
        <v>1436962</v>
      </c>
      <c r="N42" s="118">
        <v>1443550</v>
      </c>
      <c r="O42" s="118">
        <v>1412367.4166666667</v>
      </c>
    </row>
    <row r="43" spans="1:16" x14ac:dyDescent="0.2">
      <c r="B43" s="132" t="s">
        <v>214</v>
      </c>
      <c r="C43" s="117">
        <v>757069</v>
      </c>
      <c r="D43" s="118">
        <v>750909</v>
      </c>
      <c r="E43" s="118">
        <v>750893</v>
      </c>
      <c r="F43" s="118">
        <v>733763</v>
      </c>
      <c r="G43" s="118">
        <v>726286</v>
      </c>
      <c r="H43" s="118">
        <v>725500</v>
      </c>
      <c r="I43" s="118">
        <v>731621</v>
      </c>
      <c r="J43" s="118">
        <v>731650</v>
      </c>
      <c r="K43" s="118">
        <v>727987</v>
      </c>
      <c r="L43" s="118">
        <v>735281</v>
      </c>
      <c r="M43" s="118">
        <v>757137</v>
      </c>
      <c r="N43" s="118">
        <v>776478</v>
      </c>
      <c r="O43" s="118">
        <v>742047.83333333337</v>
      </c>
      <c r="P43" s="18"/>
    </row>
    <row r="44" spans="1:16" x14ac:dyDescent="0.2">
      <c r="B44" s="213" t="s">
        <v>157</v>
      </c>
      <c r="C44" s="119">
        <v>596062</v>
      </c>
      <c r="D44" s="119">
        <v>597394</v>
      </c>
      <c r="E44" s="119">
        <v>601653</v>
      </c>
      <c r="F44" s="119">
        <v>603464</v>
      </c>
      <c r="G44" s="119">
        <v>587993</v>
      </c>
      <c r="H44" s="119">
        <v>584938</v>
      </c>
      <c r="I44" s="119">
        <v>582946</v>
      </c>
      <c r="J44" s="119">
        <v>586682</v>
      </c>
      <c r="K44" s="119">
        <v>582686</v>
      </c>
      <c r="L44" s="119">
        <v>585418</v>
      </c>
      <c r="M44" s="119">
        <v>584545</v>
      </c>
      <c r="N44" s="119">
        <v>590044</v>
      </c>
      <c r="O44" s="119">
        <v>590318.75</v>
      </c>
    </row>
    <row r="45" spans="1:16" x14ac:dyDescent="0.2">
      <c r="B45" s="132" t="s">
        <v>213</v>
      </c>
      <c r="C45" s="117">
        <v>358118</v>
      </c>
      <c r="D45" s="117">
        <v>358606</v>
      </c>
      <c r="E45" s="117">
        <v>359610</v>
      </c>
      <c r="F45" s="117">
        <v>355186</v>
      </c>
      <c r="G45" s="117">
        <v>347703</v>
      </c>
      <c r="H45" s="117">
        <v>345957</v>
      </c>
      <c r="I45" s="117">
        <v>341816</v>
      </c>
      <c r="J45" s="117">
        <v>344342</v>
      </c>
      <c r="K45" s="117">
        <v>341537</v>
      </c>
      <c r="L45" s="117">
        <v>343953</v>
      </c>
      <c r="M45" s="117">
        <v>341961</v>
      </c>
      <c r="N45" s="117">
        <v>343680</v>
      </c>
      <c r="O45" s="118">
        <v>348539.08333333331</v>
      </c>
    </row>
    <row r="46" spans="1:16" x14ac:dyDescent="0.2">
      <c r="B46" s="132" t="s">
        <v>214</v>
      </c>
      <c r="C46" s="117">
        <v>237944</v>
      </c>
      <c r="D46" s="117">
        <v>238788</v>
      </c>
      <c r="E46" s="117">
        <v>242043</v>
      </c>
      <c r="F46" s="117">
        <v>248278</v>
      </c>
      <c r="G46" s="117">
        <v>240290</v>
      </c>
      <c r="H46" s="117">
        <v>238981</v>
      </c>
      <c r="I46" s="117">
        <v>241130</v>
      </c>
      <c r="J46" s="117">
        <v>242340</v>
      </c>
      <c r="K46" s="117">
        <v>241149</v>
      </c>
      <c r="L46" s="117">
        <v>241465</v>
      </c>
      <c r="M46" s="117">
        <v>242584</v>
      </c>
      <c r="N46" s="117">
        <v>246364</v>
      </c>
      <c r="O46" s="118">
        <v>241779.66666666666</v>
      </c>
    </row>
    <row r="47" spans="1:16" ht="15" x14ac:dyDescent="0.2">
      <c r="B47" s="116" t="s">
        <v>208</v>
      </c>
      <c r="C47" s="119">
        <v>950339</v>
      </c>
      <c r="D47" s="119">
        <v>947956</v>
      </c>
      <c r="E47" s="119">
        <v>954740</v>
      </c>
      <c r="F47" s="119">
        <v>956365</v>
      </c>
      <c r="G47" s="119">
        <v>948798</v>
      </c>
      <c r="H47" s="119">
        <v>944057</v>
      </c>
      <c r="I47" s="119">
        <v>1460380</v>
      </c>
      <c r="J47" s="119">
        <v>1455285</v>
      </c>
      <c r="K47" s="119">
        <v>1455855</v>
      </c>
      <c r="L47" s="119">
        <v>1403364</v>
      </c>
      <c r="M47" s="119">
        <v>1480607</v>
      </c>
      <c r="N47" s="119">
        <v>1501693</v>
      </c>
      <c r="O47" s="119">
        <v>1204953.25</v>
      </c>
    </row>
    <row r="48" spans="1:16" x14ac:dyDescent="0.2">
      <c r="B48" s="132" t="s">
        <v>213</v>
      </c>
      <c r="C48" s="117">
        <v>479730</v>
      </c>
      <c r="D48" s="117">
        <v>481014</v>
      </c>
      <c r="E48" s="117">
        <v>481539</v>
      </c>
      <c r="F48" s="117">
        <v>481942</v>
      </c>
      <c r="G48" s="117">
        <v>478197</v>
      </c>
      <c r="H48" s="117">
        <v>476099</v>
      </c>
      <c r="I48" s="117">
        <v>756926</v>
      </c>
      <c r="J48" s="117">
        <v>759682</v>
      </c>
      <c r="K48" s="117">
        <v>762122</v>
      </c>
      <c r="L48" s="117">
        <v>742991</v>
      </c>
      <c r="M48" s="117">
        <v>775741</v>
      </c>
      <c r="N48" s="117">
        <v>786662</v>
      </c>
      <c r="O48" s="118">
        <v>621887.08333333337</v>
      </c>
    </row>
    <row r="49" spans="2:24" x14ac:dyDescent="0.2">
      <c r="B49" s="132" t="s">
        <v>214</v>
      </c>
      <c r="C49" s="117">
        <v>470609</v>
      </c>
      <c r="D49" s="117">
        <v>466942</v>
      </c>
      <c r="E49" s="117">
        <v>473201</v>
      </c>
      <c r="F49" s="117">
        <v>474423</v>
      </c>
      <c r="G49" s="117">
        <v>470601</v>
      </c>
      <c r="H49" s="117">
        <v>467958</v>
      </c>
      <c r="I49" s="117">
        <v>700650</v>
      </c>
      <c r="J49" s="117">
        <v>692774</v>
      </c>
      <c r="K49" s="117">
        <v>690905</v>
      </c>
      <c r="L49" s="117">
        <v>657545</v>
      </c>
      <c r="M49" s="117">
        <v>700351</v>
      </c>
      <c r="N49" s="117">
        <v>710516</v>
      </c>
      <c r="O49" s="118">
        <v>581372.91666666663</v>
      </c>
    </row>
    <row r="50" spans="2:24" x14ac:dyDescent="0.2">
      <c r="B50" s="132" t="s">
        <v>125</v>
      </c>
      <c r="C50" s="117">
        <v>0</v>
      </c>
      <c r="D50" s="117">
        <v>0</v>
      </c>
      <c r="E50" s="117">
        <v>0</v>
      </c>
      <c r="F50" s="117">
        <v>0</v>
      </c>
      <c r="G50" s="117">
        <v>0</v>
      </c>
      <c r="H50" s="117">
        <v>0</v>
      </c>
      <c r="I50" s="117">
        <v>2804</v>
      </c>
      <c r="J50" s="117">
        <v>2829</v>
      </c>
      <c r="K50" s="117">
        <v>2828</v>
      </c>
      <c r="L50" s="117">
        <v>2828</v>
      </c>
      <c r="M50" s="117">
        <v>4515</v>
      </c>
      <c r="N50" s="117">
        <v>4515</v>
      </c>
      <c r="O50" s="118">
        <f>AVERAGE(C50:N50)</f>
        <v>1693.25</v>
      </c>
    </row>
    <row r="51" spans="2:24" x14ac:dyDescent="0.2">
      <c r="B51" s="213" t="s">
        <v>21</v>
      </c>
      <c r="C51" s="119">
        <v>6398952</v>
      </c>
      <c r="D51" s="119">
        <v>6365834</v>
      </c>
      <c r="E51" s="119">
        <v>6358558</v>
      </c>
      <c r="F51" s="119">
        <v>6294046</v>
      </c>
      <c r="G51" s="119">
        <v>6232309</v>
      </c>
      <c r="H51" s="119">
        <v>6220191</v>
      </c>
      <c r="I51" s="119">
        <v>6758352</v>
      </c>
      <c r="J51" s="119">
        <v>6791920</v>
      </c>
      <c r="K51" s="119">
        <v>6741198</v>
      </c>
      <c r="L51" s="119">
        <v>6742593</v>
      </c>
      <c r="M51" s="119">
        <v>6916334</v>
      </c>
      <c r="N51" s="119">
        <v>7022685</v>
      </c>
      <c r="O51" s="119">
        <v>6570247.666666666</v>
      </c>
    </row>
    <row r="52" spans="2:24" s="5" customFormat="1" x14ac:dyDescent="0.2">
      <c r="B52" s="361" t="s">
        <v>215</v>
      </c>
      <c r="C52" s="362"/>
      <c r="D52" s="35"/>
      <c r="E52" s="35"/>
      <c r="F52" s="35"/>
      <c r="G52" s="35"/>
      <c r="H52" s="35"/>
      <c r="I52" s="35"/>
      <c r="J52" s="35"/>
      <c r="K52" s="35"/>
      <c r="L52" s="35"/>
      <c r="M52" s="35"/>
      <c r="N52" s="35"/>
      <c r="O52" s="35"/>
    </row>
    <row r="53" spans="2:24" s="5" customFormat="1" x14ac:dyDescent="0.2">
      <c r="B53" s="361" t="s">
        <v>216</v>
      </c>
      <c r="C53" s="362"/>
      <c r="D53" s="362"/>
      <c r="E53" s="362"/>
      <c r="F53" s="362"/>
      <c r="G53" s="362"/>
      <c r="H53" s="362"/>
      <c r="I53" s="362"/>
      <c r="J53" s="362"/>
      <c r="K53" s="362"/>
      <c r="L53" s="362"/>
      <c r="M53" s="362"/>
      <c r="N53" s="35"/>
      <c r="O53" s="35"/>
    </row>
    <row r="54" spans="2:24" s="5" customFormat="1" ht="12.75" customHeight="1" x14ac:dyDescent="0.2">
      <c r="B54" s="1233" t="s">
        <v>217</v>
      </c>
      <c r="C54" s="1233"/>
      <c r="D54" s="1233"/>
      <c r="E54" s="1233"/>
      <c r="F54" s="1233"/>
      <c r="G54" s="1233"/>
      <c r="H54" s="1233"/>
      <c r="I54" s="1233"/>
      <c r="J54" s="1233"/>
      <c r="K54" s="1233"/>
      <c r="L54" s="1233"/>
      <c r="M54" s="1233"/>
      <c r="N54" s="1233"/>
      <c r="O54" s="1233"/>
    </row>
    <row r="55" spans="2:24" ht="27.75" customHeight="1" x14ac:dyDescent="0.2">
      <c r="B55" s="1233"/>
      <c r="C55" s="1233"/>
      <c r="D55" s="1233"/>
      <c r="E55" s="1233"/>
      <c r="F55" s="1233"/>
      <c r="G55" s="1233"/>
      <c r="H55" s="1233"/>
      <c r="I55" s="1233"/>
      <c r="J55" s="1233"/>
      <c r="K55" s="1233"/>
      <c r="L55" s="1233"/>
      <c r="M55" s="1233"/>
      <c r="N55" s="1233"/>
      <c r="O55" s="1233"/>
    </row>
    <row r="56" spans="2:24" ht="25.5" customHeight="1" x14ac:dyDescent="0.2">
      <c r="B56" s="363"/>
      <c r="C56" s="363"/>
      <c r="D56" s="363"/>
      <c r="E56" s="363"/>
      <c r="F56" s="363"/>
      <c r="G56" s="363"/>
      <c r="H56" s="363"/>
      <c r="I56" s="363"/>
      <c r="J56" s="363"/>
      <c r="K56" s="363"/>
      <c r="L56" s="363"/>
      <c r="M56" s="363"/>
      <c r="N56" s="363"/>
      <c r="O56" s="363"/>
      <c r="V56" s="81"/>
      <c r="W56" s="81"/>
      <c r="X56" s="81"/>
    </row>
  </sheetData>
  <mergeCells count="7">
    <mergeCell ref="B35:O35"/>
    <mergeCell ref="B54:O55"/>
    <mergeCell ref="B4:O4"/>
    <mergeCell ref="B20:O20"/>
    <mergeCell ref="B31:O31"/>
    <mergeCell ref="B34:O34"/>
    <mergeCell ref="B15:O15"/>
  </mergeCells>
  <hyperlinks>
    <hyperlink ref="P3" location="Índice!A1" display="Volver" xr:uid="{00000000-0004-0000-0200-000000000000}"/>
    <hyperlink ref="P17" location="Índice!A1" display="Volver" xr:uid="{00000000-0004-0000-0200-000001000000}"/>
    <hyperlink ref="P34" location="Índice!A1" display="Volver" xr:uid="{00000000-0004-0000-0200-000002000000}"/>
  </hyperlinks>
  <printOptions horizontalCentered="1"/>
  <pageMargins left="0" right="0" top="0.78740157480314965" bottom="0.98425196850393704" header="0" footer="0"/>
  <pageSetup scale="63" fitToWidth="2"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4" tint="0.79998168889431442"/>
  </sheetPr>
  <dimension ref="A1:AO33"/>
  <sheetViews>
    <sheetView showGridLines="0" zoomScale="90" zoomScaleNormal="90" workbookViewId="0"/>
  </sheetViews>
  <sheetFormatPr baseColWidth="10" defaultRowHeight="15" x14ac:dyDescent="0.25"/>
  <cols>
    <col min="1" max="1" width="3.28515625" customWidth="1"/>
    <col min="2" max="2" width="30.42578125" customWidth="1"/>
  </cols>
  <sheetData>
    <row r="1" spans="1:41" ht="15.75" x14ac:dyDescent="0.25">
      <c r="A1" s="5"/>
      <c r="B1" s="214" t="s">
        <v>152</v>
      </c>
      <c r="C1" s="215"/>
      <c r="D1" s="215"/>
      <c r="E1" s="215"/>
      <c r="F1" s="215"/>
      <c r="G1" s="215"/>
      <c r="H1" s="215"/>
      <c r="I1" s="215"/>
      <c r="J1" s="215"/>
      <c r="K1" s="215"/>
      <c r="L1" s="215"/>
      <c r="M1" s="215"/>
      <c r="N1" s="215"/>
      <c r="O1" s="215"/>
      <c r="P1" s="215"/>
      <c r="Q1" s="215"/>
      <c r="R1" s="215"/>
      <c r="S1" s="215"/>
      <c r="T1" s="215"/>
      <c r="U1" s="215"/>
      <c r="V1" s="215"/>
      <c r="W1" s="215"/>
      <c r="X1" s="215"/>
      <c r="Y1" s="215"/>
      <c r="Z1" s="215"/>
      <c r="AA1" s="215"/>
      <c r="AB1" s="215"/>
      <c r="AC1" s="215"/>
      <c r="AD1" s="215"/>
      <c r="AE1" s="215"/>
      <c r="AF1" s="215"/>
      <c r="AG1" s="215"/>
      <c r="AH1" s="215"/>
      <c r="AI1" s="215"/>
      <c r="AJ1" s="215"/>
      <c r="AK1" s="215"/>
      <c r="AL1" s="215"/>
      <c r="AM1" s="215"/>
      <c r="AN1" s="215"/>
      <c r="AO1" s="215"/>
    </row>
    <row r="2" spans="1:41" ht="15.75" x14ac:dyDescent="0.25">
      <c r="A2" s="5"/>
      <c r="B2" s="214" t="s">
        <v>2</v>
      </c>
      <c r="C2" s="165"/>
      <c r="D2" s="165"/>
      <c r="E2" s="165"/>
      <c r="F2" s="165"/>
      <c r="G2" s="165"/>
      <c r="H2" s="165"/>
      <c r="I2" s="165"/>
      <c r="J2" s="165"/>
      <c r="K2" s="165"/>
      <c r="L2" s="165"/>
      <c r="M2" s="1191" t="s">
        <v>1070</v>
      </c>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row>
    <row r="3" spans="1:41" x14ac:dyDescent="0.25">
      <c r="A3" s="2"/>
      <c r="B3" s="82"/>
      <c r="C3" s="216"/>
      <c r="D3" s="216"/>
      <c r="E3" s="216"/>
      <c r="F3" s="216"/>
      <c r="G3" s="216"/>
      <c r="H3" s="216"/>
      <c r="I3" s="216"/>
      <c r="J3" s="216"/>
      <c r="K3" s="216"/>
      <c r="L3" s="216"/>
      <c r="M3" s="216"/>
      <c r="N3" s="216"/>
      <c r="O3" s="216"/>
      <c r="P3" s="216"/>
      <c r="Q3" s="216"/>
      <c r="R3" s="216"/>
      <c r="S3" s="216"/>
      <c r="T3" s="216"/>
      <c r="U3" s="216"/>
      <c r="V3" s="216"/>
      <c r="W3" s="216"/>
      <c r="X3" s="216"/>
      <c r="Y3" s="216"/>
      <c r="Z3" s="216"/>
      <c r="AA3" s="216"/>
      <c r="AB3" s="216"/>
      <c r="AC3" s="216"/>
      <c r="AD3" s="216"/>
      <c r="AE3" s="216"/>
      <c r="AF3" s="216"/>
      <c r="AG3" s="216"/>
      <c r="AH3" s="216"/>
      <c r="AI3" s="216"/>
      <c r="AJ3" s="216"/>
      <c r="AK3" s="216"/>
      <c r="AL3" s="216"/>
      <c r="AM3" s="217"/>
      <c r="AN3" s="217"/>
      <c r="AO3" s="85"/>
    </row>
    <row r="4" spans="1:41" x14ac:dyDescent="0.25">
      <c r="A4" s="2"/>
      <c r="B4" s="1282" t="s">
        <v>4</v>
      </c>
      <c r="C4" s="1237" t="s">
        <v>5</v>
      </c>
      <c r="D4" s="1238"/>
      <c r="E4" s="1239"/>
      <c r="F4" s="1237" t="s">
        <v>6</v>
      </c>
      <c r="G4" s="1238"/>
      <c r="H4" s="1239"/>
      <c r="I4" s="1237" t="s">
        <v>7</v>
      </c>
      <c r="J4" s="1238"/>
      <c r="K4" s="1239"/>
      <c r="L4" s="1237" t="s">
        <v>8</v>
      </c>
      <c r="M4" s="1238"/>
      <c r="N4" s="1239"/>
      <c r="O4" s="1237" t="s">
        <v>9</v>
      </c>
      <c r="P4" s="1238"/>
      <c r="Q4" s="1239"/>
      <c r="R4" s="1237" t="s">
        <v>10</v>
      </c>
      <c r="S4" s="1238"/>
      <c r="T4" s="1239"/>
      <c r="U4" s="1237" t="s">
        <v>11</v>
      </c>
      <c r="V4" s="1238"/>
      <c r="W4" s="1239"/>
      <c r="X4" s="1237" t="s">
        <v>12</v>
      </c>
      <c r="Y4" s="1238"/>
      <c r="Z4" s="1239"/>
      <c r="AA4" s="1237" t="s">
        <v>13</v>
      </c>
      <c r="AB4" s="1238"/>
      <c r="AC4" s="1239"/>
      <c r="AD4" s="1237" t="s">
        <v>14</v>
      </c>
      <c r="AE4" s="1238"/>
      <c r="AF4" s="1239"/>
      <c r="AG4" s="1237" t="s">
        <v>15</v>
      </c>
      <c r="AH4" s="1238"/>
      <c r="AI4" s="1239"/>
      <c r="AJ4" s="1237" t="s">
        <v>16</v>
      </c>
      <c r="AK4" s="1238"/>
      <c r="AL4" s="1239"/>
      <c r="AM4" s="1237" t="s">
        <v>17</v>
      </c>
      <c r="AN4" s="1238"/>
      <c r="AO4" s="1239"/>
    </row>
    <row r="5" spans="1:41" x14ac:dyDescent="0.25">
      <c r="A5" s="2"/>
      <c r="B5" s="1283"/>
      <c r="C5" s="218" t="s">
        <v>31</v>
      </c>
      <c r="D5" s="219" t="s">
        <v>32</v>
      </c>
      <c r="E5" s="220" t="s">
        <v>17</v>
      </c>
      <c r="F5" s="219" t="s">
        <v>31</v>
      </c>
      <c r="G5" s="219" t="s">
        <v>32</v>
      </c>
      <c r="H5" s="220" t="s">
        <v>17</v>
      </c>
      <c r="I5" s="219" t="s">
        <v>31</v>
      </c>
      <c r="J5" s="219" t="s">
        <v>32</v>
      </c>
      <c r="K5" s="220" t="s">
        <v>17</v>
      </c>
      <c r="L5" s="219" t="s">
        <v>31</v>
      </c>
      <c r="M5" s="219" t="s">
        <v>32</v>
      </c>
      <c r="N5" s="220" t="s">
        <v>17</v>
      </c>
      <c r="O5" s="219" t="s">
        <v>31</v>
      </c>
      <c r="P5" s="219" t="s">
        <v>32</v>
      </c>
      <c r="Q5" s="220" t="s">
        <v>17</v>
      </c>
      <c r="R5" s="219" t="s">
        <v>31</v>
      </c>
      <c r="S5" s="219" t="s">
        <v>32</v>
      </c>
      <c r="T5" s="220" t="s">
        <v>17</v>
      </c>
      <c r="U5" s="219" t="s">
        <v>31</v>
      </c>
      <c r="V5" s="219" t="s">
        <v>32</v>
      </c>
      <c r="W5" s="220" t="s">
        <v>17</v>
      </c>
      <c r="X5" s="219" t="s">
        <v>31</v>
      </c>
      <c r="Y5" s="219" t="s">
        <v>32</v>
      </c>
      <c r="Z5" s="220" t="s">
        <v>17</v>
      </c>
      <c r="AA5" s="219" t="s">
        <v>31</v>
      </c>
      <c r="AB5" s="219" t="s">
        <v>32</v>
      </c>
      <c r="AC5" s="220" t="s">
        <v>17</v>
      </c>
      <c r="AD5" s="219" t="s">
        <v>31</v>
      </c>
      <c r="AE5" s="219" t="s">
        <v>32</v>
      </c>
      <c r="AF5" s="220" t="s">
        <v>17</v>
      </c>
      <c r="AG5" s="219" t="s">
        <v>31</v>
      </c>
      <c r="AH5" s="219" t="s">
        <v>32</v>
      </c>
      <c r="AI5" s="220" t="s">
        <v>17</v>
      </c>
      <c r="AJ5" s="219" t="s">
        <v>31</v>
      </c>
      <c r="AK5" s="219" t="s">
        <v>32</v>
      </c>
      <c r="AL5" s="220" t="s">
        <v>17</v>
      </c>
      <c r="AM5" s="219" t="s">
        <v>31</v>
      </c>
      <c r="AN5" s="219" t="s">
        <v>32</v>
      </c>
      <c r="AO5" s="220" t="s">
        <v>17</v>
      </c>
    </row>
    <row r="6" spans="1:41" x14ac:dyDescent="0.25">
      <c r="A6" s="2"/>
      <c r="B6" s="221" t="s">
        <v>64</v>
      </c>
      <c r="C6" s="88"/>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222"/>
      <c r="AN6" s="222"/>
      <c r="AO6" s="222"/>
    </row>
    <row r="7" spans="1:41" x14ac:dyDescent="0.25">
      <c r="A7" s="2"/>
      <c r="B7" s="223" t="s">
        <v>19</v>
      </c>
      <c r="C7" s="10">
        <v>32</v>
      </c>
      <c r="D7" s="10">
        <v>11</v>
      </c>
      <c r="E7" s="10">
        <v>43</v>
      </c>
      <c r="F7" s="10">
        <v>59</v>
      </c>
      <c r="G7" s="10">
        <v>15</v>
      </c>
      <c r="H7" s="10">
        <v>74</v>
      </c>
      <c r="I7" s="10">
        <v>49</v>
      </c>
      <c r="J7" s="10">
        <v>9</v>
      </c>
      <c r="K7" s="10">
        <v>58</v>
      </c>
      <c r="L7" s="10">
        <v>77</v>
      </c>
      <c r="M7" s="10">
        <v>11</v>
      </c>
      <c r="N7" s="10">
        <v>88</v>
      </c>
      <c r="O7" s="10">
        <v>83</v>
      </c>
      <c r="P7" s="10">
        <v>22</v>
      </c>
      <c r="Q7" s="10">
        <v>105</v>
      </c>
      <c r="R7" s="10">
        <v>84</v>
      </c>
      <c r="S7" s="10">
        <v>22</v>
      </c>
      <c r="T7" s="10">
        <v>106</v>
      </c>
      <c r="U7" s="10">
        <v>56</v>
      </c>
      <c r="V7" s="10">
        <v>9</v>
      </c>
      <c r="W7" s="10">
        <v>65</v>
      </c>
      <c r="X7" s="10">
        <v>91</v>
      </c>
      <c r="Y7" s="10">
        <v>17</v>
      </c>
      <c r="Z7" s="10">
        <v>108</v>
      </c>
      <c r="AA7" s="10">
        <v>114</v>
      </c>
      <c r="AB7" s="10">
        <v>20</v>
      </c>
      <c r="AC7" s="10">
        <v>134</v>
      </c>
      <c r="AD7" s="10">
        <v>112</v>
      </c>
      <c r="AE7" s="10">
        <v>16</v>
      </c>
      <c r="AF7" s="10">
        <v>128</v>
      </c>
      <c r="AG7" s="10">
        <v>78</v>
      </c>
      <c r="AH7" s="10">
        <v>10</v>
      </c>
      <c r="AI7" s="10">
        <v>88</v>
      </c>
      <c r="AJ7" s="10">
        <v>88</v>
      </c>
      <c r="AK7" s="10">
        <v>17</v>
      </c>
      <c r="AL7" s="10">
        <v>105</v>
      </c>
      <c r="AM7" s="14">
        <v>923</v>
      </c>
      <c r="AN7" s="14">
        <v>179</v>
      </c>
      <c r="AO7" s="14">
        <v>1102</v>
      </c>
    </row>
    <row r="8" spans="1:41" x14ac:dyDescent="0.25">
      <c r="A8" s="2"/>
      <c r="B8" s="223" t="s">
        <v>65</v>
      </c>
      <c r="C8" s="10">
        <v>6</v>
      </c>
      <c r="D8" s="10">
        <v>4</v>
      </c>
      <c r="E8" s="10">
        <v>10</v>
      </c>
      <c r="F8" s="10">
        <v>13</v>
      </c>
      <c r="G8" s="10">
        <v>16</v>
      </c>
      <c r="H8" s="10">
        <v>29</v>
      </c>
      <c r="I8" s="10">
        <v>13</v>
      </c>
      <c r="J8" s="10">
        <v>8</v>
      </c>
      <c r="K8" s="10">
        <v>21</v>
      </c>
      <c r="L8" s="10">
        <v>24</v>
      </c>
      <c r="M8" s="10">
        <v>13</v>
      </c>
      <c r="N8" s="10">
        <v>37</v>
      </c>
      <c r="O8" s="10">
        <v>24</v>
      </c>
      <c r="P8" s="10">
        <v>19</v>
      </c>
      <c r="Q8" s="10">
        <v>43</v>
      </c>
      <c r="R8" s="10">
        <v>24</v>
      </c>
      <c r="S8" s="10">
        <v>19</v>
      </c>
      <c r="T8" s="10">
        <v>43</v>
      </c>
      <c r="U8" s="10">
        <v>19</v>
      </c>
      <c r="V8" s="10">
        <v>16</v>
      </c>
      <c r="W8" s="10">
        <v>35</v>
      </c>
      <c r="X8" s="10">
        <v>11</v>
      </c>
      <c r="Y8" s="10">
        <v>10</v>
      </c>
      <c r="Z8" s="10">
        <v>21</v>
      </c>
      <c r="AA8" s="10">
        <v>24</v>
      </c>
      <c r="AB8" s="10">
        <v>19</v>
      </c>
      <c r="AC8" s="10">
        <v>43</v>
      </c>
      <c r="AD8" s="10">
        <v>23</v>
      </c>
      <c r="AE8" s="10">
        <v>25</v>
      </c>
      <c r="AF8" s="10">
        <v>48</v>
      </c>
      <c r="AG8" s="10">
        <v>20</v>
      </c>
      <c r="AH8" s="10">
        <v>15</v>
      </c>
      <c r="AI8" s="10">
        <v>35</v>
      </c>
      <c r="AJ8" s="10">
        <v>23</v>
      </c>
      <c r="AK8" s="10">
        <v>22</v>
      </c>
      <c r="AL8" s="10">
        <v>45</v>
      </c>
      <c r="AM8" s="14">
        <v>224</v>
      </c>
      <c r="AN8" s="14">
        <v>186</v>
      </c>
      <c r="AO8" s="14">
        <v>410</v>
      </c>
    </row>
    <row r="9" spans="1:41" x14ac:dyDescent="0.25">
      <c r="A9" s="2"/>
      <c r="B9" s="223" t="s">
        <v>20</v>
      </c>
      <c r="C9" s="10">
        <v>25</v>
      </c>
      <c r="D9" s="10">
        <v>0</v>
      </c>
      <c r="E9" s="10">
        <v>25</v>
      </c>
      <c r="F9" s="10">
        <v>11</v>
      </c>
      <c r="G9" s="10">
        <v>0</v>
      </c>
      <c r="H9" s="10">
        <v>11</v>
      </c>
      <c r="I9" s="10">
        <v>32</v>
      </c>
      <c r="J9" s="10">
        <v>0</v>
      </c>
      <c r="K9" s="10">
        <v>32</v>
      </c>
      <c r="L9" s="10">
        <v>11</v>
      </c>
      <c r="M9" s="10">
        <v>0</v>
      </c>
      <c r="N9" s="10">
        <v>11</v>
      </c>
      <c r="O9" s="10">
        <v>14</v>
      </c>
      <c r="P9" s="10">
        <v>0</v>
      </c>
      <c r="Q9" s="10">
        <v>14</v>
      </c>
      <c r="R9" s="10">
        <v>13</v>
      </c>
      <c r="S9" s="10">
        <v>0</v>
      </c>
      <c r="T9" s="10">
        <v>13</v>
      </c>
      <c r="U9" s="10">
        <v>58</v>
      </c>
      <c r="V9" s="10">
        <v>0</v>
      </c>
      <c r="W9" s="10">
        <v>58</v>
      </c>
      <c r="X9" s="10">
        <v>42</v>
      </c>
      <c r="Y9" s="10">
        <v>3</v>
      </c>
      <c r="Z9" s="10">
        <v>45</v>
      </c>
      <c r="AA9" s="10">
        <v>33</v>
      </c>
      <c r="AB9" s="10">
        <v>0</v>
      </c>
      <c r="AC9" s="10">
        <v>33</v>
      </c>
      <c r="AD9" s="10">
        <v>25</v>
      </c>
      <c r="AE9" s="10">
        <v>1</v>
      </c>
      <c r="AF9" s="10">
        <v>26</v>
      </c>
      <c r="AG9" s="10">
        <v>26</v>
      </c>
      <c r="AH9" s="10">
        <v>0</v>
      </c>
      <c r="AI9" s="10">
        <v>26</v>
      </c>
      <c r="AJ9" s="10">
        <v>23</v>
      </c>
      <c r="AK9" s="10">
        <v>1</v>
      </c>
      <c r="AL9" s="10">
        <v>24</v>
      </c>
      <c r="AM9" s="14">
        <v>313</v>
      </c>
      <c r="AN9" s="14">
        <v>5</v>
      </c>
      <c r="AO9" s="14">
        <v>318</v>
      </c>
    </row>
    <row r="10" spans="1:41" x14ac:dyDescent="0.25">
      <c r="A10" s="224"/>
      <c r="B10" s="225" t="s">
        <v>21</v>
      </c>
      <c r="C10" s="28">
        <v>63</v>
      </c>
      <c r="D10" s="28">
        <v>15</v>
      </c>
      <c r="E10" s="28">
        <v>78</v>
      </c>
      <c r="F10" s="28">
        <v>83</v>
      </c>
      <c r="G10" s="28">
        <v>31</v>
      </c>
      <c r="H10" s="28">
        <v>114</v>
      </c>
      <c r="I10" s="28">
        <v>94</v>
      </c>
      <c r="J10" s="28">
        <v>17</v>
      </c>
      <c r="K10" s="28">
        <v>111</v>
      </c>
      <c r="L10" s="28">
        <v>112</v>
      </c>
      <c r="M10" s="28">
        <v>24</v>
      </c>
      <c r="N10" s="28">
        <v>136</v>
      </c>
      <c r="O10" s="28">
        <v>121</v>
      </c>
      <c r="P10" s="28">
        <v>41</v>
      </c>
      <c r="Q10" s="28">
        <v>162</v>
      </c>
      <c r="R10" s="28">
        <v>121</v>
      </c>
      <c r="S10" s="28">
        <v>41</v>
      </c>
      <c r="T10" s="28">
        <v>162</v>
      </c>
      <c r="U10" s="28">
        <v>133</v>
      </c>
      <c r="V10" s="28">
        <v>25</v>
      </c>
      <c r="W10" s="28">
        <v>158</v>
      </c>
      <c r="X10" s="28">
        <v>144</v>
      </c>
      <c r="Y10" s="28">
        <v>30</v>
      </c>
      <c r="Z10" s="28">
        <v>174</v>
      </c>
      <c r="AA10" s="28">
        <v>171</v>
      </c>
      <c r="AB10" s="28">
        <v>39</v>
      </c>
      <c r="AC10" s="28">
        <v>210</v>
      </c>
      <c r="AD10" s="28">
        <v>160</v>
      </c>
      <c r="AE10" s="28">
        <v>42</v>
      </c>
      <c r="AF10" s="28">
        <v>202</v>
      </c>
      <c r="AG10" s="28">
        <v>124</v>
      </c>
      <c r="AH10" s="28">
        <v>25</v>
      </c>
      <c r="AI10" s="28">
        <v>149</v>
      </c>
      <c r="AJ10" s="28">
        <v>134</v>
      </c>
      <c r="AK10" s="28">
        <v>40</v>
      </c>
      <c r="AL10" s="28">
        <v>174</v>
      </c>
      <c r="AM10" s="28">
        <v>1460</v>
      </c>
      <c r="AN10" s="28">
        <v>370</v>
      </c>
      <c r="AO10" s="28">
        <v>1830</v>
      </c>
    </row>
    <row r="11" spans="1:41" x14ac:dyDescent="0.25">
      <c r="A11" s="2"/>
      <c r="B11" s="221" t="s">
        <v>66</v>
      </c>
      <c r="C11" s="226"/>
      <c r="D11" s="226"/>
      <c r="E11" s="226"/>
      <c r="F11" s="226"/>
      <c r="G11" s="226"/>
      <c r="H11" s="226"/>
      <c r="I11" s="226"/>
      <c r="J11" s="226"/>
      <c r="K11" s="226"/>
      <c r="L11" s="226"/>
      <c r="M11" s="226"/>
      <c r="N11" s="226"/>
      <c r="O11" s="226"/>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14"/>
      <c r="AN11" s="14"/>
      <c r="AO11" s="14"/>
    </row>
    <row r="12" spans="1:41" x14ac:dyDescent="0.25">
      <c r="A12" s="2"/>
      <c r="B12" s="223" t="s">
        <v>19</v>
      </c>
      <c r="C12" s="10">
        <v>207</v>
      </c>
      <c r="D12" s="10">
        <v>44</v>
      </c>
      <c r="E12" s="10">
        <v>251</v>
      </c>
      <c r="F12" s="10">
        <v>47</v>
      </c>
      <c r="G12" s="10">
        <v>15</v>
      </c>
      <c r="H12" s="10">
        <v>62</v>
      </c>
      <c r="I12" s="10">
        <v>90</v>
      </c>
      <c r="J12" s="10">
        <v>13</v>
      </c>
      <c r="K12" s="10">
        <v>103</v>
      </c>
      <c r="L12" s="10">
        <v>55</v>
      </c>
      <c r="M12" s="10">
        <v>14</v>
      </c>
      <c r="N12" s="10">
        <v>69</v>
      </c>
      <c r="O12" s="10">
        <v>77</v>
      </c>
      <c r="P12" s="10">
        <v>19</v>
      </c>
      <c r="Q12" s="10">
        <v>96</v>
      </c>
      <c r="R12" s="10">
        <v>139</v>
      </c>
      <c r="S12" s="10">
        <v>30</v>
      </c>
      <c r="T12" s="10">
        <v>169</v>
      </c>
      <c r="U12" s="10">
        <v>76</v>
      </c>
      <c r="V12" s="10">
        <v>13</v>
      </c>
      <c r="W12" s="10">
        <v>89</v>
      </c>
      <c r="X12" s="10">
        <v>85</v>
      </c>
      <c r="Y12" s="10">
        <v>13</v>
      </c>
      <c r="Z12" s="10">
        <v>98</v>
      </c>
      <c r="AA12" s="10">
        <v>75</v>
      </c>
      <c r="AB12" s="10">
        <v>13</v>
      </c>
      <c r="AC12" s="10">
        <v>88</v>
      </c>
      <c r="AD12" s="10">
        <v>136</v>
      </c>
      <c r="AE12" s="10">
        <v>28</v>
      </c>
      <c r="AF12" s="10">
        <v>164</v>
      </c>
      <c r="AG12" s="10">
        <v>118</v>
      </c>
      <c r="AH12" s="10">
        <v>25</v>
      </c>
      <c r="AI12" s="10">
        <v>143</v>
      </c>
      <c r="AJ12" s="10">
        <v>83</v>
      </c>
      <c r="AK12" s="10">
        <v>21</v>
      </c>
      <c r="AL12" s="10">
        <v>104</v>
      </c>
      <c r="AM12" s="14">
        <v>1188</v>
      </c>
      <c r="AN12" s="14">
        <v>248</v>
      </c>
      <c r="AO12" s="14">
        <v>1436</v>
      </c>
    </row>
    <row r="13" spans="1:41" x14ac:dyDescent="0.25">
      <c r="A13" s="2"/>
      <c r="B13" s="223" t="s">
        <v>65</v>
      </c>
      <c r="C13" s="10">
        <v>51</v>
      </c>
      <c r="D13" s="10">
        <v>43</v>
      </c>
      <c r="E13" s="10">
        <v>94</v>
      </c>
      <c r="F13" s="10">
        <v>9</v>
      </c>
      <c r="G13" s="10">
        <v>5</v>
      </c>
      <c r="H13" s="10">
        <v>14</v>
      </c>
      <c r="I13" s="10">
        <v>14</v>
      </c>
      <c r="J13" s="10">
        <v>12</v>
      </c>
      <c r="K13" s="10">
        <v>26</v>
      </c>
      <c r="L13" s="10">
        <v>21</v>
      </c>
      <c r="M13" s="10">
        <v>17</v>
      </c>
      <c r="N13" s="10">
        <v>38</v>
      </c>
      <c r="O13" s="10">
        <v>19</v>
      </c>
      <c r="P13" s="10">
        <v>18</v>
      </c>
      <c r="Q13" s="10">
        <v>37</v>
      </c>
      <c r="R13" s="10">
        <v>28</v>
      </c>
      <c r="S13" s="10">
        <v>20</v>
      </c>
      <c r="T13" s="10">
        <v>48</v>
      </c>
      <c r="U13" s="10">
        <v>9</v>
      </c>
      <c r="V13" s="10">
        <v>10</v>
      </c>
      <c r="W13" s="10">
        <v>19</v>
      </c>
      <c r="X13" s="10">
        <v>22</v>
      </c>
      <c r="Y13" s="10">
        <v>17</v>
      </c>
      <c r="Z13" s="10">
        <v>39</v>
      </c>
      <c r="AA13" s="10">
        <v>19</v>
      </c>
      <c r="AB13" s="10">
        <v>17</v>
      </c>
      <c r="AC13" s="10">
        <v>36</v>
      </c>
      <c r="AD13" s="10">
        <v>34</v>
      </c>
      <c r="AE13" s="10">
        <v>19</v>
      </c>
      <c r="AF13" s="10">
        <v>53</v>
      </c>
      <c r="AG13" s="10">
        <v>41</v>
      </c>
      <c r="AH13" s="10">
        <v>22</v>
      </c>
      <c r="AI13" s="10">
        <v>63</v>
      </c>
      <c r="AJ13" s="10">
        <v>26</v>
      </c>
      <c r="AK13" s="10">
        <v>14</v>
      </c>
      <c r="AL13" s="10">
        <v>40</v>
      </c>
      <c r="AM13" s="14">
        <v>293</v>
      </c>
      <c r="AN13" s="14">
        <v>214</v>
      </c>
      <c r="AO13" s="14">
        <v>507</v>
      </c>
    </row>
    <row r="14" spans="1:41" x14ac:dyDescent="0.25">
      <c r="A14" s="2"/>
      <c r="B14" s="223" t="s">
        <v>20</v>
      </c>
      <c r="C14" s="10">
        <v>53</v>
      </c>
      <c r="D14" s="10">
        <v>0</v>
      </c>
      <c r="E14" s="10">
        <v>53</v>
      </c>
      <c r="F14" s="10">
        <v>34</v>
      </c>
      <c r="G14" s="10">
        <v>1</v>
      </c>
      <c r="H14" s="10">
        <v>35</v>
      </c>
      <c r="I14" s="10">
        <v>22</v>
      </c>
      <c r="J14" s="10">
        <v>0</v>
      </c>
      <c r="K14" s="10">
        <v>22</v>
      </c>
      <c r="L14" s="10">
        <v>36</v>
      </c>
      <c r="M14" s="10">
        <v>0</v>
      </c>
      <c r="N14" s="10">
        <v>36</v>
      </c>
      <c r="O14" s="10">
        <v>42</v>
      </c>
      <c r="P14" s="10">
        <v>2</v>
      </c>
      <c r="Q14" s="10">
        <v>44</v>
      </c>
      <c r="R14" s="10">
        <v>42</v>
      </c>
      <c r="S14" s="10">
        <v>2</v>
      </c>
      <c r="T14" s="10">
        <v>44</v>
      </c>
      <c r="U14" s="10">
        <v>22</v>
      </c>
      <c r="V14" s="10">
        <v>0</v>
      </c>
      <c r="W14" s="10">
        <v>22</v>
      </c>
      <c r="X14" s="10">
        <v>35</v>
      </c>
      <c r="Y14" s="10">
        <v>2</v>
      </c>
      <c r="Z14" s="10">
        <v>37</v>
      </c>
      <c r="AA14" s="10">
        <v>38</v>
      </c>
      <c r="AB14" s="10">
        <v>0</v>
      </c>
      <c r="AC14" s="10">
        <v>38</v>
      </c>
      <c r="AD14" s="10">
        <v>42</v>
      </c>
      <c r="AE14" s="10">
        <v>1</v>
      </c>
      <c r="AF14" s="10">
        <v>43</v>
      </c>
      <c r="AG14" s="10">
        <v>12</v>
      </c>
      <c r="AH14" s="10">
        <v>0</v>
      </c>
      <c r="AI14" s="10">
        <v>12</v>
      </c>
      <c r="AJ14" s="10">
        <v>26</v>
      </c>
      <c r="AK14" s="10">
        <v>0</v>
      </c>
      <c r="AL14" s="10">
        <v>26</v>
      </c>
      <c r="AM14" s="14">
        <v>404</v>
      </c>
      <c r="AN14" s="14">
        <v>8</v>
      </c>
      <c r="AO14" s="14">
        <v>412</v>
      </c>
    </row>
    <row r="15" spans="1:41" x14ac:dyDescent="0.25">
      <c r="A15" s="224"/>
      <c r="B15" s="225" t="s">
        <v>21</v>
      </c>
      <c r="C15" s="14">
        <v>311</v>
      </c>
      <c r="D15" s="14">
        <v>87</v>
      </c>
      <c r="E15" s="14">
        <v>398</v>
      </c>
      <c r="F15" s="14">
        <v>90</v>
      </c>
      <c r="G15" s="14">
        <v>21</v>
      </c>
      <c r="H15" s="14">
        <v>111</v>
      </c>
      <c r="I15" s="14">
        <v>126</v>
      </c>
      <c r="J15" s="14">
        <v>25</v>
      </c>
      <c r="K15" s="14">
        <v>151</v>
      </c>
      <c r="L15" s="14">
        <v>112</v>
      </c>
      <c r="M15" s="14">
        <v>31</v>
      </c>
      <c r="N15" s="14">
        <v>143</v>
      </c>
      <c r="O15" s="14">
        <v>138</v>
      </c>
      <c r="P15" s="14">
        <v>39</v>
      </c>
      <c r="Q15" s="14">
        <v>177</v>
      </c>
      <c r="R15" s="14">
        <v>209</v>
      </c>
      <c r="S15" s="14">
        <v>52</v>
      </c>
      <c r="T15" s="14">
        <v>261</v>
      </c>
      <c r="U15" s="14">
        <v>107</v>
      </c>
      <c r="V15" s="14">
        <v>23</v>
      </c>
      <c r="W15" s="14">
        <v>130</v>
      </c>
      <c r="X15" s="14">
        <v>142</v>
      </c>
      <c r="Y15" s="14">
        <v>32</v>
      </c>
      <c r="Z15" s="14">
        <v>174</v>
      </c>
      <c r="AA15" s="14">
        <v>132</v>
      </c>
      <c r="AB15" s="14">
        <v>30</v>
      </c>
      <c r="AC15" s="14">
        <v>162</v>
      </c>
      <c r="AD15" s="14">
        <v>212</v>
      </c>
      <c r="AE15" s="14">
        <v>48</v>
      </c>
      <c r="AF15" s="14">
        <v>260</v>
      </c>
      <c r="AG15" s="14">
        <v>171</v>
      </c>
      <c r="AH15" s="14">
        <v>47</v>
      </c>
      <c r="AI15" s="14">
        <v>218</v>
      </c>
      <c r="AJ15" s="14">
        <v>135</v>
      </c>
      <c r="AK15" s="14">
        <v>35</v>
      </c>
      <c r="AL15" s="14">
        <v>170</v>
      </c>
      <c r="AM15" s="14">
        <v>1885</v>
      </c>
      <c r="AN15" s="14">
        <v>470</v>
      </c>
      <c r="AO15" s="14">
        <v>2355</v>
      </c>
    </row>
    <row r="16" spans="1:41" x14ac:dyDescent="0.25">
      <c r="A16" s="2"/>
      <c r="B16" s="221" t="s">
        <v>67</v>
      </c>
      <c r="C16" s="227"/>
      <c r="D16" s="227"/>
      <c r="E16" s="227"/>
      <c r="F16" s="227"/>
      <c r="G16" s="227"/>
      <c r="H16" s="227"/>
      <c r="I16" s="227"/>
      <c r="J16" s="227"/>
      <c r="K16" s="227"/>
      <c r="L16" s="227"/>
      <c r="M16" s="227"/>
      <c r="N16" s="227"/>
      <c r="O16" s="227"/>
      <c r="P16" s="227"/>
      <c r="Q16" s="227"/>
      <c r="R16" s="227"/>
      <c r="S16" s="227"/>
      <c r="T16" s="227"/>
      <c r="U16" s="227"/>
      <c r="V16" s="227"/>
      <c r="W16" s="227"/>
      <c r="X16" s="227"/>
      <c r="Y16" s="227"/>
      <c r="Z16" s="227"/>
      <c r="AA16" s="227"/>
      <c r="AB16" s="227"/>
      <c r="AC16" s="227"/>
      <c r="AD16" s="227"/>
      <c r="AE16" s="227"/>
      <c r="AF16" s="227"/>
      <c r="AG16" s="227"/>
      <c r="AH16" s="227"/>
      <c r="AI16" s="227"/>
      <c r="AJ16" s="227"/>
      <c r="AK16" s="227"/>
      <c r="AL16" s="227"/>
      <c r="AM16" s="222"/>
      <c r="AN16" s="222"/>
      <c r="AO16" s="222"/>
    </row>
    <row r="17" spans="1:41" x14ac:dyDescent="0.25">
      <c r="A17" s="2"/>
      <c r="B17" s="223" t="s">
        <v>19</v>
      </c>
      <c r="C17" s="10">
        <v>4</v>
      </c>
      <c r="D17" s="10">
        <v>1</v>
      </c>
      <c r="E17" s="10">
        <v>5</v>
      </c>
      <c r="F17" s="10">
        <v>13</v>
      </c>
      <c r="G17" s="10">
        <v>1</v>
      </c>
      <c r="H17" s="10">
        <v>14</v>
      </c>
      <c r="I17" s="10">
        <v>9</v>
      </c>
      <c r="J17" s="10">
        <v>2</v>
      </c>
      <c r="K17" s="10">
        <v>11</v>
      </c>
      <c r="L17" s="10">
        <v>9</v>
      </c>
      <c r="M17" s="10">
        <v>1</v>
      </c>
      <c r="N17" s="10">
        <v>10</v>
      </c>
      <c r="O17" s="10">
        <v>15</v>
      </c>
      <c r="P17" s="10">
        <v>4</v>
      </c>
      <c r="Q17" s="10">
        <v>19</v>
      </c>
      <c r="R17" s="10">
        <v>10</v>
      </c>
      <c r="S17" s="10">
        <v>2</v>
      </c>
      <c r="T17" s="10">
        <v>12</v>
      </c>
      <c r="U17" s="10">
        <v>19</v>
      </c>
      <c r="V17" s="10">
        <v>0</v>
      </c>
      <c r="W17" s="10">
        <v>19</v>
      </c>
      <c r="X17" s="10">
        <v>20</v>
      </c>
      <c r="Y17" s="10">
        <v>3</v>
      </c>
      <c r="Z17" s="10">
        <v>23</v>
      </c>
      <c r="AA17" s="10">
        <v>10</v>
      </c>
      <c r="AB17" s="10">
        <v>3</v>
      </c>
      <c r="AC17" s="10">
        <v>13</v>
      </c>
      <c r="AD17" s="10">
        <v>11</v>
      </c>
      <c r="AE17" s="10">
        <v>4</v>
      </c>
      <c r="AF17" s="10">
        <v>15</v>
      </c>
      <c r="AG17" s="10">
        <v>5</v>
      </c>
      <c r="AH17" s="10">
        <v>3</v>
      </c>
      <c r="AI17" s="10">
        <v>8</v>
      </c>
      <c r="AJ17" s="10">
        <v>18</v>
      </c>
      <c r="AK17" s="10">
        <v>3</v>
      </c>
      <c r="AL17" s="10">
        <v>21</v>
      </c>
      <c r="AM17" s="14">
        <v>143</v>
      </c>
      <c r="AN17" s="14">
        <v>27</v>
      </c>
      <c r="AO17" s="14">
        <v>170</v>
      </c>
    </row>
    <row r="18" spans="1:41" x14ac:dyDescent="0.25">
      <c r="A18" s="2"/>
      <c r="B18" s="223" t="s">
        <v>65</v>
      </c>
      <c r="C18" s="10">
        <v>3</v>
      </c>
      <c r="D18" s="10">
        <v>2</v>
      </c>
      <c r="E18" s="10">
        <v>5</v>
      </c>
      <c r="F18" s="10">
        <v>3</v>
      </c>
      <c r="G18" s="10">
        <v>2</v>
      </c>
      <c r="H18" s="10">
        <v>5</v>
      </c>
      <c r="I18" s="10">
        <v>2</v>
      </c>
      <c r="J18" s="10">
        <v>2</v>
      </c>
      <c r="K18" s="10">
        <v>4</v>
      </c>
      <c r="L18" s="10">
        <v>4</v>
      </c>
      <c r="M18" s="10">
        <v>0</v>
      </c>
      <c r="N18" s="10">
        <v>4</v>
      </c>
      <c r="O18" s="10">
        <v>3</v>
      </c>
      <c r="P18" s="10">
        <v>2</v>
      </c>
      <c r="Q18" s="10">
        <v>5</v>
      </c>
      <c r="R18" s="10">
        <v>1</v>
      </c>
      <c r="S18" s="10">
        <v>3</v>
      </c>
      <c r="T18" s="10">
        <v>4</v>
      </c>
      <c r="U18" s="10">
        <v>3</v>
      </c>
      <c r="V18" s="10">
        <v>4</v>
      </c>
      <c r="W18" s="10">
        <v>7</v>
      </c>
      <c r="X18" s="10">
        <v>4</v>
      </c>
      <c r="Y18" s="10">
        <v>1</v>
      </c>
      <c r="Z18" s="10">
        <v>5</v>
      </c>
      <c r="AA18" s="10">
        <v>2</v>
      </c>
      <c r="AB18" s="10">
        <v>2</v>
      </c>
      <c r="AC18" s="10">
        <v>4</v>
      </c>
      <c r="AD18" s="10">
        <v>4</v>
      </c>
      <c r="AE18" s="10">
        <v>2</v>
      </c>
      <c r="AF18" s="10">
        <v>6</v>
      </c>
      <c r="AG18" s="10">
        <v>2</v>
      </c>
      <c r="AH18" s="10">
        <v>1</v>
      </c>
      <c r="AI18" s="10">
        <v>3</v>
      </c>
      <c r="AJ18" s="10">
        <v>1</v>
      </c>
      <c r="AK18" s="10">
        <v>0</v>
      </c>
      <c r="AL18" s="10">
        <v>1</v>
      </c>
      <c r="AM18" s="14">
        <v>32</v>
      </c>
      <c r="AN18" s="14">
        <v>21</v>
      </c>
      <c r="AO18" s="14">
        <v>53</v>
      </c>
    </row>
    <row r="19" spans="1:41" x14ac:dyDescent="0.25">
      <c r="A19" s="2"/>
      <c r="B19" s="223" t="s">
        <v>20</v>
      </c>
      <c r="C19" s="10">
        <v>7</v>
      </c>
      <c r="D19" s="10">
        <v>0</v>
      </c>
      <c r="E19" s="10">
        <v>7</v>
      </c>
      <c r="F19" s="10">
        <v>15</v>
      </c>
      <c r="G19" s="10">
        <v>0</v>
      </c>
      <c r="H19" s="10">
        <v>15</v>
      </c>
      <c r="I19" s="10">
        <v>2</v>
      </c>
      <c r="J19" s="10">
        <v>0</v>
      </c>
      <c r="K19" s="10">
        <v>2</v>
      </c>
      <c r="L19" s="10">
        <v>5</v>
      </c>
      <c r="M19" s="10">
        <v>0</v>
      </c>
      <c r="N19" s="10">
        <v>5</v>
      </c>
      <c r="O19" s="10">
        <v>8</v>
      </c>
      <c r="P19" s="10">
        <v>0</v>
      </c>
      <c r="Q19" s="10">
        <v>8</v>
      </c>
      <c r="R19" s="10">
        <v>7</v>
      </c>
      <c r="S19" s="10">
        <v>0</v>
      </c>
      <c r="T19" s="10">
        <v>7</v>
      </c>
      <c r="U19" s="10">
        <v>4</v>
      </c>
      <c r="V19" s="10">
        <v>0</v>
      </c>
      <c r="W19" s="10">
        <v>4</v>
      </c>
      <c r="X19" s="10">
        <v>9</v>
      </c>
      <c r="Y19" s="10">
        <v>1</v>
      </c>
      <c r="Z19" s="10">
        <v>10</v>
      </c>
      <c r="AA19" s="10">
        <v>5</v>
      </c>
      <c r="AB19" s="10">
        <v>1</v>
      </c>
      <c r="AC19" s="10">
        <v>6</v>
      </c>
      <c r="AD19" s="10">
        <v>7</v>
      </c>
      <c r="AE19" s="10">
        <v>0</v>
      </c>
      <c r="AF19" s="10">
        <v>7</v>
      </c>
      <c r="AG19" s="10">
        <v>1</v>
      </c>
      <c r="AH19" s="10">
        <v>1</v>
      </c>
      <c r="AI19" s="10">
        <v>2</v>
      </c>
      <c r="AJ19" s="10">
        <v>4</v>
      </c>
      <c r="AK19" s="10">
        <v>0</v>
      </c>
      <c r="AL19" s="10">
        <v>4</v>
      </c>
      <c r="AM19" s="14">
        <v>74</v>
      </c>
      <c r="AN19" s="14">
        <v>3</v>
      </c>
      <c r="AO19" s="14">
        <v>77</v>
      </c>
    </row>
    <row r="20" spans="1:41" x14ac:dyDescent="0.25">
      <c r="A20" s="224"/>
      <c r="B20" s="225" t="s">
        <v>21</v>
      </c>
      <c r="C20" s="28">
        <v>14</v>
      </c>
      <c r="D20" s="28">
        <v>3</v>
      </c>
      <c r="E20" s="28">
        <v>17</v>
      </c>
      <c r="F20" s="28">
        <v>31</v>
      </c>
      <c r="G20" s="28">
        <v>3</v>
      </c>
      <c r="H20" s="28">
        <v>34</v>
      </c>
      <c r="I20" s="28">
        <v>13</v>
      </c>
      <c r="J20" s="28">
        <v>4</v>
      </c>
      <c r="K20" s="28">
        <v>17</v>
      </c>
      <c r="L20" s="28">
        <v>18</v>
      </c>
      <c r="M20" s="28">
        <v>1</v>
      </c>
      <c r="N20" s="28">
        <v>19</v>
      </c>
      <c r="O20" s="28">
        <v>26</v>
      </c>
      <c r="P20" s="28">
        <v>6</v>
      </c>
      <c r="Q20" s="28">
        <v>32</v>
      </c>
      <c r="R20" s="28">
        <v>18</v>
      </c>
      <c r="S20" s="28">
        <v>5</v>
      </c>
      <c r="T20" s="28">
        <v>23</v>
      </c>
      <c r="U20" s="28">
        <v>26</v>
      </c>
      <c r="V20" s="28">
        <v>4</v>
      </c>
      <c r="W20" s="28">
        <v>30</v>
      </c>
      <c r="X20" s="28">
        <v>33</v>
      </c>
      <c r="Y20" s="28">
        <v>5</v>
      </c>
      <c r="Z20" s="28">
        <v>38</v>
      </c>
      <c r="AA20" s="28">
        <v>17</v>
      </c>
      <c r="AB20" s="28">
        <v>6</v>
      </c>
      <c r="AC20" s="28">
        <v>23</v>
      </c>
      <c r="AD20" s="28">
        <v>22</v>
      </c>
      <c r="AE20" s="28">
        <v>6</v>
      </c>
      <c r="AF20" s="28">
        <v>28</v>
      </c>
      <c r="AG20" s="28">
        <v>8</v>
      </c>
      <c r="AH20" s="28">
        <v>5</v>
      </c>
      <c r="AI20" s="28">
        <v>13</v>
      </c>
      <c r="AJ20" s="28">
        <v>23</v>
      </c>
      <c r="AK20" s="28">
        <v>3</v>
      </c>
      <c r="AL20" s="28">
        <v>26</v>
      </c>
      <c r="AM20" s="28">
        <v>249</v>
      </c>
      <c r="AN20" s="28">
        <v>51</v>
      </c>
      <c r="AO20" s="28">
        <v>300</v>
      </c>
    </row>
    <row r="21" spans="1:41" x14ac:dyDescent="0.25">
      <c r="A21" s="2"/>
      <c r="B21" s="221" t="s">
        <v>24</v>
      </c>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4"/>
      <c r="AN21" s="14"/>
      <c r="AO21" s="14"/>
    </row>
    <row r="22" spans="1:41" x14ac:dyDescent="0.25">
      <c r="A22" s="2"/>
      <c r="B22" s="223" t="s">
        <v>19</v>
      </c>
      <c r="C22" s="14">
        <v>243</v>
      </c>
      <c r="D22" s="14">
        <v>56</v>
      </c>
      <c r="E22" s="14">
        <v>299</v>
      </c>
      <c r="F22" s="14">
        <v>119</v>
      </c>
      <c r="G22" s="14">
        <v>31</v>
      </c>
      <c r="H22" s="14">
        <v>150</v>
      </c>
      <c r="I22" s="14">
        <v>148</v>
      </c>
      <c r="J22" s="14">
        <v>24</v>
      </c>
      <c r="K22" s="14">
        <v>172</v>
      </c>
      <c r="L22" s="14">
        <v>141</v>
      </c>
      <c r="M22" s="14">
        <v>26</v>
      </c>
      <c r="N22" s="14">
        <v>167</v>
      </c>
      <c r="O22" s="14">
        <v>175</v>
      </c>
      <c r="P22" s="14">
        <v>45</v>
      </c>
      <c r="Q22" s="14">
        <v>220</v>
      </c>
      <c r="R22" s="14">
        <v>233</v>
      </c>
      <c r="S22" s="14">
        <v>54</v>
      </c>
      <c r="T22" s="14">
        <v>287</v>
      </c>
      <c r="U22" s="14">
        <v>151</v>
      </c>
      <c r="V22" s="14">
        <v>22</v>
      </c>
      <c r="W22" s="14">
        <v>173</v>
      </c>
      <c r="X22" s="14">
        <v>196</v>
      </c>
      <c r="Y22" s="14">
        <v>33</v>
      </c>
      <c r="Z22" s="14">
        <v>229</v>
      </c>
      <c r="AA22" s="14">
        <v>199</v>
      </c>
      <c r="AB22" s="14">
        <v>36</v>
      </c>
      <c r="AC22" s="14">
        <v>235</v>
      </c>
      <c r="AD22" s="14">
        <v>259</v>
      </c>
      <c r="AE22" s="14">
        <v>48</v>
      </c>
      <c r="AF22" s="14">
        <v>307</v>
      </c>
      <c r="AG22" s="14">
        <v>201</v>
      </c>
      <c r="AH22" s="14">
        <v>38</v>
      </c>
      <c r="AI22" s="14">
        <v>239</v>
      </c>
      <c r="AJ22" s="14">
        <v>189</v>
      </c>
      <c r="AK22" s="14">
        <v>41</v>
      </c>
      <c r="AL22" s="14">
        <v>230</v>
      </c>
      <c r="AM22" s="14">
        <v>2254</v>
      </c>
      <c r="AN22" s="14">
        <v>454</v>
      </c>
      <c r="AO22" s="14">
        <v>2708</v>
      </c>
    </row>
    <row r="23" spans="1:41" x14ac:dyDescent="0.25">
      <c r="A23" s="2"/>
      <c r="B23" s="223" t="s">
        <v>65</v>
      </c>
      <c r="C23" s="14">
        <v>60</v>
      </c>
      <c r="D23" s="14">
        <v>49</v>
      </c>
      <c r="E23" s="14">
        <v>109</v>
      </c>
      <c r="F23" s="14">
        <v>25</v>
      </c>
      <c r="G23" s="14">
        <v>23</v>
      </c>
      <c r="H23" s="14">
        <v>48</v>
      </c>
      <c r="I23" s="14">
        <v>29</v>
      </c>
      <c r="J23" s="14">
        <v>22</v>
      </c>
      <c r="K23" s="14">
        <v>51</v>
      </c>
      <c r="L23" s="14">
        <v>49</v>
      </c>
      <c r="M23" s="14">
        <v>30</v>
      </c>
      <c r="N23" s="14">
        <v>79</v>
      </c>
      <c r="O23" s="14">
        <v>46</v>
      </c>
      <c r="P23" s="14">
        <v>39</v>
      </c>
      <c r="Q23" s="14">
        <v>85</v>
      </c>
      <c r="R23" s="14">
        <v>53</v>
      </c>
      <c r="S23" s="14">
        <v>42</v>
      </c>
      <c r="T23" s="14">
        <v>95</v>
      </c>
      <c r="U23" s="14">
        <v>31</v>
      </c>
      <c r="V23" s="14">
        <v>30</v>
      </c>
      <c r="W23" s="14">
        <v>61</v>
      </c>
      <c r="X23" s="14">
        <v>37</v>
      </c>
      <c r="Y23" s="14">
        <v>28</v>
      </c>
      <c r="Z23" s="14">
        <v>65</v>
      </c>
      <c r="AA23" s="14">
        <v>45</v>
      </c>
      <c r="AB23" s="14">
        <v>38</v>
      </c>
      <c r="AC23" s="14">
        <v>83</v>
      </c>
      <c r="AD23" s="14">
        <v>61</v>
      </c>
      <c r="AE23" s="14">
        <v>46</v>
      </c>
      <c r="AF23" s="14">
        <v>107</v>
      </c>
      <c r="AG23" s="14">
        <v>63</v>
      </c>
      <c r="AH23" s="14">
        <v>38</v>
      </c>
      <c r="AI23" s="14">
        <v>101</v>
      </c>
      <c r="AJ23" s="14">
        <v>50</v>
      </c>
      <c r="AK23" s="14">
        <v>36</v>
      </c>
      <c r="AL23" s="14">
        <v>86</v>
      </c>
      <c r="AM23" s="14">
        <v>549</v>
      </c>
      <c r="AN23" s="14">
        <v>421</v>
      </c>
      <c r="AO23" s="14">
        <v>970</v>
      </c>
    </row>
    <row r="24" spans="1:41" x14ac:dyDescent="0.25">
      <c r="A24" s="2"/>
      <c r="B24" s="223" t="s">
        <v>20</v>
      </c>
      <c r="C24" s="14">
        <v>85</v>
      </c>
      <c r="D24" s="14">
        <v>0</v>
      </c>
      <c r="E24" s="14">
        <v>85</v>
      </c>
      <c r="F24" s="14">
        <v>60</v>
      </c>
      <c r="G24" s="14">
        <v>1</v>
      </c>
      <c r="H24" s="14">
        <v>61</v>
      </c>
      <c r="I24" s="14">
        <v>56</v>
      </c>
      <c r="J24" s="14">
        <v>0</v>
      </c>
      <c r="K24" s="14">
        <v>56</v>
      </c>
      <c r="L24" s="14">
        <v>52</v>
      </c>
      <c r="M24" s="14">
        <v>0</v>
      </c>
      <c r="N24" s="14">
        <v>52</v>
      </c>
      <c r="O24" s="14">
        <v>64</v>
      </c>
      <c r="P24" s="14">
        <v>2</v>
      </c>
      <c r="Q24" s="14">
        <v>66</v>
      </c>
      <c r="R24" s="14">
        <v>62</v>
      </c>
      <c r="S24" s="14">
        <v>2</v>
      </c>
      <c r="T24" s="14">
        <v>64</v>
      </c>
      <c r="U24" s="14">
        <v>84</v>
      </c>
      <c r="V24" s="14">
        <v>0</v>
      </c>
      <c r="W24" s="14">
        <v>84</v>
      </c>
      <c r="X24" s="14">
        <v>86</v>
      </c>
      <c r="Y24" s="14">
        <v>6</v>
      </c>
      <c r="Z24" s="14">
        <v>92</v>
      </c>
      <c r="AA24" s="14">
        <v>76</v>
      </c>
      <c r="AB24" s="14">
        <v>1</v>
      </c>
      <c r="AC24" s="14">
        <v>77</v>
      </c>
      <c r="AD24" s="14">
        <v>74</v>
      </c>
      <c r="AE24" s="14">
        <v>2</v>
      </c>
      <c r="AF24" s="14">
        <v>76</v>
      </c>
      <c r="AG24" s="14">
        <v>39</v>
      </c>
      <c r="AH24" s="14">
        <v>1</v>
      </c>
      <c r="AI24" s="14">
        <v>40</v>
      </c>
      <c r="AJ24" s="14">
        <v>53</v>
      </c>
      <c r="AK24" s="14">
        <v>1</v>
      </c>
      <c r="AL24" s="14">
        <v>54</v>
      </c>
      <c r="AM24" s="14">
        <v>791</v>
      </c>
      <c r="AN24" s="14">
        <v>16</v>
      </c>
      <c r="AO24" s="14">
        <v>807</v>
      </c>
    </row>
    <row r="25" spans="1:41" x14ac:dyDescent="0.25">
      <c r="A25" s="3"/>
      <c r="B25" s="225" t="s">
        <v>21</v>
      </c>
      <c r="C25" s="14">
        <v>388</v>
      </c>
      <c r="D25" s="14">
        <v>105</v>
      </c>
      <c r="E25" s="14">
        <v>493</v>
      </c>
      <c r="F25" s="14">
        <v>204</v>
      </c>
      <c r="G25" s="14">
        <v>55</v>
      </c>
      <c r="H25" s="14">
        <v>259</v>
      </c>
      <c r="I25" s="14">
        <v>233</v>
      </c>
      <c r="J25" s="14">
        <v>46</v>
      </c>
      <c r="K25" s="14">
        <v>279</v>
      </c>
      <c r="L25" s="14">
        <v>242</v>
      </c>
      <c r="M25" s="14">
        <v>56</v>
      </c>
      <c r="N25" s="14">
        <v>298</v>
      </c>
      <c r="O25" s="14">
        <v>285</v>
      </c>
      <c r="P25" s="14">
        <v>86</v>
      </c>
      <c r="Q25" s="14">
        <v>371</v>
      </c>
      <c r="R25" s="14">
        <v>348</v>
      </c>
      <c r="S25" s="14">
        <v>98</v>
      </c>
      <c r="T25" s="14">
        <v>446</v>
      </c>
      <c r="U25" s="14">
        <v>266</v>
      </c>
      <c r="V25" s="14">
        <v>52</v>
      </c>
      <c r="W25" s="14">
        <v>318</v>
      </c>
      <c r="X25" s="14">
        <v>319</v>
      </c>
      <c r="Y25" s="14">
        <v>67</v>
      </c>
      <c r="Z25" s="14">
        <v>386</v>
      </c>
      <c r="AA25" s="14">
        <v>320</v>
      </c>
      <c r="AB25" s="14">
        <v>75</v>
      </c>
      <c r="AC25" s="14">
        <v>395</v>
      </c>
      <c r="AD25" s="14">
        <v>394</v>
      </c>
      <c r="AE25" s="14">
        <v>96</v>
      </c>
      <c r="AF25" s="14">
        <v>490</v>
      </c>
      <c r="AG25" s="14">
        <v>303</v>
      </c>
      <c r="AH25" s="14">
        <v>77</v>
      </c>
      <c r="AI25" s="14">
        <v>380</v>
      </c>
      <c r="AJ25" s="14">
        <v>292</v>
      </c>
      <c r="AK25" s="14">
        <v>78</v>
      </c>
      <c r="AL25" s="14">
        <v>370</v>
      </c>
      <c r="AM25" s="14">
        <v>3594</v>
      </c>
      <c r="AN25" s="14">
        <v>891</v>
      </c>
      <c r="AO25" s="14">
        <v>4485</v>
      </c>
    </row>
    <row r="26" spans="1:41" x14ac:dyDescent="0.25">
      <c r="A26" s="2"/>
      <c r="B26" s="87" t="s">
        <v>68</v>
      </c>
      <c r="C26" s="228"/>
      <c r="D26" s="228"/>
      <c r="E26" s="228"/>
      <c r="F26" s="228"/>
      <c r="G26" s="228"/>
      <c r="H26" s="228"/>
      <c r="I26" s="228"/>
      <c r="J26" s="228"/>
      <c r="K26" s="228"/>
      <c r="L26" s="228"/>
      <c r="M26" s="228"/>
      <c r="N26" s="228"/>
      <c r="O26" s="228"/>
      <c r="P26" s="228"/>
      <c r="Q26" s="228"/>
      <c r="R26" s="228"/>
      <c r="S26" s="228"/>
      <c r="T26" s="229"/>
      <c r="U26" s="229"/>
      <c r="V26" s="229"/>
      <c r="W26" s="229"/>
      <c r="X26" s="228"/>
      <c r="Y26" s="228"/>
      <c r="Z26" s="228"/>
      <c r="AA26" s="228"/>
      <c r="AB26" s="228"/>
      <c r="AC26" s="228"/>
      <c r="AD26" s="228"/>
      <c r="AE26" s="228"/>
      <c r="AF26" s="228"/>
      <c r="AG26" s="228"/>
      <c r="AH26" s="228"/>
      <c r="AI26" s="228"/>
      <c r="AJ26" s="228"/>
      <c r="AK26" s="228"/>
      <c r="AL26" s="228"/>
      <c r="AM26" s="222"/>
      <c r="AN26" s="222"/>
      <c r="AO26" s="222"/>
    </row>
    <row r="27" spans="1:41" x14ac:dyDescent="0.25">
      <c r="A27" s="2"/>
      <c r="B27" s="89" t="s">
        <v>19</v>
      </c>
      <c r="C27" s="10">
        <v>4</v>
      </c>
      <c r="D27" s="10">
        <v>3</v>
      </c>
      <c r="E27" s="10">
        <v>7</v>
      </c>
      <c r="F27" s="10">
        <v>15</v>
      </c>
      <c r="G27" s="10">
        <v>1</v>
      </c>
      <c r="H27" s="10">
        <v>16</v>
      </c>
      <c r="I27" s="10">
        <v>4</v>
      </c>
      <c r="J27" s="10">
        <v>3</v>
      </c>
      <c r="K27" s="10">
        <v>7</v>
      </c>
      <c r="L27" s="10">
        <v>10</v>
      </c>
      <c r="M27" s="10">
        <v>3</v>
      </c>
      <c r="N27" s="10">
        <v>13</v>
      </c>
      <c r="O27" s="10">
        <v>14</v>
      </c>
      <c r="P27" s="10">
        <v>4</v>
      </c>
      <c r="Q27" s="10">
        <v>18</v>
      </c>
      <c r="R27" s="10">
        <v>8</v>
      </c>
      <c r="S27" s="10">
        <v>2</v>
      </c>
      <c r="T27" s="10">
        <v>10</v>
      </c>
      <c r="U27" s="10">
        <v>21</v>
      </c>
      <c r="V27" s="10">
        <v>4</v>
      </c>
      <c r="W27" s="10">
        <v>25</v>
      </c>
      <c r="X27" s="10">
        <v>10</v>
      </c>
      <c r="Y27" s="10">
        <v>2</v>
      </c>
      <c r="Z27" s="10">
        <v>12</v>
      </c>
      <c r="AA27" s="10">
        <v>10</v>
      </c>
      <c r="AB27" s="10">
        <v>2</v>
      </c>
      <c r="AC27" s="10">
        <v>12</v>
      </c>
      <c r="AD27" s="10">
        <v>19</v>
      </c>
      <c r="AE27" s="10">
        <v>1</v>
      </c>
      <c r="AF27" s="10">
        <v>20</v>
      </c>
      <c r="AG27" s="10">
        <v>14</v>
      </c>
      <c r="AH27" s="10">
        <v>3</v>
      </c>
      <c r="AI27" s="10">
        <v>17</v>
      </c>
      <c r="AJ27" s="10">
        <v>12</v>
      </c>
      <c r="AK27" s="10">
        <v>3</v>
      </c>
      <c r="AL27" s="10">
        <v>15</v>
      </c>
      <c r="AM27" s="14">
        <v>141</v>
      </c>
      <c r="AN27" s="14">
        <v>31</v>
      </c>
      <c r="AO27" s="14">
        <v>172</v>
      </c>
    </row>
    <row r="28" spans="1:41" x14ac:dyDescent="0.25">
      <c r="A28" s="2"/>
      <c r="B28" s="89" t="s">
        <v>65</v>
      </c>
      <c r="C28" s="10">
        <v>1</v>
      </c>
      <c r="D28" s="10">
        <v>0</v>
      </c>
      <c r="E28" s="10">
        <v>1</v>
      </c>
      <c r="F28" s="10">
        <v>1</v>
      </c>
      <c r="G28" s="10">
        <v>4</v>
      </c>
      <c r="H28" s="10">
        <v>5</v>
      </c>
      <c r="I28" s="10">
        <v>0</v>
      </c>
      <c r="J28" s="10">
        <v>0</v>
      </c>
      <c r="K28" s="10">
        <v>0</v>
      </c>
      <c r="L28" s="10">
        <v>0</v>
      </c>
      <c r="M28" s="10">
        <v>0</v>
      </c>
      <c r="N28" s="10">
        <v>0</v>
      </c>
      <c r="O28" s="10">
        <v>4</v>
      </c>
      <c r="P28" s="10">
        <v>1</v>
      </c>
      <c r="Q28" s="10">
        <v>5</v>
      </c>
      <c r="R28" s="10">
        <v>2</v>
      </c>
      <c r="S28" s="10">
        <v>2</v>
      </c>
      <c r="T28" s="10">
        <v>4</v>
      </c>
      <c r="U28" s="10">
        <v>2</v>
      </c>
      <c r="V28" s="10">
        <v>2</v>
      </c>
      <c r="W28" s="10">
        <v>4</v>
      </c>
      <c r="X28" s="10">
        <v>0</v>
      </c>
      <c r="Y28" s="10">
        <v>5</v>
      </c>
      <c r="Z28" s="10">
        <v>5</v>
      </c>
      <c r="AA28" s="10">
        <v>2</v>
      </c>
      <c r="AB28" s="10">
        <v>1</v>
      </c>
      <c r="AC28" s="10">
        <v>3</v>
      </c>
      <c r="AD28" s="10">
        <v>0</v>
      </c>
      <c r="AE28" s="10">
        <v>1</v>
      </c>
      <c r="AF28" s="10">
        <v>1</v>
      </c>
      <c r="AG28" s="10">
        <v>1</v>
      </c>
      <c r="AH28" s="10">
        <v>4</v>
      </c>
      <c r="AI28" s="10">
        <v>5</v>
      </c>
      <c r="AJ28" s="10">
        <v>3</v>
      </c>
      <c r="AK28" s="10">
        <v>0</v>
      </c>
      <c r="AL28" s="10">
        <v>3</v>
      </c>
      <c r="AM28" s="14">
        <v>16</v>
      </c>
      <c r="AN28" s="14">
        <v>20</v>
      </c>
      <c r="AO28" s="14">
        <v>36</v>
      </c>
    </row>
    <row r="29" spans="1:41" x14ac:dyDescent="0.25">
      <c r="A29" s="2"/>
      <c r="B29" s="89" t="s">
        <v>20</v>
      </c>
      <c r="C29" s="10">
        <v>0</v>
      </c>
      <c r="D29" s="10">
        <v>0</v>
      </c>
      <c r="E29" s="10">
        <v>0</v>
      </c>
      <c r="F29" s="10">
        <v>4</v>
      </c>
      <c r="G29" s="10">
        <v>1</v>
      </c>
      <c r="H29" s="10">
        <v>5</v>
      </c>
      <c r="I29" s="10">
        <v>1</v>
      </c>
      <c r="J29" s="10">
        <v>0</v>
      </c>
      <c r="K29" s="10">
        <v>1</v>
      </c>
      <c r="L29" s="10">
        <v>2</v>
      </c>
      <c r="M29" s="10">
        <v>0</v>
      </c>
      <c r="N29" s="10">
        <v>2</v>
      </c>
      <c r="O29" s="10">
        <v>2</v>
      </c>
      <c r="P29" s="10">
        <v>1</v>
      </c>
      <c r="Q29" s="10">
        <v>3</v>
      </c>
      <c r="R29" s="10">
        <v>3</v>
      </c>
      <c r="S29" s="10">
        <v>1</v>
      </c>
      <c r="T29" s="10">
        <v>4</v>
      </c>
      <c r="U29" s="10">
        <v>1</v>
      </c>
      <c r="V29" s="10">
        <v>0</v>
      </c>
      <c r="W29" s="10">
        <v>1</v>
      </c>
      <c r="X29" s="10">
        <v>1</v>
      </c>
      <c r="Y29" s="10">
        <v>0</v>
      </c>
      <c r="Z29" s="10">
        <v>1</v>
      </c>
      <c r="AA29" s="10">
        <v>2</v>
      </c>
      <c r="AB29" s="10">
        <v>0</v>
      </c>
      <c r="AC29" s="10">
        <v>2</v>
      </c>
      <c r="AD29" s="10">
        <v>5</v>
      </c>
      <c r="AE29" s="10">
        <v>2</v>
      </c>
      <c r="AF29" s="10">
        <v>7</v>
      </c>
      <c r="AG29" s="10">
        <v>2</v>
      </c>
      <c r="AH29" s="10">
        <v>0</v>
      </c>
      <c r="AI29" s="10">
        <v>2</v>
      </c>
      <c r="AJ29" s="10">
        <v>4</v>
      </c>
      <c r="AK29" s="10">
        <v>0</v>
      </c>
      <c r="AL29" s="10">
        <v>4</v>
      </c>
      <c r="AM29" s="14">
        <v>27</v>
      </c>
      <c r="AN29" s="14">
        <v>5</v>
      </c>
      <c r="AO29" s="14">
        <v>32</v>
      </c>
    </row>
    <row r="30" spans="1:41" x14ac:dyDescent="0.25">
      <c r="A30" s="3"/>
      <c r="B30" s="93" t="s">
        <v>21</v>
      </c>
      <c r="C30" s="28">
        <v>5</v>
      </c>
      <c r="D30" s="28">
        <v>3</v>
      </c>
      <c r="E30" s="28">
        <v>8</v>
      </c>
      <c r="F30" s="28">
        <v>20</v>
      </c>
      <c r="G30" s="28">
        <v>6</v>
      </c>
      <c r="H30" s="28">
        <v>26</v>
      </c>
      <c r="I30" s="28">
        <v>5</v>
      </c>
      <c r="J30" s="28">
        <v>3</v>
      </c>
      <c r="K30" s="28">
        <v>8</v>
      </c>
      <c r="L30" s="28">
        <v>12</v>
      </c>
      <c r="M30" s="28">
        <v>3</v>
      </c>
      <c r="N30" s="28">
        <v>15</v>
      </c>
      <c r="O30" s="28">
        <v>20</v>
      </c>
      <c r="P30" s="28">
        <v>6</v>
      </c>
      <c r="Q30" s="28">
        <v>26</v>
      </c>
      <c r="R30" s="28">
        <v>13</v>
      </c>
      <c r="S30" s="28">
        <v>5</v>
      </c>
      <c r="T30" s="28">
        <v>18</v>
      </c>
      <c r="U30" s="28">
        <v>24</v>
      </c>
      <c r="V30" s="28">
        <v>6</v>
      </c>
      <c r="W30" s="28">
        <v>30</v>
      </c>
      <c r="X30" s="28">
        <v>11</v>
      </c>
      <c r="Y30" s="28">
        <v>7</v>
      </c>
      <c r="Z30" s="28">
        <v>18</v>
      </c>
      <c r="AA30" s="28">
        <v>14</v>
      </c>
      <c r="AB30" s="28">
        <v>3</v>
      </c>
      <c r="AC30" s="28">
        <v>17</v>
      </c>
      <c r="AD30" s="28">
        <v>24</v>
      </c>
      <c r="AE30" s="28">
        <v>4</v>
      </c>
      <c r="AF30" s="28">
        <v>28</v>
      </c>
      <c r="AG30" s="28">
        <v>17</v>
      </c>
      <c r="AH30" s="28">
        <v>7</v>
      </c>
      <c r="AI30" s="28">
        <v>24</v>
      </c>
      <c r="AJ30" s="28">
        <v>19</v>
      </c>
      <c r="AK30" s="28">
        <v>3</v>
      </c>
      <c r="AL30" s="28">
        <v>22</v>
      </c>
      <c r="AM30" s="28">
        <v>184</v>
      </c>
      <c r="AN30" s="28">
        <v>56</v>
      </c>
      <c r="AO30" s="28">
        <v>240</v>
      </c>
    </row>
    <row r="31" spans="1:41" ht="15.75" x14ac:dyDescent="0.25">
      <c r="A31" s="2"/>
      <c r="B31" s="185" t="s">
        <v>1081</v>
      </c>
      <c r="C31" s="230"/>
      <c r="D31" s="230"/>
      <c r="E31" s="178">
        <v>2</v>
      </c>
      <c r="F31" s="178"/>
      <c r="G31" s="178"/>
      <c r="H31" s="178">
        <v>0</v>
      </c>
      <c r="I31" s="178"/>
      <c r="J31" s="178"/>
      <c r="K31" s="178">
        <v>1</v>
      </c>
      <c r="L31" s="178"/>
      <c r="M31" s="178"/>
      <c r="N31" s="178">
        <v>8</v>
      </c>
      <c r="O31" s="178"/>
      <c r="P31" s="178"/>
      <c r="Q31" s="178">
        <v>4</v>
      </c>
      <c r="R31" s="178"/>
      <c r="S31" s="178"/>
      <c r="T31" s="178">
        <v>6</v>
      </c>
      <c r="U31" s="178"/>
      <c r="V31" s="178"/>
      <c r="W31" s="178">
        <v>0</v>
      </c>
      <c r="X31" s="178"/>
      <c r="Y31" s="178"/>
      <c r="Z31" s="178">
        <v>6</v>
      </c>
      <c r="AA31" s="178"/>
      <c r="AB31" s="178"/>
      <c r="AC31" s="178">
        <v>8</v>
      </c>
      <c r="AD31" s="178"/>
      <c r="AE31" s="178"/>
      <c r="AF31" s="178">
        <v>18</v>
      </c>
      <c r="AG31" s="178"/>
      <c r="AH31" s="178"/>
      <c r="AI31" s="178">
        <v>12</v>
      </c>
      <c r="AJ31" s="178"/>
      <c r="AK31" s="178"/>
      <c r="AL31" s="178">
        <v>10</v>
      </c>
      <c r="AM31" s="178"/>
      <c r="AN31" s="178"/>
      <c r="AO31" s="178">
        <v>75</v>
      </c>
    </row>
    <row r="32" spans="1:41" x14ac:dyDescent="0.25">
      <c r="A32" s="2"/>
      <c r="B32" s="116" t="s">
        <v>70</v>
      </c>
      <c r="C32" s="190">
        <v>393</v>
      </c>
      <c r="D32" s="190">
        <v>108</v>
      </c>
      <c r="E32" s="190">
        <v>503</v>
      </c>
      <c r="F32" s="190">
        <v>224</v>
      </c>
      <c r="G32" s="190">
        <v>61</v>
      </c>
      <c r="H32" s="190">
        <v>285</v>
      </c>
      <c r="I32" s="190">
        <v>238</v>
      </c>
      <c r="J32" s="190">
        <v>49</v>
      </c>
      <c r="K32" s="190">
        <v>288</v>
      </c>
      <c r="L32" s="190">
        <v>254</v>
      </c>
      <c r="M32" s="190">
        <v>59</v>
      </c>
      <c r="N32" s="190">
        <v>321</v>
      </c>
      <c r="O32" s="190">
        <v>290</v>
      </c>
      <c r="P32" s="190">
        <v>89</v>
      </c>
      <c r="Q32" s="190">
        <v>401</v>
      </c>
      <c r="R32" s="190">
        <v>361</v>
      </c>
      <c r="S32" s="190">
        <v>103</v>
      </c>
      <c r="T32" s="190">
        <v>470</v>
      </c>
      <c r="U32" s="190">
        <v>290</v>
      </c>
      <c r="V32" s="190">
        <v>58</v>
      </c>
      <c r="W32" s="190">
        <v>348</v>
      </c>
      <c r="X32" s="190">
        <v>330</v>
      </c>
      <c r="Y32" s="190">
        <v>74</v>
      </c>
      <c r="Z32" s="190">
        <v>410</v>
      </c>
      <c r="AA32" s="190">
        <v>334</v>
      </c>
      <c r="AB32" s="190">
        <v>78</v>
      </c>
      <c r="AC32" s="190">
        <v>420</v>
      </c>
      <c r="AD32" s="190">
        <v>418</v>
      </c>
      <c r="AE32" s="190">
        <v>100</v>
      </c>
      <c r="AF32" s="190">
        <v>536</v>
      </c>
      <c r="AG32" s="190">
        <v>320</v>
      </c>
      <c r="AH32" s="190">
        <v>84</v>
      </c>
      <c r="AI32" s="190">
        <v>416</v>
      </c>
      <c r="AJ32" s="190">
        <v>311</v>
      </c>
      <c r="AK32" s="190">
        <v>81</v>
      </c>
      <c r="AL32" s="190">
        <v>402</v>
      </c>
      <c r="AM32" s="190">
        <v>3763</v>
      </c>
      <c r="AN32" s="190">
        <v>944</v>
      </c>
      <c r="AO32" s="190">
        <v>4800</v>
      </c>
    </row>
    <row r="33" spans="1:41" x14ac:dyDescent="0.25">
      <c r="A33" s="2"/>
      <c r="B33" s="31" t="s">
        <v>71</v>
      </c>
      <c r="C33" s="193"/>
      <c r="D33" s="193"/>
      <c r="E33" s="193"/>
      <c r="F33" s="193"/>
      <c r="G33" s="193"/>
      <c r="H33" s="193"/>
      <c r="I33" s="193"/>
      <c r="J33" s="193"/>
      <c r="K33" s="193"/>
      <c r="L33" s="193"/>
      <c r="M33" s="193"/>
      <c r="N33" s="193"/>
      <c r="O33" s="193"/>
      <c r="P33" s="193"/>
      <c r="Q33" s="193"/>
      <c r="R33" s="193"/>
      <c r="S33" s="193"/>
      <c r="T33" s="193"/>
      <c r="U33" s="193"/>
      <c r="V33" s="193"/>
      <c r="W33" s="193"/>
      <c r="X33" s="193"/>
      <c r="Y33" s="193"/>
      <c r="Z33" s="193"/>
      <c r="AA33" s="193"/>
      <c r="AB33" s="193"/>
      <c r="AC33" s="193"/>
      <c r="AD33" s="193"/>
      <c r="AE33" s="193"/>
      <c r="AF33" s="193"/>
      <c r="AG33" s="193"/>
      <c r="AH33" s="193"/>
      <c r="AI33" s="193"/>
      <c r="AJ33" s="193"/>
      <c r="AK33" s="193"/>
      <c r="AL33" s="193"/>
      <c r="AM33" s="231"/>
      <c r="AN33" s="231"/>
      <c r="AO33" s="231"/>
    </row>
  </sheetData>
  <mergeCells count="14">
    <mergeCell ref="O4:Q4"/>
    <mergeCell ref="B4:B5"/>
    <mergeCell ref="C4:E4"/>
    <mergeCell ref="F4:H4"/>
    <mergeCell ref="I4:K4"/>
    <mergeCell ref="L4:N4"/>
    <mergeCell ref="AJ4:AL4"/>
    <mergeCell ref="AM4:AO4"/>
    <mergeCell ref="R4:T4"/>
    <mergeCell ref="U4:W4"/>
    <mergeCell ref="X4:Z4"/>
    <mergeCell ref="AA4:AC4"/>
    <mergeCell ref="AD4:AF4"/>
    <mergeCell ref="AG4:AI4"/>
  </mergeCells>
  <hyperlinks>
    <hyperlink ref="M2" location="Índice!A1" display="Volver" xr:uid="{00000000-0004-0000-1D00-00000000000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4" tint="0.79998168889431442"/>
    <pageSetUpPr fitToPage="1"/>
  </sheetPr>
  <dimension ref="B1:X36"/>
  <sheetViews>
    <sheetView zoomScale="90" zoomScaleNormal="90" zoomScalePageLayoutView="90" workbookViewId="0"/>
  </sheetViews>
  <sheetFormatPr baseColWidth="10" defaultColWidth="5" defaultRowHeight="12.75" x14ac:dyDescent="0.2"/>
  <cols>
    <col min="1" max="1" width="2.5703125" style="2" customWidth="1"/>
    <col min="2" max="2" width="30.42578125" style="2" customWidth="1"/>
    <col min="3" max="14" width="11" style="112" customWidth="1"/>
    <col min="15" max="15" width="10.140625" style="85" customWidth="1"/>
    <col min="16" max="16" width="5" style="2"/>
    <col min="17" max="17" width="9.28515625" style="2" customWidth="1"/>
    <col min="18" max="16384" width="5" style="2"/>
  </cols>
  <sheetData>
    <row r="1" spans="2:17" s="5" customFormat="1" ht="15.75" x14ac:dyDescent="0.25">
      <c r="B1" s="1230" t="s">
        <v>61</v>
      </c>
      <c r="C1" s="1230"/>
      <c r="D1" s="1230"/>
      <c r="E1" s="1230"/>
      <c r="F1" s="1230"/>
      <c r="G1" s="1230"/>
      <c r="H1" s="1230"/>
      <c r="I1" s="1230"/>
      <c r="J1" s="1230"/>
      <c r="K1" s="1230"/>
      <c r="L1" s="1230"/>
      <c r="M1" s="1230"/>
      <c r="N1" s="1230"/>
      <c r="O1" s="1230"/>
    </row>
    <row r="2" spans="2:17" s="5" customFormat="1" ht="15.75" x14ac:dyDescent="0.25">
      <c r="B2" s="1230" t="s">
        <v>62</v>
      </c>
      <c r="C2" s="1230"/>
      <c r="D2" s="1230"/>
      <c r="E2" s="1230"/>
      <c r="F2" s="1230"/>
      <c r="G2" s="1230"/>
      <c r="H2" s="1230"/>
      <c r="I2" s="1230"/>
      <c r="J2" s="1230"/>
      <c r="K2" s="1230"/>
      <c r="L2" s="1230"/>
      <c r="M2" s="1230"/>
      <c r="N2" s="1230"/>
      <c r="O2" s="1230"/>
    </row>
    <row r="3" spans="2:17" s="5" customFormat="1" ht="15.75" x14ac:dyDescent="0.25">
      <c r="B3" s="1277" t="s">
        <v>3</v>
      </c>
      <c r="C3" s="1277"/>
      <c r="D3" s="1277"/>
      <c r="E3" s="1277"/>
      <c r="F3" s="1277"/>
      <c r="G3" s="1277"/>
      <c r="H3" s="1277"/>
      <c r="I3" s="1277"/>
      <c r="J3" s="1277"/>
      <c r="K3" s="1277"/>
      <c r="L3" s="1277"/>
      <c r="M3" s="1277"/>
      <c r="N3" s="1277"/>
      <c r="O3" s="1277"/>
      <c r="Q3" s="1191" t="s">
        <v>1070</v>
      </c>
    </row>
    <row r="4" spans="2:17" s="5" customFormat="1" ht="15.75" x14ac:dyDescent="0.25">
      <c r="B4" s="1230" t="s">
        <v>2</v>
      </c>
      <c r="C4" s="1230"/>
      <c r="D4" s="1230"/>
      <c r="E4" s="1230"/>
      <c r="F4" s="1230"/>
      <c r="G4" s="1230"/>
      <c r="H4" s="1230"/>
      <c r="I4" s="1230"/>
      <c r="J4" s="1230"/>
      <c r="K4" s="1230"/>
      <c r="L4" s="1230"/>
      <c r="M4" s="1230"/>
      <c r="N4" s="1230"/>
      <c r="O4" s="1230"/>
    </row>
    <row r="5" spans="2:17" x14ac:dyDescent="0.2">
      <c r="B5" s="82"/>
      <c r="C5" s="83"/>
      <c r="D5" s="84"/>
      <c r="E5" s="84"/>
      <c r="F5" s="84"/>
      <c r="G5" s="84"/>
      <c r="H5" s="84"/>
      <c r="I5" s="84"/>
      <c r="J5" s="84"/>
      <c r="K5" s="84"/>
      <c r="L5" s="84"/>
      <c r="M5" s="84"/>
      <c r="N5" s="84"/>
    </row>
    <row r="6" spans="2:17" ht="33.75" customHeight="1" x14ac:dyDescent="0.2">
      <c r="B6" s="86" t="s">
        <v>4</v>
      </c>
      <c r="C6" s="7" t="s">
        <v>5</v>
      </c>
      <c r="D6" s="7" t="s">
        <v>63</v>
      </c>
      <c r="E6" s="7" t="s">
        <v>7</v>
      </c>
      <c r="F6" s="7" t="s">
        <v>8</v>
      </c>
      <c r="G6" s="7" t="s">
        <v>9</v>
      </c>
      <c r="H6" s="7" t="s">
        <v>10</v>
      </c>
      <c r="I6" s="7" t="s">
        <v>11</v>
      </c>
      <c r="J6" s="7" t="s">
        <v>12</v>
      </c>
      <c r="K6" s="7" t="s">
        <v>13</v>
      </c>
      <c r="L6" s="7" t="s">
        <v>14</v>
      </c>
      <c r="M6" s="7" t="s">
        <v>15</v>
      </c>
      <c r="N6" s="7" t="s">
        <v>16</v>
      </c>
      <c r="O6" s="7" t="s">
        <v>17</v>
      </c>
    </row>
    <row r="7" spans="2:17" ht="15.75" customHeight="1" x14ac:dyDescent="0.25">
      <c r="B7" s="87" t="s">
        <v>64</v>
      </c>
      <c r="C7" s="88"/>
      <c r="D7" s="88"/>
      <c r="E7" s="88"/>
      <c r="F7" s="88"/>
      <c r="G7" s="88"/>
      <c r="H7" s="88"/>
      <c r="I7" s="88"/>
      <c r="J7" s="88"/>
      <c r="K7" s="88"/>
      <c r="L7" s="88"/>
      <c r="M7" s="88"/>
      <c r="N7" s="88"/>
      <c r="O7" s="88"/>
    </row>
    <row r="8" spans="2:17" ht="15.75" customHeight="1" x14ac:dyDescent="0.2">
      <c r="B8" s="89" t="s">
        <v>19</v>
      </c>
      <c r="C8" s="90">
        <v>112675</v>
      </c>
      <c r="D8" s="91">
        <v>200311</v>
      </c>
      <c r="E8" s="91">
        <v>167797</v>
      </c>
      <c r="F8" s="91">
        <v>318254</v>
      </c>
      <c r="G8" s="91">
        <v>294718</v>
      </c>
      <c r="H8" s="91">
        <v>299442</v>
      </c>
      <c r="I8" s="91">
        <v>224468</v>
      </c>
      <c r="J8" s="91">
        <v>363185</v>
      </c>
      <c r="K8" s="91">
        <v>529496</v>
      </c>
      <c r="L8" s="91">
        <v>420714</v>
      </c>
      <c r="M8" s="91">
        <v>323564</v>
      </c>
      <c r="N8" s="91">
        <v>294431</v>
      </c>
      <c r="O8" s="92">
        <v>3549055</v>
      </c>
    </row>
    <row r="9" spans="2:17" ht="15.75" customHeight="1" x14ac:dyDescent="0.2">
      <c r="B9" s="89" t="s">
        <v>65</v>
      </c>
      <c r="C9" s="90">
        <v>30344</v>
      </c>
      <c r="D9" s="91">
        <v>87370</v>
      </c>
      <c r="E9" s="91">
        <v>194800</v>
      </c>
      <c r="F9" s="91">
        <v>79841</v>
      </c>
      <c r="G9" s="91">
        <v>72392</v>
      </c>
      <c r="H9" s="91">
        <v>67668</v>
      </c>
      <c r="I9" s="91">
        <v>415498</v>
      </c>
      <c r="J9" s="91">
        <v>66670</v>
      </c>
      <c r="K9" s="91">
        <v>218807</v>
      </c>
      <c r="L9" s="91">
        <v>159233</v>
      </c>
      <c r="M9" s="91">
        <v>175829</v>
      </c>
      <c r="N9" s="91">
        <v>149471</v>
      </c>
      <c r="O9" s="92">
        <v>1717923</v>
      </c>
    </row>
    <row r="10" spans="2:17" ht="15.75" customHeight="1" x14ac:dyDescent="0.2">
      <c r="B10" s="89" t="s">
        <v>20</v>
      </c>
      <c r="C10" s="90">
        <v>173327</v>
      </c>
      <c r="D10" s="91">
        <v>89814</v>
      </c>
      <c r="E10" s="91">
        <v>72871</v>
      </c>
      <c r="F10" s="91">
        <v>132210</v>
      </c>
      <c r="G10" s="91">
        <v>134858</v>
      </c>
      <c r="H10" s="91">
        <v>134858</v>
      </c>
      <c r="I10" s="91">
        <v>138191</v>
      </c>
      <c r="J10" s="91">
        <v>263870</v>
      </c>
      <c r="K10" s="91">
        <v>156291</v>
      </c>
      <c r="L10" s="91">
        <v>146911</v>
      </c>
      <c r="M10" s="91">
        <v>122198</v>
      </c>
      <c r="N10" s="91">
        <v>138029</v>
      </c>
      <c r="O10" s="92">
        <v>1703428</v>
      </c>
    </row>
    <row r="11" spans="2:17" ht="15.75" customHeight="1" x14ac:dyDescent="0.2">
      <c r="B11" s="93" t="s">
        <v>21</v>
      </c>
      <c r="C11" s="94">
        <v>316346</v>
      </c>
      <c r="D11" s="94">
        <v>377495</v>
      </c>
      <c r="E11" s="94">
        <v>435468</v>
      </c>
      <c r="F11" s="94">
        <v>530305</v>
      </c>
      <c r="G11" s="94">
        <v>501968</v>
      </c>
      <c r="H11" s="94">
        <v>501968</v>
      </c>
      <c r="I11" s="94">
        <v>778157</v>
      </c>
      <c r="J11" s="94">
        <v>693725</v>
      </c>
      <c r="K11" s="94">
        <v>904594</v>
      </c>
      <c r="L11" s="94">
        <v>726858</v>
      </c>
      <c r="M11" s="94">
        <v>621591</v>
      </c>
      <c r="N11" s="94">
        <v>581931</v>
      </c>
      <c r="O11" s="95">
        <v>6970406</v>
      </c>
    </row>
    <row r="12" spans="2:17" ht="15.75" customHeight="1" x14ac:dyDescent="0.2">
      <c r="B12" s="87" t="s">
        <v>66</v>
      </c>
      <c r="C12" s="96"/>
      <c r="D12" s="96"/>
      <c r="E12" s="96"/>
      <c r="F12" s="96"/>
      <c r="G12" s="96"/>
      <c r="H12" s="96"/>
      <c r="I12" s="96"/>
      <c r="J12" s="96"/>
      <c r="K12" s="96"/>
      <c r="L12" s="96"/>
      <c r="M12" s="96"/>
      <c r="N12" s="96"/>
      <c r="O12" s="97"/>
    </row>
    <row r="13" spans="2:17" ht="15.75" customHeight="1" x14ac:dyDescent="0.2">
      <c r="B13" s="89" t="s">
        <v>19</v>
      </c>
      <c r="C13" s="90">
        <v>561332</v>
      </c>
      <c r="D13" s="91">
        <v>156595</v>
      </c>
      <c r="E13" s="91">
        <v>248132</v>
      </c>
      <c r="F13" s="91">
        <v>173585</v>
      </c>
      <c r="G13" s="91">
        <v>211330</v>
      </c>
      <c r="H13" s="91">
        <v>405012</v>
      </c>
      <c r="I13" s="91">
        <v>244083</v>
      </c>
      <c r="J13" s="91">
        <v>223995</v>
      </c>
      <c r="K13" s="91">
        <v>208582</v>
      </c>
      <c r="L13" s="91">
        <v>327128.30300000001</v>
      </c>
      <c r="M13" s="91">
        <v>382590</v>
      </c>
      <c r="N13" s="91">
        <v>220814.27000000002</v>
      </c>
      <c r="O13" s="92">
        <v>3363178.5729999999</v>
      </c>
    </row>
    <row r="14" spans="2:17" ht="15.75" customHeight="1" x14ac:dyDescent="0.2">
      <c r="B14" s="89" t="s">
        <v>65</v>
      </c>
      <c r="C14" s="90">
        <v>201506</v>
      </c>
      <c r="D14" s="91">
        <v>51669</v>
      </c>
      <c r="E14" s="91">
        <v>45020</v>
      </c>
      <c r="F14" s="91">
        <v>132854</v>
      </c>
      <c r="G14" s="91">
        <v>105995</v>
      </c>
      <c r="H14" s="91">
        <v>134469</v>
      </c>
      <c r="I14" s="91">
        <v>52916</v>
      </c>
      <c r="J14" s="91">
        <v>135999</v>
      </c>
      <c r="K14" s="91">
        <v>93095</v>
      </c>
      <c r="L14" s="91">
        <v>179701.535</v>
      </c>
      <c r="M14" s="91">
        <v>204935</v>
      </c>
      <c r="N14" s="91">
        <v>107099.609</v>
      </c>
      <c r="O14" s="92">
        <v>1445259.1439999999</v>
      </c>
    </row>
    <row r="15" spans="2:17" ht="15.75" customHeight="1" x14ac:dyDescent="0.2">
      <c r="B15" s="89" t="s">
        <v>20</v>
      </c>
      <c r="C15" s="90">
        <v>278658</v>
      </c>
      <c r="D15" s="91">
        <v>154320</v>
      </c>
      <c r="E15" s="91">
        <v>116656</v>
      </c>
      <c r="F15" s="91">
        <v>168059</v>
      </c>
      <c r="G15" s="91">
        <v>177281</v>
      </c>
      <c r="H15" s="91">
        <v>179544</v>
      </c>
      <c r="I15" s="91">
        <v>108942</v>
      </c>
      <c r="J15" s="91">
        <v>201151</v>
      </c>
      <c r="K15" s="91">
        <v>158886</v>
      </c>
      <c r="L15" s="91">
        <v>207389.63699999999</v>
      </c>
      <c r="M15" s="91">
        <v>46962</v>
      </c>
      <c r="N15" s="91">
        <v>131532.81400000001</v>
      </c>
      <c r="O15" s="92">
        <v>1929381.4510000001</v>
      </c>
    </row>
    <row r="16" spans="2:17" ht="15.75" customHeight="1" x14ac:dyDescent="0.2">
      <c r="B16" s="93" t="s">
        <v>21</v>
      </c>
      <c r="C16" s="94">
        <v>1041496</v>
      </c>
      <c r="D16" s="94">
        <v>362584</v>
      </c>
      <c r="E16" s="94">
        <v>409808</v>
      </c>
      <c r="F16" s="94">
        <v>474498</v>
      </c>
      <c r="G16" s="94">
        <v>494606</v>
      </c>
      <c r="H16" s="94">
        <v>719025</v>
      </c>
      <c r="I16" s="94">
        <v>405941</v>
      </c>
      <c r="J16" s="94">
        <v>561145</v>
      </c>
      <c r="K16" s="94">
        <v>460563</v>
      </c>
      <c r="L16" s="94">
        <v>714219.47499999998</v>
      </c>
      <c r="M16" s="94">
        <v>634487</v>
      </c>
      <c r="N16" s="94">
        <v>459446.69300000003</v>
      </c>
      <c r="O16" s="95">
        <v>6737819.1680000005</v>
      </c>
    </row>
    <row r="17" spans="2:24" ht="15.75" customHeight="1" x14ac:dyDescent="0.2">
      <c r="B17" s="87" t="s">
        <v>67</v>
      </c>
      <c r="C17" s="96"/>
      <c r="D17" s="96"/>
      <c r="E17" s="96"/>
      <c r="F17" s="96"/>
      <c r="G17" s="96"/>
      <c r="H17" s="96"/>
      <c r="I17" s="96"/>
      <c r="J17" s="96"/>
      <c r="K17" s="96"/>
      <c r="L17" s="96"/>
      <c r="M17" s="96"/>
      <c r="N17" s="96"/>
      <c r="O17" s="97"/>
    </row>
    <row r="18" spans="2:24" ht="15.75" customHeight="1" x14ac:dyDescent="0.2">
      <c r="B18" s="89" t="s">
        <v>19</v>
      </c>
      <c r="C18" s="90">
        <v>9695.7980000000007</v>
      </c>
      <c r="D18" s="91">
        <v>45603.553</v>
      </c>
      <c r="E18" s="91">
        <v>17756.921999999999</v>
      </c>
      <c r="F18" s="91">
        <v>22416.844000000001</v>
      </c>
      <c r="G18" s="91">
        <v>45318.597000000002</v>
      </c>
      <c r="H18" s="91">
        <v>36397.046999999999</v>
      </c>
      <c r="I18" s="91">
        <v>43610.892999999996</v>
      </c>
      <c r="J18" s="91">
        <v>47939.321000000004</v>
      </c>
      <c r="K18" s="91">
        <v>34299.182999999997</v>
      </c>
      <c r="L18" s="91">
        <v>37852.478000000003</v>
      </c>
      <c r="M18" s="91">
        <v>21466.663</v>
      </c>
      <c r="N18" s="91">
        <v>44741.474000000002</v>
      </c>
      <c r="O18" s="92">
        <v>407098.77299999999</v>
      </c>
    </row>
    <row r="19" spans="2:24" ht="15.75" customHeight="1" x14ac:dyDescent="0.2">
      <c r="B19" s="89" t="s">
        <v>65</v>
      </c>
      <c r="C19" s="90">
        <v>12047.739</v>
      </c>
      <c r="D19" s="91">
        <v>12899.3</v>
      </c>
      <c r="E19" s="91">
        <v>13573.602000000001</v>
      </c>
      <c r="F19" s="91">
        <v>2873.386</v>
      </c>
      <c r="G19" s="91">
        <v>22553.225999999999</v>
      </c>
      <c r="H19" s="91">
        <v>5118.2219999999998</v>
      </c>
      <c r="I19" s="91">
        <v>13632.198</v>
      </c>
      <c r="J19" s="91">
        <v>30278.898000000001</v>
      </c>
      <c r="K19" s="91">
        <v>11720.022999999999</v>
      </c>
      <c r="L19" s="91">
        <v>20525.437000000002</v>
      </c>
      <c r="M19" s="91">
        <v>3091.817</v>
      </c>
      <c r="N19" s="91">
        <v>3054.8879999999999</v>
      </c>
      <c r="O19" s="92">
        <v>151368.736</v>
      </c>
    </row>
    <row r="20" spans="2:24" ht="15.75" customHeight="1" x14ac:dyDescent="0.2">
      <c r="B20" s="89" t="s">
        <v>20</v>
      </c>
      <c r="C20" s="90">
        <v>55377.063000000002</v>
      </c>
      <c r="D20" s="91">
        <v>107644.524</v>
      </c>
      <c r="E20" s="91">
        <v>4591.6170000000002</v>
      </c>
      <c r="F20" s="91">
        <v>25993.243999999999</v>
      </c>
      <c r="G20" s="91">
        <v>47357.222000000002</v>
      </c>
      <c r="H20" s="91">
        <v>54805.277000000002</v>
      </c>
      <c r="I20" s="91">
        <v>19478.858</v>
      </c>
      <c r="J20" s="91">
        <v>87737.462</v>
      </c>
      <c r="K20" s="91">
        <v>36670.048999999999</v>
      </c>
      <c r="L20" s="91">
        <v>38372.097999999998</v>
      </c>
      <c r="M20" s="91">
        <v>3913.7310000000002</v>
      </c>
      <c r="N20" s="91">
        <v>33667.587</v>
      </c>
      <c r="O20" s="92">
        <v>515608.73200000008</v>
      </c>
    </row>
    <row r="21" spans="2:24" ht="15.75" customHeight="1" x14ac:dyDescent="0.2">
      <c r="B21" s="93" t="s">
        <v>21</v>
      </c>
      <c r="C21" s="94">
        <v>77120.600000000006</v>
      </c>
      <c r="D21" s="94">
        <v>166147.37700000001</v>
      </c>
      <c r="E21" s="94">
        <v>35922.140999999996</v>
      </c>
      <c r="F21" s="94">
        <v>51283.474000000002</v>
      </c>
      <c r="G21" s="94">
        <v>115229.04500000001</v>
      </c>
      <c r="H21" s="94">
        <v>96320.546000000002</v>
      </c>
      <c r="I21" s="94">
        <v>76721.948999999993</v>
      </c>
      <c r="J21" s="94">
        <v>165955.68100000001</v>
      </c>
      <c r="K21" s="94">
        <v>82689.255000000005</v>
      </c>
      <c r="L21" s="94">
        <v>96750.013000000006</v>
      </c>
      <c r="M21" s="94">
        <v>28472.210999999999</v>
      </c>
      <c r="N21" s="94">
        <v>81463.948999999993</v>
      </c>
      <c r="O21" s="95">
        <v>1074076.2409999999</v>
      </c>
    </row>
    <row r="22" spans="2:24" ht="15.75" customHeight="1" x14ac:dyDescent="0.2">
      <c r="B22" s="87" t="s">
        <v>24</v>
      </c>
      <c r="C22" s="98"/>
      <c r="D22" s="96"/>
      <c r="E22" s="96"/>
      <c r="F22" s="96"/>
      <c r="G22" s="96"/>
      <c r="H22" s="96"/>
      <c r="I22" s="96"/>
      <c r="J22" s="96"/>
      <c r="K22" s="96"/>
      <c r="L22" s="96"/>
      <c r="M22" s="96"/>
      <c r="N22" s="96"/>
      <c r="O22" s="97"/>
    </row>
    <row r="23" spans="2:24" ht="15.75" customHeight="1" x14ac:dyDescent="0.2">
      <c r="B23" s="89" t="s">
        <v>19</v>
      </c>
      <c r="C23" s="91">
        <v>683702.79799999995</v>
      </c>
      <c r="D23" s="91">
        <v>402509.55300000001</v>
      </c>
      <c r="E23" s="91">
        <v>433685.92200000002</v>
      </c>
      <c r="F23" s="91">
        <v>514255.84399999998</v>
      </c>
      <c r="G23" s="91">
        <v>551366.59699999995</v>
      </c>
      <c r="H23" s="91">
        <v>740851.04700000002</v>
      </c>
      <c r="I23" s="91">
        <v>512161.89299999998</v>
      </c>
      <c r="J23" s="91">
        <v>635119.321</v>
      </c>
      <c r="K23" s="91">
        <v>772377.18299999996</v>
      </c>
      <c r="L23" s="91">
        <v>785694.78100000008</v>
      </c>
      <c r="M23" s="91">
        <v>727620.66299999994</v>
      </c>
      <c r="N23" s="91">
        <v>559986.74400000006</v>
      </c>
      <c r="O23" s="92">
        <v>7319332.3459999999</v>
      </c>
    </row>
    <row r="24" spans="2:24" ht="15.75" customHeight="1" x14ac:dyDescent="0.2">
      <c r="B24" s="89" t="s">
        <v>65</v>
      </c>
      <c r="C24" s="91">
        <v>243897.739</v>
      </c>
      <c r="D24" s="91">
        <v>151938.29999999999</v>
      </c>
      <c r="E24" s="91">
        <v>253393.60200000001</v>
      </c>
      <c r="F24" s="91">
        <v>215568.386</v>
      </c>
      <c r="G24" s="91">
        <v>200940.226</v>
      </c>
      <c r="H24" s="91">
        <v>207255.22200000001</v>
      </c>
      <c r="I24" s="91">
        <v>482046.19799999997</v>
      </c>
      <c r="J24" s="91">
        <v>232947.89799999999</v>
      </c>
      <c r="K24" s="91">
        <v>323622.02299999999</v>
      </c>
      <c r="L24" s="91">
        <v>359459.97200000001</v>
      </c>
      <c r="M24" s="91">
        <v>383855.81699999998</v>
      </c>
      <c r="N24" s="91">
        <v>259625.497</v>
      </c>
      <c r="O24" s="92">
        <v>3314550.88</v>
      </c>
    </row>
    <row r="25" spans="2:24" ht="15.75" customHeight="1" x14ac:dyDescent="0.2">
      <c r="B25" s="89" t="s">
        <v>20</v>
      </c>
      <c r="C25" s="91">
        <v>507362.06300000002</v>
      </c>
      <c r="D25" s="91">
        <v>351778.52399999998</v>
      </c>
      <c r="E25" s="91">
        <v>194118.617</v>
      </c>
      <c r="F25" s="91">
        <v>326262.24400000001</v>
      </c>
      <c r="G25" s="91">
        <v>359496.22200000001</v>
      </c>
      <c r="H25" s="91">
        <v>369207.277</v>
      </c>
      <c r="I25" s="91">
        <v>266611.85800000001</v>
      </c>
      <c r="J25" s="91">
        <v>552758.46200000006</v>
      </c>
      <c r="K25" s="91">
        <v>351847.049</v>
      </c>
      <c r="L25" s="91">
        <v>392672.73499999999</v>
      </c>
      <c r="M25" s="91">
        <v>173073.731</v>
      </c>
      <c r="N25" s="91">
        <v>303229.40100000001</v>
      </c>
      <c r="O25" s="92">
        <v>4148418.1830000002</v>
      </c>
    </row>
    <row r="26" spans="2:24" ht="15.75" customHeight="1" x14ac:dyDescent="0.2">
      <c r="B26" s="93" t="s">
        <v>21</v>
      </c>
      <c r="C26" s="99">
        <v>1434962.6</v>
      </c>
      <c r="D26" s="99">
        <v>906226.37699999998</v>
      </c>
      <c r="E26" s="99">
        <v>881198.14099999995</v>
      </c>
      <c r="F26" s="99">
        <v>1056086.4739999999</v>
      </c>
      <c r="G26" s="99">
        <v>1111803.0449999999</v>
      </c>
      <c r="H26" s="99">
        <v>1317313.5460000001</v>
      </c>
      <c r="I26" s="99">
        <v>1260819.949</v>
      </c>
      <c r="J26" s="99">
        <v>1420825.6810000001</v>
      </c>
      <c r="K26" s="99">
        <v>1447846.2549999999</v>
      </c>
      <c r="L26" s="99">
        <v>1537827.4880000001</v>
      </c>
      <c r="M26" s="99">
        <v>1284550.2109999999</v>
      </c>
      <c r="N26" s="99">
        <v>1122841.642</v>
      </c>
      <c r="O26" s="100">
        <v>14782301.409</v>
      </c>
    </row>
    <row r="27" spans="2:24" ht="15.75" customHeight="1" x14ac:dyDescent="0.2">
      <c r="B27" s="101" t="s">
        <v>68</v>
      </c>
      <c r="C27" s="102"/>
      <c r="D27" s="98"/>
      <c r="E27" s="98"/>
      <c r="F27" s="98"/>
      <c r="G27" s="98"/>
      <c r="H27" s="98"/>
      <c r="I27" s="98"/>
      <c r="J27" s="98"/>
      <c r="K27" s="98"/>
      <c r="L27" s="98"/>
      <c r="M27" s="98"/>
      <c r="N27" s="98"/>
      <c r="O27" s="103"/>
    </row>
    <row r="28" spans="2:24" ht="15.75" customHeight="1" x14ac:dyDescent="0.2">
      <c r="B28" s="89" t="s">
        <v>19</v>
      </c>
      <c r="C28" s="90">
        <v>17434.169000000002</v>
      </c>
      <c r="D28" s="91">
        <v>47993.419000000002</v>
      </c>
      <c r="E28" s="91">
        <v>22016.675999999999</v>
      </c>
      <c r="F28" s="91">
        <v>63958.006000000001</v>
      </c>
      <c r="G28" s="91">
        <v>34323.934999999998</v>
      </c>
      <c r="H28" s="91">
        <v>36015.574000000001</v>
      </c>
      <c r="I28" s="91">
        <v>64678.631000000001</v>
      </c>
      <c r="J28" s="91">
        <v>26947.744999999999</v>
      </c>
      <c r="K28" s="91">
        <v>15734.403</v>
      </c>
      <c r="L28" s="91">
        <v>38823.262000000002</v>
      </c>
      <c r="M28" s="91">
        <v>54407.601999999999</v>
      </c>
      <c r="N28" s="104">
        <v>31453.39</v>
      </c>
      <c r="O28" s="92">
        <v>453786.81199999998</v>
      </c>
    </row>
    <row r="29" spans="2:24" ht="15.75" customHeight="1" x14ac:dyDescent="0.2">
      <c r="B29" s="89" t="s">
        <v>65</v>
      </c>
      <c r="C29" s="90">
        <v>2923.56</v>
      </c>
      <c r="D29" s="91">
        <v>20061.598000000002</v>
      </c>
      <c r="E29" s="90">
        <v>0</v>
      </c>
      <c r="F29" s="91">
        <v>0</v>
      </c>
      <c r="G29" s="91">
        <v>68030.350999999995</v>
      </c>
      <c r="H29" s="91">
        <v>9353.7579999999998</v>
      </c>
      <c r="I29" s="91">
        <v>36193.324000000001</v>
      </c>
      <c r="J29" s="91">
        <v>9342.3729999999996</v>
      </c>
      <c r="K29" s="91">
        <v>8165.48</v>
      </c>
      <c r="L29" s="91">
        <v>2329.9679999999998</v>
      </c>
      <c r="M29" s="91">
        <v>7469.0860000000002</v>
      </c>
      <c r="N29" s="104">
        <v>6260.7730000000001</v>
      </c>
      <c r="O29" s="92">
        <v>170130.27099999998</v>
      </c>
      <c r="Q29" s="1284"/>
      <c r="R29" s="1285"/>
      <c r="S29" s="1285"/>
      <c r="T29" s="1285"/>
      <c r="U29" s="1285"/>
      <c r="V29" s="1285"/>
      <c r="W29" s="1285"/>
      <c r="X29" s="1285"/>
    </row>
    <row r="30" spans="2:24" ht="15.75" customHeight="1" x14ac:dyDescent="0.2">
      <c r="B30" s="89" t="s">
        <v>20</v>
      </c>
      <c r="C30" s="90">
        <v>0</v>
      </c>
      <c r="D30" s="91">
        <v>19613.111000000001</v>
      </c>
      <c r="E30" s="91">
        <v>1149.7819999999999</v>
      </c>
      <c r="F30" s="91">
        <v>7125.7449999999999</v>
      </c>
      <c r="G30" s="91">
        <v>17984.572</v>
      </c>
      <c r="H30" s="91">
        <v>10002.07</v>
      </c>
      <c r="I30" s="91">
        <v>1747.4760000000001</v>
      </c>
      <c r="J30" s="91">
        <v>3150.78</v>
      </c>
      <c r="K30" s="91">
        <v>7922.9660000000003</v>
      </c>
      <c r="L30" s="91">
        <v>18978.68</v>
      </c>
      <c r="M30" s="91">
        <v>5339.9319999999998</v>
      </c>
      <c r="N30" s="104">
        <v>16711.685000000001</v>
      </c>
      <c r="O30" s="92">
        <v>109726.799</v>
      </c>
      <c r="Q30" s="1285"/>
      <c r="R30" s="1285"/>
      <c r="S30" s="1285"/>
      <c r="T30" s="1285"/>
      <c r="U30" s="1285"/>
      <c r="V30" s="1285"/>
      <c r="W30" s="1285"/>
      <c r="X30" s="1285"/>
    </row>
    <row r="31" spans="2:24" ht="15.75" customHeight="1" x14ac:dyDescent="0.2">
      <c r="B31" s="105" t="s">
        <v>21</v>
      </c>
      <c r="C31" s="99">
        <v>20357.729000000003</v>
      </c>
      <c r="D31" s="99">
        <v>87668.128000000012</v>
      </c>
      <c r="E31" s="99">
        <v>23166.457999999999</v>
      </c>
      <c r="F31" s="99">
        <v>71083.751000000004</v>
      </c>
      <c r="G31" s="99">
        <v>120338.85799999999</v>
      </c>
      <c r="H31" s="99">
        <v>55371.402000000002</v>
      </c>
      <c r="I31" s="99">
        <v>102619.431</v>
      </c>
      <c r="J31" s="99">
        <v>39440.898000000001</v>
      </c>
      <c r="K31" s="99">
        <v>31822.849000000002</v>
      </c>
      <c r="L31" s="99">
        <v>60131.91</v>
      </c>
      <c r="M31" s="99">
        <v>67216.62</v>
      </c>
      <c r="N31" s="106">
        <v>54425.847999999998</v>
      </c>
      <c r="O31" s="100">
        <v>733643.88199999998</v>
      </c>
      <c r="Q31" s="1285"/>
      <c r="R31" s="1285"/>
      <c r="S31" s="1285"/>
      <c r="T31" s="1285"/>
      <c r="U31" s="1285"/>
      <c r="V31" s="1285"/>
      <c r="W31" s="1285"/>
      <c r="X31" s="1285"/>
    </row>
    <row r="32" spans="2:24" ht="15.75" customHeight="1" x14ac:dyDescent="0.2">
      <c r="B32" s="107" t="s">
        <v>1079</v>
      </c>
      <c r="C32" s="108">
        <v>47601</v>
      </c>
      <c r="D32" s="108">
        <v>0</v>
      </c>
      <c r="E32" s="108">
        <v>5886</v>
      </c>
      <c r="F32" s="108">
        <v>122261</v>
      </c>
      <c r="G32" s="108">
        <v>68196</v>
      </c>
      <c r="H32" s="108">
        <v>40873</v>
      </c>
      <c r="I32" s="108">
        <v>0</v>
      </c>
      <c r="J32" s="108">
        <v>78208</v>
      </c>
      <c r="K32" s="108">
        <v>73152</v>
      </c>
      <c r="L32" s="108">
        <v>180499</v>
      </c>
      <c r="M32" s="108">
        <v>171683</v>
      </c>
      <c r="N32" s="109">
        <v>57067</v>
      </c>
      <c r="O32" s="110">
        <v>845426</v>
      </c>
      <c r="Q32" s="1285"/>
      <c r="R32" s="1285"/>
      <c r="S32" s="1285"/>
      <c r="T32" s="1285"/>
      <c r="U32" s="1285"/>
      <c r="V32" s="1285"/>
      <c r="W32" s="1285"/>
      <c r="X32" s="1285"/>
    </row>
    <row r="33" spans="2:24" ht="15.75" customHeight="1" x14ac:dyDescent="0.2">
      <c r="B33" s="93" t="s">
        <v>70</v>
      </c>
      <c r="C33" s="111">
        <v>1502921.3290000001</v>
      </c>
      <c r="D33" s="111">
        <v>993894.505</v>
      </c>
      <c r="E33" s="111">
        <v>910250.59899999993</v>
      </c>
      <c r="F33" s="111">
        <v>1249431.2249999999</v>
      </c>
      <c r="G33" s="111">
        <v>1300337.9029999999</v>
      </c>
      <c r="H33" s="111">
        <v>1413557.9480000001</v>
      </c>
      <c r="I33" s="111">
        <v>1363439.3800000001</v>
      </c>
      <c r="J33" s="111">
        <v>1538474.5790000001</v>
      </c>
      <c r="K33" s="111">
        <v>1552821.1039999998</v>
      </c>
      <c r="L33" s="111">
        <v>1778458.398</v>
      </c>
      <c r="M33" s="111">
        <v>1523449.8309999998</v>
      </c>
      <c r="N33" s="111">
        <v>1234334.49</v>
      </c>
      <c r="O33" s="111">
        <v>16361371.290999999</v>
      </c>
      <c r="Q33" s="1285"/>
      <c r="R33" s="1285"/>
      <c r="S33" s="1285"/>
      <c r="T33" s="1285"/>
      <c r="U33" s="1285"/>
      <c r="V33" s="1285"/>
      <c r="W33" s="1285"/>
      <c r="X33" s="1285"/>
    </row>
    <row r="34" spans="2:24" x14ac:dyDescent="0.2">
      <c r="B34" s="31" t="s">
        <v>71</v>
      </c>
    </row>
    <row r="35" spans="2:24" x14ac:dyDescent="0.2">
      <c r="B35" s="31"/>
    </row>
    <row r="36" spans="2:24" x14ac:dyDescent="0.2">
      <c r="C36" s="85"/>
      <c r="D36" s="85"/>
      <c r="E36" s="85"/>
      <c r="F36" s="85"/>
      <c r="G36" s="85"/>
      <c r="H36" s="85"/>
      <c r="I36" s="85"/>
      <c r="J36" s="85"/>
      <c r="K36" s="85"/>
      <c r="L36" s="85"/>
      <c r="M36" s="85"/>
      <c r="N36" s="85"/>
    </row>
  </sheetData>
  <mergeCells count="5">
    <mergeCell ref="B1:O1"/>
    <mergeCell ref="B2:O2"/>
    <mergeCell ref="B3:O3"/>
    <mergeCell ref="B4:O4"/>
    <mergeCell ref="Q29:X33"/>
  </mergeCells>
  <hyperlinks>
    <hyperlink ref="Q3" location="Índice!A1" display="Volver" xr:uid="{00000000-0004-0000-1E00-000000000000}"/>
  </hyperlinks>
  <printOptions horizontalCentered="1"/>
  <pageMargins left="0.19685039370078741" right="0.19685039370078741" top="0.35433070866141736" bottom="0.98425196850393704" header="0" footer="0"/>
  <pageSetup scale="63"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4" tint="0.79998168889431442"/>
    <outlinePr summaryBelow="0" summaryRight="0"/>
    <pageSetUpPr fitToPage="1"/>
  </sheetPr>
  <dimension ref="A1:Z996"/>
  <sheetViews>
    <sheetView showGridLines="0" zoomScale="90" zoomScaleNormal="90" workbookViewId="0"/>
  </sheetViews>
  <sheetFormatPr baseColWidth="10" defaultRowHeight="15" customHeight="1" x14ac:dyDescent="0.2"/>
  <cols>
    <col min="1" max="1" width="7.42578125" style="440" customWidth="1"/>
    <col min="2" max="2" width="14.42578125" style="440" customWidth="1"/>
    <col min="3" max="3" width="10.85546875" style="440" customWidth="1"/>
    <col min="4" max="4" width="10.28515625" style="440" customWidth="1"/>
    <col min="5" max="5" width="10.42578125" style="440" customWidth="1"/>
    <col min="6" max="7" width="10.7109375" style="440" customWidth="1"/>
    <col min="8" max="8" width="11.42578125" style="440" customWidth="1"/>
    <col min="9" max="9" width="11" style="440" customWidth="1"/>
    <col min="10" max="10" width="9.85546875" style="440" customWidth="1"/>
    <col min="11" max="11" width="12.140625" style="440" customWidth="1"/>
    <col min="12" max="12" width="10.7109375" style="440" customWidth="1"/>
    <col min="13" max="13" width="12.140625" style="440" customWidth="1"/>
    <col min="14" max="14" width="11.28515625" style="440" customWidth="1"/>
    <col min="15" max="15" width="13.42578125" style="440" customWidth="1"/>
    <col min="16" max="16" width="1.85546875" style="440" customWidth="1"/>
    <col min="17" max="17" width="10.42578125" style="440" customWidth="1"/>
    <col min="18" max="19" width="4.85546875" style="440" customWidth="1"/>
    <col min="20" max="20" width="16.42578125" style="440" customWidth="1"/>
    <col min="21" max="21" width="7.140625" style="440" customWidth="1"/>
    <col min="22" max="26" width="4.85546875" style="440" customWidth="1"/>
    <col min="27" max="16384" width="11.42578125" style="440"/>
  </cols>
  <sheetData>
    <row r="1" spans="1:26" ht="13.5" customHeight="1" x14ac:dyDescent="0.2">
      <c r="A1" s="439"/>
      <c r="B1" s="439"/>
      <c r="C1" s="439"/>
      <c r="D1" s="439"/>
      <c r="E1" s="439"/>
      <c r="F1" s="439"/>
      <c r="G1" s="439"/>
      <c r="H1" s="439"/>
      <c r="I1" s="439"/>
      <c r="J1" s="439"/>
      <c r="K1" s="439"/>
      <c r="L1" s="439"/>
      <c r="M1" s="439"/>
      <c r="N1" s="439"/>
      <c r="O1" s="439"/>
      <c r="P1" s="439"/>
      <c r="Q1" s="439"/>
      <c r="R1" s="439"/>
      <c r="S1" s="439"/>
      <c r="T1" s="439"/>
      <c r="U1" s="439"/>
      <c r="V1" s="439"/>
      <c r="W1" s="439"/>
      <c r="X1" s="439"/>
      <c r="Y1" s="439"/>
      <c r="Z1" s="439"/>
    </row>
    <row r="2" spans="1:26" ht="13.5" customHeight="1" x14ac:dyDescent="0.25">
      <c r="A2" s="439"/>
      <c r="B2" s="1286" t="s">
        <v>327</v>
      </c>
      <c r="C2" s="1286"/>
      <c r="D2" s="1286"/>
      <c r="E2" s="1286"/>
      <c r="F2" s="1286"/>
      <c r="G2" s="1286"/>
      <c r="H2" s="1286"/>
      <c r="I2" s="1286"/>
      <c r="J2" s="1286"/>
      <c r="K2" s="1286"/>
      <c r="L2" s="1286"/>
      <c r="M2" s="1286"/>
      <c r="N2" s="1286"/>
      <c r="O2" s="1286"/>
      <c r="P2" s="1286"/>
      <c r="Q2" s="439"/>
      <c r="R2" s="439"/>
      <c r="S2" s="441"/>
      <c r="T2" s="439"/>
      <c r="U2" s="439"/>
      <c r="V2" s="439"/>
      <c r="W2" s="439"/>
      <c r="X2" s="439"/>
      <c r="Y2" s="439"/>
      <c r="Z2" s="439"/>
    </row>
    <row r="3" spans="1:26" x14ac:dyDescent="0.25">
      <c r="A3" s="439"/>
      <c r="B3" s="1287" t="s">
        <v>2</v>
      </c>
      <c r="C3" s="1287"/>
      <c r="D3" s="1287"/>
      <c r="E3" s="1287"/>
      <c r="F3" s="1287"/>
      <c r="G3" s="1287"/>
      <c r="H3" s="1287"/>
      <c r="I3" s="1287"/>
      <c r="J3" s="1287"/>
      <c r="K3" s="1287"/>
      <c r="L3" s="1287"/>
      <c r="M3" s="1287"/>
      <c r="N3" s="1287"/>
      <c r="O3" s="1287"/>
      <c r="P3" s="442"/>
      <c r="Q3" s="1191" t="s">
        <v>1070</v>
      </c>
      <c r="R3" s="439"/>
      <c r="S3" s="439"/>
      <c r="T3" s="441"/>
      <c r="U3" s="439"/>
      <c r="V3" s="439"/>
      <c r="W3" s="439"/>
      <c r="X3" s="439"/>
      <c r="Y3" s="439"/>
      <c r="Z3" s="439"/>
    </row>
    <row r="4" spans="1:26" ht="13.5" customHeight="1" x14ac:dyDescent="0.2">
      <c r="A4" s="441"/>
      <c r="B4" s="443"/>
      <c r="C4" s="444"/>
      <c r="D4" s="444"/>
      <c r="E4" s="445"/>
      <c r="F4" s="445"/>
      <c r="G4" s="445"/>
      <c r="H4" s="445"/>
      <c r="I4" s="445"/>
      <c r="J4" s="445"/>
      <c r="K4" s="446"/>
      <c r="L4" s="446"/>
      <c r="M4" s="446"/>
      <c r="N4" s="444"/>
      <c r="O4" s="447"/>
      <c r="P4" s="441"/>
      <c r="Q4" s="441"/>
      <c r="R4" s="441"/>
      <c r="S4" s="441"/>
      <c r="T4" s="441"/>
      <c r="U4" s="441"/>
      <c r="V4" s="441"/>
      <c r="W4" s="441"/>
      <c r="X4" s="441"/>
      <c r="Y4" s="441"/>
      <c r="Z4" s="441"/>
    </row>
    <row r="5" spans="1:26" ht="13.5" customHeight="1" x14ac:dyDescent="0.2">
      <c r="A5" s="439"/>
      <c r="B5" s="448" t="s">
        <v>328</v>
      </c>
      <c r="C5" s="449" t="s">
        <v>5</v>
      </c>
      <c r="D5" s="449" t="s">
        <v>6</v>
      </c>
      <c r="E5" s="449" t="s">
        <v>7</v>
      </c>
      <c r="F5" s="449" t="s">
        <v>8</v>
      </c>
      <c r="G5" s="449" t="s">
        <v>9</v>
      </c>
      <c r="H5" s="449" t="s">
        <v>10</v>
      </c>
      <c r="I5" s="449" t="s">
        <v>11</v>
      </c>
      <c r="J5" s="449" t="s">
        <v>12</v>
      </c>
      <c r="K5" s="449" t="s">
        <v>13</v>
      </c>
      <c r="L5" s="449" t="s">
        <v>14</v>
      </c>
      <c r="M5" s="449" t="s">
        <v>15</v>
      </c>
      <c r="N5" s="449" t="s">
        <v>16</v>
      </c>
      <c r="O5" s="449" t="s">
        <v>75</v>
      </c>
      <c r="P5" s="450"/>
      <c r="Q5" s="439"/>
      <c r="Z5" s="439"/>
    </row>
    <row r="6" spans="1:26" ht="13.5" customHeight="1" x14ac:dyDescent="0.2">
      <c r="A6" s="441"/>
      <c r="B6" s="451" t="s">
        <v>329</v>
      </c>
      <c r="C6" s="452">
        <v>57371</v>
      </c>
      <c r="D6" s="452">
        <v>57271</v>
      </c>
      <c r="E6" s="452">
        <v>57212</v>
      </c>
      <c r="F6" s="452">
        <v>57139</v>
      </c>
      <c r="G6" s="452">
        <v>57069</v>
      </c>
      <c r="H6" s="452">
        <v>57050</v>
      </c>
      <c r="I6" s="452">
        <v>56946</v>
      </c>
      <c r="J6" s="452">
        <v>56991</v>
      </c>
      <c r="K6" s="452">
        <v>56991</v>
      </c>
      <c r="L6" s="452">
        <v>57074</v>
      </c>
      <c r="M6" s="452">
        <v>57121</v>
      </c>
      <c r="N6" s="453">
        <v>57173</v>
      </c>
      <c r="O6" s="452">
        <v>57117.333333333336</v>
      </c>
      <c r="P6" s="441"/>
      <c r="Z6" s="441"/>
    </row>
    <row r="7" spans="1:26" ht="13.5" customHeight="1" x14ac:dyDescent="0.2">
      <c r="A7" s="441"/>
      <c r="B7" s="451" t="s">
        <v>330</v>
      </c>
      <c r="C7" s="452">
        <v>8839</v>
      </c>
      <c r="D7" s="452">
        <v>8793</v>
      </c>
      <c r="E7" s="452">
        <v>8737</v>
      </c>
      <c r="F7" s="452">
        <v>8739</v>
      </c>
      <c r="G7" s="452">
        <v>8730</v>
      </c>
      <c r="H7" s="452">
        <v>8717</v>
      </c>
      <c r="I7" s="452">
        <v>8692</v>
      </c>
      <c r="J7" s="452">
        <v>8663</v>
      </c>
      <c r="K7" s="452">
        <v>8672</v>
      </c>
      <c r="L7" s="452">
        <v>8672</v>
      </c>
      <c r="M7" s="452">
        <v>8689</v>
      </c>
      <c r="N7" s="453">
        <v>8716</v>
      </c>
      <c r="O7" s="452">
        <v>8721.5833333333339</v>
      </c>
      <c r="P7" s="441"/>
      <c r="Q7" s="441"/>
      <c r="Z7" s="441"/>
    </row>
    <row r="8" spans="1:26" ht="13.5" customHeight="1" x14ac:dyDescent="0.2">
      <c r="A8" s="441"/>
      <c r="B8" s="451" t="s">
        <v>331</v>
      </c>
      <c r="C8" s="452">
        <v>10801</v>
      </c>
      <c r="D8" s="452">
        <v>11043</v>
      </c>
      <c r="E8" s="452">
        <v>11120</v>
      </c>
      <c r="F8" s="452">
        <v>11172</v>
      </c>
      <c r="G8" s="452">
        <v>11146</v>
      </c>
      <c r="H8" s="452">
        <v>11129</v>
      </c>
      <c r="I8" s="452">
        <v>11003</v>
      </c>
      <c r="J8" s="452">
        <v>10979</v>
      </c>
      <c r="K8" s="452">
        <v>10855</v>
      </c>
      <c r="L8" s="452">
        <v>10530</v>
      </c>
      <c r="M8" s="452">
        <v>10994</v>
      </c>
      <c r="N8" s="453">
        <v>10972</v>
      </c>
      <c r="O8" s="452">
        <v>10978.666666666666</v>
      </c>
      <c r="P8" s="441"/>
      <c r="Z8" s="441"/>
    </row>
    <row r="9" spans="1:26" ht="13.5" customHeight="1" x14ac:dyDescent="0.2">
      <c r="A9" s="441"/>
      <c r="B9" s="451" t="s">
        <v>332</v>
      </c>
      <c r="C9" s="452">
        <v>10745</v>
      </c>
      <c r="D9" s="452">
        <v>10662</v>
      </c>
      <c r="E9" s="452">
        <v>10588</v>
      </c>
      <c r="F9" s="452">
        <v>10541</v>
      </c>
      <c r="G9" s="452">
        <v>10474</v>
      </c>
      <c r="H9" s="452">
        <v>10443</v>
      </c>
      <c r="I9" s="452">
        <v>10384</v>
      </c>
      <c r="J9" s="452">
        <v>10310</v>
      </c>
      <c r="K9" s="452">
        <v>10261</v>
      </c>
      <c r="L9" s="452">
        <v>10206</v>
      </c>
      <c r="M9" s="452">
        <v>10142</v>
      </c>
      <c r="N9" s="453">
        <v>10132</v>
      </c>
      <c r="O9" s="452">
        <v>10407.333333333334</v>
      </c>
      <c r="P9" s="441"/>
      <c r="Q9" s="441"/>
      <c r="Z9" s="441"/>
    </row>
    <row r="10" spans="1:26" ht="13.5" customHeight="1" x14ac:dyDescent="0.2">
      <c r="A10" s="441"/>
      <c r="B10" s="454" t="s">
        <v>17</v>
      </c>
      <c r="C10" s="455">
        <v>87756</v>
      </c>
      <c r="D10" s="455">
        <v>87769</v>
      </c>
      <c r="E10" s="455">
        <v>87657</v>
      </c>
      <c r="F10" s="455">
        <v>87591</v>
      </c>
      <c r="G10" s="455">
        <v>87419</v>
      </c>
      <c r="H10" s="455">
        <v>87339</v>
      </c>
      <c r="I10" s="455">
        <v>87025</v>
      </c>
      <c r="J10" s="455">
        <v>86943</v>
      </c>
      <c r="K10" s="455">
        <v>86779</v>
      </c>
      <c r="L10" s="455">
        <v>86482</v>
      </c>
      <c r="M10" s="455">
        <v>86946</v>
      </c>
      <c r="N10" s="455">
        <v>86993</v>
      </c>
      <c r="O10" s="455">
        <v>87224.916666666672</v>
      </c>
      <c r="P10" s="456"/>
      <c r="Q10" s="441"/>
      <c r="Z10" s="441"/>
    </row>
    <row r="11" spans="1:26" ht="13.5" customHeight="1" x14ac:dyDescent="0.2">
      <c r="A11" s="441"/>
      <c r="B11" s="441"/>
      <c r="C11" s="445"/>
      <c r="D11" s="445"/>
      <c r="E11" s="445"/>
      <c r="F11" s="445"/>
      <c r="G11" s="445"/>
      <c r="H11" s="445"/>
      <c r="I11" s="445"/>
      <c r="J11" s="445"/>
      <c r="K11" s="444"/>
      <c r="L11" s="444"/>
      <c r="M11" s="441"/>
      <c r="N11" s="441"/>
      <c r="O11" s="441"/>
      <c r="P11" s="441"/>
      <c r="Q11" s="441"/>
      <c r="Z11" s="441"/>
    </row>
    <row r="12" spans="1:26" ht="13.5" customHeight="1" x14ac:dyDescent="0.25">
      <c r="A12" s="439"/>
      <c r="B12" s="1286" t="s">
        <v>333</v>
      </c>
      <c r="C12" s="1286"/>
      <c r="D12" s="1286"/>
      <c r="E12" s="1286"/>
      <c r="F12" s="1286"/>
      <c r="G12" s="1286"/>
      <c r="H12" s="1286"/>
      <c r="I12" s="1286"/>
      <c r="J12" s="1286"/>
      <c r="K12" s="1286"/>
      <c r="L12" s="1286"/>
      <c r="M12" s="1286"/>
      <c r="N12" s="1286"/>
      <c r="O12" s="1286"/>
      <c r="P12" s="457" t="s">
        <v>206</v>
      </c>
      <c r="Q12" s="1191" t="s">
        <v>1070</v>
      </c>
      <c r="Z12" s="439"/>
    </row>
    <row r="13" spans="1:26" x14ac:dyDescent="0.25">
      <c r="A13" s="439"/>
      <c r="B13" s="1287" t="s">
        <v>2</v>
      </c>
      <c r="C13" s="1287"/>
      <c r="D13" s="1287"/>
      <c r="E13" s="1287"/>
      <c r="F13" s="1287"/>
      <c r="G13" s="1287"/>
      <c r="H13" s="1287"/>
      <c r="I13" s="1287"/>
      <c r="J13" s="1287"/>
      <c r="K13" s="1287"/>
      <c r="L13" s="1287"/>
      <c r="M13" s="1287"/>
      <c r="N13" s="1287"/>
      <c r="O13" s="1287"/>
      <c r="P13" s="442"/>
      <c r="Q13" s="442"/>
      <c r="Z13" s="439"/>
    </row>
    <row r="14" spans="1:26" ht="13.5" customHeight="1" x14ac:dyDescent="0.2">
      <c r="A14" s="441"/>
      <c r="B14" s="441"/>
      <c r="C14" s="458"/>
      <c r="D14" s="458"/>
      <c r="E14" s="458"/>
      <c r="F14" s="458"/>
      <c r="G14" s="458"/>
      <c r="H14" s="446"/>
      <c r="I14" s="445"/>
      <c r="J14" s="445"/>
      <c r="K14" s="445"/>
      <c r="L14" s="446"/>
      <c r="M14" s="446"/>
      <c r="N14" s="441"/>
      <c r="O14" s="441"/>
      <c r="P14" s="441"/>
      <c r="Q14" s="441"/>
      <c r="Z14" s="441"/>
    </row>
    <row r="15" spans="1:26" ht="13.5" customHeight="1" x14ac:dyDescent="0.2">
      <c r="A15" s="459"/>
      <c r="B15" s="448" t="s">
        <v>328</v>
      </c>
      <c r="C15" s="449" t="s">
        <v>5</v>
      </c>
      <c r="D15" s="449" t="s">
        <v>6</v>
      </c>
      <c r="E15" s="449" t="s">
        <v>7</v>
      </c>
      <c r="F15" s="449" t="s">
        <v>8</v>
      </c>
      <c r="G15" s="449" t="s">
        <v>9</v>
      </c>
      <c r="H15" s="449" t="s">
        <v>10</v>
      </c>
      <c r="I15" s="449" t="s">
        <v>11</v>
      </c>
      <c r="J15" s="449" t="s">
        <v>12</v>
      </c>
      <c r="K15" s="449" t="s">
        <v>13</v>
      </c>
      <c r="L15" s="449" t="s">
        <v>14</v>
      </c>
      <c r="M15" s="449" t="s">
        <v>15</v>
      </c>
      <c r="N15" s="449" t="s">
        <v>16</v>
      </c>
      <c r="O15" s="449" t="s">
        <v>75</v>
      </c>
      <c r="P15" s="460"/>
      <c r="Q15" s="459"/>
      <c r="Z15" s="459"/>
    </row>
    <row r="16" spans="1:26" ht="13.5" customHeight="1" x14ac:dyDescent="0.2">
      <c r="A16" s="441"/>
      <c r="B16" s="451" t="s">
        <v>329</v>
      </c>
      <c r="C16" s="452">
        <v>3745526</v>
      </c>
      <c r="D16" s="452">
        <v>3772361</v>
      </c>
      <c r="E16" s="452">
        <v>3765344</v>
      </c>
      <c r="F16" s="452">
        <v>3774008</v>
      </c>
      <c r="G16" s="452">
        <v>3754277</v>
      </c>
      <c r="H16" s="452">
        <v>3731909</v>
      </c>
      <c r="I16" s="452">
        <v>3696587</v>
      </c>
      <c r="J16" s="452">
        <v>3684411</v>
      </c>
      <c r="K16" s="452">
        <v>3662067</v>
      </c>
      <c r="L16" s="452">
        <v>3612940</v>
      </c>
      <c r="M16" s="452">
        <v>3623421</v>
      </c>
      <c r="N16" s="453">
        <v>3675222</v>
      </c>
      <c r="O16" s="452">
        <v>3708172.75</v>
      </c>
      <c r="P16" s="441"/>
      <c r="Z16" s="441"/>
    </row>
    <row r="17" spans="1:26" ht="13.5" customHeight="1" x14ac:dyDescent="0.2">
      <c r="A17" s="441"/>
      <c r="B17" s="451" t="s">
        <v>330</v>
      </c>
      <c r="C17" s="452">
        <v>1043733</v>
      </c>
      <c r="D17" s="452">
        <v>1052158</v>
      </c>
      <c r="E17" s="452">
        <v>1053166</v>
      </c>
      <c r="F17" s="452">
        <v>1066877</v>
      </c>
      <c r="G17" s="452">
        <v>1079026</v>
      </c>
      <c r="H17" s="452">
        <v>1078018</v>
      </c>
      <c r="I17" s="452">
        <v>1078964</v>
      </c>
      <c r="J17" s="452">
        <v>1075208</v>
      </c>
      <c r="K17" s="452">
        <v>1073262</v>
      </c>
      <c r="L17" s="452">
        <v>1066555</v>
      </c>
      <c r="M17" s="452">
        <v>1064236</v>
      </c>
      <c r="N17" s="453">
        <v>1065928</v>
      </c>
      <c r="O17" s="452">
        <v>1066427.5833333333</v>
      </c>
      <c r="P17" s="441"/>
      <c r="Q17" s="441"/>
      <c r="Z17" s="441"/>
    </row>
    <row r="18" spans="1:26" ht="13.5" customHeight="1" x14ac:dyDescent="0.2">
      <c r="A18" s="441"/>
      <c r="B18" s="451" t="s">
        <v>331</v>
      </c>
      <c r="C18" s="452">
        <v>432594</v>
      </c>
      <c r="D18" s="452">
        <v>441991</v>
      </c>
      <c r="E18" s="452">
        <v>447615</v>
      </c>
      <c r="F18" s="452">
        <v>456371</v>
      </c>
      <c r="G18" s="452">
        <v>456970</v>
      </c>
      <c r="H18" s="452">
        <v>454480</v>
      </c>
      <c r="I18" s="452">
        <v>457998</v>
      </c>
      <c r="J18" s="452">
        <v>441154</v>
      </c>
      <c r="K18" s="452">
        <v>427300</v>
      </c>
      <c r="L18" s="452">
        <v>417535</v>
      </c>
      <c r="M18" s="452">
        <v>456945</v>
      </c>
      <c r="N18" s="453">
        <v>446666</v>
      </c>
      <c r="O18" s="452">
        <v>444801.58333333331</v>
      </c>
      <c r="P18" s="441"/>
      <c r="Q18" s="441"/>
      <c r="R18" s="441"/>
      <c r="Z18" s="441"/>
    </row>
    <row r="19" spans="1:26" ht="13.5" customHeight="1" x14ac:dyDescent="0.2">
      <c r="A19" s="441"/>
      <c r="B19" s="451" t="s">
        <v>332</v>
      </c>
      <c r="C19" s="452">
        <v>295458</v>
      </c>
      <c r="D19" s="452">
        <v>295195</v>
      </c>
      <c r="E19" s="452">
        <v>295299</v>
      </c>
      <c r="F19" s="452">
        <v>296207</v>
      </c>
      <c r="G19" s="452">
        <v>294485</v>
      </c>
      <c r="H19" s="452">
        <v>297091</v>
      </c>
      <c r="I19" s="452">
        <v>294246</v>
      </c>
      <c r="J19" s="452">
        <v>293213</v>
      </c>
      <c r="K19" s="452">
        <v>295321</v>
      </c>
      <c r="L19" s="452">
        <v>292023</v>
      </c>
      <c r="M19" s="452">
        <v>290697</v>
      </c>
      <c r="N19" s="453">
        <v>290557</v>
      </c>
      <c r="O19" s="452">
        <v>294149.33333333331</v>
      </c>
      <c r="P19" s="441"/>
      <c r="Q19" s="441"/>
      <c r="R19" s="441"/>
      <c r="S19" s="461"/>
      <c r="Z19" s="441"/>
    </row>
    <row r="20" spans="1:26" ht="13.5" customHeight="1" x14ac:dyDescent="0.2">
      <c r="A20" s="441"/>
      <c r="B20" s="454" t="s">
        <v>17</v>
      </c>
      <c r="C20" s="455">
        <v>5517311</v>
      </c>
      <c r="D20" s="455">
        <v>5561705</v>
      </c>
      <c r="E20" s="455">
        <v>5561424</v>
      </c>
      <c r="F20" s="455">
        <v>5593463</v>
      </c>
      <c r="G20" s="455">
        <v>5584758</v>
      </c>
      <c r="H20" s="455">
        <v>5561498</v>
      </c>
      <c r="I20" s="455">
        <v>5527795</v>
      </c>
      <c r="J20" s="455">
        <v>5493986</v>
      </c>
      <c r="K20" s="455">
        <v>5457950</v>
      </c>
      <c r="L20" s="455">
        <v>5389053</v>
      </c>
      <c r="M20" s="455">
        <v>5435299</v>
      </c>
      <c r="N20" s="455">
        <v>5478373</v>
      </c>
      <c r="O20" s="455">
        <v>5513551.25</v>
      </c>
      <c r="P20" s="462"/>
      <c r="Q20" s="441"/>
      <c r="R20" s="441"/>
      <c r="S20" s="441"/>
      <c r="Z20" s="441"/>
    </row>
    <row r="21" spans="1:26" ht="13.5" customHeight="1" x14ac:dyDescent="0.2">
      <c r="A21" s="441"/>
      <c r="B21" s="463"/>
      <c r="C21" s="445"/>
      <c r="D21" s="445"/>
      <c r="E21" s="445"/>
      <c r="F21" s="445"/>
      <c r="G21" s="445"/>
      <c r="H21" s="445"/>
      <c r="I21" s="445"/>
      <c r="J21" s="445"/>
      <c r="K21" s="445"/>
      <c r="L21" s="444"/>
      <c r="M21" s="441"/>
      <c r="N21" s="441"/>
      <c r="O21" s="441"/>
      <c r="P21" s="441"/>
      <c r="Q21" s="441"/>
      <c r="R21" s="457" t="s">
        <v>206</v>
      </c>
      <c r="S21" s="461"/>
      <c r="Z21" s="441"/>
    </row>
    <row r="22" spans="1:26" ht="13.5" customHeight="1" x14ac:dyDescent="0.25">
      <c r="A22" s="439"/>
      <c r="B22" s="1286" t="s">
        <v>334</v>
      </c>
      <c r="C22" s="1286"/>
      <c r="D22" s="1286"/>
      <c r="E22" s="1286"/>
      <c r="F22" s="1286"/>
      <c r="G22" s="1286"/>
      <c r="H22" s="1286"/>
      <c r="I22" s="1286"/>
      <c r="J22" s="1286"/>
      <c r="K22" s="1286"/>
      <c r="L22" s="1286"/>
      <c r="M22" s="1286"/>
      <c r="N22" s="1286"/>
      <c r="O22" s="1286"/>
      <c r="P22" s="1286"/>
      <c r="Q22" s="1191" t="s">
        <v>1070</v>
      </c>
      <c r="R22" s="439"/>
      <c r="S22" s="441"/>
      <c r="T22" s="439"/>
      <c r="U22" s="439"/>
      <c r="V22" s="439"/>
      <c r="W22" s="439"/>
      <c r="X22" s="439"/>
      <c r="Y22" s="439"/>
      <c r="Z22" s="439"/>
    </row>
    <row r="23" spans="1:26" x14ac:dyDescent="0.25">
      <c r="A23" s="439"/>
      <c r="B23" s="1287" t="s">
        <v>2</v>
      </c>
      <c r="C23" s="1287"/>
      <c r="D23" s="1287"/>
      <c r="E23" s="1287"/>
      <c r="F23" s="1287"/>
      <c r="G23" s="1287"/>
      <c r="H23" s="1287"/>
      <c r="I23" s="1287"/>
      <c r="J23" s="1287"/>
      <c r="K23" s="1287"/>
      <c r="L23" s="1287"/>
      <c r="M23" s="1287"/>
      <c r="N23" s="1287"/>
      <c r="O23" s="1287"/>
      <c r="P23" s="442"/>
      <c r="Q23" s="442"/>
      <c r="R23" s="439"/>
      <c r="S23" s="439"/>
      <c r="T23" s="441"/>
      <c r="U23" s="439"/>
      <c r="V23" s="439"/>
      <c r="W23" s="439"/>
      <c r="X23" s="439"/>
      <c r="Y23" s="439"/>
      <c r="Z23" s="439"/>
    </row>
    <row r="24" spans="1:26" ht="13.5" customHeight="1" x14ac:dyDescent="0.2">
      <c r="A24" s="441"/>
      <c r="B24" s="441"/>
      <c r="C24" s="458"/>
      <c r="D24" s="458"/>
      <c r="E24" s="458"/>
      <c r="F24" s="458"/>
      <c r="G24" s="458"/>
      <c r="H24" s="446"/>
      <c r="I24" s="445"/>
      <c r="J24" s="445"/>
      <c r="K24" s="445"/>
      <c r="L24" s="446"/>
      <c r="M24" s="445"/>
      <c r="N24" s="445"/>
      <c r="O24" s="445"/>
      <c r="P24" s="441"/>
      <c r="Q24" s="441"/>
      <c r="R24" s="441"/>
      <c r="S24" s="441"/>
      <c r="T24" s="441"/>
      <c r="U24" s="441"/>
      <c r="V24" s="441"/>
      <c r="W24" s="441"/>
      <c r="X24" s="441"/>
      <c r="Y24" s="441"/>
      <c r="Z24" s="441"/>
    </row>
    <row r="25" spans="1:26" ht="13.5" customHeight="1" x14ac:dyDescent="0.2">
      <c r="A25" s="459"/>
      <c r="B25" s="448" t="s">
        <v>328</v>
      </c>
      <c r="C25" s="449" t="s">
        <v>5</v>
      </c>
      <c r="D25" s="449" t="s">
        <v>6</v>
      </c>
      <c r="E25" s="449" t="s">
        <v>7</v>
      </c>
      <c r="F25" s="449" t="s">
        <v>8</v>
      </c>
      <c r="G25" s="449" t="s">
        <v>9</v>
      </c>
      <c r="H25" s="449" t="s">
        <v>10</v>
      </c>
      <c r="I25" s="449" t="s">
        <v>11</v>
      </c>
      <c r="J25" s="449" t="s">
        <v>12</v>
      </c>
      <c r="K25" s="449" t="s">
        <v>13</v>
      </c>
      <c r="L25" s="449" t="s">
        <v>14</v>
      </c>
      <c r="M25" s="449" t="s">
        <v>15</v>
      </c>
      <c r="N25" s="449" t="s">
        <v>16</v>
      </c>
      <c r="O25" s="449" t="s">
        <v>75</v>
      </c>
      <c r="P25" s="464"/>
      <c r="Q25" s="459"/>
      <c r="R25" s="459"/>
      <c r="S25" s="459"/>
      <c r="T25" s="459"/>
      <c r="U25" s="459"/>
      <c r="V25" s="459"/>
      <c r="W25" s="459"/>
      <c r="X25" s="459"/>
      <c r="Y25" s="459"/>
      <c r="Z25" s="459"/>
    </row>
    <row r="26" spans="1:26" ht="13.5" customHeight="1" x14ac:dyDescent="0.2">
      <c r="A26" s="441"/>
      <c r="B26" s="451" t="s">
        <v>329</v>
      </c>
      <c r="C26" s="452">
        <v>431162</v>
      </c>
      <c r="D26" s="452">
        <v>429976</v>
      </c>
      <c r="E26" s="452">
        <v>430027</v>
      </c>
      <c r="F26" s="452">
        <v>429903</v>
      </c>
      <c r="G26" s="452">
        <v>428393</v>
      </c>
      <c r="H26" s="452">
        <v>428084</v>
      </c>
      <c r="I26" s="452">
        <v>427542</v>
      </c>
      <c r="J26" s="452">
        <v>426173</v>
      </c>
      <c r="K26" s="452">
        <v>425137</v>
      </c>
      <c r="L26" s="452">
        <v>423236</v>
      </c>
      <c r="M26" s="452">
        <v>423066</v>
      </c>
      <c r="N26" s="453">
        <v>422753</v>
      </c>
      <c r="O26" s="452">
        <v>427121</v>
      </c>
      <c r="P26" s="441"/>
      <c r="Q26" s="441"/>
      <c r="R26" s="461"/>
      <c r="X26" s="461"/>
      <c r="Y26" s="461"/>
      <c r="Z26" s="441"/>
    </row>
    <row r="27" spans="1:26" ht="13.5" customHeight="1" x14ac:dyDescent="0.2">
      <c r="A27" s="441"/>
      <c r="B27" s="451" t="s">
        <v>330</v>
      </c>
      <c r="C27" s="452">
        <v>251500</v>
      </c>
      <c r="D27" s="452">
        <v>250506</v>
      </c>
      <c r="E27" s="452">
        <v>250200</v>
      </c>
      <c r="F27" s="452">
        <v>251980</v>
      </c>
      <c r="G27" s="452">
        <v>247727</v>
      </c>
      <c r="H27" s="452">
        <v>246176</v>
      </c>
      <c r="I27" s="452">
        <v>244788</v>
      </c>
      <c r="J27" s="452">
        <v>242998</v>
      </c>
      <c r="K27" s="452">
        <v>242104</v>
      </c>
      <c r="L27" s="452">
        <v>241877</v>
      </c>
      <c r="M27" s="452">
        <v>241092</v>
      </c>
      <c r="N27" s="453">
        <v>240594</v>
      </c>
      <c r="O27" s="452">
        <v>245961.83333333334</v>
      </c>
      <c r="P27" s="441"/>
      <c r="Q27" s="441"/>
      <c r="V27" s="441"/>
      <c r="W27" s="441"/>
      <c r="X27" s="441"/>
      <c r="Y27" s="441"/>
      <c r="Z27" s="441"/>
    </row>
    <row r="28" spans="1:26" ht="13.5" customHeight="1" x14ac:dyDescent="0.2">
      <c r="A28" s="441"/>
      <c r="B28" s="451" t="s">
        <v>335</v>
      </c>
      <c r="C28" s="452">
        <v>633114</v>
      </c>
      <c r="D28" s="452">
        <v>634692</v>
      </c>
      <c r="E28" s="452">
        <v>636657</v>
      </c>
      <c r="F28" s="452">
        <v>637476</v>
      </c>
      <c r="G28" s="452">
        <v>639355</v>
      </c>
      <c r="H28" s="452">
        <v>641422</v>
      </c>
      <c r="I28" s="452">
        <v>644257</v>
      </c>
      <c r="J28" s="452">
        <v>646144</v>
      </c>
      <c r="K28" s="452">
        <v>648146</v>
      </c>
      <c r="L28" s="452">
        <v>652254</v>
      </c>
      <c r="M28" s="452">
        <v>653276</v>
      </c>
      <c r="N28" s="453">
        <v>655499</v>
      </c>
      <c r="O28" s="452">
        <v>643524.33333333337</v>
      </c>
      <c r="P28" s="441"/>
      <c r="Q28" s="441"/>
      <c r="V28" s="441"/>
      <c r="W28" s="441"/>
      <c r="X28" s="441"/>
      <c r="Y28" s="441"/>
      <c r="Z28" s="441"/>
    </row>
    <row r="29" spans="1:26" ht="13.5" customHeight="1" x14ac:dyDescent="0.2">
      <c r="A29" s="441"/>
      <c r="B29" s="451" t="s">
        <v>332</v>
      </c>
      <c r="C29" s="452">
        <v>130692</v>
      </c>
      <c r="D29" s="452">
        <v>132989</v>
      </c>
      <c r="E29" s="452">
        <v>136405</v>
      </c>
      <c r="F29" s="452">
        <v>136716</v>
      </c>
      <c r="G29" s="452">
        <v>137105</v>
      </c>
      <c r="H29" s="452">
        <v>137647</v>
      </c>
      <c r="I29" s="452">
        <v>135728</v>
      </c>
      <c r="J29" s="452">
        <v>135964</v>
      </c>
      <c r="K29" s="452">
        <v>136741</v>
      </c>
      <c r="L29" s="452">
        <v>137073</v>
      </c>
      <c r="M29" s="452">
        <v>137810</v>
      </c>
      <c r="N29" s="453">
        <v>137682</v>
      </c>
      <c r="O29" s="452">
        <v>136046</v>
      </c>
      <c r="P29" s="441"/>
      <c r="Q29" s="441"/>
      <c r="R29" s="441"/>
      <c r="S29" s="441"/>
      <c r="T29" s="441"/>
      <c r="U29" s="441"/>
      <c r="V29" s="441"/>
      <c r="W29" s="441"/>
      <c r="X29" s="441"/>
      <c r="Y29" s="441"/>
      <c r="Z29" s="441"/>
    </row>
    <row r="30" spans="1:26" ht="13.5" customHeight="1" x14ac:dyDescent="0.2">
      <c r="A30" s="441"/>
      <c r="B30" s="454" t="s">
        <v>17</v>
      </c>
      <c r="C30" s="455">
        <v>1446468</v>
      </c>
      <c r="D30" s="455">
        <v>1448163</v>
      </c>
      <c r="E30" s="455">
        <v>1453289</v>
      </c>
      <c r="F30" s="455">
        <v>1456075</v>
      </c>
      <c r="G30" s="455">
        <v>1452580</v>
      </c>
      <c r="H30" s="455">
        <v>1453329</v>
      </c>
      <c r="I30" s="455">
        <v>1452315</v>
      </c>
      <c r="J30" s="455">
        <v>1451279</v>
      </c>
      <c r="K30" s="455">
        <v>1452128</v>
      </c>
      <c r="L30" s="455">
        <v>1454440</v>
      </c>
      <c r="M30" s="455">
        <v>1455244</v>
      </c>
      <c r="N30" s="455">
        <v>1456528</v>
      </c>
      <c r="O30" s="455">
        <v>1452653.1666666667</v>
      </c>
      <c r="P30" s="462"/>
      <c r="Q30" s="441"/>
      <c r="R30" s="441"/>
      <c r="S30" s="441"/>
      <c r="T30" s="441"/>
      <c r="U30" s="441"/>
      <c r="V30" s="441"/>
      <c r="W30" s="441"/>
      <c r="X30" s="441"/>
      <c r="Y30" s="441"/>
      <c r="Z30" s="441"/>
    </row>
    <row r="31" spans="1:26" ht="13.5" customHeight="1" x14ac:dyDescent="0.2">
      <c r="A31" s="441"/>
      <c r="B31" s="441"/>
      <c r="C31" s="445"/>
      <c r="D31" s="445"/>
      <c r="E31" s="445"/>
      <c r="F31" s="445"/>
      <c r="G31" s="445"/>
      <c r="H31" s="445"/>
      <c r="I31" s="445"/>
      <c r="J31" s="445"/>
      <c r="K31" s="444"/>
      <c r="L31" s="444"/>
      <c r="M31" s="444"/>
      <c r="N31" s="444"/>
      <c r="O31" s="456"/>
      <c r="P31" s="441"/>
      <c r="Q31" s="441"/>
      <c r="R31" s="441"/>
      <c r="S31" s="441"/>
      <c r="T31" s="441"/>
      <c r="U31" s="441"/>
      <c r="V31" s="441"/>
      <c r="W31" s="441"/>
      <c r="X31" s="441"/>
      <c r="Y31" s="441"/>
      <c r="Z31" s="441"/>
    </row>
    <row r="32" spans="1:26" ht="13.5" customHeight="1" x14ac:dyDescent="0.25">
      <c r="A32" s="439"/>
      <c r="B32" s="1286" t="s">
        <v>336</v>
      </c>
      <c r="C32" s="1286"/>
      <c r="D32" s="1286"/>
      <c r="E32" s="1286"/>
      <c r="F32" s="1286"/>
      <c r="G32" s="1286"/>
      <c r="H32" s="1286"/>
      <c r="I32" s="1286"/>
      <c r="J32" s="1286"/>
      <c r="K32" s="1286"/>
      <c r="L32" s="1286"/>
      <c r="M32" s="1286"/>
      <c r="N32" s="1286"/>
      <c r="O32" s="1286"/>
      <c r="P32" s="457" t="s">
        <v>206</v>
      </c>
      <c r="Q32" s="439"/>
      <c r="R32" s="439"/>
      <c r="S32" s="441"/>
      <c r="T32" s="439"/>
      <c r="U32" s="439"/>
      <c r="V32" s="439"/>
      <c r="W32" s="439"/>
      <c r="X32" s="439"/>
      <c r="Y32" s="439"/>
      <c r="Z32" s="439"/>
    </row>
    <row r="33" spans="1:26" x14ac:dyDescent="0.25">
      <c r="A33" s="439"/>
      <c r="B33" s="1287" t="s">
        <v>2</v>
      </c>
      <c r="C33" s="1287"/>
      <c r="D33" s="1287"/>
      <c r="E33" s="1287"/>
      <c r="F33" s="1287"/>
      <c r="G33" s="1287"/>
      <c r="H33" s="1287"/>
      <c r="I33" s="1287"/>
      <c r="J33" s="1287"/>
      <c r="K33" s="1287"/>
      <c r="L33" s="1287"/>
      <c r="M33" s="1287"/>
      <c r="N33" s="1287"/>
      <c r="O33" s="1287"/>
      <c r="P33" s="442"/>
      <c r="Q33" s="1191" t="s">
        <v>1070</v>
      </c>
      <c r="R33" s="439"/>
      <c r="S33" s="439"/>
      <c r="T33" s="441"/>
      <c r="U33" s="439"/>
      <c r="V33" s="439"/>
      <c r="W33" s="439"/>
      <c r="X33" s="439"/>
      <c r="Y33" s="439"/>
      <c r="Z33" s="439"/>
    </row>
    <row r="34" spans="1:26" ht="13.5" customHeight="1" x14ac:dyDescent="0.2">
      <c r="A34" s="441"/>
      <c r="B34" s="441"/>
      <c r="C34" s="458"/>
      <c r="D34" s="458"/>
      <c r="E34" s="458"/>
      <c r="F34" s="458"/>
      <c r="G34" s="458"/>
      <c r="H34" s="446"/>
      <c r="I34" s="445"/>
      <c r="J34" s="445"/>
      <c r="K34" s="446"/>
      <c r="L34" s="445"/>
      <c r="M34" s="445"/>
      <c r="N34" s="445"/>
      <c r="O34" s="441"/>
      <c r="P34" s="441"/>
      <c r="Q34" s="441"/>
      <c r="R34" s="441"/>
      <c r="S34" s="441"/>
      <c r="T34" s="441"/>
      <c r="U34" s="441"/>
      <c r="V34" s="441"/>
      <c r="W34" s="441"/>
      <c r="X34" s="441"/>
      <c r="Y34" s="441"/>
      <c r="Z34" s="441"/>
    </row>
    <row r="35" spans="1:26" ht="13.5" customHeight="1" x14ac:dyDescent="0.2">
      <c r="A35" s="459"/>
      <c r="B35" s="448" t="s">
        <v>328</v>
      </c>
      <c r="C35" s="449" t="s">
        <v>5</v>
      </c>
      <c r="D35" s="449" t="s">
        <v>6</v>
      </c>
      <c r="E35" s="449" t="s">
        <v>7</v>
      </c>
      <c r="F35" s="449" t="s">
        <v>8</v>
      </c>
      <c r="G35" s="449" t="s">
        <v>9</v>
      </c>
      <c r="H35" s="449" t="s">
        <v>10</v>
      </c>
      <c r="I35" s="449" t="s">
        <v>11</v>
      </c>
      <c r="J35" s="449" t="s">
        <v>12</v>
      </c>
      <c r="K35" s="449" t="s">
        <v>13</v>
      </c>
      <c r="L35" s="449" t="s">
        <v>14</v>
      </c>
      <c r="M35" s="449" t="s">
        <v>15</v>
      </c>
      <c r="N35" s="449" t="s">
        <v>16</v>
      </c>
      <c r="O35" s="449" t="s">
        <v>75</v>
      </c>
      <c r="P35" s="465"/>
      <c r="Q35" s="459"/>
      <c r="R35" s="459"/>
      <c r="S35" s="459"/>
      <c r="T35" s="459"/>
      <c r="U35" s="459"/>
      <c r="V35" s="459"/>
      <c r="W35" s="459"/>
      <c r="X35" s="459"/>
      <c r="Y35" s="459"/>
      <c r="Z35" s="459"/>
    </row>
    <row r="36" spans="1:26" ht="13.5" customHeight="1" x14ac:dyDescent="0.2">
      <c r="A36" s="441"/>
      <c r="B36" s="451" t="s">
        <v>329</v>
      </c>
      <c r="C36" s="452">
        <v>4176688</v>
      </c>
      <c r="D36" s="452">
        <v>4202337</v>
      </c>
      <c r="E36" s="452">
        <v>4195371</v>
      </c>
      <c r="F36" s="452">
        <v>4203911</v>
      </c>
      <c r="G36" s="466">
        <v>4182670</v>
      </c>
      <c r="H36" s="452">
        <v>4159993</v>
      </c>
      <c r="I36" s="452">
        <v>4124129</v>
      </c>
      <c r="J36" s="452">
        <v>4110584</v>
      </c>
      <c r="K36" s="452">
        <v>4087204</v>
      </c>
      <c r="L36" s="452">
        <v>4036176</v>
      </c>
      <c r="M36" s="452">
        <v>4046487</v>
      </c>
      <c r="N36" s="452">
        <v>4097975</v>
      </c>
      <c r="O36" s="452">
        <v>4135293.75</v>
      </c>
      <c r="P36" s="467"/>
      <c r="Q36" s="441"/>
      <c r="R36" s="441"/>
      <c r="S36" s="441"/>
      <c r="T36" s="441"/>
      <c r="U36" s="441"/>
      <c r="V36" s="441"/>
      <c r="W36" s="441"/>
      <c r="X36" s="441"/>
      <c r="Y36" s="441"/>
      <c r="Z36" s="441"/>
    </row>
    <row r="37" spans="1:26" ht="13.5" customHeight="1" x14ac:dyDescent="0.2">
      <c r="A37" s="441"/>
      <c r="B37" s="451" t="s">
        <v>330</v>
      </c>
      <c r="C37" s="452">
        <v>1295233</v>
      </c>
      <c r="D37" s="452">
        <v>1302664</v>
      </c>
      <c r="E37" s="452">
        <v>1303366</v>
      </c>
      <c r="F37" s="452">
        <v>1318857</v>
      </c>
      <c r="G37" s="466">
        <v>1326753</v>
      </c>
      <c r="H37" s="452">
        <v>1324194</v>
      </c>
      <c r="I37" s="452">
        <v>1323752</v>
      </c>
      <c r="J37" s="452">
        <v>1318206</v>
      </c>
      <c r="K37" s="452">
        <v>1315366</v>
      </c>
      <c r="L37" s="452">
        <v>1308432</v>
      </c>
      <c r="M37" s="452">
        <v>1305328</v>
      </c>
      <c r="N37" s="452">
        <v>1306522</v>
      </c>
      <c r="O37" s="452">
        <v>1312389.4166666667</v>
      </c>
      <c r="P37" s="467"/>
      <c r="Q37" s="441"/>
      <c r="R37" s="441"/>
      <c r="S37" s="441"/>
      <c r="T37" s="441"/>
      <c r="U37" s="441"/>
      <c r="V37" s="441"/>
      <c r="W37" s="441"/>
      <c r="X37" s="441"/>
      <c r="Y37" s="441"/>
      <c r="Z37" s="441"/>
    </row>
    <row r="38" spans="1:26" ht="13.5" customHeight="1" x14ac:dyDescent="0.2">
      <c r="A38" s="441"/>
      <c r="B38" s="451" t="s">
        <v>331</v>
      </c>
      <c r="C38" s="452">
        <v>1065708</v>
      </c>
      <c r="D38" s="452">
        <v>1076683</v>
      </c>
      <c r="E38" s="452">
        <v>1084272</v>
      </c>
      <c r="F38" s="452">
        <v>1093847</v>
      </c>
      <c r="G38" s="466">
        <v>1096325</v>
      </c>
      <c r="H38" s="452">
        <v>1095902</v>
      </c>
      <c r="I38" s="452">
        <v>1102255</v>
      </c>
      <c r="J38" s="452">
        <v>1087298</v>
      </c>
      <c r="K38" s="452">
        <v>1075446</v>
      </c>
      <c r="L38" s="452">
        <v>1069789</v>
      </c>
      <c r="M38" s="452">
        <v>1110221</v>
      </c>
      <c r="N38" s="452">
        <v>1102165</v>
      </c>
      <c r="O38" s="452">
        <v>1088325.9166666667</v>
      </c>
      <c r="P38" s="467"/>
      <c r="Q38" s="441"/>
      <c r="R38" s="441"/>
      <c r="S38" s="441"/>
      <c r="T38" s="441"/>
      <c r="U38" s="441"/>
      <c r="V38" s="441"/>
      <c r="W38" s="441"/>
      <c r="X38" s="441"/>
      <c r="Y38" s="441"/>
      <c r="Z38" s="441"/>
    </row>
    <row r="39" spans="1:26" ht="13.5" customHeight="1" x14ac:dyDescent="0.2">
      <c r="A39" s="441"/>
      <c r="B39" s="451" t="s">
        <v>332</v>
      </c>
      <c r="C39" s="452">
        <v>426150</v>
      </c>
      <c r="D39" s="452">
        <v>428184</v>
      </c>
      <c r="E39" s="452">
        <v>431704</v>
      </c>
      <c r="F39" s="452">
        <v>432923</v>
      </c>
      <c r="G39" s="466">
        <v>431590</v>
      </c>
      <c r="H39" s="452">
        <v>434738</v>
      </c>
      <c r="I39" s="452">
        <v>429974</v>
      </c>
      <c r="J39" s="452">
        <v>429177</v>
      </c>
      <c r="K39" s="452">
        <v>432062</v>
      </c>
      <c r="L39" s="452">
        <v>429096</v>
      </c>
      <c r="M39" s="452">
        <v>428507</v>
      </c>
      <c r="N39" s="452">
        <v>428239</v>
      </c>
      <c r="O39" s="452">
        <v>430195.33333333331</v>
      </c>
      <c r="P39" s="467"/>
      <c r="Q39" s="441"/>
      <c r="R39" s="441"/>
      <c r="S39" s="441"/>
      <c r="T39" s="441"/>
      <c r="U39" s="441"/>
      <c r="V39" s="441"/>
      <c r="W39" s="441"/>
      <c r="X39" s="441"/>
      <c r="Y39" s="441"/>
      <c r="Z39" s="441"/>
    </row>
    <row r="40" spans="1:26" ht="13.5" customHeight="1" x14ac:dyDescent="0.2">
      <c r="A40" s="441"/>
      <c r="B40" s="454" t="s">
        <v>17</v>
      </c>
      <c r="C40" s="455">
        <v>6963779</v>
      </c>
      <c r="D40" s="455">
        <v>7009868</v>
      </c>
      <c r="E40" s="455">
        <v>7014713</v>
      </c>
      <c r="F40" s="455">
        <v>7049538</v>
      </c>
      <c r="G40" s="455">
        <v>7037338</v>
      </c>
      <c r="H40" s="455">
        <v>7014827</v>
      </c>
      <c r="I40" s="455">
        <v>6980110</v>
      </c>
      <c r="J40" s="455">
        <v>6945265</v>
      </c>
      <c r="K40" s="455">
        <v>6910078</v>
      </c>
      <c r="L40" s="455">
        <v>6843493</v>
      </c>
      <c r="M40" s="455">
        <v>6890543</v>
      </c>
      <c r="N40" s="455">
        <v>6934901</v>
      </c>
      <c r="O40" s="455">
        <v>6966204.416666667</v>
      </c>
      <c r="P40" s="462"/>
      <c r="Q40" s="441"/>
      <c r="R40" s="441"/>
      <c r="S40" s="441"/>
      <c r="T40" s="441"/>
      <c r="U40" s="441"/>
      <c r="V40" s="441"/>
      <c r="W40" s="441"/>
      <c r="X40" s="441"/>
      <c r="Y40" s="441"/>
      <c r="Z40" s="441"/>
    </row>
    <row r="41" spans="1:26" ht="13.5" customHeight="1" x14ac:dyDescent="0.2">
      <c r="A41" s="441"/>
      <c r="B41" s="441"/>
      <c r="C41" s="445"/>
      <c r="D41" s="445"/>
      <c r="E41" s="445"/>
      <c r="F41" s="445"/>
      <c r="G41" s="445"/>
      <c r="H41" s="445"/>
      <c r="I41" s="445"/>
      <c r="J41" s="445"/>
      <c r="K41" s="445"/>
      <c r="L41" s="441"/>
      <c r="M41" s="441"/>
      <c r="N41" s="441"/>
      <c r="O41" s="441"/>
      <c r="P41" s="441"/>
      <c r="Q41" s="441"/>
      <c r="R41" s="441"/>
      <c r="S41" s="441"/>
      <c r="T41" s="441"/>
      <c r="U41" s="441"/>
      <c r="V41" s="441"/>
      <c r="W41" s="441"/>
      <c r="X41" s="441"/>
      <c r="Y41" s="441"/>
      <c r="Z41" s="441"/>
    </row>
    <row r="42" spans="1:26" ht="13.5" customHeight="1" x14ac:dyDescent="0.2">
      <c r="A42" s="441"/>
      <c r="B42" s="441"/>
      <c r="C42" s="441"/>
      <c r="D42" s="441"/>
      <c r="E42" s="441"/>
      <c r="F42" s="444"/>
      <c r="G42" s="444"/>
      <c r="H42" s="444"/>
      <c r="I42" s="444"/>
      <c r="J42" s="444"/>
      <c r="K42" s="444"/>
      <c r="L42" s="444"/>
      <c r="M42" s="444"/>
      <c r="N42" s="441"/>
      <c r="O42" s="443"/>
      <c r="P42" s="468"/>
      <c r="Q42" s="441"/>
      <c r="R42" s="441"/>
      <c r="S42" s="441"/>
      <c r="T42" s="441"/>
      <c r="U42" s="441"/>
      <c r="V42" s="441"/>
      <c r="W42" s="441"/>
      <c r="X42" s="441"/>
      <c r="Y42" s="441"/>
      <c r="Z42" s="441"/>
    </row>
    <row r="43" spans="1:26" ht="13.5" customHeight="1" x14ac:dyDescent="0.2">
      <c r="A43" s="441"/>
      <c r="B43" s="441"/>
      <c r="C43" s="441"/>
      <c r="D43" s="441"/>
      <c r="E43" s="441"/>
      <c r="F43" s="441"/>
      <c r="G43" s="441"/>
      <c r="H43" s="441"/>
      <c r="I43" s="444"/>
      <c r="J43" s="444"/>
      <c r="K43" s="444"/>
      <c r="L43" s="444"/>
      <c r="M43" s="444"/>
      <c r="N43" s="444"/>
      <c r="O43" s="441"/>
      <c r="P43" s="441"/>
      <c r="Q43" s="441"/>
      <c r="R43" s="441"/>
      <c r="S43" s="441"/>
      <c r="T43" s="441"/>
      <c r="U43" s="441"/>
      <c r="V43" s="441"/>
      <c r="W43" s="441"/>
      <c r="X43" s="441"/>
      <c r="Y43" s="441"/>
      <c r="Z43" s="441"/>
    </row>
    <row r="44" spans="1:26" ht="13.5" customHeight="1" x14ac:dyDescent="0.2">
      <c r="A44" s="441"/>
      <c r="B44" s="441"/>
      <c r="C44" s="441"/>
      <c r="D44" s="441"/>
      <c r="E44" s="441"/>
      <c r="F44" s="441"/>
      <c r="G44" s="441"/>
      <c r="H44" s="441"/>
      <c r="I44" s="441"/>
      <c r="J44" s="441"/>
      <c r="K44" s="441"/>
      <c r="L44" s="441"/>
      <c r="M44" s="441"/>
      <c r="N44" s="441"/>
      <c r="O44" s="441"/>
      <c r="P44" s="441"/>
      <c r="Q44" s="441"/>
      <c r="R44" s="441"/>
      <c r="S44" s="441"/>
      <c r="T44" s="441"/>
      <c r="U44" s="441"/>
      <c r="V44" s="441"/>
      <c r="W44" s="441"/>
      <c r="X44" s="441"/>
      <c r="Y44" s="441"/>
      <c r="Z44" s="441"/>
    </row>
    <row r="45" spans="1:26" ht="13.5" customHeight="1" x14ac:dyDescent="0.2">
      <c r="A45" s="441"/>
      <c r="B45" s="441"/>
      <c r="C45" s="441"/>
      <c r="D45" s="441"/>
      <c r="E45" s="441"/>
      <c r="F45" s="441"/>
      <c r="G45" s="441"/>
      <c r="H45" s="441"/>
      <c r="I45" s="441"/>
      <c r="J45" s="441"/>
      <c r="K45" s="441"/>
      <c r="L45" s="441"/>
      <c r="M45" s="441"/>
      <c r="N45" s="441"/>
      <c r="O45" s="441"/>
      <c r="P45" s="441"/>
      <c r="Q45" s="441"/>
      <c r="R45" s="441"/>
      <c r="S45" s="441"/>
      <c r="T45" s="441"/>
      <c r="U45" s="441"/>
      <c r="V45" s="441"/>
      <c r="W45" s="441"/>
      <c r="X45" s="441"/>
      <c r="Y45" s="441"/>
      <c r="Z45" s="441"/>
    </row>
    <row r="46" spans="1:26" ht="13.5" customHeight="1" x14ac:dyDescent="0.2">
      <c r="A46" s="441"/>
      <c r="B46" s="441"/>
      <c r="C46" s="441"/>
      <c r="D46" s="441"/>
      <c r="E46" s="441"/>
      <c r="F46" s="441"/>
      <c r="G46" s="441"/>
      <c r="H46" s="441"/>
      <c r="I46" s="441"/>
      <c r="J46" s="441"/>
      <c r="K46" s="441"/>
      <c r="L46" s="441"/>
      <c r="M46" s="441"/>
      <c r="N46" s="441"/>
      <c r="O46" s="441"/>
      <c r="P46" s="441"/>
      <c r="Q46" s="441"/>
      <c r="R46" s="441"/>
      <c r="S46" s="441"/>
      <c r="T46" s="441"/>
      <c r="U46" s="441"/>
      <c r="V46" s="441"/>
      <c r="W46" s="441"/>
      <c r="X46" s="441"/>
      <c r="Y46" s="441"/>
      <c r="Z46" s="441"/>
    </row>
    <row r="47" spans="1:26" ht="13.5" customHeight="1" x14ac:dyDescent="0.2">
      <c r="A47" s="441"/>
      <c r="B47" s="441"/>
      <c r="C47" s="441"/>
      <c r="D47" s="441"/>
      <c r="E47" s="441"/>
      <c r="F47" s="441"/>
      <c r="G47" s="441"/>
      <c r="H47" s="441"/>
      <c r="I47" s="441"/>
      <c r="J47" s="441"/>
      <c r="K47" s="441"/>
      <c r="L47" s="441"/>
      <c r="M47" s="441"/>
      <c r="N47" s="441"/>
      <c r="O47" s="441"/>
      <c r="P47" s="441"/>
      <c r="Q47" s="441"/>
      <c r="R47" s="441"/>
      <c r="S47" s="441"/>
      <c r="T47" s="441"/>
      <c r="U47" s="441"/>
      <c r="V47" s="441"/>
      <c r="W47" s="441"/>
      <c r="X47" s="441"/>
      <c r="Y47" s="441"/>
      <c r="Z47" s="441"/>
    </row>
    <row r="48" spans="1:26" ht="13.5" customHeight="1" x14ac:dyDescent="0.2">
      <c r="A48" s="441"/>
      <c r="B48" s="441"/>
      <c r="C48" s="441"/>
      <c r="D48" s="441"/>
      <c r="E48" s="441"/>
      <c r="F48" s="441"/>
      <c r="G48" s="441"/>
      <c r="H48" s="441"/>
      <c r="I48" s="441"/>
      <c r="J48" s="441"/>
      <c r="K48" s="441"/>
      <c r="L48" s="441"/>
      <c r="M48" s="441"/>
      <c r="N48" s="441"/>
      <c r="O48" s="441"/>
      <c r="P48" s="441"/>
      <c r="Q48" s="441"/>
      <c r="R48" s="441"/>
      <c r="S48" s="441"/>
      <c r="T48" s="441"/>
      <c r="U48" s="441"/>
      <c r="V48" s="441"/>
      <c r="W48" s="441"/>
      <c r="X48" s="441"/>
      <c r="Y48" s="441"/>
      <c r="Z48" s="441"/>
    </row>
    <row r="49" spans="1:26" ht="13.5" customHeight="1" x14ac:dyDescent="0.2">
      <c r="A49" s="441"/>
      <c r="B49" s="441"/>
      <c r="C49" s="441"/>
      <c r="D49" s="441"/>
      <c r="E49" s="441"/>
      <c r="F49" s="441"/>
      <c r="G49" s="441"/>
      <c r="H49" s="441"/>
      <c r="I49" s="441"/>
      <c r="J49" s="441"/>
      <c r="K49" s="441"/>
      <c r="L49" s="441"/>
      <c r="M49" s="441"/>
      <c r="N49" s="441"/>
      <c r="O49" s="441"/>
      <c r="P49" s="441"/>
      <c r="Q49" s="441"/>
      <c r="R49" s="441"/>
      <c r="S49" s="441"/>
      <c r="T49" s="441"/>
      <c r="U49" s="441"/>
      <c r="V49" s="441"/>
      <c r="W49" s="441"/>
      <c r="X49" s="441"/>
      <c r="Y49" s="441"/>
      <c r="Z49" s="441"/>
    </row>
    <row r="50" spans="1:26" ht="13.5" customHeight="1" x14ac:dyDescent="0.2">
      <c r="A50" s="441"/>
      <c r="B50" s="441"/>
      <c r="C50" s="441"/>
      <c r="D50" s="441"/>
      <c r="E50" s="441"/>
      <c r="F50" s="441"/>
      <c r="G50" s="441"/>
      <c r="H50" s="441"/>
      <c r="I50" s="441"/>
      <c r="J50" s="441"/>
      <c r="K50" s="441"/>
      <c r="L50" s="441"/>
      <c r="M50" s="441"/>
      <c r="N50" s="441"/>
      <c r="O50" s="441"/>
      <c r="P50" s="441"/>
      <c r="Q50" s="441"/>
      <c r="R50" s="441"/>
      <c r="S50" s="441"/>
      <c r="T50" s="441"/>
      <c r="U50" s="441"/>
      <c r="V50" s="441"/>
      <c r="W50" s="441"/>
      <c r="X50" s="441"/>
      <c r="Y50" s="441"/>
      <c r="Z50" s="441"/>
    </row>
    <row r="51" spans="1:26" ht="13.5" customHeight="1" x14ac:dyDescent="0.2">
      <c r="A51" s="441"/>
      <c r="B51" s="441"/>
      <c r="C51" s="441"/>
      <c r="D51" s="441"/>
      <c r="E51" s="441"/>
      <c r="F51" s="441"/>
      <c r="G51" s="441"/>
      <c r="H51" s="441"/>
      <c r="I51" s="441"/>
      <c r="J51" s="441"/>
      <c r="K51" s="441"/>
      <c r="L51" s="441"/>
      <c r="M51" s="441"/>
      <c r="N51" s="441"/>
      <c r="O51" s="441"/>
      <c r="P51" s="441"/>
      <c r="Q51" s="441"/>
      <c r="R51" s="441"/>
      <c r="S51" s="441"/>
      <c r="T51" s="441"/>
      <c r="U51" s="441"/>
      <c r="V51" s="441"/>
      <c r="W51" s="441"/>
      <c r="X51" s="441"/>
      <c r="Y51" s="441"/>
      <c r="Z51" s="441"/>
    </row>
    <row r="52" spans="1:26" ht="13.5" customHeight="1" x14ac:dyDescent="0.2">
      <c r="A52" s="441"/>
      <c r="B52" s="441"/>
      <c r="C52" s="441"/>
      <c r="D52" s="441"/>
      <c r="E52" s="441"/>
      <c r="F52" s="441"/>
      <c r="G52" s="441"/>
      <c r="H52" s="441"/>
      <c r="I52" s="441"/>
      <c r="J52" s="441"/>
      <c r="K52" s="441"/>
      <c r="L52" s="441"/>
      <c r="M52" s="441"/>
      <c r="N52" s="441"/>
      <c r="O52" s="441"/>
      <c r="P52" s="441"/>
      <c r="Q52" s="441"/>
      <c r="R52" s="441"/>
      <c r="S52" s="441"/>
      <c r="T52" s="441"/>
      <c r="U52" s="441"/>
      <c r="V52" s="441"/>
      <c r="W52" s="441"/>
      <c r="X52" s="441"/>
      <c r="Y52" s="441"/>
      <c r="Z52" s="441"/>
    </row>
    <row r="53" spans="1:26" ht="13.5" customHeight="1" x14ac:dyDescent="0.2">
      <c r="A53" s="441"/>
      <c r="B53" s="441"/>
      <c r="C53" s="441"/>
      <c r="D53" s="441"/>
      <c r="E53" s="441"/>
      <c r="F53" s="441"/>
      <c r="G53" s="441"/>
      <c r="H53" s="441"/>
      <c r="I53" s="441"/>
      <c r="J53" s="441"/>
      <c r="K53" s="441"/>
      <c r="L53" s="441"/>
      <c r="M53" s="441"/>
      <c r="N53" s="441"/>
      <c r="O53" s="441"/>
      <c r="P53" s="441"/>
      <c r="Q53" s="441"/>
      <c r="R53" s="441"/>
      <c r="S53" s="441"/>
      <c r="T53" s="441"/>
      <c r="U53" s="441"/>
      <c r="V53" s="441"/>
      <c r="W53" s="441"/>
      <c r="X53" s="441"/>
      <c r="Y53" s="441"/>
      <c r="Z53" s="441"/>
    </row>
    <row r="54" spans="1:26" ht="13.5" customHeight="1" x14ac:dyDescent="0.2">
      <c r="A54" s="441"/>
      <c r="B54" s="441"/>
      <c r="C54" s="441"/>
      <c r="D54" s="441"/>
      <c r="E54" s="441"/>
      <c r="F54" s="441"/>
      <c r="G54" s="441"/>
      <c r="H54" s="441"/>
      <c r="I54" s="441"/>
      <c r="J54" s="441"/>
      <c r="K54" s="441"/>
      <c r="L54" s="441"/>
      <c r="M54" s="441"/>
      <c r="N54" s="441"/>
      <c r="O54" s="441"/>
      <c r="P54" s="441"/>
      <c r="Q54" s="441"/>
      <c r="R54" s="441"/>
      <c r="S54" s="441"/>
      <c r="T54" s="441"/>
      <c r="U54" s="441"/>
      <c r="V54" s="441"/>
      <c r="W54" s="441"/>
      <c r="X54" s="441"/>
      <c r="Y54" s="441"/>
      <c r="Z54" s="441"/>
    </row>
    <row r="55" spans="1:26" ht="13.5" customHeight="1" x14ac:dyDescent="0.2">
      <c r="A55" s="441"/>
      <c r="B55" s="441"/>
      <c r="C55" s="441"/>
      <c r="D55" s="441"/>
      <c r="E55" s="441"/>
      <c r="F55" s="441"/>
      <c r="G55" s="441"/>
      <c r="H55" s="441"/>
      <c r="I55" s="441"/>
      <c r="J55" s="441"/>
      <c r="K55" s="441"/>
      <c r="L55" s="441"/>
      <c r="M55" s="441"/>
      <c r="N55" s="441"/>
      <c r="O55" s="441"/>
      <c r="P55" s="441"/>
      <c r="Q55" s="441"/>
      <c r="R55" s="441"/>
      <c r="S55" s="441"/>
      <c r="T55" s="441"/>
      <c r="U55" s="441"/>
      <c r="V55" s="441"/>
      <c r="W55" s="441"/>
      <c r="X55" s="441"/>
      <c r="Y55" s="441"/>
      <c r="Z55" s="441"/>
    </row>
    <row r="56" spans="1:26" ht="13.5" customHeight="1" x14ac:dyDescent="0.2">
      <c r="A56" s="441"/>
      <c r="B56" s="441"/>
      <c r="C56" s="441"/>
      <c r="D56" s="441"/>
      <c r="E56" s="441"/>
      <c r="F56" s="441"/>
      <c r="G56" s="441"/>
      <c r="H56" s="441"/>
      <c r="I56" s="441"/>
      <c r="J56" s="441"/>
      <c r="K56" s="441"/>
      <c r="L56" s="441"/>
      <c r="M56" s="441"/>
      <c r="N56" s="441"/>
      <c r="O56" s="441"/>
      <c r="P56" s="441"/>
      <c r="Q56" s="441"/>
      <c r="R56" s="441"/>
      <c r="S56" s="441"/>
      <c r="T56" s="441"/>
      <c r="U56" s="441"/>
      <c r="V56" s="441"/>
      <c r="W56" s="441"/>
      <c r="X56" s="441"/>
      <c r="Y56" s="441"/>
      <c r="Z56" s="441"/>
    </row>
    <row r="57" spans="1:26" ht="13.5" customHeight="1" x14ac:dyDescent="0.2">
      <c r="A57" s="441"/>
      <c r="B57" s="441"/>
      <c r="C57" s="441"/>
      <c r="D57" s="441"/>
      <c r="E57" s="441"/>
      <c r="F57" s="441"/>
      <c r="G57" s="441"/>
      <c r="H57" s="441"/>
      <c r="I57" s="441"/>
      <c r="J57" s="441"/>
      <c r="K57" s="441"/>
      <c r="L57" s="441"/>
      <c r="M57" s="441"/>
      <c r="N57" s="441"/>
      <c r="O57" s="441"/>
      <c r="P57" s="441"/>
      <c r="Q57" s="441"/>
      <c r="R57" s="441"/>
      <c r="S57" s="441"/>
      <c r="T57" s="441"/>
      <c r="U57" s="441"/>
      <c r="V57" s="441"/>
      <c r="W57" s="441"/>
      <c r="X57" s="441"/>
      <c r="Y57" s="441"/>
      <c r="Z57" s="441"/>
    </row>
    <row r="58" spans="1:26" ht="13.5" customHeight="1" x14ac:dyDescent="0.2">
      <c r="A58" s="441"/>
      <c r="B58" s="441"/>
      <c r="C58" s="441"/>
      <c r="D58" s="441"/>
      <c r="E58" s="441"/>
      <c r="F58" s="441"/>
      <c r="G58" s="441"/>
      <c r="H58" s="441"/>
      <c r="I58" s="441"/>
      <c r="J58" s="441"/>
      <c r="K58" s="441"/>
      <c r="L58" s="441"/>
      <c r="M58" s="441"/>
      <c r="N58" s="441"/>
      <c r="O58" s="441"/>
      <c r="P58" s="441"/>
      <c r="Q58" s="441"/>
      <c r="R58" s="441"/>
      <c r="S58" s="441"/>
      <c r="T58" s="441"/>
      <c r="U58" s="441"/>
      <c r="V58" s="441"/>
      <c r="W58" s="441"/>
      <c r="X58" s="441"/>
      <c r="Y58" s="441"/>
      <c r="Z58" s="441"/>
    </row>
    <row r="59" spans="1:26" ht="13.5" customHeight="1" x14ac:dyDescent="0.2">
      <c r="A59" s="441"/>
      <c r="B59" s="441"/>
      <c r="C59" s="441"/>
      <c r="D59" s="441"/>
      <c r="E59" s="441"/>
      <c r="F59" s="441"/>
      <c r="G59" s="441"/>
      <c r="H59" s="441"/>
      <c r="I59" s="441"/>
      <c r="J59" s="441"/>
      <c r="K59" s="441"/>
      <c r="L59" s="441"/>
      <c r="M59" s="441"/>
      <c r="N59" s="441"/>
      <c r="O59" s="441"/>
      <c r="P59" s="441"/>
      <c r="Q59" s="441"/>
      <c r="R59" s="441"/>
      <c r="S59" s="441"/>
      <c r="T59" s="441"/>
      <c r="U59" s="441"/>
      <c r="V59" s="441"/>
      <c r="W59" s="441"/>
      <c r="X59" s="441"/>
      <c r="Y59" s="441"/>
      <c r="Z59" s="441"/>
    </row>
    <row r="60" spans="1:26" ht="13.5" customHeight="1" x14ac:dyDescent="0.2">
      <c r="A60" s="441"/>
      <c r="B60" s="441"/>
      <c r="C60" s="441"/>
      <c r="D60" s="441"/>
      <c r="E60" s="441"/>
      <c r="F60" s="441"/>
      <c r="G60" s="441"/>
      <c r="H60" s="441"/>
      <c r="I60" s="441"/>
      <c r="J60" s="441"/>
      <c r="K60" s="441"/>
      <c r="L60" s="441"/>
      <c r="M60" s="441"/>
      <c r="N60" s="441"/>
      <c r="O60" s="441"/>
      <c r="P60" s="441"/>
      <c r="Q60" s="441"/>
      <c r="R60" s="441"/>
      <c r="S60" s="441"/>
      <c r="T60" s="441"/>
      <c r="U60" s="441"/>
      <c r="V60" s="441"/>
      <c r="W60" s="441"/>
      <c r="X60" s="441"/>
      <c r="Y60" s="441"/>
      <c r="Z60" s="441"/>
    </row>
    <row r="61" spans="1:26" ht="13.5" customHeight="1" x14ac:dyDescent="0.2">
      <c r="A61" s="441"/>
      <c r="B61" s="441"/>
      <c r="C61" s="441"/>
      <c r="D61" s="441"/>
      <c r="E61" s="441"/>
      <c r="F61" s="441"/>
      <c r="G61" s="441"/>
      <c r="H61" s="441"/>
      <c r="I61" s="441"/>
      <c r="J61" s="441"/>
      <c r="K61" s="441"/>
      <c r="L61" s="441"/>
      <c r="M61" s="441"/>
      <c r="N61" s="441"/>
      <c r="O61" s="441"/>
      <c r="P61" s="441"/>
      <c r="Q61" s="441"/>
      <c r="R61" s="441"/>
      <c r="S61" s="441"/>
      <c r="T61" s="441"/>
      <c r="U61" s="441"/>
      <c r="V61" s="441"/>
      <c r="W61" s="441"/>
      <c r="X61" s="441"/>
      <c r="Y61" s="441"/>
      <c r="Z61" s="441"/>
    </row>
    <row r="62" spans="1:26" ht="13.5" customHeight="1" x14ac:dyDescent="0.2">
      <c r="A62" s="441"/>
      <c r="B62" s="441"/>
      <c r="C62" s="441"/>
      <c r="D62" s="441"/>
      <c r="E62" s="441"/>
      <c r="F62" s="441"/>
      <c r="G62" s="441"/>
      <c r="H62" s="441"/>
      <c r="I62" s="441"/>
      <c r="J62" s="441"/>
      <c r="K62" s="441"/>
      <c r="L62" s="441"/>
      <c r="M62" s="441"/>
      <c r="N62" s="441"/>
      <c r="O62" s="441"/>
      <c r="P62" s="441"/>
      <c r="Q62" s="441"/>
      <c r="R62" s="441"/>
      <c r="S62" s="441"/>
      <c r="T62" s="441"/>
      <c r="U62" s="441"/>
      <c r="V62" s="441"/>
      <c r="W62" s="441"/>
      <c r="X62" s="441"/>
      <c r="Y62" s="441"/>
      <c r="Z62" s="441"/>
    </row>
    <row r="63" spans="1:26" ht="13.5" customHeight="1" x14ac:dyDescent="0.2">
      <c r="A63" s="441"/>
      <c r="B63" s="441"/>
      <c r="C63" s="441"/>
      <c r="D63" s="441"/>
      <c r="E63" s="441"/>
      <c r="F63" s="441"/>
      <c r="G63" s="441"/>
      <c r="H63" s="441"/>
      <c r="I63" s="441"/>
      <c r="J63" s="441"/>
      <c r="K63" s="441"/>
      <c r="L63" s="441"/>
      <c r="M63" s="441"/>
      <c r="N63" s="441"/>
      <c r="O63" s="441"/>
      <c r="P63" s="441"/>
      <c r="Q63" s="441"/>
      <c r="R63" s="441"/>
      <c r="S63" s="441"/>
      <c r="T63" s="441"/>
      <c r="U63" s="441"/>
      <c r="V63" s="441"/>
      <c r="W63" s="441"/>
      <c r="X63" s="441"/>
      <c r="Y63" s="441"/>
      <c r="Z63" s="441"/>
    </row>
    <row r="64" spans="1:26" ht="13.5" customHeight="1" x14ac:dyDescent="0.2">
      <c r="A64" s="441"/>
      <c r="B64" s="441"/>
      <c r="C64" s="441"/>
      <c r="D64" s="441"/>
      <c r="E64" s="441"/>
      <c r="F64" s="441"/>
      <c r="G64" s="441"/>
      <c r="H64" s="441"/>
      <c r="I64" s="441"/>
      <c r="J64" s="441"/>
      <c r="K64" s="441"/>
      <c r="L64" s="441"/>
      <c r="M64" s="441"/>
      <c r="N64" s="441"/>
      <c r="O64" s="441"/>
      <c r="P64" s="441"/>
      <c r="Q64" s="441"/>
      <c r="R64" s="441"/>
      <c r="S64" s="441"/>
      <c r="T64" s="441"/>
      <c r="U64" s="441"/>
      <c r="V64" s="441"/>
      <c r="W64" s="441"/>
      <c r="X64" s="441"/>
      <c r="Y64" s="441"/>
      <c r="Z64" s="441"/>
    </row>
    <row r="65" spans="1:26" ht="13.5" customHeight="1" x14ac:dyDescent="0.2">
      <c r="A65" s="441"/>
      <c r="B65" s="441"/>
      <c r="C65" s="441"/>
      <c r="D65" s="441"/>
      <c r="E65" s="441"/>
      <c r="F65" s="441"/>
      <c r="G65" s="441"/>
      <c r="H65" s="441"/>
      <c r="I65" s="441"/>
      <c r="J65" s="441"/>
      <c r="K65" s="441"/>
      <c r="L65" s="441"/>
      <c r="M65" s="441"/>
      <c r="N65" s="441"/>
      <c r="O65" s="441"/>
      <c r="P65" s="441"/>
      <c r="Q65" s="441"/>
      <c r="R65" s="441"/>
      <c r="S65" s="441"/>
      <c r="T65" s="441"/>
      <c r="U65" s="441"/>
      <c r="V65" s="441"/>
      <c r="W65" s="441"/>
      <c r="X65" s="441"/>
      <c r="Y65" s="441"/>
      <c r="Z65" s="441"/>
    </row>
    <row r="66" spans="1:26" ht="13.5" customHeight="1" x14ac:dyDescent="0.2">
      <c r="A66" s="441"/>
      <c r="B66" s="441"/>
      <c r="C66" s="441"/>
      <c r="D66" s="441"/>
      <c r="E66" s="441"/>
      <c r="F66" s="441"/>
      <c r="G66" s="441"/>
      <c r="H66" s="441"/>
      <c r="I66" s="441"/>
      <c r="J66" s="441"/>
      <c r="K66" s="441"/>
      <c r="L66" s="441"/>
      <c r="M66" s="441"/>
      <c r="N66" s="441"/>
      <c r="O66" s="441"/>
      <c r="P66" s="441"/>
      <c r="Q66" s="441"/>
      <c r="R66" s="441"/>
      <c r="S66" s="441"/>
      <c r="T66" s="441"/>
      <c r="U66" s="441"/>
      <c r="V66" s="441"/>
      <c r="W66" s="441"/>
      <c r="X66" s="441"/>
      <c r="Y66" s="441"/>
      <c r="Z66" s="441"/>
    </row>
    <row r="67" spans="1:26" ht="13.5" customHeight="1" x14ac:dyDescent="0.2">
      <c r="A67" s="441"/>
      <c r="B67" s="441"/>
      <c r="C67" s="441"/>
      <c r="D67" s="441"/>
      <c r="E67" s="441"/>
      <c r="F67" s="441"/>
      <c r="G67" s="441"/>
      <c r="H67" s="441"/>
      <c r="I67" s="441"/>
      <c r="J67" s="441"/>
      <c r="K67" s="441"/>
      <c r="L67" s="441"/>
      <c r="M67" s="441"/>
      <c r="N67" s="441"/>
      <c r="O67" s="441"/>
      <c r="P67" s="441"/>
      <c r="Q67" s="441"/>
      <c r="R67" s="441"/>
      <c r="S67" s="441"/>
      <c r="T67" s="441"/>
      <c r="U67" s="441"/>
      <c r="V67" s="441"/>
      <c r="W67" s="441"/>
      <c r="X67" s="441"/>
      <c r="Y67" s="441"/>
      <c r="Z67" s="441"/>
    </row>
    <row r="68" spans="1:26" ht="13.5" customHeight="1" x14ac:dyDescent="0.2">
      <c r="A68" s="441"/>
      <c r="B68" s="441"/>
      <c r="C68" s="441"/>
      <c r="D68" s="441"/>
      <c r="E68" s="441"/>
      <c r="F68" s="441"/>
      <c r="G68" s="441"/>
      <c r="H68" s="441"/>
      <c r="I68" s="441"/>
      <c r="J68" s="441"/>
      <c r="K68" s="441"/>
      <c r="L68" s="441"/>
      <c r="M68" s="441"/>
      <c r="N68" s="441"/>
      <c r="O68" s="441"/>
      <c r="P68" s="441"/>
      <c r="Q68" s="441"/>
      <c r="R68" s="441"/>
      <c r="S68" s="441"/>
      <c r="T68" s="441"/>
      <c r="U68" s="441"/>
      <c r="V68" s="441"/>
      <c r="W68" s="441"/>
      <c r="X68" s="441"/>
      <c r="Y68" s="441"/>
      <c r="Z68" s="441"/>
    </row>
    <row r="69" spans="1:26" ht="13.5" customHeight="1" x14ac:dyDescent="0.2">
      <c r="A69" s="441"/>
      <c r="B69" s="441"/>
      <c r="C69" s="441"/>
      <c r="D69" s="441"/>
      <c r="E69" s="441"/>
      <c r="F69" s="441"/>
      <c r="G69" s="441"/>
      <c r="H69" s="441"/>
      <c r="I69" s="441"/>
      <c r="J69" s="441"/>
      <c r="K69" s="441"/>
      <c r="L69" s="441"/>
      <c r="M69" s="441"/>
      <c r="N69" s="441"/>
      <c r="O69" s="441"/>
      <c r="P69" s="441"/>
      <c r="Q69" s="441"/>
      <c r="R69" s="441"/>
      <c r="S69" s="441"/>
      <c r="T69" s="441"/>
      <c r="U69" s="441"/>
      <c r="V69" s="441"/>
      <c r="W69" s="441"/>
      <c r="X69" s="441"/>
      <c r="Y69" s="441"/>
      <c r="Z69" s="441"/>
    </row>
    <row r="70" spans="1:26" ht="13.5" customHeight="1" x14ac:dyDescent="0.2">
      <c r="A70" s="441"/>
      <c r="B70" s="441"/>
      <c r="C70" s="441"/>
      <c r="D70" s="441"/>
      <c r="E70" s="441"/>
      <c r="F70" s="441"/>
      <c r="G70" s="441"/>
      <c r="H70" s="441"/>
      <c r="I70" s="441"/>
      <c r="J70" s="441"/>
      <c r="K70" s="441"/>
      <c r="L70" s="441"/>
      <c r="M70" s="441"/>
      <c r="N70" s="441"/>
      <c r="O70" s="441"/>
      <c r="P70" s="441"/>
      <c r="Q70" s="441"/>
      <c r="R70" s="441"/>
      <c r="S70" s="441"/>
      <c r="T70" s="441"/>
      <c r="U70" s="441"/>
      <c r="V70" s="441"/>
      <c r="W70" s="441"/>
      <c r="X70" s="441"/>
      <c r="Y70" s="441"/>
      <c r="Z70" s="441"/>
    </row>
    <row r="71" spans="1:26" ht="13.5" customHeight="1" x14ac:dyDescent="0.2">
      <c r="A71" s="441"/>
      <c r="B71" s="441"/>
      <c r="C71" s="441"/>
      <c r="D71" s="441"/>
      <c r="E71" s="441"/>
      <c r="F71" s="441"/>
      <c r="G71" s="441"/>
      <c r="H71" s="441"/>
      <c r="I71" s="441"/>
      <c r="J71" s="441"/>
      <c r="K71" s="441"/>
      <c r="L71" s="441"/>
      <c r="M71" s="441"/>
      <c r="N71" s="441"/>
      <c r="O71" s="441"/>
      <c r="P71" s="441"/>
      <c r="Q71" s="441"/>
      <c r="R71" s="441"/>
      <c r="S71" s="441"/>
      <c r="T71" s="441"/>
      <c r="U71" s="441"/>
      <c r="V71" s="441"/>
      <c r="W71" s="441"/>
      <c r="X71" s="441"/>
      <c r="Y71" s="441"/>
      <c r="Z71" s="441"/>
    </row>
    <row r="72" spans="1:26" ht="13.5" customHeight="1" x14ac:dyDescent="0.2">
      <c r="A72" s="441"/>
      <c r="B72" s="441"/>
      <c r="C72" s="441"/>
      <c r="D72" s="441"/>
      <c r="E72" s="441"/>
      <c r="F72" s="441"/>
      <c r="G72" s="441"/>
      <c r="H72" s="441"/>
      <c r="I72" s="441"/>
      <c r="J72" s="441"/>
      <c r="K72" s="441"/>
      <c r="L72" s="441"/>
      <c r="M72" s="441"/>
      <c r="N72" s="441"/>
      <c r="O72" s="441"/>
      <c r="P72" s="441"/>
      <c r="Q72" s="441"/>
      <c r="R72" s="441"/>
      <c r="S72" s="441"/>
      <c r="T72" s="441"/>
      <c r="U72" s="441"/>
      <c r="V72" s="441"/>
      <c r="W72" s="441"/>
      <c r="X72" s="441"/>
      <c r="Y72" s="441"/>
      <c r="Z72" s="441"/>
    </row>
    <row r="73" spans="1:26" ht="13.5" customHeight="1" x14ac:dyDescent="0.2">
      <c r="A73" s="441"/>
      <c r="B73" s="441"/>
      <c r="C73" s="441"/>
      <c r="D73" s="441"/>
      <c r="E73" s="441"/>
      <c r="F73" s="441"/>
      <c r="G73" s="441"/>
      <c r="H73" s="441"/>
      <c r="I73" s="441"/>
      <c r="J73" s="441"/>
      <c r="K73" s="441"/>
      <c r="L73" s="441"/>
      <c r="M73" s="441"/>
      <c r="N73" s="441"/>
      <c r="O73" s="441"/>
      <c r="P73" s="441"/>
      <c r="Q73" s="441"/>
      <c r="R73" s="441"/>
      <c r="S73" s="441"/>
      <c r="T73" s="441"/>
      <c r="U73" s="441"/>
      <c r="V73" s="441"/>
      <c r="W73" s="441"/>
      <c r="X73" s="441"/>
      <c r="Y73" s="441"/>
      <c r="Z73" s="441"/>
    </row>
    <row r="74" spans="1:26" ht="13.5" customHeight="1" x14ac:dyDescent="0.2">
      <c r="A74" s="441"/>
      <c r="B74" s="441"/>
      <c r="C74" s="441"/>
      <c r="D74" s="441"/>
      <c r="E74" s="441"/>
      <c r="F74" s="441"/>
      <c r="G74" s="441"/>
      <c r="H74" s="441"/>
      <c r="I74" s="441"/>
      <c r="J74" s="441"/>
      <c r="K74" s="441"/>
      <c r="L74" s="441"/>
      <c r="M74" s="441"/>
      <c r="N74" s="441"/>
      <c r="O74" s="441"/>
      <c r="P74" s="441"/>
      <c r="Q74" s="441"/>
      <c r="R74" s="441"/>
      <c r="S74" s="441"/>
      <c r="T74" s="441"/>
      <c r="U74" s="441"/>
      <c r="V74" s="441"/>
      <c r="W74" s="441"/>
      <c r="X74" s="441"/>
      <c r="Y74" s="441"/>
      <c r="Z74" s="441"/>
    </row>
    <row r="75" spans="1:26" ht="13.5" customHeight="1" x14ac:dyDescent="0.2">
      <c r="A75" s="441"/>
      <c r="B75" s="441"/>
      <c r="C75" s="441"/>
      <c r="D75" s="441"/>
      <c r="E75" s="441"/>
      <c r="F75" s="441"/>
      <c r="G75" s="441"/>
      <c r="H75" s="441"/>
      <c r="I75" s="441"/>
      <c r="J75" s="441"/>
      <c r="K75" s="441"/>
      <c r="L75" s="441"/>
      <c r="M75" s="441"/>
      <c r="N75" s="441"/>
      <c r="O75" s="441"/>
      <c r="P75" s="441"/>
      <c r="Q75" s="441"/>
      <c r="R75" s="441"/>
      <c r="S75" s="441"/>
      <c r="T75" s="441"/>
      <c r="U75" s="441"/>
      <c r="V75" s="441"/>
      <c r="W75" s="441"/>
      <c r="X75" s="441"/>
      <c r="Y75" s="441"/>
      <c r="Z75" s="441"/>
    </row>
    <row r="76" spans="1:26" ht="13.5" customHeight="1" x14ac:dyDescent="0.2">
      <c r="A76" s="441"/>
      <c r="B76" s="441"/>
      <c r="C76" s="441"/>
      <c r="D76" s="441"/>
      <c r="E76" s="441"/>
      <c r="F76" s="441"/>
      <c r="G76" s="441"/>
      <c r="H76" s="441"/>
      <c r="I76" s="441"/>
      <c r="J76" s="441"/>
      <c r="K76" s="441"/>
      <c r="L76" s="441"/>
      <c r="M76" s="441"/>
      <c r="N76" s="441"/>
      <c r="O76" s="441"/>
      <c r="P76" s="441"/>
      <c r="Q76" s="441"/>
      <c r="R76" s="441"/>
      <c r="S76" s="441"/>
      <c r="T76" s="441"/>
      <c r="U76" s="441"/>
      <c r="V76" s="441"/>
      <c r="W76" s="441"/>
      <c r="X76" s="441"/>
      <c r="Y76" s="441"/>
      <c r="Z76" s="441"/>
    </row>
    <row r="77" spans="1:26" ht="13.5" customHeight="1" x14ac:dyDescent="0.2">
      <c r="A77" s="441"/>
      <c r="B77" s="441"/>
      <c r="C77" s="441"/>
      <c r="D77" s="441"/>
      <c r="E77" s="441"/>
      <c r="F77" s="441"/>
      <c r="G77" s="441"/>
      <c r="H77" s="441"/>
      <c r="I77" s="441"/>
      <c r="J77" s="441"/>
      <c r="K77" s="441"/>
      <c r="L77" s="441"/>
      <c r="M77" s="441"/>
      <c r="N77" s="441"/>
      <c r="O77" s="441"/>
      <c r="P77" s="441"/>
      <c r="Q77" s="441"/>
      <c r="R77" s="441"/>
      <c r="S77" s="441"/>
      <c r="T77" s="441"/>
      <c r="U77" s="441"/>
      <c r="V77" s="441"/>
      <c r="W77" s="441"/>
      <c r="X77" s="441"/>
      <c r="Y77" s="441"/>
      <c r="Z77" s="441"/>
    </row>
    <row r="78" spans="1:26" ht="13.5" customHeight="1" x14ac:dyDescent="0.2">
      <c r="A78" s="441"/>
      <c r="B78" s="441"/>
      <c r="C78" s="441"/>
      <c r="D78" s="441"/>
      <c r="E78" s="441"/>
      <c r="F78" s="441"/>
      <c r="G78" s="441"/>
      <c r="H78" s="441"/>
      <c r="I78" s="441"/>
      <c r="J78" s="441"/>
      <c r="K78" s="441"/>
      <c r="L78" s="441"/>
      <c r="M78" s="441"/>
      <c r="N78" s="441"/>
      <c r="O78" s="441"/>
      <c r="P78" s="441"/>
      <c r="Q78" s="441"/>
      <c r="R78" s="441"/>
      <c r="S78" s="441"/>
      <c r="T78" s="441"/>
      <c r="U78" s="441"/>
      <c r="V78" s="441"/>
      <c r="W78" s="441"/>
      <c r="X78" s="441"/>
      <c r="Y78" s="441"/>
      <c r="Z78" s="441"/>
    </row>
    <row r="79" spans="1:26" ht="13.5" customHeight="1" x14ac:dyDescent="0.2">
      <c r="A79" s="441"/>
      <c r="B79" s="441"/>
      <c r="C79" s="441"/>
      <c r="D79" s="441"/>
      <c r="E79" s="441"/>
      <c r="F79" s="441"/>
      <c r="G79" s="441"/>
      <c r="H79" s="441"/>
      <c r="I79" s="441"/>
      <c r="J79" s="441"/>
      <c r="K79" s="441"/>
      <c r="L79" s="441"/>
      <c r="M79" s="441"/>
      <c r="N79" s="441"/>
      <c r="O79" s="441"/>
      <c r="P79" s="441"/>
      <c r="Q79" s="441"/>
      <c r="R79" s="441"/>
      <c r="S79" s="441"/>
      <c r="T79" s="441"/>
      <c r="U79" s="441"/>
      <c r="V79" s="441"/>
      <c r="W79" s="441"/>
      <c r="X79" s="441"/>
      <c r="Y79" s="441"/>
      <c r="Z79" s="441"/>
    </row>
    <row r="80" spans="1:26" ht="13.5" customHeight="1" x14ac:dyDescent="0.2">
      <c r="A80" s="441"/>
      <c r="B80" s="441"/>
      <c r="C80" s="441"/>
      <c r="D80" s="441"/>
      <c r="E80" s="441"/>
      <c r="F80" s="441"/>
      <c r="G80" s="441"/>
      <c r="H80" s="441"/>
      <c r="I80" s="441"/>
      <c r="J80" s="441"/>
      <c r="K80" s="441"/>
      <c r="L80" s="441"/>
      <c r="M80" s="441"/>
      <c r="N80" s="441"/>
      <c r="O80" s="441"/>
      <c r="P80" s="441"/>
      <c r="Q80" s="441"/>
      <c r="R80" s="441"/>
      <c r="S80" s="441"/>
      <c r="T80" s="441"/>
      <c r="U80" s="441"/>
      <c r="V80" s="441"/>
      <c r="W80" s="441"/>
      <c r="X80" s="441"/>
      <c r="Y80" s="441"/>
      <c r="Z80" s="441"/>
    </row>
    <row r="81" spans="1:26" ht="13.5" customHeight="1" x14ac:dyDescent="0.2">
      <c r="A81" s="441"/>
      <c r="B81" s="441"/>
      <c r="C81" s="441"/>
      <c r="D81" s="441"/>
      <c r="E81" s="441"/>
      <c r="F81" s="441"/>
      <c r="G81" s="441"/>
      <c r="H81" s="441"/>
      <c r="I81" s="441"/>
      <c r="J81" s="441"/>
      <c r="K81" s="441"/>
      <c r="L81" s="441"/>
      <c r="M81" s="441"/>
      <c r="N81" s="441"/>
      <c r="O81" s="441"/>
      <c r="P81" s="441"/>
      <c r="Q81" s="441"/>
      <c r="R81" s="441"/>
      <c r="S81" s="441"/>
      <c r="T81" s="441"/>
      <c r="U81" s="441"/>
      <c r="V81" s="441"/>
      <c r="W81" s="441"/>
      <c r="X81" s="441"/>
      <c r="Y81" s="441"/>
      <c r="Z81" s="441"/>
    </row>
    <row r="82" spans="1:26" ht="13.5" customHeight="1" x14ac:dyDescent="0.2">
      <c r="A82" s="441"/>
      <c r="B82" s="441"/>
      <c r="C82" s="441"/>
      <c r="D82" s="441"/>
      <c r="E82" s="441"/>
      <c r="F82" s="441"/>
      <c r="G82" s="441"/>
      <c r="H82" s="441"/>
      <c r="I82" s="441"/>
      <c r="J82" s="441"/>
      <c r="K82" s="441"/>
      <c r="L82" s="441"/>
      <c r="M82" s="441"/>
      <c r="N82" s="441"/>
      <c r="O82" s="441"/>
      <c r="P82" s="441"/>
      <c r="Q82" s="441"/>
      <c r="R82" s="441"/>
      <c r="S82" s="441"/>
      <c r="T82" s="441"/>
      <c r="U82" s="441"/>
      <c r="V82" s="441"/>
      <c r="W82" s="441"/>
      <c r="X82" s="441"/>
      <c r="Y82" s="441"/>
      <c r="Z82" s="441"/>
    </row>
    <row r="83" spans="1:26" ht="13.5" customHeight="1" x14ac:dyDescent="0.2">
      <c r="A83" s="441"/>
      <c r="B83" s="441"/>
      <c r="C83" s="441"/>
      <c r="D83" s="441"/>
      <c r="E83" s="441"/>
      <c r="F83" s="441"/>
      <c r="G83" s="441"/>
      <c r="H83" s="441"/>
      <c r="I83" s="441"/>
      <c r="J83" s="441"/>
      <c r="K83" s="441"/>
      <c r="L83" s="441"/>
      <c r="M83" s="441"/>
      <c r="N83" s="441"/>
      <c r="O83" s="441"/>
      <c r="P83" s="441"/>
      <c r="Q83" s="441"/>
      <c r="R83" s="441"/>
      <c r="S83" s="441"/>
      <c r="T83" s="441"/>
      <c r="U83" s="441"/>
      <c r="V83" s="441"/>
      <c r="W83" s="441"/>
      <c r="X83" s="441"/>
      <c r="Y83" s="441"/>
      <c r="Z83" s="441"/>
    </row>
    <row r="84" spans="1:26" ht="13.5" customHeight="1" x14ac:dyDescent="0.2">
      <c r="A84" s="441"/>
      <c r="B84" s="441"/>
      <c r="C84" s="441"/>
      <c r="D84" s="441"/>
      <c r="E84" s="441"/>
      <c r="F84" s="441"/>
      <c r="G84" s="441"/>
      <c r="H84" s="441"/>
      <c r="I84" s="441"/>
      <c r="J84" s="441"/>
      <c r="K84" s="441"/>
      <c r="L84" s="441"/>
      <c r="M84" s="441"/>
      <c r="N84" s="441"/>
      <c r="O84" s="441"/>
      <c r="P84" s="441"/>
      <c r="Q84" s="441"/>
      <c r="R84" s="441"/>
      <c r="S84" s="441"/>
      <c r="T84" s="441"/>
      <c r="U84" s="441"/>
      <c r="V84" s="441"/>
      <c r="W84" s="441"/>
      <c r="X84" s="441"/>
      <c r="Y84" s="441"/>
      <c r="Z84" s="441"/>
    </row>
    <row r="85" spans="1:26" ht="13.5" customHeight="1" x14ac:dyDescent="0.2">
      <c r="A85" s="441"/>
      <c r="B85" s="441"/>
      <c r="C85" s="441"/>
      <c r="D85" s="441"/>
      <c r="E85" s="441"/>
      <c r="F85" s="441"/>
      <c r="G85" s="441"/>
      <c r="H85" s="441"/>
      <c r="I85" s="441"/>
      <c r="J85" s="441"/>
      <c r="K85" s="441"/>
      <c r="L85" s="441"/>
      <c r="M85" s="441"/>
      <c r="N85" s="441"/>
      <c r="O85" s="441"/>
      <c r="P85" s="441"/>
      <c r="Q85" s="441"/>
      <c r="R85" s="441"/>
      <c r="S85" s="441"/>
      <c r="T85" s="441"/>
      <c r="U85" s="441"/>
      <c r="V85" s="441"/>
      <c r="W85" s="441"/>
      <c r="X85" s="441"/>
      <c r="Y85" s="441"/>
      <c r="Z85" s="441"/>
    </row>
    <row r="86" spans="1:26" ht="13.5" customHeight="1" x14ac:dyDescent="0.2">
      <c r="A86" s="441"/>
      <c r="B86" s="441"/>
      <c r="C86" s="441"/>
      <c r="D86" s="441"/>
      <c r="E86" s="441"/>
      <c r="F86" s="441"/>
      <c r="G86" s="441"/>
      <c r="H86" s="441"/>
      <c r="I86" s="441"/>
      <c r="J86" s="441"/>
      <c r="K86" s="441"/>
      <c r="L86" s="441"/>
      <c r="M86" s="441"/>
      <c r="N86" s="441"/>
      <c r="O86" s="441"/>
      <c r="P86" s="441"/>
      <c r="Q86" s="441"/>
      <c r="R86" s="441"/>
      <c r="S86" s="441"/>
      <c r="T86" s="441"/>
      <c r="U86" s="441"/>
      <c r="V86" s="441"/>
      <c r="W86" s="441"/>
      <c r="X86" s="441"/>
      <c r="Y86" s="441"/>
      <c r="Z86" s="441"/>
    </row>
    <row r="87" spans="1:26" ht="13.5" customHeight="1" x14ac:dyDescent="0.2">
      <c r="A87" s="441"/>
      <c r="B87" s="441"/>
      <c r="C87" s="441"/>
      <c r="D87" s="441"/>
      <c r="E87" s="441"/>
      <c r="F87" s="441"/>
      <c r="G87" s="441"/>
      <c r="H87" s="441"/>
      <c r="I87" s="441"/>
      <c r="J87" s="441"/>
      <c r="K87" s="441"/>
      <c r="L87" s="441"/>
      <c r="M87" s="441"/>
      <c r="N87" s="441"/>
      <c r="O87" s="441"/>
      <c r="P87" s="441"/>
      <c r="Q87" s="441"/>
      <c r="R87" s="441"/>
      <c r="S87" s="441"/>
      <c r="T87" s="441"/>
      <c r="U87" s="441"/>
      <c r="V87" s="441"/>
      <c r="W87" s="441"/>
      <c r="X87" s="441"/>
      <c r="Y87" s="441"/>
      <c r="Z87" s="441"/>
    </row>
    <row r="88" spans="1:26" ht="13.5" customHeight="1" x14ac:dyDescent="0.2">
      <c r="A88" s="441"/>
      <c r="B88" s="441"/>
      <c r="C88" s="441"/>
      <c r="D88" s="441"/>
      <c r="E88" s="441"/>
      <c r="F88" s="441"/>
      <c r="G88" s="441"/>
      <c r="H88" s="441"/>
      <c r="I88" s="441"/>
      <c r="J88" s="441"/>
      <c r="K88" s="441"/>
      <c r="L88" s="441"/>
      <c r="M88" s="441"/>
      <c r="N88" s="441"/>
      <c r="O88" s="441"/>
      <c r="P88" s="441"/>
      <c r="Q88" s="441"/>
      <c r="R88" s="441"/>
      <c r="S88" s="441"/>
      <c r="T88" s="441"/>
      <c r="U88" s="441"/>
      <c r="V88" s="441"/>
      <c r="W88" s="441"/>
      <c r="X88" s="441"/>
      <c r="Y88" s="441"/>
      <c r="Z88" s="441"/>
    </row>
    <row r="89" spans="1:26" ht="13.5" customHeight="1" x14ac:dyDescent="0.2">
      <c r="A89" s="441"/>
      <c r="B89" s="441"/>
      <c r="C89" s="441"/>
      <c r="D89" s="441"/>
      <c r="E89" s="441"/>
      <c r="F89" s="441"/>
      <c r="G89" s="441"/>
      <c r="H89" s="441"/>
      <c r="I89" s="441"/>
      <c r="J89" s="441"/>
      <c r="K89" s="441"/>
      <c r="L89" s="441"/>
      <c r="M89" s="441"/>
      <c r="N89" s="441"/>
      <c r="O89" s="441"/>
      <c r="P89" s="441"/>
      <c r="Q89" s="441"/>
      <c r="R89" s="441"/>
      <c r="S89" s="441"/>
      <c r="T89" s="441"/>
      <c r="U89" s="441"/>
      <c r="V89" s="441"/>
      <c r="W89" s="441"/>
      <c r="X89" s="441"/>
      <c r="Y89" s="441"/>
      <c r="Z89" s="441"/>
    </row>
    <row r="90" spans="1:26" ht="13.5" customHeight="1" x14ac:dyDescent="0.2">
      <c r="A90" s="441"/>
      <c r="B90" s="441"/>
      <c r="C90" s="441"/>
      <c r="D90" s="441"/>
      <c r="E90" s="441"/>
      <c r="F90" s="441"/>
      <c r="G90" s="441"/>
      <c r="H90" s="441"/>
      <c r="I90" s="441"/>
      <c r="J90" s="441"/>
      <c r="K90" s="441"/>
      <c r="L90" s="441"/>
      <c r="M90" s="441"/>
      <c r="N90" s="441"/>
      <c r="O90" s="441"/>
      <c r="P90" s="441"/>
      <c r="Q90" s="441"/>
      <c r="R90" s="441"/>
      <c r="S90" s="441"/>
      <c r="T90" s="441"/>
      <c r="U90" s="441"/>
      <c r="V90" s="441"/>
      <c r="W90" s="441"/>
      <c r="X90" s="441"/>
      <c r="Y90" s="441"/>
      <c r="Z90" s="441"/>
    </row>
    <row r="91" spans="1:26" ht="13.5" customHeight="1" x14ac:dyDescent="0.2">
      <c r="A91" s="441"/>
      <c r="B91" s="441"/>
      <c r="C91" s="441"/>
      <c r="D91" s="441"/>
      <c r="E91" s="441"/>
      <c r="F91" s="441"/>
      <c r="G91" s="441"/>
      <c r="H91" s="441"/>
      <c r="I91" s="441"/>
      <c r="J91" s="441"/>
      <c r="K91" s="441"/>
      <c r="L91" s="441"/>
      <c r="M91" s="441"/>
      <c r="N91" s="441"/>
      <c r="O91" s="441"/>
      <c r="P91" s="441"/>
      <c r="Q91" s="441"/>
      <c r="R91" s="441"/>
      <c r="S91" s="441"/>
      <c r="T91" s="441"/>
      <c r="U91" s="441"/>
      <c r="V91" s="441"/>
      <c r="W91" s="441"/>
      <c r="X91" s="441"/>
      <c r="Y91" s="441"/>
      <c r="Z91" s="441"/>
    </row>
    <row r="92" spans="1:26" ht="13.5" customHeight="1" x14ac:dyDescent="0.2">
      <c r="A92" s="441"/>
      <c r="B92" s="441"/>
      <c r="C92" s="441"/>
      <c r="D92" s="441"/>
      <c r="E92" s="441"/>
      <c r="F92" s="441"/>
      <c r="G92" s="441"/>
      <c r="H92" s="441"/>
      <c r="I92" s="441"/>
      <c r="J92" s="441"/>
      <c r="K92" s="441"/>
      <c r="L92" s="441"/>
      <c r="M92" s="441"/>
      <c r="N92" s="441"/>
      <c r="O92" s="441"/>
      <c r="P92" s="441"/>
      <c r="Q92" s="441"/>
      <c r="R92" s="441"/>
      <c r="S92" s="441"/>
      <c r="T92" s="441"/>
      <c r="U92" s="441"/>
      <c r="V92" s="441"/>
      <c r="W92" s="441"/>
      <c r="X92" s="441"/>
      <c r="Y92" s="441"/>
      <c r="Z92" s="441"/>
    </row>
    <row r="93" spans="1:26" ht="13.5" customHeight="1" x14ac:dyDescent="0.2">
      <c r="A93" s="441"/>
      <c r="B93" s="441"/>
      <c r="C93" s="441"/>
      <c r="D93" s="441"/>
      <c r="E93" s="441"/>
      <c r="F93" s="441"/>
      <c r="G93" s="441"/>
      <c r="H93" s="441"/>
      <c r="I93" s="441"/>
      <c r="J93" s="441"/>
      <c r="K93" s="441"/>
      <c r="L93" s="441"/>
      <c r="M93" s="441"/>
      <c r="N93" s="441"/>
      <c r="O93" s="441"/>
      <c r="P93" s="441"/>
      <c r="Q93" s="441"/>
      <c r="R93" s="441"/>
      <c r="S93" s="441"/>
      <c r="T93" s="441"/>
      <c r="U93" s="441"/>
      <c r="V93" s="441"/>
      <c r="W93" s="441"/>
      <c r="X93" s="441"/>
      <c r="Y93" s="441"/>
      <c r="Z93" s="441"/>
    </row>
    <row r="94" spans="1:26" ht="13.5" customHeight="1" x14ac:dyDescent="0.2">
      <c r="A94" s="441"/>
      <c r="B94" s="441"/>
      <c r="C94" s="441"/>
      <c r="D94" s="441"/>
      <c r="E94" s="441"/>
      <c r="F94" s="441"/>
      <c r="G94" s="441"/>
      <c r="H94" s="441"/>
      <c r="I94" s="441"/>
      <c r="J94" s="441"/>
      <c r="K94" s="441"/>
      <c r="L94" s="441"/>
      <c r="M94" s="441"/>
      <c r="N94" s="441"/>
      <c r="O94" s="441"/>
      <c r="P94" s="441"/>
      <c r="Q94" s="441"/>
      <c r="R94" s="441"/>
      <c r="S94" s="441"/>
      <c r="T94" s="441"/>
      <c r="U94" s="441"/>
      <c r="V94" s="441"/>
      <c r="W94" s="441"/>
      <c r="X94" s="441"/>
      <c r="Y94" s="441"/>
      <c r="Z94" s="441"/>
    </row>
    <row r="95" spans="1:26" ht="13.5" customHeight="1" x14ac:dyDescent="0.2">
      <c r="A95" s="441"/>
      <c r="B95" s="441"/>
      <c r="C95" s="441"/>
      <c r="D95" s="441"/>
      <c r="E95" s="441"/>
      <c r="F95" s="441"/>
      <c r="G95" s="441"/>
      <c r="H95" s="441"/>
      <c r="I95" s="441"/>
      <c r="J95" s="441"/>
      <c r="K95" s="441"/>
      <c r="L95" s="441"/>
      <c r="M95" s="441"/>
      <c r="N95" s="441"/>
      <c r="O95" s="441"/>
      <c r="P95" s="441"/>
      <c r="Q95" s="441"/>
      <c r="R95" s="441"/>
      <c r="S95" s="441"/>
      <c r="T95" s="441"/>
      <c r="U95" s="441"/>
      <c r="V95" s="441"/>
      <c r="W95" s="441"/>
      <c r="X95" s="441"/>
      <c r="Y95" s="441"/>
      <c r="Z95" s="441"/>
    </row>
    <row r="96" spans="1:26" ht="13.5" customHeight="1" x14ac:dyDescent="0.2">
      <c r="A96" s="441"/>
      <c r="B96" s="441"/>
      <c r="C96" s="441"/>
      <c r="D96" s="441"/>
      <c r="E96" s="441"/>
      <c r="F96" s="441"/>
      <c r="G96" s="441"/>
      <c r="H96" s="441"/>
      <c r="I96" s="441"/>
      <c r="J96" s="441"/>
      <c r="K96" s="441"/>
      <c r="L96" s="441"/>
      <c r="M96" s="441"/>
      <c r="N96" s="441"/>
      <c r="O96" s="441"/>
      <c r="P96" s="441"/>
      <c r="Q96" s="441"/>
      <c r="R96" s="441"/>
      <c r="S96" s="441"/>
      <c r="T96" s="441"/>
      <c r="U96" s="441"/>
      <c r="V96" s="441"/>
      <c r="W96" s="441"/>
      <c r="X96" s="441"/>
      <c r="Y96" s="441"/>
      <c r="Z96" s="441"/>
    </row>
    <row r="97" spans="1:26" ht="13.5" customHeight="1" x14ac:dyDescent="0.2">
      <c r="A97" s="441"/>
      <c r="B97" s="441"/>
      <c r="C97" s="441"/>
      <c r="D97" s="441"/>
      <c r="E97" s="441"/>
      <c r="F97" s="441"/>
      <c r="G97" s="441"/>
      <c r="H97" s="441"/>
      <c r="I97" s="441"/>
      <c r="J97" s="441"/>
      <c r="K97" s="441"/>
      <c r="L97" s="441"/>
      <c r="M97" s="441"/>
      <c r="N97" s="441"/>
      <c r="O97" s="441"/>
      <c r="P97" s="441"/>
      <c r="Q97" s="441"/>
      <c r="R97" s="441"/>
      <c r="S97" s="441"/>
      <c r="T97" s="441"/>
      <c r="U97" s="441"/>
      <c r="V97" s="441"/>
      <c r="W97" s="441"/>
      <c r="X97" s="441"/>
      <c r="Y97" s="441"/>
      <c r="Z97" s="441"/>
    </row>
    <row r="98" spans="1:26" ht="13.5" customHeight="1" x14ac:dyDescent="0.2">
      <c r="A98" s="441"/>
      <c r="B98" s="441"/>
      <c r="C98" s="441"/>
      <c r="D98" s="441"/>
      <c r="E98" s="441"/>
      <c r="F98" s="441"/>
      <c r="G98" s="441"/>
      <c r="H98" s="441"/>
      <c r="I98" s="441"/>
      <c r="J98" s="441"/>
      <c r="K98" s="441"/>
      <c r="L98" s="441"/>
      <c r="M98" s="441"/>
      <c r="N98" s="441"/>
      <c r="O98" s="441"/>
      <c r="P98" s="441"/>
      <c r="Q98" s="441"/>
      <c r="R98" s="441"/>
      <c r="S98" s="441"/>
      <c r="T98" s="441"/>
      <c r="U98" s="441"/>
      <c r="V98" s="441"/>
      <c r="W98" s="441"/>
      <c r="X98" s="441"/>
      <c r="Y98" s="441"/>
      <c r="Z98" s="441"/>
    </row>
    <row r="99" spans="1:26" ht="13.5" customHeight="1" x14ac:dyDescent="0.2">
      <c r="A99" s="441"/>
      <c r="B99" s="441"/>
      <c r="C99" s="441"/>
      <c r="D99" s="441"/>
      <c r="E99" s="441"/>
      <c r="F99" s="441"/>
      <c r="G99" s="441"/>
      <c r="H99" s="441"/>
      <c r="I99" s="441"/>
      <c r="J99" s="441"/>
      <c r="K99" s="441"/>
      <c r="L99" s="441"/>
      <c r="M99" s="441"/>
      <c r="N99" s="441"/>
      <c r="O99" s="441"/>
      <c r="P99" s="441"/>
      <c r="Q99" s="441"/>
      <c r="R99" s="441"/>
      <c r="S99" s="441"/>
      <c r="T99" s="441"/>
      <c r="U99" s="441"/>
      <c r="V99" s="441"/>
      <c r="W99" s="441"/>
      <c r="X99" s="441"/>
      <c r="Y99" s="441"/>
      <c r="Z99" s="441"/>
    </row>
    <row r="100" spans="1:26" ht="13.5" customHeight="1" x14ac:dyDescent="0.2">
      <c r="A100" s="441"/>
      <c r="B100" s="441"/>
      <c r="C100" s="441"/>
      <c r="D100" s="441"/>
      <c r="E100" s="441"/>
      <c r="F100" s="441"/>
      <c r="G100" s="441"/>
      <c r="H100" s="441"/>
      <c r="I100" s="441"/>
      <c r="J100" s="441"/>
      <c r="K100" s="441"/>
      <c r="L100" s="441"/>
      <c r="M100" s="441"/>
      <c r="N100" s="441"/>
      <c r="O100" s="441"/>
      <c r="P100" s="441"/>
      <c r="Q100" s="441"/>
      <c r="R100" s="441"/>
      <c r="S100" s="441"/>
      <c r="T100" s="441"/>
      <c r="U100" s="441"/>
      <c r="V100" s="441"/>
      <c r="W100" s="441"/>
      <c r="X100" s="441"/>
      <c r="Y100" s="441"/>
      <c r="Z100" s="441"/>
    </row>
    <row r="101" spans="1:26" ht="13.5" customHeight="1" x14ac:dyDescent="0.2">
      <c r="A101" s="441"/>
      <c r="B101" s="441"/>
      <c r="C101" s="441"/>
      <c r="D101" s="441"/>
      <c r="E101" s="441"/>
      <c r="F101" s="441"/>
      <c r="G101" s="441"/>
      <c r="H101" s="441"/>
      <c r="I101" s="441"/>
      <c r="J101" s="441"/>
      <c r="K101" s="441"/>
      <c r="L101" s="441"/>
      <c r="M101" s="441"/>
      <c r="N101" s="441"/>
      <c r="O101" s="441"/>
      <c r="P101" s="441"/>
      <c r="Q101" s="441"/>
      <c r="R101" s="441"/>
      <c r="S101" s="441"/>
      <c r="T101" s="441"/>
      <c r="U101" s="441"/>
      <c r="V101" s="441"/>
      <c r="W101" s="441"/>
      <c r="X101" s="441"/>
      <c r="Y101" s="441"/>
      <c r="Z101" s="441"/>
    </row>
    <row r="102" spans="1:26" ht="13.5" customHeight="1" x14ac:dyDescent="0.2">
      <c r="A102" s="441"/>
      <c r="B102" s="441"/>
      <c r="C102" s="441"/>
      <c r="D102" s="441"/>
      <c r="E102" s="441"/>
      <c r="F102" s="441"/>
      <c r="G102" s="441"/>
      <c r="H102" s="441"/>
      <c r="I102" s="441"/>
      <c r="J102" s="441"/>
      <c r="K102" s="441"/>
      <c r="L102" s="441"/>
      <c r="M102" s="441"/>
      <c r="N102" s="441"/>
      <c r="O102" s="441"/>
      <c r="P102" s="441"/>
      <c r="Q102" s="441"/>
      <c r="R102" s="441"/>
      <c r="S102" s="441"/>
      <c r="T102" s="441"/>
      <c r="U102" s="441"/>
      <c r="V102" s="441"/>
      <c r="W102" s="441"/>
      <c r="X102" s="441"/>
      <c r="Y102" s="441"/>
      <c r="Z102" s="441"/>
    </row>
    <row r="103" spans="1:26" ht="13.5" customHeight="1" x14ac:dyDescent="0.2">
      <c r="A103" s="441"/>
      <c r="B103" s="441"/>
      <c r="C103" s="441"/>
      <c r="D103" s="441"/>
      <c r="E103" s="441"/>
      <c r="F103" s="441"/>
      <c r="G103" s="441"/>
      <c r="H103" s="441"/>
      <c r="I103" s="441"/>
      <c r="J103" s="441"/>
      <c r="K103" s="441"/>
      <c r="L103" s="441"/>
      <c r="M103" s="441"/>
      <c r="N103" s="441"/>
      <c r="O103" s="441"/>
      <c r="P103" s="441"/>
      <c r="Q103" s="441"/>
      <c r="R103" s="441"/>
      <c r="S103" s="441"/>
      <c r="T103" s="441"/>
      <c r="U103" s="441"/>
      <c r="V103" s="441"/>
      <c r="W103" s="441"/>
      <c r="X103" s="441"/>
      <c r="Y103" s="441"/>
      <c r="Z103" s="441"/>
    </row>
    <row r="104" spans="1:26" ht="13.5" customHeight="1" x14ac:dyDescent="0.2">
      <c r="A104" s="441"/>
      <c r="B104" s="441"/>
      <c r="C104" s="441"/>
      <c r="D104" s="441"/>
      <c r="E104" s="441"/>
      <c r="F104" s="441"/>
      <c r="G104" s="441"/>
      <c r="H104" s="441"/>
      <c r="I104" s="441"/>
      <c r="J104" s="441"/>
      <c r="K104" s="441"/>
      <c r="L104" s="441"/>
      <c r="M104" s="441"/>
      <c r="N104" s="441"/>
      <c r="O104" s="441"/>
      <c r="P104" s="441"/>
      <c r="Q104" s="441"/>
      <c r="R104" s="441"/>
      <c r="S104" s="441"/>
      <c r="T104" s="441"/>
      <c r="U104" s="441"/>
      <c r="V104" s="441"/>
      <c r="W104" s="441"/>
      <c r="X104" s="441"/>
      <c r="Y104" s="441"/>
      <c r="Z104" s="441"/>
    </row>
    <row r="105" spans="1:26" ht="13.5" customHeight="1" x14ac:dyDescent="0.2">
      <c r="A105" s="441"/>
      <c r="B105" s="441"/>
      <c r="C105" s="441"/>
      <c r="D105" s="441"/>
      <c r="E105" s="441"/>
      <c r="F105" s="441"/>
      <c r="G105" s="441"/>
      <c r="H105" s="441"/>
      <c r="I105" s="441"/>
      <c r="J105" s="441"/>
      <c r="K105" s="441"/>
      <c r="L105" s="441"/>
      <c r="M105" s="441"/>
      <c r="N105" s="441"/>
      <c r="O105" s="441"/>
      <c r="P105" s="441"/>
      <c r="Q105" s="441"/>
      <c r="R105" s="441"/>
      <c r="S105" s="441"/>
      <c r="T105" s="441"/>
      <c r="U105" s="441"/>
      <c r="V105" s="441"/>
      <c r="W105" s="441"/>
      <c r="X105" s="441"/>
      <c r="Y105" s="441"/>
      <c r="Z105" s="441"/>
    </row>
    <row r="106" spans="1:26" ht="13.5" customHeight="1" x14ac:dyDescent="0.2">
      <c r="A106" s="441"/>
      <c r="B106" s="441"/>
      <c r="C106" s="441"/>
      <c r="D106" s="441"/>
      <c r="E106" s="441"/>
      <c r="F106" s="441"/>
      <c r="G106" s="441"/>
      <c r="H106" s="441"/>
      <c r="I106" s="441"/>
      <c r="J106" s="441"/>
      <c r="K106" s="441"/>
      <c r="L106" s="441"/>
      <c r="M106" s="441"/>
      <c r="N106" s="441"/>
      <c r="O106" s="441"/>
      <c r="P106" s="441"/>
      <c r="Q106" s="441"/>
      <c r="R106" s="441"/>
      <c r="S106" s="441"/>
      <c r="T106" s="441"/>
      <c r="U106" s="441"/>
      <c r="V106" s="441"/>
      <c r="W106" s="441"/>
      <c r="X106" s="441"/>
      <c r="Y106" s="441"/>
      <c r="Z106" s="441"/>
    </row>
    <row r="107" spans="1:26" ht="13.5" customHeight="1" x14ac:dyDescent="0.2">
      <c r="A107" s="441"/>
      <c r="B107" s="441"/>
      <c r="C107" s="441"/>
      <c r="D107" s="441"/>
      <c r="E107" s="441"/>
      <c r="F107" s="441"/>
      <c r="G107" s="441"/>
      <c r="H107" s="441"/>
      <c r="I107" s="441"/>
      <c r="J107" s="441"/>
      <c r="K107" s="441"/>
      <c r="L107" s="441"/>
      <c r="M107" s="441"/>
      <c r="N107" s="441"/>
      <c r="O107" s="441"/>
      <c r="P107" s="441"/>
      <c r="Q107" s="441"/>
      <c r="R107" s="441"/>
      <c r="S107" s="441"/>
      <c r="T107" s="441"/>
      <c r="U107" s="441"/>
      <c r="V107" s="441"/>
      <c r="W107" s="441"/>
      <c r="X107" s="441"/>
      <c r="Y107" s="441"/>
      <c r="Z107" s="441"/>
    </row>
    <row r="108" spans="1:26" ht="13.5" customHeight="1" x14ac:dyDescent="0.2">
      <c r="A108" s="441"/>
      <c r="B108" s="441"/>
      <c r="C108" s="441"/>
      <c r="D108" s="441"/>
      <c r="E108" s="441"/>
      <c r="F108" s="441"/>
      <c r="G108" s="441"/>
      <c r="H108" s="441"/>
      <c r="I108" s="441"/>
      <c r="J108" s="441"/>
      <c r="K108" s="441"/>
      <c r="L108" s="441"/>
      <c r="M108" s="441"/>
      <c r="N108" s="441"/>
      <c r="O108" s="441"/>
      <c r="P108" s="441"/>
      <c r="Q108" s="441"/>
      <c r="R108" s="441"/>
      <c r="S108" s="441"/>
      <c r="T108" s="441"/>
      <c r="U108" s="441"/>
      <c r="V108" s="441"/>
      <c r="W108" s="441"/>
      <c r="X108" s="441"/>
      <c r="Y108" s="441"/>
      <c r="Z108" s="441"/>
    </row>
    <row r="109" spans="1:26" ht="13.5" customHeight="1" x14ac:dyDescent="0.2">
      <c r="A109" s="441"/>
      <c r="B109" s="441"/>
      <c r="C109" s="441"/>
      <c r="D109" s="441"/>
      <c r="E109" s="441"/>
      <c r="F109" s="441"/>
      <c r="G109" s="441"/>
      <c r="H109" s="441"/>
      <c r="I109" s="441"/>
      <c r="J109" s="441"/>
      <c r="K109" s="441"/>
      <c r="L109" s="441"/>
      <c r="M109" s="441"/>
      <c r="N109" s="441"/>
      <c r="O109" s="441"/>
      <c r="P109" s="441"/>
      <c r="Q109" s="441"/>
      <c r="R109" s="441"/>
      <c r="S109" s="441"/>
      <c r="T109" s="441"/>
      <c r="U109" s="441"/>
      <c r="V109" s="441"/>
      <c r="W109" s="441"/>
      <c r="X109" s="441"/>
      <c r="Y109" s="441"/>
      <c r="Z109" s="441"/>
    </row>
    <row r="110" spans="1:26" ht="13.5" customHeight="1" x14ac:dyDescent="0.2">
      <c r="A110" s="441"/>
      <c r="B110" s="441"/>
      <c r="C110" s="441"/>
      <c r="D110" s="441"/>
      <c r="E110" s="441"/>
      <c r="F110" s="441"/>
      <c r="G110" s="441"/>
      <c r="H110" s="441"/>
      <c r="I110" s="441"/>
      <c r="J110" s="441"/>
      <c r="K110" s="441"/>
      <c r="L110" s="441"/>
      <c r="M110" s="441"/>
      <c r="N110" s="441"/>
      <c r="O110" s="441"/>
      <c r="P110" s="441"/>
      <c r="Q110" s="441"/>
      <c r="R110" s="441"/>
      <c r="S110" s="441"/>
      <c r="T110" s="441"/>
      <c r="U110" s="441"/>
      <c r="V110" s="441"/>
      <c r="W110" s="441"/>
      <c r="X110" s="441"/>
      <c r="Y110" s="441"/>
      <c r="Z110" s="441"/>
    </row>
    <row r="111" spans="1:26" ht="13.5" customHeight="1" x14ac:dyDescent="0.2">
      <c r="A111" s="441"/>
      <c r="B111" s="441"/>
      <c r="C111" s="441"/>
      <c r="D111" s="441"/>
      <c r="E111" s="441"/>
      <c r="F111" s="441"/>
      <c r="G111" s="441"/>
      <c r="H111" s="441"/>
      <c r="I111" s="441"/>
      <c r="J111" s="441"/>
      <c r="K111" s="441"/>
      <c r="L111" s="441"/>
      <c r="M111" s="441"/>
      <c r="N111" s="441"/>
      <c r="O111" s="441"/>
      <c r="P111" s="441"/>
      <c r="Q111" s="441"/>
      <c r="R111" s="441"/>
      <c r="S111" s="441"/>
      <c r="T111" s="441"/>
      <c r="U111" s="441"/>
      <c r="V111" s="441"/>
      <c r="W111" s="441"/>
      <c r="X111" s="441"/>
      <c r="Y111" s="441"/>
      <c r="Z111" s="441"/>
    </row>
    <row r="112" spans="1:26" ht="13.5" customHeight="1" x14ac:dyDescent="0.2">
      <c r="A112" s="441"/>
      <c r="B112" s="441"/>
      <c r="C112" s="441"/>
      <c r="D112" s="441"/>
      <c r="E112" s="441"/>
      <c r="F112" s="441"/>
      <c r="G112" s="441"/>
      <c r="H112" s="441"/>
      <c r="I112" s="441"/>
      <c r="J112" s="441"/>
      <c r="K112" s="441"/>
      <c r="L112" s="441"/>
      <c r="M112" s="441"/>
      <c r="N112" s="441"/>
      <c r="O112" s="441"/>
      <c r="P112" s="441"/>
      <c r="Q112" s="441"/>
      <c r="R112" s="441"/>
      <c r="S112" s="441"/>
      <c r="T112" s="441"/>
      <c r="U112" s="441"/>
      <c r="V112" s="441"/>
      <c r="W112" s="441"/>
      <c r="X112" s="441"/>
      <c r="Y112" s="441"/>
      <c r="Z112" s="441"/>
    </row>
    <row r="113" spans="1:26" ht="13.5" customHeight="1" x14ac:dyDescent="0.2">
      <c r="A113" s="441"/>
      <c r="B113" s="441"/>
      <c r="C113" s="441"/>
      <c r="D113" s="441"/>
      <c r="E113" s="441"/>
      <c r="F113" s="441"/>
      <c r="G113" s="441"/>
      <c r="H113" s="441"/>
      <c r="I113" s="441"/>
      <c r="J113" s="441"/>
      <c r="K113" s="441"/>
      <c r="L113" s="441"/>
      <c r="M113" s="441"/>
      <c r="N113" s="441"/>
      <c r="O113" s="441"/>
      <c r="P113" s="441"/>
      <c r="Q113" s="441"/>
      <c r="R113" s="441"/>
      <c r="S113" s="441"/>
      <c r="T113" s="441"/>
      <c r="U113" s="441"/>
      <c r="V113" s="441"/>
      <c r="W113" s="441"/>
      <c r="X113" s="441"/>
      <c r="Y113" s="441"/>
      <c r="Z113" s="441"/>
    </row>
    <row r="114" spans="1:26" ht="13.5" customHeight="1" x14ac:dyDescent="0.2">
      <c r="A114" s="441"/>
      <c r="B114" s="441"/>
      <c r="C114" s="441"/>
      <c r="D114" s="441"/>
      <c r="E114" s="441"/>
      <c r="F114" s="441"/>
      <c r="G114" s="441"/>
      <c r="H114" s="441"/>
      <c r="I114" s="441"/>
      <c r="J114" s="441"/>
      <c r="K114" s="441"/>
      <c r="L114" s="441"/>
      <c r="M114" s="441"/>
      <c r="N114" s="441"/>
      <c r="O114" s="441"/>
      <c r="P114" s="441"/>
      <c r="Q114" s="441"/>
      <c r="R114" s="441"/>
      <c r="S114" s="441"/>
      <c r="T114" s="441"/>
      <c r="U114" s="441"/>
      <c r="V114" s="441"/>
      <c r="W114" s="441"/>
      <c r="X114" s="441"/>
      <c r="Y114" s="441"/>
      <c r="Z114" s="441"/>
    </row>
    <row r="115" spans="1:26" ht="13.5" customHeight="1" x14ac:dyDescent="0.2">
      <c r="A115" s="441"/>
      <c r="B115" s="441"/>
      <c r="C115" s="441"/>
      <c r="D115" s="441"/>
      <c r="E115" s="441"/>
      <c r="F115" s="441"/>
      <c r="G115" s="441"/>
      <c r="H115" s="441"/>
      <c r="I115" s="441"/>
      <c r="J115" s="441"/>
      <c r="K115" s="441"/>
      <c r="L115" s="441"/>
      <c r="M115" s="441"/>
      <c r="N115" s="441"/>
      <c r="O115" s="441"/>
      <c r="P115" s="441"/>
      <c r="Q115" s="441"/>
      <c r="R115" s="441"/>
      <c r="S115" s="441"/>
      <c r="T115" s="441"/>
      <c r="U115" s="441"/>
      <c r="V115" s="441"/>
      <c r="W115" s="441"/>
      <c r="X115" s="441"/>
      <c r="Y115" s="441"/>
      <c r="Z115" s="441"/>
    </row>
    <row r="116" spans="1:26" ht="13.5" customHeight="1" x14ac:dyDescent="0.2">
      <c r="A116" s="441"/>
      <c r="B116" s="441"/>
      <c r="C116" s="441"/>
      <c r="D116" s="441"/>
      <c r="E116" s="441"/>
      <c r="F116" s="441"/>
      <c r="G116" s="441"/>
      <c r="H116" s="441"/>
      <c r="I116" s="441"/>
      <c r="J116" s="441"/>
      <c r="K116" s="441"/>
      <c r="L116" s="441"/>
      <c r="M116" s="441"/>
      <c r="N116" s="441"/>
      <c r="O116" s="441"/>
      <c r="P116" s="441"/>
      <c r="Q116" s="441"/>
      <c r="R116" s="441"/>
      <c r="S116" s="441"/>
      <c r="T116" s="441"/>
      <c r="U116" s="441"/>
      <c r="V116" s="441"/>
      <c r="W116" s="441"/>
      <c r="X116" s="441"/>
      <c r="Y116" s="441"/>
      <c r="Z116" s="441"/>
    </row>
    <row r="117" spans="1:26" ht="13.5" customHeight="1" x14ac:dyDescent="0.2">
      <c r="A117" s="441"/>
      <c r="B117" s="441"/>
      <c r="C117" s="441"/>
      <c r="D117" s="441"/>
      <c r="E117" s="441"/>
      <c r="F117" s="441"/>
      <c r="G117" s="441"/>
      <c r="H117" s="441"/>
      <c r="I117" s="441"/>
      <c r="J117" s="441"/>
      <c r="K117" s="441"/>
      <c r="L117" s="441"/>
      <c r="M117" s="441"/>
      <c r="N117" s="441"/>
      <c r="O117" s="441"/>
      <c r="P117" s="441"/>
      <c r="Q117" s="441"/>
      <c r="R117" s="441"/>
      <c r="S117" s="441"/>
      <c r="T117" s="441"/>
      <c r="U117" s="441"/>
      <c r="V117" s="441"/>
      <c r="W117" s="441"/>
      <c r="X117" s="441"/>
      <c r="Y117" s="441"/>
      <c r="Z117" s="441"/>
    </row>
    <row r="118" spans="1:26" ht="13.5" customHeight="1" x14ac:dyDescent="0.2">
      <c r="A118" s="441"/>
      <c r="B118" s="441"/>
      <c r="C118" s="441"/>
      <c r="D118" s="441"/>
      <c r="E118" s="441"/>
      <c r="F118" s="441"/>
      <c r="G118" s="441"/>
      <c r="H118" s="441"/>
      <c r="I118" s="441"/>
      <c r="J118" s="441"/>
      <c r="K118" s="441"/>
      <c r="L118" s="441"/>
      <c r="M118" s="441"/>
      <c r="N118" s="441"/>
      <c r="O118" s="441"/>
      <c r="P118" s="441"/>
      <c r="Q118" s="441"/>
      <c r="R118" s="441"/>
      <c r="S118" s="441"/>
      <c r="T118" s="441"/>
      <c r="U118" s="441"/>
      <c r="V118" s="441"/>
      <c r="W118" s="441"/>
      <c r="X118" s="441"/>
      <c r="Y118" s="441"/>
      <c r="Z118" s="441"/>
    </row>
    <row r="119" spans="1:26" ht="13.5" customHeight="1" x14ac:dyDescent="0.2">
      <c r="A119" s="441"/>
      <c r="B119" s="441"/>
      <c r="C119" s="441"/>
      <c r="D119" s="441"/>
      <c r="E119" s="441"/>
      <c r="F119" s="441"/>
      <c r="G119" s="441"/>
      <c r="H119" s="441"/>
      <c r="I119" s="441"/>
      <c r="J119" s="441"/>
      <c r="K119" s="441"/>
      <c r="L119" s="441"/>
      <c r="M119" s="441"/>
      <c r="N119" s="441"/>
      <c r="O119" s="441"/>
      <c r="P119" s="441"/>
      <c r="Q119" s="441"/>
      <c r="R119" s="441"/>
      <c r="S119" s="441"/>
      <c r="T119" s="441"/>
      <c r="U119" s="441"/>
      <c r="V119" s="441"/>
      <c r="W119" s="441"/>
      <c r="X119" s="441"/>
      <c r="Y119" s="441"/>
      <c r="Z119" s="441"/>
    </row>
    <row r="120" spans="1:26" ht="13.5" customHeight="1" x14ac:dyDescent="0.2">
      <c r="A120" s="441"/>
      <c r="B120" s="441"/>
      <c r="C120" s="441"/>
      <c r="D120" s="441"/>
      <c r="E120" s="441"/>
      <c r="F120" s="441"/>
      <c r="G120" s="441"/>
      <c r="H120" s="441"/>
      <c r="I120" s="441"/>
      <c r="J120" s="441"/>
      <c r="K120" s="441"/>
      <c r="L120" s="441"/>
      <c r="M120" s="441"/>
      <c r="N120" s="441"/>
      <c r="O120" s="441"/>
      <c r="P120" s="441"/>
      <c r="Q120" s="441"/>
      <c r="R120" s="441"/>
      <c r="S120" s="441"/>
      <c r="T120" s="441"/>
      <c r="U120" s="441"/>
      <c r="V120" s="441"/>
      <c r="W120" s="441"/>
      <c r="X120" s="441"/>
      <c r="Y120" s="441"/>
      <c r="Z120" s="441"/>
    </row>
    <row r="121" spans="1:26" ht="13.5" customHeight="1" x14ac:dyDescent="0.2">
      <c r="A121" s="441"/>
      <c r="B121" s="441"/>
      <c r="C121" s="441"/>
      <c r="D121" s="441"/>
      <c r="E121" s="441"/>
      <c r="F121" s="441"/>
      <c r="G121" s="441"/>
      <c r="H121" s="441"/>
      <c r="I121" s="441"/>
      <c r="J121" s="441"/>
      <c r="K121" s="441"/>
      <c r="L121" s="441"/>
      <c r="M121" s="441"/>
      <c r="N121" s="441"/>
      <c r="O121" s="441"/>
      <c r="P121" s="441"/>
      <c r="Q121" s="441"/>
      <c r="R121" s="441"/>
      <c r="S121" s="441"/>
      <c r="T121" s="441"/>
      <c r="U121" s="441"/>
      <c r="V121" s="441"/>
      <c r="W121" s="441"/>
      <c r="X121" s="441"/>
      <c r="Y121" s="441"/>
      <c r="Z121" s="441"/>
    </row>
    <row r="122" spans="1:26" ht="13.5" customHeight="1" x14ac:dyDescent="0.2">
      <c r="A122" s="441"/>
      <c r="B122" s="441"/>
      <c r="C122" s="441"/>
      <c r="D122" s="441"/>
      <c r="E122" s="441"/>
      <c r="F122" s="441"/>
      <c r="G122" s="441"/>
      <c r="H122" s="441"/>
      <c r="I122" s="441"/>
      <c r="J122" s="441"/>
      <c r="K122" s="441"/>
      <c r="L122" s="441"/>
      <c r="M122" s="441"/>
      <c r="N122" s="441"/>
      <c r="O122" s="441"/>
      <c r="P122" s="441"/>
      <c r="Q122" s="441"/>
      <c r="R122" s="441"/>
      <c r="S122" s="441"/>
      <c r="T122" s="441"/>
      <c r="U122" s="441"/>
      <c r="V122" s="441"/>
      <c r="W122" s="441"/>
      <c r="X122" s="441"/>
      <c r="Y122" s="441"/>
      <c r="Z122" s="441"/>
    </row>
    <row r="123" spans="1:26" ht="13.5" customHeight="1" x14ac:dyDescent="0.2">
      <c r="A123" s="441"/>
      <c r="B123" s="441"/>
      <c r="C123" s="441"/>
      <c r="D123" s="441"/>
      <c r="E123" s="441"/>
      <c r="F123" s="441"/>
      <c r="G123" s="441"/>
      <c r="H123" s="441"/>
      <c r="I123" s="441"/>
      <c r="J123" s="441"/>
      <c r="K123" s="441"/>
      <c r="L123" s="441"/>
      <c r="M123" s="441"/>
      <c r="N123" s="441"/>
      <c r="O123" s="441"/>
      <c r="P123" s="441"/>
      <c r="Q123" s="441"/>
      <c r="R123" s="441"/>
      <c r="S123" s="441"/>
      <c r="T123" s="441"/>
      <c r="U123" s="441"/>
      <c r="V123" s="441"/>
      <c r="W123" s="441"/>
      <c r="X123" s="441"/>
      <c r="Y123" s="441"/>
      <c r="Z123" s="441"/>
    </row>
    <row r="124" spans="1:26" ht="13.5" customHeight="1" x14ac:dyDescent="0.2">
      <c r="A124" s="441"/>
      <c r="B124" s="441"/>
      <c r="C124" s="441"/>
      <c r="D124" s="441"/>
      <c r="E124" s="441"/>
      <c r="F124" s="441"/>
      <c r="G124" s="441"/>
      <c r="H124" s="441"/>
      <c r="I124" s="441"/>
      <c r="J124" s="441"/>
      <c r="K124" s="441"/>
      <c r="L124" s="441"/>
      <c r="M124" s="441"/>
      <c r="N124" s="441"/>
      <c r="O124" s="441"/>
      <c r="P124" s="441"/>
      <c r="Q124" s="441"/>
      <c r="R124" s="441"/>
      <c r="S124" s="441"/>
      <c r="T124" s="441"/>
      <c r="U124" s="441"/>
      <c r="V124" s="441"/>
      <c r="W124" s="441"/>
      <c r="X124" s="441"/>
      <c r="Y124" s="441"/>
      <c r="Z124" s="441"/>
    </row>
    <row r="125" spans="1:26" ht="13.5" customHeight="1" x14ac:dyDescent="0.2">
      <c r="A125" s="441"/>
      <c r="B125" s="441"/>
      <c r="C125" s="441"/>
      <c r="D125" s="441"/>
      <c r="E125" s="441"/>
      <c r="F125" s="441"/>
      <c r="G125" s="441"/>
      <c r="H125" s="441"/>
      <c r="I125" s="441"/>
      <c r="J125" s="441"/>
      <c r="K125" s="441"/>
      <c r="L125" s="441"/>
      <c r="M125" s="441"/>
      <c r="N125" s="441"/>
      <c r="O125" s="441"/>
      <c r="P125" s="441"/>
      <c r="Q125" s="441"/>
      <c r="R125" s="441"/>
      <c r="S125" s="441"/>
      <c r="T125" s="441"/>
      <c r="U125" s="441"/>
      <c r="V125" s="441"/>
      <c r="W125" s="441"/>
      <c r="X125" s="441"/>
      <c r="Y125" s="441"/>
      <c r="Z125" s="441"/>
    </row>
    <row r="126" spans="1:26" ht="13.5" customHeight="1" x14ac:dyDescent="0.2">
      <c r="A126" s="441"/>
      <c r="B126" s="441"/>
      <c r="C126" s="441"/>
      <c r="D126" s="441"/>
      <c r="E126" s="441"/>
      <c r="F126" s="441"/>
      <c r="G126" s="441"/>
      <c r="H126" s="441"/>
      <c r="I126" s="441"/>
      <c r="J126" s="441"/>
      <c r="K126" s="441"/>
      <c r="L126" s="441"/>
      <c r="M126" s="441"/>
      <c r="N126" s="441"/>
      <c r="O126" s="441"/>
      <c r="P126" s="441"/>
      <c r="Q126" s="441"/>
      <c r="R126" s="441"/>
      <c r="S126" s="441"/>
      <c r="T126" s="441"/>
      <c r="U126" s="441"/>
      <c r="V126" s="441"/>
      <c r="W126" s="441"/>
      <c r="X126" s="441"/>
      <c r="Y126" s="441"/>
      <c r="Z126" s="441"/>
    </row>
    <row r="127" spans="1:26" ht="13.5" customHeight="1" x14ac:dyDescent="0.2">
      <c r="A127" s="441"/>
      <c r="B127" s="441"/>
      <c r="C127" s="441"/>
      <c r="D127" s="441"/>
      <c r="E127" s="441"/>
      <c r="F127" s="441"/>
      <c r="G127" s="441"/>
      <c r="H127" s="441"/>
      <c r="I127" s="441"/>
      <c r="J127" s="441"/>
      <c r="K127" s="441"/>
      <c r="L127" s="441"/>
      <c r="M127" s="441"/>
      <c r="N127" s="441"/>
      <c r="O127" s="441"/>
      <c r="P127" s="441"/>
      <c r="Q127" s="441"/>
      <c r="R127" s="441"/>
      <c r="S127" s="441"/>
      <c r="T127" s="441"/>
      <c r="U127" s="441"/>
      <c r="V127" s="441"/>
      <c r="W127" s="441"/>
      <c r="X127" s="441"/>
      <c r="Y127" s="441"/>
      <c r="Z127" s="441"/>
    </row>
    <row r="128" spans="1:26" ht="13.5" customHeight="1" x14ac:dyDescent="0.2">
      <c r="A128" s="441"/>
      <c r="B128" s="441"/>
      <c r="C128" s="441"/>
      <c r="D128" s="441"/>
      <c r="E128" s="441"/>
      <c r="F128" s="441"/>
      <c r="G128" s="441"/>
      <c r="H128" s="441"/>
      <c r="I128" s="441"/>
      <c r="J128" s="441"/>
      <c r="K128" s="441"/>
      <c r="L128" s="441"/>
      <c r="M128" s="441"/>
      <c r="N128" s="441"/>
      <c r="O128" s="441"/>
      <c r="P128" s="441"/>
      <c r="Q128" s="441"/>
      <c r="R128" s="441"/>
      <c r="S128" s="441"/>
      <c r="T128" s="441"/>
      <c r="U128" s="441"/>
      <c r="V128" s="441"/>
      <c r="W128" s="441"/>
      <c r="X128" s="441"/>
      <c r="Y128" s="441"/>
      <c r="Z128" s="441"/>
    </row>
    <row r="129" spans="1:26" ht="13.5" customHeight="1" x14ac:dyDescent="0.2">
      <c r="A129" s="441"/>
      <c r="B129" s="441"/>
      <c r="C129" s="441"/>
      <c r="D129" s="441"/>
      <c r="E129" s="441"/>
      <c r="F129" s="441"/>
      <c r="G129" s="441"/>
      <c r="H129" s="441"/>
      <c r="I129" s="441"/>
      <c r="J129" s="441"/>
      <c r="K129" s="441"/>
      <c r="L129" s="441"/>
      <c r="M129" s="441"/>
      <c r="N129" s="441"/>
      <c r="O129" s="441"/>
      <c r="P129" s="441"/>
      <c r="Q129" s="441"/>
      <c r="R129" s="441"/>
      <c r="S129" s="441"/>
      <c r="T129" s="441"/>
      <c r="U129" s="441"/>
      <c r="V129" s="441"/>
      <c r="W129" s="441"/>
      <c r="X129" s="441"/>
      <c r="Y129" s="441"/>
      <c r="Z129" s="441"/>
    </row>
    <row r="130" spans="1:26" ht="13.5" customHeight="1" x14ac:dyDescent="0.2">
      <c r="A130" s="441"/>
      <c r="B130" s="441"/>
      <c r="C130" s="441"/>
      <c r="D130" s="441"/>
      <c r="E130" s="441"/>
      <c r="F130" s="441"/>
      <c r="G130" s="441"/>
      <c r="H130" s="441"/>
      <c r="I130" s="441"/>
      <c r="J130" s="441"/>
      <c r="K130" s="441"/>
      <c r="L130" s="441"/>
      <c r="M130" s="441"/>
      <c r="N130" s="441"/>
      <c r="O130" s="441"/>
      <c r="P130" s="441"/>
      <c r="Q130" s="441"/>
      <c r="R130" s="441"/>
      <c r="S130" s="441"/>
      <c r="T130" s="441"/>
      <c r="U130" s="441"/>
      <c r="V130" s="441"/>
      <c r="W130" s="441"/>
      <c r="X130" s="441"/>
      <c r="Y130" s="441"/>
      <c r="Z130" s="441"/>
    </row>
    <row r="131" spans="1:26" ht="13.5" customHeight="1" x14ac:dyDescent="0.2">
      <c r="A131" s="441"/>
      <c r="B131" s="441"/>
      <c r="C131" s="441"/>
      <c r="D131" s="441"/>
      <c r="E131" s="441"/>
      <c r="F131" s="441"/>
      <c r="G131" s="441"/>
      <c r="H131" s="441"/>
      <c r="I131" s="441"/>
      <c r="J131" s="441"/>
      <c r="K131" s="441"/>
      <c r="L131" s="441"/>
      <c r="M131" s="441"/>
      <c r="N131" s="441"/>
      <c r="O131" s="441"/>
      <c r="P131" s="441"/>
      <c r="Q131" s="441"/>
      <c r="R131" s="441"/>
      <c r="S131" s="441"/>
      <c r="T131" s="441"/>
      <c r="U131" s="441"/>
      <c r="V131" s="441"/>
      <c r="W131" s="441"/>
      <c r="X131" s="441"/>
      <c r="Y131" s="441"/>
      <c r="Z131" s="441"/>
    </row>
    <row r="132" spans="1:26" ht="13.5" customHeight="1" x14ac:dyDescent="0.2">
      <c r="A132" s="441"/>
      <c r="B132" s="441"/>
      <c r="C132" s="441"/>
      <c r="D132" s="441"/>
      <c r="E132" s="441"/>
      <c r="F132" s="441"/>
      <c r="G132" s="441"/>
      <c r="H132" s="441"/>
      <c r="I132" s="441"/>
      <c r="J132" s="441"/>
      <c r="K132" s="441"/>
      <c r="L132" s="441"/>
      <c r="M132" s="441"/>
      <c r="N132" s="441"/>
      <c r="O132" s="441"/>
      <c r="P132" s="441"/>
      <c r="Q132" s="441"/>
      <c r="R132" s="441"/>
      <c r="S132" s="441"/>
      <c r="T132" s="441"/>
      <c r="U132" s="441"/>
      <c r="V132" s="441"/>
      <c r="W132" s="441"/>
      <c r="X132" s="441"/>
      <c r="Y132" s="441"/>
      <c r="Z132" s="441"/>
    </row>
    <row r="133" spans="1:26" ht="13.5" customHeight="1" x14ac:dyDescent="0.2">
      <c r="A133" s="441"/>
      <c r="B133" s="441"/>
      <c r="C133" s="441"/>
      <c r="D133" s="441"/>
      <c r="E133" s="441"/>
      <c r="F133" s="441"/>
      <c r="G133" s="441"/>
      <c r="H133" s="441"/>
      <c r="I133" s="441"/>
      <c r="J133" s="441"/>
      <c r="K133" s="441"/>
      <c r="L133" s="441"/>
      <c r="M133" s="441"/>
      <c r="N133" s="441"/>
      <c r="O133" s="441"/>
      <c r="P133" s="441"/>
      <c r="Q133" s="441"/>
      <c r="R133" s="441"/>
      <c r="S133" s="441"/>
      <c r="T133" s="441"/>
      <c r="U133" s="441"/>
      <c r="V133" s="441"/>
      <c r="W133" s="441"/>
      <c r="X133" s="441"/>
      <c r="Y133" s="441"/>
      <c r="Z133" s="441"/>
    </row>
    <row r="134" spans="1:26" ht="13.5" customHeight="1" x14ac:dyDescent="0.2">
      <c r="A134" s="441"/>
      <c r="B134" s="441"/>
      <c r="C134" s="441"/>
      <c r="D134" s="441"/>
      <c r="E134" s="441"/>
      <c r="F134" s="441"/>
      <c r="G134" s="441"/>
      <c r="H134" s="441"/>
      <c r="I134" s="441"/>
      <c r="J134" s="441"/>
      <c r="K134" s="441"/>
      <c r="L134" s="441"/>
      <c r="M134" s="441"/>
      <c r="N134" s="441"/>
      <c r="O134" s="441"/>
      <c r="P134" s="441"/>
      <c r="Q134" s="441"/>
      <c r="R134" s="441"/>
      <c r="S134" s="441"/>
      <c r="T134" s="441"/>
      <c r="U134" s="441"/>
      <c r="V134" s="441"/>
      <c r="W134" s="441"/>
      <c r="X134" s="441"/>
      <c r="Y134" s="441"/>
      <c r="Z134" s="441"/>
    </row>
    <row r="135" spans="1:26" ht="13.5" customHeight="1" x14ac:dyDescent="0.2">
      <c r="A135" s="441"/>
      <c r="B135" s="441"/>
      <c r="C135" s="441"/>
      <c r="D135" s="441"/>
      <c r="E135" s="441"/>
      <c r="F135" s="441"/>
      <c r="G135" s="441"/>
      <c r="H135" s="441"/>
      <c r="I135" s="441"/>
      <c r="J135" s="441"/>
      <c r="K135" s="441"/>
      <c r="L135" s="441"/>
      <c r="M135" s="441"/>
      <c r="N135" s="441"/>
      <c r="O135" s="441"/>
      <c r="P135" s="441"/>
      <c r="Q135" s="441"/>
      <c r="R135" s="441"/>
      <c r="S135" s="441"/>
      <c r="T135" s="441"/>
      <c r="U135" s="441"/>
      <c r="V135" s="441"/>
      <c r="W135" s="441"/>
      <c r="X135" s="441"/>
      <c r="Y135" s="441"/>
      <c r="Z135" s="441"/>
    </row>
    <row r="136" spans="1:26" ht="13.5" customHeight="1" x14ac:dyDescent="0.2">
      <c r="A136" s="441"/>
      <c r="B136" s="441"/>
      <c r="C136" s="441"/>
      <c r="D136" s="441"/>
      <c r="E136" s="441"/>
      <c r="F136" s="441"/>
      <c r="G136" s="441"/>
      <c r="H136" s="441"/>
      <c r="I136" s="441"/>
      <c r="J136" s="441"/>
      <c r="K136" s="441"/>
      <c r="L136" s="441"/>
      <c r="M136" s="441"/>
      <c r="N136" s="441"/>
      <c r="O136" s="441"/>
      <c r="P136" s="441"/>
      <c r="Q136" s="441"/>
      <c r="R136" s="441"/>
      <c r="S136" s="441"/>
      <c r="T136" s="441"/>
      <c r="U136" s="441"/>
      <c r="V136" s="441"/>
      <c r="W136" s="441"/>
      <c r="X136" s="441"/>
      <c r="Y136" s="441"/>
      <c r="Z136" s="441"/>
    </row>
    <row r="137" spans="1:26" ht="13.5" customHeight="1" x14ac:dyDescent="0.2">
      <c r="A137" s="441"/>
      <c r="B137" s="441"/>
      <c r="C137" s="441"/>
      <c r="D137" s="441"/>
      <c r="E137" s="441"/>
      <c r="F137" s="441"/>
      <c r="G137" s="441"/>
      <c r="H137" s="441"/>
      <c r="I137" s="441"/>
      <c r="J137" s="441"/>
      <c r="K137" s="441"/>
      <c r="L137" s="441"/>
      <c r="M137" s="441"/>
      <c r="N137" s="441"/>
      <c r="O137" s="441"/>
      <c r="P137" s="441"/>
      <c r="Q137" s="441"/>
      <c r="R137" s="441"/>
      <c r="S137" s="441"/>
      <c r="T137" s="441"/>
      <c r="U137" s="441"/>
      <c r="V137" s="441"/>
      <c r="W137" s="441"/>
      <c r="X137" s="441"/>
      <c r="Y137" s="441"/>
      <c r="Z137" s="441"/>
    </row>
    <row r="138" spans="1:26" ht="13.5" customHeight="1" x14ac:dyDescent="0.2">
      <c r="A138" s="441"/>
      <c r="B138" s="441"/>
      <c r="C138" s="441"/>
      <c r="D138" s="441"/>
      <c r="E138" s="441"/>
      <c r="F138" s="441"/>
      <c r="G138" s="441"/>
      <c r="H138" s="441"/>
      <c r="I138" s="441"/>
      <c r="J138" s="441"/>
      <c r="K138" s="441"/>
      <c r="L138" s="441"/>
      <c r="M138" s="441"/>
      <c r="N138" s="441"/>
      <c r="O138" s="441"/>
      <c r="P138" s="441"/>
      <c r="Q138" s="441"/>
      <c r="R138" s="441"/>
      <c r="S138" s="441"/>
      <c r="T138" s="441"/>
      <c r="U138" s="441"/>
      <c r="V138" s="441"/>
      <c r="W138" s="441"/>
      <c r="X138" s="441"/>
      <c r="Y138" s="441"/>
      <c r="Z138" s="441"/>
    </row>
    <row r="139" spans="1:26" ht="13.5" customHeight="1" x14ac:dyDescent="0.2">
      <c r="A139" s="441"/>
      <c r="B139" s="441"/>
      <c r="C139" s="441"/>
      <c r="D139" s="441"/>
      <c r="E139" s="441"/>
      <c r="F139" s="441"/>
      <c r="G139" s="441"/>
      <c r="H139" s="441"/>
      <c r="I139" s="441"/>
      <c r="J139" s="441"/>
      <c r="K139" s="441"/>
      <c r="L139" s="441"/>
      <c r="M139" s="441"/>
      <c r="N139" s="441"/>
      <c r="O139" s="441"/>
      <c r="P139" s="441"/>
      <c r="Q139" s="441"/>
      <c r="R139" s="441"/>
      <c r="S139" s="441"/>
      <c r="T139" s="441"/>
      <c r="U139" s="441"/>
      <c r="V139" s="441"/>
      <c r="W139" s="441"/>
      <c r="X139" s="441"/>
      <c r="Y139" s="441"/>
      <c r="Z139" s="441"/>
    </row>
    <row r="140" spans="1:26" ht="13.5" customHeight="1" x14ac:dyDescent="0.2">
      <c r="A140" s="441"/>
      <c r="B140" s="441"/>
      <c r="C140" s="441"/>
      <c r="D140" s="441"/>
      <c r="E140" s="441"/>
      <c r="F140" s="441"/>
      <c r="G140" s="441"/>
      <c r="H140" s="441"/>
      <c r="I140" s="441"/>
      <c r="J140" s="441"/>
      <c r="K140" s="441"/>
      <c r="L140" s="441"/>
      <c r="M140" s="441"/>
      <c r="N140" s="441"/>
      <c r="O140" s="441"/>
      <c r="P140" s="441"/>
      <c r="Q140" s="441"/>
      <c r="R140" s="441"/>
      <c r="S140" s="441"/>
      <c r="T140" s="441"/>
      <c r="U140" s="441"/>
      <c r="V140" s="441"/>
      <c r="W140" s="441"/>
      <c r="X140" s="441"/>
      <c r="Y140" s="441"/>
      <c r="Z140" s="441"/>
    </row>
    <row r="141" spans="1:26" ht="13.5" customHeight="1" x14ac:dyDescent="0.2">
      <c r="A141" s="441"/>
      <c r="B141" s="441"/>
      <c r="C141" s="441"/>
      <c r="D141" s="441"/>
      <c r="E141" s="441"/>
      <c r="F141" s="441"/>
      <c r="G141" s="441"/>
      <c r="H141" s="441"/>
      <c r="I141" s="441"/>
      <c r="J141" s="441"/>
      <c r="K141" s="441"/>
      <c r="L141" s="441"/>
      <c r="M141" s="441"/>
      <c r="N141" s="441"/>
      <c r="O141" s="441"/>
      <c r="P141" s="441"/>
      <c r="Q141" s="441"/>
      <c r="R141" s="441"/>
      <c r="S141" s="441"/>
      <c r="T141" s="441"/>
      <c r="U141" s="441"/>
      <c r="V141" s="441"/>
      <c r="W141" s="441"/>
      <c r="X141" s="441"/>
      <c r="Y141" s="441"/>
      <c r="Z141" s="441"/>
    </row>
    <row r="142" spans="1:26" ht="13.5" customHeight="1" x14ac:dyDescent="0.2">
      <c r="A142" s="441"/>
      <c r="B142" s="441"/>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row>
    <row r="143" spans="1:26" ht="13.5" customHeight="1" x14ac:dyDescent="0.2">
      <c r="A143" s="441"/>
      <c r="B143" s="441"/>
      <c r="C143" s="441"/>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row>
    <row r="144" spans="1:26" ht="13.5" customHeight="1" x14ac:dyDescent="0.2">
      <c r="A144" s="441"/>
      <c r="B144" s="441"/>
      <c r="C144" s="441"/>
      <c r="D144" s="441"/>
      <c r="E144" s="441"/>
      <c r="F144" s="441"/>
      <c r="G144" s="441"/>
      <c r="H144" s="441"/>
      <c r="I144" s="441"/>
      <c r="J144" s="441"/>
      <c r="K144" s="441"/>
      <c r="L144" s="441"/>
      <c r="M144" s="441"/>
      <c r="N144" s="441"/>
      <c r="O144" s="441"/>
      <c r="P144" s="441"/>
      <c r="Q144" s="441"/>
      <c r="R144" s="441"/>
      <c r="S144" s="441"/>
      <c r="T144" s="441"/>
      <c r="U144" s="441"/>
      <c r="V144" s="441"/>
      <c r="W144" s="441"/>
      <c r="X144" s="441"/>
      <c r="Y144" s="441"/>
      <c r="Z144" s="441"/>
    </row>
    <row r="145" spans="1:26" ht="13.5" customHeight="1" x14ac:dyDescent="0.2">
      <c r="A145" s="441"/>
      <c r="B145" s="441"/>
      <c r="C145" s="441"/>
      <c r="D145" s="441"/>
      <c r="E145" s="441"/>
      <c r="F145" s="441"/>
      <c r="G145" s="441"/>
      <c r="H145" s="441"/>
      <c r="I145" s="441"/>
      <c r="J145" s="441"/>
      <c r="K145" s="441"/>
      <c r="L145" s="441"/>
      <c r="M145" s="441"/>
      <c r="N145" s="441"/>
      <c r="O145" s="441"/>
      <c r="P145" s="441"/>
      <c r="Q145" s="441"/>
      <c r="R145" s="441"/>
      <c r="S145" s="441"/>
      <c r="T145" s="441"/>
      <c r="U145" s="441"/>
      <c r="V145" s="441"/>
      <c r="W145" s="441"/>
      <c r="X145" s="441"/>
      <c r="Y145" s="441"/>
      <c r="Z145" s="441"/>
    </row>
    <row r="146" spans="1:26" ht="13.5" customHeight="1" x14ac:dyDescent="0.2">
      <c r="A146" s="441"/>
      <c r="B146" s="441"/>
      <c r="C146" s="441"/>
      <c r="D146" s="441"/>
      <c r="E146" s="441"/>
      <c r="F146" s="441"/>
      <c r="G146" s="441"/>
      <c r="H146" s="441"/>
      <c r="I146" s="441"/>
      <c r="J146" s="441"/>
      <c r="K146" s="441"/>
      <c r="L146" s="441"/>
      <c r="M146" s="441"/>
      <c r="N146" s="441"/>
      <c r="O146" s="441"/>
      <c r="P146" s="441"/>
      <c r="Q146" s="441"/>
      <c r="R146" s="441"/>
      <c r="S146" s="441"/>
      <c r="T146" s="441"/>
      <c r="U146" s="441"/>
      <c r="V146" s="441"/>
      <c r="W146" s="441"/>
      <c r="X146" s="441"/>
      <c r="Y146" s="441"/>
      <c r="Z146" s="441"/>
    </row>
    <row r="147" spans="1:26" ht="13.5" customHeight="1" x14ac:dyDescent="0.2">
      <c r="A147" s="441"/>
      <c r="B147" s="441"/>
      <c r="C147" s="441"/>
      <c r="D147" s="441"/>
      <c r="E147" s="441"/>
      <c r="F147" s="441"/>
      <c r="G147" s="441"/>
      <c r="H147" s="441"/>
      <c r="I147" s="441"/>
      <c r="J147" s="441"/>
      <c r="K147" s="441"/>
      <c r="L147" s="441"/>
      <c r="M147" s="441"/>
      <c r="N147" s="441"/>
      <c r="O147" s="441"/>
      <c r="P147" s="441"/>
      <c r="Q147" s="441"/>
      <c r="R147" s="441"/>
      <c r="S147" s="441"/>
      <c r="T147" s="441"/>
      <c r="U147" s="441"/>
      <c r="V147" s="441"/>
      <c r="W147" s="441"/>
      <c r="X147" s="441"/>
      <c r="Y147" s="441"/>
      <c r="Z147" s="441"/>
    </row>
    <row r="148" spans="1:26" ht="13.5" customHeight="1" x14ac:dyDescent="0.2">
      <c r="A148" s="441"/>
      <c r="B148" s="441"/>
      <c r="C148" s="441"/>
      <c r="D148" s="441"/>
      <c r="E148" s="441"/>
      <c r="F148" s="441"/>
      <c r="G148" s="441"/>
      <c r="H148" s="441"/>
      <c r="I148" s="441"/>
      <c r="J148" s="441"/>
      <c r="K148" s="441"/>
      <c r="L148" s="441"/>
      <c r="M148" s="441"/>
      <c r="N148" s="441"/>
      <c r="O148" s="441"/>
      <c r="P148" s="441"/>
      <c r="Q148" s="441"/>
      <c r="R148" s="441"/>
      <c r="S148" s="441"/>
      <c r="T148" s="441"/>
      <c r="U148" s="441"/>
      <c r="V148" s="441"/>
      <c r="W148" s="441"/>
      <c r="X148" s="441"/>
      <c r="Y148" s="441"/>
      <c r="Z148" s="441"/>
    </row>
    <row r="149" spans="1:26" ht="13.5" customHeight="1" x14ac:dyDescent="0.2">
      <c r="A149" s="441"/>
      <c r="B149" s="441"/>
      <c r="C149" s="441"/>
      <c r="D149" s="441"/>
      <c r="E149" s="441"/>
      <c r="F149" s="441"/>
      <c r="G149" s="441"/>
      <c r="H149" s="441"/>
      <c r="I149" s="441"/>
      <c r="J149" s="441"/>
      <c r="K149" s="441"/>
      <c r="L149" s="441"/>
      <c r="M149" s="441"/>
      <c r="N149" s="441"/>
      <c r="O149" s="441"/>
      <c r="P149" s="441"/>
      <c r="Q149" s="441"/>
      <c r="R149" s="441"/>
      <c r="S149" s="441"/>
      <c r="T149" s="441"/>
      <c r="U149" s="441"/>
      <c r="V149" s="441"/>
      <c r="W149" s="441"/>
      <c r="X149" s="441"/>
      <c r="Y149" s="441"/>
      <c r="Z149" s="441"/>
    </row>
    <row r="150" spans="1:26" ht="13.5" customHeight="1" x14ac:dyDescent="0.2">
      <c r="A150" s="441"/>
      <c r="B150" s="441"/>
      <c r="C150" s="441"/>
      <c r="D150" s="441"/>
      <c r="E150" s="441"/>
      <c r="F150" s="441"/>
      <c r="G150" s="441"/>
      <c r="H150" s="441"/>
      <c r="I150" s="441"/>
      <c r="J150" s="441"/>
      <c r="K150" s="441"/>
      <c r="L150" s="441"/>
      <c r="M150" s="441"/>
      <c r="N150" s="441"/>
      <c r="O150" s="441"/>
      <c r="P150" s="441"/>
      <c r="Q150" s="441"/>
      <c r="R150" s="441"/>
      <c r="S150" s="441"/>
      <c r="T150" s="441"/>
      <c r="U150" s="441"/>
      <c r="V150" s="441"/>
      <c r="W150" s="441"/>
      <c r="X150" s="441"/>
      <c r="Y150" s="441"/>
      <c r="Z150" s="441"/>
    </row>
    <row r="151" spans="1:26" ht="13.5" customHeight="1" x14ac:dyDescent="0.2">
      <c r="A151" s="441"/>
      <c r="B151" s="441"/>
      <c r="C151" s="441"/>
      <c r="D151" s="441"/>
      <c r="E151" s="441"/>
      <c r="F151" s="441"/>
      <c r="G151" s="441"/>
      <c r="H151" s="441"/>
      <c r="I151" s="441"/>
      <c r="J151" s="441"/>
      <c r="K151" s="441"/>
      <c r="L151" s="441"/>
      <c r="M151" s="441"/>
      <c r="N151" s="441"/>
      <c r="O151" s="441"/>
      <c r="P151" s="441"/>
      <c r="Q151" s="441"/>
      <c r="R151" s="441"/>
      <c r="S151" s="441"/>
      <c r="T151" s="441"/>
      <c r="U151" s="441"/>
      <c r="V151" s="441"/>
      <c r="W151" s="441"/>
      <c r="X151" s="441"/>
      <c r="Y151" s="441"/>
      <c r="Z151" s="441"/>
    </row>
    <row r="152" spans="1:26" ht="13.5" customHeight="1" x14ac:dyDescent="0.2">
      <c r="A152" s="441"/>
      <c r="B152" s="441"/>
      <c r="C152" s="441"/>
      <c r="D152" s="441"/>
      <c r="E152" s="441"/>
      <c r="F152" s="441"/>
      <c r="G152" s="441"/>
      <c r="H152" s="441"/>
      <c r="I152" s="441"/>
      <c r="J152" s="441"/>
      <c r="K152" s="441"/>
      <c r="L152" s="441"/>
      <c r="M152" s="441"/>
      <c r="N152" s="441"/>
      <c r="O152" s="441"/>
      <c r="P152" s="441"/>
      <c r="Q152" s="441"/>
      <c r="R152" s="441"/>
      <c r="S152" s="441"/>
      <c r="T152" s="441"/>
      <c r="U152" s="441"/>
      <c r="V152" s="441"/>
      <c r="W152" s="441"/>
      <c r="X152" s="441"/>
      <c r="Y152" s="441"/>
      <c r="Z152" s="441"/>
    </row>
    <row r="153" spans="1:26" ht="13.5" customHeight="1" x14ac:dyDescent="0.2">
      <c r="A153" s="441"/>
      <c r="B153" s="441"/>
      <c r="C153" s="441"/>
      <c r="D153" s="441"/>
      <c r="E153" s="441"/>
      <c r="F153" s="441"/>
      <c r="G153" s="441"/>
      <c r="H153" s="441"/>
      <c r="I153" s="441"/>
      <c r="J153" s="441"/>
      <c r="K153" s="441"/>
      <c r="L153" s="441"/>
      <c r="M153" s="441"/>
      <c r="N153" s="441"/>
      <c r="O153" s="441"/>
      <c r="P153" s="441"/>
      <c r="Q153" s="441"/>
      <c r="R153" s="441"/>
      <c r="S153" s="441"/>
      <c r="T153" s="441"/>
      <c r="U153" s="441"/>
      <c r="V153" s="441"/>
      <c r="W153" s="441"/>
      <c r="X153" s="441"/>
      <c r="Y153" s="441"/>
      <c r="Z153" s="441"/>
    </row>
    <row r="154" spans="1:26" ht="13.5" customHeight="1" x14ac:dyDescent="0.2">
      <c r="A154" s="441"/>
      <c r="B154" s="441"/>
      <c r="C154" s="441"/>
      <c r="D154" s="441"/>
      <c r="E154" s="441"/>
      <c r="F154" s="441"/>
      <c r="G154" s="441"/>
      <c r="H154" s="441"/>
      <c r="I154" s="441"/>
      <c r="J154" s="441"/>
      <c r="K154" s="441"/>
      <c r="L154" s="441"/>
      <c r="M154" s="441"/>
      <c r="N154" s="441"/>
      <c r="O154" s="441"/>
      <c r="P154" s="441"/>
      <c r="Q154" s="441"/>
      <c r="R154" s="441"/>
      <c r="S154" s="441"/>
      <c r="T154" s="441"/>
      <c r="U154" s="441"/>
      <c r="V154" s="441"/>
      <c r="W154" s="441"/>
      <c r="X154" s="441"/>
      <c r="Y154" s="441"/>
      <c r="Z154" s="441"/>
    </row>
    <row r="155" spans="1:26" ht="13.5" customHeight="1" x14ac:dyDescent="0.2">
      <c r="A155" s="441"/>
      <c r="B155" s="441"/>
      <c r="C155" s="441"/>
      <c r="D155" s="441"/>
      <c r="E155" s="441"/>
      <c r="F155" s="441"/>
      <c r="G155" s="441"/>
      <c r="H155" s="441"/>
      <c r="I155" s="441"/>
      <c r="J155" s="441"/>
      <c r="K155" s="441"/>
      <c r="L155" s="441"/>
      <c r="M155" s="441"/>
      <c r="N155" s="441"/>
      <c r="O155" s="441"/>
      <c r="P155" s="441"/>
      <c r="Q155" s="441"/>
      <c r="R155" s="441"/>
      <c r="S155" s="441"/>
      <c r="T155" s="441"/>
      <c r="U155" s="441"/>
      <c r="V155" s="441"/>
      <c r="W155" s="441"/>
      <c r="X155" s="441"/>
      <c r="Y155" s="441"/>
      <c r="Z155" s="441"/>
    </row>
    <row r="156" spans="1:26" ht="13.5" customHeight="1" x14ac:dyDescent="0.2">
      <c r="A156" s="441"/>
      <c r="B156" s="441"/>
      <c r="C156" s="441"/>
      <c r="D156" s="441"/>
      <c r="E156" s="441"/>
      <c r="F156" s="441"/>
      <c r="G156" s="441"/>
      <c r="H156" s="441"/>
      <c r="I156" s="441"/>
      <c r="J156" s="441"/>
      <c r="K156" s="441"/>
      <c r="L156" s="441"/>
      <c r="M156" s="441"/>
      <c r="N156" s="441"/>
      <c r="O156" s="441"/>
      <c r="P156" s="441"/>
      <c r="Q156" s="441"/>
      <c r="R156" s="441"/>
      <c r="S156" s="441"/>
      <c r="T156" s="441"/>
      <c r="U156" s="441"/>
      <c r="V156" s="441"/>
      <c r="W156" s="441"/>
      <c r="X156" s="441"/>
      <c r="Y156" s="441"/>
      <c r="Z156" s="441"/>
    </row>
    <row r="157" spans="1:26" ht="13.5" customHeight="1" x14ac:dyDescent="0.2">
      <c r="A157" s="441"/>
      <c r="B157" s="441"/>
      <c r="C157" s="441"/>
      <c r="D157" s="441"/>
      <c r="E157" s="441"/>
      <c r="F157" s="441"/>
      <c r="G157" s="441"/>
      <c r="H157" s="441"/>
      <c r="I157" s="441"/>
      <c r="J157" s="441"/>
      <c r="K157" s="441"/>
      <c r="L157" s="441"/>
      <c r="M157" s="441"/>
      <c r="N157" s="441"/>
      <c r="O157" s="441"/>
      <c r="P157" s="441"/>
      <c r="Q157" s="441"/>
      <c r="R157" s="441"/>
      <c r="S157" s="441"/>
      <c r="T157" s="441"/>
      <c r="U157" s="441"/>
      <c r="V157" s="441"/>
      <c r="W157" s="441"/>
      <c r="X157" s="441"/>
      <c r="Y157" s="441"/>
      <c r="Z157" s="441"/>
    </row>
    <row r="158" spans="1:26" ht="13.5" customHeight="1" x14ac:dyDescent="0.2">
      <c r="A158" s="441"/>
      <c r="B158" s="441"/>
      <c r="C158" s="441"/>
      <c r="D158" s="441"/>
      <c r="E158" s="441"/>
      <c r="F158" s="441"/>
      <c r="G158" s="441"/>
      <c r="H158" s="441"/>
      <c r="I158" s="441"/>
      <c r="J158" s="441"/>
      <c r="K158" s="441"/>
      <c r="L158" s="441"/>
      <c r="M158" s="441"/>
      <c r="N158" s="441"/>
      <c r="O158" s="441"/>
      <c r="P158" s="441"/>
      <c r="Q158" s="441"/>
      <c r="R158" s="441"/>
      <c r="S158" s="441"/>
      <c r="T158" s="441"/>
      <c r="U158" s="441"/>
      <c r="V158" s="441"/>
      <c r="W158" s="441"/>
      <c r="X158" s="441"/>
      <c r="Y158" s="441"/>
      <c r="Z158" s="441"/>
    </row>
    <row r="159" spans="1:26" ht="13.5" customHeight="1" x14ac:dyDescent="0.2">
      <c r="A159" s="441"/>
      <c r="B159" s="441"/>
      <c r="C159" s="441"/>
      <c r="D159" s="441"/>
      <c r="E159" s="441"/>
      <c r="F159" s="441"/>
      <c r="G159" s="441"/>
      <c r="H159" s="441"/>
      <c r="I159" s="441"/>
      <c r="J159" s="441"/>
      <c r="K159" s="441"/>
      <c r="L159" s="441"/>
      <c r="M159" s="441"/>
      <c r="N159" s="441"/>
      <c r="O159" s="441"/>
      <c r="P159" s="441"/>
      <c r="Q159" s="441"/>
      <c r="R159" s="441"/>
      <c r="S159" s="441"/>
      <c r="T159" s="441"/>
      <c r="U159" s="441"/>
      <c r="V159" s="441"/>
      <c r="W159" s="441"/>
      <c r="X159" s="441"/>
      <c r="Y159" s="441"/>
      <c r="Z159" s="441"/>
    </row>
    <row r="160" spans="1:26" ht="13.5" customHeight="1" x14ac:dyDescent="0.2">
      <c r="A160" s="441"/>
      <c r="B160" s="441"/>
      <c r="C160" s="441"/>
      <c r="D160" s="441"/>
      <c r="E160" s="441"/>
      <c r="F160" s="441"/>
      <c r="G160" s="441"/>
      <c r="H160" s="441"/>
      <c r="I160" s="441"/>
      <c r="J160" s="441"/>
      <c r="K160" s="441"/>
      <c r="L160" s="441"/>
      <c r="M160" s="441"/>
      <c r="N160" s="441"/>
      <c r="O160" s="441"/>
      <c r="P160" s="441"/>
      <c r="Q160" s="441"/>
      <c r="R160" s="441"/>
      <c r="S160" s="441"/>
      <c r="T160" s="441"/>
      <c r="U160" s="441"/>
      <c r="V160" s="441"/>
      <c r="W160" s="441"/>
      <c r="X160" s="441"/>
      <c r="Y160" s="441"/>
      <c r="Z160" s="441"/>
    </row>
    <row r="161" spans="1:26" ht="13.5" customHeight="1" x14ac:dyDescent="0.2">
      <c r="A161" s="441"/>
      <c r="B161" s="441"/>
      <c r="C161" s="441"/>
      <c r="D161" s="441"/>
      <c r="E161" s="441"/>
      <c r="F161" s="441"/>
      <c r="G161" s="441"/>
      <c r="H161" s="441"/>
      <c r="I161" s="441"/>
      <c r="J161" s="441"/>
      <c r="K161" s="441"/>
      <c r="L161" s="441"/>
      <c r="M161" s="441"/>
      <c r="N161" s="441"/>
      <c r="O161" s="441"/>
      <c r="P161" s="441"/>
      <c r="Q161" s="441"/>
      <c r="R161" s="441"/>
      <c r="S161" s="441"/>
      <c r="T161" s="441"/>
      <c r="U161" s="441"/>
      <c r="V161" s="441"/>
      <c r="W161" s="441"/>
      <c r="X161" s="441"/>
      <c r="Y161" s="441"/>
      <c r="Z161" s="441"/>
    </row>
    <row r="162" spans="1:26" ht="13.5" customHeight="1" x14ac:dyDescent="0.2">
      <c r="A162" s="441"/>
      <c r="B162" s="441"/>
      <c r="C162" s="441"/>
      <c r="D162" s="441"/>
      <c r="E162" s="441"/>
      <c r="F162" s="441"/>
      <c r="G162" s="441"/>
      <c r="H162" s="441"/>
      <c r="I162" s="441"/>
      <c r="J162" s="441"/>
      <c r="K162" s="441"/>
      <c r="L162" s="441"/>
      <c r="M162" s="441"/>
      <c r="N162" s="441"/>
      <c r="O162" s="441"/>
      <c r="P162" s="441"/>
      <c r="Q162" s="441"/>
      <c r="R162" s="441"/>
      <c r="S162" s="441"/>
      <c r="T162" s="441"/>
      <c r="U162" s="441"/>
      <c r="V162" s="441"/>
      <c r="W162" s="441"/>
      <c r="X162" s="441"/>
      <c r="Y162" s="441"/>
      <c r="Z162" s="441"/>
    </row>
    <row r="163" spans="1:26" ht="13.5" customHeight="1" x14ac:dyDescent="0.2">
      <c r="A163" s="441"/>
      <c r="B163" s="441"/>
      <c r="C163" s="441"/>
      <c r="D163" s="441"/>
      <c r="E163" s="441"/>
      <c r="F163" s="441"/>
      <c r="G163" s="441"/>
      <c r="H163" s="441"/>
      <c r="I163" s="441"/>
      <c r="J163" s="441"/>
      <c r="K163" s="441"/>
      <c r="L163" s="441"/>
      <c r="M163" s="441"/>
      <c r="N163" s="441"/>
      <c r="O163" s="441"/>
      <c r="P163" s="441"/>
      <c r="Q163" s="441"/>
      <c r="R163" s="441"/>
      <c r="S163" s="441"/>
      <c r="T163" s="441"/>
      <c r="U163" s="441"/>
      <c r="V163" s="441"/>
      <c r="W163" s="441"/>
      <c r="X163" s="441"/>
      <c r="Y163" s="441"/>
      <c r="Z163" s="441"/>
    </row>
    <row r="164" spans="1:26" ht="13.5" customHeight="1" x14ac:dyDescent="0.2">
      <c r="A164" s="441"/>
      <c r="B164" s="441"/>
      <c r="C164" s="441"/>
      <c r="D164" s="441"/>
      <c r="E164" s="441"/>
      <c r="F164" s="441"/>
      <c r="G164" s="441"/>
      <c r="H164" s="441"/>
      <c r="I164" s="441"/>
      <c r="J164" s="441"/>
      <c r="K164" s="441"/>
      <c r="L164" s="441"/>
      <c r="M164" s="441"/>
      <c r="N164" s="441"/>
      <c r="O164" s="441"/>
      <c r="P164" s="441"/>
      <c r="Q164" s="441"/>
      <c r="R164" s="441"/>
      <c r="S164" s="441"/>
      <c r="T164" s="441"/>
      <c r="U164" s="441"/>
      <c r="V164" s="441"/>
      <c r="W164" s="441"/>
      <c r="X164" s="441"/>
      <c r="Y164" s="441"/>
      <c r="Z164" s="441"/>
    </row>
    <row r="165" spans="1:26" ht="13.5" customHeight="1" x14ac:dyDescent="0.2">
      <c r="A165" s="441"/>
      <c r="B165" s="441"/>
      <c r="C165" s="441"/>
      <c r="D165" s="441"/>
      <c r="E165" s="441"/>
      <c r="F165" s="441"/>
      <c r="G165" s="441"/>
      <c r="H165" s="441"/>
      <c r="I165" s="441"/>
      <c r="J165" s="441"/>
      <c r="K165" s="441"/>
      <c r="L165" s="441"/>
      <c r="M165" s="441"/>
      <c r="N165" s="441"/>
      <c r="O165" s="441"/>
      <c r="P165" s="441"/>
      <c r="Q165" s="441"/>
      <c r="R165" s="441"/>
      <c r="S165" s="441"/>
      <c r="T165" s="441"/>
      <c r="U165" s="441"/>
      <c r="V165" s="441"/>
      <c r="W165" s="441"/>
      <c r="X165" s="441"/>
      <c r="Y165" s="441"/>
      <c r="Z165" s="441"/>
    </row>
    <row r="166" spans="1:26" ht="13.5" customHeight="1" x14ac:dyDescent="0.2">
      <c r="A166" s="441"/>
      <c r="B166" s="441"/>
      <c r="C166" s="441"/>
      <c r="D166" s="441"/>
      <c r="E166" s="441"/>
      <c r="F166" s="441"/>
      <c r="G166" s="441"/>
      <c r="H166" s="441"/>
      <c r="I166" s="441"/>
      <c r="J166" s="441"/>
      <c r="K166" s="441"/>
      <c r="L166" s="441"/>
      <c r="M166" s="441"/>
      <c r="N166" s="441"/>
      <c r="O166" s="441"/>
      <c r="P166" s="441"/>
      <c r="Q166" s="441"/>
      <c r="R166" s="441"/>
      <c r="S166" s="441"/>
      <c r="T166" s="441"/>
      <c r="U166" s="441"/>
      <c r="V166" s="441"/>
      <c r="W166" s="441"/>
      <c r="X166" s="441"/>
      <c r="Y166" s="441"/>
      <c r="Z166" s="441"/>
    </row>
    <row r="167" spans="1:26" ht="13.5" customHeight="1" x14ac:dyDescent="0.2">
      <c r="A167" s="441"/>
      <c r="B167" s="441"/>
      <c r="C167" s="441"/>
      <c r="D167" s="441"/>
      <c r="E167" s="441"/>
      <c r="F167" s="441"/>
      <c r="G167" s="441"/>
      <c r="H167" s="441"/>
      <c r="I167" s="441"/>
      <c r="J167" s="441"/>
      <c r="K167" s="441"/>
      <c r="L167" s="441"/>
      <c r="M167" s="441"/>
      <c r="N167" s="441"/>
      <c r="O167" s="441"/>
      <c r="P167" s="441"/>
      <c r="Q167" s="441"/>
      <c r="R167" s="441"/>
      <c r="S167" s="441"/>
      <c r="T167" s="441"/>
      <c r="U167" s="441"/>
      <c r="V167" s="441"/>
      <c r="W167" s="441"/>
      <c r="X167" s="441"/>
      <c r="Y167" s="441"/>
      <c r="Z167" s="441"/>
    </row>
    <row r="168" spans="1:26" ht="13.5" customHeight="1" x14ac:dyDescent="0.2">
      <c r="A168" s="441"/>
      <c r="B168" s="441"/>
      <c r="C168" s="441"/>
      <c r="D168" s="441"/>
      <c r="E168" s="441"/>
      <c r="F168" s="441"/>
      <c r="G168" s="441"/>
      <c r="H168" s="441"/>
      <c r="I168" s="441"/>
      <c r="J168" s="441"/>
      <c r="K168" s="441"/>
      <c r="L168" s="441"/>
      <c r="M168" s="441"/>
      <c r="N168" s="441"/>
      <c r="O168" s="441"/>
      <c r="P168" s="441"/>
      <c r="Q168" s="441"/>
      <c r="R168" s="441"/>
      <c r="S168" s="441"/>
      <c r="T168" s="441"/>
      <c r="U168" s="441"/>
      <c r="V168" s="441"/>
      <c r="W168" s="441"/>
      <c r="X168" s="441"/>
      <c r="Y168" s="441"/>
      <c r="Z168" s="441"/>
    </row>
    <row r="169" spans="1:26" ht="13.5" customHeight="1" x14ac:dyDescent="0.2">
      <c r="A169" s="441"/>
      <c r="B169" s="441"/>
      <c r="C169" s="441"/>
      <c r="D169" s="441"/>
      <c r="E169" s="441"/>
      <c r="F169" s="441"/>
      <c r="G169" s="441"/>
      <c r="H169" s="441"/>
      <c r="I169" s="441"/>
      <c r="J169" s="441"/>
      <c r="K169" s="441"/>
      <c r="L169" s="441"/>
      <c r="M169" s="441"/>
      <c r="N169" s="441"/>
      <c r="O169" s="441"/>
      <c r="P169" s="441"/>
      <c r="Q169" s="441"/>
      <c r="R169" s="441"/>
      <c r="S169" s="441"/>
      <c r="T169" s="441"/>
      <c r="U169" s="441"/>
      <c r="V169" s="441"/>
      <c r="W169" s="441"/>
      <c r="X169" s="441"/>
      <c r="Y169" s="441"/>
      <c r="Z169" s="441"/>
    </row>
    <row r="170" spans="1:26" ht="13.5" customHeight="1" x14ac:dyDescent="0.2">
      <c r="A170" s="441"/>
      <c r="B170" s="441"/>
      <c r="C170" s="441"/>
      <c r="D170" s="441"/>
      <c r="E170" s="441"/>
      <c r="F170" s="441"/>
      <c r="G170" s="441"/>
      <c r="H170" s="441"/>
      <c r="I170" s="441"/>
      <c r="J170" s="441"/>
      <c r="K170" s="441"/>
      <c r="L170" s="441"/>
      <c r="M170" s="441"/>
      <c r="N170" s="441"/>
      <c r="O170" s="441"/>
      <c r="P170" s="441"/>
      <c r="Q170" s="441"/>
      <c r="R170" s="441"/>
      <c r="S170" s="441"/>
      <c r="T170" s="441"/>
      <c r="U170" s="441"/>
      <c r="V170" s="441"/>
      <c r="W170" s="441"/>
      <c r="X170" s="441"/>
      <c r="Y170" s="441"/>
      <c r="Z170" s="441"/>
    </row>
    <row r="171" spans="1:26" ht="13.5" customHeight="1" x14ac:dyDescent="0.2">
      <c r="A171" s="441"/>
      <c r="B171" s="441"/>
      <c r="C171" s="441"/>
      <c r="D171" s="441"/>
      <c r="E171" s="441"/>
      <c r="F171" s="441"/>
      <c r="G171" s="441"/>
      <c r="H171" s="441"/>
      <c r="I171" s="441"/>
      <c r="J171" s="441"/>
      <c r="K171" s="441"/>
      <c r="L171" s="441"/>
      <c r="M171" s="441"/>
      <c r="N171" s="441"/>
      <c r="O171" s="441"/>
      <c r="P171" s="441"/>
      <c r="Q171" s="441"/>
      <c r="R171" s="441"/>
      <c r="S171" s="441"/>
      <c r="T171" s="441"/>
      <c r="U171" s="441"/>
      <c r="V171" s="441"/>
      <c r="W171" s="441"/>
      <c r="X171" s="441"/>
      <c r="Y171" s="441"/>
      <c r="Z171" s="441"/>
    </row>
    <row r="172" spans="1:26" ht="13.5" customHeight="1" x14ac:dyDescent="0.2">
      <c r="A172" s="441"/>
      <c r="B172" s="441"/>
      <c r="C172" s="441"/>
      <c r="D172" s="441"/>
      <c r="E172" s="441"/>
      <c r="F172" s="441"/>
      <c r="G172" s="441"/>
      <c r="H172" s="441"/>
      <c r="I172" s="441"/>
      <c r="J172" s="441"/>
      <c r="K172" s="441"/>
      <c r="L172" s="441"/>
      <c r="M172" s="441"/>
      <c r="N172" s="441"/>
      <c r="O172" s="441"/>
      <c r="P172" s="441"/>
      <c r="Q172" s="441"/>
      <c r="R172" s="441"/>
      <c r="S172" s="441"/>
      <c r="T172" s="441"/>
      <c r="U172" s="441"/>
      <c r="V172" s="441"/>
      <c r="W172" s="441"/>
      <c r="X172" s="441"/>
      <c r="Y172" s="441"/>
      <c r="Z172" s="441"/>
    </row>
    <row r="173" spans="1:26" ht="13.5" customHeight="1" x14ac:dyDescent="0.2">
      <c r="A173" s="441"/>
      <c r="B173" s="441"/>
      <c r="C173" s="441"/>
      <c r="D173" s="441"/>
      <c r="E173" s="441"/>
      <c r="F173" s="441"/>
      <c r="G173" s="441"/>
      <c r="H173" s="441"/>
      <c r="I173" s="441"/>
      <c r="J173" s="441"/>
      <c r="K173" s="441"/>
      <c r="L173" s="441"/>
      <c r="M173" s="441"/>
      <c r="N173" s="441"/>
      <c r="O173" s="441"/>
      <c r="P173" s="441"/>
      <c r="Q173" s="441"/>
      <c r="R173" s="441"/>
      <c r="S173" s="441"/>
      <c r="T173" s="441"/>
      <c r="U173" s="441"/>
      <c r="V173" s="441"/>
      <c r="W173" s="441"/>
      <c r="X173" s="441"/>
      <c r="Y173" s="441"/>
      <c r="Z173" s="441"/>
    </row>
    <row r="174" spans="1:26" ht="13.5" customHeight="1" x14ac:dyDescent="0.2">
      <c r="A174" s="441"/>
      <c r="B174" s="441"/>
      <c r="C174" s="441"/>
      <c r="D174" s="441"/>
      <c r="E174" s="441"/>
      <c r="F174" s="441"/>
      <c r="G174" s="441"/>
      <c r="H174" s="441"/>
      <c r="I174" s="441"/>
      <c r="J174" s="441"/>
      <c r="K174" s="441"/>
      <c r="L174" s="441"/>
      <c r="M174" s="441"/>
      <c r="N174" s="441"/>
      <c r="O174" s="441"/>
      <c r="P174" s="441"/>
      <c r="Q174" s="441"/>
      <c r="R174" s="441"/>
      <c r="S174" s="441"/>
      <c r="T174" s="441"/>
      <c r="U174" s="441"/>
      <c r="V174" s="441"/>
      <c r="W174" s="441"/>
      <c r="X174" s="441"/>
      <c r="Y174" s="441"/>
      <c r="Z174" s="441"/>
    </row>
    <row r="175" spans="1:26" ht="13.5" customHeight="1" x14ac:dyDescent="0.2">
      <c r="A175" s="441"/>
      <c r="B175" s="441"/>
      <c r="C175" s="441"/>
      <c r="D175" s="441"/>
      <c r="E175" s="441"/>
      <c r="F175" s="441"/>
      <c r="G175" s="441"/>
      <c r="H175" s="441"/>
      <c r="I175" s="441"/>
      <c r="J175" s="441"/>
      <c r="K175" s="441"/>
      <c r="L175" s="441"/>
      <c r="M175" s="441"/>
      <c r="N175" s="441"/>
      <c r="O175" s="441"/>
      <c r="P175" s="441"/>
      <c r="Q175" s="441"/>
      <c r="R175" s="441"/>
      <c r="S175" s="441"/>
      <c r="T175" s="441"/>
      <c r="U175" s="441"/>
      <c r="V175" s="441"/>
      <c r="W175" s="441"/>
      <c r="X175" s="441"/>
      <c r="Y175" s="441"/>
      <c r="Z175" s="441"/>
    </row>
    <row r="176" spans="1:26" ht="13.5" customHeight="1" x14ac:dyDescent="0.2">
      <c r="A176" s="441"/>
      <c r="B176" s="441"/>
      <c r="C176" s="441"/>
      <c r="D176" s="441"/>
      <c r="E176" s="441"/>
      <c r="F176" s="441"/>
      <c r="G176" s="441"/>
      <c r="H176" s="441"/>
      <c r="I176" s="441"/>
      <c r="J176" s="441"/>
      <c r="K176" s="441"/>
      <c r="L176" s="441"/>
      <c r="M176" s="441"/>
      <c r="N176" s="441"/>
      <c r="O176" s="441"/>
      <c r="P176" s="441"/>
      <c r="Q176" s="441"/>
      <c r="R176" s="441"/>
      <c r="S176" s="441"/>
      <c r="T176" s="441"/>
      <c r="U176" s="441"/>
      <c r="V176" s="441"/>
      <c r="W176" s="441"/>
      <c r="X176" s="441"/>
      <c r="Y176" s="441"/>
      <c r="Z176" s="441"/>
    </row>
    <row r="177" spans="1:26" ht="13.5" customHeight="1" x14ac:dyDescent="0.2">
      <c r="A177" s="441"/>
      <c r="B177" s="441"/>
      <c r="C177" s="441"/>
      <c r="D177" s="441"/>
      <c r="E177" s="441"/>
      <c r="F177" s="441"/>
      <c r="G177" s="441"/>
      <c r="H177" s="441"/>
      <c r="I177" s="441"/>
      <c r="J177" s="441"/>
      <c r="K177" s="441"/>
      <c r="L177" s="441"/>
      <c r="M177" s="441"/>
      <c r="N177" s="441"/>
      <c r="O177" s="441"/>
      <c r="P177" s="441"/>
      <c r="Q177" s="441"/>
      <c r="R177" s="441"/>
      <c r="S177" s="441"/>
      <c r="T177" s="441"/>
      <c r="U177" s="441"/>
      <c r="V177" s="441"/>
      <c r="W177" s="441"/>
      <c r="X177" s="441"/>
      <c r="Y177" s="441"/>
      <c r="Z177" s="441"/>
    </row>
    <row r="178" spans="1:26" ht="13.5" customHeight="1" x14ac:dyDescent="0.2">
      <c r="A178" s="441"/>
      <c r="B178" s="441"/>
      <c r="C178" s="441"/>
      <c r="D178" s="441"/>
      <c r="E178" s="441"/>
      <c r="F178" s="441"/>
      <c r="G178" s="441"/>
      <c r="H178" s="441"/>
      <c r="I178" s="441"/>
      <c r="J178" s="441"/>
      <c r="K178" s="441"/>
      <c r="L178" s="441"/>
      <c r="M178" s="441"/>
      <c r="N178" s="441"/>
      <c r="O178" s="441"/>
      <c r="P178" s="441"/>
      <c r="Q178" s="441"/>
      <c r="R178" s="441"/>
      <c r="S178" s="441"/>
      <c r="T178" s="441"/>
      <c r="U178" s="441"/>
      <c r="V178" s="441"/>
      <c r="W178" s="441"/>
      <c r="X178" s="441"/>
      <c r="Y178" s="441"/>
      <c r="Z178" s="441"/>
    </row>
    <row r="179" spans="1:26" ht="13.5" customHeight="1" x14ac:dyDescent="0.2">
      <c r="A179" s="441"/>
      <c r="B179" s="441"/>
      <c r="C179" s="441"/>
      <c r="D179" s="441"/>
      <c r="E179" s="441"/>
      <c r="F179" s="441"/>
      <c r="G179" s="441"/>
      <c r="H179" s="441"/>
      <c r="I179" s="441"/>
      <c r="J179" s="441"/>
      <c r="K179" s="441"/>
      <c r="L179" s="441"/>
      <c r="M179" s="441"/>
      <c r="N179" s="441"/>
      <c r="O179" s="441"/>
      <c r="P179" s="441"/>
      <c r="Q179" s="441"/>
      <c r="R179" s="441"/>
      <c r="S179" s="441"/>
      <c r="T179" s="441"/>
      <c r="U179" s="441"/>
      <c r="V179" s="441"/>
      <c r="W179" s="441"/>
      <c r="X179" s="441"/>
      <c r="Y179" s="441"/>
      <c r="Z179" s="441"/>
    </row>
    <row r="180" spans="1:26" ht="13.5" customHeight="1" x14ac:dyDescent="0.2">
      <c r="A180" s="441"/>
      <c r="B180" s="441"/>
      <c r="C180" s="441"/>
      <c r="D180" s="441"/>
      <c r="E180" s="441"/>
      <c r="F180" s="441"/>
      <c r="G180" s="441"/>
      <c r="H180" s="441"/>
      <c r="I180" s="441"/>
      <c r="J180" s="441"/>
      <c r="K180" s="441"/>
      <c r="L180" s="441"/>
      <c r="M180" s="441"/>
      <c r="N180" s="441"/>
      <c r="O180" s="441"/>
      <c r="P180" s="441"/>
      <c r="Q180" s="441"/>
      <c r="R180" s="441"/>
      <c r="S180" s="441"/>
      <c r="T180" s="441"/>
      <c r="U180" s="441"/>
      <c r="V180" s="441"/>
      <c r="W180" s="441"/>
      <c r="X180" s="441"/>
      <c r="Y180" s="441"/>
      <c r="Z180" s="441"/>
    </row>
    <row r="181" spans="1:26" ht="13.5" customHeight="1" x14ac:dyDescent="0.2">
      <c r="A181" s="441"/>
      <c r="B181" s="441"/>
      <c r="C181" s="441"/>
      <c r="D181" s="441"/>
      <c r="E181" s="441"/>
      <c r="F181" s="441"/>
      <c r="G181" s="441"/>
      <c r="H181" s="441"/>
      <c r="I181" s="441"/>
      <c r="J181" s="441"/>
      <c r="K181" s="441"/>
      <c r="L181" s="441"/>
      <c r="M181" s="441"/>
      <c r="N181" s="441"/>
      <c r="O181" s="441"/>
      <c r="P181" s="441"/>
      <c r="Q181" s="441"/>
      <c r="R181" s="441"/>
      <c r="S181" s="441"/>
      <c r="T181" s="441"/>
      <c r="U181" s="441"/>
      <c r="V181" s="441"/>
      <c r="W181" s="441"/>
      <c r="X181" s="441"/>
      <c r="Y181" s="441"/>
      <c r="Z181" s="441"/>
    </row>
    <row r="182" spans="1:26" ht="13.5" customHeight="1" x14ac:dyDescent="0.2">
      <c r="A182" s="441"/>
      <c r="B182" s="441"/>
      <c r="C182" s="441"/>
      <c r="D182" s="441"/>
      <c r="E182" s="441"/>
      <c r="F182" s="441"/>
      <c r="G182" s="441"/>
      <c r="H182" s="441"/>
      <c r="I182" s="441"/>
      <c r="J182" s="441"/>
      <c r="K182" s="441"/>
      <c r="L182" s="441"/>
      <c r="M182" s="441"/>
      <c r="N182" s="441"/>
      <c r="O182" s="441"/>
      <c r="P182" s="441"/>
      <c r="Q182" s="441"/>
      <c r="R182" s="441"/>
      <c r="S182" s="441"/>
      <c r="T182" s="441"/>
      <c r="U182" s="441"/>
      <c r="V182" s="441"/>
      <c r="W182" s="441"/>
      <c r="X182" s="441"/>
      <c r="Y182" s="441"/>
      <c r="Z182" s="441"/>
    </row>
    <row r="183" spans="1:26" ht="13.5" customHeight="1" x14ac:dyDescent="0.2">
      <c r="A183" s="441"/>
      <c r="B183" s="441"/>
      <c r="C183" s="441"/>
      <c r="D183" s="441"/>
      <c r="E183" s="441"/>
      <c r="F183" s="441"/>
      <c r="G183" s="441"/>
      <c r="H183" s="441"/>
      <c r="I183" s="441"/>
      <c r="J183" s="441"/>
      <c r="K183" s="441"/>
      <c r="L183" s="441"/>
      <c r="M183" s="441"/>
      <c r="N183" s="441"/>
      <c r="O183" s="441"/>
      <c r="P183" s="441"/>
      <c r="Q183" s="441"/>
      <c r="R183" s="441"/>
      <c r="S183" s="441"/>
      <c r="T183" s="441"/>
      <c r="U183" s="441"/>
      <c r="V183" s="441"/>
      <c r="W183" s="441"/>
      <c r="X183" s="441"/>
      <c r="Y183" s="441"/>
      <c r="Z183" s="441"/>
    </row>
    <row r="184" spans="1:26" ht="13.5" customHeight="1" x14ac:dyDescent="0.2">
      <c r="A184" s="441"/>
      <c r="B184" s="441"/>
      <c r="C184" s="441"/>
      <c r="D184" s="441"/>
      <c r="E184" s="441"/>
      <c r="F184" s="441"/>
      <c r="G184" s="441"/>
      <c r="H184" s="441"/>
      <c r="I184" s="441"/>
      <c r="J184" s="441"/>
      <c r="K184" s="441"/>
      <c r="L184" s="441"/>
      <c r="M184" s="441"/>
      <c r="N184" s="441"/>
      <c r="O184" s="441"/>
      <c r="P184" s="441"/>
      <c r="Q184" s="441"/>
      <c r="R184" s="441"/>
      <c r="S184" s="441"/>
      <c r="T184" s="441"/>
      <c r="U184" s="441"/>
      <c r="V184" s="441"/>
      <c r="W184" s="441"/>
      <c r="X184" s="441"/>
      <c r="Y184" s="441"/>
      <c r="Z184" s="441"/>
    </row>
    <row r="185" spans="1:26" ht="13.5" customHeight="1" x14ac:dyDescent="0.2">
      <c r="A185" s="441"/>
      <c r="B185" s="441"/>
      <c r="C185" s="441"/>
      <c r="D185" s="441"/>
      <c r="E185" s="441"/>
      <c r="F185" s="441"/>
      <c r="G185" s="441"/>
      <c r="H185" s="441"/>
      <c r="I185" s="441"/>
      <c r="J185" s="441"/>
      <c r="K185" s="441"/>
      <c r="L185" s="441"/>
      <c r="M185" s="441"/>
      <c r="N185" s="441"/>
      <c r="O185" s="441"/>
      <c r="P185" s="441"/>
      <c r="Q185" s="441"/>
      <c r="R185" s="441"/>
      <c r="S185" s="441"/>
      <c r="T185" s="441"/>
      <c r="U185" s="441"/>
      <c r="V185" s="441"/>
      <c r="W185" s="441"/>
      <c r="X185" s="441"/>
      <c r="Y185" s="441"/>
      <c r="Z185" s="441"/>
    </row>
    <row r="186" spans="1:26" ht="13.5" customHeight="1" x14ac:dyDescent="0.2">
      <c r="A186" s="441"/>
      <c r="B186" s="441"/>
      <c r="C186" s="441"/>
      <c r="D186" s="441"/>
      <c r="E186" s="441"/>
      <c r="F186" s="441"/>
      <c r="G186" s="441"/>
      <c r="H186" s="441"/>
      <c r="I186" s="441"/>
      <c r="J186" s="441"/>
      <c r="K186" s="441"/>
      <c r="L186" s="441"/>
      <c r="M186" s="441"/>
      <c r="N186" s="441"/>
      <c r="O186" s="441"/>
      <c r="P186" s="441"/>
      <c r="Q186" s="441"/>
      <c r="R186" s="441"/>
      <c r="S186" s="441"/>
      <c r="T186" s="441"/>
      <c r="U186" s="441"/>
      <c r="V186" s="441"/>
      <c r="W186" s="441"/>
      <c r="X186" s="441"/>
      <c r="Y186" s="441"/>
      <c r="Z186" s="441"/>
    </row>
    <row r="187" spans="1:26" ht="13.5" customHeight="1" x14ac:dyDescent="0.2">
      <c r="A187" s="441"/>
      <c r="B187" s="441"/>
      <c r="C187" s="441"/>
      <c r="D187" s="441"/>
      <c r="E187" s="441"/>
      <c r="F187" s="441"/>
      <c r="G187" s="441"/>
      <c r="H187" s="441"/>
      <c r="I187" s="441"/>
      <c r="J187" s="441"/>
      <c r="K187" s="441"/>
      <c r="L187" s="441"/>
      <c r="M187" s="441"/>
      <c r="N187" s="441"/>
      <c r="O187" s="441"/>
      <c r="P187" s="441"/>
      <c r="Q187" s="441"/>
      <c r="R187" s="441"/>
      <c r="S187" s="441"/>
      <c r="T187" s="441"/>
      <c r="U187" s="441"/>
      <c r="V187" s="441"/>
      <c r="W187" s="441"/>
      <c r="X187" s="441"/>
      <c r="Y187" s="441"/>
      <c r="Z187" s="441"/>
    </row>
    <row r="188" spans="1:26" ht="13.5" customHeight="1" x14ac:dyDescent="0.2">
      <c r="A188" s="441"/>
      <c r="B188" s="441"/>
      <c r="C188" s="441"/>
      <c r="D188" s="441"/>
      <c r="E188" s="441"/>
      <c r="F188" s="441"/>
      <c r="G188" s="441"/>
      <c r="H188" s="441"/>
      <c r="I188" s="441"/>
      <c r="J188" s="441"/>
      <c r="K188" s="441"/>
      <c r="L188" s="441"/>
      <c r="M188" s="441"/>
      <c r="N188" s="441"/>
      <c r="O188" s="441"/>
      <c r="P188" s="441"/>
      <c r="Q188" s="441"/>
      <c r="R188" s="441"/>
      <c r="S188" s="441"/>
      <c r="T188" s="441"/>
      <c r="U188" s="441"/>
      <c r="V188" s="441"/>
      <c r="W188" s="441"/>
      <c r="X188" s="441"/>
      <c r="Y188" s="441"/>
      <c r="Z188" s="441"/>
    </row>
    <row r="189" spans="1:26" ht="13.5" customHeight="1" x14ac:dyDescent="0.2">
      <c r="A189" s="441"/>
      <c r="B189" s="441"/>
      <c r="C189" s="441"/>
      <c r="D189" s="441"/>
      <c r="E189" s="441"/>
      <c r="F189" s="441"/>
      <c r="G189" s="441"/>
      <c r="H189" s="441"/>
      <c r="I189" s="441"/>
      <c r="J189" s="441"/>
      <c r="K189" s="441"/>
      <c r="L189" s="441"/>
      <c r="M189" s="441"/>
      <c r="N189" s="441"/>
      <c r="O189" s="441"/>
      <c r="P189" s="441"/>
      <c r="Q189" s="441"/>
      <c r="R189" s="441"/>
      <c r="S189" s="441"/>
      <c r="T189" s="441"/>
      <c r="U189" s="441"/>
      <c r="V189" s="441"/>
      <c r="W189" s="441"/>
      <c r="X189" s="441"/>
      <c r="Y189" s="441"/>
      <c r="Z189" s="441"/>
    </row>
    <row r="190" spans="1:26" ht="13.5" customHeight="1" x14ac:dyDescent="0.2">
      <c r="A190" s="441"/>
      <c r="B190" s="441"/>
      <c r="C190" s="441"/>
      <c r="D190" s="441"/>
      <c r="E190" s="441"/>
      <c r="F190" s="441"/>
      <c r="G190" s="441"/>
      <c r="H190" s="441"/>
      <c r="I190" s="441"/>
      <c r="J190" s="441"/>
      <c r="K190" s="441"/>
      <c r="L190" s="441"/>
      <c r="M190" s="441"/>
      <c r="N190" s="441"/>
      <c r="O190" s="441"/>
      <c r="P190" s="441"/>
      <c r="Q190" s="441"/>
      <c r="R190" s="441"/>
      <c r="S190" s="441"/>
      <c r="T190" s="441"/>
      <c r="U190" s="441"/>
      <c r="V190" s="441"/>
      <c r="W190" s="441"/>
      <c r="X190" s="441"/>
      <c r="Y190" s="441"/>
      <c r="Z190" s="441"/>
    </row>
    <row r="191" spans="1:26" ht="13.5" customHeight="1" x14ac:dyDescent="0.2">
      <c r="A191" s="441"/>
      <c r="B191" s="441"/>
      <c r="C191" s="441"/>
      <c r="D191" s="441"/>
      <c r="E191" s="441"/>
      <c r="F191" s="441"/>
      <c r="G191" s="441"/>
      <c r="H191" s="441"/>
      <c r="I191" s="441"/>
      <c r="J191" s="441"/>
      <c r="K191" s="441"/>
      <c r="L191" s="441"/>
      <c r="M191" s="441"/>
      <c r="N191" s="441"/>
      <c r="O191" s="441"/>
      <c r="P191" s="441"/>
      <c r="Q191" s="441"/>
      <c r="R191" s="441"/>
      <c r="S191" s="441"/>
      <c r="T191" s="441"/>
      <c r="U191" s="441"/>
      <c r="V191" s="441"/>
      <c r="W191" s="441"/>
      <c r="X191" s="441"/>
      <c r="Y191" s="441"/>
      <c r="Z191" s="441"/>
    </row>
    <row r="192" spans="1:26" ht="13.5" customHeight="1" x14ac:dyDescent="0.2">
      <c r="A192" s="441"/>
      <c r="B192" s="441"/>
      <c r="C192" s="441"/>
      <c r="D192" s="441"/>
      <c r="E192" s="441"/>
      <c r="F192" s="441"/>
      <c r="G192" s="441"/>
      <c r="H192" s="441"/>
      <c r="I192" s="441"/>
      <c r="J192" s="441"/>
      <c r="K192" s="441"/>
      <c r="L192" s="441"/>
      <c r="M192" s="441"/>
      <c r="N192" s="441"/>
      <c r="O192" s="441"/>
      <c r="P192" s="441"/>
      <c r="Q192" s="441"/>
      <c r="R192" s="441"/>
      <c r="S192" s="441"/>
      <c r="T192" s="441"/>
      <c r="U192" s="441"/>
      <c r="V192" s="441"/>
      <c r="W192" s="441"/>
      <c r="X192" s="441"/>
      <c r="Y192" s="441"/>
      <c r="Z192" s="441"/>
    </row>
    <row r="193" spans="1:26" ht="13.5" customHeight="1" x14ac:dyDescent="0.2">
      <c r="A193" s="441"/>
      <c r="B193" s="441"/>
      <c r="C193" s="441"/>
      <c r="D193" s="441"/>
      <c r="E193" s="441"/>
      <c r="F193" s="441"/>
      <c r="G193" s="441"/>
      <c r="H193" s="441"/>
      <c r="I193" s="441"/>
      <c r="J193" s="441"/>
      <c r="K193" s="441"/>
      <c r="L193" s="441"/>
      <c r="M193" s="441"/>
      <c r="N193" s="441"/>
      <c r="O193" s="441"/>
      <c r="P193" s="441"/>
      <c r="Q193" s="441"/>
      <c r="R193" s="441"/>
      <c r="S193" s="441"/>
      <c r="T193" s="441"/>
      <c r="U193" s="441"/>
      <c r="V193" s="441"/>
      <c r="W193" s="441"/>
      <c r="X193" s="441"/>
      <c r="Y193" s="441"/>
      <c r="Z193" s="441"/>
    </row>
    <row r="194" spans="1:26" ht="13.5" customHeight="1" x14ac:dyDescent="0.2">
      <c r="A194" s="441"/>
      <c r="B194" s="441"/>
      <c r="C194" s="441"/>
      <c r="D194" s="441"/>
      <c r="E194" s="441"/>
      <c r="F194" s="441"/>
      <c r="G194" s="441"/>
      <c r="H194" s="441"/>
      <c r="I194" s="441"/>
      <c r="J194" s="441"/>
      <c r="K194" s="441"/>
      <c r="L194" s="441"/>
      <c r="M194" s="441"/>
      <c r="N194" s="441"/>
      <c r="O194" s="441"/>
      <c r="P194" s="441"/>
      <c r="Q194" s="441"/>
      <c r="R194" s="441"/>
      <c r="S194" s="441"/>
      <c r="T194" s="441"/>
      <c r="U194" s="441"/>
      <c r="V194" s="441"/>
      <c r="W194" s="441"/>
      <c r="X194" s="441"/>
      <c r="Y194" s="441"/>
      <c r="Z194" s="441"/>
    </row>
    <row r="195" spans="1:26" ht="13.5" customHeight="1" x14ac:dyDescent="0.2">
      <c r="A195" s="441"/>
      <c r="B195" s="441"/>
      <c r="C195" s="441"/>
      <c r="D195" s="441"/>
      <c r="E195" s="441"/>
      <c r="F195" s="441"/>
      <c r="G195" s="441"/>
      <c r="H195" s="441"/>
      <c r="I195" s="441"/>
      <c r="J195" s="441"/>
      <c r="K195" s="441"/>
      <c r="L195" s="441"/>
      <c r="M195" s="441"/>
      <c r="N195" s="441"/>
      <c r="O195" s="441"/>
      <c r="P195" s="441"/>
      <c r="Q195" s="441"/>
      <c r="R195" s="441"/>
      <c r="S195" s="441"/>
      <c r="T195" s="441"/>
      <c r="U195" s="441"/>
      <c r="V195" s="441"/>
      <c r="W195" s="441"/>
      <c r="X195" s="441"/>
      <c r="Y195" s="441"/>
      <c r="Z195" s="441"/>
    </row>
    <row r="196" spans="1:26" ht="13.5" customHeight="1" x14ac:dyDescent="0.2">
      <c r="A196" s="441"/>
      <c r="B196" s="441"/>
      <c r="C196" s="441"/>
      <c r="D196" s="441"/>
      <c r="E196" s="441"/>
      <c r="F196" s="441"/>
      <c r="G196" s="441"/>
      <c r="H196" s="441"/>
      <c r="I196" s="441"/>
      <c r="J196" s="441"/>
      <c r="K196" s="441"/>
      <c r="L196" s="441"/>
      <c r="M196" s="441"/>
      <c r="N196" s="441"/>
      <c r="O196" s="441"/>
      <c r="P196" s="441"/>
      <c r="Q196" s="441"/>
      <c r="R196" s="441"/>
      <c r="S196" s="441"/>
      <c r="T196" s="441"/>
      <c r="U196" s="441"/>
      <c r="V196" s="441"/>
      <c r="W196" s="441"/>
      <c r="X196" s="441"/>
      <c r="Y196" s="441"/>
      <c r="Z196" s="441"/>
    </row>
    <row r="197" spans="1:26" ht="13.5" customHeight="1" x14ac:dyDescent="0.2">
      <c r="A197" s="441"/>
      <c r="B197" s="441"/>
      <c r="C197" s="441"/>
      <c r="D197" s="441"/>
      <c r="E197" s="441"/>
      <c r="F197" s="441"/>
      <c r="G197" s="441"/>
      <c r="H197" s="441"/>
      <c r="I197" s="441"/>
      <c r="J197" s="441"/>
      <c r="K197" s="441"/>
      <c r="L197" s="441"/>
      <c r="M197" s="441"/>
      <c r="N197" s="441"/>
      <c r="O197" s="441"/>
      <c r="P197" s="441"/>
      <c r="Q197" s="441"/>
      <c r="R197" s="441"/>
      <c r="S197" s="441"/>
      <c r="T197" s="441"/>
      <c r="U197" s="441"/>
      <c r="V197" s="441"/>
      <c r="W197" s="441"/>
      <c r="X197" s="441"/>
      <c r="Y197" s="441"/>
      <c r="Z197" s="441"/>
    </row>
    <row r="198" spans="1:26" ht="13.5" customHeight="1" x14ac:dyDescent="0.2">
      <c r="A198" s="441"/>
      <c r="B198" s="441"/>
      <c r="C198" s="441"/>
      <c r="D198" s="441"/>
      <c r="E198" s="441"/>
      <c r="F198" s="441"/>
      <c r="G198" s="441"/>
      <c r="H198" s="441"/>
      <c r="I198" s="441"/>
      <c r="J198" s="441"/>
      <c r="K198" s="441"/>
      <c r="L198" s="441"/>
      <c r="M198" s="441"/>
      <c r="N198" s="441"/>
      <c r="O198" s="441"/>
      <c r="P198" s="441"/>
      <c r="Q198" s="441"/>
      <c r="R198" s="441"/>
      <c r="S198" s="441"/>
      <c r="T198" s="441"/>
      <c r="U198" s="441"/>
      <c r="V198" s="441"/>
      <c r="W198" s="441"/>
      <c r="X198" s="441"/>
      <c r="Y198" s="441"/>
      <c r="Z198" s="441"/>
    </row>
    <row r="199" spans="1:26" ht="13.5" customHeight="1" x14ac:dyDescent="0.2">
      <c r="A199" s="441"/>
      <c r="B199" s="441"/>
      <c r="C199" s="441"/>
      <c r="D199" s="441"/>
      <c r="E199" s="441"/>
      <c r="F199" s="441"/>
      <c r="G199" s="441"/>
      <c r="H199" s="441"/>
      <c r="I199" s="441"/>
      <c r="J199" s="441"/>
      <c r="K199" s="441"/>
      <c r="L199" s="441"/>
      <c r="M199" s="441"/>
      <c r="N199" s="441"/>
      <c r="O199" s="441"/>
      <c r="P199" s="441"/>
      <c r="Q199" s="441"/>
      <c r="R199" s="441"/>
      <c r="S199" s="441"/>
      <c r="T199" s="441"/>
      <c r="U199" s="441"/>
      <c r="V199" s="441"/>
      <c r="W199" s="441"/>
      <c r="X199" s="441"/>
      <c r="Y199" s="441"/>
      <c r="Z199" s="441"/>
    </row>
    <row r="200" spans="1:26" ht="13.5" customHeight="1" x14ac:dyDescent="0.2">
      <c r="A200" s="441"/>
      <c r="B200" s="441"/>
      <c r="C200" s="441"/>
      <c r="D200" s="441"/>
      <c r="E200" s="441"/>
      <c r="F200" s="441"/>
      <c r="G200" s="441"/>
      <c r="H200" s="441"/>
      <c r="I200" s="441"/>
      <c r="J200" s="441"/>
      <c r="K200" s="441"/>
      <c r="L200" s="441"/>
      <c r="M200" s="441"/>
      <c r="N200" s="441"/>
      <c r="O200" s="441"/>
      <c r="P200" s="441"/>
      <c r="Q200" s="441"/>
      <c r="R200" s="441"/>
      <c r="S200" s="441"/>
      <c r="T200" s="441"/>
      <c r="U200" s="441"/>
      <c r="V200" s="441"/>
      <c r="W200" s="441"/>
      <c r="X200" s="441"/>
      <c r="Y200" s="441"/>
      <c r="Z200" s="441"/>
    </row>
    <row r="201" spans="1:26" ht="13.5" customHeight="1" x14ac:dyDescent="0.2">
      <c r="A201" s="441"/>
      <c r="B201" s="441"/>
      <c r="C201" s="441"/>
      <c r="D201" s="441"/>
      <c r="E201" s="441"/>
      <c r="F201" s="441"/>
      <c r="G201" s="441"/>
      <c r="H201" s="441"/>
      <c r="I201" s="441"/>
      <c r="J201" s="441"/>
      <c r="K201" s="441"/>
      <c r="L201" s="441"/>
      <c r="M201" s="441"/>
      <c r="N201" s="441"/>
      <c r="O201" s="441"/>
      <c r="P201" s="441"/>
      <c r="Q201" s="441"/>
      <c r="R201" s="441"/>
      <c r="S201" s="441"/>
      <c r="T201" s="441"/>
      <c r="U201" s="441"/>
      <c r="V201" s="441"/>
      <c r="W201" s="441"/>
      <c r="X201" s="441"/>
      <c r="Y201" s="441"/>
      <c r="Z201" s="441"/>
    </row>
    <row r="202" spans="1:26" ht="13.5" customHeight="1" x14ac:dyDescent="0.2">
      <c r="A202" s="441"/>
      <c r="B202" s="441"/>
      <c r="C202" s="441"/>
      <c r="D202" s="441"/>
      <c r="E202" s="441"/>
      <c r="F202" s="441"/>
      <c r="G202" s="441"/>
      <c r="H202" s="441"/>
      <c r="I202" s="441"/>
      <c r="J202" s="441"/>
      <c r="K202" s="441"/>
      <c r="L202" s="441"/>
      <c r="M202" s="441"/>
      <c r="N202" s="441"/>
      <c r="O202" s="441"/>
      <c r="P202" s="441"/>
      <c r="Q202" s="441"/>
      <c r="R202" s="441"/>
      <c r="S202" s="441"/>
      <c r="T202" s="441"/>
      <c r="U202" s="441"/>
      <c r="V202" s="441"/>
      <c r="W202" s="441"/>
      <c r="X202" s="441"/>
      <c r="Y202" s="441"/>
      <c r="Z202" s="441"/>
    </row>
    <row r="203" spans="1:26" ht="13.5" customHeight="1" x14ac:dyDescent="0.2">
      <c r="A203" s="441"/>
      <c r="B203" s="441"/>
      <c r="C203" s="441"/>
      <c r="D203" s="441"/>
      <c r="E203" s="441"/>
      <c r="F203" s="441"/>
      <c r="G203" s="441"/>
      <c r="H203" s="441"/>
      <c r="I203" s="441"/>
      <c r="J203" s="441"/>
      <c r="K203" s="441"/>
      <c r="L203" s="441"/>
      <c r="M203" s="441"/>
      <c r="N203" s="441"/>
      <c r="O203" s="441"/>
      <c r="P203" s="441"/>
      <c r="Q203" s="441"/>
      <c r="R203" s="441"/>
      <c r="S203" s="441"/>
      <c r="T203" s="441"/>
      <c r="U203" s="441"/>
      <c r="V203" s="441"/>
      <c r="W203" s="441"/>
      <c r="X203" s="441"/>
      <c r="Y203" s="441"/>
      <c r="Z203" s="441"/>
    </row>
    <row r="204" spans="1:26" ht="13.5" customHeight="1" x14ac:dyDescent="0.2">
      <c r="A204" s="441"/>
      <c r="B204" s="441"/>
      <c r="C204" s="441"/>
      <c r="D204" s="441"/>
      <c r="E204" s="441"/>
      <c r="F204" s="441"/>
      <c r="G204" s="441"/>
      <c r="H204" s="441"/>
      <c r="I204" s="441"/>
      <c r="J204" s="441"/>
      <c r="K204" s="441"/>
      <c r="L204" s="441"/>
      <c r="M204" s="441"/>
      <c r="N204" s="441"/>
      <c r="O204" s="441"/>
      <c r="P204" s="441"/>
      <c r="Q204" s="441"/>
      <c r="R204" s="441"/>
      <c r="S204" s="441"/>
      <c r="T204" s="441"/>
      <c r="U204" s="441"/>
      <c r="V204" s="441"/>
      <c r="W204" s="441"/>
      <c r="X204" s="441"/>
      <c r="Y204" s="441"/>
      <c r="Z204" s="441"/>
    </row>
    <row r="205" spans="1:26" ht="13.5" customHeight="1" x14ac:dyDescent="0.2">
      <c r="A205" s="441"/>
      <c r="B205" s="441"/>
      <c r="C205" s="441"/>
      <c r="D205" s="441"/>
      <c r="E205" s="441"/>
      <c r="F205" s="441"/>
      <c r="G205" s="441"/>
      <c r="H205" s="441"/>
      <c r="I205" s="441"/>
      <c r="J205" s="441"/>
      <c r="K205" s="441"/>
      <c r="L205" s="441"/>
      <c r="M205" s="441"/>
      <c r="N205" s="441"/>
      <c r="O205" s="441"/>
      <c r="P205" s="441"/>
      <c r="Q205" s="441"/>
      <c r="R205" s="441"/>
      <c r="S205" s="441"/>
      <c r="T205" s="441"/>
      <c r="U205" s="441"/>
      <c r="V205" s="441"/>
      <c r="W205" s="441"/>
      <c r="X205" s="441"/>
      <c r="Y205" s="441"/>
      <c r="Z205" s="441"/>
    </row>
    <row r="206" spans="1:26" ht="13.5" customHeight="1" x14ac:dyDescent="0.2">
      <c r="A206" s="441"/>
      <c r="B206" s="441"/>
      <c r="C206" s="441"/>
      <c r="D206" s="441"/>
      <c r="E206" s="441"/>
      <c r="F206" s="441"/>
      <c r="G206" s="441"/>
      <c r="H206" s="441"/>
      <c r="I206" s="441"/>
      <c r="J206" s="441"/>
      <c r="K206" s="441"/>
      <c r="L206" s="441"/>
      <c r="M206" s="441"/>
      <c r="N206" s="441"/>
      <c r="O206" s="441"/>
      <c r="P206" s="441"/>
      <c r="Q206" s="441"/>
      <c r="R206" s="441"/>
      <c r="S206" s="441"/>
      <c r="T206" s="441"/>
      <c r="U206" s="441"/>
      <c r="V206" s="441"/>
      <c r="W206" s="441"/>
      <c r="X206" s="441"/>
      <c r="Y206" s="441"/>
      <c r="Z206" s="441"/>
    </row>
    <row r="207" spans="1:26" ht="13.5" customHeight="1" x14ac:dyDescent="0.2">
      <c r="A207" s="441"/>
      <c r="B207" s="441"/>
      <c r="C207" s="441"/>
      <c r="D207" s="441"/>
      <c r="E207" s="441"/>
      <c r="F207" s="441"/>
      <c r="G207" s="441"/>
      <c r="H207" s="441"/>
      <c r="I207" s="441"/>
      <c r="J207" s="441"/>
      <c r="K207" s="441"/>
      <c r="L207" s="441"/>
      <c r="M207" s="441"/>
      <c r="N207" s="441"/>
      <c r="O207" s="441"/>
      <c r="P207" s="441"/>
      <c r="Q207" s="441"/>
      <c r="R207" s="441"/>
      <c r="S207" s="441"/>
      <c r="T207" s="441"/>
      <c r="U207" s="441"/>
      <c r="V207" s="441"/>
      <c r="W207" s="441"/>
      <c r="X207" s="441"/>
      <c r="Y207" s="441"/>
      <c r="Z207" s="441"/>
    </row>
    <row r="208" spans="1:26" ht="13.5" customHeight="1" x14ac:dyDescent="0.2">
      <c r="A208" s="441"/>
      <c r="B208" s="441"/>
      <c r="C208" s="441"/>
      <c r="D208" s="441"/>
      <c r="E208" s="441"/>
      <c r="F208" s="441"/>
      <c r="G208" s="441"/>
      <c r="H208" s="441"/>
      <c r="I208" s="441"/>
      <c r="J208" s="441"/>
      <c r="K208" s="441"/>
      <c r="L208" s="441"/>
      <c r="M208" s="441"/>
      <c r="N208" s="441"/>
      <c r="O208" s="441"/>
      <c r="P208" s="441"/>
      <c r="Q208" s="441"/>
      <c r="R208" s="441"/>
      <c r="S208" s="441"/>
      <c r="T208" s="441"/>
      <c r="U208" s="441"/>
      <c r="V208" s="441"/>
      <c r="W208" s="441"/>
      <c r="X208" s="441"/>
      <c r="Y208" s="441"/>
      <c r="Z208" s="441"/>
    </row>
    <row r="209" spans="1:26" ht="13.5" customHeight="1" x14ac:dyDescent="0.2">
      <c r="A209" s="441"/>
      <c r="B209" s="441"/>
      <c r="C209" s="441"/>
      <c r="D209" s="441"/>
      <c r="E209" s="441"/>
      <c r="F209" s="441"/>
      <c r="G209" s="441"/>
      <c r="H209" s="441"/>
      <c r="I209" s="441"/>
      <c r="J209" s="441"/>
      <c r="K209" s="441"/>
      <c r="L209" s="441"/>
      <c r="M209" s="441"/>
      <c r="N209" s="441"/>
      <c r="O209" s="441"/>
      <c r="P209" s="441"/>
      <c r="Q209" s="441"/>
      <c r="R209" s="441"/>
      <c r="S209" s="441"/>
      <c r="T209" s="441"/>
      <c r="U209" s="441"/>
      <c r="V209" s="441"/>
      <c r="W209" s="441"/>
      <c r="X209" s="441"/>
      <c r="Y209" s="441"/>
      <c r="Z209" s="441"/>
    </row>
    <row r="210" spans="1:26" ht="13.5" customHeight="1" x14ac:dyDescent="0.2">
      <c r="A210" s="441"/>
      <c r="B210" s="441"/>
      <c r="C210" s="441"/>
      <c r="D210" s="441"/>
      <c r="E210" s="441"/>
      <c r="F210" s="441"/>
      <c r="G210" s="441"/>
      <c r="H210" s="441"/>
      <c r="I210" s="441"/>
      <c r="J210" s="441"/>
      <c r="K210" s="441"/>
      <c r="L210" s="441"/>
      <c r="M210" s="441"/>
      <c r="N210" s="441"/>
      <c r="O210" s="441"/>
      <c r="P210" s="441"/>
      <c r="Q210" s="441"/>
      <c r="R210" s="441"/>
      <c r="S210" s="441"/>
      <c r="T210" s="441"/>
      <c r="U210" s="441"/>
      <c r="V210" s="441"/>
      <c r="W210" s="441"/>
      <c r="X210" s="441"/>
      <c r="Y210" s="441"/>
      <c r="Z210" s="441"/>
    </row>
    <row r="211" spans="1:26" ht="13.5" customHeight="1" x14ac:dyDescent="0.2">
      <c r="A211" s="441"/>
      <c r="B211" s="441"/>
      <c r="C211" s="441"/>
      <c r="D211" s="441"/>
      <c r="E211" s="441"/>
      <c r="F211" s="441"/>
      <c r="G211" s="441"/>
      <c r="H211" s="441"/>
      <c r="I211" s="441"/>
      <c r="J211" s="441"/>
      <c r="K211" s="441"/>
      <c r="L211" s="441"/>
      <c r="M211" s="441"/>
      <c r="N211" s="441"/>
      <c r="O211" s="441"/>
      <c r="P211" s="441"/>
      <c r="Q211" s="441"/>
      <c r="R211" s="441"/>
      <c r="S211" s="441"/>
      <c r="T211" s="441"/>
      <c r="U211" s="441"/>
      <c r="V211" s="441"/>
      <c r="W211" s="441"/>
      <c r="X211" s="441"/>
      <c r="Y211" s="441"/>
      <c r="Z211" s="441"/>
    </row>
    <row r="212" spans="1:26" ht="13.5" customHeight="1" x14ac:dyDescent="0.2">
      <c r="A212" s="441"/>
      <c r="B212" s="441"/>
      <c r="C212" s="441"/>
      <c r="D212" s="441"/>
      <c r="E212" s="441"/>
      <c r="F212" s="441"/>
      <c r="G212" s="441"/>
      <c r="H212" s="441"/>
      <c r="I212" s="441"/>
      <c r="J212" s="441"/>
      <c r="K212" s="441"/>
      <c r="L212" s="441"/>
      <c r="M212" s="441"/>
      <c r="N212" s="441"/>
      <c r="O212" s="441"/>
      <c r="P212" s="441"/>
      <c r="Q212" s="441"/>
      <c r="R212" s="441"/>
      <c r="S212" s="441"/>
      <c r="T212" s="441"/>
      <c r="U212" s="441"/>
      <c r="V212" s="441"/>
      <c r="W212" s="441"/>
      <c r="X212" s="441"/>
      <c r="Y212" s="441"/>
      <c r="Z212" s="441"/>
    </row>
    <row r="213" spans="1:26" ht="13.5" customHeight="1" x14ac:dyDescent="0.2">
      <c r="A213" s="441"/>
      <c r="B213" s="441"/>
      <c r="C213" s="441"/>
      <c r="D213" s="441"/>
      <c r="E213" s="441"/>
      <c r="F213" s="441"/>
      <c r="G213" s="441"/>
      <c r="H213" s="441"/>
      <c r="I213" s="441"/>
      <c r="J213" s="441"/>
      <c r="K213" s="441"/>
      <c r="L213" s="441"/>
      <c r="M213" s="441"/>
      <c r="N213" s="441"/>
      <c r="O213" s="441"/>
      <c r="P213" s="441"/>
      <c r="Q213" s="441"/>
      <c r="R213" s="441"/>
      <c r="S213" s="441"/>
      <c r="T213" s="441"/>
      <c r="U213" s="441"/>
      <c r="V213" s="441"/>
      <c r="W213" s="441"/>
      <c r="X213" s="441"/>
      <c r="Y213" s="441"/>
      <c r="Z213" s="441"/>
    </row>
    <row r="214" spans="1:26" ht="13.5" customHeight="1" x14ac:dyDescent="0.2">
      <c r="A214" s="441"/>
      <c r="B214" s="441"/>
      <c r="C214" s="441"/>
      <c r="D214" s="441"/>
      <c r="E214" s="441"/>
      <c r="F214" s="441"/>
      <c r="G214" s="441"/>
      <c r="H214" s="441"/>
      <c r="I214" s="441"/>
      <c r="J214" s="441"/>
      <c r="K214" s="441"/>
      <c r="L214" s="441"/>
      <c r="M214" s="441"/>
      <c r="N214" s="441"/>
      <c r="O214" s="441"/>
      <c r="P214" s="441"/>
      <c r="Q214" s="441"/>
      <c r="R214" s="441"/>
      <c r="S214" s="441"/>
      <c r="T214" s="441"/>
      <c r="U214" s="441"/>
      <c r="V214" s="441"/>
      <c r="W214" s="441"/>
      <c r="X214" s="441"/>
      <c r="Y214" s="441"/>
      <c r="Z214" s="441"/>
    </row>
    <row r="215" spans="1:26" ht="13.5" customHeight="1" x14ac:dyDescent="0.2">
      <c r="A215" s="441"/>
      <c r="B215" s="441"/>
      <c r="C215" s="441"/>
      <c r="D215" s="441"/>
      <c r="E215" s="441"/>
      <c r="F215" s="441"/>
      <c r="G215" s="441"/>
      <c r="H215" s="441"/>
      <c r="I215" s="441"/>
      <c r="J215" s="441"/>
      <c r="K215" s="441"/>
      <c r="L215" s="441"/>
      <c r="M215" s="441"/>
      <c r="N215" s="441"/>
      <c r="O215" s="441"/>
      <c r="P215" s="441"/>
      <c r="Q215" s="441"/>
      <c r="R215" s="441"/>
      <c r="S215" s="441"/>
      <c r="T215" s="441"/>
      <c r="U215" s="441"/>
      <c r="V215" s="441"/>
      <c r="W215" s="441"/>
      <c r="X215" s="441"/>
      <c r="Y215" s="441"/>
      <c r="Z215" s="441"/>
    </row>
    <row r="216" spans="1:26" ht="13.5" customHeight="1" x14ac:dyDescent="0.2">
      <c r="A216" s="441"/>
      <c r="B216" s="441"/>
      <c r="C216" s="441"/>
      <c r="D216" s="441"/>
      <c r="E216" s="441"/>
      <c r="F216" s="441"/>
      <c r="G216" s="441"/>
      <c r="H216" s="441"/>
      <c r="I216" s="441"/>
      <c r="J216" s="441"/>
      <c r="K216" s="441"/>
      <c r="L216" s="441"/>
      <c r="M216" s="441"/>
      <c r="N216" s="441"/>
      <c r="O216" s="441"/>
      <c r="P216" s="441"/>
      <c r="Q216" s="441"/>
      <c r="R216" s="441"/>
      <c r="S216" s="441"/>
      <c r="T216" s="441"/>
      <c r="U216" s="441"/>
      <c r="V216" s="441"/>
      <c r="W216" s="441"/>
      <c r="X216" s="441"/>
      <c r="Y216" s="441"/>
      <c r="Z216" s="441"/>
    </row>
    <row r="217" spans="1:26" ht="13.5" customHeight="1" x14ac:dyDescent="0.2">
      <c r="A217" s="441"/>
      <c r="B217" s="441"/>
      <c r="C217" s="441"/>
      <c r="D217" s="441"/>
      <c r="E217" s="441"/>
      <c r="F217" s="441"/>
      <c r="G217" s="441"/>
      <c r="H217" s="441"/>
      <c r="I217" s="441"/>
      <c r="J217" s="441"/>
      <c r="K217" s="441"/>
      <c r="L217" s="441"/>
      <c r="M217" s="441"/>
      <c r="N217" s="441"/>
      <c r="O217" s="441"/>
      <c r="P217" s="441"/>
      <c r="Q217" s="441"/>
      <c r="R217" s="441"/>
      <c r="S217" s="441"/>
      <c r="T217" s="441"/>
      <c r="U217" s="441"/>
      <c r="V217" s="441"/>
      <c r="W217" s="441"/>
      <c r="X217" s="441"/>
      <c r="Y217" s="441"/>
      <c r="Z217" s="441"/>
    </row>
    <row r="218" spans="1:26" ht="13.5" customHeight="1" x14ac:dyDescent="0.2">
      <c r="A218" s="441"/>
      <c r="B218" s="441"/>
      <c r="C218" s="441"/>
      <c r="D218" s="441"/>
      <c r="E218" s="441"/>
      <c r="F218" s="441"/>
      <c r="G218" s="441"/>
      <c r="H218" s="441"/>
      <c r="I218" s="441"/>
      <c r="J218" s="441"/>
      <c r="K218" s="441"/>
      <c r="L218" s="441"/>
      <c r="M218" s="441"/>
      <c r="N218" s="441"/>
      <c r="O218" s="441"/>
      <c r="P218" s="441"/>
      <c r="Q218" s="441"/>
      <c r="R218" s="441"/>
      <c r="S218" s="441"/>
      <c r="T218" s="441"/>
      <c r="U218" s="441"/>
      <c r="V218" s="441"/>
      <c r="W218" s="441"/>
      <c r="X218" s="441"/>
      <c r="Y218" s="441"/>
      <c r="Z218" s="441"/>
    </row>
    <row r="219" spans="1:26" ht="13.5" customHeight="1" x14ac:dyDescent="0.2">
      <c r="A219" s="441"/>
      <c r="B219" s="441"/>
      <c r="C219" s="441"/>
      <c r="D219" s="441"/>
      <c r="E219" s="441"/>
      <c r="F219" s="441"/>
      <c r="G219" s="441"/>
      <c r="H219" s="441"/>
      <c r="I219" s="441"/>
      <c r="J219" s="441"/>
      <c r="K219" s="441"/>
      <c r="L219" s="441"/>
      <c r="M219" s="441"/>
      <c r="N219" s="441"/>
      <c r="O219" s="441"/>
      <c r="P219" s="441"/>
      <c r="Q219" s="441"/>
      <c r="R219" s="441"/>
      <c r="S219" s="441"/>
      <c r="T219" s="441"/>
      <c r="U219" s="441"/>
      <c r="V219" s="441"/>
      <c r="W219" s="441"/>
      <c r="X219" s="441"/>
      <c r="Y219" s="441"/>
      <c r="Z219" s="441"/>
    </row>
    <row r="220" spans="1:26" ht="13.5" customHeight="1" x14ac:dyDescent="0.2">
      <c r="A220" s="441"/>
      <c r="B220" s="441"/>
      <c r="C220" s="441"/>
      <c r="D220" s="441"/>
      <c r="E220" s="441"/>
      <c r="F220" s="441"/>
      <c r="G220" s="441"/>
      <c r="H220" s="441"/>
      <c r="I220" s="441"/>
      <c r="J220" s="441"/>
      <c r="K220" s="441"/>
      <c r="L220" s="441"/>
      <c r="M220" s="441"/>
      <c r="N220" s="441"/>
      <c r="O220" s="441"/>
      <c r="P220" s="441"/>
      <c r="Q220" s="441"/>
      <c r="R220" s="441"/>
      <c r="S220" s="441"/>
      <c r="T220" s="441"/>
      <c r="U220" s="441"/>
      <c r="V220" s="441"/>
      <c r="W220" s="441"/>
      <c r="X220" s="441"/>
      <c r="Y220" s="441"/>
      <c r="Z220" s="441"/>
    </row>
    <row r="221" spans="1:26" ht="13.5" customHeight="1" x14ac:dyDescent="0.2">
      <c r="A221" s="441"/>
      <c r="B221" s="441"/>
      <c r="C221" s="441"/>
      <c r="D221" s="441"/>
      <c r="E221" s="441"/>
      <c r="F221" s="441"/>
      <c r="G221" s="441"/>
      <c r="H221" s="441"/>
      <c r="I221" s="441"/>
      <c r="J221" s="441"/>
      <c r="K221" s="441"/>
      <c r="L221" s="441"/>
      <c r="M221" s="441"/>
      <c r="N221" s="441"/>
      <c r="O221" s="441"/>
      <c r="P221" s="441"/>
      <c r="Q221" s="441"/>
      <c r="R221" s="441"/>
      <c r="S221" s="441"/>
      <c r="T221" s="441"/>
      <c r="U221" s="441"/>
      <c r="V221" s="441"/>
      <c r="W221" s="441"/>
      <c r="X221" s="441"/>
      <c r="Y221" s="441"/>
      <c r="Z221" s="441"/>
    </row>
    <row r="222" spans="1:26" ht="13.5" customHeight="1" x14ac:dyDescent="0.2">
      <c r="A222" s="441"/>
      <c r="B222" s="441"/>
      <c r="C222" s="441"/>
      <c r="D222" s="441"/>
      <c r="E222" s="441"/>
      <c r="F222" s="441"/>
      <c r="G222" s="441"/>
      <c r="H222" s="441"/>
      <c r="I222" s="441"/>
      <c r="J222" s="441"/>
      <c r="K222" s="441"/>
      <c r="L222" s="441"/>
      <c r="M222" s="441"/>
      <c r="N222" s="441"/>
      <c r="O222" s="441"/>
      <c r="P222" s="441"/>
      <c r="Q222" s="441"/>
      <c r="R222" s="441"/>
      <c r="S222" s="441"/>
      <c r="T222" s="441"/>
      <c r="U222" s="441"/>
      <c r="V222" s="441"/>
      <c r="W222" s="441"/>
      <c r="X222" s="441"/>
      <c r="Y222" s="441"/>
      <c r="Z222" s="441"/>
    </row>
    <row r="223" spans="1:26" ht="13.5" customHeight="1" x14ac:dyDescent="0.2">
      <c r="A223" s="441"/>
      <c r="B223" s="441"/>
      <c r="C223" s="441"/>
      <c r="D223" s="441"/>
      <c r="E223" s="441"/>
      <c r="F223" s="441"/>
      <c r="G223" s="441"/>
      <c r="H223" s="441"/>
      <c r="I223" s="441"/>
      <c r="J223" s="441"/>
      <c r="K223" s="441"/>
      <c r="L223" s="441"/>
      <c r="M223" s="441"/>
      <c r="N223" s="441"/>
      <c r="O223" s="441"/>
      <c r="P223" s="441"/>
      <c r="Q223" s="441"/>
      <c r="R223" s="441"/>
      <c r="S223" s="441"/>
      <c r="T223" s="441"/>
      <c r="U223" s="441"/>
      <c r="V223" s="441"/>
      <c r="W223" s="441"/>
      <c r="X223" s="441"/>
      <c r="Y223" s="441"/>
      <c r="Z223" s="441"/>
    </row>
    <row r="224" spans="1:26" ht="13.5" customHeight="1" x14ac:dyDescent="0.2">
      <c r="A224" s="441"/>
      <c r="B224" s="441"/>
      <c r="C224" s="441"/>
      <c r="D224" s="441"/>
      <c r="E224" s="441"/>
      <c r="F224" s="441"/>
      <c r="G224" s="441"/>
      <c r="H224" s="441"/>
      <c r="I224" s="441"/>
      <c r="J224" s="441"/>
      <c r="K224" s="441"/>
      <c r="L224" s="441"/>
      <c r="M224" s="441"/>
      <c r="N224" s="441"/>
      <c r="O224" s="441"/>
      <c r="P224" s="441"/>
      <c r="Q224" s="441"/>
      <c r="R224" s="441"/>
      <c r="S224" s="441"/>
      <c r="T224" s="441"/>
      <c r="U224" s="441"/>
      <c r="V224" s="441"/>
      <c r="W224" s="441"/>
      <c r="X224" s="441"/>
      <c r="Y224" s="441"/>
      <c r="Z224" s="441"/>
    </row>
    <row r="225" spans="1:26" ht="13.5" customHeight="1" x14ac:dyDescent="0.2">
      <c r="A225" s="441"/>
      <c r="B225" s="441"/>
      <c r="C225" s="441"/>
      <c r="D225" s="441"/>
      <c r="E225" s="441"/>
      <c r="F225" s="441"/>
      <c r="G225" s="441"/>
      <c r="H225" s="441"/>
      <c r="I225" s="441"/>
      <c r="J225" s="441"/>
      <c r="K225" s="441"/>
      <c r="L225" s="441"/>
      <c r="M225" s="441"/>
      <c r="N225" s="441"/>
      <c r="O225" s="441"/>
      <c r="P225" s="441"/>
      <c r="Q225" s="441"/>
      <c r="R225" s="441"/>
      <c r="S225" s="441"/>
      <c r="T225" s="441"/>
      <c r="U225" s="441"/>
      <c r="V225" s="441"/>
      <c r="W225" s="441"/>
      <c r="X225" s="441"/>
      <c r="Y225" s="441"/>
      <c r="Z225" s="441"/>
    </row>
    <row r="226" spans="1:26" ht="13.5" customHeight="1" x14ac:dyDescent="0.2">
      <c r="A226" s="441"/>
      <c r="B226" s="441"/>
      <c r="C226" s="441"/>
      <c r="D226" s="441"/>
      <c r="E226" s="441"/>
      <c r="F226" s="441"/>
      <c r="G226" s="441"/>
      <c r="H226" s="441"/>
      <c r="I226" s="441"/>
      <c r="J226" s="441"/>
      <c r="K226" s="441"/>
      <c r="L226" s="441"/>
      <c r="M226" s="441"/>
      <c r="N226" s="441"/>
      <c r="O226" s="441"/>
      <c r="P226" s="441"/>
      <c r="Q226" s="441"/>
      <c r="R226" s="441"/>
      <c r="S226" s="441"/>
      <c r="T226" s="441"/>
      <c r="U226" s="441"/>
      <c r="V226" s="441"/>
      <c r="W226" s="441"/>
      <c r="X226" s="441"/>
      <c r="Y226" s="441"/>
      <c r="Z226" s="441"/>
    </row>
    <row r="227" spans="1:26" ht="13.5" customHeight="1" x14ac:dyDescent="0.2">
      <c r="A227" s="441"/>
      <c r="B227" s="441"/>
      <c r="C227" s="441"/>
      <c r="D227" s="441"/>
      <c r="E227" s="441"/>
      <c r="F227" s="441"/>
      <c r="G227" s="441"/>
      <c r="H227" s="441"/>
      <c r="I227" s="441"/>
      <c r="J227" s="441"/>
      <c r="K227" s="441"/>
      <c r="L227" s="441"/>
      <c r="M227" s="441"/>
      <c r="N227" s="441"/>
      <c r="O227" s="441"/>
      <c r="P227" s="441"/>
      <c r="Q227" s="441"/>
      <c r="R227" s="441"/>
      <c r="S227" s="441"/>
      <c r="T227" s="441"/>
      <c r="U227" s="441"/>
      <c r="V227" s="441"/>
      <c r="W227" s="441"/>
      <c r="X227" s="441"/>
      <c r="Y227" s="441"/>
      <c r="Z227" s="441"/>
    </row>
    <row r="228" spans="1:26" ht="13.5" customHeight="1" x14ac:dyDescent="0.2">
      <c r="A228" s="441"/>
      <c r="B228" s="441"/>
      <c r="C228" s="441"/>
      <c r="D228" s="441"/>
      <c r="E228" s="441"/>
      <c r="F228" s="441"/>
      <c r="G228" s="441"/>
      <c r="H228" s="441"/>
      <c r="I228" s="441"/>
      <c r="J228" s="441"/>
      <c r="K228" s="441"/>
      <c r="L228" s="441"/>
      <c r="M228" s="441"/>
      <c r="N228" s="441"/>
      <c r="O228" s="441"/>
      <c r="P228" s="441"/>
      <c r="Q228" s="441"/>
      <c r="R228" s="441"/>
      <c r="S228" s="441"/>
      <c r="T228" s="441"/>
      <c r="U228" s="441"/>
      <c r="V228" s="441"/>
      <c r="W228" s="441"/>
      <c r="X228" s="441"/>
      <c r="Y228" s="441"/>
      <c r="Z228" s="441"/>
    </row>
    <row r="229" spans="1:26" ht="13.5" customHeight="1" x14ac:dyDescent="0.2">
      <c r="A229" s="441"/>
      <c r="B229" s="441"/>
      <c r="C229" s="441"/>
      <c r="D229" s="441"/>
      <c r="E229" s="441"/>
      <c r="F229" s="441"/>
      <c r="G229" s="441"/>
      <c r="H229" s="441"/>
      <c r="I229" s="441"/>
      <c r="J229" s="441"/>
      <c r="K229" s="441"/>
      <c r="L229" s="441"/>
      <c r="M229" s="441"/>
      <c r="N229" s="441"/>
      <c r="O229" s="441"/>
      <c r="P229" s="441"/>
      <c r="Q229" s="441"/>
      <c r="R229" s="441"/>
      <c r="S229" s="441"/>
      <c r="T229" s="441"/>
      <c r="U229" s="441"/>
      <c r="V229" s="441"/>
      <c r="W229" s="441"/>
      <c r="X229" s="441"/>
      <c r="Y229" s="441"/>
      <c r="Z229" s="441"/>
    </row>
    <row r="230" spans="1:26" ht="13.5" customHeight="1" x14ac:dyDescent="0.2">
      <c r="A230" s="441"/>
      <c r="B230" s="441"/>
      <c r="C230" s="441"/>
      <c r="D230" s="441"/>
      <c r="E230" s="441"/>
      <c r="F230" s="441"/>
      <c r="G230" s="441"/>
      <c r="H230" s="441"/>
      <c r="I230" s="441"/>
      <c r="J230" s="441"/>
      <c r="K230" s="441"/>
      <c r="L230" s="441"/>
      <c r="M230" s="441"/>
      <c r="N230" s="441"/>
      <c r="O230" s="441"/>
      <c r="P230" s="441"/>
      <c r="Q230" s="441"/>
      <c r="R230" s="441"/>
      <c r="S230" s="441"/>
      <c r="T230" s="441"/>
      <c r="U230" s="441"/>
      <c r="V230" s="441"/>
      <c r="W230" s="441"/>
      <c r="X230" s="441"/>
      <c r="Y230" s="441"/>
      <c r="Z230" s="441"/>
    </row>
    <row r="231" spans="1:26" ht="13.5" customHeight="1" x14ac:dyDescent="0.2">
      <c r="A231" s="441"/>
      <c r="B231" s="441"/>
      <c r="C231" s="441"/>
      <c r="D231" s="441"/>
      <c r="E231" s="441"/>
      <c r="F231" s="441"/>
      <c r="G231" s="441"/>
      <c r="H231" s="441"/>
      <c r="I231" s="441"/>
      <c r="J231" s="441"/>
      <c r="K231" s="441"/>
      <c r="L231" s="441"/>
      <c r="M231" s="441"/>
      <c r="N231" s="441"/>
      <c r="O231" s="441"/>
      <c r="P231" s="441"/>
      <c r="Q231" s="441"/>
      <c r="R231" s="441"/>
      <c r="S231" s="441"/>
      <c r="T231" s="441"/>
      <c r="U231" s="441"/>
      <c r="V231" s="441"/>
      <c r="W231" s="441"/>
      <c r="X231" s="441"/>
      <c r="Y231" s="441"/>
      <c r="Z231" s="441"/>
    </row>
    <row r="232" spans="1:26" ht="13.5" customHeight="1" x14ac:dyDescent="0.2">
      <c r="A232" s="441"/>
      <c r="B232" s="441"/>
      <c r="C232" s="441"/>
      <c r="D232" s="441"/>
      <c r="E232" s="441"/>
      <c r="F232" s="441"/>
      <c r="G232" s="441"/>
      <c r="H232" s="441"/>
      <c r="I232" s="441"/>
      <c r="J232" s="441"/>
      <c r="K232" s="441"/>
      <c r="L232" s="441"/>
      <c r="M232" s="441"/>
      <c r="N232" s="441"/>
      <c r="O232" s="441"/>
      <c r="P232" s="441"/>
      <c r="Q232" s="441"/>
      <c r="R232" s="441"/>
      <c r="S232" s="441"/>
      <c r="T232" s="441"/>
      <c r="U232" s="441"/>
      <c r="V232" s="441"/>
      <c r="W232" s="441"/>
      <c r="X232" s="441"/>
      <c r="Y232" s="441"/>
      <c r="Z232" s="441"/>
    </row>
    <row r="233" spans="1:26" ht="13.5" customHeight="1" x14ac:dyDescent="0.2">
      <c r="A233" s="441"/>
      <c r="B233" s="441"/>
      <c r="C233" s="441"/>
      <c r="D233" s="441"/>
      <c r="E233" s="441"/>
      <c r="F233" s="441"/>
      <c r="G233" s="441"/>
      <c r="H233" s="441"/>
      <c r="I233" s="441"/>
      <c r="J233" s="441"/>
      <c r="K233" s="441"/>
      <c r="L233" s="441"/>
      <c r="M233" s="441"/>
      <c r="N233" s="441"/>
      <c r="O233" s="441"/>
      <c r="P233" s="441"/>
      <c r="Q233" s="441"/>
      <c r="R233" s="441"/>
      <c r="S233" s="441"/>
      <c r="T233" s="441"/>
      <c r="U233" s="441"/>
      <c r="V233" s="441"/>
      <c r="W233" s="441"/>
      <c r="X233" s="441"/>
      <c r="Y233" s="441"/>
      <c r="Z233" s="441"/>
    </row>
    <row r="234" spans="1:26" ht="13.5" customHeight="1" x14ac:dyDescent="0.2">
      <c r="A234" s="441"/>
      <c r="B234" s="441"/>
      <c r="C234" s="441"/>
      <c r="D234" s="441"/>
      <c r="E234" s="441"/>
      <c r="F234" s="441"/>
      <c r="G234" s="441"/>
      <c r="H234" s="441"/>
      <c r="I234" s="441"/>
      <c r="J234" s="441"/>
      <c r="K234" s="441"/>
      <c r="L234" s="441"/>
      <c r="M234" s="441"/>
      <c r="N234" s="441"/>
      <c r="O234" s="441"/>
      <c r="P234" s="441"/>
      <c r="Q234" s="441"/>
      <c r="R234" s="441"/>
      <c r="S234" s="441"/>
      <c r="T234" s="441"/>
      <c r="U234" s="441"/>
      <c r="V234" s="441"/>
      <c r="W234" s="441"/>
      <c r="X234" s="441"/>
      <c r="Y234" s="441"/>
      <c r="Z234" s="441"/>
    </row>
    <row r="235" spans="1:26" ht="13.5" customHeight="1" x14ac:dyDescent="0.2">
      <c r="A235" s="441"/>
      <c r="B235" s="441"/>
      <c r="C235" s="441"/>
      <c r="D235" s="441"/>
      <c r="E235" s="441"/>
      <c r="F235" s="441"/>
      <c r="G235" s="441"/>
      <c r="H235" s="441"/>
      <c r="I235" s="441"/>
      <c r="J235" s="441"/>
      <c r="K235" s="441"/>
      <c r="L235" s="441"/>
      <c r="M235" s="441"/>
      <c r="N235" s="441"/>
      <c r="O235" s="441"/>
      <c r="P235" s="441"/>
      <c r="Q235" s="441"/>
      <c r="R235" s="441"/>
      <c r="S235" s="441"/>
      <c r="T235" s="441"/>
      <c r="U235" s="441"/>
      <c r="V235" s="441"/>
      <c r="W235" s="441"/>
      <c r="X235" s="441"/>
      <c r="Y235" s="441"/>
      <c r="Z235" s="441"/>
    </row>
    <row r="236" spans="1:26" ht="13.5" customHeight="1" x14ac:dyDescent="0.2">
      <c r="A236" s="441"/>
      <c r="B236" s="441"/>
      <c r="C236" s="441"/>
      <c r="D236" s="441"/>
      <c r="E236" s="441"/>
      <c r="F236" s="441"/>
      <c r="G236" s="441"/>
      <c r="H236" s="441"/>
      <c r="I236" s="441"/>
      <c r="J236" s="441"/>
      <c r="K236" s="441"/>
      <c r="L236" s="441"/>
      <c r="M236" s="441"/>
      <c r="N236" s="441"/>
      <c r="O236" s="441"/>
      <c r="P236" s="441"/>
      <c r="Q236" s="441"/>
      <c r="R236" s="441"/>
      <c r="S236" s="441"/>
      <c r="T236" s="441"/>
      <c r="U236" s="441"/>
      <c r="V236" s="441"/>
      <c r="W236" s="441"/>
      <c r="X236" s="441"/>
      <c r="Y236" s="441"/>
      <c r="Z236" s="441"/>
    </row>
    <row r="237" spans="1:26" ht="13.5" customHeight="1" x14ac:dyDescent="0.2">
      <c r="A237" s="441"/>
      <c r="B237" s="441"/>
      <c r="C237" s="441"/>
      <c r="D237" s="441"/>
      <c r="E237" s="441"/>
      <c r="F237" s="441"/>
      <c r="G237" s="441"/>
      <c r="H237" s="441"/>
      <c r="I237" s="441"/>
      <c r="J237" s="441"/>
      <c r="K237" s="441"/>
      <c r="L237" s="441"/>
      <c r="M237" s="441"/>
      <c r="N237" s="441"/>
      <c r="O237" s="441"/>
      <c r="P237" s="441"/>
      <c r="Q237" s="441"/>
      <c r="R237" s="441"/>
      <c r="S237" s="441"/>
      <c r="T237" s="441"/>
      <c r="U237" s="441"/>
      <c r="V237" s="441"/>
      <c r="W237" s="441"/>
      <c r="X237" s="441"/>
      <c r="Y237" s="441"/>
      <c r="Z237" s="441"/>
    </row>
    <row r="238" spans="1:26" ht="13.5" customHeight="1" x14ac:dyDescent="0.2">
      <c r="A238" s="441"/>
      <c r="B238" s="441"/>
      <c r="C238" s="441"/>
      <c r="D238" s="441"/>
      <c r="E238" s="441"/>
      <c r="F238" s="441"/>
      <c r="G238" s="441"/>
      <c r="H238" s="441"/>
      <c r="I238" s="441"/>
      <c r="J238" s="441"/>
      <c r="K238" s="441"/>
      <c r="L238" s="441"/>
      <c r="M238" s="441"/>
      <c r="N238" s="441"/>
      <c r="O238" s="441"/>
      <c r="P238" s="441"/>
      <c r="Q238" s="441"/>
      <c r="R238" s="441"/>
      <c r="S238" s="441"/>
      <c r="T238" s="441"/>
      <c r="U238" s="441"/>
      <c r="V238" s="441"/>
      <c r="W238" s="441"/>
      <c r="X238" s="441"/>
      <c r="Y238" s="441"/>
      <c r="Z238" s="441"/>
    </row>
    <row r="239" spans="1:26" ht="13.5" customHeight="1" x14ac:dyDescent="0.2">
      <c r="A239" s="441"/>
      <c r="B239" s="441"/>
      <c r="C239" s="441"/>
      <c r="D239" s="441"/>
      <c r="E239" s="441"/>
      <c r="F239" s="441"/>
      <c r="G239" s="441"/>
      <c r="H239" s="441"/>
      <c r="I239" s="441"/>
      <c r="J239" s="441"/>
      <c r="K239" s="441"/>
      <c r="L239" s="441"/>
      <c r="M239" s="441"/>
      <c r="N239" s="441"/>
      <c r="O239" s="441"/>
      <c r="P239" s="441"/>
      <c r="Q239" s="441"/>
      <c r="R239" s="441"/>
      <c r="S239" s="441"/>
      <c r="T239" s="441"/>
      <c r="U239" s="441"/>
      <c r="V239" s="441"/>
      <c r="W239" s="441"/>
      <c r="X239" s="441"/>
      <c r="Y239" s="441"/>
      <c r="Z239" s="441"/>
    </row>
    <row r="240" spans="1:26" ht="13.5" customHeight="1" x14ac:dyDescent="0.2">
      <c r="A240" s="441"/>
      <c r="B240" s="441"/>
      <c r="C240" s="441"/>
      <c r="D240" s="441"/>
      <c r="E240" s="441"/>
      <c r="F240" s="441"/>
      <c r="G240" s="441"/>
      <c r="H240" s="441"/>
      <c r="I240" s="441"/>
      <c r="J240" s="441"/>
      <c r="K240" s="441"/>
      <c r="L240" s="441"/>
      <c r="M240" s="441"/>
      <c r="N240" s="441"/>
      <c r="O240" s="441"/>
      <c r="P240" s="441"/>
      <c r="Q240" s="441"/>
      <c r="R240" s="441"/>
      <c r="S240" s="441"/>
      <c r="T240" s="441"/>
      <c r="U240" s="441"/>
      <c r="V240" s="441"/>
      <c r="W240" s="441"/>
      <c r="X240" s="441"/>
      <c r="Y240" s="441"/>
      <c r="Z240" s="441"/>
    </row>
    <row r="241" spans="1:26" ht="13.5" customHeight="1" x14ac:dyDescent="0.2">
      <c r="A241" s="441"/>
      <c r="B241" s="441"/>
      <c r="C241" s="441"/>
      <c r="D241" s="441"/>
      <c r="E241" s="441"/>
      <c r="F241" s="441"/>
      <c r="G241" s="441"/>
      <c r="H241" s="441"/>
      <c r="I241" s="441"/>
      <c r="J241" s="441"/>
      <c r="K241" s="441"/>
      <c r="L241" s="441"/>
      <c r="M241" s="441"/>
      <c r="N241" s="441"/>
      <c r="O241" s="441"/>
      <c r="P241" s="441"/>
      <c r="Q241" s="441"/>
      <c r="R241" s="441"/>
      <c r="S241" s="441"/>
      <c r="T241" s="441"/>
      <c r="U241" s="441"/>
      <c r="V241" s="441"/>
      <c r="W241" s="441"/>
      <c r="X241" s="441"/>
      <c r="Y241" s="441"/>
      <c r="Z241" s="441"/>
    </row>
    <row r="242" spans="1:26" ht="13.5" customHeight="1" x14ac:dyDescent="0.2">
      <c r="A242" s="441"/>
      <c r="B242" s="441"/>
      <c r="C242" s="441"/>
      <c r="D242" s="441"/>
      <c r="E242" s="441"/>
      <c r="F242" s="441"/>
      <c r="G242" s="441"/>
      <c r="H242" s="441"/>
      <c r="I242" s="441"/>
      <c r="J242" s="441"/>
      <c r="K242" s="441"/>
      <c r="L242" s="441"/>
      <c r="M242" s="441"/>
      <c r="N242" s="441"/>
      <c r="O242" s="441"/>
      <c r="P242" s="441"/>
      <c r="Q242" s="441"/>
      <c r="R242" s="441"/>
      <c r="S242" s="441"/>
      <c r="T242" s="441"/>
      <c r="U242" s="441"/>
      <c r="V242" s="441"/>
      <c r="W242" s="441"/>
      <c r="X242" s="441"/>
      <c r="Y242" s="441"/>
      <c r="Z242" s="441"/>
    </row>
    <row r="243" spans="1:26" ht="13.5" customHeight="1" x14ac:dyDescent="0.2">
      <c r="A243" s="441"/>
      <c r="B243" s="441"/>
      <c r="C243" s="441"/>
      <c r="D243" s="441"/>
      <c r="E243" s="441"/>
      <c r="F243" s="441"/>
      <c r="G243" s="441"/>
      <c r="H243" s="441"/>
      <c r="I243" s="441"/>
      <c r="J243" s="441"/>
      <c r="K243" s="441"/>
      <c r="L243" s="441"/>
      <c r="M243" s="441"/>
      <c r="N243" s="441"/>
      <c r="O243" s="441"/>
      <c r="P243" s="441"/>
      <c r="Q243" s="441"/>
      <c r="R243" s="441"/>
      <c r="S243" s="441"/>
      <c r="T243" s="441"/>
      <c r="U243" s="441"/>
      <c r="V243" s="441"/>
      <c r="W243" s="441"/>
      <c r="X243" s="441"/>
      <c r="Y243" s="441"/>
      <c r="Z243" s="441"/>
    </row>
    <row r="244" spans="1:26" ht="13.5" customHeight="1" x14ac:dyDescent="0.2">
      <c r="A244" s="441"/>
      <c r="B244" s="441"/>
      <c r="C244" s="441"/>
      <c r="D244" s="441"/>
      <c r="E244" s="441"/>
      <c r="F244" s="441"/>
      <c r="G244" s="441"/>
      <c r="H244" s="441"/>
      <c r="I244" s="441"/>
      <c r="J244" s="441"/>
      <c r="K244" s="441"/>
      <c r="L244" s="441"/>
      <c r="M244" s="441"/>
      <c r="N244" s="441"/>
      <c r="O244" s="441"/>
      <c r="P244" s="441"/>
      <c r="Q244" s="441"/>
      <c r="R244" s="441"/>
      <c r="S244" s="441"/>
      <c r="T244" s="441"/>
      <c r="U244" s="441"/>
      <c r="V244" s="441"/>
      <c r="W244" s="441"/>
      <c r="X244" s="441"/>
      <c r="Y244" s="441"/>
      <c r="Z244" s="441"/>
    </row>
    <row r="245" spans="1:26" ht="13.5" customHeight="1" x14ac:dyDescent="0.2">
      <c r="A245" s="441"/>
      <c r="B245" s="441"/>
      <c r="C245" s="441"/>
      <c r="D245" s="441"/>
      <c r="E245" s="441"/>
      <c r="F245" s="441"/>
      <c r="G245" s="441"/>
      <c r="H245" s="441"/>
      <c r="I245" s="441"/>
      <c r="J245" s="441"/>
      <c r="K245" s="441"/>
      <c r="L245" s="441"/>
      <c r="M245" s="441"/>
      <c r="N245" s="441"/>
      <c r="O245" s="441"/>
      <c r="P245" s="441"/>
      <c r="Q245" s="441"/>
      <c r="R245" s="441"/>
      <c r="S245" s="441"/>
      <c r="T245" s="441"/>
      <c r="U245" s="441"/>
      <c r="V245" s="441"/>
      <c r="W245" s="441"/>
      <c r="X245" s="441"/>
      <c r="Y245" s="441"/>
      <c r="Z245" s="441"/>
    </row>
    <row r="246" spans="1:26" ht="13.5" customHeight="1" x14ac:dyDescent="0.2">
      <c r="A246" s="441"/>
      <c r="B246" s="441"/>
      <c r="C246" s="441"/>
      <c r="D246" s="441"/>
      <c r="E246" s="441"/>
      <c r="F246" s="441"/>
      <c r="G246" s="441"/>
      <c r="H246" s="441"/>
      <c r="I246" s="441"/>
      <c r="J246" s="441"/>
      <c r="K246" s="441"/>
      <c r="L246" s="441"/>
      <c r="M246" s="441"/>
      <c r="N246" s="441"/>
      <c r="O246" s="441"/>
      <c r="P246" s="441"/>
      <c r="Q246" s="441"/>
      <c r="R246" s="441"/>
      <c r="S246" s="441"/>
      <c r="T246" s="441"/>
      <c r="U246" s="441"/>
      <c r="V246" s="441"/>
      <c r="W246" s="441"/>
      <c r="X246" s="441"/>
      <c r="Y246" s="441"/>
      <c r="Z246" s="441"/>
    </row>
    <row r="247" spans="1:26" ht="13.5" customHeight="1" x14ac:dyDescent="0.2">
      <c r="A247" s="441"/>
      <c r="B247" s="441"/>
      <c r="C247" s="441"/>
      <c r="D247" s="441"/>
      <c r="E247" s="441"/>
      <c r="F247" s="441"/>
      <c r="G247" s="441"/>
      <c r="H247" s="441"/>
      <c r="I247" s="441"/>
      <c r="J247" s="441"/>
      <c r="K247" s="441"/>
      <c r="L247" s="441"/>
      <c r="M247" s="441"/>
      <c r="N247" s="441"/>
      <c r="O247" s="441"/>
      <c r="P247" s="441"/>
      <c r="Q247" s="441"/>
      <c r="R247" s="441"/>
      <c r="S247" s="441"/>
      <c r="T247" s="441"/>
      <c r="U247" s="441"/>
      <c r="V247" s="441"/>
      <c r="W247" s="441"/>
      <c r="X247" s="441"/>
      <c r="Y247" s="441"/>
      <c r="Z247" s="441"/>
    </row>
    <row r="248" spans="1:26" ht="13.5" customHeight="1" x14ac:dyDescent="0.2">
      <c r="A248" s="441"/>
      <c r="B248" s="441"/>
      <c r="C248" s="441"/>
      <c r="D248" s="441"/>
      <c r="E248" s="441"/>
      <c r="F248" s="441"/>
      <c r="G248" s="441"/>
      <c r="H248" s="441"/>
      <c r="I248" s="441"/>
      <c r="J248" s="441"/>
      <c r="K248" s="441"/>
      <c r="L248" s="441"/>
      <c r="M248" s="441"/>
      <c r="N248" s="441"/>
      <c r="O248" s="441"/>
      <c r="P248" s="441"/>
      <c r="Q248" s="441"/>
      <c r="R248" s="441"/>
      <c r="S248" s="441"/>
      <c r="T248" s="441"/>
      <c r="U248" s="441"/>
      <c r="V248" s="441"/>
      <c r="W248" s="441"/>
      <c r="X248" s="441"/>
      <c r="Y248" s="441"/>
      <c r="Z248" s="441"/>
    </row>
    <row r="249" spans="1:26" ht="13.5" customHeight="1" x14ac:dyDescent="0.2">
      <c r="A249" s="441"/>
      <c r="B249" s="441"/>
      <c r="C249" s="441"/>
      <c r="D249" s="441"/>
      <c r="E249" s="441"/>
      <c r="F249" s="441"/>
      <c r="G249" s="441"/>
      <c r="H249" s="441"/>
      <c r="I249" s="441"/>
      <c r="J249" s="441"/>
      <c r="K249" s="441"/>
      <c r="L249" s="441"/>
      <c r="M249" s="441"/>
      <c r="N249" s="441"/>
      <c r="O249" s="441"/>
      <c r="P249" s="441"/>
      <c r="Q249" s="441"/>
      <c r="R249" s="441"/>
      <c r="S249" s="441"/>
      <c r="T249" s="441"/>
      <c r="U249" s="441"/>
      <c r="V249" s="441"/>
      <c r="W249" s="441"/>
      <c r="X249" s="441"/>
      <c r="Y249" s="441"/>
      <c r="Z249" s="441"/>
    </row>
    <row r="250" spans="1:26" ht="13.5" customHeight="1" x14ac:dyDescent="0.2">
      <c r="A250" s="441"/>
      <c r="B250" s="441"/>
      <c r="C250" s="441"/>
      <c r="D250" s="441"/>
      <c r="E250" s="441"/>
      <c r="F250" s="441"/>
      <c r="G250" s="441"/>
      <c r="H250" s="441"/>
      <c r="I250" s="441"/>
      <c r="J250" s="441"/>
      <c r="K250" s="441"/>
      <c r="L250" s="441"/>
      <c r="M250" s="441"/>
      <c r="N250" s="441"/>
      <c r="O250" s="441"/>
      <c r="P250" s="441"/>
      <c r="Q250" s="441"/>
      <c r="R250" s="441"/>
      <c r="S250" s="441"/>
      <c r="T250" s="441"/>
      <c r="U250" s="441"/>
      <c r="V250" s="441"/>
      <c r="W250" s="441"/>
      <c r="X250" s="441"/>
      <c r="Y250" s="441"/>
      <c r="Z250" s="441"/>
    </row>
    <row r="251" spans="1:26" ht="13.5" customHeight="1" x14ac:dyDescent="0.2">
      <c r="A251" s="441"/>
      <c r="B251" s="441"/>
      <c r="C251" s="441"/>
      <c r="D251" s="441"/>
      <c r="E251" s="441"/>
      <c r="F251" s="441"/>
      <c r="G251" s="441"/>
      <c r="H251" s="441"/>
      <c r="I251" s="441"/>
      <c r="J251" s="441"/>
      <c r="K251" s="441"/>
      <c r="L251" s="441"/>
      <c r="M251" s="441"/>
      <c r="N251" s="441"/>
      <c r="O251" s="441"/>
      <c r="P251" s="441"/>
      <c r="Q251" s="441"/>
      <c r="R251" s="441"/>
      <c r="S251" s="441"/>
      <c r="T251" s="441"/>
      <c r="U251" s="441"/>
      <c r="V251" s="441"/>
      <c r="W251" s="441"/>
      <c r="X251" s="441"/>
      <c r="Y251" s="441"/>
      <c r="Z251" s="441"/>
    </row>
    <row r="252" spans="1:26" ht="13.5" customHeight="1" x14ac:dyDescent="0.2">
      <c r="A252" s="441"/>
      <c r="B252" s="441"/>
      <c r="C252" s="441"/>
      <c r="D252" s="441"/>
      <c r="E252" s="441"/>
      <c r="F252" s="441"/>
      <c r="G252" s="441"/>
      <c r="H252" s="441"/>
      <c r="I252" s="441"/>
      <c r="J252" s="441"/>
      <c r="K252" s="441"/>
      <c r="L252" s="441"/>
      <c r="M252" s="441"/>
      <c r="N252" s="441"/>
      <c r="O252" s="441"/>
      <c r="P252" s="441"/>
      <c r="Q252" s="441"/>
      <c r="R252" s="441"/>
      <c r="S252" s="441"/>
      <c r="T252" s="441"/>
      <c r="U252" s="441"/>
      <c r="V252" s="441"/>
      <c r="W252" s="441"/>
      <c r="X252" s="441"/>
      <c r="Y252" s="441"/>
      <c r="Z252" s="441"/>
    </row>
    <row r="253" spans="1:26" ht="13.5" customHeight="1" x14ac:dyDescent="0.2">
      <c r="A253" s="441"/>
      <c r="B253" s="441"/>
      <c r="C253" s="441"/>
      <c r="D253" s="441"/>
      <c r="E253" s="441"/>
      <c r="F253" s="441"/>
      <c r="G253" s="441"/>
      <c r="H253" s="441"/>
      <c r="I253" s="441"/>
      <c r="J253" s="441"/>
      <c r="K253" s="441"/>
      <c r="L253" s="441"/>
      <c r="M253" s="441"/>
      <c r="N253" s="441"/>
      <c r="O253" s="441"/>
      <c r="P253" s="441"/>
      <c r="Q253" s="441"/>
      <c r="R253" s="441"/>
      <c r="S253" s="441"/>
      <c r="T253" s="441"/>
      <c r="U253" s="441"/>
      <c r="V253" s="441"/>
      <c r="W253" s="441"/>
      <c r="X253" s="441"/>
      <c r="Y253" s="441"/>
      <c r="Z253" s="441"/>
    </row>
    <row r="254" spans="1:26" ht="13.5" customHeight="1" x14ac:dyDescent="0.2">
      <c r="A254" s="441"/>
      <c r="B254" s="441"/>
      <c r="C254" s="441"/>
      <c r="D254" s="441"/>
      <c r="E254" s="441"/>
      <c r="F254" s="441"/>
      <c r="G254" s="441"/>
      <c r="H254" s="441"/>
      <c r="I254" s="441"/>
      <c r="J254" s="441"/>
      <c r="K254" s="441"/>
      <c r="L254" s="441"/>
      <c r="M254" s="441"/>
      <c r="N254" s="441"/>
      <c r="O254" s="441"/>
      <c r="P254" s="441"/>
      <c r="Q254" s="441"/>
      <c r="R254" s="441"/>
      <c r="S254" s="441"/>
      <c r="T254" s="441"/>
      <c r="U254" s="441"/>
      <c r="V254" s="441"/>
      <c r="W254" s="441"/>
      <c r="X254" s="441"/>
      <c r="Y254" s="441"/>
      <c r="Z254" s="441"/>
    </row>
    <row r="255" spans="1:26" ht="13.5" customHeight="1" x14ac:dyDescent="0.2">
      <c r="A255" s="441"/>
      <c r="B255" s="441"/>
      <c r="C255" s="441"/>
      <c r="D255" s="441"/>
      <c r="E255" s="441"/>
      <c r="F255" s="441"/>
      <c r="G255" s="441"/>
      <c r="H255" s="441"/>
      <c r="I255" s="441"/>
      <c r="J255" s="441"/>
      <c r="K255" s="441"/>
      <c r="L255" s="441"/>
      <c r="M255" s="441"/>
      <c r="N255" s="441"/>
      <c r="O255" s="441"/>
      <c r="P255" s="441"/>
      <c r="Q255" s="441"/>
      <c r="R255" s="441"/>
      <c r="S255" s="441"/>
      <c r="T255" s="441"/>
      <c r="U255" s="441"/>
      <c r="V255" s="441"/>
      <c r="W255" s="441"/>
      <c r="X255" s="441"/>
      <c r="Y255" s="441"/>
      <c r="Z255" s="441"/>
    </row>
    <row r="256" spans="1:26" ht="13.5" customHeight="1" x14ac:dyDescent="0.2">
      <c r="A256" s="441"/>
      <c r="B256" s="441"/>
      <c r="C256" s="441"/>
      <c r="D256" s="441"/>
      <c r="E256" s="441"/>
      <c r="F256" s="441"/>
      <c r="G256" s="441"/>
      <c r="H256" s="441"/>
      <c r="I256" s="441"/>
      <c r="J256" s="441"/>
      <c r="K256" s="441"/>
      <c r="L256" s="441"/>
      <c r="M256" s="441"/>
      <c r="N256" s="441"/>
      <c r="O256" s="441"/>
      <c r="P256" s="441"/>
      <c r="Q256" s="441"/>
      <c r="R256" s="441"/>
      <c r="S256" s="441"/>
      <c r="T256" s="441"/>
      <c r="U256" s="441"/>
      <c r="V256" s="441"/>
      <c r="W256" s="441"/>
      <c r="X256" s="441"/>
      <c r="Y256" s="441"/>
      <c r="Z256" s="441"/>
    </row>
    <row r="257" spans="1:26" ht="13.5" customHeight="1" x14ac:dyDescent="0.2">
      <c r="A257" s="441"/>
      <c r="B257" s="441"/>
      <c r="C257" s="441"/>
      <c r="D257" s="441"/>
      <c r="E257" s="441"/>
      <c r="F257" s="441"/>
      <c r="G257" s="441"/>
      <c r="H257" s="441"/>
      <c r="I257" s="441"/>
      <c r="J257" s="441"/>
      <c r="K257" s="441"/>
      <c r="L257" s="441"/>
      <c r="M257" s="441"/>
      <c r="N257" s="441"/>
      <c r="O257" s="441"/>
      <c r="P257" s="441"/>
      <c r="Q257" s="441"/>
      <c r="R257" s="441"/>
      <c r="S257" s="441"/>
      <c r="T257" s="441"/>
      <c r="U257" s="441"/>
      <c r="V257" s="441"/>
      <c r="W257" s="441"/>
      <c r="X257" s="441"/>
      <c r="Y257" s="441"/>
      <c r="Z257" s="441"/>
    </row>
    <row r="258" spans="1:26" ht="13.5" customHeight="1" x14ac:dyDescent="0.2">
      <c r="A258" s="441"/>
      <c r="B258" s="441"/>
      <c r="C258" s="441"/>
      <c r="D258" s="441"/>
      <c r="E258" s="441"/>
      <c r="F258" s="441"/>
      <c r="G258" s="441"/>
      <c r="H258" s="441"/>
      <c r="I258" s="441"/>
      <c r="J258" s="441"/>
      <c r="K258" s="441"/>
      <c r="L258" s="441"/>
      <c r="M258" s="441"/>
      <c r="N258" s="441"/>
      <c r="O258" s="441"/>
      <c r="P258" s="441"/>
      <c r="Q258" s="441"/>
      <c r="R258" s="441"/>
      <c r="S258" s="441"/>
      <c r="T258" s="441"/>
      <c r="U258" s="441"/>
      <c r="V258" s="441"/>
      <c r="W258" s="441"/>
      <c r="X258" s="441"/>
      <c r="Y258" s="441"/>
      <c r="Z258" s="441"/>
    </row>
    <row r="259" spans="1:26" ht="13.5" customHeight="1" x14ac:dyDescent="0.2">
      <c r="A259" s="441"/>
      <c r="B259" s="441"/>
      <c r="C259" s="441"/>
      <c r="D259" s="441"/>
      <c r="E259" s="441"/>
      <c r="F259" s="441"/>
      <c r="G259" s="441"/>
      <c r="H259" s="441"/>
      <c r="I259" s="441"/>
      <c r="J259" s="441"/>
      <c r="K259" s="441"/>
      <c r="L259" s="441"/>
      <c r="M259" s="441"/>
      <c r="N259" s="441"/>
      <c r="O259" s="441"/>
      <c r="P259" s="441"/>
      <c r="Q259" s="441"/>
      <c r="R259" s="441"/>
      <c r="S259" s="441"/>
      <c r="T259" s="441"/>
      <c r="U259" s="441"/>
      <c r="V259" s="441"/>
      <c r="W259" s="441"/>
      <c r="X259" s="441"/>
      <c r="Y259" s="441"/>
      <c r="Z259" s="441"/>
    </row>
    <row r="260" spans="1:26" ht="13.5" customHeight="1" x14ac:dyDescent="0.2">
      <c r="A260" s="441"/>
      <c r="B260" s="441"/>
      <c r="C260" s="441"/>
      <c r="D260" s="441"/>
      <c r="E260" s="441"/>
      <c r="F260" s="441"/>
      <c r="G260" s="441"/>
      <c r="H260" s="441"/>
      <c r="I260" s="441"/>
      <c r="J260" s="441"/>
      <c r="K260" s="441"/>
      <c r="L260" s="441"/>
      <c r="M260" s="441"/>
      <c r="N260" s="441"/>
      <c r="O260" s="441"/>
      <c r="P260" s="441"/>
      <c r="Q260" s="441"/>
      <c r="R260" s="441"/>
      <c r="S260" s="441"/>
      <c r="T260" s="441"/>
      <c r="U260" s="441"/>
      <c r="V260" s="441"/>
      <c r="W260" s="441"/>
      <c r="X260" s="441"/>
      <c r="Y260" s="441"/>
      <c r="Z260" s="441"/>
    </row>
    <row r="261" spans="1:26" ht="13.5" customHeight="1" x14ac:dyDescent="0.2">
      <c r="A261" s="441"/>
      <c r="B261" s="441"/>
      <c r="C261" s="441"/>
      <c r="D261" s="441"/>
      <c r="E261" s="441"/>
      <c r="F261" s="441"/>
      <c r="G261" s="441"/>
      <c r="H261" s="441"/>
      <c r="I261" s="441"/>
      <c r="J261" s="441"/>
      <c r="K261" s="441"/>
      <c r="L261" s="441"/>
      <c r="M261" s="441"/>
      <c r="N261" s="441"/>
      <c r="O261" s="441"/>
      <c r="P261" s="441"/>
      <c r="Q261" s="441"/>
      <c r="R261" s="441"/>
      <c r="S261" s="441"/>
      <c r="T261" s="441"/>
      <c r="U261" s="441"/>
      <c r="V261" s="441"/>
      <c r="W261" s="441"/>
      <c r="X261" s="441"/>
      <c r="Y261" s="441"/>
      <c r="Z261" s="441"/>
    </row>
    <row r="262" spans="1:26" ht="13.5" customHeight="1" x14ac:dyDescent="0.2">
      <c r="A262" s="441"/>
      <c r="B262" s="441"/>
      <c r="C262" s="441"/>
      <c r="D262" s="441"/>
      <c r="E262" s="441"/>
      <c r="F262" s="441"/>
      <c r="G262" s="441"/>
      <c r="H262" s="441"/>
      <c r="I262" s="441"/>
      <c r="J262" s="441"/>
      <c r="K262" s="441"/>
      <c r="L262" s="441"/>
      <c r="M262" s="441"/>
      <c r="N262" s="441"/>
      <c r="O262" s="441"/>
      <c r="P262" s="441"/>
      <c r="Q262" s="441"/>
      <c r="R262" s="441"/>
      <c r="S262" s="441"/>
      <c r="T262" s="441"/>
      <c r="U262" s="441"/>
      <c r="V262" s="441"/>
      <c r="W262" s="441"/>
      <c r="X262" s="441"/>
      <c r="Y262" s="441"/>
      <c r="Z262" s="441"/>
    </row>
    <row r="263" spans="1:26" ht="13.5" customHeight="1" x14ac:dyDescent="0.2">
      <c r="A263" s="441"/>
      <c r="B263" s="441"/>
      <c r="C263" s="441"/>
      <c r="D263" s="441"/>
      <c r="E263" s="441"/>
      <c r="F263" s="441"/>
      <c r="G263" s="441"/>
      <c r="H263" s="441"/>
      <c r="I263" s="441"/>
      <c r="J263" s="441"/>
      <c r="K263" s="441"/>
      <c r="L263" s="441"/>
      <c r="M263" s="441"/>
      <c r="N263" s="441"/>
      <c r="O263" s="441"/>
      <c r="P263" s="441"/>
      <c r="Q263" s="441"/>
      <c r="R263" s="441"/>
      <c r="S263" s="441"/>
      <c r="T263" s="441"/>
      <c r="U263" s="441"/>
      <c r="V263" s="441"/>
      <c r="W263" s="441"/>
      <c r="X263" s="441"/>
      <c r="Y263" s="441"/>
      <c r="Z263" s="441"/>
    </row>
    <row r="264" spans="1:26" ht="13.5" customHeight="1" x14ac:dyDescent="0.2">
      <c r="A264" s="441"/>
      <c r="B264" s="441"/>
      <c r="C264" s="441"/>
      <c r="D264" s="441"/>
      <c r="E264" s="441"/>
      <c r="F264" s="441"/>
      <c r="G264" s="441"/>
      <c r="H264" s="441"/>
      <c r="I264" s="441"/>
      <c r="J264" s="441"/>
      <c r="K264" s="441"/>
      <c r="L264" s="441"/>
      <c r="M264" s="441"/>
      <c r="N264" s="441"/>
      <c r="O264" s="441"/>
      <c r="P264" s="441"/>
      <c r="Q264" s="441"/>
      <c r="R264" s="441"/>
      <c r="S264" s="441"/>
      <c r="T264" s="441"/>
      <c r="U264" s="441"/>
      <c r="V264" s="441"/>
      <c r="W264" s="441"/>
      <c r="X264" s="441"/>
      <c r="Y264" s="441"/>
      <c r="Z264" s="441"/>
    </row>
    <row r="265" spans="1:26" ht="13.5" customHeight="1" x14ac:dyDescent="0.2">
      <c r="A265" s="441"/>
      <c r="B265" s="441"/>
      <c r="C265" s="441"/>
      <c r="D265" s="441"/>
      <c r="E265" s="441"/>
      <c r="F265" s="441"/>
      <c r="G265" s="441"/>
      <c r="H265" s="441"/>
      <c r="I265" s="441"/>
      <c r="J265" s="441"/>
      <c r="K265" s="441"/>
      <c r="L265" s="441"/>
      <c r="M265" s="441"/>
      <c r="N265" s="441"/>
      <c r="O265" s="441"/>
      <c r="P265" s="441"/>
      <c r="Q265" s="441"/>
      <c r="R265" s="441"/>
      <c r="S265" s="441"/>
      <c r="T265" s="441"/>
      <c r="U265" s="441"/>
      <c r="V265" s="441"/>
      <c r="W265" s="441"/>
      <c r="X265" s="441"/>
      <c r="Y265" s="441"/>
      <c r="Z265" s="441"/>
    </row>
    <row r="266" spans="1:26" ht="13.5" customHeight="1" x14ac:dyDescent="0.2">
      <c r="A266" s="441"/>
      <c r="B266" s="441"/>
      <c r="C266" s="441"/>
      <c r="D266" s="441"/>
      <c r="E266" s="441"/>
      <c r="F266" s="441"/>
      <c r="G266" s="441"/>
      <c r="H266" s="441"/>
      <c r="I266" s="441"/>
      <c r="J266" s="441"/>
      <c r="K266" s="441"/>
      <c r="L266" s="441"/>
      <c r="M266" s="441"/>
      <c r="N266" s="441"/>
      <c r="O266" s="441"/>
      <c r="P266" s="441"/>
      <c r="Q266" s="441"/>
      <c r="R266" s="441"/>
      <c r="S266" s="441"/>
      <c r="T266" s="441"/>
      <c r="U266" s="441"/>
      <c r="V266" s="441"/>
      <c r="W266" s="441"/>
      <c r="X266" s="441"/>
      <c r="Y266" s="441"/>
      <c r="Z266" s="441"/>
    </row>
    <row r="267" spans="1:26" ht="13.5" customHeight="1" x14ac:dyDescent="0.2">
      <c r="A267" s="441"/>
      <c r="B267" s="441"/>
      <c r="C267" s="441"/>
      <c r="D267" s="441"/>
      <c r="E267" s="441"/>
      <c r="F267" s="441"/>
      <c r="G267" s="441"/>
      <c r="H267" s="441"/>
      <c r="I267" s="441"/>
      <c r="J267" s="441"/>
      <c r="K267" s="441"/>
      <c r="L267" s="441"/>
      <c r="M267" s="441"/>
      <c r="N267" s="441"/>
      <c r="O267" s="441"/>
      <c r="P267" s="441"/>
      <c r="Q267" s="441"/>
      <c r="R267" s="441"/>
      <c r="S267" s="441"/>
      <c r="T267" s="441"/>
      <c r="U267" s="441"/>
      <c r="V267" s="441"/>
      <c r="W267" s="441"/>
      <c r="X267" s="441"/>
      <c r="Y267" s="441"/>
      <c r="Z267" s="441"/>
    </row>
    <row r="268" spans="1:26" ht="13.5" customHeight="1" x14ac:dyDescent="0.2">
      <c r="A268" s="441"/>
      <c r="B268" s="441"/>
      <c r="C268" s="441"/>
      <c r="D268" s="441"/>
      <c r="E268" s="441"/>
      <c r="F268" s="441"/>
      <c r="G268" s="441"/>
      <c r="H268" s="441"/>
      <c r="I268" s="441"/>
      <c r="J268" s="441"/>
      <c r="K268" s="441"/>
      <c r="L268" s="441"/>
      <c r="M268" s="441"/>
      <c r="N268" s="441"/>
      <c r="O268" s="441"/>
      <c r="P268" s="441"/>
      <c r="Q268" s="441"/>
      <c r="R268" s="441"/>
      <c r="S268" s="441"/>
      <c r="T268" s="441"/>
      <c r="U268" s="441"/>
      <c r="V268" s="441"/>
      <c r="W268" s="441"/>
      <c r="X268" s="441"/>
      <c r="Y268" s="441"/>
      <c r="Z268" s="441"/>
    </row>
    <row r="269" spans="1:26" ht="13.5" customHeight="1" x14ac:dyDescent="0.2">
      <c r="A269" s="441"/>
      <c r="B269" s="441"/>
      <c r="C269" s="441"/>
      <c r="D269" s="441"/>
      <c r="E269" s="441"/>
      <c r="F269" s="441"/>
      <c r="G269" s="441"/>
      <c r="H269" s="441"/>
      <c r="I269" s="441"/>
      <c r="J269" s="441"/>
      <c r="K269" s="441"/>
      <c r="L269" s="441"/>
      <c r="M269" s="441"/>
      <c r="N269" s="441"/>
      <c r="O269" s="441"/>
      <c r="P269" s="441"/>
      <c r="Q269" s="441"/>
      <c r="R269" s="441"/>
      <c r="S269" s="441"/>
      <c r="T269" s="441"/>
      <c r="U269" s="441"/>
      <c r="V269" s="441"/>
      <c r="W269" s="441"/>
      <c r="X269" s="441"/>
      <c r="Y269" s="441"/>
      <c r="Z269" s="441"/>
    </row>
    <row r="270" spans="1:26" ht="13.5" customHeight="1" x14ac:dyDescent="0.2">
      <c r="A270" s="441"/>
      <c r="B270" s="441"/>
      <c r="C270" s="441"/>
      <c r="D270" s="441"/>
      <c r="E270" s="441"/>
      <c r="F270" s="441"/>
      <c r="G270" s="441"/>
      <c r="H270" s="441"/>
      <c r="I270" s="441"/>
      <c r="J270" s="441"/>
      <c r="K270" s="441"/>
      <c r="L270" s="441"/>
      <c r="M270" s="441"/>
      <c r="N270" s="441"/>
      <c r="O270" s="441"/>
      <c r="P270" s="441"/>
      <c r="Q270" s="441"/>
      <c r="R270" s="441"/>
      <c r="S270" s="441"/>
      <c r="T270" s="441"/>
      <c r="U270" s="441"/>
      <c r="V270" s="441"/>
      <c r="W270" s="441"/>
      <c r="X270" s="441"/>
      <c r="Y270" s="441"/>
      <c r="Z270" s="441"/>
    </row>
    <row r="271" spans="1:26" ht="13.5" customHeight="1" x14ac:dyDescent="0.2">
      <c r="A271" s="441"/>
      <c r="B271" s="441"/>
      <c r="C271" s="441"/>
      <c r="D271" s="441"/>
      <c r="E271" s="441"/>
      <c r="F271" s="441"/>
      <c r="G271" s="441"/>
      <c r="H271" s="441"/>
      <c r="I271" s="441"/>
      <c r="J271" s="441"/>
      <c r="K271" s="441"/>
      <c r="L271" s="441"/>
      <c r="M271" s="441"/>
      <c r="N271" s="441"/>
      <c r="O271" s="441"/>
      <c r="P271" s="441"/>
      <c r="Q271" s="441"/>
      <c r="R271" s="441"/>
      <c r="S271" s="441"/>
      <c r="T271" s="441"/>
      <c r="U271" s="441"/>
      <c r="V271" s="441"/>
      <c r="W271" s="441"/>
      <c r="X271" s="441"/>
      <c r="Y271" s="441"/>
      <c r="Z271" s="441"/>
    </row>
    <row r="272" spans="1:26" ht="13.5" customHeight="1" x14ac:dyDescent="0.2">
      <c r="A272" s="441"/>
      <c r="B272" s="441"/>
      <c r="C272" s="441"/>
      <c r="D272" s="441"/>
      <c r="E272" s="441"/>
      <c r="F272" s="441"/>
      <c r="G272" s="441"/>
      <c r="H272" s="441"/>
      <c r="I272" s="441"/>
      <c r="J272" s="441"/>
      <c r="K272" s="441"/>
      <c r="L272" s="441"/>
      <c r="M272" s="441"/>
      <c r="N272" s="441"/>
      <c r="O272" s="441"/>
      <c r="P272" s="441"/>
      <c r="Q272" s="441"/>
      <c r="R272" s="441"/>
      <c r="S272" s="441"/>
      <c r="T272" s="441"/>
      <c r="U272" s="441"/>
      <c r="V272" s="441"/>
      <c r="W272" s="441"/>
      <c r="X272" s="441"/>
      <c r="Y272" s="441"/>
      <c r="Z272" s="441"/>
    </row>
    <row r="273" spans="1:26" ht="13.5" customHeight="1" x14ac:dyDescent="0.2">
      <c r="A273" s="441"/>
      <c r="B273" s="441"/>
      <c r="C273" s="441"/>
      <c r="D273" s="441"/>
      <c r="E273" s="441"/>
      <c r="F273" s="441"/>
      <c r="G273" s="441"/>
      <c r="H273" s="441"/>
      <c r="I273" s="441"/>
      <c r="J273" s="441"/>
      <c r="K273" s="441"/>
      <c r="L273" s="441"/>
      <c r="M273" s="441"/>
      <c r="N273" s="441"/>
      <c r="O273" s="441"/>
      <c r="P273" s="441"/>
      <c r="Q273" s="441"/>
      <c r="R273" s="441"/>
      <c r="S273" s="441"/>
      <c r="T273" s="441"/>
      <c r="U273" s="441"/>
      <c r="V273" s="441"/>
      <c r="W273" s="441"/>
      <c r="X273" s="441"/>
      <c r="Y273" s="441"/>
      <c r="Z273" s="441"/>
    </row>
    <row r="274" spans="1:26" ht="13.5" customHeight="1" x14ac:dyDescent="0.2">
      <c r="A274" s="441"/>
      <c r="B274" s="441"/>
      <c r="C274" s="441"/>
      <c r="D274" s="441"/>
      <c r="E274" s="441"/>
      <c r="F274" s="441"/>
      <c r="G274" s="441"/>
      <c r="H274" s="441"/>
      <c r="I274" s="441"/>
      <c r="J274" s="441"/>
      <c r="K274" s="441"/>
      <c r="L274" s="441"/>
      <c r="M274" s="441"/>
      <c r="N274" s="441"/>
      <c r="O274" s="441"/>
      <c r="P274" s="441"/>
      <c r="Q274" s="441"/>
      <c r="R274" s="441"/>
      <c r="S274" s="441"/>
      <c r="T274" s="441"/>
      <c r="U274" s="441"/>
      <c r="V274" s="441"/>
      <c r="W274" s="441"/>
      <c r="X274" s="441"/>
      <c r="Y274" s="441"/>
      <c r="Z274" s="441"/>
    </row>
    <row r="275" spans="1:26" ht="13.5" customHeight="1" x14ac:dyDescent="0.2">
      <c r="A275" s="441"/>
      <c r="B275" s="441"/>
      <c r="C275" s="441"/>
      <c r="D275" s="441"/>
      <c r="E275" s="441"/>
      <c r="F275" s="441"/>
      <c r="G275" s="441"/>
      <c r="H275" s="441"/>
      <c r="I275" s="441"/>
      <c r="J275" s="441"/>
      <c r="K275" s="441"/>
      <c r="L275" s="441"/>
      <c r="M275" s="441"/>
      <c r="N275" s="441"/>
      <c r="O275" s="441"/>
      <c r="P275" s="441"/>
      <c r="Q275" s="441"/>
      <c r="R275" s="441"/>
      <c r="S275" s="441"/>
      <c r="T275" s="441"/>
      <c r="U275" s="441"/>
      <c r="V275" s="441"/>
      <c r="W275" s="441"/>
      <c r="X275" s="441"/>
      <c r="Y275" s="441"/>
      <c r="Z275" s="441"/>
    </row>
    <row r="276" spans="1:26" ht="13.5" customHeight="1" x14ac:dyDescent="0.2">
      <c r="A276" s="441"/>
      <c r="B276" s="441"/>
      <c r="C276" s="441"/>
      <c r="D276" s="441"/>
      <c r="E276" s="441"/>
      <c r="F276" s="441"/>
      <c r="G276" s="441"/>
      <c r="H276" s="441"/>
      <c r="I276" s="441"/>
      <c r="J276" s="441"/>
      <c r="K276" s="441"/>
      <c r="L276" s="441"/>
      <c r="M276" s="441"/>
      <c r="N276" s="441"/>
      <c r="O276" s="441"/>
      <c r="P276" s="441"/>
      <c r="Q276" s="441"/>
      <c r="R276" s="441"/>
      <c r="S276" s="441"/>
      <c r="T276" s="441"/>
      <c r="U276" s="441"/>
      <c r="V276" s="441"/>
      <c r="W276" s="441"/>
      <c r="X276" s="441"/>
      <c r="Y276" s="441"/>
      <c r="Z276" s="441"/>
    </row>
    <row r="277" spans="1:26" ht="13.5" customHeight="1" x14ac:dyDescent="0.2">
      <c r="A277" s="441"/>
      <c r="B277" s="441"/>
      <c r="C277" s="441"/>
      <c r="D277" s="441"/>
      <c r="E277" s="441"/>
      <c r="F277" s="441"/>
      <c r="G277" s="441"/>
      <c r="H277" s="441"/>
      <c r="I277" s="441"/>
      <c r="J277" s="441"/>
      <c r="K277" s="441"/>
      <c r="L277" s="441"/>
      <c r="M277" s="441"/>
      <c r="N277" s="441"/>
      <c r="O277" s="441"/>
      <c r="P277" s="441"/>
      <c r="Q277" s="441"/>
      <c r="R277" s="441"/>
      <c r="S277" s="441"/>
      <c r="T277" s="441"/>
      <c r="U277" s="441"/>
      <c r="V277" s="441"/>
      <c r="W277" s="441"/>
      <c r="X277" s="441"/>
      <c r="Y277" s="441"/>
      <c r="Z277" s="441"/>
    </row>
    <row r="278" spans="1:26" ht="13.5" customHeight="1" x14ac:dyDescent="0.2">
      <c r="A278" s="441"/>
      <c r="B278" s="441"/>
      <c r="C278" s="441"/>
      <c r="D278" s="441"/>
      <c r="E278" s="441"/>
      <c r="F278" s="441"/>
      <c r="G278" s="441"/>
      <c r="H278" s="441"/>
      <c r="I278" s="441"/>
      <c r="J278" s="441"/>
      <c r="K278" s="441"/>
      <c r="L278" s="441"/>
      <c r="M278" s="441"/>
      <c r="N278" s="441"/>
      <c r="O278" s="441"/>
      <c r="P278" s="441"/>
      <c r="Q278" s="441"/>
      <c r="R278" s="441"/>
      <c r="S278" s="441"/>
      <c r="T278" s="441"/>
      <c r="U278" s="441"/>
      <c r="V278" s="441"/>
      <c r="W278" s="441"/>
      <c r="X278" s="441"/>
      <c r="Y278" s="441"/>
      <c r="Z278" s="441"/>
    </row>
    <row r="279" spans="1:26" ht="13.5" customHeight="1" x14ac:dyDescent="0.2">
      <c r="A279" s="441"/>
      <c r="B279" s="441"/>
      <c r="C279" s="441"/>
      <c r="D279" s="441"/>
      <c r="E279" s="441"/>
      <c r="F279" s="441"/>
      <c r="G279" s="441"/>
      <c r="H279" s="441"/>
      <c r="I279" s="441"/>
      <c r="J279" s="441"/>
      <c r="K279" s="441"/>
      <c r="L279" s="441"/>
      <c r="M279" s="441"/>
      <c r="N279" s="441"/>
      <c r="O279" s="441"/>
      <c r="P279" s="441"/>
      <c r="Q279" s="441"/>
      <c r="R279" s="441"/>
      <c r="S279" s="441"/>
      <c r="T279" s="441"/>
      <c r="U279" s="441"/>
      <c r="V279" s="441"/>
      <c r="W279" s="441"/>
      <c r="X279" s="441"/>
      <c r="Y279" s="441"/>
      <c r="Z279" s="441"/>
    </row>
    <row r="280" spans="1:26" ht="13.5" customHeight="1" x14ac:dyDescent="0.2">
      <c r="A280" s="441"/>
      <c r="B280" s="441"/>
      <c r="C280" s="441"/>
      <c r="D280" s="441"/>
      <c r="E280" s="441"/>
      <c r="F280" s="441"/>
      <c r="G280" s="441"/>
      <c r="H280" s="441"/>
      <c r="I280" s="441"/>
      <c r="J280" s="441"/>
      <c r="K280" s="441"/>
      <c r="L280" s="441"/>
      <c r="M280" s="441"/>
      <c r="N280" s="441"/>
      <c r="O280" s="441"/>
      <c r="P280" s="441"/>
      <c r="Q280" s="441"/>
      <c r="R280" s="441"/>
      <c r="S280" s="441"/>
      <c r="T280" s="441"/>
      <c r="U280" s="441"/>
      <c r="V280" s="441"/>
      <c r="W280" s="441"/>
      <c r="X280" s="441"/>
      <c r="Y280" s="441"/>
      <c r="Z280" s="441"/>
    </row>
    <row r="281" spans="1:26" ht="13.5" customHeight="1" x14ac:dyDescent="0.2">
      <c r="A281" s="441"/>
      <c r="B281" s="441"/>
      <c r="C281" s="441"/>
      <c r="D281" s="441"/>
      <c r="E281" s="441"/>
      <c r="F281" s="441"/>
      <c r="G281" s="441"/>
      <c r="H281" s="441"/>
      <c r="I281" s="441"/>
      <c r="J281" s="441"/>
      <c r="K281" s="441"/>
      <c r="L281" s="441"/>
      <c r="M281" s="441"/>
      <c r="N281" s="441"/>
      <c r="O281" s="441"/>
      <c r="P281" s="441"/>
      <c r="Q281" s="441"/>
      <c r="R281" s="441"/>
      <c r="S281" s="441"/>
      <c r="T281" s="441"/>
      <c r="U281" s="441"/>
      <c r="V281" s="441"/>
      <c r="W281" s="441"/>
      <c r="X281" s="441"/>
      <c r="Y281" s="441"/>
      <c r="Z281" s="441"/>
    </row>
    <row r="282" spans="1:26" ht="13.5" customHeight="1" x14ac:dyDescent="0.2">
      <c r="A282" s="441"/>
      <c r="B282" s="441"/>
      <c r="C282" s="441"/>
      <c r="D282" s="441"/>
      <c r="E282" s="441"/>
      <c r="F282" s="441"/>
      <c r="G282" s="441"/>
      <c r="H282" s="441"/>
      <c r="I282" s="441"/>
      <c r="J282" s="441"/>
      <c r="K282" s="441"/>
      <c r="L282" s="441"/>
      <c r="M282" s="441"/>
      <c r="N282" s="441"/>
      <c r="O282" s="441"/>
      <c r="P282" s="441"/>
      <c r="Q282" s="441"/>
      <c r="R282" s="441"/>
      <c r="S282" s="441"/>
      <c r="T282" s="441"/>
      <c r="U282" s="441"/>
      <c r="V282" s="441"/>
      <c r="W282" s="441"/>
      <c r="X282" s="441"/>
      <c r="Y282" s="441"/>
      <c r="Z282" s="441"/>
    </row>
    <row r="283" spans="1:26" ht="13.5" customHeight="1" x14ac:dyDescent="0.2">
      <c r="A283" s="441"/>
      <c r="B283" s="441"/>
      <c r="C283" s="441"/>
      <c r="D283" s="441"/>
      <c r="E283" s="441"/>
      <c r="F283" s="441"/>
      <c r="G283" s="441"/>
      <c r="H283" s="441"/>
      <c r="I283" s="441"/>
      <c r="J283" s="441"/>
      <c r="K283" s="441"/>
      <c r="L283" s="441"/>
      <c r="M283" s="441"/>
      <c r="N283" s="441"/>
      <c r="O283" s="441"/>
      <c r="P283" s="441"/>
      <c r="Q283" s="441"/>
      <c r="R283" s="441"/>
      <c r="S283" s="441"/>
      <c r="T283" s="441"/>
      <c r="U283" s="441"/>
      <c r="V283" s="441"/>
      <c r="W283" s="441"/>
      <c r="X283" s="441"/>
      <c r="Y283" s="441"/>
      <c r="Z283" s="441"/>
    </row>
    <row r="284" spans="1:26" ht="13.5" customHeight="1" x14ac:dyDescent="0.2">
      <c r="A284" s="441"/>
      <c r="B284" s="441"/>
      <c r="C284" s="441"/>
      <c r="D284" s="441"/>
      <c r="E284" s="441"/>
      <c r="F284" s="441"/>
      <c r="G284" s="441"/>
      <c r="H284" s="441"/>
      <c r="I284" s="441"/>
      <c r="J284" s="441"/>
      <c r="K284" s="441"/>
      <c r="L284" s="441"/>
      <c r="M284" s="441"/>
      <c r="N284" s="441"/>
      <c r="O284" s="441"/>
      <c r="P284" s="441"/>
      <c r="Q284" s="441"/>
      <c r="R284" s="441"/>
      <c r="S284" s="441"/>
      <c r="T284" s="441"/>
      <c r="U284" s="441"/>
      <c r="V284" s="441"/>
      <c r="W284" s="441"/>
      <c r="X284" s="441"/>
      <c r="Y284" s="441"/>
      <c r="Z284" s="441"/>
    </row>
    <row r="285" spans="1:26" ht="13.5" customHeight="1" x14ac:dyDescent="0.2">
      <c r="A285" s="441"/>
      <c r="B285" s="441"/>
      <c r="C285" s="441"/>
      <c r="D285" s="441"/>
      <c r="E285" s="441"/>
      <c r="F285" s="441"/>
      <c r="G285" s="441"/>
      <c r="H285" s="441"/>
      <c r="I285" s="441"/>
      <c r="J285" s="441"/>
      <c r="K285" s="441"/>
      <c r="L285" s="441"/>
      <c r="M285" s="441"/>
      <c r="N285" s="441"/>
      <c r="O285" s="441"/>
      <c r="P285" s="441"/>
      <c r="Q285" s="441"/>
      <c r="R285" s="441"/>
      <c r="S285" s="441"/>
      <c r="T285" s="441"/>
      <c r="U285" s="441"/>
      <c r="V285" s="441"/>
      <c r="W285" s="441"/>
      <c r="X285" s="441"/>
      <c r="Y285" s="441"/>
      <c r="Z285" s="441"/>
    </row>
    <row r="286" spans="1:26" ht="13.5" customHeight="1" x14ac:dyDescent="0.2">
      <c r="A286" s="441"/>
      <c r="B286" s="441"/>
      <c r="C286" s="441"/>
      <c r="D286" s="441"/>
      <c r="E286" s="441"/>
      <c r="F286" s="441"/>
      <c r="G286" s="441"/>
      <c r="H286" s="441"/>
      <c r="I286" s="441"/>
      <c r="J286" s="441"/>
      <c r="K286" s="441"/>
      <c r="L286" s="441"/>
      <c r="M286" s="441"/>
      <c r="N286" s="441"/>
      <c r="O286" s="441"/>
      <c r="P286" s="441"/>
      <c r="Q286" s="441"/>
      <c r="R286" s="441"/>
      <c r="S286" s="441"/>
      <c r="T286" s="441"/>
      <c r="U286" s="441"/>
      <c r="V286" s="441"/>
      <c r="W286" s="441"/>
      <c r="X286" s="441"/>
      <c r="Y286" s="441"/>
      <c r="Z286" s="441"/>
    </row>
    <row r="287" spans="1:26" ht="13.5" customHeight="1" x14ac:dyDescent="0.2">
      <c r="A287" s="441"/>
      <c r="B287" s="441"/>
      <c r="C287" s="441"/>
      <c r="D287" s="441"/>
      <c r="E287" s="441"/>
      <c r="F287" s="441"/>
      <c r="G287" s="441"/>
      <c r="H287" s="441"/>
      <c r="I287" s="441"/>
      <c r="J287" s="441"/>
      <c r="K287" s="441"/>
      <c r="L287" s="441"/>
      <c r="M287" s="441"/>
      <c r="N287" s="441"/>
      <c r="O287" s="441"/>
      <c r="P287" s="441"/>
      <c r="Q287" s="441"/>
      <c r="R287" s="441"/>
      <c r="S287" s="441"/>
      <c r="T287" s="441"/>
      <c r="U287" s="441"/>
      <c r="V287" s="441"/>
      <c r="W287" s="441"/>
      <c r="X287" s="441"/>
      <c r="Y287" s="441"/>
      <c r="Z287" s="441"/>
    </row>
    <row r="288" spans="1:26" ht="13.5" customHeight="1" x14ac:dyDescent="0.2">
      <c r="A288" s="441"/>
      <c r="B288" s="441"/>
      <c r="C288" s="441"/>
      <c r="D288" s="441"/>
      <c r="E288" s="441"/>
      <c r="F288" s="441"/>
      <c r="G288" s="441"/>
      <c r="H288" s="441"/>
      <c r="I288" s="441"/>
      <c r="J288" s="441"/>
      <c r="K288" s="441"/>
      <c r="L288" s="441"/>
      <c r="M288" s="441"/>
      <c r="N288" s="441"/>
      <c r="O288" s="441"/>
      <c r="P288" s="441"/>
      <c r="Q288" s="441"/>
      <c r="R288" s="441"/>
      <c r="S288" s="441"/>
      <c r="T288" s="441"/>
      <c r="U288" s="441"/>
      <c r="V288" s="441"/>
      <c r="W288" s="441"/>
      <c r="X288" s="441"/>
      <c r="Y288" s="441"/>
      <c r="Z288" s="441"/>
    </row>
    <row r="289" spans="1:26" ht="13.5" customHeight="1" x14ac:dyDescent="0.2">
      <c r="A289" s="441"/>
      <c r="B289" s="441"/>
      <c r="C289" s="441"/>
      <c r="D289" s="441"/>
      <c r="E289" s="441"/>
      <c r="F289" s="441"/>
      <c r="G289" s="441"/>
      <c r="H289" s="441"/>
      <c r="I289" s="441"/>
      <c r="J289" s="441"/>
      <c r="K289" s="441"/>
      <c r="L289" s="441"/>
      <c r="M289" s="441"/>
      <c r="N289" s="441"/>
      <c r="O289" s="441"/>
      <c r="P289" s="441"/>
      <c r="Q289" s="441"/>
      <c r="R289" s="441"/>
      <c r="S289" s="441"/>
      <c r="T289" s="441"/>
      <c r="U289" s="441"/>
      <c r="V289" s="441"/>
      <c r="W289" s="441"/>
      <c r="X289" s="441"/>
      <c r="Y289" s="441"/>
      <c r="Z289" s="441"/>
    </row>
    <row r="290" spans="1:26" ht="13.5" customHeight="1" x14ac:dyDescent="0.2">
      <c r="A290" s="441"/>
      <c r="B290" s="441"/>
      <c r="C290" s="441"/>
      <c r="D290" s="441"/>
      <c r="E290" s="441"/>
      <c r="F290" s="441"/>
      <c r="G290" s="441"/>
      <c r="H290" s="441"/>
      <c r="I290" s="441"/>
      <c r="J290" s="441"/>
      <c r="K290" s="441"/>
      <c r="L290" s="441"/>
      <c r="M290" s="441"/>
      <c r="N290" s="441"/>
      <c r="O290" s="441"/>
      <c r="P290" s="441"/>
      <c r="Q290" s="441"/>
      <c r="R290" s="441"/>
      <c r="S290" s="441"/>
      <c r="T290" s="441"/>
      <c r="U290" s="441"/>
      <c r="V290" s="441"/>
      <c r="W290" s="441"/>
      <c r="X290" s="441"/>
      <c r="Y290" s="441"/>
      <c r="Z290" s="441"/>
    </row>
    <row r="291" spans="1:26" ht="13.5" customHeight="1" x14ac:dyDescent="0.2">
      <c r="A291" s="441"/>
      <c r="B291" s="441"/>
      <c r="C291" s="441"/>
      <c r="D291" s="441"/>
      <c r="E291" s="441"/>
      <c r="F291" s="441"/>
      <c r="G291" s="441"/>
      <c r="H291" s="441"/>
      <c r="I291" s="441"/>
      <c r="J291" s="441"/>
      <c r="K291" s="441"/>
      <c r="L291" s="441"/>
      <c r="M291" s="441"/>
      <c r="N291" s="441"/>
      <c r="O291" s="441"/>
      <c r="P291" s="441"/>
      <c r="Q291" s="441"/>
      <c r="R291" s="441"/>
      <c r="S291" s="441"/>
      <c r="T291" s="441"/>
      <c r="U291" s="441"/>
      <c r="V291" s="441"/>
      <c r="W291" s="441"/>
      <c r="X291" s="441"/>
      <c r="Y291" s="441"/>
      <c r="Z291" s="441"/>
    </row>
    <row r="292" spans="1:26" ht="13.5" customHeight="1" x14ac:dyDescent="0.2">
      <c r="A292" s="441"/>
      <c r="B292" s="441"/>
      <c r="C292" s="441"/>
      <c r="D292" s="441"/>
      <c r="E292" s="441"/>
      <c r="F292" s="441"/>
      <c r="G292" s="441"/>
      <c r="H292" s="441"/>
      <c r="I292" s="441"/>
      <c r="J292" s="441"/>
      <c r="K292" s="441"/>
      <c r="L292" s="441"/>
      <c r="M292" s="441"/>
      <c r="N292" s="441"/>
      <c r="O292" s="441"/>
      <c r="P292" s="441"/>
      <c r="Q292" s="441"/>
      <c r="R292" s="441"/>
      <c r="S292" s="441"/>
      <c r="T292" s="441"/>
      <c r="U292" s="441"/>
      <c r="V292" s="441"/>
      <c r="W292" s="441"/>
      <c r="X292" s="441"/>
      <c r="Y292" s="441"/>
      <c r="Z292" s="441"/>
    </row>
    <row r="293" spans="1:26" ht="13.5" customHeight="1" x14ac:dyDescent="0.2">
      <c r="A293" s="441"/>
      <c r="B293" s="441"/>
      <c r="C293" s="441"/>
      <c r="D293" s="441"/>
      <c r="E293" s="441"/>
      <c r="F293" s="441"/>
      <c r="G293" s="441"/>
      <c r="H293" s="441"/>
      <c r="I293" s="441"/>
      <c r="J293" s="441"/>
      <c r="K293" s="441"/>
      <c r="L293" s="441"/>
      <c r="M293" s="441"/>
      <c r="N293" s="441"/>
      <c r="O293" s="441"/>
      <c r="P293" s="441"/>
      <c r="Q293" s="441"/>
      <c r="R293" s="441"/>
      <c r="S293" s="441"/>
      <c r="T293" s="441"/>
      <c r="U293" s="441"/>
      <c r="V293" s="441"/>
      <c r="W293" s="441"/>
      <c r="X293" s="441"/>
      <c r="Y293" s="441"/>
      <c r="Z293" s="441"/>
    </row>
    <row r="294" spans="1:26" ht="13.5" customHeight="1" x14ac:dyDescent="0.2">
      <c r="A294" s="441"/>
      <c r="B294" s="441"/>
      <c r="C294" s="441"/>
      <c r="D294" s="441"/>
      <c r="E294" s="441"/>
      <c r="F294" s="441"/>
      <c r="G294" s="441"/>
      <c r="H294" s="441"/>
      <c r="I294" s="441"/>
      <c r="J294" s="441"/>
      <c r="K294" s="441"/>
      <c r="L294" s="441"/>
      <c r="M294" s="441"/>
      <c r="N294" s="441"/>
      <c r="O294" s="441"/>
      <c r="P294" s="441"/>
      <c r="Q294" s="441"/>
      <c r="R294" s="441"/>
      <c r="S294" s="441"/>
      <c r="T294" s="441"/>
      <c r="U294" s="441"/>
      <c r="V294" s="441"/>
      <c r="W294" s="441"/>
      <c r="X294" s="441"/>
      <c r="Y294" s="441"/>
      <c r="Z294" s="441"/>
    </row>
    <row r="295" spans="1:26" ht="13.5" customHeight="1" x14ac:dyDescent="0.2">
      <c r="A295" s="441"/>
      <c r="B295" s="441"/>
      <c r="C295" s="441"/>
      <c r="D295" s="441"/>
      <c r="E295" s="441"/>
      <c r="F295" s="441"/>
      <c r="G295" s="441"/>
      <c r="H295" s="441"/>
      <c r="I295" s="441"/>
      <c r="J295" s="441"/>
      <c r="K295" s="441"/>
      <c r="L295" s="441"/>
      <c r="M295" s="441"/>
      <c r="N295" s="441"/>
      <c r="O295" s="441"/>
      <c r="P295" s="441"/>
      <c r="Q295" s="441"/>
      <c r="R295" s="441"/>
      <c r="S295" s="441"/>
      <c r="T295" s="441"/>
      <c r="U295" s="441"/>
      <c r="V295" s="441"/>
      <c r="W295" s="441"/>
      <c r="X295" s="441"/>
      <c r="Y295" s="441"/>
      <c r="Z295" s="441"/>
    </row>
    <row r="296" spans="1:26" ht="13.5" customHeight="1" x14ac:dyDescent="0.2">
      <c r="A296" s="441"/>
      <c r="B296" s="441"/>
      <c r="C296" s="441"/>
      <c r="D296" s="441"/>
      <c r="E296" s="441"/>
      <c r="F296" s="441"/>
      <c r="G296" s="441"/>
      <c r="H296" s="441"/>
      <c r="I296" s="441"/>
      <c r="J296" s="441"/>
      <c r="K296" s="441"/>
      <c r="L296" s="441"/>
      <c r="M296" s="441"/>
      <c r="N296" s="441"/>
      <c r="O296" s="441"/>
      <c r="P296" s="441"/>
      <c r="Q296" s="441"/>
      <c r="R296" s="441"/>
      <c r="S296" s="441"/>
      <c r="T296" s="441"/>
      <c r="U296" s="441"/>
      <c r="V296" s="441"/>
      <c r="W296" s="441"/>
      <c r="X296" s="441"/>
      <c r="Y296" s="441"/>
      <c r="Z296" s="441"/>
    </row>
    <row r="297" spans="1:26" ht="13.5" customHeight="1" x14ac:dyDescent="0.2">
      <c r="A297" s="441"/>
      <c r="B297" s="441"/>
      <c r="C297" s="441"/>
      <c r="D297" s="441"/>
      <c r="E297" s="441"/>
      <c r="F297" s="441"/>
      <c r="G297" s="441"/>
      <c r="H297" s="441"/>
      <c r="I297" s="441"/>
      <c r="J297" s="441"/>
      <c r="K297" s="441"/>
      <c r="L297" s="441"/>
      <c r="M297" s="441"/>
      <c r="N297" s="441"/>
      <c r="O297" s="441"/>
      <c r="P297" s="441"/>
      <c r="Q297" s="441"/>
      <c r="R297" s="441"/>
      <c r="S297" s="441"/>
      <c r="T297" s="441"/>
      <c r="U297" s="441"/>
      <c r="V297" s="441"/>
      <c r="W297" s="441"/>
      <c r="X297" s="441"/>
      <c r="Y297" s="441"/>
      <c r="Z297" s="441"/>
    </row>
    <row r="298" spans="1:26" ht="13.5" customHeight="1" x14ac:dyDescent="0.2">
      <c r="A298" s="441"/>
      <c r="B298" s="441"/>
      <c r="C298" s="441"/>
      <c r="D298" s="441"/>
      <c r="E298" s="441"/>
      <c r="F298" s="441"/>
      <c r="G298" s="441"/>
      <c r="H298" s="441"/>
      <c r="I298" s="441"/>
      <c r="J298" s="441"/>
      <c r="K298" s="441"/>
      <c r="L298" s="441"/>
      <c r="M298" s="441"/>
      <c r="N298" s="441"/>
      <c r="O298" s="441"/>
      <c r="P298" s="441"/>
      <c r="Q298" s="441"/>
      <c r="R298" s="441"/>
      <c r="S298" s="441"/>
      <c r="T298" s="441"/>
      <c r="U298" s="441"/>
      <c r="V298" s="441"/>
      <c r="W298" s="441"/>
      <c r="X298" s="441"/>
      <c r="Y298" s="441"/>
      <c r="Z298" s="441"/>
    </row>
    <row r="299" spans="1:26" ht="13.5" customHeight="1" x14ac:dyDescent="0.2">
      <c r="A299" s="441"/>
      <c r="B299" s="441"/>
      <c r="C299" s="441"/>
      <c r="D299" s="441"/>
      <c r="E299" s="441"/>
      <c r="F299" s="441"/>
      <c r="G299" s="441"/>
      <c r="H299" s="441"/>
      <c r="I299" s="441"/>
      <c r="J299" s="441"/>
      <c r="K299" s="441"/>
      <c r="L299" s="441"/>
      <c r="M299" s="441"/>
      <c r="N299" s="441"/>
      <c r="O299" s="441"/>
      <c r="P299" s="441"/>
      <c r="Q299" s="441"/>
      <c r="R299" s="441"/>
      <c r="S299" s="441"/>
      <c r="T299" s="441"/>
      <c r="U299" s="441"/>
      <c r="V299" s="441"/>
      <c r="W299" s="441"/>
      <c r="X299" s="441"/>
      <c r="Y299" s="441"/>
      <c r="Z299" s="441"/>
    </row>
    <row r="300" spans="1:26" ht="13.5" customHeight="1" x14ac:dyDescent="0.2">
      <c r="A300" s="441"/>
      <c r="B300" s="441"/>
      <c r="C300" s="441"/>
      <c r="D300" s="441"/>
      <c r="E300" s="441"/>
      <c r="F300" s="441"/>
      <c r="G300" s="441"/>
      <c r="H300" s="441"/>
      <c r="I300" s="441"/>
      <c r="J300" s="441"/>
      <c r="K300" s="441"/>
      <c r="L300" s="441"/>
      <c r="M300" s="441"/>
      <c r="N300" s="441"/>
      <c r="O300" s="441"/>
      <c r="P300" s="441"/>
      <c r="Q300" s="441"/>
      <c r="R300" s="441"/>
      <c r="S300" s="441"/>
      <c r="T300" s="441"/>
      <c r="U300" s="441"/>
      <c r="V300" s="441"/>
      <c r="W300" s="441"/>
      <c r="X300" s="441"/>
      <c r="Y300" s="441"/>
      <c r="Z300" s="441"/>
    </row>
    <row r="301" spans="1:26" ht="13.5" customHeight="1" x14ac:dyDescent="0.2">
      <c r="A301" s="441"/>
      <c r="B301" s="441"/>
      <c r="C301" s="441"/>
      <c r="D301" s="441"/>
      <c r="E301" s="441"/>
      <c r="F301" s="441"/>
      <c r="G301" s="441"/>
      <c r="H301" s="441"/>
      <c r="I301" s="441"/>
      <c r="J301" s="441"/>
      <c r="K301" s="441"/>
      <c r="L301" s="441"/>
      <c r="M301" s="441"/>
      <c r="N301" s="441"/>
      <c r="O301" s="441"/>
      <c r="P301" s="441"/>
      <c r="Q301" s="441"/>
      <c r="R301" s="441"/>
      <c r="S301" s="441"/>
      <c r="T301" s="441"/>
      <c r="U301" s="441"/>
      <c r="V301" s="441"/>
      <c r="W301" s="441"/>
      <c r="X301" s="441"/>
      <c r="Y301" s="441"/>
      <c r="Z301" s="441"/>
    </row>
    <row r="302" spans="1:26" ht="13.5" customHeight="1" x14ac:dyDescent="0.2">
      <c r="A302" s="441"/>
      <c r="B302" s="441"/>
      <c r="C302" s="441"/>
      <c r="D302" s="441"/>
      <c r="E302" s="441"/>
      <c r="F302" s="441"/>
      <c r="G302" s="441"/>
      <c r="H302" s="441"/>
      <c r="I302" s="441"/>
      <c r="J302" s="441"/>
      <c r="K302" s="441"/>
      <c r="L302" s="441"/>
      <c r="M302" s="441"/>
      <c r="N302" s="441"/>
      <c r="O302" s="441"/>
      <c r="P302" s="441"/>
      <c r="Q302" s="441"/>
      <c r="R302" s="441"/>
      <c r="S302" s="441"/>
      <c r="T302" s="441"/>
      <c r="U302" s="441"/>
      <c r="V302" s="441"/>
      <c r="W302" s="441"/>
      <c r="X302" s="441"/>
      <c r="Y302" s="441"/>
      <c r="Z302" s="441"/>
    </row>
    <row r="303" spans="1:26" ht="13.5" customHeight="1" x14ac:dyDescent="0.2">
      <c r="A303" s="441"/>
      <c r="B303" s="441"/>
      <c r="C303" s="441"/>
      <c r="D303" s="441"/>
      <c r="E303" s="441"/>
      <c r="F303" s="441"/>
      <c r="G303" s="441"/>
      <c r="H303" s="441"/>
      <c r="I303" s="441"/>
      <c r="J303" s="441"/>
      <c r="K303" s="441"/>
      <c r="L303" s="441"/>
      <c r="M303" s="441"/>
      <c r="N303" s="441"/>
      <c r="O303" s="441"/>
      <c r="P303" s="441"/>
      <c r="Q303" s="441"/>
      <c r="R303" s="441"/>
      <c r="S303" s="441"/>
      <c r="T303" s="441"/>
      <c r="U303" s="441"/>
      <c r="V303" s="441"/>
      <c r="W303" s="441"/>
      <c r="X303" s="441"/>
      <c r="Y303" s="441"/>
      <c r="Z303" s="441"/>
    </row>
    <row r="304" spans="1:26" ht="13.5" customHeight="1" x14ac:dyDescent="0.2">
      <c r="A304" s="441"/>
      <c r="B304" s="441"/>
      <c r="C304" s="441"/>
      <c r="D304" s="441"/>
      <c r="E304" s="441"/>
      <c r="F304" s="441"/>
      <c r="G304" s="441"/>
      <c r="H304" s="441"/>
      <c r="I304" s="441"/>
      <c r="J304" s="441"/>
      <c r="K304" s="441"/>
      <c r="L304" s="441"/>
      <c r="M304" s="441"/>
      <c r="N304" s="441"/>
      <c r="O304" s="441"/>
      <c r="P304" s="441"/>
      <c r="Q304" s="441"/>
      <c r="R304" s="441"/>
      <c r="S304" s="441"/>
      <c r="T304" s="441"/>
      <c r="U304" s="441"/>
      <c r="V304" s="441"/>
      <c r="W304" s="441"/>
      <c r="X304" s="441"/>
      <c r="Y304" s="441"/>
      <c r="Z304" s="441"/>
    </row>
    <row r="305" spans="1:26" ht="13.5" customHeight="1" x14ac:dyDescent="0.2">
      <c r="A305" s="441"/>
      <c r="B305" s="441"/>
      <c r="C305" s="441"/>
      <c r="D305" s="441"/>
      <c r="E305" s="441"/>
      <c r="F305" s="441"/>
      <c r="G305" s="441"/>
      <c r="H305" s="441"/>
      <c r="I305" s="441"/>
      <c r="J305" s="441"/>
      <c r="K305" s="441"/>
      <c r="L305" s="441"/>
      <c r="M305" s="441"/>
      <c r="N305" s="441"/>
      <c r="O305" s="441"/>
      <c r="P305" s="441"/>
      <c r="Q305" s="441"/>
      <c r="R305" s="441"/>
      <c r="S305" s="441"/>
      <c r="T305" s="441"/>
      <c r="U305" s="441"/>
      <c r="V305" s="441"/>
      <c r="W305" s="441"/>
      <c r="X305" s="441"/>
      <c r="Y305" s="441"/>
      <c r="Z305" s="441"/>
    </row>
    <row r="306" spans="1:26" ht="13.5" customHeight="1" x14ac:dyDescent="0.2">
      <c r="A306" s="441"/>
      <c r="B306" s="441"/>
      <c r="C306" s="441"/>
      <c r="D306" s="441"/>
      <c r="E306" s="441"/>
      <c r="F306" s="441"/>
      <c r="G306" s="441"/>
      <c r="H306" s="441"/>
      <c r="I306" s="441"/>
      <c r="J306" s="441"/>
      <c r="K306" s="441"/>
      <c r="L306" s="441"/>
      <c r="M306" s="441"/>
      <c r="N306" s="441"/>
      <c r="O306" s="441"/>
      <c r="P306" s="441"/>
      <c r="Q306" s="441"/>
      <c r="R306" s="441"/>
      <c r="S306" s="441"/>
      <c r="T306" s="441"/>
      <c r="U306" s="441"/>
      <c r="V306" s="441"/>
      <c r="W306" s="441"/>
      <c r="X306" s="441"/>
      <c r="Y306" s="441"/>
      <c r="Z306" s="441"/>
    </row>
    <row r="307" spans="1:26" ht="13.5" customHeight="1" x14ac:dyDescent="0.2">
      <c r="A307" s="441"/>
      <c r="B307" s="441"/>
      <c r="C307" s="441"/>
      <c r="D307" s="441"/>
      <c r="E307" s="441"/>
      <c r="F307" s="441"/>
      <c r="G307" s="441"/>
      <c r="H307" s="441"/>
      <c r="I307" s="441"/>
      <c r="J307" s="441"/>
      <c r="K307" s="441"/>
      <c r="L307" s="441"/>
      <c r="M307" s="441"/>
      <c r="N307" s="441"/>
      <c r="O307" s="441"/>
      <c r="P307" s="441"/>
      <c r="Q307" s="441"/>
      <c r="R307" s="441"/>
      <c r="S307" s="441"/>
      <c r="T307" s="441"/>
      <c r="U307" s="441"/>
      <c r="V307" s="441"/>
      <c r="W307" s="441"/>
      <c r="X307" s="441"/>
      <c r="Y307" s="441"/>
      <c r="Z307" s="441"/>
    </row>
    <row r="308" spans="1:26" ht="13.5" customHeight="1" x14ac:dyDescent="0.2">
      <c r="A308" s="441"/>
      <c r="B308" s="441"/>
      <c r="C308" s="441"/>
      <c r="D308" s="441"/>
      <c r="E308" s="441"/>
      <c r="F308" s="441"/>
      <c r="G308" s="441"/>
      <c r="H308" s="441"/>
      <c r="I308" s="441"/>
      <c r="J308" s="441"/>
      <c r="K308" s="441"/>
      <c r="L308" s="441"/>
      <c r="M308" s="441"/>
      <c r="N308" s="441"/>
      <c r="O308" s="441"/>
      <c r="P308" s="441"/>
      <c r="Q308" s="441"/>
      <c r="R308" s="441"/>
      <c r="S308" s="441"/>
      <c r="T308" s="441"/>
      <c r="U308" s="441"/>
      <c r="V308" s="441"/>
      <c r="W308" s="441"/>
      <c r="X308" s="441"/>
      <c r="Y308" s="441"/>
      <c r="Z308" s="441"/>
    </row>
    <row r="309" spans="1:26" ht="13.5" customHeight="1" x14ac:dyDescent="0.2">
      <c r="A309" s="441"/>
      <c r="B309" s="441"/>
      <c r="C309" s="441"/>
      <c r="D309" s="441"/>
      <c r="E309" s="441"/>
      <c r="F309" s="441"/>
      <c r="G309" s="441"/>
      <c r="H309" s="441"/>
      <c r="I309" s="441"/>
      <c r="J309" s="441"/>
      <c r="K309" s="441"/>
      <c r="L309" s="441"/>
      <c r="M309" s="441"/>
      <c r="N309" s="441"/>
      <c r="O309" s="441"/>
      <c r="P309" s="441"/>
      <c r="Q309" s="441"/>
      <c r="R309" s="441"/>
      <c r="S309" s="441"/>
      <c r="T309" s="441"/>
      <c r="U309" s="441"/>
      <c r="V309" s="441"/>
      <c r="W309" s="441"/>
      <c r="X309" s="441"/>
      <c r="Y309" s="441"/>
      <c r="Z309" s="441"/>
    </row>
    <row r="310" spans="1:26" ht="13.5" customHeight="1" x14ac:dyDescent="0.2">
      <c r="A310" s="441"/>
      <c r="B310" s="441"/>
      <c r="C310" s="441"/>
      <c r="D310" s="441"/>
      <c r="E310" s="441"/>
      <c r="F310" s="441"/>
      <c r="G310" s="441"/>
      <c r="H310" s="441"/>
      <c r="I310" s="441"/>
      <c r="J310" s="441"/>
      <c r="K310" s="441"/>
      <c r="L310" s="441"/>
      <c r="M310" s="441"/>
      <c r="N310" s="441"/>
      <c r="O310" s="441"/>
      <c r="P310" s="441"/>
      <c r="Q310" s="441"/>
      <c r="R310" s="441"/>
      <c r="S310" s="441"/>
      <c r="T310" s="441"/>
      <c r="U310" s="441"/>
      <c r="V310" s="441"/>
      <c r="W310" s="441"/>
      <c r="X310" s="441"/>
      <c r="Y310" s="441"/>
      <c r="Z310" s="441"/>
    </row>
    <row r="311" spans="1:26" ht="13.5" customHeight="1" x14ac:dyDescent="0.2">
      <c r="A311" s="441"/>
      <c r="B311" s="441"/>
      <c r="C311" s="441"/>
      <c r="D311" s="441"/>
      <c r="E311" s="441"/>
      <c r="F311" s="441"/>
      <c r="G311" s="441"/>
      <c r="H311" s="441"/>
      <c r="I311" s="441"/>
      <c r="J311" s="441"/>
      <c r="K311" s="441"/>
      <c r="L311" s="441"/>
      <c r="M311" s="441"/>
      <c r="N311" s="441"/>
      <c r="O311" s="441"/>
      <c r="P311" s="441"/>
      <c r="Q311" s="441"/>
      <c r="R311" s="441"/>
      <c r="S311" s="441"/>
      <c r="T311" s="441"/>
      <c r="U311" s="441"/>
      <c r="V311" s="441"/>
      <c r="W311" s="441"/>
      <c r="X311" s="441"/>
      <c r="Y311" s="441"/>
      <c r="Z311" s="441"/>
    </row>
    <row r="312" spans="1:26" ht="13.5" customHeight="1" x14ac:dyDescent="0.2">
      <c r="A312" s="441"/>
      <c r="B312" s="441"/>
      <c r="C312" s="441"/>
      <c r="D312" s="441"/>
      <c r="E312" s="441"/>
      <c r="F312" s="441"/>
      <c r="G312" s="441"/>
      <c r="H312" s="441"/>
      <c r="I312" s="441"/>
      <c r="J312" s="441"/>
      <c r="K312" s="441"/>
      <c r="L312" s="441"/>
      <c r="M312" s="441"/>
      <c r="N312" s="441"/>
      <c r="O312" s="441"/>
      <c r="P312" s="441"/>
      <c r="Q312" s="441"/>
      <c r="R312" s="441"/>
      <c r="S312" s="441"/>
      <c r="T312" s="441"/>
      <c r="U312" s="441"/>
      <c r="V312" s="441"/>
      <c r="W312" s="441"/>
      <c r="X312" s="441"/>
      <c r="Y312" s="441"/>
      <c r="Z312" s="441"/>
    </row>
    <row r="313" spans="1:26" ht="13.5" customHeight="1" x14ac:dyDescent="0.2">
      <c r="A313" s="441"/>
      <c r="B313" s="441"/>
      <c r="C313" s="441"/>
      <c r="D313" s="441"/>
      <c r="E313" s="441"/>
      <c r="F313" s="441"/>
      <c r="G313" s="441"/>
      <c r="H313" s="441"/>
      <c r="I313" s="441"/>
      <c r="J313" s="441"/>
      <c r="K313" s="441"/>
      <c r="L313" s="441"/>
      <c r="M313" s="441"/>
      <c r="N313" s="441"/>
      <c r="O313" s="441"/>
      <c r="P313" s="441"/>
      <c r="Q313" s="441"/>
      <c r="R313" s="441"/>
      <c r="S313" s="441"/>
      <c r="T313" s="441"/>
      <c r="U313" s="441"/>
      <c r="V313" s="441"/>
      <c r="W313" s="441"/>
      <c r="X313" s="441"/>
      <c r="Y313" s="441"/>
      <c r="Z313" s="441"/>
    </row>
    <row r="314" spans="1:26" ht="13.5" customHeight="1" x14ac:dyDescent="0.2">
      <c r="A314" s="441"/>
      <c r="B314" s="441"/>
      <c r="C314" s="441"/>
      <c r="D314" s="441"/>
      <c r="E314" s="441"/>
      <c r="F314" s="441"/>
      <c r="G314" s="441"/>
      <c r="H314" s="441"/>
      <c r="I314" s="441"/>
      <c r="J314" s="441"/>
      <c r="K314" s="441"/>
      <c r="L314" s="441"/>
      <c r="M314" s="441"/>
      <c r="N314" s="441"/>
      <c r="O314" s="441"/>
      <c r="P314" s="441"/>
      <c r="Q314" s="441"/>
      <c r="R314" s="441"/>
      <c r="S314" s="441"/>
      <c r="T314" s="441"/>
      <c r="U314" s="441"/>
      <c r="V314" s="441"/>
      <c r="W314" s="441"/>
      <c r="X314" s="441"/>
      <c r="Y314" s="441"/>
      <c r="Z314" s="441"/>
    </row>
    <row r="315" spans="1:26" ht="13.5" customHeight="1" x14ac:dyDescent="0.2">
      <c r="A315" s="441"/>
      <c r="B315" s="441"/>
      <c r="C315" s="441"/>
      <c r="D315" s="441"/>
      <c r="E315" s="441"/>
      <c r="F315" s="441"/>
      <c r="G315" s="441"/>
      <c r="H315" s="441"/>
      <c r="I315" s="441"/>
      <c r="J315" s="441"/>
      <c r="K315" s="441"/>
      <c r="L315" s="441"/>
      <c r="M315" s="441"/>
      <c r="N315" s="441"/>
      <c r="O315" s="441"/>
      <c r="P315" s="441"/>
      <c r="Q315" s="441"/>
      <c r="R315" s="441"/>
      <c r="S315" s="441"/>
      <c r="T315" s="441"/>
      <c r="U315" s="441"/>
      <c r="V315" s="441"/>
      <c r="W315" s="441"/>
      <c r="X315" s="441"/>
      <c r="Y315" s="441"/>
      <c r="Z315" s="441"/>
    </row>
    <row r="316" spans="1:26" ht="13.5" customHeight="1" x14ac:dyDescent="0.2">
      <c r="A316" s="441"/>
      <c r="B316" s="441"/>
      <c r="C316" s="441"/>
      <c r="D316" s="441"/>
      <c r="E316" s="441"/>
      <c r="F316" s="441"/>
      <c r="G316" s="441"/>
      <c r="H316" s="441"/>
      <c r="I316" s="441"/>
      <c r="J316" s="441"/>
      <c r="K316" s="441"/>
      <c r="L316" s="441"/>
      <c r="M316" s="441"/>
      <c r="N316" s="441"/>
      <c r="O316" s="441"/>
      <c r="P316" s="441"/>
      <c r="Q316" s="441"/>
      <c r="R316" s="441"/>
      <c r="S316" s="441"/>
      <c r="T316" s="441"/>
      <c r="U316" s="441"/>
      <c r="V316" s="441"/>
      <c r="W316" s="441"/>
      <c r="X316" s="441"/>
      <c r="Y316" s="441"/>
      <c r="Z316" s="441"/>
    </row>
    <row r="317" spans="1:26" ht="13.5" customHeight="1" x14ac:dyDescent="0.2">
      <c r="A317" s="441"/>
      <c r="B317" s="441"/>
      <c r="C317" s="441"/>
      <c r="D317" s="441"/>
      <c r="E317" s="441"/>
      <c r="F317" s="441"/>
      <c r="G317" s="441"/>
      <c r="H317" s="441"/>
      <c r="I317" s="441"/>
      <c r="J317" s="441"/>
      <c r="K317" s="441"/>
      <c r="L317" s="441"/>
      <c r="M317" s="441"/>
      <c r="N317" s="441"/>
      <c r="O317" s="441"/>
      <c r="P317" s="441"/>
      <c r="Q317" s="441"/>
      <c r="R317" s="441"/>
      <c r="S317" s="441"/>
      <c r="T317" s="441"/>
      <c r="U317" s="441"/>
      <c r="V317" s="441"/>
      <c r="W317" s="441"/>
      <c r="X317" s="441"/>
      <c r="Y317" s="441"/>
      <c r="Z317" s="441"/>
    </row>
    <row r="318" spans="1:26" ht="13.5" customHeight="1" x14ac:dyDescent="0.2">
      <c r="A318" s="441"/>
      <c r="B318" s="441"/>
      <c r="C318" s="441"/>
      <c r="D318" s="441"/>
      <c r="E318" s="441"/>
      <c r="F318" s="441"/>
      <c r="G318" s="441"/>
      <c r="H318" s="441"/>
      <c r="I318" s="441"/>
      <c r="J318" s="441"/>
      <c r="K318" s="441"/>
      <c r="L318" s="441"/>
      <c r="M318" s="441"/>
      <c r="N318" s="441"/>
      <c r="O318" s="441"/>
      <c r="P318" s="441"/>
      <c r="Q318" s="441"/>
      <c r="R318" s="441"/>
      <c r="S318" s="441"/>
      <c r="T318" s="441"/>
      <c r="U318" s="441"/>
      <c r="V318" s="441"/>
      <c r="W318" s="441"/>
      <c r="X318" s="441"/>
      <c r="Y318" s="441"/>
      <c r="Z318" s="441"/>
    </row>
    <row r="319" spans="1:26" ht="13.5" customHeight="1" x14ac:dyDescent="0.2">
      <c r="A319" s="441"/>
      <c r="B319" s="441"/>
      <c r="C319" s="441"/>
      <c r="D319" s="441"/>
      <c r="E319" s="441"/>
      <c r="F319" s="441"/>
      <c r="G319" s="441"/>
      <c r="H319" s="441"/>
      <c r="I319" s="441"/>
      <c r="J319" s="441"/>
      <c r="K319" s="441"/>
      <c r="L319" s="441"/>
      <c r="M319" s="441"/>
      <c r="N319" s="441"/>
      <c r="O319" s="441"/>
      <c r="P319" s="441"/>
      <c r="Q319" s="441"/>
      <c r="R319" s="441"/>
      <c r="S319" s="441"/>
      <c r="T319" s="441"/>
      <c r="U319" s="441"/>
      <c r="V319" s="441"/>
      <c r="W319" s="441"/>
      <c r="X319" s="441"/>
      <c r="Y319" s="441"/>
      <c r="Z319" s="441"/>
    </row>
    <row r="320" spans="1:26" ht="13.5" customHeight="1" x14ac:dyDescent="0.2">
      <c r="A320" s="441"/>
      <c r="B320" s="441"/>
      <c r="C320" s="441"/>
      <c r="D320" s="441"/>
      <c r="E320" s="441"/>
      <c r="F320" s="441"/>
      <c r="G320" s="441"/>
      <c r="H320" s="441"/>
      <c r="I320" s="441"/>
      <c r="J320" s="441"/>
      <c r="K320" s="441"/>
      <c r="L320" s="441"/>
      <c r="M320" s="441"/>
      <c r="N320" s="441"/>
      <c r="O320" s="441"/>
      <c r="P320" s="441"/>
      <c r="Q320" s="441"/>
      <c r="R320" s="441"/>
      <c r="S320" s="441"/>
      <c r="T320" s="441"/>
      <c r="U320" s="441"/>
      <c r="V320" s="441"/>
      <c r="W320" s="441"/>
      <c r="X320" s="441"/>
      <c r="Y320" s="441"/>
      <c r="Z320" s="441"/>
    </row>
    <row r="321" spans="1:26" ht="13.5" customHeight="1" x14ac:dyDescent="0.2">
      <c r="A321" s="441"/>
      <c r="B321" s="441"/>
      <c r="C321" s="441"/>
      <c r="D321" s="441"/>
      <c r="E321" s="441"/>
      <c r="F321" s="441"/>
      <c r="G321" s="441"/>
      <c r="H321" s="441"/>
      <c r="I321" s="441"/>
      <c r="J321" s="441"/>
      <c r="K321" s="441"/>
      <c r="L321" s="441"/>
      <c r="M321" s="441"/>
      <c r="N321" s="441"/>
      <c r="O321" s="441"/>
      <c r="P321" s="441"/>
      <c r="Q321" s="441"/>
      <c r="R321" s="441"/>
      <c r="S321" s="441"/>
      <c r="T321" s="441"/>
      <c r="U321" s="441"/>
      <c r="V321" s="441"/>
      <c r="W321" s="441"/>
      <c r="X321" s="441"/>
      <c r="Y321" s="441"/>
      <c r="Z321" s="441"/>
    </row>
    <row r="322" spans="1:26" ht="13.5" customHeight="1" x14ac:dyDescent="0.2">
      <c r="A322" s="441"/>
      <c r="B322" s="441"/>
      <c r="C322" s="441"/>
      <c r="D322" s="441"/>
      <c r="E322" s="441"/>
      <c r="F322" s="441"/>
      <c r="G322" s="441"/>
      <c r="H322" s="441"/>
      <c r="I322" s="441"/>
      <c r="J322" s="441"/>
      <c r="K322" s="441"/>
      <c r="L322" s="441"/>
      <c r="M322" s="441"/>
      <c r="N322" s="441"/>
      <c r="O322" s="441"/>
      <c r="P322" s="441"/>
      <c r="Q322" s="441"/>
      <c r="R322" s="441"/>
      <c r="S322" s="441"/>
      <c r="T322" s="441"/>
      <c r="U322" s="441"/>
      <c r="V322" s="441"/>
      <c r="W322" s="441"/>
      <c r="X322" s="441"/>
      <c r="Y322" s="441"/>
      <c r="Z322" s="441"/>
    </row>
    <row r="323" spans="1:26" ht="13.5" customHeight="1" x14ac:dyDescent="0.2">
      <c r="A323" s="441"/>
      <c r="B323" s="441"/>
      <c r="C323" s="441"/>
      <c r="D323" s="441"/>
      <c r="E323" s="441"/>
      <c r="F323" s="441"/>
      <c r="G323" s="441"/>
      <c r="H323" s="441"/>
      <c r="I323" s="441"/>
      <c r="J323" s="441"/>
      <c r="K323" s="441"/>
      <c r="L323" s="441"/>
      <c r="M323" s="441"/>
      <c r="N323" s="441"/>
      <c r="O323" s="441"/>
      <c r="P323" s="441"/>
      <c r="Q323" s="441"/>
      <c r="R323" s="441"/>
      <c r="S323" s="441"/>
      <c r="T323" s="441"/>
      <c r="U323" s="441"/>
      <c r="V323" s="441"/>
      <c r="W323" s="441"/>
      <c r="X323" s="441"/>
      <c r="Y323" s="441"/>
      <c r="Z323" s="441"/>
    </row>
    <row r="324" spans="1:26" ht="13.5" customHeight="1" x14ac:dyDescent="0.2">
      <c r="A324" s="441"/>
      <c r="B324" s="441"/>
      <c r="C324" s="441"/>
      <c r="D324" s="441"/>
      <c r="E324" s="441"/>
      <c r="F324" s="441"/>
      <c r="G324" s="441"/>
      <c r="H324" s="441"/>
      <c r="I324" s="441"/>
      <c r="J324" s="441"/>
      <c r="K324" s="441"/>
      <c r="L324" s="441"/>
      <c r="M324" s="441"/>
      <c r="N324" s="441"/>
      <c r="O324" s="441"/>
      <c r="P324" s="441"/>
      <c r="Q324" s="441"/>
      <c r="R324" s="441"/>
      <c r="S324" s="441"/>
      <c r="T324" s="441"/>
      <c r="U324" s="441"/>
      <c r="V324" s="441"/>
      <c r="W324" s="441"/>
      <c r="X324" s="441"/>
      <c r="Y324" s="441"/>
      <c r="Z324" s="441"/>
    </row>
    <row r="325" spans="1:26" ht="13.5" customHeight="1" x14ac:dyDescent="0.2">
      <c r="A325" s="441"/>
      <c r="B325" s="441"/>
      <c r="C325" s="441"/>
      <c r="D325" s="441"/>
      <c r="E325" s="441"/>
      <c r="F325" s="441"/>
      <c r="G325" s="441"/>
      <c r="H325" s="441"/>
      <c r="I325" s="441"/>
      <c r="J325" s="441"/>
      <c r="K325" s="441"/>
      <c r="L325" s="441"/>
      <c r="M325" s="441"/>
      <c r="N325" s="441"/>
      <c r="O325" s="441"/>
      <c r="P325" s="441"/>
      <c r="Q325" s="441"/>
      <c r="R325" s="441"/>
      <c r="S325" s="441"/>
      <c r="T325" s="441"/>
      <c r="U325" s="441"/>
      <c r="V325" s="441"/>
      <c r="W325" s="441"/>
      <c r="X325" s="441"/>
      <c r="Y325" s="441"/>
      <c r="Z325" s="441"/>
    </row>
    <row r="326" spans="1:26" ht="13.5" customHeight="1" x14ac:dyDescent="0.2">
      <c r="A326" s="441"/>
      <c r="B326" s="441"/>
      <c r="C326" s="441"/>
      <c r="D326" s="441"/>
      <c r="E326" s="441"/>
      <c r="F326" s="441"/>
      <c r="G326" s="441"/>
      <c r="H326" s="441"/>
      <c r="I326" s="441"/>
      <c r="J326" s="441"/>
      <c r="K326" s="441"/>
      <c r="L326" s="441"/>
      <c r="M326" s="441"/>
      <c r="N326" s="441"/>
      <c r="O326" s="441"/>
      <c r="P326" s="441"/>
      <c r="Q326" s="441"/>
      <c r="R326" s="441"/>
      <c r="S326" s="441"/>
      <c r="T326" s="441"/>
      <c r="U326" s="441"/>
      <c r="V326" s="441"/>
      <c r="W326" s="441"/>
      <c r="X326" s="441"/>
      <c r="Y326" s="441"/>
      <c r="Z326" s="441"/>
    </row>
    <row r="327" spans="1:26" ht="13.5" customHeight="1" x14ac:dyDescent="0.2">
      <c r="A327" s="441"/>
      <c r="B327" s="441"/>
      <c r="C327" s="441"/>
      <c r="D327" s="441"/>
      <c r="E327" s="441"/>
      <c r="F327" s="441"/>
      <c r="G327" s="441"/>
      <c r="H327" s="441"/>
      <c r="I327" s="441"/>
      <c r="J327" s="441"/>
      <c r="K327" s="441"/>
      <c r="L327" s="441"/>
      <c r="M327" s="441"/>
      <c r="N327" s="441"/>
      <c r="O327" s="441"/>
      <c r="P327" s="441"/>
      <c r="Q327" s="441"/>
      <c r="R327" s="441"/>
      <c r="S327" s="441"/>
      <c r="T327" s="441"/>
      <c r="U327" s="441"/>
      <c r="V327" s="441"/>
      <c r="W327" s="441"/>
      <c r="X327" s="441"/>
      <c r="Y327" s="441"/>
      <c r="Z327" s="441"/>
    </row>
    <row r="328" spans="1:26" ht="13.5" customHeight="1" x14ac:dyDescent="0.2">
      <c r="A328" s="441"/>
      <c r="B328" s="441"/>
      <c r="C328" s="441"/>
      <c r="D328" s="441"/>
      <c r="E328" s="441"/>
      <c r="F328" s="441"/>
      <c r="G328" s="441"/>
      <c r="H328" s="441"/>
      <c r="I328" s="441"/>
      <c r="J328" s="441"/>
      <c r="K328" s="441"/>
      <c r="L328" s="441"/>
      <c r="M328" s="441"/>
      <c r="N328" s="441"/>
      <c r="O328" s="441"/>
      <c r="P328" s="441"/>
      <c r="Q328" s="441"/>
      <c r="R328" s="441"/>
      <c r="S328" s="441"/>
      <c r="T328" s="441"/>
      <c r="U328" s="441"/>
      <c r="V328" s="441"/>
      <c r="W328" s="441"/>
      <c r="X328" s="441"/>
      <c r="Y328" s="441"/>
      <c r="Z328" s="441"/>
    </row>
    <row r="329" spans="1:26" ht="13.5" customHeight="1" x14ac:dyDescent="0.2">
      <c r="A329" s="441"/>
      <c r="B329" s="441"/>
      <c r="C329" s="441"/>
      <c r="D329" s="441"/>
      <c r="E329" s="441"/>
      <c r="F329" s="441"/>
      <c r="G329" s="441"/>
      <c r="H329" s="441"/>
      <c r="I329" s="441"/>
      <c r="J329" s="441"/>
      <c r="K329" s="441"/>
      <c r="L329" s="441"/>
      <c r="M329" s="441"/>
      <c r="N329" s="441"/>
      <c r="O329" s="441"/>
      <c r="P329" s="441"/>
      <c r="Q329" s="441"/>
      <c r="R329" s="441"/>
      <c r="S329" s="441"/>
      <c r="T329" s="441"/>
      <c r="U329" s="441"/>
      <c r="V329" s="441"/>
      <c r="W329" s="441"/>
      <c r="X329" s="441"/>
      <c r="Y329" s="441"/>
      <c r="Z329" s="441"/>
    </row>
    <row r="330" spans="1:26" ht="13.5" customHeight="1" x14ac:dyDescent="0.2">
      <c r="A330" s="441"/>
      <c r="B330" s="441"/>
      <c r="C330" s="441"/>
      <c r="D330" s="441"/>
      <c r="E330" s="441"/>
      <c r="F330" s="441"/>
      <c r="G330" s="441"/>
      <c r="H330" s="441"/>
      <c r="I330" s="441"/>
      <c r="J330" s="441"/>
      <c r="K330" s="441"/>
      <c r="L330" s="441"/>
      <c r="M330" s="441"/>
      <c r="N330" s="441"/>
      <c r="O330" s="441"/>
      <c r="P330" s="441"/>
      <c r="Q330" s="441"/>
      <c r="R330" s="441"/>
      <c r="S330" s="441"/>
      <c r="T330" s="441"/>
      <c r="U330" s="441"/>
      <c r="V330" s="441"/>
      <c r="W330" s="441"/>
      <c r="X330" s="441"/>
      <c r="Y330" s="441"/>
      <c r="Z330" s="441"/>
    </row>
    <row r="331" spans="1:26" ht="13.5" customHeight="1" x14ac:dyDescent="0.2">
      <c r="A331" s="441"/>
      <c r="B331" s="441"/>
      <c r="C331" s="441"/>
      <c r="D331" s="441"/>
      <c r="E331" s="441"/>
      <c r="F331" s="441"/>
      <c r="G331" s="441"/>
      <c r="H331" s="441"/>
      <c r="I331" s="441"/>
      <c r="J331" s="441"/>
      <c r="K331" s="441"/>
      <c r="L331" s="441"/>
      <c r="M331" s="441"/>
      <c r="N331" s="441"/>
      <c r="O331" s="441"/>
      <c r="P331" s="441"/>
      <c r="Q331" s="441"/>
      <c r="R331" s="441"/>
      <c r="S331" s="441"/>
      <c r="T331" s="441"/>
      <c r="U331" s="441"/>
      <c r="V331" s="441"/>
      <c r="W331" s="441"/>
      <c r="X331" s="441"/>
      <c r="Y331" s="441"/>
      <c r="Z331" s="441"/>
    </row>
    <row r="332" spans="1:26" ht="13.5" customHeight="1" x14ac:dyDescent="0.2">
      <c r="A332" s="441"/>
      <c r="B332" s="441"/>
      <c r="C332" s="441"/>
      <c r="D332" s="441"/>
      <c r="E332" s="441"/>
      <c r="F332" s="441"/>
      <c r="G332" s="441"/>
      <c r="H332" s="441"/>
      <c r="I332" s="441"/>
      <c r="J332" s="441"/>
      <c r="K332" s="441"/>
      <c r="L332" s="441"/>
      <c r="M332" s="441"/>
      <c r="N332" s="441"/>
      <c r="O332" s="441"/>
      <c r="P332" s="441"/>
      <c r="Q332" s="441"/>
      <c r="R332" s="441"/>
      <c r="S332" s="441"/>
      <c r="T332" s="441"/>
      <c r="U332" s="441"/>
      <c r="V332" s="441"/>
      <c r="W332" s="441"/>
      <c r="X332" s="441"/>
      <c r="Y332" s="441"/>
      <c r="Z332" s="441"/>
    </row>
    <row r="333" spans="1:26" ht="13.5" customHeight="1" x14ac:dyDescent="0.2">
      <c r="A333" s="441"/>
      <c r="B333" s="441"/>
      <c r="C333" s="441"/>
      <c r="D333" s="441"/>
      <c r="E333" s="441"/>
      <c r="F333" s="441"/>
      <c r="G333" s="441"/>
      <c r="H333" s="441"/>
      <c r="I333" s="441"/>
      <c r="J333" s="441"/>
      <c r="K333" s="441"/>
      <c r="L333" s="441"/>
      <c r="M333" s="441"/>
      <c r="N333" s="441"/>
      <c r="O333" s="441"/>
      <c r="P333" s="441"/>
      <c r="Q333" s="441"/>
      <c r="R333" s="441"/>
      <c r="S333" s="441"/>
      <c r="T333" s="441"/>
      <c r="U333" s="441"/>
      <c r="V333" s="441"/>
      <c r="W333" s="441"/>
      <c r="X333" s="441"/>
      <c r="Y333" s="441"/>
      <c r="Z333" s="441"/>
    </row>
    <row r="334" spans="1:26" ht="13.5" customHeight="1" x14ac:dyDescent="0.2">
      <c r="A334" s="441"/>
      <c r="B334" s="441"/>
      <c r="C334" s="441"/>
      <c r="D334" s="441"/>
      <c r="E334" s="441"/>
      <c r="F334" s="441"/>
      <c r="G334" s="441"/>
      <c r="H334" s="441"/>
      <c r="I334" s="441"/>
      <c r="J334" s="441"/>
      <c r="K334" s="441"/>
      <c r="L334" s="441"/>
      <c r="M334" s="441"/>
      <c r="N334" s="441"/>
      <c r="O334" s="441"/>
      <c r="P334" s="441"/>
      <c r="Q334" s="441"/>
      <c r="R334" s="441"/>
      <c r="S334" s="441"/>
      <c r="T334" s="441"/>
      <c r="U334" s="441"/>
      <c r="V334" s="441"/>
      <c r="W334" s="441"/>
      <c r="X334" s="441"/>
      <c r="Y334" s="441"/>
      <c r="Z334" s="441"/>
    </row>
    <row r="335" spans="1:26" ht="13.5" customHeight="1" x14ac:dyDescent="0.2">
      <c r="A335" s="441"/>
      <c r="B335" s="441"/>
      <c r="C335" s="441"/>
      <c r="D335" s="441"/>
      <c r="E335" s="441"/>
      <c r="F335" s="441"/>
      <c r="G335" s="441"/>
      <c r="H335" s="441"/>
      <c r="I335" s="441"/>
      <c r="J335" s="441"/>
      <c r="K335" s="441"/>
      <c r="L335" s="441"/>
      <c r="M335" s="441"/>
      <c r="N335" s="441"/>
      <c r="O335" s="441"/>
      <c r="P335" s="441"/>
      <c r="Q335" s="441"/>
      <c r="R335" s="441"/>
      <c r="S335" s="441"/>
      <c r="T335" s="441"/>
      <c r="U335" s="441"/>
      <c r="V335" s="441"/>
      <c r="W335" s="441"/>
      <c r="X335" s="441"/>
      <c r="Y335" s="441"/>
      <c r="Z335" s="441"/>
    </row>
    <row r="336" spans="1:26" ht="13.5" customHeight="1" x14ac:dyDescent="0.2">
      <c r="A336" s="441"/>
      <c r="B336" s="441"/>
      <c r="C336" s="441"/>
      <c r="D336" s="441"/>
      <c r="E336" s="441"/>
      <c r="F336" s="441"/>
      <c r="G336" s="441"/>
      <c r="H336" s="441"/>
      <c r="I336" s="441"/>
      <c r="J336" s="441"/>
      <c r="K336" s="441"/>
      <c r="L336" s="441"/>
      <c r="M336" s="441"/>
      <c r="N336" s="441"/>
      <c r="O336" s="441"/>
      <c r="P336" s="441"/>
      <c r="Q336" s="441"/>
      <c r="R336" s="441"/>
      <c r="S336" s="441"/>
      <c r="T336" s="441"/>
      <c r="U336" s="441"/>
      <c r="V336" s="441"/>
      <c r="W336" s="441"/>
      <c r="X336" s="441"/>
      <c r="Y336" s="441"/>
      <c r="Z336" s="441"/>
    </row>
    <row r="337" spans="1:26" ht="13.5" customHeight="1" x14ac:dyDescent="0.2">
      <c r="A337" s="441"/>
      <c r="B337" s="441"/>
      <c r="C337" s="441"/>
      <c r="D337" s="441"/>
      <c r="E337" s="441"/>
      <c r="F337" s="441"/>
      <c r="G337" s="441"/>
      <c r="H337" s="441"/>
      <c r="I337" s="441"/>
      <c r="J337" s="441"/>
      <c r="K337" s="441"/>
      <c r="L337" s="441"/>
      <c r="M337" s="441"/>
      <c r="N337" s="441"/>
      <c r="O337" s="441"/>
      <c r="P337" s="441"/>
      <c r="Q337" s="441"/>
      <c r="R337" s="441"/>
      <c r="S337" s="441"/>
      <c r="T337" s="441"/>
      <c r="U337" s="441"/>
      <c r="V337" s="441"/>
      <c r="W337" s="441"/>
      <c r="X337" s="441"/>
      <c r="Y337" s="441"/>
      <c r="Z337" s="441"/>
    </row>
    <row r="338" spans="1:26" ht="13.5" customHeight="1" x14ac:dyDescent="0.2">
      <c r="A338" s="441"/>
      <c r="B338" s="441"/>
      <c r="C338" s="441"/>
      <c r="D338" s="441"/>
      <c r="E338" s="441"/>
      <c r="F338" s="441"/>
      <c r="G338" s="441"/>
      <c r="H338" s="441"/>
      <c r="I338" s="441"/>
      <c r="J338" s="441"/>
      <c r="K338" s="441"/>
      <c r="L338" s="441"/>
      <c r="M338" s="441"/>
      <c r="N338" s="441"/>
      <c r="O338" s="441"/>
      <c r="P338" s="441"/>
      <c r="Q338" s="441"/>
      <c r="R338" s="441"/>
      <c r="S338" s="441"/>
      <c r="T338" s="441"/>
      <c r="U338" s="441"/>
      <c r="V338" s="441"/>
      <c r="W338" s="441"/>
      <c r="X338" s="441"/>
      <c r="Y338" s="441"/>
      <c r="Z338" s="441"/>
    </row>
    <row r="339" spans="1:26" ht="13.5" customHeight="1" x14ac:dyDescent="0.2">
      <c r="A339" s="441"/>
      <c r="B339" s="441"/>
      <c r="C339" s="441"/>
      <c r="D339" s="441"/>
      <c r="E339" s="441"/>
      <c r="F339" s="441"/>
      <c r="G339" s="441"/>
      <c r="H339" s="441"/>
      <c r="I339" s="441"/>
      <c r="J339" s="441"/>
      <c r="K339" s="441"/>
      <c r="L339" s="441"/>
      <c r="M339" s="441"/>
      <c r="N339" s="441"/>
      <c r="O339" s="441"/>
      <c r="P339" s="441"/>
      <c r="Q339" s="441"/>
      <c r="R339" s="441"/>
      <c r="S339" s="441"/>
      <c r="T339" s="441"/>
      <c r="U339" s="441"/>
      <c r="V339" s="441"/>
      <c r="W339" s="441"/>
      <c r="X339" s="441"/>
      <c r="Y339" s="441"/>
      <c r="Z339" s="441"/>
    </row>
    <row r="340" spans="1:26" ht="13.5" customHeight="1" x14ac:dyDescent="0.2">
      <c r="A340" s="441"/>
      <c r="B340" s="441"/>
      <c r="C340" s="441"/>
      <c r="D340" s="441"/>
      <c r="E340" s="441"/>
      <c r="F340" s="441"/>
      <c r="G340" s="441"/>
      <c r="H340" s="441"/>
      <c r="I340" s="441"/>
      <c r="J340" s="441"/>
      <c r="K340" s="441"/>
      <c r="L340" s="441"/>
      <c r="M340" s="441"/>
      <c r="N340" s="441"/>
      <c r="O340" s="441"/>
      <c r="P340" s="441"/>
      <c r="Q340" s="441"/>
      <c r="R340" s="441"/>
      <c r="S340" s="441"/>
      <c r="T340" s="441"/>
      <c r="U340" s="441"/>
      <c r="V340" s="441"/>
      <c r="W340" s="441"/>
      <c r="X340" s="441"/>
      <c r="Y340" s="441"/>
      <c r="Z340" s="441"/>
    </row>
    <row r="341" spans="1:26" ht="13.5" customHeight="1" x14ac:dyDescent="0.2">
      <c r="A341" s="441"/>
      <c r="B341" s="441"/>
      <c r="C341" s="441"/>
      <c r="D341" s="441"/>
      <c r="E341" s="441"/>
      <c r="F341" s="441"/>
      <c r="G341" s="441"/>
      <c r="H341" s="441"/>
      <c r="I341" s="441"/>
      <c r="J341" s="441"/>
      <c r="K341" s="441"/>
      <c r="L341" s="441"/>
      <c r="M341" s="441"/>
      <c r="N341" s="441"/>
      <c r="O341" s="441"/>
      <c r="P341" s="441"/>
      <c r="Q341" s="441"/>
      <c r="R341" s="441"/>
      <c r="S341" s="441"/>
      <c r="T341" s="441"/>
      <c r="U341" s="441"/>
      <c r="V341" s="441"/>
      <c r="W341" s="441"/>
      <c r="X341" s="441"/>
      <c r="Y341" s="441"/>
      <c r="Z341" s="441"/>
    </row>
    <row r="342" spans="1:26" ht="13.5" customHeight="1" x14ac:dyDescent="0.2">
      <c r="A342" s="441"/>
      <c r="B342" s="441"/>
      <c r="C342" s="441"/>
      <c r="D342" s="441"/>
      <c r="E342" s="441"/>
      <c r="F342" s="441"/>
      <c r="G342" s="441"/>
      <c r="H342" s="441"/>
      <c r="I342" s="441"/>
      <c r="J342" s="441"/>
      <c r="K342" s="441"/>
      <c r="L342" s="441"/>
      <c r="M342" s="441"/>
      <c r="N342" s="441"/>
      <c r="O342" s="441"/>
      <c r="P342" s="441"/>
      <c r="Q342" s="441"/>
      <c r="R342" s="441"/>
      <c r="S342" s="441"/>
      <c r="T342" s="441"/>
      <c r="U342" s="441"/>
      <c r="V342" s="441"/>
      <c r="W342" s="441"/>
      <c r="X342" s="441"/>
      <c r="Y342" s="441"/>
      <c r="Z342" s="441"/>
    </row>
    <row r="343" spans="1:26" ht="13.5" customHeight="1" x14ac:dyDescent="0.2">
      <c r="A343" s="441"/>
      <c r="B343" s="441"/>
      <c r="C343" s="441"/>
      <c r="D343" s="441"/>
      <c r="E343" s="441"/>
      <c r="F343" s="441"/>
      <c r="G343" s="441"/>
      <c r="H343" s="441"/>
      <c r="I343" s="441"/>
      <c r="J343" s="441"/>
      <c r="K343" s="441"/>
      <c r="L343" s="441"/>
      <c r="M343" s="441"/>
      <c r="N343" s="441"/>
      <c r="O343" s="441"/>
      <c r="P343" s="441"/>
      <c r="Q343" s="441"/>
      <c r="R343" s="441"/>
      <c r="S343" s="441"/>
      <c r="T343" s="441"/>
      <c r="U343" s="441"/>
      <c r="V343" s="441"/>
      <c r="W343" s="441"/>
      <c r="X343" s="441"/>
      <c r="Y343" s="441"/>
      <c r="Z343" s="441"/>
    </row>
    <row r="344" spans="1:26" ht="13.5" customHeight="1" x14ac:dyDescent="0.2">
      <c r="A344" s="441"/>
      <c r="B344" s="441"/>
      <c r="C344" s="441"/>
      <c r="D344" s="441"/>
      <c r="E344" s="441"/>
      <c r="F344" s="441"/>
      <c r="G344" s="441"/>
      <c r="H344" s="441"/>
      <c r="I344" s="441"/>
      <c r="J344" s="441"/>
      <c r="K344" s="441"/>
      <c r="L344" s="441"/>
      <c r="M344" s="441"/>
      <c r="N344" s="441"/>
      <c r="O344" s="441"/>
      <c r="P344" s="441"/>
      <c r="Q344" s="441"/>
      <c r="R344" s="441"/>
      <c r="S344" s="441"/>
      <c r="T344" s="441"/>
      <c r="U344" s="441"/>
      <c r="V344" s="441"/>
      <c r="W344" s="441"/>
      <c r="X344" s="441"/>
      <c r="Y344" s="441"/>
      <c r="Z344" s="441"/>
    </row>
    <row r="345" spans="1:26" ht="13.5" customHeight="1" x14ac:dyDescent="0.2">
      <c r="A345" s="441"/>
      <c r="B345" s="441"/>
      <c r="C345" s="441"/>
      <c r="D345" s="441"/>
      <c r="E345" s="441"/>
      <c r="F345" s="441"/>
      <c r="G345" s="441"/>
      <c r="H345" s="441"/>
      <c r="I345" s="441"/>
      <c r="J345" s="441"/>
      <c r="K345" s="441"/>
      <c r="L345" s="441"/>
      <c r="M345" s="441"/>
      <c r="N345" s="441"/>
      <c r="O345" s="441"/>
      <c r="P345" s="441"/>
      <c r="Q345" s="441"/>
      <c r="R345" s="441"/>
      <c r="S345" s="441"/>
      <c r="T345" s="441"/>
      <c r="U345" s="441"/>
      <c r="V345" s="441"/>
      <c r="W345" s="441"/>
      <c r="X345" s="441"/>
      <c r="Y345" s="441"/>
      <c r="Z345" s="441"/>
    </row>
    <row r="346" spans="1:26" ht="13.5" customHeight="1" x14ac:dyDescent="0.2">
      <c r="A346" s="441"/>
      <c r="B346" s="441"/>
      <c r="C346" s="441"/>
      <c r="D346" s="441"/>
      <c r="E346" s="441"/>
      <c r="F346" s="441"/>
      <c r="G346" s="441"/>
      <c r="H346" s="441"/>
      <c r="I346" s="441"/>
      <c r="J346" s="441"/>
      <c r="K346" s="441"/>
      <c r="L346" s="441"/>
      <c r="M346" s="441"/>
      <c r="N346" s="441"/>
      <c r="O346" s="441"/>
      <c r="P346" s="441"/>
      <c r="Q346" s="441"/>
      <c r="R346" s="441"/>
      <c r="S346" s="441"/>
      <c r="T346" s="441"/>
      <c r="U346" s="441"/>
      <c r="V346" s="441"/>
      <c r="W346" s="441"/>
      <c r="X346" s="441"/>
      <c r="Y346" s="441"/>
      <c r="Z346" s="441"/>
    </row>
    <row r="347" spans="1:26" ht="13.5" customHeight="1" x14ac:dyDescent="0.2">
      <c r="A347" s="441"/>
      <c r="B347" s="441"/>
      <c r="C347" s="441"/>
      <c r="D347" s="441"/>
      <c r="E347" s="441"/>
      <c r="F347" s="441"/>
      <c r="G347" s="441"/>
      <c r="H347" s="441"/>
      <c r="I347" s="441"/>
      <c r="J347" s="441"/>
      <c r="K347" s="441"/>
      <c r="L347" s="441"/>
      <c r="M347" s="441"/>
      <c r="N347" s="441"/>
      <c r="O347" s="441"/>
      <c r="P347" s="441"/>
      <c r="Q347" s="441"/>
      <c r="R347" s="441"/>
      <c r="S347" s="441"/>
      <c r="T347" s="441"/>
      <c r="U347" s="441"/>
      <c r="V347" s="441"/>
      <c r="W347" s="441"/>
      <c r="X347" s="441"/>
      <c r="Y347" s="441"/>
      <c r="Z347" s="441"/>
    </row>
    <row r="348" spans="1:26" ht="13.5" customHeight="1" x14ac:dyDescent="0.2">
      <c r="A348" s="441"/>
      <c r="B348" s="441"/>
      <c r="C348" s="441"/>
      <c r="D348" s="441"/>
      <c r="E348" s="441"/>
      <c r="F348" s="441"/>
      <c r="G348" s="441"/>
      <c r="H348" s="441"/>
      <c r="I348" s="441"/>
      <c r="J348" s="441"/>
      <c r="K348" s="441"/>
      <c r="L348" s="441"/>
      <c r="M348" s="441"/>
      <c r="N348" s="441"/>
      <c r="O348" s="441"/>
      <c r="P348" s="441"/>
      <c r="Q348" s="441"/>
      <c r="R348" s="441"/>
      <c r="S348" s="441"/>
      <c r="T348" s="441"/>
      <c r="U348" s="441"/>
      <c r="V348" s="441"/>
      <c r="W348" s="441"/>
      <c r="X348" s="441"/>
      <c r="Y348" s="441"/>
      <c r="Z348" s="441"/>
    </row>
    <row r="349" spans="1:26" ht="13.5" customHeight="1" x14ac:dyDescent="0.2">
      <c r="A349" s="441"/>
      <c r="B349" s="441"/>
      <c r="C349" s="441"/>
      <c r="D349" s="441"/>
      <c r="E349" s="441"/>
      <c r="F349" s="441"/>
      <c r="G349" s="441"/>
      <c r="H349" s="441"/>
      <c r="I349" s="441"/>
      <c r="J349" s="441"/>
      <c r="K349" s="441"/>
      <c r="L349" s="441"/>
      <c r="M349" s="441"/>
      <c r="N349" s="441"/>
      <c r="O349" s="441"/>
      <c r="P349" s="441"/>
      <c r="Q349" s="441"/>
      <c r="R349" s="441"/>
      <c r="S349" s="441"/>
      <c r="T349" s="441"/>
      <c r="U349" s="441"/>
      <c r="V349" s="441"/>
      <c r="W349" s="441"/>
      <c r="X349" s="441"/>
      <c r="Y349" s="441"/>
      <c r="Z349" s="441"/>
    </row>
    <row r="350" spans="1:26" ht="13.5" customHeight="1" x14ac:dyDescent="0.2">
      <c r="A350" s="441"/>
      <c r="B350" s="441"/>
      <c r="C350" s="441"/>
      <c r="D350" s="441"/>
      <c r="E350" s="441"/>
      <c r="F350" s="441"/>
      <c r="G350" s="441"/>
      <c r="H350" s="441"/>
      <c r="I350" s="441"/>
      <c r="J350" s="441"/>
      <c r="K350" s="441"/>
      <c r="L350" s="441"/>
      <c r="M350" s="441"/>
      <c r="N350" s="441"/>
      <c r="O350" s="441"/>
      <c r="P350" s="441"/>
      <c r="Q350" s="441"/>
      <c r="R350" s="441"/>
      <c r="S350" s="441"/>
      <c r="T350" s="441"/>
      <c r="U350" s="441"/>
      <c r="V350" s="441"/>
      <c r="W350" s="441"/>
      <c r="X350" s="441"/>
      <c r="Y350" s="441"/>
      <c r="Z350" s="441"/>
    </row>
    <row r="351" spans="1:26" ht="13.5" customHeight="1" x14ac:dyDescent="0.2">
      <c r="A351" s="441"/>
      <c r="B351" s="441"/>
      <c r="C351" s="441"/>
      <c r="D351" s="441"/>
      <c r="E351" s="441"/>
      <c r="F351" s="441"/>
      <c r="G351" s="441"/>
      <c r="H351" s="441"/>
      <c r="I351" s="441"/>
      <c r="J351" s="441"/>
      <c r="K351" s="441"/>
      <c r="L351" s="441"/>
      <c r="M351" s="441"/>
      <c r="N351" s="441"/>
      <c r="O351" s="441"/>
      <c r="P351" s="441"/>
      <c r="Q351" s="441"/>
      <c r="R351" s="441"/>
      <c r="S351" s="441"/>
      <c r="T351" s="441"/>
      <c r="U351" s="441"/>
      <c r="V351" s="441"/>
      <c r="W351" s="441"/>
      <c r="X351" s="441"/>
      <c r="Y351" s="441"/>
      <c r="Z351" s="441"/>
    </row>
    <row r="352" spans="1:26" ht="13.5" customHeight="1" x14ac:dyDescent="0.2">
      <c r="A352" s="441"/>
      <c r="B352" s="441"/>
      <c r="C352" s="441"/>
      <c r="D352" s="441"/>
      <c r="E352" s="441"/>
      <c r="F352" s="441"/>
      <c r="G352" s="441"/>
      <c r="H352" s="441"/>
      <c r="I352" s="441"/>
      <c r="J352" s="441"/>
      <c r="K352" s="441"/>
      <c r="L352" s="441"/>
      <c r="M352" s="441"/>
      <c r="N352" s="441"/>
      <c r="O352" s="441"/>
      <c r="P352" s="441"/>
      <c r="Q352" s="441"/>
      <c r="R352" s="441"/>
      <c r="S352" s="441"/>
      <c r="T352" s="441"/>
      <c r="U352" s="441"/>
      <c r="V352" s="441"/>
      <c r="W352" s="441"/>
      <c r="X352" s="441"/>
      <c r="Y352" s="441"/>
      <c r="Z352" s="441"/>
    </row>
    <row r="353" spans="1:26" ht="13.5" customHeight="1" x14ac:dyDescent="0.2">
      <c r="A353" s="441"/>
      <c r="B353" s="441"/>
      <c r="C353" s="441"/>
      <c r="D353" s="441"/>
      <c r="E353" s="441"/>
      <c r="F353" s="441"/>
      <c r="G353" s="441"/>
      <c r="H353" s="441"/>
      <c r="I353" s="441"/>
      <c r="J353" s="441"/>
      <c r="K353" s="441"/>
      <c r="L353" s="441"/>
      <c r="M353" s="441"/>
      <c r="N353" s="441"/>
      <c r="O353" s="441"/>
      <c r="P353" s="441"/>
      <c r="Q353" s="441"/>
      <c r="R353" s="441"/>
      <c r="S353" s="441"/>
      <c r="T353" s="441"/>
      <c r="U353" s="441"/>
      <c r="V353" s="441"/>
      <c r="W353" s="441"/>
      <c r="X353" s="441"/>
      <c r="Y353" s="441"/>
      <c r="Z353" s="441"/>
    </row>
    <row r="354" spans="1:26" ht="13.5" customHeight="1" x14ac:dyDescent="0.2">
      <c r="A354" s="441"/>
      <c r="B354" s="441"/>
      <c r="C354" s="441"/>
      <c r="D354" s="441"/>
      <c r="E354" s="441"/>
      <c r="F354" s="441"/>
      <c r="G354" s="441"/>
      <c r="H354" s="441"/>
      <c r="I354" s="441"/>
      <c r="J354" s="441"/>
      <c r="K354" s="441"/>
      <c r="L354" s="441"/>
      <c r="M354" s="441"/>
      <c r="N354" s="441"/>
      <c r="O354" s="441"/>
      <c r="P354" s="441"/>
      <c r="Q354" s="441"/>
      <c r="R354" s="441"/>
      <c r="S354" s="441"/>
      <c r="T354" s="441"/>
      <c r="U354" s="441"/>
      <c r="V354" s="441"/>
      <c r="W354" s="441"/>
      <c r="X354" s="441"/>
      <c r="Y354" s="441"/>
      <c r="Z354" s="441"/>
    </row>
    <row r="355" spans="1:26" ht="13.5" customHeight="1" x14ac:dyDescent="0.2">
      <c r="A355" s="441"/>
      <c r="B355" s="441"/>
      <c r="C355" s="441"/>
      <c r="D355" s="441"/>
      <c r="E355" s="441"/>
      <c r="F355" s="441"/>
      <c r="G355" s="441"/>
      <c r="H355" s="441"/>
      <c r="I355" s="441"/>
      <c r="J355" s="441"/>
      <c r="K355" s="441"/>
      <c r="L355" s="441"/>
      <c r="M355" s="441"/>
      <c r="N355" s="441"/>
      <c r="O355" s="441"/>
      <c r="P355" s="441"/>
      <c r="Q355" s="441"/>
      <c r="R355" s="441"/>
      <c r="S355" s="441"/>
      <c r="T355" s="441"/>
      <c r="U355" s="441"/>
      <c r="V355" s="441"/>
      <c r="W355" s="441"/>
      <c r="X355" s="441"/>
      <c r="Y355" s="441"/>
      <c r="Z355" s="441"/>
    </row>
    <row r="356" spans="1:26" ht="13.5" customHeight="1" x14ac:dyDescent="0.2">
      <c r="A356" s="441"/>
      <c r="B356" s="441"/>
      <c r="C356" s="441"/>
      <c r="D356" s="441"/>
      <c r="E356" s="441"/>
      <c r="F356" s="441"/>
      <c r="G356" s="441"/>
      <c r="H356" s="441"/>
      <c r="I356" s="441"/>
      <c r="J356" s="441"/>
      <c r="K356" s="441"/>
      <c r="L356" s="441"/>
      <c r="M356" s="441"/>
      <c r="N356" s="441"/>
      <c r="O356" s="441"/>
      <c r="P356" s="441"/>
      <c r="Q356" s="441"/>
      <c r="R356" s="441"/>
      <c r="S356" s="441"/>
      <c r="T356" s="441"/>
      <c r="U356" s="441"/>
      <c r="V356" s="441"/>
      <c r="W356" s="441"/>
      <c r="X356" s="441"/>
      <c r="Y356" s="441"/>
      <c r="Z356" s="441"/>
    </row>
    <row r="357" spans="1:26" ht="13.5" customHeight="1" x14ac:dyDescent="0.2">
      <c r="A357" s="441"/>
      <c r="B357" s="441"/>
      <c r="C357" s="441"/>
      <c r="D357" s="441"/>
      <c r="E357" s="441"/>
      <c r="F357" s="441"/>
      <c r="G357" s="441"/>
      <c r="H357" s="441"/>
      <c r="I357" s="441"/>
      <c r="J357" s="441"/>
      <c r="K357" s="441"/>
      <c r="L357" s="441"/>
      <c r="M357" s="441"/>
      <c r="N357" s="441"/>
      <c r="O357" s="441"/>
      <c r="P357" s="441"/>
      <c r="Q357" s="441"/>
      <c r="R357" s="441"/>
      <c r="S357" s="441"/>
      <c r="T357" s="441"/>
      <c r="U357" s="441"/>
      <c r="V357" s="441"/>
      <c r="W357" s="441"/>
      <c r="X357" s="441"/>
      <c r="Y357" s="441"/>
      <c r="Z357" s="441"/>
    </row>
    <row r="358" spans="1:26" ht="13.5" customHeight="1" x14ac:dyDescent="0.2">
      <c r="A358" s="441"/>
      <c r="B358" s="441"/>
      <c r="C358" s="441"/>
      <c r="D358" s="441"/>
      <c r="E358" s="441"/>
      <c r="F358" s="441"/>
      <c r="G358" s="441"/>
      <c r="H358" s="441"/>
      <c r="I358" s="441"/>
      <c r="J358" s="441"/>
      <c r="K358" s="441"/>
      <c r="L358" s="441"/>
      <c r="M358" s="441"/>
      <c r="N358" s="441"/>
      <c r="O358" s="441"/>
      <c r="P358" s="441"/>
      <c r="Q358" s="441"/>
      <c r="R358" s="441"/>
      <c r="S358" s="441"/>
      <c r="T358" s="441"/>
      <c r="U358" s="441"/>
      <c r="V358" s="441"/>
      <c r="W358" s="441"/>
      <c r="X358" s="441"/>
      <c r="Y358" s="441"/>
      <c r="Z358" s="441"/>
    </row>
    <row r="359" spans="1:26" ht="13.5" customHeight="1" x14ac:dyDescent="0.2">
      <c r="A359" s="441"/>
      <c r="B359" s="441"/>
      <c r="C359" s="441"/>
      <c r="D359" s="441"/>
      <c r="E359" s="441"/>
      <c r="F359" s="441"/>
      <c r="G359" s="441"/>
      <c r="H359" s="441"/>
      <c r="I359" s="441"/>
      <c r="J359" s="441"/>
      <c r="K359" s="441"/>
      <c r="L359" s="441"/>
      <c r="M359" s="441"/>
      <c r="N359" s="441"/>
      <c r="O359" s="441"/>
      <c r="P359" s="441"/>
      <c r="Q359" s="441"/>
      <c r="R359" s="441"/>
      <c r="S359" s="441"/>
      <c r="T359" s="441"/>
      <c r="U359" s="441"/>
      <c r="V359" s="441"/>
      <c r="W359" s="441"/>
      <c r="X359" s="441"/>
      <c r="Y359" s="441"/>
      <c r="Z359" s="441"/>
    </row>
    <row r="360" spans="1:26" ht="13.5" customHeight="1" x14ac:dyDescent="0.2">
      <c r="A360" s="441"/>
      <c r="B360" s="441"/>
      <c r="C360" s="441"/>
      <c r="D360" s="441"/>
      <c r="E360" s="441"/>
      <c r="F360" s="441"/>
      <c r="G360" s="441"/>
      <c r="H360" s="441"/>
      <c r="I360" s="441"/>
      <c r="J360" s="441"/>
      <c r="K360" s="441"/>
      <c r="L360" s="441"/>
      <c r="M360" s="441"/>
      <c r="N360" s="441"/>
      <c r="O360" s="441"/>
      <c r="P360" s="441"/>
      <c r="Q360" s="441"/>
      <c r="R360" s="441"/>
      <c r="S360" s="441"/>
      <c r="T360" s="441"/>
      <c r="U360" s="441"/>
      <c r="V360" s="441"/>
      <c r="W360" s="441"/>
      <c r="X360" s="441"/>
      <c r="Y360" s="441"/>
      <c r="Z360" s="441"/>
    </row>
    <row r="361" spans="1:26" ht="13.5" customHeight="1" x14ac:dyDescent="0.2">
      <c r="A361" s="441"/>
      <c r="B361" s="441"/>
      <c r="C361" s="441"/>
      <c r="D361" s="441"/>
      <c r="E361" s="441"/>
      <c r="F361" s="441"/>
      <c r="G361" s="441"/>
      <c r="H361" s="441"/>
      <c r="I361" s="441"/>
      <c r="J361" s="441"/>
      <c r="K361" s="441"/>
      <c r="L361" s="441"/>
      <c r="M361" s="441"/>
      <c r="N361" s="441"/>
      <c r="O361" s="441"/>
      <c r="P361" s="441"/>
      <c r="Q361" s="441"/>
      <c r="R361" s="441"/>
      <c r="S361" s="441"/>
      <c r="T361" s="441"/>
      <c r="U361" s="441"/>
      <c r="V361" s="441"/>
      <c r="W361" s="441"/>
      <c r="X361" s="441"/>
      <c r="Y361" s="441"/>
      <c r="Z361" s="441"/>
    </row>
    <row r="362" spans="1:26" ht="13.5" customHeight="1" x14ac:dyDescent="0.2">
      <c r="A362" s="441"/>
      <c r="B362" s="441"/>
      <c r="C362" s="441"/>
      <c r="D362" s="441"/>
      <c r="E362" s="441"/>
      <c r="F362" s="441"/>
      <c r="G362" s="441"/>
      <c r="H362" s="441"/>
      <c r="I362" s="441"/>
      <c r="J362" s="441"/>
      <c r="K362" s="441"/>
      <c r="L362" s="441"/>
      <c r="M362" s="441"/>
      <c r="N362" s="441"/>
      <c r="O362" s="441"/>
      <c r="P362" s="441"/>
      <c r="Q362" s="441"/>
      <c r="R362" s="441"/>
      <c r="S362" s="441"/>
      <c r="T362" s="441"/>
      <c r="U362" s="441"/>
      <c r="V362" s="441"/>
      <c r="W362" s="441"/>
      <c r="X362" s="441"/>
      <c r="Y362" s="441"/>
      <c r="Z362" s="441"/>
    </row>
    <row r="363" spans="1:26" ht="13.5" customHeight="1" x14ac:dyDescent="0.2">
      <c r="A363" s="441"/>
      <c r="B363" s="441"/>
      <c r="C363" s="441"/>
      <c r="D363" s="441"/>
      <c r="E363" s="441"/>
      <c r="F363" s="441"/>
      <c r="G363" s="441"/>
      <c r="H363" s="441"/>
      <c r="I363" s="441"/>
      <c r="J363" s="441"/>
      <c r="K363" s="441"/>
      <c r="L363" s="441"/>
      <c r="M363" s="441"/>
      <c r="N363" s="441"/>
      <c r="O363" s="441"/>
      <c r="P363" s="441"/>
      <c r="Q363" s="441"/>
      <c r="R363" s="441"/>
      <c r="S363" s="441"/>
      <c r="T363" s="441"/>
      <c r="U363" s="441"/>
      <c r="V363" s="441"/>
      <c r="W363" s="441"/>
      <c r="X363" s="441"/>
      <c r="Y363" s="441"/>
      <c r="Z363" s="441"/>
    </row>
    <row r="364" spans="1:26" ht="13.5" customHeight="1" x14ac:dyDescent="0.2">
      <c r="A364" s="441"/>
      <c r="B364" s="441"/>
      <c r="C364" s="441"/>
      <c r="D364" s="441"/>
      <c r="E364" s="441"/>
      <c r="F364" s="441"/>
      <c r="G364" s="441"/>
      <c r="H364" s="441"/>
      <c r="I364" s="441"/>
      <c r="J364" s="441"/>
      <c r="K364" s="441"/>
      <c r="L364" s="441"/>
      <c r="M364" s="441"/>
      <c r="N364" s="441"/>
      <c r="O364" s="441"/>
      <c r="P364" s="441"/>
      <c r="Q364" s="441"/>
      <c r="R364" s="441"/>
      <c r="S364" s="441"/>
      <c r="T364" s="441"/>
      <c r="U364" s="441"/>
      <c r="V364" s="441"/>
      <c r="W364" s="441"/>
      <c r="X364" s="441"/>
      <c r="Y364" s="441"/>
      <c r="Z364" s="441"/>
    </row>
    <row r="365" spans="1:26" ht="13.5" customHeight="1" x14ac:dyDescent="0.2">
      <c r="A365" s="441"/>
      <c r="B365" s="441"/>
      <c r="C365" s="441"/>
      <c r="D365" s="441"/>
      <c r="E365" s="441"/>
      <c r="F365" s="441"/>
      <c r="G365" s="441"/>
      <c r="H365" s="441"/>
      <c r="I365" s="441"/>
      <c r="J365" s="441"/>
      <c r="K365" s="441"/>
      <c r="L365" s="441"/>
      <c r="M365" s="441"/>
      <c r="N365" s="441"/>
      <c r="O365" s="441"/>
      <c r="P365" s="441"/>
      <c r="Q365" s="441"/>
      <c r="R365" s="441"/>
      <c r="S365" s="441"/>
      <c r="T365" s="441"/>
      <c r="U365" s="441"/>
      <c r="V365" s="441"/>
      <c r="W365" s="441"/>
      <c r="X365" s="441"/>
      <c r="Y365" s="441"/>
      <c r="Z365" s="441"/>
    </row>
    <row r="366" spans="1:26" ht="13.5" customHeight="1" x14ac:dyDescent="0.2">
      <c r="A366" s="441"/>
      <c r="B366" s="441"/>
      <c r="C366" s="441"/>
      <c r="D366" s="441"/>
      <c r="E366" s="441"/>
      <c r="F366" s="441"/>
      <c r="G366" s="441"/>
      <c r="H366" s="441"/>
      <c r="I366" s="441"/>
      <c r="J366" s="441"/>
      <c r="K366" s="441"/>
      <c r="L366" s="441"/>
      <c r="M366" s="441"/>
      <c r="N366" s="441"/>
      <c r="O366" s="441"/>
      <c r="P366" s="441"/>
      <c r="Q366" s="441"/>
      <c r="R366" s="441"/>
      <c r="S366" s="441"/>
      <c r="T366" s="441"/>
      <c r="U366" s="441"/>
      <c r="V366" s="441"/>
      <c r="W366" s="441"/>
      <c r="X366" s="441"/>
      <c r="Y366" s="441"/>
      <c r="Z366" s="441"/>
    </row>
    <row r="367" spans="1:26" ht="13.5" customHeight="1" x14ac:dyDescent="0.2">
      <c r="A367" s="441"/>
      <c r="B367" s="441"/>
      <c r="C367" s="441"/>
      <c r="D367" s="441"/>
      <c r="E367" s="441"/>
      <c r="F367" s="441"/>
      <c r="G367" s="441"/>
      <c r="H367" s="441"/>
      <c r="I367" s="441"/>
      <c r="J367" s="441"/>
      <c r="K367" s="441"/>
      <c r="L367" s="441"/>
      <c r="M367" s="441"/>
      <c r="N367" s="441"/>
      <c r="O367" s="441"/>
      <c r="P367" s="441"/>
      <c r="Q367" s="441"/>
      <c r="R367" s="441"/>
      <c r="S367" s="441"/>
      <c r="T367" s="441"/>
      <c r="U367" s="441"/>
      <c r="V367" s="441"/>
      <c r="W367" s="441"/>
      <c r="X367" s="441"/>
      <c r="Y367" s="441"/>
      <c r="Z367" s="441"/>
    </row>
    <row r="368" spans="1:26" ht="13.5" customHeight="1" x14ac:dyDescent="0.2">
      <c r="A368" s="441"/>
      <c r="B368" s="441"/>
      <c r="C368" s="441"/>
      <c r="D368" s="441"/>
      <c r="E368" s="441"/>
      <c r="F368" s="441"/>
      <c r="G368" s="441"/>
      <c r="H368" s="441"/>
      <c r="I368" s="441"/>
      <c r="J368" s="441"/>
      <c r="K368" s="441"/>
      <c r="L368" s="441"/>
      <c r="M368" s="441"/>
      <c r="N368" s="441"/>
      <c r="O368" s="441"/>
      <c r="P368" s="441"/>
      <c r="Q368" s="441"/>
      <c r="R368" s="441"/>
      <c r="S368" s="441"/>
      <c r="T368" s="441"/>
      <c r="U368" s="441"/>
      <c r="V368" s="441"/>
      <c r="W368" s="441"/>
      <c r="X368" s="441"/>
      <c r="Y368" s="441"/>
      <c r="Z368" s="441"/>
    </row>
    <row r="369" spans="1:26" ht="13.5" customHeight="1" x14ac:dyDescent="0.2">
      <c r="A369" s="441"/>
      <c r="B369" s="441"/>
      <c r="C369" s="441"/>
      <c r="D369" s="441"/>
      <c r="E369" s="441"/>
      <c r="F369" s="441"/>
      <c r="G369" s="441"/>
      <c r="H369" s="441"/>
      <c r="I369" s="441"/>
      <c r="J369" s="441"/>
      <c r="K369" s="441"/>
      <c r="L369" s="441"/>
      <c r="M369" s="441"/>
      <c r="N369" s="441"/>
      <c r="O369" s="441"/>
      <c r="P369" s="441"/>
      <c r="Q369" s="441"/>
      <c r="R369" s="441"/>
      <c r="S369" s="441"/>
      <c r="T369" s="441"/>
      <c r="U369" s="441"/>
      <c r="V369" s="441"/>
      <c r="W369" s="441"/>
      <c r="X369" s="441"/>
      <c r="Y369" s="441"/>
      <c r="Z369" s="441"/>
    </row>
    <row r="370" spans="1:26" ht="13.5" customHeight="1" x14ac:dyDescent="0.2">
      <c r="A370" s="441"/>
      <c r="B370" s="441"/>
      <c r="C370" s="441"/>
      <c r="D370" s="441"/>
      <c r="E370" s="441"/>
      <c r="F370" s="441"/>
      <c r="G370" s="441"/>
      <c r="H370" s="441"/>
      <c r="I370" s="441"/>
      <c r="J370" s="441"/>
      <c r="K370" s="441"/>
      <c r="L370" s="441"/>
      <c r="M370" s="441"/>
      <c r="N370" s="441"/>
      <c r="O370" s="441"/>
      <c r="P370" s="441"/>
      <c r="Q370" s="441"/>
      <c r="R370" s="441"/>
      <c r="S370" s="441"/>
      <c r="T370" s="441"/>
      <c r="U370" s="441"/>
      <c r="V370" s="441"/>
      <c r="W370" s="441"/>
      <c r="X370" s="441"/>
      <c r="Y370" s="441"/>
      <c r="Z370" s="441"/>
    </row>
    <row r="371" spans="1:26" ht="13.5" customHeight="1" x14ac:dyDescent="0.2">
      <c r="A371" s="441"/>
      <c r="B371" s="441"/>
      <c r="C371" s="441"/>
      <c r="D371" s="441"/>
      <c r="E371" s="441"/>
      <c r="F371" s="441"/>
      <c r="G371" s="441"/>
      <c r="H371" s="441"/>
      <c r="I371" s="441"/>
      <c r="J371" s="441"/>
      <c r="K371" s="441"/>
      <c r="L371" s="441"/>
      <c r="M371" s="441"/>
      <c r="N371" s="441"/>
      <c r="O371" s="441"/>
      <c r="P371" s="441"/>
      <c r="Q371" s="441"/>
      <c r="R371" s="441"/>
      <c r="S371" s="441"/>
      <c r="T371" s="441"/>
      <c r="U371" s="441"/>
      <c r="V371" s="441"/>
      <c r="W371" s="441"/>
      <c r="X371" s="441"/>
      <c r="Y371" s="441"/>
      <c r="Z371" s="441"/>
    </row>
    <row r="372" spans="1:26" ht="13.5" customHeight="1" x14ac:dyDescent="0.2">
      <c r="A372" s="441"/>
      <c r="B372" s="441"/>
      <c r="C372" s="441"/>
      <c r="D372" s="441"/>
      <c r="E372" s="441"/>
      <c r="F372" s="441"/>
      <c r="G372" s="441"/>
      <c r="H372" s="441"/>
      <c r="I372" s="441"/>
      <c r="J372" s="441"/>
      <c r="K372" s="441"/>
      <c r="L372" s="441"/>
      <c r="M372" s="441"/>
      <c r="N372" s="441"/>
      <c r="O372" s="441"/>
      <c r="P372" s="441"/>
      <c r="Q372" s="441"/>
      <c r="R372" s="441"/>
      <c r="S372" s="441"/>
      <c r="T372" s="441"/>
      <c r="U372" s="441"/>
      <c r="V372" s="441"/>
      <c r="W372" s="441"/>
      <c r="X372" s="441"/>
      <c r="Y372" s="441"/>
      <c r="Z372" s="441"/>
    </row>
    <row r="373" spans="1:26" ht="13.5" customHeight="1" x14ac:dyDescent="0.2">
      <c r="A373" s="441"/>
      <c r="B373" s="441"/>
      <c r="C373" s="441"/>
      <c r="D373" s="441"/>
      <c r="E373" s="441"/>
      <c r="F373" s="441"/>
      <c r="G373" s="441"/>
      <c r="H373" s="441"/>
      <c r="I373" s="441"/>
      <c r="J373" s="441"/>
      <c r="K373" s="441"/>
      <c r="L373" s="441"/>
      <c r="M373" s="441"/>
      <c r="N373" s="441"/>
      <c r="O373" s="441"/>
      <c r="P373" s="441"/>
      <c r="Q373" s="441"/>
      <c r="R373" s="441"/>
      <c r="S373" s="441"/>
      <c r="T373" s="441"/>
      <c r="U373" s="441"/>
      <c r="V373" s="441"/>
      <c r="W373" s="441"/>
      <c r="X373" s="441"/>
      <c r="Y373" s="441"/>
      <c r="Z373" s="441"/>
    </row>
    <row r="374" spans="1:26" ht="13.5" customHeight="1" x14ac:dyDescent="0.2">
      <c r="A374" s="441"/>
      <c r="B374" s="441"/>
      <c r="C374" s="441"/>
      <c r="D374" s="441"/>
      <c r="E374" s="441"/>
      <c r="F374" s="441"/>
      <c r="G374" s="441"/>
      <c r="H374" s="441"/>
      <c r="I374" s="441"/>
      <c r="J374" s="441"/>
      <c r="K374" s="441"/>
      <c r="L374" s="441"/>
      <c r="M374" s="441"/>
      <c r="N374" s="441"/>
      <c r="O374" s="441"/>
      <c r="P374" s="441"/>
      <c r="Q374" s="441"/>
      <c r="R374" s="441"/>
      <c r="S374" s="441"/>
      <c r="T374" s="441"/>
      <c r="U374" s="441"/>
      <c r="V374" s="441"/>
      <c r="W374" s="441"/>
      <c r="X374" s="441"/>
      <c r="Y374" s="441"/>
      <c r="Z374" s="441"/>
    </row>
    <row r="375" spans="1:26" ht="13.5" customHeight="1" x14ac:dyDescent="0.2">
      <c r="A375" s="441"/>
      <c r="B375" s="441"/>
      <c r="C375" s="441"/>
      <c r="D375" s="441"/>
      <c r="E375" s="441"/>
      <c r="F375" s="441"/>
      <c r="G375" s="441"/>
      <c r="H375" s="441"/>
      <c r="I375" s="441"/>
      <c r="J375" s="441"/>
      <c r="K375" s="441"/>
      <c r="L375" s="441"/>
      <c r="M375" s="441"/>
      <c r="N375" s="441"/>
      <c r="O375" s="441"/>
      <c r="P375" s="441"/>
      <c r="Q375" s="441"/>
      <c r="R375" s="441"/>
      <c r="S375" s="441"/>
      <c r="T375" s="441"/>
      <c r="U375" s="441"/>
      <c r="V375" s="441"/>
      <c r="W375" s="441"/>
      <c r="X375" s="441"/>
      <c r="Y375" s="441"/>
      <c r="Z375" s="441"/>
    </row>
    <row r="376" spans="1:26" ht="13.5" customHeight="1" x14ac:dyDescent="0.2">
      <c r="A376" s="441"/>
      <c r="B376" s="441"/>
      <c r="C376" s="441"/>
      <c r="D376" s="441"/>
      <c r="E376" s="441"/>
      <c r="F376" s="441"/>
      <c r="G376" s="441"/>
      <c r="H376" s="441"/>
      <c r="I376" s="441"/>
      <c r="J376" s="441"/>
      <c r="K376" s="441"/>
      <c r="L376" s="441"/>
      <c r="M376" s="441"/>
      <c r="N376" s="441"/>
      <c r="O376" s="441"/>
      <c r="P376" s="441"/>
      <c r="Q376" s="441"/>
      <c r="R376" s="441"/>
      <c r="S376" s="441"/>
      <c r="T376" s="441"/>
      <c r="U376" s="441"/>
      <c r="V376" s="441"/>
      <c r="W376" s="441"/>
      <c r="X376" s="441"/>
      <c r="Y376" s="441"/>
      <c r="Z376" s="441"/>
    </row>
    <row r="377" spans="1:26" ht="13.5" customHeight="1" x14ac:dyDescent="0.2">
      <c r="A377" s="441"/>
      <c r="B377" s="441"/>
      <c r="C377" s="441"/>
      <c r="D377" s="441"/>
      <c r="E377" s="441"/>
      <c r="F377" s="441"/>
      <c r="G377" s="441"/>
      <c r="H377" s="441"/>
      <c r="I377" s="441"/>
      <c r="J377" s="441"/>
      <c r="K377" s="441"/>
      <c r="L377" s="441"/>
      <c r="M377" s="441"/>
      <c r="N377" s="441"/>
      <c r="O377" s="441"/>
      <c r="P377" s="441"/>
      <c r="Q377" s="441"/>
      <c r="R377" s="441"/>
      <c r="S377" s="441"/>
      <c r="T377" s="441"/>
      <c r="U377" s="441"/>
      <c r="V377" s="441"/>
      <c r="W377" s="441"/>
      <c r="X377" s="441"/>
      <c r="Y377" s="441"/>
      <c r="Z377" s="441"/>
    </row>
    <row r="378" spans="1:26" ht="13.5" customHeight="1" x14ac:dyDescent="0.2">
      <c r="A378" s="441"/>
      <c r="B378" s="441"/>
      <c r="C378" s="441"/>
      <c r="D378" s="441"/>
      <c r="E378" s="441"/>
      <c r="F378" s="441"/>
      <c r="G378" s="441"/>
      <c r="H378" s="441"/>
      <c r="I378" s="441"/>
      <c r="J378" s="441"/>
      <c r="K378" s="441"/>
      <c r="L378" s="441"/>
      <c r="M378" s="441"/>
      <c r="N378" s="441"/>
      <c r="O378" s="441"/>
      <c r="P378" s="441"/>
      <c r="Q378" s="441"/>
      <c r="R378" s="441"/>
      <c r="S378" s="441"/>
      <c r="T378" s="441"/>
      <c r="U378" s="441"/>
      <c r="V378" s="441"/>
      <c r="W378" s="441"/>
      <c r="X378" s="441"/>
      <c r="Y378" s="441"/>
      <c r="Z378" s="441"/>
    </row>
    <row r="379" spans="1:26" ht="13.5" customHeight="1" x14ac:dyDescent="0.2">
      <c r="A379" s="441"/>
      <c r="B379" s="441"/>
      <c r="C379" s="441"/>
      <c r="D379" s="441"/>
      <c r="E379" s="441"/>
      <c r="F379" s="441"/>
      <c r="G379" s="441"/>
      <c r="H379" s="441"/>
      <c r="I379" s="441"/>
      <c r="J379" s="441"/>
      <c r="K379" s="441"/>
      <c r="L379" s="441"/>
      <c r="M379" s="441"/>
      <c r="N379" s="441"/>
      <c r="O379" s="441"/>
      <c r="P379" s="441"/>
      <c r="Q379" s="441"/>
      <c r="R379" s="441"/>
      <c r="S379" s="441"/>
      <c r="T379" s="441"/>
      <c r="U379" s="441"/>
      <c r="V379" s="441"/>
      <c r="W379" s="441"/>
      <c r="X379" s="441"/>
      <c r="Y379" s="441"/>
      <c r="Z379" s="441"/>
    </row>
    <row r="380" spans="1:26" ht="13.5" customHeight="1" x14ac:dyDescent="0.2">
      <c r="A380" s="441"/>
      <c r="B380" s="441"/>
      <c r="C380" s="441"/>
      <c r="D380" s="441"/>
      <c r="E380" s="441"/>
      <c r="F380" s="441"/>
      <c r="G380" s="441"/>
      <c r="H380" s="441"/>
      <c r="I380" s="441"/>
      <c r="J380" s="441"/>
      <c r="K380" s="441"/>
      <c r="L380" s="441"/>
      <c r="M380" s="441"/>
      <c r="N380" s="441"/>
      <c r="O380" s="441"/>
      <c r="P380" s="441"/>
      <c r="Q380" s="441"/>
      <c r="R380" s="441"/>
      <c r="S380" s="441"/>
      <c r="T380" s="441"/>
      <c r="U380" s="441"/>
      <c r="V380" s="441"/>
      <c r="W380" s="441"/>
      <c r="X380" s="441"/>
      <c r="Y380" s="441"/>
      <c r="Z380" s="441"/>
    </row>
    <row r="381" spans="1:26" ht="13.5" customHeight="1" x14ac:dyDescent="0.2">
      <c r="A381" s="441"/>
      <c r="B381" s="441"/>
      <c r="C381" s="441"/>
      <c r="D381" s="441"/>
      <c r="E381" s="441"/>
      <c r="F381" s="441"/>
      <c r="G381" s="441"/>
      <c r="H381" s="441"/>
      <c r="I381" s="441"/>
      <c r="J381" s="441"/>
      <c r="K381" s="441"/>
      <c r="L381" s="441"/>
      <c r="M381" s="441"/>
      <c r="N381" s="441"/>
      <c r="O381" s="441"/>
      <c r="P381" s="441"/>
      <c r="Q381" s="441"/>
      <c r="R381" s="441"/>
      <c r="S381" s="441"/>
      <c r="T381" s="441"/>
      <c r="U381" s="441"/>
      <c r="V381" s="441"/>
      <c r="W381" s="441"/>
      <c r="X381" s="441"/>
      <c r="Y381" s="441"/>
      <c r="Z381" s="441"/>
    </row>
    <row r="382" spans="1:26" ht="13.5" customHeight="1" x14ac:dyDescent="0.2">
      <c r="A382" s="441"/>
      <c r="B382" s="441"/>
      <c r="C382" s="441"/>
      <c r="D382" s="441"/>
      <c r="E382" s="441"/>
      <c r="F382" s="441"/>
      <c r="G382" s="441"/>
      <c r="H382" s="441"/>
      <c r="I382" s="441"/>
      <c r="J382" s="441"/>
      <c r="K382" s="441"/>
      <c r="L382" s="441"/>
      <c r="M382" s="441"/>
      <c r="N382" s="441"/>
      <c r="O382" s="441"/>
      <c r="P382" s="441"/>
      <c r="Q382" s="441"/>
      <c r="R382" s="441"/>
      <c r="S382" s="441"/>
      <c r="T382" s="441"/>
      <c r="U382" s="441"/>
      <c r="V382" s="441"/>
      <c r="W382" s="441"/>
      <c r="X382" s="441"/>
      <c r="Y382" s="441"/>
      <c r="Z382" s="441"/>
    </row>
    <row r="383" spans="1:26" ht="13.5" customHeight="1" x14ac:dyDescent="0.2">
      <c r="A383" s="441"/>
      <c r="B383" s="441"/>
      <c r="C383" s="441"/>
      <c r="D383" s="441"/>
      <c r="E383" s="441"/>
      <c r="F383" s="441"/>
      <c r="G383" s="441"/>
      <c r="H383" s="441"/>
      <c r="I383" s="441"/>
      <c r="J383" s="441"/>
      <c r="K383" s="441"/>
      <c r="L383" s="441"/>
      <c r="M383" s="441"/>
      <c r="N383" s="441"/>
      <c r="O383" s="441"/>
      <c r="P383" s="441"/>
      <c r="Q383" s="441"/>
      <c r="R383" s="441"/>
      <c r="S383" s="441"/>
      <c r="T383" s="441"/>
      <c r="U383" s="441"/>
      <c r="V383" s="441"/>
      <c r="W383" s="441"/>
      <c r="X383" s="441"/>
      <c r="Y383" s="441"/>
      <c r="Z383" s="441"/>
    </row>
    <row r="384" spans="1:26" ht="13.5" customHeight="1" x14ac:dyDescent="0.2">
      <c r="A384" s="441"/>
      <c r="B384" s="441"/>
      <c r="C384" s="441"/>
      <c r="D384" s="441"/>
      <c r="E384" s="441"/>
      <c r="F384" s="441"/>
      <c r="G384" s="441"/>
      <c r="H384" s="441"/>
      <c r="I384" s="441"/>
      <c r="J384" s="441"/>
      <c r="K384" s="441"/>
      <c r="L384" s="441"/>
      <c r="M384" s="441"/>
      <c r="N384" s="441"/>
      <c r="O384" s="441"/>
      <c r="P384" s="441"/>
      <c r="Q384" s="441"/>
      <c r="R384" s="441"/>
      <c r="S384" s="441"/>
      <c r="T384" s="441"/>
      <c r="U384" s="441"/>
      <c r="V384" s="441"/>
      <c r="W384" s="441"/>
      <c r="X384" s="441"/>
      <c r="Y384" s="441"/>
      <c r="Z384" s="441"/>
    </row>
    <row r="385" spans="1:26" ht="13.5" customHeight="1" x14ac:dyDescent="0.2">
      <c r="A385" s="441"/>
      <c r="B385" s="441"/>
      <c r="C385" s="441"/>
      <c r="D385" s="441"/>
      <c r="E385" s="441"/>
      <c r="F385" s="441"/>
      <c r="G385" s="441"/>
      <c r="H385" s="441"/>
      <c r="I385" s="441"/>
      <c r="J385" s="441"/>
      <c r="K385" s="441"/>
      <c r="L385" s="441"/>
      <c r="M385" s="441"/>
      <c r="N385" s="441"/>
      <c r="O385" s="441"/>
      <c r="P385" s="441"/>
      <c r="Q385" s="441"/>
      <c r="R385" s="441"/>
      <c r="S385" s="441"/>
      <c r="T385" s="441"/>
      <c r="U385" s="441"/>
      <c r="V385" s="441"/>
      <c r="W385" s="441"/>
      <c r="X385" s="441"/>
      <c r="Y385" s="441"/>
      <c r="Z385" s="441"/>
    </row>
    <row r="386" spans="1:26" ht="13.5" customHeight="1" x14ac:dyDescent="0.2">
      <c r="A386" s="441"/>
      <c r="B386" s="441"/>
      <c r="C386" s="441"/>
      <c r="D386" s="441"/>
      <c r="E386" s="441"/>
      <c r="F386" s="441"/>
      <c r="G386" s="441"/>
      <c r="H386" s="441"/>
      <c r="I386" s="441"/>
      <c r="J386" s="441"/>
      <c r="K386" s="441"/>
      <c r="L386" s="441"/>
      <c r="M386" s="441"/>
      <c r="N386" s="441"/>
      <c r="O386" s="441"/>
      <c r="P386" s="441"/>
      <c r="Q386" s="441"/>
      <c r="R386" s="441"/>
      <c r="S386" s="441"/>
      <c r="T386" s="441"/>
      <c r="U386" s="441"/>
      <c r="V386" s="441"/>
      <c r="W386" s="441"/>
      <c r="X386" s="441"/>
      <c r="Y386" s="441"/>
      <c r="Z386" s="441"/>
    </row>
    <row r="387" spans="1:26" ht="13.5" customHeight="1" x14ac:dyDescent="0.2">
      <c r="A387" s="441"/>
      <c r="B387" s="441"/>
      <c r="C387" s="441"/>
      <c r="D387" s="441"/>
      <c r="E387" s="441"/>
      <c r="F387" s="441"/>
      <c r="G387" s="441"/>
      <c r="H387" s="441"/>
      <c r="I387" s="441"/>
      <c r="J387" s="441"/>
      <c r="K387" s="441"/>
      <c r="L387" s="441"/>
      <c r="M387" s="441"/>
      <c r="N387" s="441"/>
      <c r="O387" s="441"/>
      <c r="P387" s="441"/>
      <c r="Q387" s="441"/>
      <c r="R387" s="441"/>
      <c r="S387" s="441"/>
      <c r="T387" s="441"/>
      <c r="U387" s="441"/>
      <c r="V387" s="441"/>
      <c r="W387" s="441"/>
      <c r="X387" s="441"/>
      <c r="Y387" s="441"/>
      <c r="Z387" s="441"/>
    </row>
    <row r="388" spans="1:26" ht="13.5" customHeight="1" x14ac:dyDescent="0.2">
      <c r="A388" s="441"/>
      <c r="B388" s="441"/>
      <c r="C388" s="441"/>
      <c r="D388" s="441"/>
      <c r="E388" s="441"/>
      <c r="F388" s="441"/>
      <c r="G388" s="441"/>
      <c r="H388" s="441"/>
      <c r="I388" s="441"/>
      <c r="J388" s="441"/>
      <c r="K388" s="441"/>
      <c r="L388" s="441"/>
      <c r="M388" s="441"/>
      <c r="N388" s="441"/>
      <c r="O388" s="441"/>
      <c r="P388" s="441"/>
      <c r="Q388" s="441"/>
      <c r="R388" s="441"/>
      <c r="S388" s="441"/>
      <c r="T388" s="441"/>
      <c r="U388" s="441"/>
      <c r="V388" s="441"/>
      <c r="W388" s="441"/>
      <c r="X388" s="441"/>
      <c r="Y388" s="441"/>
      <c r="Z388" s="441"/>
    </row>
    <row r="389" spans="1:26" ht="13.5" customHeight="1" x14ac:dyDescent="0.2">
      <c r="A389" s="441"/>
      <c r="B389" s="441"/>
      <c r="C389" s="441"/>
      <c r="D389" s="441"/>
      <c r="E389" s="441"/>
      <c r="F389" s="441"/>
      <c r="G389" s="441"/>
      <c r="H389" s="441"/>
      <c r="I389" s="441"/>
      <c r="J389" s="441"/>
      <c r="K389" s="441"/>
      <c r="L389" s="441"/>
      <c r="M389" s="441"/>
      <c r="N389" s="441"/>
      <c r="O389" s="441"/>
      <c r="P389" s="441"/>
      <c r="Q389" s="441"/>
      <c r="R389" s="441"/>
      <c r="S389" s="441"/>
      <c r="T389" s="441"/>
      <c r="U389" s="441"/>
      <c r="V389" s="441"/>
      <c r="W389" s="441"/>
      <c r="X389" s="441"/>
      <c r="Y389" s="441"/>
      <c r="Z389" s="441"/>
    </row>
    <row r="390" spans="1:26" ht="13.5" customHeight="1" x14ac:dyDescent="0.2">
      <c r="A390" s="441"/>
      <c r="B390" s="441"/>
      <c r="C390" s="441"/>
      <c r="D390" s="441"/>
      <c r="E390" s="441"/>
      <c r="F390" s="441"/>
      <c r="G390" s="441"/>
      <c r="H390" s="441"/>
      <c r="I390" s="441"/>
      <c r="J390" s="441"/>
      <c r="K390" s="441"/>
      <c r="L390" s="441"/>
      <c r="M390" s="441"/>
      <c r="N390" s="441"/>
      <c r="O390" s="441"/>
      <c r="P390" s="441"/>
      <c r="Q390" s="441"/>
      <c r="R390" s="441"/>
      <c r="S390" s="441"/>
      <c r="T390" s="441"/>
      <c r="U390" s="441"/>
      <c r="V390" s="441"/>
      <c r="W390" s="441"/>
      <c r="X390" s="441"/>
      <c r="Y390" s="441"/>
      <c r="Z390" s="441"/>
    </row>
    <row r="391" spans="1:26" ht="13.5" customHeight="1" x14ac:dyDescent="0.2">
      <c r="A391" s="441"/>
      <c r="B391" s="441"/>
      <c r="C391" s="441"/>
      <c r="D391" s="441"/>
      <c r="E391" s="441"/>
      <c r="F391" s="441"/>
      <c r="G391" s="441"/>
      <c r="H391" s="441"/>
      <c r="I391" s="441"/>
      <c r="J391" s="441"/>
      <c r="K391" s="441"/>
      <c r="L391" s="441"/>
      <c r="M391" s="441"/>
      <c r="N391" s="441"/>
      <c r="O391" s="441"/>
      <c r="P391" s="441"/>
      <c r="Q391" s="441"/>
      <c r="R391" s="441"/>
      <c r="S391" s="441"/>
      <c r="T391" s="441"/>
      <c r="U391" s="441"/>
      <c r="V391" s="441"/>
      <c r="W391" s="441"/>
      <c r="X391" s="441"/>
      <c r="Y391" s="441"/>
      <c r="Z391" s="441"/>
    </row>
    <row r="392" spans="1:26" ht="13.5" customHeight="1" x14ac:dyDescent="0.2">
      <c r="A392" s="441"/>
      <c r="B392" s="441"/>
      <c r="C392" s="441"/>
      <c r="D392" s="441"/>
      <c r="E392" s="441"/>
      <c r="F392" s="441"/>
      <c r="G392" s="441"/>
      <c r="H392" s="441"/>
      <c r="I392" s="441"/>
      <c r="J392" s="441"/>
      <c r="K392" s="441"/>
      <c r="L392" s="441"/>
      <c r="M392" s="441"/>
      <c r="N392" s="441"/>
      <c r="O392" s="441"/>
      <c r="P392" s="441"/>
      <c r="Q392" s="441"/>
      <c r="R392" s="441"/>
      <c r="S392" s="441"/>
      <c r="T392" s="441"/>
      <c r="U392" s="441"/>
      <c r="V392" s="441"/>
      <c r="W392" s="441"/>
      <c r="X392" s="441"/>
      <c r="Y392" s="441"/>
      <c r="Z392" s="441"/>
    </row>
    <row r="393" spans="1:26" ht="13.5" customHeight="1" x14ac:dyDescent="0.2">
      <c r="A393" s="441"/>
      <c r="B393" s="441"/>
      <c r="C393" s="441"/>
      <c r="D393" s="441"/>
      <c r="E393" s="441"/>
      <c r="F393" s="441"/>
      <c r="G393" s="441"/>
      <c r="H393" s="441"/>
      <c r="I393" s="441"/>
      <c r="J393" s="441"/>
      <c r="K393" s="441"/>
      <c r="L393" s="441"/>
      <c r="M393" s="441"/>
      <c r="N393" s="441"/>
      <c r="O393" s="441"/>
      <c r="P393" s="441"/>
      <c r="Q393" s="441"/>
      <c r="R393" s="441"/>
      <c r="S393" s="441"/>
      <c r="T393" s="441"/>
      <c r="U393" s="441"/>
      <c r="V393" s="441"/>
      <c r="W393" s="441"/>
      <c r="X393" s="441"/>
      <c r="Y393" s="441"/>
      <c r="Z393" s="441"/>
    </row>
    <row r="394" spans="1:26" ht="13.5" customHeight="1" x14ac:dyDescent="0.2">
      <c r="A394" s="441"/>
      <c r="B394" s="441"/>
      <c r="C394" s="441"/>
      <c r="D394" s="441"/>
      <c r="E394" s="441"/>
      <c r="F394" s="441"/>
      <c r="G394" s="441"/>
      <c r="H394" s="441"/>
      <c r="I394" s="441"/>
      <c r="J394" s="441"/>
      <c r="K394" s="441"/>
      <c r="L394" s="441"/>
      <c r="M394" s="441"/>
      <c r="N394" s="441"/>
      <c r="O394" s="441"/>
      <c r="P394" s="441"/>
      <c r="Q394" s="441"/>
      <c r="R394" s="441"/>
      <c r="S394" s="441"/>
      <c r="T394" s="441"/>
      <c r="U394" s="441"/>
      <c r="V394" s="441"/>
      <c r="W394" s="441"/>
      <c r="X394" s="441"/>
      <c r="Y394" s="441"/>
      <c r="Z394" s="441"/>
    </row>
    <row r="395" spans="1:26" ht="13.5" customHeight="1" x14ac:dyDescent="0.2">
      <c r="A395" s="441"/>
      <c r="B395" s="441"/>
      <c r="C395" s="441"/>
      <c r="D395" s="441"/>
      <c r="E395" s="441"/>
      <c r="F395" s="441"/>
      <c r="G395" s="441"/>
      <c r="H395" s="441"/>
      <c r="I395" s="441"/>
      <c r="J395" s="441"/>
      <c r="K395" s="441"/>
      <c r="L395" s="441"/>
      <c r="M395" s="441"/>
      <c r="N395" s="441"/>
      <c r="O395" s="441"/>
      <c r="P395" s="441"/>
      <c r="Q395" s="441"/>
      <c r="R395" s="441"/>
      <c r="S395" s="441"/>
      <c r="T395" s="441"/>
      <c r="U395" s="441"/>
      <c r="V395" s="441"/>
      <c r="W395" s="441"/>
      <c r="X395" s="441"/>
      <c r="Y395" s="441"/>
      <c r="Z395" s="441"/>
    </row>
    <row r="396" spans="1:26" ht="13.5" customHeight="1" x14ac:dyDescent="0.2">
      <c r="A396" s="441"/>
      <c r="B396" s="441"/>
      <c r="C396" s="441"/>
      <c r="D396" s="441"/>
      <c r="E396" s="441"/>
      <c r="F396" s="441"/>
      <c r="G396" s="441"/>
      <c r="H396" s="441"/>
      <c r="I396" s="441"/>
      <c r="J396" s="441"/>
      <c r="K396" s="441"/>
      <c r="L396" s="441"/>
      <c r="M396" s="441"/>
      <c r="N396" s="441"/>
      <c r="O396" s="441"/>
      <c r="P396" s="441"/>
      <c r="Q396" s="441"/>
      <c r="R396" s="441"/>
      <c r="S396" s="441"/>
      <c r="T396" s="441"/>
      <c r="U396" s="441"/>
      <c r="V396" s="441"/>
      <c r="W396" s="441"/>
      <c r="X396" s="441"/>
      <c r="Y396" s="441"/>
      <c r="Z396" s="441"/>
    </row>
    <row r="397" spans="1:26" ht="13.5" customHeight="1" x14ac:dyDescent="0.2">
      <c r="A397" s="441"/>
      <c r="B397" s="441"/>
      <c r="C397" s="441"/>
      <c r="D397" s="441"/>
      <c r="E397" s="441"/>
      <c r="F397" s="441"/>
      <c r="G397" s="441"/>
      <c r="H397" s="441"/>
      <c r="I397" s="441"/>
      <c r="J397" s="441"/>
      <c r="K397" s="441"/>
      <c r="L397" s="441"/>
      <c r="M397" s="441"/>
      <c r="N397" s="441"/>
      <c r="O397" s="441"/>
      <c r="P397" s="441"/>
      <c r="Q397" s="441"/>
      <c r="R397" s="441"/>
      <c r="S397" s="441"/>
      <c r="T397" s="441"/>
      <c r="U397" s="441"/>
      <c r="V397" s="441"/>
      <c r="W397" s="441"/>
      <c r="X397" s="441"/>
      <c r="Y397" s="441"/>
      <c r="Z397" s="441"/>
    </row>
    <row r="398" spans="1:26" ht="13.5" customHeight="1" x14ac:dyDescent="0.2">
      <c r="A398" s="441"/>
      <c r="B398" s="441"/>
      <c r="C398" s="441"/>
      <c r="D398" s="441"/>
      <c r="E398" s="441"/>
      <c r="F398" s="441"/>
      <c r="G398" s="441"/>
      <c r="H398" s="441"/>
      <c r="I398" s="441"/>
      <c r="J398" s="441"/>
      <c r="K398" s="441"/>
      <c r="L398" s="441"/>
      <c r="M398" s="441"/>
      <c r="N398" s="441"/>
      <c r="O398" s="441"/>
      <c r="P398" s="441"/>
      <c r="Q398" s="441"/>
      <c r="R398" s="441"/>
      <c r="S398" s="441"/>
      <c r="T398" s="441"/>
      <c r="U398" s="441"/>
      <c r="V398" s="441"/>
      <c r="W398" s="441"/>
      <c r="X398" s="441"/>
      <c r="Y398" s="441"/>
      <c r="Z398" s="441"/>
    </row>
    <row r="399" spans="1:26" ht="13.5" customHeight="1" x14ac:dyDescent="0.2">
      <c r="A399" s="441"/>
      <c r="B399" s="441"/>
      <c r="C399" s="441"/>
      <c r="D399" s="441"/>
      <c r="E399" s="441"/>
      <c r="F399" s="441"/>
      <c r="G399" s="441"/>
      <c r="H399" s="441"/>
      <c r="I399" s="441"/>
      <c r="J399" s="441"/>
      <c r="K399" s="441"/>
      <c r="L399" s="441"/>
      <c r="M399" s="441"/>
      <c r="N399" s="441"/>
      <c r="O399" s="441"/>
      <c r="P399" s="441"/>
      <c r="Q399" s="441"/>
      <c r="R399" s="441"/>
      <c r="S399" s="441"/>
      <c r="T399" s="441"/>
      <c r="U399" s="441"/>
      <c r="V399" s="441"/>
      <c r="W399" s="441"/>
      <c r="X399" s="441"/>
      <c r="Y399" s="441"/>
      <c r="Z399" s="441"/>
    </row>
    <row r="400" spans="1:26" ht="13.5" customHeight="1" x14ac:dyDescent="0.2">
      <c r="A400" s="441"/>
      <c r="B400" s="441"/>
      <c r="C400" s="441"/>
      <c r="D400" s="441"/>
      <c r="E400" s="441"/>
      <c r="F400" s="441"/>
      <c r="G400" s="441"/>
      <c r="H400" s="441"/>
      <c r="I400" s="441"/>
      <c r="J400" s="441"/>
      <c r="K400" s="441"/>
      <c r="L400" s="441"/>
      <c r="M400" s="441"/>
      <c r="N400" s="441"/>
      <c r="O400" s="441"/>
      <c r="P400" s="441"/>
      <c r="Q400" s="441"/>
      <c r="R400" s="441"/>
      <c r="S400" s="441"/>
      <c r="T400" s="441"/>
      <c r="U400" s="441"/>
      <c r="V400" s="441"/>
      <c r="W400" s="441"/>
      <c r="X400" s="441"/>
      <c r="Y400" s="441"/>
      <c r="Z400" s="441"/>
    </row>
    <row r="401" spans="1:26" ht="13.5" customHeight="1" x14ac:dyDescent="0.2">
      <c r="A401" s="441"/>
      <c r="B401" s="441"/>
      <c r="C401" s="441"/>
      <c r="D401" s="441"/>
      <c r="E401" s="441"/>
      <c r="F401" s="441"/>
      <c r="G401" s="441"/>
      <c r="H401" s="441"/>
      <c r="I401" s="441"/>
      <c r="J401" s="441"/>
      <c r="K401" s="441"/>
      <c r="L401" s="441"/>
      <c r="M401" s="441"/>
      <c r="N401" s="441"/>
      <c r="O401" s="441"/>
      <c r="P401" s="441"/>
      <c r="Q401" s="441"/>
      <c r="R401" s="441"/>
      <c r="S401" s="441"/>
      <c r="T401" s="441"/>
      <c r="U401" s="441"/>
      <c r="V401" s="441"/>
      <c r="W401" s="441"/>
      <c r="X401" s="441"/>
      <c r="Y401" s="441"/>
      <c r="Z401" s="441"/>
    </row>
    <row r="402" spans="1:26" ht="13.5" customHeight="1" x14ac:dyDescent="0.2">
      <c r="A402" s="441"/>
      <c r="B402" s="441"/>
      <c r="C402" s="441"/>
      <c r="D402" s="441"/>
      <c r="E402" s="441"/>
      <c r="F402" s="441"/>
      <c r="G402" s="441"/>
      <c r="H402" s="441"/>
      <c r="I402" s="441"/>
      <c r="J402" s="441"/>
      <c r="K402" s="441"/>
      <c r="L402" s="441"/>
      <c r="M402" s="441"/>
      <c r="N402" s="441"/>
      <c r="O402" s="441"/>
      <c r="P402" s="441"/>
      <c r="Q402" s="441"/>
      <c r="R402" s="441"/>
      <c r="S402" s="441"/>
      <c r="T402" s="441"/>
      <c r="U402" s="441"/>
      <c r="V402" s="441"/>
      <c r="W402" s="441"/>
      <c r="X402" s="441"/>
      <c r="Y402" s="441"/>
      <c r="Z402" s="441"/>
    </row>
    <row r="403" spans="1:26" ht="13.5" customHeight="1" x14ac:dyDescent="0.2">
      <c r="A403" s="441"/>
      <c r="B403" s="441"/>
      <c r="C403" s="441"/>
      <c r="D403" s="441"/>
      <c r="E403" s="441"/>
      <c r="F403" s="441"/>
      <c r="G403" s="441"/>
      <c r="H403" s="441"/>
      <c r="I403" s="441"/>
      <c r="J403" s="441"/>
      <c r="K403" s="441"/>
      <c r="L403" s="441"/>
      <c r="M403" s="441"/>
      <c r="N403" s="441"/>
      <c r="O403" s="441"/>
      <c r="P403" s="441"/>
      <c r="Q403" s="441"/>
      <c r="R403" s="441"/>
      <c r="S403" s="441"/>
      <c r="T403" s="441"/>
      <c r="U403" s="441"/>
      <c r="V403" s="441"/>
      <c r="W403" s="441"/>
      <c r="X403" s="441"/>
      <c r="Y403" s="441"/>
      <c r="Z403" s="441"/>
    </row>
    <row r="404" spans="1:26" ht="13.5" customHeight="1" x14ac:dyDescent="0.2">
      <c r="A404" s="441"/>
      <c r="B404" s="441"/>
      <c r="C404" s="441"/>
      <c r="D404" s="441"/>
      <c r="E404" s="441"/>
      <c r="F404" s="441"/>
      <c r="G404" s="441"/>
      <c r="H404" s="441"/>
      <c r="I404" s="441"/>
      <c r="J404" s="441"/>
      <c r="K404" s="441"/>
      <c r="L404" s="441"/>
      <c r="M404" s="441"/>
      <c r="N404" s="441"/>
      <c r="O404" s="441"/>
      <c r="P404" s="441"/>
      <c r="Q404" s="441"/>
      <c r="R404" s="441"/>
      <c r="S404" s="441"/>
      <c r="T404" s="441"/>
      <c r="U404" s="441"/>
      <c r="V404" s="441"/>
      <c r="W404" s="441"/>
      <c r="X404" s="441"/>
      <c r="Y404" s="441"/>
      <c r="Z404" s="441"/>
    </row>
    <row r="405" spans="1:26" ht="13.5" customHeight="1" x14ac:dyDescent="0.2">
      <c r="A405" s="441"/>
      <c r="B405" s="441"/>
      <c r="C405" s="441"/>
      <c r="D405" s="441"/>
      <c r="E405" s="441"/>
      <c r="F405" s="441"/>
      <c r="G405" s="441"/>
      <c r="H405" s="441"/>
      <c r="I405" s="441"/>
      <c r="J405" s="441"/>
      <c r="K405" s="441"/>
      <c r="L405" s="441"/>
      <c r="M405" s="441"/>
      <c r="N405" s="441"/>
      <c r="O405" s="441"/>
      <c r="P405" s="441"/>
      <c r="Q405" s="441"/>
      <c r="R405" s="441"/>
      <c r="S405" s="441"/>
      <c r="T405" s="441"/>
      <c r="U405" s="441"/>
      <c r="V405" s="441"/>
      <c r="W405" s="441"/>
      <c r="X405" s="441"/>
      <c r="Y405" s="441"/>
      <c r="Z405" s="441"/>
    </row>
    <row r="406" spans="1:26" ht="13.5" customHeight="1" x14ac:dyDescent="0.2">
      <c r="A406" s="441"/>
      <c r="B406" s="441"/>
      <c r="C406" s="441"/>
      <c r="D406" s="441"/>
      <c r="E406" s="441"/>
      <c r="F406" s="441"/>
      <c r="G406" s="441"/>
      <c r="H406" s="441"/>
      <c r="I406" s="441"/>
      <c r="J406" s="441"/>
      <c r="K406" s="441"/>
      <c r="L406" s="441"/>
      <c r="M406" s="441"/>
      <c r="N406" s="441"/>
      <c r="O406" s="441"/>
      <c r="P406" s="441"/>
      <c r="Q406" s="441"/>
      <c r="R406" s="441"/>
      <c r="S406" s="441"/>
      <c r="T406" s="441"/>
      <c r="U406" s="441"/>
      <c r="V406" s="441"/>
      <c r="W406" s="441"/>
      <c r="X406" s="441"/>
      <c r="Y406" s="441"/>
      <c r="Z406" s="441"/>
    </row>
    <row r="407" spans="1:26" ht="13.5" customHeight="1" x14ac:dyDescent="0.2">
      <c r="A407" s="441"/>
      <c r="B407" s="441"/>
      <c r="C407" s="441"/>
      <c r="D407" s="441"/>
      <c r="E407" s="441"/>
      <c r="F407" s="441"/>
      <c r="G407" s="441"/>
      <c r="H407" s="441"/>
      <c r="I407" s="441"/>
      <c r="J407" s="441"/>
      <c r="K407" s="441"/>
      <c r="L407" s="441"/>
      <c r="M407" s="441"/>
      <c r="N407" s="441"/>
      <c r="O407" s="441"/>
      <c r="P407" s="441"/>
      <c r="Q407" s="441"/>
      <c r="R407" s="441"/>
      <c r="S407" s="441"/>
      <c r="T407" s="441"/>
      <c r="U407" s="441"/>
      <c r="V407" s="441"/>
      <c r="W407" s="441"/>
      <c r="X407" s="441"/>
      <c r="Y407" s="441"/>
      <c r="Z407" s="441"/>
    </row>
    <row r="408" spans="1:26" ht="13.5" customHeight="1" x14ac:dyDescent="0.2">
      <c r="A408" s="441"/>
      <c r="B408" s="441"/>
      <c r="C408" s="441"/>
      <c r="D408" s="441"/>
      <c r="E408" s="441"/>
      <c r="F408" s="441"/>
      <c r="G408" s="441"/>
      <c r="H408" s="441"/>
      <c r="I408" s="441"/>
      <c r="J408" s="441"/>
      <c r="K408" s="441"/>
      <c r="L408" s="441"/>
      <c r="M408" s="441"/>
      <c r="N408" s="441"/>
      <c r="O408" s="441"/>
      <c r="P408" s="441"/>
      <c r="Q408" s="441"/>
      <c r="R408" s="441"/>
      <c r="S408" s="441"/>
      <c r="T408" s="441"/>
      <c r="U408" s="441"/>
      <c r="V408" s="441"/>
      <c r="W408" s="441"/>
      <c r="X408" s="441"/>
      <c r="Y408" s="441"/>
      <c r="Z408" s="441"/>
    </row>
    <row r="409" spans="1:26" ht="13.5" customHeight="1" x14ac:dyDescent="0.2">
      <c r="A409" s="441"/>
      <c r="B409" s="441"/>
      <c r="C409" s="441"/>
      <c r="D409" s="441"/>
      <c r="E409" s="441"/>
      <c r="F409" s="441"/>
      <c r="G409" s="441"/>
      <c r="H409" s="441"/>
      <c r="I409" s="441"/>
      <c r="J409" s="441"/>
      <c r="K409" s="441"/>
      <c r="L409" s="441"/>
      <c r="M409" s="441"/>
      <c r="N409" s="441"/>
      <c r="O409" s="441"/>
      <c r="P409" s="441"/>
      <c r="Q409" s="441"/>
      <c r="R409" s="441"/>
      <c r="S409" s="441"/>
      <c r="T409" s="441"/>
      <c r="U409" s="441"/>
      <c r="V409" s="441"/>
      <c r="W409" s="441"/>
      <c r="X409" s="441"/>
      <c r="Y409" s="441"/>
      <c r="Z409" s="441"/>
    </row>
    <row r="410" spans="1:26" ht="13.5" customHeight="1" x14ac:dyDescent="0.2">
      <c r="A410" s="441"/>
      <c r="B410" s="441"/>
      <c r="C410" s="441"/>
      <c r="D410" s="441"/>
      <c r="E410" s="441"/>
      <c r="F410" s="441"/>
      <c r="G410" s="441"/>
      <c r="H410" s="441"/>
      <c r="I410" s="441"/>
      <c r="J410" s="441"/>
      <c r="K410" s="441"/>
      <c r="L410" s="441"/>
      <c r="M410" s="441"/>
      <c r="N410" s="441"/>
      <c r="O410" s="441"/>
      <c r="P410" s="441"/>
      <c r="Q410" s="441"/>
      <c r="R410" s="441"/>
      <c r="S410" s="441"/>
      <c r="T410" s="441"/>
      <c r="U410" s="441"/>
      <c r="V410" s="441"/>
      <c r="W410" s="441"/>
      <c r="X410" s="441"/>
      <c r="Y410" s="441"/>
      <c r="Z410" s="441"/>
    </row>
    <row r="411" spans="1:26" ht="13.5" customHeight="1" x14ac:dyDescent="0.2">
      <c r="A411" s="441"/>
      <c r="B411" s="441"/>
      <c r="C411" s="441"/>
      <c r="D411" s="441"/>
      <c r="E411" s="441"/>
      <c r="F411" s="441"/>
      <c r="G411" s="441"/>
      <c r="H411" s="441"/>
      <c r="I411" s="441"/>
      <c r="J411" s="441"/>
      <c r="K411" s="441"/>
      <c r="L411" s="441"/>
      <c r="M411" s="441"/>
      <c r="N411" s="441"/>
      <c r="O411" s="441"/>
      <c r="P411" s="441"/>
      <c r="Q411" s="441"/>
      <c r="R411" s="441"/>
      <c r="S411" s="441"/>
      <c r="T411" s="441"/>
      <c r="U411" s="441"/>
      <c r="V411" s="441"/>
      <c r="W411" s="441"/>
      <c r="X411" s="441"/>
      <c r="Y411" s="441"/>
      <c r="Z411" s="441"/>
    </row>
    <row r="412" spans="1:26" ht="13.5" customHeight="1" x14ac:dyDescent="0.2">
      <c r="A412" s="441"/>
      <c r="B412" s="441"/>
      <c r="C412" s="441"/>
      <c r="D412" s="441"/>
      <c r="E412" s="441"/>
      <c r="F412" s="441"/>
      <c r="G412" s="441"/>
      <c r="H412" s="441"/>
      <c r="I412" s="441"/>
      <c r="J412" s="441"/>
      <c r="K412" s="441"/>
      <c r="L412" s="441"/>
      <c r="M412" s="441"/>
      <c r="N412" s="441"/>
      <c r="O412" s="441"/>
      <c r="P412" s="441"/>
      <c r="Q412" s="441"/>
      <c r="R412" s="441"/>
      <c r="S412" s="441"/>
      <c r="T412" s="441"/>
      <c r="U412" s="441"/>
      <c r="V412" s="441"/>
      <c r="W412" s="441"/>
      <c r="X412" s="441"/>
      <c r="Y412" s="441"/>
      <c r="Z412" s="441"/>
    </row>
    <row r="413" spans="1:26" ht="13.5" customHeight="1" x14ac:dyDescent="0.2">
      <c r="A413" s="441"/>
      <c r="B413" s="441"/>
      <c r="C413" s="441"/>
      <c r="D413" s="441"/>
      <c r="E413" s="441"/>
      <c r="F413" s="441"/>
      <c r="G413" s="441"/>
      <c r="H413" s="441"/>
      <c r="I413" s="441"/>
      <c r="J413" s="441"/>
      <c r="K413" s="441"/>
      <c r="L413" s="441"/>
      <c r="M413" s="441"/>
      <c r="N413" s="441"/>
      <c r="O413" s="441"/>
      <c r="P413" s="441"/>
      <c r="Q413" s="441"/>
      <c r="R413" s="441"/>
      <c r="S413" s="441"/>
      <c r="T413" s="441"/>
      <c r="U413" s="441"/>
      <c r="V413" s="441"/>
      <c r="W413" s="441"/>
      <c r="X413" s="441"/>
      <c r="Y413" s="441"/>
      <c r="Z413" s="441"/>
    </row>
    <row r="414" spans="1:26" ht="13.5" customHeight="1" x14ac:dyDescent="0.2">
      <c r="A414" s="441"/>
      <c r="B414" s="441"/>
      <c r="C414" s="441"/>
      <c r="D414" s="441"/>
      <c r="E414" s="441"/>
      <c r="F414" s="441"/>
      <c r="G414" s="441"/>
      <c r="H414" s="441"/>
      <c r="I414" s="441"/>
      <c r="J414" s="441"/>
      <c r="K414" s="441"/>
      <c r="L414" s="441"/>
      <c r="M414" s="441"/>
      <c r="N414" s="441"/>
      <c r="O414" s="441"/>
      <c r="P414" s="441"/>
      <c r="Q414" s="441"/>
      <c r="R414" s="441"/>
      <c r="S414" s="441"/>
      <c r="T414" s="441"/>
      <c r="U414" s="441"/>
      <c r="V414" s="441"/>
      <c r="W414" s="441"/>
      <c r="X414" s="441"/>
      <c r="Y414" s="441"/>
      <c r="Z414" s="441"/>
    </row>
    <row r="415" spans="1:26" ht="13.5" customHeight="1" x14ac:dyDescent="0.2">
      <c r="A415" s="441"/>
      <c r="B415" s="441"/>
      <c r="C415" s="441"/>
      <c r="D415" s="441"/>
      <c r="E415" s="441"/>
      <c r="F415" s="441"/>
      <c r="G415" s="441"/>
      <c r="H415" s="441"/>
      <c r="I415" s="441"/>
      <c r="J415" s="441"/>
      <c r="K415" s="441"/>
      <c r="L415" s="441"/>
      <c r="M415" s="441"/>
      <c r="N415" s="441"/>
      <c r="O415" s="441"/>
      <c r="P415" s="441"/>
      <c r="Q415" s="441"/>
      <c r="R415" s="441"/>
      <c r="S415" s="441"/>
      <c r="T415" s="441"/>
      <c r="U415" s="441"/>
      <c r="V415" s="441"/>
      <c r="W415" s="441"/>
      <c r="X415" s="441"/>
      <c r="Y415" s="441"/>
      <c r="Z415" s="441"/>
    </row>
    <row r="416" spans="1:26" ht="13.5" customHeight="1" x14ac:dyDescent="0.2">
      <c r="A416" s="441"/>
      <c r="B416" s="441"/>
      <c r="C416" s="441"/>
      <c r="D416" s="441"/>
      <c r="E416" s="441"/>
      <c r="F416" s="441"/>
      <c r="G416" s="441"/>
      <c r="H416" s="441"/>
      <c r="I416" s="441"/>
      <c r="J416" s="441"/>
      <c r="K416" s="441"/>
      <c r="L416" s="441"/>
      <c r="M416" s="441"/>
      <c r="N416" s="441"/>
      <c r="O416" s="441"/>
      <c r="P416" s="441"/>
      <c r="Q416" s="441"/>
      <c r="R416" s="441"/>
      <c r="S416" s="441"/>
      <c r="T416" s="441"/>
      <c r="U416" s="441"/>
      <c r="V416" s="441"/>
      <c r="W416" s="441"/>
      <c r="X416" s="441"/>
      <c r="Y416" s="441"/>
      <c r="Z416" s="441"/>
    </row>
    <row r="417" spans="1:26" ht="13.5" customHeight="1" x14ac:dyDescent="0.2">
      <c r="A417" s="441"/>
      <c r="B417" s="441"/>
      <c r="C417" s="441"/>
      <c r="D417" s="441"/>
      <c r="E417" s="441"/>
      <c r="F417" s="441"/>
      <c r="G417" s="441"/>
      <c r="H417" s="441"/>
      <c r="I417" s="441"/>
      <c r="J417" s="441"/>
      <c r="K417" s="441"/>
      <c r="L417" s="441"/>
      <c r="M417" s="441"/>
      <c r="N417" s="441"/>
      <c r="O417" s="441"/>
      <c r="P417" s="441"/>
      <c r="Q417" s="441"/>
      <c r="R417" s="441"/>
      <c r="S417" s="441"/>
      <c r="T417" s="441"/>
      <c r="U417" s="441"/>
      <c r="V417" s="441"/>
      <c r="W417" s="441"/>
      <c r="X417" s="441"/>
      <c r="Y417" s="441"/>
      <c r="Z417" s="441"/>
    </row>
    <row r="418" spans="1:26" ht="13.5" customHeight="1" x14ac:dyDescent="0.2">
      <c r="A418" s="441"/>
      <c r="B418" s="441"/>
      <c r="C418" s="441"/>
      <c r="D418" s="441"/>
      <c r="E418" s="441"/>
      <c r="F418" s="441"/>
      <c r="G418" s="441"/>
      <c r="H418" s="441"/>
      <c r="I418" s="441"/>
      <c r="J418" s="441"/>
      <c r="K418" s="441"/>
      <c r="L418" s="441"/>
      <c r="M418" s="441"/>
      <c r="N418" s="441"/>
      <c r="O418" s="441"/>
      <c r="P418" s="441"/>
      <c r="Q418" s="441"/>
      <c r="R418" s="441"/>
      <c r="S418" s="441"/>
      <c r="T418" s="441"/>
      <c r="U418" s="441"/>
      <c r="V418" s="441"/>
      <c r="W418" s="441"/>
      <c r="X418" s="441"/>
      <c r="Y418" s="441"/>
      <c r="Z418" s="441"/>
    </row>
    <row r="419" spans="1:26" ht="13.5" customHeight="1" x14ac:dyDescent="0.2">
      <c r="A419" s="441"/>
      <c r="B419" s="441"/>
      <c r="C419" s="441"/>
      <c r="D419" s="441"/>
      <c r="E419" s="441"/>
      <c r="F419" s="441"/>
      <c r="G419" s="441"/>
      <c r="H419" s="441"/>
      <c r="I419" s="441"/>
      <c r="J419" s="441"/>
      <c r="K419" s="441"/>
      <c r="L419" s="441"/>
      <c r="M419" s="441"/>
      <c r="N419" s="441"/>
      <c r="O419" s="441"/>
      <c r="P419" s="441"/>
      <c r="Q419" s="441"/>
      <c r="R419" s="441"/>
      <c r="S419" s="441"/>
      <c r="T419" s="441"/>
      <c r="U419" s="441"/>
      <c r="V419" s="441"/>
      <c r="W419" s="441"/>
      <c r="X419" s="441"/>
      <c r="Y419" s="441"/>
      <c r="Z419" s="441"/>
    </row>
    <row r="420" spans="1:26" ht="13.5" customHeight="1" x14ac:dyDescent="0.2">
      <c r="A420" s="441"/>
      <c r="B420" s="441"/>
      <c r="C420" s="441"/>
      <c r="D420" s="441"/>
      <c r="E420" s="441"/>
      <c r="F420" s="441"/>
      <c r="G420" s="441"/>
      <c r="H420" s="441"/>
      <c r="I420" s="441"/>
      <c r="J420" s="441"/>
      <c r="K420" s="441"/>
      <c r="L420" s="441"/>
      <c r="M420" s="441"/>
      <c r="N420" s="441"/>
      <c r="O420" s="441"/>
      <c r="P420" s="441"/>
      <c r="Q420" s="441"/>
      <c r="R420" s="441"/>
      <c r="S420" s="441"/>
      <c r="T420" s="441"/>
      <c r="U420" s="441"/>
      <c r="V420" s="441"/>
      <c r="W420" s="441"/>
      <c r="X420" s="441"/>
      <c r="Y420" s="441"/>
      <c r="Z420" s="441"/>
    </row>
    <row r="421" spans="1:26" ht="13.5" customHeight="1" x14ac:dyDescent="0.2">
      <c r="A421" s="441"/>
      <c r="B421" s="441"/>
      <c r="C421" s="441"/>
      <c r="D421" s="441"/>
      <c r="E421" s="441"/>
      <c r="F421" s="441"/>
      <c r="G421" s="441"/>
      <c r="H421" s="441"/>
      <c r="I421" s="441"/>
      <c r="J421" s="441"/>
      <c r="K421" s="441"/>
      <c r="L421" s="441"/>
      <c r="M421" s="441"/>
      <c r="N421" s="441"/>
      <c r="O421" s="441"/>
      <c r="P421" s="441"/>
      <c r="Q421" s="441"/>
      <c r="R421" s="441"/>
      <c r="S421" s="441"/>
      <c r="T421" s="441"/>
      <c r="U421" s="441"/>
      <c r="V421" s="441"/>
      <c r="W421" s="441"/>
      <c r="X421" s="441"/>
      <c r="Y421" s="441"/>
      <c r="Z421" s="441"/>
    </row>
    <row r="422" spans="1:26" ht="13.5" customHeight="1" x14ac:dyDescent="0.2">
      <c r="A422" s="441"/>
      <c r="B422" s="441"/>
      <c r="C422" s="441"/>
      <c r="D422" s="441"/>
      <c r="E422" s="441"/>
      <c r="F422" s="441"/>
      <c r="G422" s="441"/>
      <c r="H422" s="441"/>
      <c r="I422" s="441"/>
      <c r="J422" s="441"/>
      <c r="K422" s="441"/>
      <c r="L422" s="441"/>
      <c r="M422" s="441"/>
      <c r="N422" s="441"/>
      <c r="O422" s="441"/>
      <c r="P422" s="441"/>
      <c r="Q422" s="441"/>
      <c r="R422" s="441"/>
      <c r="S422" s="441"/>
      <c r="T422" s="441"/>
      <c r="U422" s="441"/>
      <c r="V422" s="441"/>
      <c r="W422" s="441"/>
      <c r="X422" s="441"/>
      <c r="Y422" s="441"/>
      <c r="Z422" s="441"/>
    </row>
    <row r="423" spans="1:26" ht="13.5" customHeight="1" x14ac:dyDescent="0.2">
      <c r="A423" s="441"/>
      <c r="B423" s="441"/>
      <c r="C423" s="441"/>
      <c r="D423" s="441"/>
      <c r="E423" s="441"/>
      <c r="F423" s="441"/>
      <c r="G423" s="441"/>
      <c r="H423" s="441"/>
      <c r="I423" s="441"/>
      <c r="J423" s="441"/>
      <c r="K423" s="441"/>
      <c r="L423" s="441"/>
      <c r="M423" s="441"/>
      <c r="N423" s="441"/>
      <c r="O423" s="441"/>
      <c r="P423" s="441"/>
      <c r="Q423" s="441"/>
      <c r="R423" s="441"/>
      <c r="S423" s="441"/>
      <c r="T423" s="441"/>
      <c r="U423" s="441"/>
      <c r="V423" s="441"/>
      <c r="W423" s="441"/>
      <c r="X423" s="441"/>
      <c r="Y423" s="441"/>
      <c r="Z423" s="441"/>
    </row>
    <row r="424" spans="1:26" ht="13.5" customHeight="1" x14ac:dyDescent="0.2">
      <c r="A424" s="441"/>
      <c r="B424" s="441"/>
      <c r="C424" s="441"/>
      <c r="D424" s="441"/>
      <c r="E424" s="441"/>
      <c r="F424" s="441"/>
      <c r="G424" s="441"/>
      <c r="H424" s="441"/>
      <c r="I424" s="441"/>
      <c r="J424" s="441"/>
      <c r="K424" s="441"/>
      <c r="L424" s="441"/>
      <c r="M424" s="441"/>
      <c r="N424" s="441"/>
      <c r="O424" s="441"/>
      <c r="P424" s="441"/>
      <c r="Q424" s="441"/>
      <c r="R424" s="441"/>
      <c r="S424" s="441"/>
      <c r="T424" s="441"/>
      <c r="U424" s="441"/>
      <c r="V424" s="441"/>
      <c r="W424" s="441"/>
      <c r="X424" s="441"/>
      <c r="Y424" s="441"/>
      <c r="Z424" s="441"/>
    </row>
    <row r="425" spans="1:26" ht="13.5" customHeight="1" x14ac:dyDescent="0.2">
      <c r="A425" s="441"/>
      <c r="B425" s="441"/>
      <c r="C425" s="441"/>
      <c r="D425" s="441"/>
      <c r="E425" s="441"/>
      <c r="F425" s="441"/>
      <c r="G425" s="441"/>
      <c r="H425" s="441"/>
      <c r="I425" s="441"/>
      <c r="J425" s="441"/>
      <c r="K425" s="441"/>
      <c r="L425" s="441"/>
      <c r="M425" s="441"/>
      <c r="N425" s="441"/>
      <c r="O425" s="441"/>
      <c r="P425" s="441"/>
      <c r="Q425" s="441"/>
      <c r="R425" s="441"/>
      <c r="S425" s="441"/>
      <c r="T425" s="441"/>
      <c r="U425" s="441"/>
      <c r="V425" s="441"/>
      <c r="W425" s="441"/>
      <c r="X425" s="441"/>
      <c r="Y425" s="441"/>
      <c r="Z425" s="441"/>
    </row>
    <row r="426" spans="1:26" ht="13.5" customHeight="1" x14ac:dyDescent="0.2">
      <c r="A426" s="441"/>
      <c r="B426" s="441"/>
      <c r="C426" s="441"/>
      <c r="D426" s="441"/>
      <c r="E426" s="441"/>
      <c r="F426" s="441"/>
      <c r="G426" s="441"/>
      <c r="H426" s="441"/>
      <c r="I426" s="441"/>
      <c r="J426" s="441"/>
      <c r="K426" s="441"/>
      <c r="L426" s="441"/>
      <c r="M426" s="441"/>
      <c r="N426" s="441"/>
      <c r="O426" s="441"/>
      <c r="P426" s="441"/>
      <c r="Q426" s="441"/>
      <c r="R426" s="441"/>
      <c r="S426" s="441"/>
      <c r="T426" s="441"/>
      <c r="U426" s="441"/>
      <c r="V426" s="441"/>
      <c r="W426" s="441"/>
      <c r="X426" s="441"/>
      <c r="Y426" s="441"/>
      <c r="Z426" s="441"/>
    </row>
    <row r="427" spans="1:26" ht="13.5" customHeight="1" x14ac:dyDescent="0.2">
      <c r="A427" s="441"/>
      <c r="B427" s="441"/>
      <c r="C427" s="441"/>
      <c r="D427" s="441"/>
      <c r="E427" s="441"/>
      <c r="F427" s="441"/>
      <c r="G427" s="441"/>
      <c r="H427" s="441"/>
      <c r="I427" s="441"/>
      <c r="J427" s="441"/>
      <c r="K427" s="441"/>
      <c r="L427" s="441"/>
      <c r="M427" s="441"/>
      <c r="N427" s="441"/>
      <c r="O427" s="441"/>
      <c r="P427" s="441"/>
      <c r="Q427" s="441"/>
      <c r="R427" s="441"/>
      <c r="S427" s="441"/>
      <c r="T427" s="441"/>
      <c r="U427" s="441"/>
      <c r="V427" s="441"/>
      <c r="W427" s="441"/>
      <c r="X427" s="441"/>
      <c r="Y427" s="441"/>
      <c r="Z427" s="441"/>
    </row>
    <row r="428" spans="1:26" ht="13.5" customHeight="1" x14ac:dyDescent="0.2">
      <c r="A428" s="441"/>
      <c r="B428" s="441"/>
      <c r="C428" s="441"/>
      <c r="D428" s="441"/>
      <c r="E428" s="441"/>
      <c r="F428" s="441"/>
      <c r="G428" s="441"/>
      <c r="H428" s="441"/>
      <c r="I428" s="441"/>
      <c r="J428" s="441"/>
      <c r="K428" s="441"/>
      <c r="L428" s="441"/>
      <c r="M428" s="441"/>
      <c r="N428" s="441"/>
      <c r="O428" s="441"/>
      <c r="P428" s="441"/>
      <c r="Q428" s="441"/>
      <c r="R428" s="441"/>
      <c r="S428" s="441"/>
      <c r="T428" s="441"/>
      <c r="U428" s="441"/>
      <c r="V428" s="441"/>
      <c r="W428" s="441"/>
      <c r="X428" s="441"/>
      <c r="Y428" s="441"/>
      <c r="Z428" s="441"/>
    </row>
    <row r="429" spans="1:26" ht="13.5" customHeight="1" x14ac:dyDescent="0.2">
      <c r="A429" s="441"/>
      <c r="B429" s="441"/>
      <c r="C429" s="441"/>
      <c r="D429" s="441"/>
      <c r="E429" s="441"/>
      <c r="F429" s="441"/>
      <c r="G429" s="441"/>
      <c r="H429" s="441"/>
      <c r="I429" s="441"/>
      <c r="J429" s="441"/>
      <c r="K429" s="441"/>
      <c r="L429" s="441"/>
      <c r="M429" s="441"/>
      <c r="N429" s="441"/>
      <c r="O429" s="441"/>
      <c r="P429" s="441"/>
      <c r="Q429" s="441"/>
      <c r="R429" s="441"/>
      <c r="S429" s="441"/>
      <c r="T429" s="441"/>
      <c r="U429" s="441"/>
      <c r="V429" s="441"/>
      <c r="W429" s="441"/>
      <c r="X429" s="441"/>
      <c r="Y429" s="441"/>
      <c r="Z429" s="441"/>
    </row>
    <row r="430" spans="1:26" ht="13.5" customHeight="1" x14ac:dyDescent="0.2">
      <c r="A430" s="441"/>
      <c r="B430" s="441"/>
      <c r="C430" s="441"/>
      <c r="D430" s="441"/>
      <c r="E430" s="441"/>
      <c r="F430" s="441"/>
      <c r="G430" s="441"/>
      <c r="H430" s="441"/>
      <c r="I430" s="441"/>
      <c r="J430" s="441"/>
      <c r="K430" s="441"/>
      <c r="L430" s="441"/>
      <c r="M430" s="441"/>
      <c r="N430" s="441"/>
      <c r="O430" s="441"/>
      <c r="P430" s="441"/>
      <c r="Q430" s="441"/>
      <c r="R430" s="441"/>
      <c r="S430" s="441"/>
      <c r="T430" s="441"/>
      <c r="U430" s="441"/>
      <c r="V430" s="441"/>
      <c r="W430" s="441"/>
      <c r="X430" s="441"/>
      <c r="Y430" s="441"/>
      <c r="Z430" s="441"/>
    </row>
    <row r="431" spans="1:26" ht="13.5" customHeight="1" x14ac:dyDescent="0.2">
      <c r="A431" s="441"/>
      <c r="B431" s="441"/>
      <c r="C431" s="441"/>
      <c r="D431" s="441"/>
      <c r="E431" s="441"/>
      <c r="F431" s="441"/>
      <c r="G431" s="441"/>
      <c r="H431" s="441"/>
      <c r="I431" s="441"/>
      <c r="J431" s="441"/>
      <c r="K431" s="441"/>
      <c r="L431" s="441"/>
      <c r="M431" s="441"/>
      <c r="N431" s="441"/>
      <c r="O431" s="441"/>
      <c r="P431" s="441"/>
      <c r="Q431" s="441"/>
      <c r="R431" s="441"/>
      <c r="S431" s="441"/>
      <c r="T431" s="441"/>
      <c r="U431" s="441"/>
      <c r="V431" s="441"/>
      <c r="W431" s="441"/>
      <c r="X431" s="441"/>
      <c r="Y431" s="441"/>
      <c r="Z431" s="441"/>
    </row>
    <row r="432" spans="1:26" ht="13.5" customHeight="1" x14ac:dyDescent="0.2">
      <c r="A432" s="441"/>
      <c r="B432" s="441"/>
      <c r="C432" s="441"/>
      <c r="D432" s="441"/>
      <c r="E432" s="441"/>
      <c r="F432" s="441"/>
      <c r="G432" s="441"/>
      <c r="H432" s="441"/>
      <c r="I432" s="441"/>
      <c r="J432" s="441"/>
      <c r="K432" s="441"/>
      <c r="L432" s="441"/>
      <c r="M432" s="441"/>
      <c r="N432" s="441"/>
      <c r="O432" s="441"/>
      <c r="P432" s="441"/>
      <c r="Q432" s="441"/>
      <c r="R432" s="441"/>
      <c r="S432" s="441"/>
      <c r="T432" s="441"/>
      <c r="U432" s="441"/>
      <c r="V432" s="441"/>
      <c r="W432" s="441"/>
      <c r="X432" s="441"/>
      <c r="Y432" s="441"/>
      <c r="Z432" s="441"/>
    </row>
    <row r="433" spans="1:26" ht="13.5" customHeight="1" x14ac:dyDescent="0.2">
      <c r="A433" s="441"/>
      <c r="B433" s="441"/>
      <c r="C433" s="441"/>
      <c r="D433" s="441"/>
      <c r="E433" s="441"/>
      <c r="F433" s="441"/>
      <c r="G433" s="441"/>
      <c r="H433" s="441"/>
      <c r="I433" s="441"/>
      <c r="J433" s="441"/>
      <c r="K433" s="441"/>
      <c r="L433" s="441"/>
      <c r="M433" s="441"/>
      <c r="N433" s="441"/>
      <c r="O433" s="441"/>
      <c r="P433" s="441"/>
      <c r="Q433" s="441"/>
      <c r="R433" s="441"/>
      <c r="S433" s="441"/>
      <c r="T433" s="441"/>
      <c r="U433" s="441"/>
      <c r="V433" s="441"/>
      <c r="W433" s="441"/>
      <c r="X433" s="441"/>
      <c r="Y433" s="441"/>
      <c r="Z433" s="441"/>
    </row>
    <row r="434" spans="1:26" ht="13.5" customHeight="1" x14ac:dyDescent="0.2">
      <c r="A434" s="441"/>
      <c r="B434" s="441"/>
      <c r="C434" s="441"/>
      <c r="D434" s="441"/>
      <c r="E434" s="441"/>
      <c r="F434" s="441"/>
      <c r="G434" s="441"/>
      <c r="H434" s="441"/>
      <c r="I434" s="441"/>
      <c r="J434" s="441"/>
      <c r="K434" s="441"/>
      <c r="L434" s="441"/>
      <c r="M434" s="441"/>
      <c r="N434" s="441"/>
      <c r="O434" s="441"/>
      <c r="P434" s="441"/>
      <c r="Q434" s="441"/>
      <c r="R434" s="441"/>
      <c r="S434" s="441"/>
      <c r="T434" s="441"/>
      <c r="U434" s="441"/>
      <c r="V434" s="441"/>
      <c r="W434" s="441"/>
      <c r="X434" s="441"/>
      <c r="Y434" s="441"/>
      <c r="Z434" s="441"/>
    </row>
    <row r="435" spans="1:26" ht="13.5" customHeight="1" x14ac:dyDescent="0.2">
      <c r="A435" s="441"/>
      <c r="B435" s="441"/>
      <c r="C435" s="441"/>
      <c r="D435" s="441"/>
      <c r="E435" s="441"/>
      <c r="F435" s="441"/>
      <c r="G435" s="441"/>
      <c r="H435" s="441"/>
      <c r="I435" s="441"/>
      <c r="J435" s="441"/>
      <c r="K435" s="441"/>
      <c r="L435" s="441"/>
      <c r="M435" s="441"/>
      <c r="N435" s="441"/>
      <c r="O435" s="441"/>
      <c r="P435" s="441"/>
      <c r="Q435" s="441"/>
      <c r="R435" s="441"/>
      <c r="S435" s="441"/>
      <c r="T435" s="441"/>
      <c r="U435" s="441"/>
      <c r="V435" s="441"/>
      <c r="W435" s="441"/>
      <c r="X435" s="441"/>
      <c r="Y435" s="441"/>
      <c r="Z435" s="441"/>
    </row>
    <row r="436" spans="1:26" ht="13.5" customHeight="1" x14ac:dyDescent="0.2">
      <c r="A436" s="441"/>
      <c r="B436" s="441"/>
      <c r="C436" s="441"/>
      <c r="D436" s="441"/>
      <c r="E436" s="441"/>
      <c r="F436" s="441"/>
      <c r="G436" s="441"/>
      <c r="H436" s="441"/>
      <c r="I436" s="441"/>
      <c r="J436" s="441"/>
      <c r="K436" s="441"/>
      <c r="L436" s="441"/>
      <c r="M436" s="441"/>
      <c r="N436" s="441"/>
      <c r="O436" s="441"/>
      <c r="P436" s="441"/>
      <c r="Q436" s="441"/>
      <c r="R436" s="441"/>
      <c r="S436" s="441"/>
      <c r="T436" s="441"/>
      <c r="U436" s="441"/>
      <c r="V436" s="441"/>
      <c r="W436" s="441"/>
      <c r="X436" s="441"/>
      <c r="Y436" s="441"/>
      <c r="Z436" s="441"/>
    </row>
    <row r="437" spans="1:26" ht="13.5" customHeight="1" x14ac:dyDescent="0.2">
      <c r="A437" s="441"/>
      <c r="B437" s="441"/>
      <c r="C437" s="441"/>
      <c r="D437" s="441"/>
      <c r="E437" s="441"/>
      <c r="F437" s="441"/>
      <c r="G437" s="441"/>
      <c r="H437" s="441"/>
      <c r="I437" s="441"/>
      <c r="J437" s="441"/>
      <c r="K437" s="441"/>
      <c r="L437" s="441"/>
      <c r="M437" s="441"/>
      <c r="N437" s="441"/>
      <c r="O437" s="441"/>
      <c r="P437" s="441"/>
      <c r="Q437" s="441"/>
      <c r="R437" s="441"/>
      <c r="S437" s="441"/>
      <c r="T437" s="441"/>
      <c r="U437" s="441"/>
      <c r="V437" s="441"/>
      <c r="W437" s="441"/>
      <c r="X437" s="441"/>
      <c r="Y437" s="441"/>
      <c r="Z437" s="441"/>
    </row>
    <row r="438" spans="1:26" ht="13.5" customHeight="1" x14ac:dyDescent="0.2">
      <c r="A438" s="441"/>
      <c r="B438" s="441"/>
      <c r="C438" s="441"/>
      <c r="D438" s="441"/>
      <c r="E438" s="441"/>
      <c r="F438" s="441"/>
      <c r="G438" s="441"/>
      <c r="H438" s="441"/>
      <c r="I438" s="441"/>
      <c r="J438" s="441"/>
      <c r="K438" s="441"/>
      <c r="L438" s="441"/>
      <c r="M438" s="441"/>
      <c r="N438" s="441"/>
      <c r="O438" s="441"/>
      <c r="P438" s="441"/>
      <c r="Q438" s="441"/>
      <c r="R438" s="441"/>
      <c r="S438" s="441"/>
      <c r="T438" s="441"/>
      <c r="U438" s="441"/>
      <c r="V438" s="441"/>
      <c r="W438" s="441"/>
      <c r="X438" s="441"/>
      <c r="Y438" s="441"/>
      <c r="Z438" s="441"/>
    </row>
    <row r="439" spans="1:26" ht="13.5" customHeight="1" x14ac:dyDescent="0.2">
      <c r="A439" s="441"/>
      <c r="B439" s="441"/>
      <c r="C439" s="441"/>
      <c r="D439" s="441"/>
      <c r="E439" s="441"/>
      <c r="F439" s="441"/>
      <c r="G439" s="441"/>
      <c r="H439" s="441"/>
      <c r="I439" s="441"/>
      <c r="J439" s="441"/>
      <c r="K439" s="441"/>
      <c r="L439" s="441"/>
      <c r="M439" s="441"/>
      <c r="N439" s="441"/>
      <c r="O439" s="441"/>
      <c r="P439" s="441"/>
      <c r="Q439" s="441"/>
      <c r="R439" s="441"/>
      <c r="S439" s="441"/>
      <c r="T439" s="441"/>
      <c r="U439" s="441"/>
      <c r="V439" s="441"/>
      <c r="W439" s="441"/>
      <c r="X439" s="441"/>
      <c r="Y439" s="441"/>
      <c r="Z439" s="441"/>
    </row>
    <row r="440" spans="1:26" ht="13.5" customHeight="1" x14ac:dyDescent="0.2">
      <c r="A440" s="441"/>
      <c r="B440" s="441"/>
      <c r="C440" s="441"/>
      <c r="D440" s="441"/>
      <c r="E440" s="441"/>
      <c r="F440" s="441"/>
      <c r="G440" s="441"/>
      <c r="H440" s="441"/>
      <c r="I440" s="441"/>
      <c r="J440" s="441"/>
      <c r="K440" s="441"/>
      <c r="L440" s="441"/>
      <c r="M440" s="441"/>
      <c r="N440" s="441"/>
      <c r="O440" s="441"/>
      <c r="P440" s="441"/>
      <c r="Q440" s="441"/>
      <c r="R440" s="441"/>
      <c r="S440" s="441"/>
      <c r="T440" s="441"/>
      <c r="U440" s="441"/>
      <c r="V440" s="441"/>
      <c r="W440" s="441"/>
      <c r="X440" s="441"/>
      <c r="Y440" s="441"/>
      <c r="Z440" s="441"/>
    </row>
    <row r="441" spans="1:26" ht="13.5" customHeight="1" x14ac:dyDescent="0.2">
      <c r="A441" s="441"/>
      <c r="B441" s="441"/>
      <c r="C441" s="441"/>
      <c r="D441" s="441"/>
      <c r="E441" s="441"/>
      <c r="F441" s="441"/>
      <c r="G441" s="441"/>
      <c r="H441" s="441"/>
      <c r="I441" s="441"/>
      <c r="J441" s="441"/>
      <c r="K441" s="441"/>
      <c r="L441" s="441"/>
      <c r="M441" s="441"/>
      <c r="N441" s="441"/>
      <c r="O441" s="441"/>
      <c r="P441" s="441"/>
      <c r="Q441" s="441"/>
      <c r="R441" s="441"/>
      <c r="S441" s="441"/>
      <c r="T441" s="441"/>
      <c r="U441" s="441"/>
      <c r="V441" s="441"/>
      <c r="W441" s="441"/>
      <c r="X441" s="441"/>
      <c r="Y441" s="441"/>
      <c r="Z441" s="441"/>
    </row>
    <row r="442" spans="1:26" ht="13.5" customHeight="1" x14ac:dyDescent="0.2">
      <c r="A442" s="441"/>
      <c r="B442" s="441"/>
      <c r="C442" s="441"/>
      <c r="D442" s="441"/>
      <c r="E442" s="441"/>
      <c r="F442" s="441"/>
      <c r="G442" s="441"/>
      <c r="H442" s="441"/>
      <c r="I442" s="441"/>
      <c r="J442" s="441"/>
      <c r="K442" s="441"/>
      <c r="L442" s="441"/>
      <c r="M442" s="441"/>
      <c r="N442" s="441"/>
      <c r="O442" s="441"/>
      <c r="P442" s="441"/>
      <c r="Q442" s="441"/>
      <c r="R442" s="441"/>
      <c r="S442" s="441"/>
      <c r="T442" s="441"/>
      <c r="U442" s="441"/>
      <c r="V442" s="441"/>
      <c r="W442" s="441"/>
      <c r="X442" s="441"/>
      <c r="Y442" s="441"/>
      <c r="Z442" s="441"/>
    </row>
    <row r="443" spans="1:26" ht="13.5" customHeight="1" x14ac:dyDescent="0.2">
      <c r="A443" s="441"/>
      <c r="B443" s="441"/>
      <c r="C443" s="441"/>
      <c r="D443" s="441"/>
      <c r="E443" s="441"/>
      <c r="F443" s="441"/>
      <c r="G443" s="441"/>
      <c r="H443" s="441"/>
      <c r="I443" s="441"/>
      <c r="J443" s="441"/>
      <c r="K443" s="441"/>
      <c r="L443" s="441"/>
      <c r="M443" s="441"/>
      <c r="N443" s="441"/>
      <c r="O443" s="441"/>
      <c r="P443" s="441"/>
      <c r="Q443" s="441"/>
      <c r="R443" s="441"/>
      <c r="S443" s="441"/>
      <c r="T443" s="441"/>
      <c r="U443" s="441"/>
      <c r="V443" s="441"/>
      <c r="W443" s="441"/>
      <c r="X443" s="441"/>
      <c r="Y443" s="441"/>
      <c r="Z443" s="441"/>
    </row>
    <row r="444" spans="1:26" ht="13.5" customHeight="1" x14ac:dyDescent="0.2">
      <c r="A444" s="441"/>
      <c r="B444" s="441"/>
      <c r="C444" s="441"/>
      <c r="D444" s="441"/>
      <c r="E444" s="441"/>
      <c r="F444" s="441"/>
      <c r="G444" s="441"/>
      <c r="H444" s="441"/>
      <c r="I444" s="441"/>
      <c r="J444" s="441"/>
      <c r="K444" s="441"/>
      <c r="L444" s="441"/>
      <c r="M444" s="441"/>
      <c r="N444" s="441"/>
      <c r="O444" s="441"/>
      <c r="P444" s="441"/>
      <c r="Q444" s="441"/>
      <c r="R444" s="441"/>
      <c r="S444" s="441"/>
      <c r="T444" s="441"/>
      <c r="U444" s="441"/>
      <c r="V444" s="441"/>
      <c r="W444" s="441"/>
      <c r="X444" s="441"/>
      <c r="Y444" s="441"/>
      <c r="Z444" s="441"/>
    </row>
    <row r="445" spans="1:26" ht="13.5" customHeight="1" x14ac:dyDescent="0.2">
      <c r="A445" s="441"/>
      <c r="B445" s="441"/>
      <c r="C445" s="441"/>
      <c r="D445" s="441"/>
      <c r="E445" s="441"/>
      <c r="F445" s="441"/>
      <c r="G445" s="441"/>
      <c r="H445" s="441"/>
      <c r="I445" s="441"/>
      <c r="J445" s="441"/>
      <c r="K445" s="441"/>
      <c r="L445" s="441"/>
      <c r="M445" s="441"/>
      <c r="N445" s="441"/>
      <c r="O445" s="441"/>
      <c r="P445" s="441"/>
      <c r="Q445" s="441"/>
      <c r="R445" s="441"/>
      <c r="S445" s="441"/>
      <c r="T445" s="441"/>
      <c r="U445" s="441"/>
      <c r="V445" s="441"/>
      <c r="W445" s="441"/>
      <c r="X445" s="441"/>
      <c r="Y445" s="441"/>
      <c r="Z445" s="441"/>
    </row>
    <row r="446" spans="1:26" ht="13.5" customHeight="1" x14ac:dyDescent="0.2">
      <c r="A446" s="441"/>
      <c r="B446" s="441"/>
      <c r="C446" s="441"/>
      <c r="D446" s="441"/>
      <c r="E446" s="441"/>
      <c r="F446" s="441"/>
      <c r="G446" s="441"/>
      <c r="H446" s="441"/>
      <c r="I446" s="441"/>
      <c r="J446" s="441"/>
      <c r="K446" s="441"/>
      <c r="L446" s="441"/>
      <c r="M446" s="441"/>
      <c r="N446" s="441"/>
      <c r="O446" s="441"/>
      <c r="P446" s="441"/>
      <c r="Q446" s="441"/>
      <c r="R446" s="441"/>
      <c r="S446" s="441"/>
      <c r="T446" s="441"/>
      <c r="U446" s="441"/>
      <c r="V446" s="441"/>
      <c r="W446" s="441"/>
      <c r="X446" s="441"/>
      <c r="Y446" s="441"/>
      <c r="Z446" s="441"/>
    </row>
    <row r="447" spans="1:26" ht="13.5" customHeight="1" x14ac:dyDescent="0.2">
      <c r="A447" s="441"/>
      <c r="B447" s="441"/>
      <c r="C447" s="441"/>
      <c r="D447" s="441"/>
      <c r="E447" s="441"/>
      <c r="F447" s="441"/>
      <c r="G447" s="441"/>
      <c r="H447" s="441"/>
      <c r="I447" s="441"/>
      <c r="J447" s="441"/>
      <c r="K447" s="441"/>
      <c r="L447" s="441"/>
      <c r="M447" s="441"/>
      <c r="N447" s="441"/>
      <c r="O447" s="441"/>
      <c r="P447" s="441"/>
      <c r="Q447" s="441"/>
      <c r="R447" s="441"/>
      <c r="S447" s="441"/>
      <c r="T447" s="441"/>
      <c r="U447" s="441"/>
      <c r="V447" s="441"/>
      <c r="W447" s="441"/>
      <c r="X447" s="441"/>
      <c r="Y447" s="441"/>
      <c r="Z447" s="441"/>
    </row>
    <row r="448" spans="1:26" ht="13.5" customHeight="1" x14ac:dyDescent="0.2">
      <c r="A448" s="441"/>
      <c r="B448" s="441"/>
      <c r="C448" s="441"/>
      <c r="D448" s="441"/>
      <c r="E448" s="441"/>
      <c r="F448" s="441"/>
      <c r="G448" s="441"/>
      <c r="H448" s="441"/>
      <c r="I448" s="441"/>
      <c r="J448" s="441"/>
      <c r="K448" s="441"/>
      <c r="L448" s="441"/>
      <c r="M448" s="441"/>
      <c r="N448" s="441"/>
      <c r="O448" s="441"/>
      <c r="P448" s="441"/>
      <c r="Q448" s="441"/>
      <c r="R448" s="441"/>
      <c r="S448" s="441"/>
      <c r="T448" s="441"/>
      <c r="U448" s="441"/>
      <c r="V448" s="441"/>
      <c r="W448" s="441"/>
      <c r="X448" s="441"/>
      <c r="Y448" s="441"/>
      <c r="Z448" s="441"/>
    </row>
    <row r="449" spans="1:26" ht="13.5" customHeight="1" x14ac:dyDescent="0.2">
      <c r="A449" s="441"/>
      <c r="B449" s="441"/>
      <c r="C449" s="441"/>
      <c r="D449" s="441"/>
      <c r="E449" s="441"/>
      <c r="F449" s="441"/>
      <c r="G449" s="441"/>
      <c r="H449" s="441"/>
      <c r="I449" s="441"/>
      <c r="J449" s="441"/>
      <c r="K449" s="441"/>
      <c r="L449" s="441"/>
      <c r="M449" s="441"/>
      <c r="N449" s="441"/>
      <c r="O449" s="441"/>
      <c r="P449" s="441"/>
      <c r="Q449" s="441"/>
      <c r="R449" s="441"/>
      <c r="S449" s="441"/>
      <c r="T449" s="441"/>
      <c r="U449" s="441"/>
      <c r="V449" s="441"/>
      <c r="W449" s="441"/>
      <c r="X449" s="441"/>
      <c r="Y449" s="441"/>
      <c r="Z449" s="441"/>
    </row>
    <row r="450" spans="1:26" ht="13.5" customHeight="1" x14ac:dyDescent="0.2">
      <c r="A450" s="441"/>
      <c r="B450" s="441"/>
      <c r="C450" s="441"/>
      <c r="D450" s="441"/>
      <c r="E450" s="441"/>
      <c r="F450" s="441"/>
      <c r="G450" s="441"/>
      <c r="H450" s="441"/>
      <c r="I450" s="441"/>
      <c r="J450" s="441"/>
      <c r="K450" s="441"/>
      <c r="L450" s="441"/>
      <c r="M450" s="441"/>
      <c r="N450" s="441"/>
      <c r="O450" s="441"/>
      <c r="P450" s="441"/>
      <c r="Q450" s="441"/>
      <c r="R450" s="441"/>
      <c r="S450" s="441"/>
      <c r="T450" s="441"/>
      <c r="U450" s="441"/>
      <c r="V450" s="441"/>
      <c r="W450" s="441"/>
      <c r="X450" s="441"/>
      <c r="Y450" s="441"/>
      <c r="Z450" s="441"/>
    </row>
    <row r="451" spans="1:26" ht="13.5" customHeight="1" x14ac:dyDescent="0.2">
      <c r="A451" s="441"/>
      <c r="B451" s="441"/>
      <c r="C451" s="441"/>
      <c r="D451" s="441"/>
      <c r="E451" s="441"/>
      <c r="F451" s="441"/>
      <c r="G451" s="441"/>
      <c r="H451" s="441"/>
      <c r="I451" s="441"/>
      <c r="J451" s="441"/>
      <c r="K451" s="441"/>
      <c r="L451" s="441"/>
      <c r="M451" s="441"/>
      <c r="N451" s="441"/>
      <c r="O451" s="441"/>
      <c r="P451" s="441"/>
      <c r="Q451" s="441"/>
      <c r="R451" s="441"/>
      <c r="S451" s="441"/>
      <c r="T451" s="441"/>
      <c r="U451" s="441"/>
      <c r="V451" s="441"/>
      <c r="W451" s="441"/>
      <c r="X451" s="441"/>
      <c r="Y451" s="441"/>
      <c r="Z451" s="441"/>
    </row>
    <row r="452" spans="1:26" ht="13.5" customHeight="1" x14ac:dyDescent="0.2">
      <c r="A452" s="441"/>
      <c r="B452" s="441"/>
      <c r="C452" s="441"/>
      <c r="D452" s="441"/>
      <c r="E452" s="441"/>
      <c r="F452" s="441"/>
      <c r="G452" s="441"/>
      <c r="H452" s="441"/>
      <c r="I452" s="441"/>
      <c r="J452" s="441"/>
      <c r="K452" s="441"/>
      <c r="L452" s="441"/>
      <c r="M452" s="441"/>
      <c r="N452" s="441"/>
      <c r="O452" s="441"/>
      <c r="P452" s="441"/>
      <c r="Q452" s="441"/>
      <c r="R452" s="441"/>
      <c r="S452" s="441"/>
      <c r="T452" s="441"/>
      <c r="U452" s="441"/>
      <c r="V452" s="441"/>
      <c r="W452" s="441"/>
      <c r="X452" s="441"/>
      <c r="Y452" s="441"/>
      <c r="Z452" s="441"/>
    </row>
    <row r="453" spans="1:26" ht="13.5" customHeight="1" x14ac:dyDescent="0.2">
      <c r="A453" s="441"/>
      <c r="B453" s="441"/>
      <c r="C453" s="441"/>
      <c r="D453" s="441"/>
      <c r="E453" s="441"/>
      <c r="F453" s="441"/>
      <c r="G453" s="441"/>
      <c r="H453" s="441"/>
      <c r="I453" s="441"/>
      <c r="J453" s="441"/>
      <c r="K453" s="441"/>
      <c r="L453" s="441"/>
      <c r="M453" s="441"/>
      <c r="N453" s="441"/>
      <c r="O453" s="441"/>
      <c r="P453" s="441"/>
      <c r="Q453" s="441"/>
      <c r="R453" s="441"/>
      <c r="S453" s="441"/>
      <c r="T453" s="441"/>
      <c r="U453" s="441"/>
      <c r="V453" s="441"/>
      <c r="W453" s="441"/>
      <c r="X453" s="441"/>
      <c r="Y453" s="441"/>
      <c r="Z453" s="441"/>
    </row>
    <row r="454" spans="1:26" ht="13.5" customHeight="1" x14ac:dyDescent="0.2">
      <c r="A454" s="441"/>
      <c r="B454" s="441"/>
      <c r="C454" s="441"/>
      <c r="D454" s="441"/>
      <c r="E454" s="441"/>
      <c r="F454" s="441"/>
      <c r="G454" s="441"/>
      <c r="H454" s="441"/>
      <c r="I454" s="441"/>
      <c r="J454" s="441"/>
      <c r="K454" s="441"/>
      <c r="L454" s="441"/>
      <c r="M454" s="441"/>
      <c r="N454" s="441"/>
      <c r="O454" s="441"/>
      <c r="P454" s="441"/>
      <c r="Q454" s="441"/>
      <c r="R454" s="441"/>
      <c r="S454" s="441"/>
      <c r="T454" s="441"/>
      <c r="U454" s="441"/>
      <c r="V454" s="441"/>
      <c r="W454" s="441"/>
      <c r="X454" s="441"/>
      <c r="Y454" s="441"/>
      <c r="Z454" s="441"/>
    </row>
    <row r="455" spans="1:26" ht="13.5" customHeight="1" x14ac:dyDescent="0.2">
      <c r="A455" s="441"/>
      <c r="B455" s="441"/>
      <c r="C455" s="441"/>
      <c r="D455" s="441"/>
      <c r="E455" s="441"/>
      <c r="F455" s="441"/>
      <c r="G455" s="441"/>
      <c r="H455" s="441"/>
      <c r="I455" s="441"/>
      <c r="J455" s="441"/>
      <c r="K455" s="441"/>
      <c r="L455" s="441"/>
      <c r="M455" s="441"/>
      <c r="N455" s="441"/>
      <c r="O455" s="441"/>
      <c r="P455" s="441"/>
      <c r="Q455" s="441"/>
      <c r="R455" s="441"/>
      <c r="S455" s="441"/>
      <c r="T455" s="441"/>
      <c r="U455" s="441"/>
      <c r="V455" s="441"/>
      <c r="W455" s="441"/>
      <c r="X455" s="441"/>
      <c r="Y455" s="441"/>
      <c r="Z455" s="441"/>
    </row>
    <row r="456" spans="1:26" ht="13.5" customHeight="1" x14ac:dyDescent="0.2">
      <c r="A456" s="441"/>
      <c r="B456" s="441"/>
      <c r="C456" s="441"/>
      <c r="D456" s="441"/>
      <c r="E456" s="441"/>
      <c r="F456" s="441"/>
      <c r="G456" s="441"/>
      <c r="H456" s="441"/>
      <c r="I456" s="441"/>
      <c r="J456" s="441"/>
      <c r="K456" s="441"/>
      <c r="L456" s="441"/>
      <c r="M456" s="441"/>
      <c r="N456" s="441"/>
      <c r="O456" s="441"/>
      <c r="P456" s="441"/>
      <c r="Q456" s="441"/>
      <c r="R456" s="441"/>
      <c r="S456" s="441"/>
      <c r="T456" s="441"/>
      <c r="U456" s="441"/>
      <c r="V456" s="441"/>
      <c r="W456" s="441"/>
      <c r="X456" s="441"/>
      <c r="Y456" s="441"/>
      <c r="Z456" s="441"/>
    </row>
    <row r="457" spans="1:26" ht="13.5" customHeight="1" x14ac:dyDescent="0.2">
      <c r="A457" s="441"/>
      <c r="B457" s="441"/>
      <c r="C457" s="441"/>
      <c r="D457" s="441"/>
      <c r="E457" s="441"/>
      <c r="F457" s="441"/>
      <c r="G457" s="441"/>
      <c r="H457" s="441"/>
      <c r="I457" s="441"/>
      <c r="J457" s="441"/>
      <c r="K457" s="441"/>
      <c r="L457" s="441"/>
      <c r="M457" s="441"/>
      <c r="N457" s="441"/>
      <c r="O457" s="441"/>
      <c r="P457" s="441"/>
      <c r="Q457" s="441"/>
      <c r="R457" s="441"/>
      <c r="S457" s="441"/>
      <c r="T457" s="441"/>
      <c r="U457" s="441"/>
      <c r="V457" s="441"/>
      <c r="W457" s="441"/>
      <c r="X457" s="441"/>
      <c r="Y457" s="441"/>
      <c r="Z457" s="441"/>
    </row>
    <row r="458" spans="1:26" ht="13.5" customHeight="1" x14ac:dyDescent="0.2">
      <c r="A458" s="441"/>
      <c r="B458" s="441"/>
      <c r="C458" s="441"/>
      <c r="D458" s="441"/>
      <c r="E458" s="441"/>
      <c r="F458" s="441"/>
      <c r="G458" s="441"/>
      <c r="H458" s="441"/>
      <c r="I458" s="441"/>
      <c r="J458" s="441"/>
      <c r="K458" s="441"/>
      <c r="L458" s="441"/>
      <c r="M458" s="441"/>
      <c r="N458" s="441"/>
      <c r="O458" s="441"/>
      <c r="P458" s="441"/>
      <c r="Q458" s="441"/>
      <c r="R458" s="441"/>
      <c r="S458" s="441"/>
      <c r="T458" s="441"/>
      <c r="U458" s="441"/>
      <c r="V458" s="441"/>
      <c r="W458" s="441"/>
      <c r="X458" s="441"/>
      <c r="Y458" s="441"/>
      <c r="Z458" s="441"/>
    </row>
    <row r="459" spans="1:26" ht="13.5" customHeight="1" x14ac:dyDescent="0.2">
      <c r="A459" s="441"/>
      <c r="B459" s="441"/>
      <c r="C459" s="441"/>
      <c r="D459" s="441"/>
      <c r="E459" s="441"/>
      <c r="F459" s="441"/>
      <c r="G459" s="441"/>
      <c r="H459" s="441"/>
      <c r="I459" s="441"/>
      <c r="J459" s="441"/>
      <c r="K459" s="441"/>
      <c r="L459" s="441"/>
      <c r="M459" s="441"/>
      <c r="N459" s="441"/>
      <c r="O459" s="441"/>
      <c r="P459" s="441"/>
      <c r="Q459" s="441"/>
      <c r="R459" s="441"/>
      <c r="S459" s="441"/>
      <c r="T459" s="441"/>
      <c r="U459" s="441"/>
      <c r="V459" s="441"/>
      <c r="W459" s="441"/>
      <c r="X459" s="441"/>
      <c r="Y459" s="441"/>
      <c r="Z459" s="441"/>
    </row>
    <row r="460" spans="1:26" ht="13.5" customHeight="1" x14ac:dyDescent="0.2">
      <c r="A460" s="441"/>
      <c r="B460" s="441"/>
      <c r="C460" s="441"/>
      <c r="D460" s="441"/>
      <c r="E460" s="441"/>
      <c r="F460" s="441"/>
      <c r="G460" s="441"/>
      <c r="H460" s="441"/>
      <c r="I460" s="441"/>
      <c r="J460" s="441"/>
      <c r="K460" s="441"/>
      <c r="L460" s="441"/>
      <c r="M460" s="441"/>
      <c r="N460" s="441"/>
      <c r="O460" s="441"/>
      <c r="P460" s="441"/>
      <c r="Q460" s="441"/>
      <c r="R460" s="441"/>
      <c r="S460" s="441"/>
      <c r="T460" s="441"/>
      <c r="U460" s="441"/>
      <c r="V460" s="441"/>
      <c r="W460" s="441"/>
      <c r="X460" s="441"/>
      <c r="Y460" s="441"/>
      <c r="Z460" s="441"/>
    </row>
    <row r="461" spans="1:26" ht="13.5" customHeight="1" x14ac:dyDescent="0.2">
      <c r="A461" s="441"/>
      <c r="B461" s="441"/>
      <c r="C461" s="441"/>
      <c r="D461" s="441"/>
      <c r="E461" s="441"/>
      <c r="F461" s="441"/>
      <c r="G461" s="441"/>
      <c r="H461" s="441"/>
      <c r="I461" s="441"/>
      <c r="J461" s="441"/>
      <c r="K461" s="441"/>
      <c r="L461" s="441"/>
      <c r="M461" s="441"/>
      <c r="N461" s="441"/>
      <c r="O461" s="441"/>
      <c r="P461" s="441"/>
      <c r="Q461" s="441"/>
      <c r="R461" s="441"/>
      <c r="S461" s="441"/>
      <c r="T461" s="441"/>
      <c r="U461" s="441"/>
      <c r="V461" s="441"/>
      <c r="W461" s="441"/>
      <c r="X461" s="441"/>
      <c r="Y461" s="441"/>
      <c r="Z461" s="441"/>
    </row>
    <row r="462" spans="1:26" ht="13.5" customHeight="1" x14ac:dyDescent="0.2">
      <c r="A462" s="441"/>
      <c r="B462" s="441"/>
      <c r="C462" s="441"/>
      <c r="D462" s="441"/>
      <c r="E462" s="441"/>
      <c r="F462" s="441"/>
      <c r="G462" s="441"/>
      <c r="H462" s="441"/>
      <c r="I462" s="441"/>
      <c r="J462" s="441"/>
      <c r="K462" s="441"/>
      <c r="L462" s="441"/>
      <c r="M462" s="441"/>
      <c r="N462" s="441"/>
      <c r="O462" s="441"/>
      <c r="P462" s="441"/>
      <c r="Q462" s="441"/>
      <c r="R462" s="441"/>
      <c r="S462" s="441"/>
      <c r="T462" s="441"/>
      <c r="U462" s="441"/>
      <c r="V462" s="441"/>
      <c r="W462" s="441"/>
      <c r="X462" s="441"/>
      <c r="Y462" s="441"/>
      <c r="Z462" s="441"/>
    </row>
    <row r="463" spans="1:26" ht="13.5" customHeight="1" x14ac:dyDescent="0.2">
      <c r="A463" s="441"/>
      <c r="B463" s="441"/>
      <c r="C463" s="441"/>
      <c r="D463" s="441"/>
      <c r="E463" s="441"/>
      <c r="F463" s="441"/>
      <c r="G463" s="441"/>
      <c r="H463" s="441"/>
      <c r="I463" s="441"/>
      <c r="J463" s="441"/>
      <c r="K463" s="441"/>
      <c r="L463" s="441"/>
      <c r="M463" s="441"/>
      <c r="N463" s="441"/>
      <c r="O463" s="441"/>
      <c r="P463" s="441"/>
      <c r="Q463" s="441"/>
      <c r="R463" s="441"/>
      <c r="S463" s="441"/>
      <c r="T463" s="441"/>
      <c r="U463" s="441"/>
      <c r="V463" s="441"/>
      <c r="W463" s="441"/>
      <c r="X463" s="441"/>
      <c r="Y463" s="441"/>
      <c r="Z463" s="441"/>
    </row>
    <row r="464" spans="1:26" ht="13.5" customHeight="1" x14ac:dyDescent="0.2">
      <c r="A464" s="441"/>
      <c r="B464" s="441"/>
      <c r="C464" s="441"/>
      <c r="D464" s="441"/>
      <c r="E464" s="441"/>
      <c r="F464" s="441"/>
      <c r="G464" s="441"/>
      <c r="H464" s="441"/>
      <c r="I464" s="441"/>
      <c r="J464" s="441"/>
      <c r="K464" s="441"/>
      <c r="L464" s="441"/>
      <c r="M464" s="441"/>
      <c r="N464" s="441"/>
      <c r="O464" s="441"/>
      <c r="P464" s="441"/>
      <c r="Q464" s="441"/>
      <c r="R464" s="441"/>
      <c r="S464" s="441"/>
      <c r="T464" s="441"/>
      <c r="U464" s="441"/>
      <c r="V464" s="441"/>
      <c r="W464" s="441"/>
      <c r="X464" s="441"/>
      <c r="Y464" s="441"/>
      <c r="Z464" s="441"/>
    </row>
    <row r="465" spans="1:26" ht="13.5" customHeight="1" x14ac:dyDescent="0.2">
      <c r="A465" s="441"/>
      <c r="B465" s="441"/>
      <c r="C465" s="441"/>
      <c r="D465" s="441"/>
      <c r="E465" s="441"/>
      <c r="F465" s="441"/>
      <c r="G465" s="441"/>
      <c r="H465" s="441"/>
      <c r="I465" s="441"/>
      <c r="J465" s="441"/>
      <c r="K465" s="441"/>
      <c r="L465" s="441"/>
      <c r="M465" s="441"/>
      <c r="N465" s="441"/>
      <c r="O465" s="441"/>
      <c r="P465" s="441"/>
      <c r="Q465" s="441"/>
      <c r="R465" s="441"/>
      <c r="S465" s="441"/>
      <c r="T465" s="441"/>
      <c r="U465" s="441"/>
      <c r="V465" s="441"/>
      <c r="W465" s="441"/>
      <c r="X465" s="441"/>
      <c r="Y465" s="441"/>
      <c r="Z465" s="441"/>
    </row>
    <row r="466" spans="1:26" ht="13.5" customHeight="1" x14ac:dyDescent="0.2">
      <c r="A466" s="441"/>
      <c r="B466" s="441"/>
      <c r="C466" s="441"/>
      <c r="D466" s="441"/>
      <c r="E466" s="441"/>
      <c r="F466" s="441"/>
      <c r="G466" s="441"/>
      <c r="H466" s="441"/>
      <c r="I466" s="441"/>
      <c r="J466" s="441"/>
      <c r="K466" s="441"/>
      <c r="L466" s="441"/>
      <c r="M466" s="441"/>
      <c r="N466" s="441"/>
      <c r="O466" s="441"/>
      <c r="P466" s="441"/>
      <c r="Q466" s="441"/>
      <c r="R466" s="441"/>
      <c r="S466" s="441"/>
      <c r="T466" s="441"/>
      <c r="U466" s="441"/>
      <c r="V466" s="441"/>
      <c r="W466" s="441"/>
      <c r="X466" s="441"/>
      <c r="Y466" s="441"/>
      <c r="Z466" s="441"/>
    </row>
    <row r="467" spans="1:26" ht="13.5" customHeight="1" x14ac:dyDescent="0.2">
      <c r="A467" s="441"/>
      <c r="B467" s="441"/>
      <c r="C467" s="441"/>
      <c r="D467" s="441"/>
      <c r="E467" s="441"/>
      <c r="F467" s="441"/>
      <c r="G467" s="441"/>
      <c r="H467" s="441"/>
      <c r="I467" s="441"/>
      <c r="J467" s="441"/>
      <c r="K467" s="441"/>
      <c r="L467" s="441"/>
      <c r="M467" s="441"/>
      <c r="N467" s="441"/>
      <c r="O467" s="441"/>
      <c r="P467" s="441"/>
      <c r="Q467" s="441"/>
      <c r="R467" s="441"/>
      <c r="S467" s="441"/>
      <c r="T467" s="441"/>
      <c r="U467" s="441"/>
      <c r="V467" s="441"/>
      <c r="W467" s="441"/>
      <c r="X467" s="441"/>
      <c r="Y467" s="441"/>
      <c r="Z467" s="441"/>
    </row>
    <row r="468" spans="1:26" ht="13.5" customHeight="1" x14ac:dyDescent="0.2">
      <c r="A468" s="441"/>
      <c r="B468" s="441"/>
      <c r="C468" s="441"/>
      <c r="D468" s="441"/>
      <c r="E468" s="441"/>
      <c r="F468" s="441"/>
      <c r="G468" s="441"/>
      <c r="H468" s="441"/>
      <c r="I468" s="441"/>
      <c r="J468" s="441"/>
      <c r="K468" s="441"/>
      <c r="L468" s="441"/>
      <c r="M468" s="441"/>
      <c r="N468" s="441"/>
      <c r="O468" s="441"/>
      <c r="P468" s="441"/>
      <c r="Q468" s="441"/>
      <c r="R468" s="441"/>
      <c r="S468" s="441"/>
      <c r="T468" s="441"/>
      <c r="U468" s="441"/>
      <c r="V468" s="441"/>
      <c r="W468" s="441"/>
      <c r="X468" s="441"/>
      <c r="Y468" s="441"/>
      <c r="Z468" s="441"/>
    </row>
    <row r="469" spans="1:26" ht="13.5" customHeight="1" x14ac:dyDescent="0.2">
      <c r="A469" s="441"/>
      <c r="B469" s="441"/>
      <c r="C469" s="441"/>
      <c r="D469" s="441"/>
      <c r="E469" s="441"/>
      <c r="F469" s="441"/>
      <c r="G469" s="441"/>
      <c r="H469" s="441"/>
      <c r="I469" s="441"/>
      <c r="J469" s="441"/>
      <c r="K469" s="441"/>
      <c r="L469" s="441"/>
      <c r="M469" s="441"/>
      <c r="N469" s="441"/>
      <c r="O469" s="441"/>
      <c r="P469" s="441"/>
      <c r="Q469" s="441"/>
      <c r="R469" s="441"/>
      <c r="S469" s="441"/>
      <c r="T469" s="441"/>
      <c r="U469" s="441"/>
      <c r="V469" s="441"/>
      <c r="W469" s="441"/>
      <c r="X469" s="441"/>
      <c r="Y469" s="441"/>
      <c r="Z469" s="441"/>
    </row>
    <row r="470" spans="1:26" ht="13.5" customHeight="1" x14ac:dyDescent="0.2">
      <c r="A470" s="441"/>
      <c r="B470" s="441"/>
      <c r="C470" s="441"/>
      <c r="D470" s="441"/>
      <c r="E470" s="441"/>
      <c r="F470" s="441"/>
      <c r="G470" s="441"/>
      <c r="H470" s="441"/>
      <c r="I470" s="441"/>
      <c r="J470" s="441"/>
      <c r="K470" s="441"/>
      <c r="L470" s="441"/>
      <c r="M470" s="441"/>
      <c r="N470" s="441"/>
      <c r="O470" s="441"/>
      <c r="P470" s="441"/>
      <c r="Q470" s="441"/>
      <c r="R470" s="441"/>
      <c r="S470" s="441"/>
      <c r="T470" s="441"/>
      <c r="U470" s="441"/>
      <c r="V470" s="441"/>
      <c r="W470" s="441"/>
      <c r="X470" s="441"/>
      <c r="Y470" s="441"/>
      <c r="Z470" s="441"/>
    </row>
    <row r="471" spans="1:26" ht="13.5" customHeight="1" x14ac:dyDescent="0.2">
      <c r="A471" s="441"/>
      <c r="B471" s="441"/>
      <c r="C471" s="441"/>
      <c r="D471" s="441"/>
      <c r="E471" s="441"/>
      <c r="F471" s="441"/>
      <c r="G471" s="441"/>
      <c r="H471" s="441"/>
      <c r="I471" s="441"/>
      <c r="J471" s="441"/>
      <c r="K471" s="441"/>
      <c r="L471" s="441"/>
      <c r="M471" s="441"/>
      <c r="N471" s="441"/>
      <c r="O471" s="441"/>
      <c r="P471" s="441"/>
      <c r="Q471" s="441"/>
      <c r="R471" s="441"/>
      <c r="S471" s="441"/>
      <c r="T471" s="441"/>
      <c r="U471" s="441"/>
      <c r="V471" s="441"/>
      <c r="W471" s="441"/>
      <c r="X471" s="441"/>
      <c r="Y471" s="441"/>
      <c r="Z471" s="441"/>
    </row>
    <row r="472" spans="1:26" ht="13.5" customHeight="1" x14ac:dyDescent="0.2">
      <c r="A472" s="441"/>
      <c r="B472" s="441"/>
      <c r="C472" s="441"/>
      <c r="D472" s="441"/>
      <c r="E472" s="441"/>
      <c r="F472" s="441"/>
      <c r="G472" s="441"/>
      <c r="H472" s="441"/>
      <c r="I472" s="441"/>
      <c r="J472" s="441"/>
      <c r="K472" s="441"/>
      <c r="L472" s="441"/>
      <c r="M472" s="441"/>
      <c r="N472" s="441"/>
      <c r="O472" s="441"/>
      <c r="P472" s="441"/>
      <c r="Q472" s="441"/>
      <c r="R472" s="441"/>
      <c r="S472" s="441"/>
      <c r="T472" s="441"/>
      <c r="U472" s="441"/>
      <c r="V472" s="441"/>
      <c r="W472" s="441"/>
      <c r="X472" s="441"/>
      <c r="Y472" s="441"/>
      <c r="Z472" s="441"/>
    </row>
    <row r="473" spans="1:26" ht="13.5" customHeight="1" x14ac:dyDescent="0.2">
      <c r="A473" s="441"/>
      <c r="B473" s="441"/>
      <c r="C473" s="441"/>
      <c r="D473" s="441"/>
      <c r="E473" s="441"/>
      <c r="F473" s="441"/>
      <c r="G473" s="441"/>
      <c r="H473" s="441"/>
      <c r="I473" s="441"/>
      <c r="J473" s="441"/>
      <c r="K473" s="441"/>
      <c r="L473" s="441"/>
      <c r="M473" s="441"/>
      <c r="N473" s="441"/>
      <c r="O473" s="441"/>
      <c r="P473" s="441"/>
      <c r="Q473" s="441"/>
      <c r="R473" s="441"/>
      <c r="S473" s="441"/>
      <c r="T473" s="441"/>
      <c r="U473" s="441"/>
      <c r="V473" s="441"/>
      <c r="W473" s="441"/>
      <c r="X473" s="441"/>
      <c r="Y473" s="441"/>
      <c r="Z473" s="441"/>
    </row>
    <row r="474" spans="1:26" ht="13.5" customHeight="1" x14ac:dyDescent="0.2">
      <c r="A474" s="441"/>
      <c r="B474" s="441"/>
      <c r="C474" s="441"/>
      <c r="D474" s="441"/>
      <c r="E474" s="441"/>
      <c r="F474" s="441"/>
      <c r="G474" s="441"/>
      <c r="H474" s="441"/>
      <c r="I474" s="441"/>
      <c r="J474" s="441"/>
      <c r="K474" s="441"/>
      <c r="L474" s="441"/>
      <c r="M474" s="441"/>
      <c r="N474" s="441"/>
      <c r="O474" s="441"/>
      <c r="P474" s="441"/>
      <c r="Q474" s="441"/>
      <c r="R474" s="441"/>
      <c r="S474" s="441"/>
      <c r="T474" s="441"/>
      <c r="U474" s="441"/>
      <c r="V474" s="441"/>
      <c r="W474" s="441"/>
      <c r="X474" s="441"/>
      <c r="Y474" s="441"/>
      <c r="Z474" s="441"/>
    </row>
    <row r="475" spans="1:26" ht="13.5" customHeight="1" x14ac:dyDescent="0.2">
      <c r="A475" s="441"/>
      <c r="B475" s="441"/>
      <c r="C475" s="441"/>
      <c r="D475" s="441"/>
      <c r="E475" s="441"/>
      <c r="F475" s="441"/>
      <c r="G475" s="441"/>
      <c r="H475" s="441"/>
      <c r="I475" s="441"/>
      <c r="J475" s="441"/>
      <c r="K475" s="441"/>
      <c r="L475" s="441"/>
      <c r="M475" s="441"/>
      <c r="N475" s="441"/>
      <c r="O475" s="441"/>
      <c r="P475" s="441"/>
      <c r="Q475" s="441"/>
      <c r="R475" s="441"/>
      <c r="S475" s="441"/>
      <c r="T475" s="441"/>
      <c r="U475" s="441"/>
      <c r="V475" s="441"/>
      <c r="W475" s="441"/>
      <c r="X475" s="441"/>
      <c r="Y475" s="441"/>
      <c r="Z475" s="441"/>
    </row>
    <row r="476" spans="1:26" ht="13.5" customHeight="1" x14ac:dyDescent="0.2">
      <c r="A476" s="441"/>
      <c r="B476" s="441"/>
      <c r="C476" s="441"/>
      <c r="D476" s="441"/>
      <c r="E476" s="441"/>
      <c r="F476" s="441"/>
      <c r="G476" s="441"/>
      <c r="H476" s="441"/>
      <c r="I476" s="441"/>
      <c r="J476" s="441"/>
      <c r="K476" s="441"/>
      <c r="L476" s="441"/>
      <c r="M476" s="441"/>
      <c r="N476" s="441"/>
      <c r="O476" s="441"/>
      <c r="P476" s="441"/>
      <c r="Q476" s="441"/>
      <c r="R476" s="441"/>
      <c r="S476" s="441"/>
      <c r="T476" s="441"/>
      <c r="U476" s="441"/>
      <c r="V476" s="441"/>
      <c r="W476" s="441"/>
      <c r="X476" s="441"/>
      <c r="Y476" s="441"/>
      <c r="Z476" s="441"/>
    </row>
    <row r="477" spans="1:26" ht="13.5" customHeight="1" x14ac:dyDescent="0.2">
      <c r="A477" s="441"/>
      <c r="B477" s="441"/>
      <c r="C477" s="441"/>
      <c r="D477" s="441"/>
      <c r="E477" s="441"/>
      <c r="F477" s="441"/>
      <c r="G477" s="441"/>
      <c r="H477" s="441"/>
      <c r="I477" s="441"/>
      <c r="J477" s="441"/>
      <c r="K477" s="441"/>
      <c r="L477" s="441"/>
      <c r="M477" s="441"/>
      <c r="N477" s="441"/>
      <c r="O477" s="441"/>
      <c r="P477" s="441"/>
      <c r="Q477" s="441"/>
      <c r="R477" s="441"/>
      <c r="S477" s="441"/>
      <c r="T477" s="441"/>
      <c r="U477" s="441"/>
      <c r="V477" s="441"/>
      <c r="W477" s="441"/>
      <c r="X477" s="441"/>
      <c r="Y477" s="441"/>
      <c r="Z477" s="441"/>
    </row>
    <row r="478" spans="1:26" ht="13.5" customHeight="1" x14ac:dyDescent="0.2">
      <c r="A478" s="441"/>
      <c r="B478" s="441"/>
      <c r="C478" s="441"/>
      <c r="D478" s="441"/>
      <c r="E478" s="441"/>
      <c r="F478" s="441"/>
      <c r="G478" s="441"/>
      <c r="H478" s="441"/>
      <c r="I478" s="441"/>
      <c r="J478" s="441"/>
      <c r="K478" s="441"/>
      <c r="L478" s="441"/>
      <c r="M478" s="441"/>
      <c r="N478" s="441"/>
      <c r="O478" s="441"/>
      <c r="P478" s="441"/>
      <c r="Q478" s="441"/>
      <c r="R478" s="441"/>
      <c r="S478" s="441"/>
      <c r="T478" s="441"/>
      <c r="U478" s="441"/>
      <c r="V478" s="441"/>
      <c r="W478" s="441"/>
      <c r="X478" s="441"/>
      <c r="Y478" s="441"/>
      <c r="Z478" s="441"/>
    </row>
    <row r="479" spans="1:26" ht="13.5" customHeight="1" x14ac:dyDescent="0.2">
      <c r="A479" s="441"/>
      <c r="B479" s="441"/>
      <c r="C479" s="441"/>
      <c r="D479" s="441"/>
      <c r="E479" s="441"/>
      <c r="F479" s="441"/>
      <c r="G479" s="441"/>
      <c r="H479" s="441"/>
      <c r="I479" s="441"/>
      <c r="J479" s="441"/>
      <c r="K479" s="441"/>
      <c r="L479" s="441"/>
      <c r="M479" s="441"/>
      <c r="N479" s="441"/>
      <c r="O479" s="441"/>
      <c r="P479" s="441"/>
      <c r="Q479" s="441"/>
      <c r="R479" s="441"/>
      <c r="S479" s="441"/>
      <c r="T479" s="441"/>
      <c r="U479" s="441"/>
      <c r="V479" s="441"/>
      <c r="W479" s="441"/>
      <c r="X479" s="441"/>
      <c r="Y479" s="441"/>
      <c r="Z479" s="441"/>
    </row>
    <row r="480" spans="1:26" ht="13.5" customHeight="1" x14ac:dyDescent="0.2">
      <c r="A480" s="441"/>
      <c r="B480" s="441"/>
      <c r="C480" s="441"/>
      <c r="D480" s="441"/>
      <c r="E480" s="441"/>
      <c r="F480" s="441"/>
      <c r="G480" s="441"/>
      <c r="H480" s="441"/>
      <c r="I480" s="441"/>
      <c r="J480" s="441"/>
      <c r="K480" s="441"/>
      <c r="L480" s="441"/>
      <c r="M480" s="441"/>
      <c r="N480" s="441"/>
      <c r="O480" s="441"/>
      <c r="P480" s="441"/>
      <c r="Q480" s="441"/>
      <c r="R480" s="441"/>
      <c r="S480" s="441"/>
      <c r="T480" s="441"/>
      <c r="U480" s="441"/>
      <c r="V480" s="441"/>
      <c r="W480" s="441"/>
      <c r="X480" s="441"/>
      <c r="Y480" s="441"/>
      <c r="Z480" s="441"/>
    </row>
    <row r="481" spans="1:26" ht="13.5" customHeight="1" x14ac:dyDescent="0.2">
      <c r="A481" s="441"/>
      <c r="B481" s="441"/>
      <c r="C481" s="441"/>
      <c r="D481" s="441"/>
      <c r="E481" s="441"/>
      <c r="F481" s="441"/>
      <c r="G481" s="441"/>
      <c r="H481" s="441"/>
      <c r="I481" s="441"/>
      <c r="J481" s="441"/>
      <c r="K481" s="441"/>
      <c r="L481" s="441"/>
      <c r="M481" s="441"/>
      <c r="N481" s="441"/>
      <c r="O481" s="441"/>
      <c r="P481" s="441"/>
      <c r="Q481" s="441"/>
      <c r="R481" s="441"/>
      <c r="S481" s="441"/>
      <c r="T481" s="441"/>
      <c r="U481" s="441"/>
      <c r="V481" s="441"/>
      <c r="W481" s="441"/>
      <c r="X481" s="441"/>
      <c r="Y481" s="441"/>
      <c r="Z481" s="441"/>
    </row>
    <row r="482" spans="1:26" ht="13.5" customHeight="1" x14ac:dyDescent="0.2">
      <c r="A482" s="441"/>
      <c r="B482" s="441"/>
      <c r="C482" s="441"/>
      <c r="D482" s="441"/>
      <c r="E482" s="441"/>
      <c r="F482" s="441"/>
      <c r="G482" s="441"/>
      <c r="H482" s="441"/>
      <c r="I482" s="441"/>
      <c r="J482" s="441"/>
      <c r="K482" s="441"/>
      <c r="L482" s="441"/>
      <c r="M482" s="441"/>
      <c r="N482" s="441"/>
      <c r="O482" s="441"/>
      <c r="P482" s="441"/>
      <c r="Q482" s="441"/>
      <c r="R482" s="441"/>
      <c r="S482" s="441"/>
      <c r="T482" s="441"/>
      <c r="U482" s="441"/>
      <c r="V482" s="441"/>
      <c r="W482" s="441"/>
      <c r="X482" s="441"/>
      <c r="Y482" s="441"/>
      <c r="Z482" s="441"/>
    </row>
    <row r="483" spans="1:26" ht="13.5" customHeight="1" x14ac:dyDescent="0.2">
      <c r="A483" s="441"/>
      <c r="B483" s="441"/>
      <c r="C483" s="441"/>
      <c r="D483" s="441"/>
      <c r="E483" s="441"/>
      <c r="F483" s="441"/>
      <c r="G483" s="441"/>
      <c r="H483" s="441"/>
      <c r="I483" s="441"/>
      <c r="J483" s="441"/>
      <c r="K483" s="441"/>
      <c r="L483" s="441"/>
      <c r="M483" s="441"/>
      <c r="N483" s="441"/>
      <c r="O483" s="441"/>
      <c r="P483" s="441"/>
      <c r="Q483" s="441"/>
      <c r="R483" s="441"/>
      <c r="S483" s="441"/>
      <c r="T483" s="441"/>
      <c r="U483" s="441"/>
      <c r="V483" s="441"/>
      <c r="W483" s="441"/>
      <c r="X483" s="441"/>
      <c r="Y483" s="441"/>
      <c r="Z483" s="441"/>
    </row>
    <row r="484" spans="1:26" ht="13.5" customHeight="1" x14ac:dyDescent="0.2">
      <c r="A484" s="441"/>
      <c r="B484" s="441"/>
      <c r="C484" s="441"/>
      <c r="D484" s="441"/>
      <c r="E484" s="441"/>
      <c r="F484" s="441"/>
      <c r="G484" s="441"/>
      <c r="H484" s="441"/>
      <c r="I484" s="441"/>
      <c r="J484" s="441"/>
      <c r="K484" s="441"/>
      <c r="L484" s="441"/>
      <c r="M484" s="441"/>
      <c r="N484" s="441"/>
      <c r="O484" s="441"/>
      <c r="P484" s="441"/>
      <c r="Q484" s="441"/>
      <c r="R484" s="441"/>
      <c r="S484" s="441"/>
      <c r="T484" s="441"/>
      <c r="U484" s="441"/>
      <c r="V484" s="441"/>
      <c r="W484" s="441"/>
      <c r="X484" s="441"/>
      <c r="Y484" s="441"/>
      <c r="Z484" s="441"/>
    </row>
    <row r="485" spans="1:26" ht="13.5" customHeight="1" x14ac:dyDescent="0.2">
      <c r="A485" s="441"/>
      <c r="B485" s="441"/>
      <c r="C485" s="441"/>
      <c r="D485" s="441"/>
      <c r="E485" s="441"/>
      <c r="F485" s="441"/>
      <c r="G485" s="441"/>
      <c r="H485" s="441"/>
      <c r="I485" s="441"/>
      <c r="J485" s="441"/>
      <c r="K485" s="441"/>
      <c r="L485" s="441"/>
      <c r="M485" s="441"/>
      <c r="N485" s="441"/>
      <c r="O485" s="441"/>
      <c r="P485" s="441"/>
      <c r="Q485" s="441"/>
      <c r="R485" s="441"/>
      <c r="S485" s="441"/>
      <c r="T485" s="441"/>
      <c r="U485" s="441"/>
      <c r="V485" s="441"/>
      <c r="W485" s="441"/>
      <c r="X485" s="441"/>
      <c r="Y485" s="441"/>
      <c r="Z485" s="441"/>
    </row>
    <row r="486" spans="1:26" ht="13.5" customHeight="1" x14ac:dyDescent="0.2">
      <c r="A486" s="441"/>
      <c r="B486" s="441"/>
      <c r="C486" s="441"/>
      <c r="D486" s="441"/>
      <c r="E486" s="441"/>
      <c r="F486" s="441"/>
      <c r="G486" s="441"/>
      <c r="H486" s="441"/>
      <c r="I486" s="441"/>
      <c r="J486" s="441"/>
      <c r="K486" s="441"/>
      <c r="L486" s="441"/>
      <c r="M486" s="441"/>
      <c r="N486" s="441"/>
      <c r="O486" s="441"/>
      <c r="P486" s="441"/>
      <c r="Q486" s="441"/>
      <c r="R486" s="441"/>
      <c r="S486" s="441"/>
      <c r="T486" s="441"/>
      <c r="U486" s="441"/>
      <c r="V486" s="441"/>
      <c r="W486" s="441"/>
      <c r="X486" s="441"/>
      <c r="Y486" s="441"/>
      <c r="Z486" s="441"/>
    </row>
    <row r="487" spans="1:26" ht="13.5" customHeight="1" x14ac:dyDescent="0.2">
      <c r="A487" s="441"/>
      <c r="B487" s="441"/>
      <c r="C487" s="441"/>
      <c r="D487" s="441"/>
      <c r="E487" s="441"/>
      <c r="F487" s="441"/>
      <c r="G487" s="441"/>
      <c r="H487" s="441"/>
      <c r="I487" s="441"/>
      <c r="J487" s="441"/>
      <c r="K487" s="441"/>
      <c r="L487" s="441"/>
      <c r="M487" s="441"/>
      <c r="N487" s="441"/>
      <c r="O487" s="441"/>
      <c r="P487" s="441"/>
      <c r="Q487" s="441"/>
      <c r="R487" s="441"/>
      <c r="S487" s="441"/>
      <c r="T487" s="441"/>
      <c r="U487" s="441"/>
      <c r="V487" s="441"/>
      <c r="W487" s="441"/>
      <c r="X487" s="441"/>
      <c r="Y487" s="441"/>
      <c r="Z487" s="441"/>
    </row>
    <row r="488" spans="1:26" ht="13.5" customHeight="1" x14ac:dyDescent="0.2">
      <c r="A488" s="441"/>
      <c r="B488" s="441"/>
      <c r="C488" s="441"/>
      <c r="D488" s="441"/>
      <c r="E488" s="441"/>
      <c r="F488" s="441"/>
      <c r="G488" s="441"/>
      <c r="H488" s="441"/>
      <c r="I488" s="441"/>
      <c r="J488" s="441"/>
      <c r="K488" s="441"/>
      <c r="L488" s="441"/>
      <c r="M488" s="441"/>
      <c r="N488" s="441"/>
      <c r="O488" s="441"/>
      <c r="P488" s="441"/>
      <c r="Q488" s="441"/>
      <c r="R488" s="441"/>
      <c r="S488" s="441"/>
      <c r="T488" s="441"/>
      <c r="U488" s="441"/>
      <c r="V488" s="441"/>
      <c r="W488" s="441"/>
      <c r="X488" s="441"/>
      <c r="Y488" s="441"/>
      <c r="Z488" s="441"/>
    </row>
    <row r="489" spans="1:26" ht="13.5" customHeight="1" x14ac:dyDescent="0.2">
      <c r="A489" s="441"/>
      <c r="B489" s="441"/>
      <c r="C489" s="441"/>
      <c r="D489" s="441"/>
      <c r="E489" s="441"/>
      <c r="F489" s="441"/>
      <c r="G489" s="441"/>
      <c r="H489" s="441"/>
      <c r="I489" s="441"/>
      <c r="J489" s="441"/>
      <c r="K489" s="441"/>
      <c r="L489" s="441"/>
      <c r="M489" s="441"/>
      <c r="N489" s="441"/>
      <c r="O489" s="441"/>
      <c r="P489" s="441"/>
      <c r="Q489" s="441"/>
      <c r="R489" s="441"/>
      <c r="S489" s="441"/>
      <c r="T489" s="441"/>
      <c r="U489" s="441"/>
      <c r="V489" s="441"/>
      <c r="W489" s="441"/>
      <c r="X489" s="441"/>
      <c r="Y489" s="441"/>
      <c r="Z489" s="441"/>
    </row>
    <row r="490" spans="1:26" ht="13.5" customHeight="1" x14ac:dyDescent="0.2">
      <c r="A490" s="441"/>
      <c r="B490" s="441"/>
      <c r="C490" s="441"/>
      <c r="D490" s="441"/>
      <c r="E490" s="441"/>
      <c r="F490" s="441"/>
      <c r="G490" s="441"/>
      <c r="H490" s="441"/>
      <c r="I490" s="441"/>
      <c r="J490" s="441"/>
      <c r="K490" s="441"/>
      <c r="L490" s="441"/>
      <c r="M490" s="441"/>
      <c r="N490" s="441"/>
      <c r="O490" s="441"/>
      <c r="P490" s="441"/>
      <c r="Q490" s="441"/>
      <c r="R490" s="441"/>
      <c r="S490" s="441"/>
      <c r="T490" s="441"/>
      <c r="U490" s="441"/>
      <c r="V490" s="441"/>
      <c r="W490" s="441"/>
      <c r="X490" s="441"/>
      <c r="Y490" s="441"/>
      <c r="Z490" s="441"/>
    </row>
    <row r="491" spans="1:26" ht="13.5" customHeight="1" x14ac:dyDescent="0.2">
      <c r="A491" s="441"/>
      <c r="B491" s="441"/>
      <c r="C491" s="441"/>
      <c r="D491" s="441"/>
      <c r="E491" s="441"/>
      <c r="F491" s="441"/>
      <c r="G491" s="441"/>
      <c r="H491" s="441"/>
      <c r="I491" s="441"/>
      <c r="J491" s="441"/>
      <c r="K491" s="441"/>
      <c r="L491" s="441"/>
      <c r="M491" s="441"/>
      <c r="N491" s="441"/>
      <c r="O491" s="441"/>
      <c r="P491" s="441"/>
      <c r="Q491" s="441"/>
      <c r="R491" s="441"/>
      <c r="S491" s="441"/>
      <c r="T491" s="441"/>
      <c r="U491" s="441"/>
      <c r="V491" s="441"/>
      <c r="W491" s="441"/>
      <c r="X491" s="441"/>
      <c r="Y491" s="441"/>
      <c r="Z491" s="441"/>
    </row>
    <row r="492" spans="1:26" ht="13.5" customHeight="1" x14ac:dyDescent="0.2">
      <c r="A492" s="441"/>
      <c r="B492" s="441"/>
      <c r="C492" s="441"/>
      <c r="D492" s="441"/>
      <c r="E492" s="441"/>
      <c r="F492" s="441"/>
      <c r="G492" s="441"/>
      <c r="H492" s="441"/>
      <c r="I492" s="441"/>
      <c r="J492" s="441"/>
      <c r="K492" s="441"/>
      <c r="L492" s="441"/>
      <c r="M492" s="441"/>
      <c r="N492" s="441"/>
      <c r="O492" s="441"/>
      <c r="P492" s="441"/>
      <c r="Q492" s="441"/>
      <c r="R492" s="441"/>
      <c r="S492" s="441"/>
      <c r="T492" s="441"/>
      <c r="U492" s="441"/>
      <c r="V492" s="441"/>
      <c r="W492" s="441"/>
      <c r="X492" s="441"/>
      <c r="Y492" s="441"/>
      <c r="Z492" s="441"/>
    </row>
    <row r="493" spans="1:26" ht="13.5" customHeight="1" x14ac:dyDescent="0.2">
      <c r="A493" s="441"/>
      <c r="B493" s="441"/>
      <c r="C493" s="441"/>
      <c r="D493" s="441"/>
      <c r="E493" s="441"/>
      <c r="F493" s="441"/>
      <c r="G493" s="441"/>
      <c r="H493" s="441"/>
      <c r="I493" s="441"/>
      <c r="J493" s="441"/>
      <c r="K493" s="441"/>
      <c r="L493" s="441"/>
      <c r="M493" s="441"/>
      <c r="N493" s="441"/>
      <c r="O493" s="441"/>
      <c r="P493" s="441"/>
      <c r="Q493" s="441"/>
      <c r="R493" s="441"/>
      <c r="S493" s="441"/>
      <c r="T493" s="441"/>
      <c r="U493" s="441"/>
      <c r="V493" s="441"/>
      <c r="W493" s="441"/>
      <c r="X493" s="441"/>
      <c r="Y493" s="441"/>
      <c r="Z493" s="441"/>
    </row>
    <row r="494" spans="1:26" ht="13.5" customHeight="1" x14ac:dyDescent="0.2">
      <c r="A494" s="441"/>
      <c r="B494" s="441"/>
      <c r="C494" s="441"/>
      <c r="D494" s="441"/>
      <c r="E494" s="441"/>
      <c r="F494" s="441"/>
      <c r="G494" s="441"/>
      <c r="H494" s="441"/>
      <c r="I494" s="441"/>
      <c r="J494" s="441"/>
      <c r="K494" s="441"/>
      <c r="L494" s="441"/>
      <c r="M494" s="441"/>
      <c r="N494" s="441"/>
      <c r="O494" s="441"/>
      <c r="P494" s="441"/>
      <c r="Q494" s="441"/>
      <c r="R494" s="441"/>
      <c r="S494" s="441"/>
      <c r="T494" s="441"/>
      <c r="U494" s="441"/>
      <c r="V494" s="441"/>
      <c r="W494" s="441"/>
      <c r="X494" s="441"/>
      <c r="Y494" s="441"/>
      <c r="Z494" s="441"/>
    </row>
    <row r="495" spans="1:26" ht="13.5" customHeight="1" x14ac:dyDescent="0.2">
      <c r="A495" s="441"/>
      <c r="B495" s="441"/>
      <c r="C495" s="441"/>
      <c r="D495" s="441"/>
      <c r="E495" s="441"/>
      <c r="F495" s="441"/>
      <c r="G495" s="441"/>
      <c r="H495" s="441"/>
      <c r="I495" s="441"/>
      <c r="J495" s="441"/>
      <c r="K495" s="441"/>
      <c r="L495" s="441"/>
      <c r="M495" s="441"/>
      <c r="N495" s="441"/>
      <c r="O495" s="441"/>
      <c r="P495" s="441"/>
      <c r="Q495" s="441"/>
      <c r="R495" s="441"/>
      <c r="S495" s="441"/>
      <c r="T495" s="441"/>
      <c r="U495" s="441"/>
      <c r="V495" s="441"/>
      <c r="W495" s="441"/>
      <c r="X495" s="441"/>
      <c r="Y495" s="441"/>
      <c r="Z495" s="441"/>
    </row>
    <row r="496" spans="1:26" ht="13.5" customHeight="1" x14ac:dyDescent="0.2">
      <c r="A496" s="441"/>
      <c r="B496" s="441"/>
      <c r="C496" s="441"/>
      <c r="D496" s="441"/>
      <c r="E496" s="441"/>
      <c r="F496" s="441"/>
      <c r="G496" s="441"/>
      <c r="H496" s="441"/>
      <c r="I496" s="441"/>
      <c r="J496" s="441"/>
      <c r="K496" s="441"/>
      <c r="L496" s="441"/>
      <c r="M496" s="441"/>
      <c r="N496" s="441"/>
      <c r="O496" s="441"/>
      <c r="P496" s="441"/>
      <c r="Q496" s="441"/>
      <c r="R496" s="441"/>
      <c r="S496" s="441"/>
      <c r="T496" s="441"/>
      <c r="U496" s="441"/>
      <c r="V496" s="441"/>
      <c r="W496" s="441"/>
      <c r="X496" s="441"/>
      <c r="Y496" s="441"/>
      <c r="Z496" s="441"/>
    </row>
    <row r="497" spans="1:26" ht="13.5" customHeight="1" x14ac:dyDescent="0.2">
      <c r="A497" s="441"/>
      <c r="B497" s="441"/>
      <c r="C497" s="441"/>
      <c r="D497" s="441"/>
      <c r="E497" s="441"/>
      <c r="F497" s="441"/>
      <c r="G497" s="441"/>
      <c r="H497" s="441"/>
      <c r="I497" s="441"/>
      <c r="J497" s="441"/>
      <c r="K497" s="441"/>
      <c r="L497" s="441"/>
      <c r="M497" s="441"/>
      <c r="N497" s="441"/>
      <c r="O497" s="441"/>
      <c r="P497" s="441"/>
      <c r="Q497" s="441"/>
      <c r="R497" s="441"/>
      <c r="S497" s="441"/>
      <c r="T497" s="441"/>
      <c r="U497" s="441"/>
      <c r="V497" s="441"/>
      <c r="W497" s="441"/>
      <c r="X497" s="441"/>
      <c r="Y497" s="441"/>
      <c r="Z497" s="441"/>
    </row>
    <row r="498" spans="1:26" ht="13.5" customHeight="1" x14ac:dyDescent="0.2">
      <c r="A498" s="441"/>
      <c r="B498" s="441"/>
      <c r="C498" s="441"/>
      <c r="D498" s="441"/>
      <c r="E498" s="441"/>
      <c r="F498" s="441"/>
      <c r="G498" s="441"/>
      <c r="H498" s="441"/>
      <c r="I498" s="441"/>
      <c r="J498" s="441"/>
      <c r="K498" s="441"/>
      <c r="L498" s="441"/>
      <c r="M498" s="441"/>
      <c r="N498" s="441"/>
      <c r="O498" s="441"/>
      <c r="P498" s="441"/>
      <c r="Q498" s="441"/>
      <c r="R498" s="441"/>
      <c r="S498" s="441"/>
      <c r="T498" s="441"/>
      <c r="U498" s="441"/>
      <c r="V498" s="441"/>
      <c r="W498" s="441"/>
      <c r="X498" s="441"/>
      <c r="Y498" s="441"/>
      <c r="Z498" s="441"/>
    </row>
    <row r="499" spans="1:26" ht="13.5" customHeight="1" x14ac:dyDescent="0.2">
      <c r="A499" s="441"/>
      <c r="B499" s="441"/>
      <c r="C499" s="441"/>
      <c r="D499" s="441"/>
      <c r="E499" s="441"/>
      <c r="F499" s="441"/>
      <c r="G499" s="441"/>
      <c r="H499" s="441"/>
      <c r="I499" s="441"/>
      <c r="J499" s="441"/>
      <c r="K499" s="441"/>
      <c r="L499" s="441"/>
      <c r="M499" s="441"/>
      <c r="N499" s="441"/>
      <c r="O499" s="441"/>
      <c r="P499" s="441"/>
      <c r="Q499" s="441"/>
      <c r="R499" s="441"/>
      <c r="S499" s="441"/>
      <c r="T499" s="441"/>
      <c r="U499" s="441"/>
      <c r="V499" s="441"/>
      <c r="W499" s="441"/>
      <c r="X499" s="441"/>
      <c r="Y499" s="441"/>
      <c r="Z499" s="441"/>
    </row>
    <row r="500" spans="1:26" ht="13.5" customHeight="1" x14ac:dyDescent="0.2">
      <c r="A500" s="441"/>
      <c r="B500" s="441"/>
      <c r="C500" s="441"/>
      <c r="D500" s="441"/>
      <c r="E500" s="441"/>
      <c r="F500" s="441"/>
      <c r="G500" s="441"/>
      <c r="H500" s="441"/>
      <c r="I500" s="441"/>
      <c r="J500" s="441"/>
      <c r="K500" s="441"/>
      <c r="L500" s="441"/>
      <c r="M500" s="441"/>
      <c r="N500" s="441"/>
      <c r="O500" s="441"/>
      <c r="P500" s="441"/>
      <c r="Q500" s="441"/>
      <c r="R500" s="441"/>
      <c r="S500" s="441"/>
      <c r="T500" s="441"/>
      <c r="U500" s="441"/>
      <c r="V500" s="441"/>
      <c r="W500" s="441"/>
      <c r="X500" s="441"/>
      <c r="Y500" s="441"/>
      <c r="Z500" s="441"/>
    </row>
    <row r="501" spans="1:26" ht="13.5" customHeight="1" x14ac:dyDescent="0.2">
      <c r="A501" s="441"/>
      <c r="B501" s="441"/>
      <c r="C501" s="441"/>
      <c r="D501" s="441"/>
      <c r="E501" s="441"/>
      <c r="F501" s="441"/>
      <c r="G501" s="441"/>
      <c r="H501" s="441"/>
      <c r="I501" s="441"/>
      <c r="J501" s="441"/>
      <c r="K501" s="441"/>
      <c r="L501" s="441"/>
      <c r="M501" s="441"/>
      <c r="N501" s="441"/>
      <c r="O501" s="441"/>
      <c r="P501" s="441"/>
      <c r="Q501" s="441"/>
      <c r="R501" s="441"/>
      <c r="S501" s="441"/>
      <c r="T501" s="441"/>
      <c r="U501" s="441"/>
      <c r="V501" s="441"/>
      <c r="W501" s="441"/>
      <c r="X501" s="441"/>
      <c r="Y501" s="441"/>
      <c r="Z501" s="441"/>
    </row>
    <row r="502" spans="1:26" ht="13.5" customHeight="1" x14ac:dyDescent="0.2">
      <c r="A502" s="441"/>
      <c r="B502" s="441"/>
      <c r="C502" s="441"/>
      <c r="D502" s="441"/>
      <c r="E502" s="441"/>
      <c r="F502" s="441"/>
      <c r="G502" s="441"/>
      <c r="H502" s="441"/>
      <c r="I502" s="441"/>
      <c r="J502" s="441"/>
      <c r="K502" s="441"/>
      <c r="L502" s="441"/>
      <c r="M502" s="441"/>
      <c r="N502" s="441"/>
      <c r="O502" s="441"/>
      <c r="P502" s="441"/>
      <c r="Q502" s="441"/>
      <c r="R502" s="441"/>
      <c r="S502" s="441"/>
      <c r="T502" s="441"/>
      <c r="U502" s="441"/>
      <c r="V502" s="441"/>
      <c r="W502" s="441"/>
      <c r="X502" s="441"/>
      <c r="Y502" s="441"/>
      <c r="Z502" s="441"/>
    </row>
    <row r="503" spans="1:26" ht="13.5" customHeight="1" x14ac:dyDescent="0.2">
      <c r="A503" s="441"/>
      <c r="B503" s="441"/>
      <c r="C503" s="441"/>
      <c r="D503" s="441"/>
      <c r="E503" s="441"/>
      <c r="F503" s="441"/>
      <c r="G503" s="441"/>
      <c r="H503" s="441"/>
      <c r="I503" s="441"/>
      <c r="J503" s="441"/>
      <c r="K503" s="441"/>
      <c r="L503" s="441"/>
      <c r="M503" s="441"/>
      <c r="N503" s="441"/>
      <c r="O503" s="441"/>
      <c r="P503" s="441"/>
      <c r="Q503" s="441"/>
      <c r="R503" s="441"/>
      <c r="S503" s="441"/>
      <c r="T503" s="441"/>
      <c r="U503" s="441"/>
      <c r="V503" s="441"/>
      <c r="W503" s="441"/>
      <c r="X503" s="441"/>
      <c r="Y503" s="441"/>
      <c r="Z503" s="441"/>
    </row>
    <row r="504" spans="1:26" ht="13.5" customHeight="1" x14ac:dyDescent="0.2">
      <c r="A504" s="441"/>
      <c r="B504" s="441"/>
      <c r="C504" s="441"/>
      <c r="D504" s="441"/>
      <c r="E504" s="441"/>
      <c r="F504" s="441"/>
      <c r="G504" s="441"/>
      <c r="H504" s="441"/>
      <c r="I504" s="441"/>
      <c r="J504" s="441"/>
      <c r="K504" s="441"/>
      <c r="L504" s="441"/>
      <c r="M504" s="441"/>
      <c r="N504" s="441"/>
      <c r="O504" s="441"/>
      <c r="P504" s="441"/>
      <c r="Q504" s="441"/>
      <c r="R504" s="441"/>
      <c r="S504" s="441"/>
      <c r="T504" s="441"/>
      <c r="U504" s="441"/>
      <c r="V504" s="441"/>
      <c r="W504" s="441"/>
      <c r="X504" s="441"/>
      <c r="Y504" s="441"/>
      <c r="Z504" s="441"/>
    </row>
    <row r="505" spans="1:26" ht="13.5" customHeight="1" x14ac:dyDescent="0.2">
      <c r="A505" s="441"/>
      <c r="B505" s="441"/>
      <c r="C505" s="441"/>
      <c r="D505" s="441"/>
      <c r="E505" s="441"/>
      <c r="F505" s="441"/>
      <c r="G505" s="441"/>
      <c r="H505" s="441"/>
      <c r="I505" s="441"/>
      <c r="J505" s="441"/>
      <c r="K505" s="441"/>
      <c r="L505" s="441"/>
      <c r="M505" s="441"/>
      <c r="N505" s="441"/>
      <c r="O505" s="441"/>
      <c r="P505" s="441"/>
      <c r="Q505" s="441"/>
      <c r="R505" s="441"/>
      <c r="S505" s="441"/>
      <c r="T505" s="441"/>
      <c r="U505" s="441"/>
      <c r="V505" s="441"/>
      <c r="W505" s="441"/>
      <c r="X505" s="441"/>
      <c r="Y505" s="441"/>
      <c r="Z505" s="441"/>
    </row>
    <row r="506" spans="1:26" ht="13.5" customHeight="1" x14ac:dyDescent="0.2">
      <c r="A506" s="441"/>
      <c r="B506" s="441"/>
      <c r="C506" s="441"/>
      <c r="D506" s="441"/>
      <c r="E506" s="441"/>
      <c r="F506" s="441"/>
      <c r="G506" s="441"/>
      <c r="H506" s="441"/>
      <c r="I506" s="441"/>
      <c r="J506" s="441"/>
      <c r="K506" s="441"/>
      <c r="L506" s="441"/>
      <c r="M506" s="441"/>
      <c r="N506" s="441"/>
      <c r="O506" s="441"/>
      <c r="P506" s="441"/>
      <c r="Q506" s="441"/>
      <c r="R506" s="441"/>
      <c r="S506" s="441"/>
      <c r="T506" s="441"/>
      <c r="U506" s="441"/>
      <c r="V506" s="441"/>
      <c r="W506" s="441"/>
      <c r="X506" s="441"/>
      <c r="Y506" s="441"/>
      <c r="Z506" s="441"/>
    </row>
    <row r="507" spans="1:26" ht="13.5" customHeight="1" x14ac:dyDescent="0.2">
      <c r="A507" s="441"/>
      <c r="B507" s="441"/>
      <c r="C507" s="441"/>
      <c r="D507" s="441"/>
      <c r="E507" s="441"/>
      <c r="F507" s="441"/>
      <c r="G507" s="441"/>
      <c r="H507" s="441"/>
      <c r="I507" s="441"/>
      <c r="J507" s="441"/>
      <c r="K507" s="441"/>
      <c r="L507" s="441"/>
      <c r="M507" s="441"/>
      <c r="N507" s="441"/>
      <c r="O507" s="441"/>
      <c r="P507" s="441"/>
      <c r="Q507" s="441"/>
      <c r="R507" s="441"/>
      <c r="S507" s="441"/>
      <c r="T507" s="441"/>
      <c r="U507" s="441"/>
      <c r="V507" s="441"/>
      <c r="W507" s="441"/>
      <c r="X507" s="441"/>
      <c r="Y507" s="441"/>
      <c r="Z507" s="441"/>
    </row>
    <row r="508" spans="1:26" ht="13.5" customHeight="1" x14ac:dyDescent="0.2">
      <c r="A508" s="441"/>
      <c r="B508" s="441"/>
      <c r="C508" s="441"/>
      <c r="D508" s="441"/>
      <c r="E508" s="441"/>
      <c r="F508" s="441"/>
      <c r="G508" s="441"/>
      <c r="H508" s="441"/>
      <c r="I508" s="441"/>
      <c r="J508" s="441"/>
      <c r="K508" s="441"/>
      <c r="L508" s="441"/>
      <c r="M508" s="441"/>
      <c r="N508" s="441"/>
      <c r="O508" s="441"/>
      <c r="P508" s="441"/>
      <c r="Q508" s="441"/>
      <c r="R508" s="441"/>
      <c r="S508" s="441"/>
      <c r="T508" s="441"/>
      <c r="U508" s="441"/>
      <c r="V508" s="441"/>
      <c r="W508" s="441"/>
      <c r="X508" s="441"/>
      <c r="Y508" s="441"/>
      <c r="Z508" s="441"/>
    </row>
    <row r="509" spans="1:26" ht="13.5" customHeight="1" x14ac:dyDescent="0.2">
      <c r="A509" s="441"/>
      <c r="B509" s="441"/>
      <c r="C509" s="441"/>
      <c r="D509" s="441"/>
      <c r="E509" s="441"/>
      <c r="F509" s="441"/>
      <c r="G509" s="441"/>
      <c r="H509" s="441"/>
      <c r="I509" s="441"/>
      <c r="J509" s="441"/>
      <c r="K509" s="441"/>
      <c r="L509" s="441"/>
      <c r="M509" s="441"/>
      <c r="N509" s="441"/>
      <c r="O509" s="441"/>
      <c r="P509" s="441"/>
      <c r="Q509" s="441"/>
      <c r="R509" s="441"/>
      <c r="S509" s="441"/>
      <c r="T509" s="441"/>
      <c r="U509" s="441"/>
      <c r="V509" s="441"/>
      <c r="W509" s="441"/>
      <c r="X509" s="441"/>
      <c r="Y509" s="441"/>
      <c r="Z509" s="441"/>
    </row>
    <row r="510" spans="1:26" ht="13.5" customHeight="1" x14ac:dyDescent="0.2">
      <c r="A510" s="441"/>
      <c r="B510" s="441"/>
      <c r="C510" s="441"/>
      <c r="D510" s="441"/>
      <c r="E510" s="441"/>
      <c r="F510" s="441"/>
      <c r="G510" s="441"/>
      <c r="H510" s="441"/>
      <c r="I510" s="441"/>
      <c r="J510" s="441"/>
      <c r="K510" s="441"/>
      <c r="L510" s="441"/>
      <c r="M510" s="441"/>
      <c r="N510" s="441"/>
      <c r="O510" s="441"/>
      <c r="P510" s="441"/>
      <c r="Q510" s="441"/>
      <c r="R510" s="441"/>
      <c r="S510" s="441"/>
      <c r="T510" s="441"/>
      <c r="U510" s="441"/>
      <c r="V510" s="441"/>
      <c r="W510" s="441"/>
      <c r="X510" s="441"/>
      <c r="Y510" s="441"/>
      <c r="Z510" s="441"/>
    </row>
    <row r="511" spans="1:26" ht="13.5" customHeight="1" x14ac:dyDescent="0.2">
      <c r="A511" s="441"/>
      <c r="B511" s="441"/>
      <c r="C511" s="441"/>
      <c r="D511" s="441"/>
      <c r="E511" s="441"/>
      <c r="F511" s="441"/>
      <c r="G511" s="441"/>
      <c r="H511" s="441"/>
      <c r="I511" s="441"/>
      <c r="J511" s="441"/>
      <c r="K511" s="441"/>
      <c r="L511" s="441"/>
      <c r="M511" s="441"/>
      <c r="N511" s="441"/>
      <c r="O511" s="441"/>
      <c r="P511" s="441"/>
      <c r="Q511" s="441"/>
      <c r="R511" s="441"/>
      <c r="S511" s="441"/>
      <c r="T511" s="441"/>
      <c r="U511" s="441"/>
      <c r="V511" s="441"/>
      <c r="W511" s="441"/>
      <c r="X511" s="441"/>
      <c r="Y511" s="441"/>
      <c r="Z511" s="441"/>
    </row>
    <row r="512" spans="1:26" ht="13.5" customHeight="1" x14ac:dyDescent="0.2">
      <c r="A512" s="441"/>
      <c r="B512" s="441"/>
      <c r="C512" s="441"/>
      <c r="D512" s="441"/>
      <c r="E512" s="441"/>
      <c r="F512" s="441"/>
      <c r="G512" s="441"/>
      <c r="H512" s="441"/>
      <c r="I512" s="441"/>
      <c r="J512" s="441"/>
      <c r="K512" s="441"/>
      <c r="L512" s="441"/>
      <c r="M512" s="441"/>
      <c r="N512" s="441"/>
      <c r="O512" s="441"/>
      <c r="P512" s="441"/>
      <c r="Q512" s="441"/>
      <c r="R512" s="441"/>
      <c r="S512" s="441"/>
      <c r="T512" s="441"/>
      <c r="U512" s="441"/>
      <c r="V512" s="441"/>
      <c r="W512" s="441"/>
      <c r="X512" s="441"/>
      <c r="Y512" s="441"/>
      <c r="Z512" s="441"/>
    </row>
    <row r="513" spans="1:26" ht="13.5" customHeight="1" x14ac:dyDescent="0.2">
      <c r="A513" s="441"/>
      <c r="B513" s="441"/>
      <c r="C513" s="441"/>
      <c r="D513" s="441"/>
      <c r="E513" s="441"/>
      <c r="F513" s="441"/>
      <c r="G513" s="441"/>
      <c r="H513" s="441"/>
      <c r="I513" s="441"/>
      <c r="J513" s="441"/>
      <c r="K513" s="441"/>
      <c r="L513" s="441"/>
      <c r="M513" s="441"/>
      <c r="N513" s="441"/>
      <c r="O513" s="441"/>
      <c r="P513" s="441"/>
      <c r="Q513" s="441"/>
      <c r="R513" s="441"/>
      <c r="S513" s="441"/>
      <c r="T513" s="441"/>
      <c r="U513" s="441"/>
      <c r="V513" s="441"/>
      <c r="W513" s="441"/>
      <c r="X513" s="441"/>
      <c r="Y513" s="441"/>
      <c r="Z513" s="441"/>
    </row>
    <row r="514" spans="1:26" ht="13.5" customHeight="1" x14ac:dyDescent="0.2">
      <c r="A514" s="441"/>
      <c r="B514" s="441"/>
      <c r="C514" s="441"/>
      <c r="D514" s="441"/>
      <c r="E514" s="441"/>
      <c r="F514" s="441"/>
      <c r="G514" s="441"/>
      <c r="H514" s="441"/>
      <c r="I514" s="441"/>
      <c r="J514" s="441"/>
      <c r="K514" s="441"/>
      <c r="L514" s="441"/>
      <c r="M514" s="441"/>
      <c r="N514" s="441"/>
      <c r="O514" s="441"/>
      <c r="P514" s="441"/>
      <c r="Q514" s="441"/>
      <c r="R514" s="441"/>
      <c r="S514" s="441"/>
      <c r="T514" s="441"/>
      <c r="U514" s="441"/>
      <c r="V514" s="441"/>
      <c r="W514" s="441"/>
      <c r="X514" s="441"/>
      <c r="Y514" s="441"/>
      <c r="Z514" s="441"/>
    </row>
    <row r="515" spans="1:26" ht="13.5" customHeight="1" x14ac:dyDescent="0.2">
      <c r="A515" s="441"/>
      <c r="B515" s="441"/>
      <c r="C515" s="441"/>
      <c r="D515" s="441"/>
      <c r="E515" s="441"/>
      <c r="F515" s="441"/>
      <c r="G515" s="441"/>
      <c r="H515" s="441"/>
      <c r="I515" s="441"/>
      <c r="J515" s="441"/>
      <c r="K515" s="441"/>
      <c r="L515" s="441"/>
      <c r="M515" s="441"/>
      <c r="N515" s="441"/>
      <c r="O515" s="441"/>
      <c r="P515" s="441"/>
      <c r="Q515" s="441"/>
      <c r="R515" s="441"/>
      <c r="S515" s="441"/>
      <c r="T515" s="441"/>
      <c r="U515" s="441"/>
      <c r="V515" s="441"/>
      <c r="W515" s="441"/>
      <c r="X515" s="441"/>
      <c r="Y515" s="441"/>
      <c r="Z515" s="441"/>
    </row>
    <row r="516" spans="1:26" ht="13.5" customHeight="1" x14ac:dyDescent="0.2">
      <c r="A516" s="441"/>
      <c r="B516" s="441"/>
      <c r="C516" s="441"/>
      <c r="D516" s="441"/>
      <c r="E516" s="441"/>
      <c r="F516" s="441"/>
      <c r="G516" s="441"/>
      <c r="H516" s="441"/>
      <c r="I516" s="441"/>
      <c r="J516" s="441"/>
      <c r="K516" s="441"/>
      <c r="L516" s="441"/>
      <c r="M516" s="441"/>
      <c r="N516" s="441"/>
      <c r="O516" s="441"/>
      <c r="P516" s="441"/>
      <c r="Q516" s="441"/>
      <c r="R516" s="441"/>
      <c r="S516" s="441"/>
      <c r="T516" s="441"/>
      <c r="U516" s="441"/>
      <c r="V516" s="441"/>
      <c r="W516" s="441"/>
      <c r="X516" s="441"/>
      <c r="Y516" s="441"/>
      <c r="Z516" s="441"/>
    </row>
    <row r="517" spans="1:26" ht="13.5" customHeight="1" x14ac:dyDescent="0.2">
      <c r="A517" s="441"/>
      <c r="B517" s="441"/>
      <c r="C517" s="441"/>
      <c r="D517" s="441"/>
      <c r="E517" s="441"/>
      <c r="F517" s="441"/>
      <c r="G517" s="441"/>
      <c r="H517" s="441"/>
      <c r="I517" s="441"/>
      <c r="J517" s="441"/>
      <c r="K517" s="441"/>
      <c r="L517" s="441"/>
      <c r="M517" s="441"/>
      <c r="N517" s="441"/>
      <c r="O517" s="441"/>
      <c r="P517" s="441"/>
      <c r="Q517" s="441"/>
      <c r="R517" s="441"/>
      <c r="S517" s="441"/>
      <c r="T517" s="441"/>
      <c r="U517" s="441"/>
      <c r="V517" s="441"/>
      <c r="W517" s="441"/>
      <c r="X517" s="441"/>
      <c r="Y517" s="441"/>
      <c r="Z517" s="441"/>
    </row>
    <row r="518" spans="1:26" ht="13.5" customHeight="1" x14ac:dyDescent="0.2">
      <c r="A518" s="441"/>
      <c r="B518" s="441"/>
      <c r="C518" s="441"/>
      <c r="D518" s="441"/>
      <c r="E518" s="441"/>
      <c r="F518" s="441"/>
      <c r="G518" s="441"/>
      <c r="H518" s="441"/>
      <c r="I518" s="441"/>
      <c r="J518" s="441"/>
      <c r="K518" s="441"/>
      <c r="L518" s="441"/>
      <c r="M518" s="441"/>
      <c r="N518" s="441"/>
      <c r="O518" s="441"/>
      <c r="P518" s="441"/>
      <c r="Q518" s="441"/>
      <c r="R518" s="441"/>
      <c r="S518" s="441"/>
      <c r="T518" s="441"/>
      <c r="U518" s="441"/>
      <c r="V518" s="441"/>
      <c r="W518" s="441"/>
      <c r="X518" s="441"/>
      <c r="Y518" s="441"/>
      <c r="Z518" s="441"/>
    </row>
    <row r="519" spans="1:26" ht="13.5" customHeight="1" x14ac:dyDescent="0.2">
      <c r="A519" s="441"/>
      <c r="B519" s="441"/>
      <c r="C519" s="441"/>
      <c r="D519" s="441"/>
      <c r="E519" s="441"/>
      <c r="F519" s="441"/>
      <c r="G519" s="441"/>
      <c r="H519" s="441"/>
      <c r="I519" s="441"/>
      <c r="J519" s="441"/>
      <c r="K519" s="441"/>
      <c r="L519" s="441"/>
      <c r="M519" s="441"/>
      <c r="N519" s="441"/>
      <c r="O519" s="441"/>
      <c r="P519" s="441"/>
      <c r="Q519" s="441"/>
      <c r="R519" s="441"/>
      <c r="S519" s="441"/>
      <c r="T519" s="441"/>
      <c r="U519" s="441"/>
      <c r="V519" s="441"/>
      <c r="W519" s="441"/>
      <c r="X519" s="441"/>
      <c r="Y519" s="441"/>
      <c r="Z519" s="441"/>
    </row>
    <row r="520" spans="1:26" ht="13.5" customHeight="1" x14ac:dyDescent="0.2">
      <c r="A520" s="441"/>
      <c r="B520" s="441"/>
      <c r="C520" s="441"/>
      <c r="D520" s="441"/>
      <c r="E520" s="441"/>
      <c r="F520" s="441"/>
      <c r="G520" s="441"/>
      <c r="H520" s="441"/>
      <c r="I520" s="441"/>
      <c r="J520" s="441"/>
      <c r="K520" s="441"/>
      <c r="L520" s="441"/>
      <c r="M520" s="441"/>
      <c r="N520" s="441"/>
      <c r="O520" s="441"/>
      <c r="P520" s="441"/>
      <c r="Q520" s="441"/>
      <c r="R520" s="441"/>
      <c r="S520" s="441"/>
      <c r="T520" s="441"/>
      <c r="U520" s="441"/>
      <c r="V520" s="441"/>
      <c r="W520" s="441"/>
      <c r="X520" s="441"/>
      <c r="Y520" s="441"/>
      <c r="Z520" s="441"/>
    </row>
    <row r="521" spans="1:26" ht="13.5" customHeight="1" x14ac:dyDescent="0.2">
      <c r="A521" s="441"/>
      <c r="B521" s="441"/>
      <c r="C521" s="441"/>
      <c r="D521" s="441"/>
      <c r="E521" s="441"/>
      <c r="F521" s="441"/>
      <c r="G521" s="441"/>
      <c r="H521" s="441"/>
      <c r="I521" s="441"/>
      <c r="J521" s="441"/>
      <c r="K521" s="441"/>
      <c r="L521" s="441"/>
      <c r="M521" s="441"/>
      <c r="N521" s="441"/>
      <c r="O521" s="441"/>
      <c r="P521" s="441"/>
      <c r="Q521" s="441"/>
      <c r="R521" s="441"/>
      <c r="S521" s="441"/>
      <c r="T521" s="441"/>
      <c r="U521" s="441"/>
      <c r="V521" s="441"/>
      <c r="W521" s="441"/>
      <c r="X521" s="441"/>
      <c r="Y521" s="441"/>
      <c r="Z521" s="441"/>
    </row>
    <row r="522" spans="1:26" ht="13.5" customHeight="1" x14ac:dyDescent="0.2">
      <c r="A522" s="441"/>
      <c r="B522" s="441"/>
      <c r="C522" s="441"/>
      <c r="D522" s="441"/>
      <c r="E522" s="441"/>
      <c r="F522" s="441"/>
      <c r="G522" s="441"/>
      <c r="H522" s="441"/>
      <c r="I522" s="441"/>
      <c r="J522" s="441"/>
      <c r="K522" s="441"/>
      <c r="L522" s="441"/>
      <c r="M522" s="441"/>
      <c r="N522" s="441"/>
      <c r="O522" s="441"/>
      <c r="P522" s="441"/>
      <c r="Q522" s="441"/>
      <c r="R522" s="441"/>
      <c r="S522" s="441"/>
      <c r="T522" s="441"/>
      <c r="U522" s="441"/>
      <c r="V522" s="441"/>
      <c r="W522" s="441"/>
      <c r="X522" s="441"/>
      <c r="Y522" s="441"/>
      <c r="Z522" s="441"/>
    </row>
    <row r="523" spans="1:26" ht="13.5" customHeight="1" x14ac:dyDescent="0.2">
      <c r="A523" s="441"/>
      <c r="B523" s="441"/>
      <c r="C523" s="441"/>
      <c r="D523" s="441"/>
      <c r="E523" s="441"/>
      <c r="F523" s="441"/>
      <c r="G523" s="441"/>
      <c r="H523" s="441"/>
      <c r="I523" s="441"/>
      <c r="J523" s="441"/>
      <c r="K523" s="441"/>
      <c r="L523" s="441"/>
      <c r="M523" s="441"/>
      <c r="N523" s="441"/>
      <c r="O523" s="441"/>
      <c r="P523" s="441"/>
      <c r="Q523" s="441"/>
      <c r="R523" s="441"/>
      <c r="S523" s="441"/>
      <c r="T523" s="441"/>
      <c r="U523" s="441"/>
      <c r="V523" s="441"/>
      <c r="W523" s="441"/>
      <c r="X523" s="441"/>
      <c r="Y523" s="441"/>
      <c r="Z523" s="441"/>
    </row>
    <row r="524" spans="1:26" ht="13.5" customHeight="1" x14ac:dyDescent="0.2">
      <c r="A524" s="441"/>
      <c r="B524" s="441"/>
      <c r="C524" s="441"/>
      <c r="D524" s="441"/>
      <c r="E524" s="441"/>
      <c r="F524" s="441"/>
      <c r="G524" s="441"/>
      <c r="H524" s="441"/>
      <c r="I524" s="441"/>
      <c r="J524" s="441"/>
      <c r="K524" s="441"/>
      <c r="L524" s="441"/>
      <c r="M524" s="441"/>
      <c r="N524" s="441"/>
      <c r="O524" s="441"/>
      <c r="P524" s="441"/>
      <c r="Q524" s="441"/>
      <c r="R524" s="441"/>
      <c r="S524" s="441"/>
      <c r="T524" s="441"/>
      <c r="U524" s="441"/>
      <c r="V524" s="441"/>
      <c r="W524" s="441"/>
      <c r="X524" s="441"/>
      <c r="Y524" s="441"/>
      <c r="Z524" s="441"/>
    </row>
    <row r="525" spans="1:26" ht="13.5" customHeight="1" x14ac:dyDescent="0.2">
      <c r="A525" s="441"/>
      <c r="B525" s="441"/>
      <c r="C525" s="441"/>
      <c r="D525" s="441"/>
      <c r="E525" s="441"/>
      <c r="F525" s="441"/>
      <c r="G525" s="441"/>
      <c r="H525" s="441"/>
      <c r="I525" s="441"/>
      <c r="J525" s="441"/>
      <c r="K525" s="441"/>
      <c r="L525" s="441"/>
      <c r="M525" s="441"/>
      <c r="N525" s="441"/>
      <c r="O525" s="441"/>
      <c r="P525" s="441"/>
      <c r="Q525" s="441"/>
      <c r="R525" s="441"/>
      <c r="S525" s="441"/>
      <c r="T525" s="441"/>
      <c r="U525" s="441"/>
      <c r="V525" s="441"/>
      <c r="W525" s="441"/>
      <c r="X525" s="441"/>
      <c r="Y525" s="441"/>
      <c r="Z525" s="441"/>
    </row>
    <row r="526" spans="1:26" ht="13.5" customHeight="1" x14ac:dyDescent="0.2">
      <c r="A526" s="441"/>
      <c r="B526" s="441"/>
      <c r="C526" s="441"/>
      <c r="D526" s="441"/>
      <c r="E526" s="441"/>
      <c r="F526" s="441"/>
      <c r="G526" s="441"/>
      <c r="H526" s="441"/>
      <c r="I526" s="441"/>
      <c r="J526" s="441"/>
      <c r="K526" s="441"/>
      <c r="L526" s="441"/>
      <c r="M526" s="441"/>
      <c r="N526" s="441"/>
      <c r="O526" s="441"/>
      <c r="P526" s="441"/>
      <c r="Q526" s="441"/>
      <c r="R526" s="441"/>
      <c r="S526" s="441"/>
      <c r="T526" s="441"/>
      <c r="U526" s="441"/>
      <c r="V526" s="441"/>
      <c r="W526" s="441"/>
      <c r="X526" s="441"/>
      <c r="Y526" s="441"/>
      <c r="Z526" s="441"/>
    </row>
    <row r="527" spans="1:26" ht="13.5" customHeight="1" x14ac:dyDescent="0.2">
      <c r="A527" s="441"/>
      <c r="B527" s="441"/>
      <c r="C527" s="441"/>
      <c r="D527" s="441"/>
      <c r="E527" s="441"/>
      <c r="F527" s="441"/>
      <c r="G527" s="441"/>
      <c r="H527" s="441"/>
      <c r="I527" s="441"/>
      <c r="J527" s="441"/>
      <c r="K527" s="441"/>
      <c r="L527" s="441"/>
      <c r="M527" s="441"/>
      <c r="N527" s="441"/>
      <c r="O527" s="441"/>
      <c r="P527" s="441"/>
      <c r="Q527" s="441"/>
      <c r="R527" s="441"/>
      <c r="S527" s="441"/>
      <c r="T527" s="441"/>
      <c r="U527" s="441"/>
      <c r="V527" s="441"/>
      <c r="W527" s="441"/>
      <c r="X527" s="441"/>
      <c r="Y527" s="441"/>
      <c r="Z527" s="441"/>
    </row>
    <row r="528" spans="1:26" ht="13.5" customHeight="1" x14ac:dyDescent="0.2">
      <c r="A528" s="441"/>
      <c r="B528" s="441"/>
      <c r="C528" s="441"/>
      <c r="D528" s="441"/>
      <c r="E528" s="441"/>
      <c r="F528" s="441"/>
      <c r="G528" s="441"/>
      <c r="H528" s="441"/>
      <c r="I528" s="441"/>
      <c r="J528" s="441"/>
      <c r="K528" s="441"/>
      <c r="L528" s="441"/>
      <c r="M528" s="441"/>
      <c r="N528" s="441"/>
      <c r="O528" s="441"/>
      <c r="P528" s="441"/>
      <c r="Q528" s="441"/>
      <c r="R528" s="441"/>
      <c r="S528" s="441"/>
      <c r="T528" s="441"/>
      <c r="U528" s="441"/>
      <c r="V528" s="441"/>
      <c r="W528" s="441"/>
      <c r="X528" s="441"/>
      <c r="Y528" s="441"/>
      <c r="Z528" s="441"/>
    </row>
    <row r="529" spans="1:26" ht="13.5" customHeight="1" x14ac:dyDescent="0.2">
      <c r="A529" s="441"/>
      <c r="B529" s="441"/>
      <c r="C529" s="441"/>
      <c r="D529" s="441"/>
      <c r="E529" s="441"/>
      <c r="F529" s="441"/>
      <c r="G529" s="441"/>
      <c r="H529" s="441"/>
      <c r="I529" s="441"/>
      <c r="J529" s="441"/>
      <c r="K529" s="441"/>
      <c r="L529" s="441"/>
      <c r="M529" s="441"/>
      <c r="N529" s="441"/>
      <c r="O529" s="441"/>
      <c r="P529" s="441"/>
      <c r="Q529" s="441"/>
      <c r="R529" s="441"/>
      <c r="S529" s="441"/>
      <c r="T529" s="441"/>
      <c r="U529" s="441"/>
      <c r="V529" s="441"/>
      <c r="W529" s="441"/>
      <c r="X529" s="441"/>
      <c r="Y529" s="441"/>
      <c r="Z529" s="441"/>
    </row>
    <row r="530" spans="1:26" ht="13.5" customHeight="1" x14ac:dyDescent="0.2">
      <c r="A530" s="441"/>
      <c r="B530" s="441"/>
      <c r="C530" s="441"/>
      <c r="D530" s="441"/>
      <c r="E530" s="441"/>
      <c r="F530" s="441"/>
      <c r="G530" s="441"/>
      <c r="H530" s="441"/>
      <c r="I530" s="441"/>
      <c r="J530" s="441"/>
      <c r="K530" s="441"/>
      <c r="L530" s="441"/>
      <c r="M530" s="441"/>
      <c r="N530" s="441"/>
      <c r="O530" s="441"/>
      <c r="P530" s="441"/>
      <c r="Q530" s="441"/>
      <c r="R530" s="441"/>
      <c r="S530" s="441"/>
      <c r="T530" s="441"/>
      <c r="U530" s="441"/>
      <c r="V530" s="441"/>
      <c r="W530" s="441"/>
      <c r="X530" s="441"/>
      <c r="Y530" s="441"/>
      <c r="Z530" s="441"/>
    </row>
    <row r="531" spans="1:26" ht="13.5" customHeight="1" x14ac:dyDescent="0.2">
      <c r="A531" s="441"/>
      <c r="B531" s="441"/>
      <c r="C531" s="441"/>
      <c r="D531" s="441"/>
      <c r="E531" s="441"/>
      <c r="F531" s="441"/>
      <c r="G531" s="441"/>
      <c r="H531" s="441"/>
      <c r="I531" s="441"/>
      <c r="J531" s="441"/>
      <c r="K531" s="441"/>
      <c r="L531" s="441"/>
      <c r="M531" s="441"/>
      <c r="N531" s="441"/>
      <c r="O531" s="441"/>
      <c r="P531" s="441"/>
      <c r="Q531" s="441"/>
      <c r="R531" s="441"/>
      <c r="S531" s="441"/>
      <c r="T531" s="441"/>
      <c r="U531" s="441"/>
      <c r="V531" s="441"/>
      <c r="W531" s="441"/>
      <c r="X531" s="441"/>
      <c r="Y531" s="441"/>
      <c r="Z531" s="441"/>
    </row>
    <row r="532" spans="1:26" ht="13.5" customHeight="1" x14ac:dyDescent="0.2">
      <c r="A532" s="441"/>
      <c r="B532" s="441"/>
      <c r="C532" s="441"/>
      <c r="D532" s="441"/>
      <c r="E532" s="441"/>
      <c r="F532" s="441"/>
      <c r="G532" s="441"/>
      <c r="H532" s="441"/>
      <c r="I532" s="441"/>
      <c r="J532" s="441"/>
      <c r="K532" s="441"/>
      <c r="L532" s="441"/>
      <c r="M532" s="441"/>
      <c r="N532" s="441"/>
      <c r="O532" s="441"/>
      <c r="P532" s="441"/>
      <c r="Q532" s="441"/>
      <c r="R532" s="441"/>
      <c r="S532" s="441"/>
      <c r="T532" s="441"/>
      <c r="U532" s="441"/>
      <c r="V532" s="441"/>
      <c r="W532" s="441"/>
      <c r="X532" s="441"/>
      <c r="Y532" s="441"/>
      <c r="Z532" s="441"/>
    </row>
    <row r="533" spans="1:26" ht="13.5" customHeight="1" x14ac:dyDescent="0.2">
      <c r="A533" s="441"/>
      <c r="B533" s="441"/>
      <c r="C533" s="441"/>
      <c r="D533" s="441"/>
      <c r="E533" s="441"/>
      <c r="F533" s="441"/>
      <c r="G533" s="441"/>
      <c r="H533" s="441"/>
      <c r="I533" s="441"/>
      <c r="J533" s="441"/>
      <c r="K533" s="441"/>
      <c r="L533" s="441"/>
      <c r="M533" s="441"/>
      <c r="N533" s="441"/>
      <c r="O533" s="441"/>
      <c r="P533" s="441"/>
      <c r="Q533" s="441"/>
      <c r="R533" s="441"/>
      <c r="S533" s="441"/>
      <c r="T533" s="441"/>
      <c r="U533" s="441"/>
      <c r="V533" s="441"/>
      <c r="W533" s="441"/>
      <c r="X533" s="441"/>
      <c r="Y533" s="441"/>
      <c r="Z533" s="441"/>
    </row>
    <row r="534" spans="1:26" ht="13.5" customHeight="1" x14ac:dyDescent="0.2">
      <c r="A534" s="441"/>
      <c r="B534" s="441"/>
      <c r="C534" s="441"/>
      <c r="D534" s="441"/>
      <c r="E534" s="441"/>
      <c r="F534" s="441"/>
      <c r="G534" s="441"/>
      <c r="H534" s="441"/>
      <c r="I534" s="441"/>
      <c r="J534" s="441"/>
      <c r="K534" s="441"/>
      <c r="L534" s="441"/>
      <c r="M534" s="441"/>
      <c r="N534" s="441"/>
      <c r="O534" s="441"/>
      <c r="P534" s="441"/>
      <c r="Q534" s="441"/>
      <c r="R534" s="441"/>
      <c r="S534" s="441"/>
      <c r="T534" s="441"/>
      <c r="U534" s="441"/>
      <c r="V534" s="441"/>
      <c r="W534" s="441"/>
      <c r="X534" s="441"/>
      <c r="Y534" s="441"/>
      <c r="Z534" s="441"/>
    </row>
    <row r="535" spans="1:26" ht="13.5" customHeight="1" x14ac:dyDescent="0.2">
      <c r="A535" s="441"/>
      <c r="B535" s="441"/>
      <c r="C535" s="441"/>
      <c r="D535" s="441"/>
      <c r="E535" s="441"/>
      <c r="F535" s="441"/>
      <c r="G535" s="441"/>
      <c r="H535" s="441"/>
      <c r="I535" s="441"/>
      <c r="J535" s="441"/>
      <c r="K535" s="441"/>
      <c r="L535" s="441"/>
      <c r="M535" s="441"/>
      <c r="N535" s="441"/>
      <c r="O535" s="441"/>
      <c r="P535" s="441"/>
      <c r="Q535" s="441"/>
      <c r="R535" s="441"/>
      <c r="S535" s="441"/>
      <c r="T535" s="441"/>
      <c r="U535" s="441"/>
      <c r="V535" s="441"/>
      <c r="W535" s="441"/>
      <c r="X535" s="441"/>
      <c r="Y535" s="441"/>
      <c r="Z535" s="441"/>
    </row>
    <row r="536" spans="1:26" ht="13.5" customHeight="1" x14ac:dyDescent="0.2">
      <c r="A536" s="441"/>
      <c r="B536" s="441"/>
      <c r="C536" s="441"/>
      <c r="D536" s="441"/>
      <c r="E536" s="441"/>
      <c r="F536" s="441"/>
      <c r="G536" s="441"/>
      <c r="H536" s="441"/>
      <c r="I536" s="441"/>
      <c r="J536" s="441"/>
      <c r="K536" s="441"/>
      <c r="L536" s="441"/>
      <c r="M536" s="441"/>
      <c r="N536" s="441"/>
      <c r="O536" s="441"/>
      <c r="P536" s="441"/>
      <c r="Q536" s="441"/>
      <c r="R536" s="441"/>
      <c r="S536" s="441"/>
      <c r="T536" s="441"/>
      <c r="U536" s="441"/>
      <c r="V536" s="441"/>
      <c r="W536" s="441"/>
      <c r="X536" s="441"/>
      <c r="Y536" s="441"/>
      <c r="Z536" s="441"/>
    </row>
    <row r="537" spans="1:26" ht="13.5" customHeight="1" x14ac:dyDescent="0.2">
      <c r="A537" s="441"/>
      <c r="B537" s="441"/>
      <c r="C537" s="441"/>
      <c r="D537" s="441"/>
      <c r="E537" s="441"/>
      <c r="F537" s="441"/>
      <c r="G537" s="441"/>
      <c r="H537" s="441"/>
      <c r="I537" s="441"/>
      <c r="J537" s="441"/>
      <c r="K537" s="441"/>
      <c r="L537" s="441"/>
      <c r="M537" s="441"/>
      <c r="N537" s="441"/>
      <c r="O537" s="441"/>
      <c r="P537" s="441"/>
      <c r="Q537" s="441"/>
      <c r="R537" s="441"/>
      <c r="S537" s="441"/>
      <c r="T537" s="441"/>
      <c r="U537" s="441"/>
      <c r="V537" s="441"/>
      <c r="W537" s="441"/>
      <c r="X537" s="441"/>
      <c r="Y537" s="441"/>
      <c r="Z537" s="441"/>
    </row>
    <row r="538" spans="1:26" ht="13.5" customHeight="1" x14ac:dyDescent="0.2">
      <c r="A538" s="441"/>
      <c r="B538" s="441"/>
      <c r="C538" s="441"/>
      <c r="D538" s="441"/>
      <c r="E538" s="441"/>
      <c r="F538" s="441"/>
      <c r="G538" s="441"/>
      <c r="H538" s="441"/>
      <c r="I538" s="441"/>
      <c r="J538" s="441"/>
      <c r="K538" s="441"/>
      <c r="L538" s="441"/>
      <c r="M538" s="441"/>
      <c r="N538" s="441"/>
      <c r="O538" s="441"/>
      <c r="P538" s="441"/>
      <c r="Q538" s="441"/>
      <c r="R538" s="441"/>
      <c r="S538" s="441"/>
      <c r="T538" s="441"/>
      <c r="U538" s="441"/>
      <c r="V538" s="441"/>
      <c r="W538" s="441"/>
      <c r="X538" s="441"/>
      <c r="Y538" s="441"/>
      <c r="Z538" s="441"/>
    </row>
    <row r="539" spans="1:26" ht="13.5" customHeight="1" x14ac:dyDescent="0.2">
      <c r="A539" s="441"/>
      <c r="B539" s="441"/>
      <c r="C539" s="441"/>
      <c r="D539" s="441"/>
      <c r="E539" s="441"/>
      <c r="F539" s="441"/>
      <c r="G539" s="441"/>
      <c r="H539" s="441"/>
      <c r="I539" s="441"/>
      <c r="J539" s="441"/>
      <c r="K539" s="441"/>
      <c r="L539" s="441"/>
      <c r="M539" s="441"/>
      <c r="N539" s="441"/>
      <c r="O539" s="441"/>
      <c r="P539" s="441"/>
      <c r="Q539" s="441"/>
      <c r="R539" s="441"/>
      <c r="S539" s="441"/>
      <c r="T539" s="441"/>
      <c r="U539" s="441"/>
      <c r="V539" s="441"/>
      <c r="W539" s="441"/>
      <c r="X539" s="441"/>
      <c r="Y539" s="441"/>
      <c r="Z539" s="441"/>
    </row>
    <row r="540" spans="1:26" ht="13.5" customHeight="1" x14ac:dyDescent="0.2">
      <c r="A540" s="441"/>
      <c r="B540" s="441"/>
      <c r="C540" s="441"/>
      <c r="D540" s="441"/>
      <c r="E540" s="441"/>
      <c r="F540" s="441"/>
      <c r="G540" s="441"/>
      <c r="H540" s="441"/>
      <c r="I540" s="441"/>
      <c r="J540" s="441"/>
      <c r="K540" s="441"/>
      <c r="L540" s="441"/>
      <c r="M540" s="441"/>
      <c r="N540" s="441"/>
      <c r="O540" s="441"/>
      <c r="P540" s="441"/>
      <c r="Q540" s="441"/>
      <c r="R540" s="441"/>
      <c r="S540" s="441"/>
      <c r="T540" s="441"/>
      <c r="U540" s="441"/>
      <c r="V540" s="441"/>
      <c r="W540" s="441"/>
      <c r="X540" s="441"/>
      <c r="Y540" s="441"/>
      <c r="Z540" s="441"/>
    </row>
    <row r="541" spans="1:26" ht="13.5" customHeight="1" x14ac:dyDescent="0.2">
      <c r="A541" s="441"/>
      <c r="B541" s="441"/>
      <c r="C541" s="441"/>
      <c r="D541" s="441"/>
      <c r="E541" s="441"/>
      <c r="F541" s="441"/>
      <c r="G541" s="441"/>
      <c r="H541" s="441"/>
      <c r="I541" s="441"/>
      <c r="J541" s="441"/>
      <c r="K541" s="441"/>
      <c r="L541" s="441"/>
      <c r="M541" s="441"/>
      <c r="N541" s="441"/>
      <c r="O541" s="441"/>
      <c r="P541" s="441"/>
      <c r="Q541" s="441"/>
      <c r="R541" s="441"/>
      <c r="S541" s="441"/>
      <c r="T541" s="441"/>
      <c r="U541" s="441"/>
      <c r="V541" s="441"/>
      <c r="W541" s="441"/>
      <c r="X541" s="441"/>
      <c r="Y541" s="441"/>
      <c r="Z541" s="441"/>
    </row>
    <row r="542" spans="1:26" ht="13.5" customHeight="1" x14ac:dyDescent="0.2">
      <c r="A542" s="441"/>
      <c r="B542" s="441"/>
      <c r="C542" s="441"/>
      <c r="D542" s="441"/>
      <c r="E542" s="441"/>
      <c r="F542" s="441"/>
      <c r="G542" s="441"/>
      <c r="H542" s="441"/>
      <c r="I542" s="441"/>
      <c r="J542" s="441"/>
      <c r="K542" s="441"/>
      <c r="L542" s="441"/>
      <c r="M542" s="441"/>
      <c r="N542" s="441"/>
      <c r="O542" s="441"/>
      <c r="P542" s="441"/>
      <c r="Q542" s="441"/>
      <c r="R542" s="441"/>
      <c r="S542" s="441"/>
      <c r="T542" s="441"/>
      <c r="U542" s="441"/>
      <c r="V542" s="441"/>
      <c r="W542" s="441"/>
      <c r="X542" s="441"/>
      <c r="Y542" s="441"/>
      <c r="Z542" s="441"/>
    </row>
    <row r="543" spans="1:26" ht="13.5" customHeight="1" x14ac:dyDescent="0.2">
      <c r="A543" s="441"/>
      <c r="B543" s="441"/>
      <c r="C543" s="441"/>
      <c r="D543" s="441"/>
      <c r="E543" s="441"/>
      <c r="F543" s="441"/>
      <c r="G543" s="441"/>
      <c r="H543" s="441"/>
      <c r="I543" s="441"/>
      <c r="J543" s="441"/>
      <c r="K543" s="441"/>
      <c r="L543" s="441"/>
      <c r="M543" s="441"/>
      <c r="N543" s="441"/>
      <c r="O543" s="441"/>
      <c r="P543" s="441"/>
      <c r="Q543" s="441"/>
      <c r="R543" s="441"/>
      <c r="S543" s="441"/>
      <c r="T543" s="441"/>
      <c r="U543" s="441"/>
      <c r="V543" s="441"/>
      <c r="W543" s="441"/>
      <c r="X543" s="441"/>
      <c r="Y543" s="441"/>
      <c r="Z543" s="441"/>
    </row>
    <row r="544" spans="1:26" ht="13.5" customHeight="1" x14ac:dyDescent="0.2">
      <c r="A544" s="441"/>
      <c r="B544" s="441"/>
      <c r="C544" s="441"/>
      <c r="D544" s="441"/>
      <c r="E544" s="441"/>
      <c r="F544" s="441"/>
      <c r="G544" s="441"/>
      <c r="H544" s="441"/>
      <c r="I544" s="441"/>
      <c r="J544" s="441"/>
      <c r="K544" s="441"/>
      <c r="L544" s="441"/>
      <c r="M544" s="441"/>
      <c r="N544" s="441"/>
      <c r="O544" s="441"/>
      <c r="P544" s="441"/>
      <c r="Q544" s="441"/>
      <c r="R544" s="441"/>
      <c r="S544" s="441"/>
      <c r="T544" s="441"/>
      <c r="U544" s="441"/>
      <c r="V544" s="441"/>
      <c r="W544" s="441"/>
      <c r="X544" s="441"/>
      <c r="Y544" s="441"/>
      <c r="Z544" s="441"/>
    </row>
    <row r="545" spans="1:26" ht="13.5" customHeight="1" x14ac:dyDescent="0.2">
      <c r="A545" s="441"/>
      <c r="B545" s="441"/>
      <c r="C545" s="441"/>
      <c r="D545" s="441"/>
      <c r="E545" s="441"/>
      <c r="F545" s="441"/>
      <c r="G545" s="441"/>
      <c r="H545" s="441"/>
      <c r="I545" s="441"/>
      <c r="J545" s="441"/>
      <c r="K545" s="441"/>
      <c r="L545" s="441"/>
      <c r="M545" s="441"/>
      <c r="N545" s="441"/>
      <c r="O545" s="441"/>
      <c r="P545" s="441"/>
      <c r="Q545" s="441"/>
      <c r="R545" s="441"/>
      <c r="S545" s="441"/>
      <c r="T545" s="441"/>
      <c r="U545" s="441"/>
      <c r="V545" s="441"/>
      <c r="W545" s="441"/>
      <c r="X545" s="441"/>
      <c r="Y545" s="441"/>
      <c r="Z545" s="441"/>
    </row>
    <row r="546" spans="1:26" ht="13.5" customHeight="1" x14ac:dyDescent="0.2">
      <c r="A546" s="441"/>
      <c r="B546" s="441"/>
      <c r="C546" s="441"/>
      <c r="D546" s="441"/>
      <c r="E546" s="441"/>
      <c r="F546" s="441"/>
      <c r="G546" s="441"/>
      <c r="H546" s="441"/>
      <c r="I546" s="441"/>
      <c r="J546" s="441"/>
      <c r="K546" s="441"/>
      <c r="L546" s="441"/>
      <c r="M546" s="441"/>
      <c r="N546" s="441"/>
      <c r="O546" s="441"/>
      <c r="P546" s="441"/>
      <c r="Q546" s="441"/>
      <c r="R546" s="441"/>
      <c r="S546" s="441"/>
      <c r="T546" s="441"/>
      <c r="U546" s="441"/>
      <c r="V546" s="441"/>
      <c r="W546" s="441"/>
      <c r="X546" s="441"/>
      <c r="Y546" s="441"/>
      <c r="Z546" s="441"/>
    </row>
    <row r="547" spans="1:26" ht="13.5" customHeight="1" x14ac:dyDescent="0.2">
      <c r="A547" s="441"/>
      <c r="B547" s="441"/>
      <c r="C547" s="441"/>
      <c r="D547" s="441"/>
      <c r="E547" s="441"/>
      <c r="F547" s="441"/>
      <c r="G547" s="441"/>
      <c r="H547" s="441"/>
      <c r="I547" s="441"/>
      <c r="J547" s="441"/>
      <c r="K547" s="441"/>
      <c r="L547" s="441"/>
      <c r="M547" s="441"/>
      <c r="N547" s="441"/>
      <c r="O547" s="441"/>
      <c r="P547" s="441"/>
      <c r="Q547" s="441"/>
      <c r="R547" s="441"/>
      <c r="S547" s="441"/>
      <c r="T547" s="441"/>
      <c r="U547" s="441"/>
      <c r="V547" s="441"/>
      <c r="W547" s="441"/>
      <c r="X547" s="441"/>
      <c r="Y547" s="441"/>
      <c r="Z547" s="441"/>
    </row>
    <row r="548" spans="1:26" ht="13.5" customHeight="1" x14ac:dyDescent="0.2">
      <c r="A548" s="441"/>
      <c r="B548" s="441"/>
      <c r="C548" s="441"/>
      <c r="D548" s="441"/>
      <c r="E548" s="441"/>
      <c r="F548" s="441"/>
      <c r="G548" s="441"/>
      <c r="H548" s="441"/>
      <c r="I548" s="441"/>
      <c r="J548" s="441"/>
      <c r="K548" s="441"/>
      <c r="L548" s="441"/>
      <c r="M548" s="441"/>
      <c r="N548" s="441"/>
      <c r="O548" s="441"/>
      <c r="P548" s="441"/>
      <c r="Q548" s="441"/>
      <c r="R548" s="441"/>
      <c r="S548" s="441"/>
      <c r="T548" s="441"/>
      <c r="U548" s="441"/>
      <c r="V548" s="441"/>
      <c r="W548" s="441"/>
      <c r="X548" s="441"/>
      <c r="Y548" s="441"/>
      <c r="Z548" s="441"/>
    </row>
    <row r="549" spans="1:26" ht="13.5" customHeight="1" x14ac:dyDescent="0.2">
      <c r="A549" s="441"/>
      <c r="B549" s="441"/>
      <c r="C549" s="441"/>
      <c r="D549" s="441"/>
      <c r="E549" s="441"/>
      <c r="F549" s="441"/>
      <c r="G549" s="441"/>
      <c r="H549" s="441"/>
      <c r="I549" s="441"/>
      <c r="J549" s="441"/>
      <c r="K549" s="441"/>
      <c r="L549" s="441"/>
      <c r="M549" s="441"/>
      <c r="N549" s="441"/>
      <c r="O549" s="441"/>
      <c r="P549" s="441"/>
      <c r="Q549" s="441"/>
      <c r="R549" s="441"/>
      <c r="S549" s="441"/>
      <c r="T549" s="441"/>
      <c r="U549" s="441"/>
      <c r="V549" s="441"/>
      <c r="W549" s="441"/>
      <c r="X549" s="441"/>
      <c r="Y549" s="441"/>
      <c r="Z549" s="441"/>
    </row>
    <row r="550" spans="1:26" ht="13.5" customHeight="1" x14ac:dyDescent="0.2">
      <c r="A550" s="441"/>
      <c r="B550" s="441"/>
      <c r="C550" s="441"/>
      <c r="D550" s="441"/>
      <c r="E550" s="441"/>
      <c r="F550" s="441"/>
      <c r="G550" s="441"/>
      <c r="H550" s="441"/>
      <c r="I550" s="441"/>
      <c r="J550" s="441"/>
      <c r="K550" s="441"/>
      <c r="L550" s="441"/>
      <c r="M550" s="441"/>
      <c r="N550" s="441"/>
      <c r="O550" s="441"/>
      <c r="P550" s="441"/>
      <c r="Q550" s="441"/>
      <c r="R550" s="441"/>
      <c r="S550" s="441"/>
      <c r="T550" s="441"/>
      <c r="U550" s="441"/>
      <c r="V550" s="441"/>
      <c r="W550" s="441"/>
      <c r="X550" s="441"/>
      <c r="Y550" s="441"/>
      <c r="Z550" s="441"/>
    </row>
    <row r="551" spans="1:26" ht="13.5" customHeight="1" x14ac:dyDescent="0.2">
      <c r="A551" s="441"/>
      <c r="B551" s="441"/>
      <c r="C551" s="441"/>
      <c r="D551" s="441"/>
      <c r="E551" s="441"/>
      <c r="F551" s="441"/>
      <c r="G551" s="441"/>
      <c r="H551" s="441"/>
      <c r="I551" s="441"/>
      <c r="J551" s="441"/>
      <c r="K551" s="441"/>
      <c r="L551" s="441"/>
      <c r="M551" s="441"/>
      <c r="N551" s="441"/>
      <c r="O551" s="441"/>
      <c r="P551" s="441"/>
      <c r="Q551" s="441"/>
      <c r="R551" s="441"/>
      <c r="S551" s="441"/>
      <c r="T551" s="441"/>
      <c r="U551" s="441"/>
      <c r="V551" s="441"/>
      <c r="W551" s="441"/>
      <c r="X551" s="441"/>
      <c r="Y551" s="441"/>
      <c r="Z551" s="441"/>
    </row>
    <row r="552" spans="1:26" ht="13.5" customHeight="1" x14ac:dyDescent="0.2">
      <c r="A552" s="441"/>
      <c r="B552" s="441"/>
      <c r="C552" s="441"/>
      <c r="D552" s="441"/>
      <c r="E552" s="441"/>
      <c r="F552" s="441"/>
      <c r="G552" s="441"/>
      <c r="H552" s="441"/>
      <c r="I552" s="441"/>
      <c r="J552" s="441"/>
      <c r="K552" s="441"/>
      <c r="L552" s="441"/>
      <c r="M552" s="441"/>
      <c r="N552" s="441"/>
      <c r="O552" s="441"/>
      <c r="P552" s="441"/>
      <c r="Q552" s="441"/>
      <c r="R552" s="441"/>
      <c r="S552" s="441"/>
      <c r="T552" s="441"/>
      <c r="U552" s="441"/>
      <c r="V552" s="441"/>
      <c r="W552" s="441"/>
      <c r="X552" s="441"/>
      <c r="Y552" s="441"/>
      <c r="Z552" s="441"/>
    </row>
    <row r="553" spans="1:26" ht="13.5" customHeight="1" x14ac:dyDescent="0.2">
      <c r="A553" s="441"/>
      <c r="B553" s="441"/>
      <c r="C553" s="441"/>
      <c r="D553" s="441"/>
      <c r="E553" s="441"/>
      <c r="F553" s="441"/>
      <c r="G553" s="441"/>
      <c r="H553" s="441"/>
      <c r="I553" s="441"/>
      <c r="J553" s="441"/>
      <c r="K553" s="441"/>
      <c r="L553" s="441"/>
      <c r="M553" s="441"/>
      <c r="N553" s="441"/>
      <c r="O553" s="441"/>
      <c r="P553" s="441"/>
      <c r="Q553" s="441"/>
      <c r="R553" s="441"/>
      <c r="S553" s="441"/>
      <c r="T553" s="441"/>
      <c r="U553" s="441"/>
      <c r="V553" s="441"/>
      <c r="W553" s="441"/>
      <c r="X553" s="441"/>
      <c r="Y553" s="441"/>
      <c r="Z553" s="441"/>
    </row>
    <row r="554" spans="1:26" ht="13.5" customHeight="1" x14ac:dyDescent="0.2">
      <c r="A554" s="441"/>
      <c r="B554" s="441"/>
      <c r="C554" s="441"/>
      <c r="D554" s="441"/>
      <c r="E554" s="441"/>
      <c r="F554" s="441"/>
      <c r="G554" s="441"/>
      <c r="H554" s="441"/>
      <c r="I554" s="441"/>
      <c r="J554" s="441"/>
      <c r="K554" s="441"/>
      <c r="L554" s="441"/>
      <c r="M554" s="441"/>
      <c r="N554" s="441"/>
      <c r="O554" s="441"/>
      <c r="P554" s="441"/>
      <c r="Q554" s="441"/>
      <c r="R554" s="441"/>
      <c r="S554" s="441"/>
      <c r="T554" s="441"/>
      <c r="U554" s="441"/>
      <c r="V554" s="441"/>
      <c r="W554" s="441"/>
      <c r="X554" s="441"/>
      <c r="Y554" s="441"/>
      <c r="Z554" s="441"/>
    </row>
    <row r="555" spans="1:26" ht="13.5" customHeight="1" x14ac:dyDescent="0.2">
      <c r="A555" s="441"/>
      <c r="B555" s="441"/>
      <c r="C555" s="441"/>
      <c r="D555" s="441"/>
      <c r="E555" s="441"/>
      <c r="F555" s="441"/>
      <c r="G555" s="441"/>
      <c r="H555" s="441"/>
      <c r="I555" s="441"/>
      <c r="J555" s="441"/>
      <c r="K555" s="441"/>
      <c r="L555" s="441"/>
      <c r="M555" s="441"/>
      <c r="N555" s="441"/>
      <c r="O555" s="441"/>
      <c r="P555" s="441"/>
      <c r="Q555" s="441"/>
      <c r="R555" s="441"/>
      <c r="S555" s="441"/>
      <c r="T555" s="441"/>
      <c r="U555" s="441"/>
      <c r="V555" s="441"/>
      <c r="W555" s="441"/>
      <c r="X555" s="441"/>
      <c r="Y555" s="441"/>
      <c r="Z555" s="441"/>
    </row>
    <row r="556" spans="1:26" ht="13.5" customHeight="1" x14ac:dyDescent="0.2">
      <c r="A556" s="441"/>
      <c r="B556" s="441"/>
      <c r="C556" s="441"/>
      <c r="D556" s="441"/>
      <c r="E556" s="441"/>
      <c r="F556" s="441"/>
      <c r="G556" s="441"/>
      <c r="H556" s="441"/>
      <c r="I556" s="441"/>
      <c r="J556" s="441"/>
      <c r="K556" s="441"/>
      <c r="L556" s="441"/>
      <c r="M556" s="441"/>
      <c r="N556" s="441"/>
      <c r="O556" s="441"/>
      <c r="P556" s="441"/>
      <c r="Q556" s="441"/>
      <c r="R556" s="441"/>
      <c r="S556" s="441"/>
      <c r="T556" s="441"/>
      <c r="U556" s="441"/>
      <c r="V556" s="441"/>
      <c r="W556" s="441"/>
      <c r="X556" s="441"/>
      <c r="Y556" s="441"/>
      <c r="Z556" s="441"/>
    </row>
    <row r="557" spans="1:26" ht="13.5" customHeight="1" x14ac:dyDescent="0.2">
      <c r="A557" s="441"/>
      <c r="B557" s="441"/>
      <c r="C557" s="441"/>
      <c r="D557" s="441"/>
      <c r="E557" s="441"/>
      <c r="F557" s="441"/>
      <c r="G557" s="441"/>
      <c r="H557" s="441"/>
      <c r="I557" s="441"/>
      <c r="J557" s="441"/>
      <c r="K557" s="441"/>
      <c r="L557" s="441"/>
      <c r="M557" s="441"/>
      <c r="N557" s="441"/>
      <c r="O557" s="441"/>
      <c r="P557" s="441"/>
      <c r="Q557" s="441"/>
      <c r="R557" s="441"/>
      <c r="S557" s="441"/>
      <c r="T557" s="441"/>
      <c r="U557" s="441"/>
      <c r="V557" s="441"/>
      <c r="W557" s="441"/>
      <c r="X557" s="441"/>
      <c r="Y557" s="441"/>
      <c r="Z557" s="441"/>
    </row>
    <row r="558" spans="1:26" ht="13.5" customHeight="1" x14ac:dyDescent="0.2">
      <c r="A558" s="441"/>
      <c r="B558" s="441"/>
      <c r="C558" s="441"/>
      <c r="D558" s="441"/>
      <c r="E558" s="441"/>
      <c r="F558" s="441"/>
      <c r="G558" s="441"/>
      <c r="H558" s="441"/>
      <c r="I558" s="441"/>
      <c r="J558" s="441"/>
      <c r="K558" s="441"/>
      <c r="L558" s="441"/>
      <c r="M558" s="441"/>
      <c r="N558" s="441"/>
      <c r="O558" s="441"/>
      <c r="P558" s="441"/>
      <c r="Q558" s="441"/>
      <c r="R558" s="441"/>
      <c r="S558" s="441"/>
      <c r="T558" s="441"/>
      <c r="U558" s="441"/>
      <c r="V558" s="441"/>
      <c r="W558" s="441"/>
      <c r="X558" s="441"/>
      <c r="Y558" s="441"/>
      <c r="Z558" s="441"/>
    </row>
    <row r="559" spans="1:26" ht="13.5" customHeight="1" x14ac:dyDescent="0.2">
      <c r="A559" s="441"/>
      <c r="B559" s="441"/>
      <c r="C559" s="441"/>
      <c r="D559" s="441"/>
      <c r="E559" s="441"/>
      <c r="F559" s="441"/>
      <c r="G559" s="441"/>
      <c r="H559" s="441"/>
      <c r="I559" s="441"/>
      <c r="J559" s="441"/>
      <c r="K559" s="441"/>
      <c r="L559" s="441"/>
      <c r="M559" s="441"/>
      <c r="N559" s="441"/>
      <c r="O559" s="441"/>
      <c r="P559" s="441"/>
      <c r="Q559" s="441"/>
      <c r="R559" s="441"/>
      <c r="S559" s="441"/>
      <c r="T559" s="441"/>
      <c r="U559" s="441"/>
      <c r="V559" s="441"/>
      <c r="W559" s="441"/>
      <c r="X559" s="441"/>
      <c r="Y559" s="441"/>
      <c r="Z559" s="441"/>
    </row>
    <row r="560" spans="1:26" ht="13.5" customHeight="1" x14ac:dyDescent="0.2">
      <c r="A560" s="441"/>
      <c r="B560" s="441"/>
      <c r="C560" s="441"/>
      <c r="D560" s="441"/>
      <c r="E560" s="441"/>
      <c r="F560" s="441"/>
      <c r="G560" s="441"/>
      <c r="H560" s="441"/>
      <c r="I560" s="441"/>
      <c r="J560" s="441"/>
      <c r="K560" s="441"/>
      <c r="L560" s="441"/>
      <c r="M560" s="441"/>
      <c r="N560" s="441"/>
      <c r="O560" s="441"/>
      <c r="P560" s="441"/>
      <c r="Q560" s="441"/>
      <c r="R560" s="441"/>
      <c r="S560" s="441"/>
      <c r="T560" s="441"/>
      <c r="U560" s="441"/>
      <c r="V560" s="441"/>
      <c r="W560" s="441"/>
      <c r="X560" s="441"/>
      <c r="Y560" s="441"/>
      <c r="Z560" s="441"/>
    </row>
    <row r="561" spans="1:26" ht="13.5" customHeight="1" x14ac:dyDescent="0.2">
      <c r="A561" s="441"/>
      <c r="B561" s="441"/>
      <c r="C561" s="441"/>
      <c r="D561" s="441"/>
      <c r="E561" s="441"/>
      <c r="F561" s="441"/>
      <c r="G561" s="441"/>
      <c r="H561" s="441"/>
      <c r="I561" s="441"/>
      <c r="J561" s="441"/>
      <c r="K561" s="441"/>
      <c r="L561" s="441"/>
      <c r="M561" s="441"/>
      <c r="N561" s="441"/>
      <c r="O561" s="441"/>
      <c r="P561" s="441"/>
      <c r="Q561" s="441"/>
      <c r="R561" s="441"/>
      <c r="S561" s="441"/>
      <c r="T561" s="441"/>
      <c r="U561" s="441"/>
      <c r="V561" s="441"/>
      <c r="W561" s="441"/>
      <c r="X561" s="441"/>
      <c r="Y561" s="441"/>
      <c r="Z561" s="441"/>
    </row>
    <row r="562" spans="1:26" ht="13.5" customHeight="1" x14ac:dyDescent="0.2">
      <c r="A562" s="441"/>
      <c r="B562" s="441"/>
      <c r="C562" s="441"/>
      <c r="D562" s="441"/>
      <c r="E562" s="441"/>
      <c r="F562" s="441"/>
      <c r="G562" s="441"/>
      <c r="H562" s="441"/>
      <c r="I562" s="441"/>
      <c r="J562" s="441"/>
      <c r="K562" s="441"/>
      <c r="L562" s="441"/>
      <c r="M562" s="441"/>
      <c r="N562" s="441"/>
      <c r="O562" s="441"/>
      <c r="P562" s="441"/>
      <c r="Q562" s="441"/>
      <c r="R562" s="441"/>
      <c r="S562" s="441"/>
      <c r="T562" s="441"/>
      <c r="U562" s="441"/>
      <c r="V562" s="441"/>
      <c r="W562" s="441"/>
      <c r="X562" s="441"/>
      <c r="Y562" s="441"/>
      <c r="Z562" s="441"/>
    </row>
    <row r="563" spans="1:26" ht="13.5" customHeight="1" x14ac:dyDescent="0.2">
      <c r="A563" s="441"/>
      <c r="B563" s="441"/>
      <c r="C563" s="441"/>
      <c r="D563" s="441"/>
      <c r="E563" s="441"/>
      <c r="F563" s="441"/>
      <c r="G563" s="441"/>
      <c r="H563" s="441"/>
      <c r="I563" s="441"/>
      <c r="J563" s="441"/>
      <c r="K563" s="441"/>
      <c r="L563" s="441"/>
      <c r="M563" s="441"/>
      <c r="N563" s="441"/>
      <c r="O563" s="441"/>
      <c r="P563" s="441"/>
      <c r="Q563" s="441"/>
      <c r="R563" s="441"/>
      <c r="S563" s="441"/>
      <c r="T563" s="441"/>
      <c r="U563" s="441"/>
      <c r="V563" s="441"/>
      <c r="W563" s="441"/>
      <c r="X563" s="441"/>
      <c r="Y563" s="441"/>
      <c r="Z563" s="441"/>
    </row>
    <row r="564" spans="1:26" ht="13.5" customHeight="1" x14ac:dyDescent="0.2">
      <c r="A564" s="441"/>
      <c r="B564" s="441"/>
      <c r="C564" s="441"/>
      <c r="D564" s="441"/>
      <c r="E564" s="441"/>
      <c r="F564" s="441"/>
      <c r="G564" s="441"/>
      <c r="H564" s="441"/>
      <c r="I564" s="441"/>
      <c r="J564" s="441"/>
      <c r="K564" s="441"/>
      <c r="L564" s="441"/>
      <c r="M564" s="441"/>
      <c r="N564" s="441"/>
      <c r="O564" s="441"/>
      <c r="P564" s="441"/>
      <c r="Q564" s="441"/>
      <c r="R564" s="441"/>
      <c r="S564" s="441"/>
      <c r="T564" s="441"/>
      <c r="U564" s="441"/>
      <c r="V564" s="441"/>
      <c r="W564" s="441"/>
      <c r="X564" s="441"/>
      <c r="Y564" s="441"/>
      <c r="Z564" s="441"/>
    </row>
    <row r="565" spans="1:26" ht="13.5" customHeight="1" x14ac:dyDescent="0.2">
      <c r="A565" s="441"/>
      <c r="B565" s="441"/>
      <c r="C565" s="441"/>
      <c r="D565" s="441"/>
      <c r="E565" s="441"/>
      <c r="F565" s="441"/>
      <c r="G565" s="441"/>
      <c r="H565" s="441"/>
      <c r="I565" s="441"/>
      <c r="J565" s="441"/>
      <c r="K565" s="441"/>
      <c r="L565" s="441"/>
      <c r="M565" s="441"/>
      <c r="N565" s="441"/>
      <c r="O565" s="441"/>
      <c r="P565" s="441"/>
      <c r="Q565" s="441"/>
      <c r="R565" s="441"/>
      <c r="S565" s="441"/>
      <c r="T565" s="441"/>
      <c r="U565" s="441"/>
      <c r="V565" s="441"/>
      <c r="W565" s="441"/>
      <c r="X565" s="441"/>
      <c r="Y565" s="441"/>
      <c r="Z565" s="441"/>
    </row>
    <row r="566" spans="1:26" ht="13.5" customHeight="1" x14ac:dyDescent="0.2">
      <c r="A566" s="441"/>
      <c r="B566" s="441"/>
      <c r="C566" s="441"/>
      <c r="D566" s="441"/>
      <c r="E566" s="441"/>
      <c r="F566" s="441"/>
      <c r="G566" s="441"/>
      <c r="H566" s="441"/>
      <c r="I566" s="441"/>
      <c r="J566" s="441"/>
      <c r="K566" s="441"/>
      <c r="L566" s="441"/>
      <c r="M566" s="441"/>
      <c r="N566" s="441"/>
      <c r="O566" s="441"/>
      <c r="P566" s="441"/>
      <c r="Q566" s="441"/>
      <c r="R566" s="441"/>
      <c r="S566" s="441"/>
      <c r="T566" s="441"/>
      <c r="U566" s="441"/>
      <c r="V566" s="441"/>
      <c r="W566" s="441"/>
      <c r="X566" s="441"/>
      <c r="Y566" s="441"/>
      <c r="Z566" s="441"/>
    </row>
    <row r="567" spans="1:26" ht="13.5" customHeight="1" x14ac:dyDescent="0.2">
      <c r="A567" s="441"/>
      <c r="B567" s="441"/>
      <c r="C567" s="441"/>
      <c r="D567" s="441"/>
      <c r="E567" s="441"/>
      <c r="F567" s="441"/>
      <c r="G567" s="441"/>
      <c r="H567" s="441"/>
      <c r="I567" s="441"/>
      <c r="J567" s="441"/>
      <c r="K567" s="441"/>
      <c r="L567" s="441"/>
      <c r="M567" s="441"/>
      <c r="N567" s="441"/>
      <c r="O567" s="441"/>
      <c r="P567" s="441"/>
      <c r="Q567" s="441"/>
      <c r="R567" s="441"/>
      <c r="S567" s="441"/>
      <c r="T567" s="441"/>
      <c r="U567" s="441"/>
      <c r="V567" s="441"/>
      <c r="W567" s="441"/>
      <c r="X567" s="441"/>
      <c r="Y567" s="441"/>
      <c r="Z567" s="441"/>
    </row>
    <row r="568" spans="1:26" ht="13.5" customHeight="1" x14ac:dyDescent="0.2">
      <c r="A568" s="441"/>
      <c r="B568" s="441"/>
      <c r="C568" s="441"/>
      <c r="D568" s="441"/>
      <c r="E568" s="441"/>
      <c r="F568" s="441"/>
      <c r="G568" s="441"/>
      <c r="H568" s="441"/>
      <c r="I568" s="441"/>
      <c r="J568" s="441"/>
      <c r="K568" s="441"/>
      <c r="L568" s="441"/>
      <c r="M568" s="441"/>
      <c r="N568" s="441"/>
      <c r="O568" s="441"/>
      <c r="P568" s="441"/>
      <c r="Q568" s="441"/>
      <c r="R568" s="441"/>
      <c r="S568" s="441"/>
      <c r="T568" s="441"/>
      <c r="U568" s="441"/>
      <c r="V568" s="441"/>
      <c r="W568" s="441"/>
      <c r="X568" s="441"/>
      <c r="Y568" s="441"/>
      <c r="Z568" s="441"/>
    </row>
    <row r="569" spans="1:26" ht="13.5" customHeight="1" x14ac:dyDescent="0.2">
      <c r="A569" s="441"/>
      <c r="B569" s="441"/>
      <c r="C569" s="441"/>
      <c r="D569" s="441"/>
      <c r="E569" s="441"/>
      <c r="F569" s="441"/>
      <c r="G569" s="441"/>
      <c r="H569" s="441"/>
      <c r="I569" s="441"/>
      <c r="J569" s="441"/>
      <c r="K569" s="441"/>
      <c r="L569" s="441"/>
      <c r="M569" s="441"/>
      <c r="N569" s="441"/>
      <c r="O569" s="441"/>
      <c r="P569" s="441"/>
      <c r="Q569" s="441"/>
      <c r="R569" s="441"/>
      <c r="S569" s="441"/>
      <c r="T569" s="441"/>
      <c r="U569" s="441"/>
      <c r="V569" s="441"/>
      <c r="W569" s="441"/>
      <c r="X569" s="441"/>
      <c r="Y569" s="441"/>
      <c r="Z569" s="441"/>
    </row>
    <row r="570" spans="1:26" ht="13.5" customHeight="1" x14ac:dyDescent="0.2">
      <c r="A570" s="441"/>
      <c r="B570" s="441"/>
      <c r="C570" s="441"/>
      <c r="D570" s="441"/>
      <c r="E570" s="441"/>
      <c r="F570" s="441"/>
      <c r="G570" s="441"/>
      <c r="H570" s="441"/>
      <c r="I570" s="441"/>
      <c r="J570" s="441"/>
      <c r="K570" s="441"/>
      <c r="L570" s="441"/>
      <c r="M570" s="441"/>
      <c r="N570" s="441"/>
      <c r="O570" s="441"/>
      <c r="P570" s="441"/>
      <c r="Q570" s="441"/>
      <c r="R570" s="441"/>
      <c r="S570" s="441"/>
      <c r="T570" s="441"/>
      <c r="U570" s="441"/>
      <c r="V570" s="441"/>
      <c r="W570" s="441"/>
      <c r="X570" s="441"/>
      <c r="Y570" s="441"/>
      <c r="Z570" s="441"/>
    </row>
    <row r="571" spans="1:26" ht="13.5" customHeight="1" x14ac:dyDescent="0.2">
      <c r="A571" s="441"/>
      <c r="B571" s="441"/>
      <c r="C571" s="441"/>
      <c r="D571" s="441"/>
      <c r="E571" s="441"/>
      <c r="F571" s="441"/>
      <c r="G571" s="441"/>
      <c r="H571" s="441"/>
      <c r="I571" s="441"/>
      <c r="J571" s="441"/>
      <c r="K571" s="441"/>
      <c r="L571" s="441"/>
      <c r="M571" s="441"/>
      <c r="N571" s="441"/>
      <c r="O571" s="441"/>
      <c r="P571" s="441"/>
      <c r="Q571" s="441"/>
      <c r="R571" s="441"/>
      <c r="S571" s="441"/>
      <c r="T571" s="441"/>
      <c r="U571" s="441"/>
      <c r="V571" s="441"/>
      <c r="W571" s="441"/>
      <c r="X571" s="441"/>
      <c r="Y571" s="441"/>
      <c r="Z571" s="441"/>
    </row>
    <row r="572" spans="1:26" ht="13.5" customHeight="1" x14ac:dyDescent="0.2">
      <c r="A572" s="441"/>
      <c r="B572" s="441"/>
      <c r="C572" s="441"/>
      <c r="D572" s="441"/>
      <c r="E572" s="441"/>
      <c r="F572" s="441"/>
      <c r="G572" s="441"/>
      <c r="H572" s="441"/>
      <c r="I572" s="441"/>
      <c r="J572" s="441"/>
      <c r="K572" s="441"/>
      <c r="L572" s="441"/>
      <c r="M572" s="441"/>
      <c r="N572" s="441"/>
      <c r="O572" s="441"/>
      <c r="P572" s="441"/>
      <c r="Q572" s="441"/>
      <c r="R572" s="441"/>
      <c r="S572" s="441"/>
      <c r="T572" s="441"/>
      <c r="U572" s="441"/>
      <c r="V572" s="441"/>
      <c r="W572" s="441"/>
      <c r="X572" s="441"/>
      <c r="Y572" s="441"/>
      <c r="Z572" s="441"/>
    </row>
    <row r="573" spans="1:26" ht="13.5" customHeight="1" x14ac:dyDescent="0.2">
      <c r="A573" s="441"/>
      <c r="B573" s="441"/>
      <c r="C573" s="441"/>
      <c r="D573" s="441"/>
      <c r="E573" s="441"/>
      <c r="F573" s="441"/>
      <c r="G573" s="441"/>
      <c r="H573" s="441"/>
      <c r="I573" s="441"/>
      <c r="J573" s="441"/>
      <c r="K573" s="441"/>
      <c r="L573" s="441"/>
      <c r="M573" s="441"/>
      <c r="N573" s="441"/>
      <c r="O573" s="441"/>
      <c r="P573" s="441"/>
      <c r="Q573" s="441"/>
      <c r="R573" s="441"/>
      <c r="S573" s="441"/>
      <c r="T573" s="441"/>
      <c r="U573" s="441"/>
      <c r="V573" s="441"/>
      <c r="W573" s="441"/>
      <c r="X573" s="441"/>
      <c r="Y573" s="441"/>
      <c r="Z573" s="441"/>
    </row>
    <row r="574" spans="1:26" ht="13.5" customHeight="1" x14ac:dyDescent="0.2">
      <c r="A574" s="441"/>
      <c r="B574" s="441"/>
      <c r="C574" s="441"/>
      <c r="D574" s="441"/>
      <c r="E574" s="441"/>
      <c r="F574" s="441"/>
      <c r="G574" s="441"/>
      <c r="H574" s="441"/>
      <c r="I574" s="441"/>
      <c r="J574" s="441"/>
      <c r="K574" s="441"/>
      <c r="L574" s="441"/>
      <c r="M574" s="441"/>
      <c r="N574" s="441"/>
      <c r="O574" s="441"/>
      <c r="P574" s="441"/>
      <c r="Q574" s="441"/>
      <c r="R574" s="441"/>
      <c r="S574" s="441"/>
      <c r="T574" s="441"/>
      <c r="U574" s="441"/>
      <c r="V574" s="441"/>
      <c r="W574" s="441"/>
      <c r="X574" s="441"/>
      <c r="Y574" s="441"/>
      <c r="Z574" s="441"/>
    </row>
    <row r="575" spans="1:26" ht="13.5" customHeight="1" x14ac:dyDescent="0.2">
      <c r="A575" s="441"/>
      <c r="B575" s="441"/>
      <c r="C575" s="441"/>
      <c r="D575" s="441"/>
      <c r="E575" s="441"/>
      <c r="F575" s="441"/>
      <c r="G575" s="441"/>
      <c r="H575" s="441"/>
      <c r="I575" s="441"/>
      <c r="J575" s="441"/>
      <c r="K575" s="441"/>
      <c r="L575" s="441"/>
      <c r="M575" s="441"/>
      <c r="N575" s="441"/>
      <c r="O575" s="441"/>
      <c r="P575" s="441"/>
      <c r="Q575" s="441"/>
      <c r="R575" s="441"/>
      <c r="S575" s="441"/>
      <c r="T575" s="441"/>
      <c r="U575" s="441"/>
      <c r="V575" s="441"/>
      <c r="W575" s="441"/>
      <c r="X575" s="441"/>
      <c r="Y575" s="441"/>
      <c r="Z575" s="441"/>
    </row>
    <row r="576" spans="1:26" ht="13.5" customHeight="1" x14ac:dyDescent="0.2">
      <c r="A576" s="441"/>
      <c r="B576" s="441"/>
      <c r="C576" s="441"/>
      <c r="D576" s="441"/>
      <c r="E576" s="441"/>
      <c r="F576" s="441"/>
      <c r="G576" s="441"/>
      <c r="H576" s="441"/>
      <c r="I576" s="441"/>
      <c r="J576" s="441"/>
      <c r="K576" s="441"/>
      <c r="L576" s="441"/>
      <c r="M576" s="441"/>
      <c r="N576" s="441"/>
      <c r="O576" s="441"/>
      <c r="P576" s="441"/>
      <c r="Q576" s="441"/>
      <c r="R576" s="441"/>
      <c r="S576" s="441"/>
      <c r="T576" s="441"/>
      <c r="U576" s="441"/>
      <c r="V576" s="441"/>
      <c r="W576" s="441"/>
      <c r="X576" s="441"/>
      <c r="Y576" s="441"/>
      <c r="Z576" s="441"/>
    </row>
    <row r="577" spans="1:26" ht="13.5" customHeight="1" x14ac:dyDescent="0.2">
      <c r="A577" s="441"/>
      <c r="B577" s="441"/>
      <c r="C577" s="441"/>
      <c r="D577" s="441"/>
      <c r="E577" s="441"/>
      <c r="F577" s="441"/>
      <c r="G577" s="441"/>
      <c r="H577" s="441"/>
      <c r="I577" s="441"/>
      <c r="J577" s="441"/>
      <c r="K577" s="441"/>
      <c r="L577" s="441"/>
      <c r="M577" s="441"/>
      <c r="N577" s="441"/>
      <c r="O577" s="441"/>
      <c r="P577" s="441"/>
      <c r="Q577" s="441"/>
      <c r="R577" s="441"/>
      <c r="S577" s="441"/>
      <c r="T577" s="441"/>
      <c r="U577" s="441"/>
      <c r="V577" s="441"/>
      <c r="W577" s="441"/>
      <c r="X577" s="441"/>
      <c r="Y577" s="441"/>
      <c r="Z577" s="441"/>
    </row>
    <row r="578" spans="1:26" ht="13.5" customHeight="1" x14ac:dyDescent="0.2">
      <c r="A578" s="441"/>
      <c r="B578" s="441"/>
      <c r="C578" s="441"/>
      <c r="D578" s="441"/>
      <c r="E578" s="441"/>
      <c r="F578" s="441"/>
      <c r="G578" s="441"/>
      <c r="H578" s="441"/>
      <c r="I578" s="441"/>
      <c r="J578" s="441"/>
      <c r="K578" s="441"/>
      <c r="L578" s="441"/>
      <c r="M578" s="441"/>
      <c r="N578" s="441"/>
      <c r="O578" s="441"/>
      <c r="P578" s="441"/>
      <c r="Q578" s="441"/>
      <c r="R578" s="441"/>
      <c r="S578" s="441"/>
      <c r="T578" s="441"/>
      <c r="U578" s="441"/>
      <c r="V578" s="441"/>
      <c r="W578" s="441"/>
      <c r="X578" s="441"/>
      <c r="Y578" s="441"/>
      <c r="Z578" s="441"/>
    </row>
    <row r="579" spans="1:26" ht="13.5" customHeight="1" x14ac:dyDescent="0.2">
      <c r="A579" s="441"/>
      <c r="B579" s="441"/>
      <c r="C579" s="441"/>
      <c r="D579" s="441"/>
      <c r="E579" s="441"/>
      <c r="F579" s="441"/>
      <c r="G579" s="441"/>
      <c r="H579" s="441"/>
      <c r="I579" s="441"/>
      <c r="J579" s="441"/>
      <c r="K579" s="441"/>
      <c r="L579" s="441"/>
      <c r="M579" s="441"/>
      <c r="N579" s="441"/>
      <c r="O579" s="441"/>
      <c r="P579" s="441"/>
      <c r="Q579" s="441"/>
      <c r="R579" s="441"/>
      <c r="S579" s="441"/>
      <c r="T579" s="441"/>
      <c r="U579" s="441"/>
      <c r="V579" s="441"/>
      <c r="W579" s="441"/>
      <c r="X579" s="441"/>
      <c r="Y579" s="441"/>
      <c r="Z579" s="441"/>
    </row>
    <row r="580" spans="1:26" ht="13.5" customHeight="1" x14ac:dyDescent="0.2">
      <c r="A580" s="441"/>
      <c r="B580" s="441"/>
      <c r="C580" s="441"/>
      <c r="D580" s="441"/>
      <c r="E580" s="441"/>
      <c r="F580" s="441"/>
      <c r="G580" s="441"/>
      <c r="H580" s="441"/>
      <c r="I580" s="441"/>
      <c r="J580" s="441"/>
      <c r="K580" s="441"/>
      <c r="L580" s="441"/>
      <c r="M580" s="441"/>
      <c r="N580" s="441"/>
      <c r="O580" s="441"/>
      <c r="P580" s="441"/>
      <c r="Q580" s="441"/>
      <c r="R580" s="441"/>
      <c r="S580" s="441"/>
      <c r="T580" s="441"/>
      <c r="U580" s="441"/>
      <c r="V580" s="441"/>
      <c r="W580" s="441"/>
      <c r="X580" s="441"/>
      <c r="Y580" s="441"/>
      <c r="Z580" s="441"/>
    </row>
    <row r="581" spans="1:26" ht="13.5" customHeight="1" x14ac:dyDescent="0.2">
      <c r="A581" s="441"/>
      <c r="B581" s="441"/>
      <c r="C581" s="441"/>
      <c r="D581" s="441"/>
      <c r="E581" s="441"/>
      <c r="F581" s="441"/>
      <c r="G581" s="441"/>
      <c r="H581" s="441"/>
      <c r="I581" s="441"/>
      <c r="J581" s="441"/>
      <c r="K581" s="441"/>
      <c r="L581" s="441"/>
      <c r="M581" s="441"/>
      <c r="N581" s="441"/>
      <c r="O581" s="441"/>
      <c r="P581" s="441"/>
      <c r="Q581" s="441"/>
      <c r="R581" s="441"/>
      <c r="S581" s="441"/>
      <c r="T581" s="441"/>
      <c r="U581" s="441"/>
      <c r="V581" s="441"/>
      <c r="W581" s="441"/>
      <c r="X581" s="441"/>
      <c r="Y581" s="441"/>
      <c r="Z581" s="441"/>
    </row>
    <row r="582" spans="1:26" ht="13.5" customHeight="1" x14ac:dyDescent="0.2">
      <c r="A582" s="441"/>
      <c r="B582" s="441"/>
      <c r="C582" s="441"/>
      <c r="D582" s="441"/>
      <c r="E582" s="441"/>
      <c r="F582" s="441"/>
      <c r="G582" s="441"/>
      <c r="H582" s="441"/>
      <c r="I582" s="441"/>
      <c r="J582" s="441"/>
      <c r="K582" s="441"/>
      <c r="L582" s="441"/>
      <c r="M582" s="441"/>
      <c r="N582" s="441"/>
      <c r="O582" s="441"/>
      <c r="P582" s="441"/>
      <c r="Q582" s="441"/>
      <c r="R582" s="441"/>
      <c r="S582" s="441"/>
      <c r="T582" s="441"/>
      <c r="U582" s="441"/>
      <c r="V582" s="441"/>
      <c r="W582" s="441"/>
      <c r="X582" s="441"/>
      <c r="Y582" s="441"/>
      <c r="Z582" s="441"/>
    </row>
    <row r="583" spans="1:26" ht="13.5" customHeight="1" x14ac:dyDescent="0.2">
      <c r="A583" s="441"/>
      <c r="B583" s="441"/>
      <c r="C583" s="441"/>
      <c r="D583" s="441"/>
      <c r="E583" s="441"/>
      <c r="F583" s="441"/>
      <c r="G583" s="441"/>
      <c r="H583" s="441"/>
      <c r="I583" s="441"/>
      <c r="J583" s="441"/>
      <c r="K583" s="441"/>
      <c r="L583" s="441"/>
      <c r="M583" s="441"/>
      <c r="N583" s="441"/>
      <c r="O583" s="441"/>
      <c r="P583" s="441"/>
      <c r="Q583" s="441"/>
      <c r="R583" s="441"/>
      <c r="S583" s="441"/>
      <c r="T583" s="441"/>
      <c r="U583" s="441"/>
      <c r="V583" s="441"/>
      <c r="W583" s="441"/>
      <c r="X583" s="441"/>
      <c r="Y583" s="441"/>
      <c r="Z583" s="441"/>
    </row>
    <row r="584" spans="1:26" ht="13.5" customHeight="1" x14ac:dyDescent="0.2">
      <c r="A584" s="441"/>
      <c r="B584" s="441"/>
      <c r="C584" s="441"/>
      <c r="D584" s="441"/>
      <c r="E584" s="441"/>
      <c r="F584" s="441"/>
      <c r="G584" s="441"/>
      <c r="H584" s="441"/>
      <c r="I584" s="441"/>
      <c r="J584" s="441"/>
      <c r="K584" s="441"/>
      <c r="L584" s="441"/>
      <c r="M584" s="441"/>
      <c r="N584" s="441"/>
      <c r="O584" s="441"/>
      <c r="P584" s="441"/>
      <c r="Q584" s="441"/>
      <c r="R584" s="441"/>
      <c r="S584" s="441"/>
      <c r="T584" s="441"/>
      <c r="U584" s="441"/>
      <c r="V584" s="441"/>
      <c r="W584" s="441"/>
      <c r="X584" s="441"/>
      <c r="Y584" s="441"/>
      <c r="Z584" s="441"/>
    </row>
    <row r="585" spans="1:26" ht="13.5" customHeight="1" x14ac:dyDescent="0.2">
      <c r="A585" s="441"/>
      <c r="B585" s="441"/>
      <c r="C585" s="441"/>
      <c r="D585" s="441"/>
      <c r="E585" s="441"/>
      <c r="F585" s="441"/>
      <c r="G585" s="441"/>
      <c r="H585" s="441"/>
      <c r="I585" s="441"/>
      <c r="J585" s="441"/>
      <c r="K585" s="441"/>
      <c r="L585" s="441"/>
      <c r="M585" s="441"/>
      <c r="N585" s="441"/>
      <c r="O585" s="441"/>
      <c r="P585" s="441"/>
      <c r="Q585" s="441"/>
      <c r="R585" s="441"/>
      <c r="S585" s="441"/>
      <c r="T585" s="441"/>
      <c r="U585" s="441"/>
      <c r="V585" s="441"/>
      <c r="W585" s="441"/>
      <c r="X585" s="441"/>
      <c r="Y585" s="441"/>
      <c r="Z585" s="441"/>
    </row>
    <row r="586" spans="1:26" ht="13.5" customHeight="1" x14ac:dyDescent="0.2">
      <c r="A586" s="441"/>
      <c r="B586" s="441"/>
      <c r="C586" s="441"/>
      <c r="D586" s="441"/>
      <c r="E586" s="441"/>
      <c r="F586" s="441"/>
      <c r="G586" s="441"/>
      <c r="H586" s="441"/>
      <c r="I586" s="441"/>
      <c r="J586" s="441"/>
      <c r="K586" s="441"/>
      <c r="L586" s="441"/>
      <c r="M586" s="441"/>
      <c r="N586" s="441"/>
      <c r="O586" s="441"/>
      <c r="P586" s="441"/>
      <c r="Q586" s="441"/>
      <c r="R586" s="441"/>
      <c r="S586" s="441"/>
      <c r="T586" s="441"/>
      <c r="U586" s="441"/>
      <c r="V586" s="441"/>
      <c r="W586" s="441"/>
      <c r="X586" s="441"/>
      <c r="Y586" s="441"/>
      <c r="Z586" s="441"/>
    </row>
    <row r="587" spans="1:26" ht="13.5" customHeight="1" x14ac:dyDescent="0.2">
      <c r="A587" s="441"/>
      <c r="B587" s="441"/>
      <c r="C587" s="441"/>
      <c r="D587" s="441"/>
      <c r="E587" s="441"/>
      <c r="F587" s="441"/>
      <c r="G587" s="441"/>
      <c r="H587" s="441"/>
      <c r="I587" s="441"/>
      <c r="J587" s="441"/>
      <c r="K587" s="441"/>
      <c r="L587" s="441"/>
      <c r="M587" s="441"/>
      <c r="N587" s="441"/>
      <c r="O587" s="441"/>
      <c r="P587" s="441"/>
      <c r="Q587" s="441"/>
      <c r="R587" s="441"/>
      <c r="S587" s="441"/>
      <c r="T587" s="441"/>
      <c r="U587" s="441"/>
      <c r="V587" s="441"/>
      <c r="W587" s="441"/>
      <c r="X587" s="441"/>
      <c r="Y587" s="441"/>
      <c r="Z587" s="441"/>
    </row>
    <row r="588" spans="1:26" ht="13.5" customHeight="1" x14ac:dyDescent="0.2">
      <c r="A588" s="441"/>
      <c r="B588" s="441"/>
      <c r="C588" s="441"/>
      <c r="D588" s="441"/>
      <c r="E588" s="441"/>
      <c r="F588" s="441"/>
      <c r="G588" s="441"/>
      <c r="H588" s="441"/>
      <c r="I588" s="441"/>
      <c r="J588" s="441"/>
      <c r="K588" s="441"/>
      <c r="L588" s="441"/>
      <c r="M588" s="441"/>
      <c r="N588" s="441"/>
      <c r="O588" s="441"/>
      <c r="P588" s="441"/>
      <c r="Q588" s="441"/>
      <c r="R588" s="441"/>
      <c r="S588" s="441"/>
      <c r="T588" s="441"/>
      <c r="U588" s="441"/>
      <c r="V588" s="441"/>
      <c r="W588" s="441"/>
      <c r="X588" s="441"/>
      <c r="Y588" s="441"/>
      <c r="Z588" s="441"/>
    </row>
    <row r="589" spans="1:26" ht="13.5" customHeight="1" x14ac:dyDescent="0.2">
      <c r="A589" s="441"/>
      <c r="B589" s="441"/>
      <c r="C589" s="441"/>
      <c r="D589" s="441"/>
      <c r="E589" s="441"/>
      <c r="F589" s="441"/>
      <c r="G589" s="441"/>
      <c r="H589" s="441"/>
      <c r="I589" s="441"/>
      <c r="J589" s="441"/>
      <c r="K589" s="441"/>
      <c r="L589" s="441"/>
      <c r="M589" s="441"/>
      <c r="N589" s="441"/>
      <c r="O589" s="441"/>
      <c r="P589" s="441"/>
      <c r="Q589" s="441"/>
      <c r="R589" s="441"/>
      <c r="S589" s="441"/>
      <c r="T589" s="441"/>
      <c r="U589" s="441"/>
      <c r="V589" s="441"/>
      <c r="W589" s="441"/>
      <c r="X589" s="441"/>
      <c r="Y589" s="441"/>
      <c r="Z589" s="441"/>
    </row>
    <row r="590" spans="1:26" ht="13.5" customHeight="1" x14ac:dyDescent="0.2">
      <c r="A590" s="441"/>
      <c r="B590" s="441"/>
      <c r="C590" s="441"/>
      <c r="D590" s="441"/>
      <c r="E590" s="441"/>
      <c r="F590" s="441"/>
      <c r="G590" s="441"/>
      <c r="H590" s="441"/>
      <c r="I590" s="441"/>
      <c r="J590" s="441"/>
      <c r="K590" s="441"/>
      <c r="L590" s="441"/>
      <c r="M590" s="441"/>
      <c r="N590" s="441"/>
      <c r="O590" s="441"/>
      <c r="P590" s="441"/>
      <c r="Q590" s="441"/>
      <c r="R590" s="441"/>
      <c r="S590" s="441"/>
      <c r="T590" s="441"/>
      <c r="U590" s="441"/>
      <c r="V590" s="441"/>
      <c r="W590" s="441"/>
      <c r="X590" s="441"/>
      <c r="Y590" s="441"/>
      <c r="Z590" s="441"/>
    </row>
    <row r="591" spans="1:26" ht="13.5" customHeight="1" x14ac:dyDescent="0.2">
      <c r="A591" s="441"/>
      <c r="B591" s="441"/>
      <c r="C591" s="441"/>
      <c r="D591" s="441"/>
      <c r="E591" s="441"/>
      <c r="F591" s="441"/>
      <c r="G591" s="441"/>
      <c r="H591" s="441"/>
      <c r="I591" s="441"/>
      <c r="J591" s="441"/>
      <c r="K591" s="441"/>
      <c r="L591" s="441"/>
      <c r="M591" s="441"/>
      <c r="N591" s="441"/>
      <c r="O591" s="441"/>
      <c r="P591" s="441"/>
      <c r="Q591" s="441"/>
      <c r="R591" s="441"/>
      <c r="S591" s="441"/>
      <c r="T591" s="441"/>
      <c r="U591" s="441"/>
      <c r="V591" s="441"/>
      <c r="W591" s="441"/>
      <c r="X591" s="441"/>
      <c r="Y591" s="441"/>
      <c r="Z591" s="441"/>
    </row>
    <row r="592" spans="1:26" ht="13.5" customHeight="1" x14ac:dyDescent="0.2">
      <c r="A592" s="441"/>
      <c r="B592" s="441"/>
      <c r="C592" s="441"/>
      <c r="D592" s="441"/>
      <c r="E592" s="441"/>
      <c r="F592" s="441"/>
      <c r="G592" s="441"/>
      <c r="H592" s="441"/>
      <c r="I592" s="441"/>
      <c r="J592" s="441"/>
      <c r="K592" s="441"/>
      <c r="L592" s="441"/>
      <c r="M592" s="441"/>
      <c r="N592" s="441"/>
      <c r="O592" s="441"/>
      <c r="P592" s="441"/>
      <c r="Q592" s="441"/>
      <c r="R592" s="441"/>
      <c r="S592" s="441"/>
      <c r="T592" s="441"/>
      <c r="U592" s="441"/>
      <c r="V592" s="441"/>
      <c r="W592" s="441"/>
      <c r="X592" s="441"/>
      <c r="Y592" s="441"/>
      <c r="Z592" s="441"/>
    </row>
    <row r="593" spans="1:26" ht="13.5" customHeight="1" x14ac:dyDescent="0.2">
      <c r="A593" s="441"/>
      <c r="B593" s="441"/>
      <c r="C593" s="441"/>
      <c r="D593" s="441"/>
      <c r="E593" s="441"/>
      <c r="F593" s="441"/>
      <c r="G593" s="441"/>
      <c r="H593" s="441"/>
      <c r="I593" s="441"/>
      <c r="J593" s="441"/>
      <c r="K593" s="441"/>
      <c r="L593" s="441"/>
      <c r="M593" s="441"/>
      <c r="N593" s="441"/>
      <c r="O593" s="441"/>
      <c r="P593" s="441"/>
      <c r="Q593" s="441"/>
      <c r="R593" s="441"/>
      <c r="S593" s="441"/>
      <c r="T593" s="441"/>
      <c r="U593" s="441"/>
      <c r="V593" s="441"/>
      <c r="W593" s="441"/>
      <c r="X593" s="441"/>
      <c r="Y593" s="441"/>
      <c r="Z593" s="441"/>
    </row>
    <row r="594" spans="1:26" ht="13.5" customHeight="1" x14ac:dyDescent="0.2">
      <c r="A594" s="441"/>
      <c r="B594" s="441"/>
      <c r="C594" s="441"/>
      <c r="D594" s="441"/>
      <c r="E594" s="441"/>
      <c r="F594" s="441"/>
      <c r="G594" s="441"/>
      <c r="H594" s="441"/>
      <c r="I594" s="441"/>
      <c r="J594" s="441"/>
      <c r="K594" s="441"/>
      <c r="L594" s="441"/>
      <c r="M594" s="441"/>
      <c r="N594" s="441"/>
      <c r="O594" s="441"/>
      <c r="P594" s="441"/>
      <c r="Q594" s="441"/>
      <c r="R594" s="441"/>
      <c r="S594" s="441"/>
      <c r="T594" s="441"/>
      <c r="U594" s="441"/>
      <c r="V594" s="441"/>
      <c r="W594" s="441"/>
      <c r="X594" s="441"/>
      <c r="Y594" s="441"/>
      <c r="Z594" s="441"/>
    </row>
    <row r="595" spans="1:26" ht="13.5" customHeight="1" x14ac:dyDescent="0.2">
      <c r="A595" s="441"/>
      <c r="B595" s="441"/>
      <c r="C595" s="441"/>
      <c r="D595" s="441"/>
      <c r="E595" s="441"/>
      <c r="F595" s="441"/>
      <c r="G595" s="441"/>
      <c r="H595" s="441"/>
      <c r="I595" s="441"/>
      <c r="J595" s="441"/>
      <c r="K595" s="441"/>
      <c r="L595" s="441"/>
      <c r="M595" s="441"/>
      <c r="N595" s="441"/>
      <c r="O595" s="441"/>
      <c r="P595" s="441"/>
      <c r="Q595" s="441"/>
      <c r="R595" s="441"/>
      <c r="S595" s="441"/>
      <c r="T595" s="441"/>
      <c r="U595" s="441"/>
      <c r="V595" s="441"/>
      <c r="W595" s="441"/>
      <c r="X595" s="441"/>
      <c r="Y595" s="441"/>
      <c r="Z595" s="441"/>
    </row>
    <row r="596" spans="1:26" ht="13.5" customHeight="1" x14ac:dyDescent="0.2">
      <c r="A596" s="441"/>
      <c r="B596" s="441"/>
      <c r="C596" s="441"/>
      <c r="D596" s="441"/>
      <c r="E596" s="441"/>
      <c r="F596" s="441"/>
      <c r="G596" s="441"/>
      <c r="H596" s="441"/>
      <c r="I596" s="441"/>
      <c r="J596" s="441"/>
      <c r="K596" s="441"/>
      <c r="L596" s="441"/>
      <c r="M596" s="441"/>
      <c r="N596" s="441"/>
      <c r="O596" s="441"/>
      <c r="P596" s="441"/>
      <c r="Q596" s="441"/>
      <c r="R596" s="441"/>
      <c r="S596" s="441"/>
      <c r="T596" s="441"/>
      <c r="U596" s="441"/>
      <c r="V596" s="441"/>
      <c r="W596" s="441"/>
      <c r="X596" s="441"/>
      <c r="Y596" s="441"/>
      <c r="Z596" s="441"/>
    </row>
    <row r="597" spans="1:26" ht="13.5" customHeight="1" x14ac:dyDescent="0.2">
      <c r="A597" s="441"/>
      <c r="B597" s="441"/>
      <c r="C597" s="441"/>
      <c r="D597" s="441"/>
      <c r="E597" s="441"/>
      <c r="F597" s="441"/>
      <c r="G597" s="441"/>
      <c r="H597" s="441"/>
      <c r="I597" s="441"/>
      <c r="J597" s="441"/>
      <c r="K597" s="441"/>
      <c r="L597" s="441"/>
      <c r="M597" s="441"/>
      <c r="N597" s="441"/>
      <c r="O597" s="441"/>
      <c r="P597" s="441"/>
      <c r="Q597" s="441"/>
      <c r="R597" s="441"/>
      <c r="S597" s="441"/>
      <c r="T597" s="441"/>
      <c r="U597" s="441"/>
      <c r="V597" s="441"/>
      <c r="W597" s="441"/>
      <c r="X597" s="441"/>
      <c r="Y597" s="441"/>
      <c r="Z597" s="441"/>
    </row>
    <row r="598" spans="1:26" ht="13.5" customHeight="1" x14ac:dyDescent="0.2">
      <c r="A598" s="441"/>
      <c r="B598" s="441"/>
      <c r="C598" s="441"/>
      <c r="D598" s="441"/>
      <c r="E598" s="441"/>
      <c r="F598" s="441"/>
      <c r="G598" s="441"/>
      <c r="H598" s="441"/>
      <c r="I598" s="441"/>
      <c r="J598" s="441"/>
      <c r="K598" s="441"/>
      <c r="L598" s="441"/>
      <c r="M598" s="441"/>
      <c r="N598" s="441"/>
      <c r="O598" s="441"/>
      <c r="P598" s="441"/>
      <c r="Q598" s="441"/>
      <c r="R598" s="441"/>
      <c r="S598" s="441"/>
      <c r="T598" s="441"/>
      <c r="U598" s="441"/>
      <c r="V598" s="441"/>
      <c r="W598" s="441"/>
      <c r="X598" s="441"/>
      <c r="Y598" s="441"/>
      <c r="Z598" s="441"/>
    </row>
    <row r="599" spans="1:26" ht="13.5" customHeight="1" x14ac:dyDescent="0.2">
      <c r="A599" s="441"/>
      <c r="B599" s="441"/>
      <c r="C599" s="441"/>
      <c r="D599" s="441"/>
      <c r="E599" s="441"/>
      <c r="F599" s="441"/>
      <c r="G599" s="441"/>
      <c r="H599" s="441"/>
      <c r="I599" s="441"/>
      <c r="J599" s="441"/>
      <c r="K599" s="441"/>
      <c r="L599" s="441"/>
      <c r="M599" s="441"/>
      <c r="N599" s="441"/>
      <c r="O599" s="441"/>
      <c r="P599" s="441"/>
      <c r="Q599" s="441"/>
      <c r="R599" s="441"/>
      <c r="S599" s="441"/>
      <c r="T599" s="441"/>
      <c r="U599" s="441"/>
      <c r="V599" s="441"/>
      <c r="W599" s="441"/>
      <c r="X599" s="441"/>
      <c r="Y599" s="441"/>
      <c r="Z599" s="441"/>
    </row>
    <row r="600" spans="1:26" ht="13.5" customHeight="1" x14ac:dyDescent="0.2">
      <c r="A600" s="441"/>
      <c r="B600" s="441"/>
      <c r="C600" s="441"/>
      <c r="D600" s="441"/>
      <c r="E600" s="441"/>
      <c r="F600" s="441"/>
      <c r="G600" s="441"/>
      <c r="H600" s="441"/>
      <c r="I600" s="441"/>
      <c r="J600" s="441"/>
      <c r="K600" s="441"/>
      <c r="L600" s="441"/>
      <c r="M600" s="441"/>
      <c r="N600" s="441"/>
      <c r="O600" s="441"/>
      <c r="P600" s="441"/>
      <c r="Q600" s="441"/>
      <c r="R600" s="441"/>
      <c r="S600" s="441"/>
      <c r="T600" s="441"/>
      <c r="U600" s="441"/>
      <c r="V600" s="441"/>
      <c r="W600" s="441"/>
      <c r="X600" s="441"/>
      <c r="Y600" s="441"/>
      <c r="Z600" s="441"/>
    </row>
    <row r="601" spans="1:26" ht="13.5" customHeight="1" x14ac:dyDescent="0.2">
      <c r="A601" s="441"/>
      <c r="B601" s="441"/>
      <c r="C601" s="441"/>
      <c r="D601" s="441"/>
      <c r="E601" s="441"/>
      <c r="F601" s="441"/>
      <c r="G601" s="441"/>
      <c r="H601" s="441"/>
      <c r="I601" s="441"/>
      <c r="J601" s="441"/>
      <c r="K601" s="441"/>
      <c r="L601" s="441"/>
      <c r="M601" s="441"/>
      <c r="N601" s="441"/>
      <c r="O601" s="441"/>
      <c r="P601" s="441"/>
      <c r="Q601" s="441"/>
      <c r="R601" s="441"/>
      <c r="S601" s="441"/>
      <c r="T601" s="441"/>
      <c r="U601" s="441"/>
      <c r="V601" s="441"/>
      <c r="W601" s="441"/>
      <c r="X601" s="441"/>
      <c r="Y601" s="441"/>
      <c r="Z601" s="441"/>
    </row>
    <row r="602" spans="1:26" ht="13.5" customHeight="1" x14ac:dyDescent="0.2">
      <c r="A602" s="441"/>
      <c r="B602" s="441"/>
      <c r="C602" s="441"/>
      <c r="D602" s="441"/>
      <c r="E602" s="441"/>
      <c r="F602" s="441"/>
      <c r="G602" s="441"/>
      <c r="H602" s="441"/>
      <c r="I602" s="441"/>
      <c r="J602" s="441"/>
      <c r="K602" s="441"/>
      <c r="L602" s="441"/>
      <c r="M602" s="441"/>
      <c r="N602" s="441"/>
      <c r="O602" s="441"/>
      <c r="P602" s="441"/>
      <c r="Q602" s="441"/>
      <c r="R602" s="441"/>
      <c r="S602" s="441"/>
      <c r="T602" s="441"/>
      <c r="U602" s="441"/>
      <c r="V602" s="441"/>
      <c r="W602" s="441"/>
      <c r="X602" s="441"/>
      <c r="Y602" s="441"/>
      <c r="Z602" s="441"/>
    </row>
    <row r="603" spans="1:26" ht="13.5" customHeight="1" x14ac:dyDescent="0.2">
      <c r="A603" s="441"/>
      <c r="B603" s="441"/>
      <c r="C603" s="441"/>
      <c r="D603" s="441"/>
      <c r="E603" s="441"/>
      <c r="F603" s="441"/>
      <c r="G603" s="441"/>
      <c r="H603" s="441"/>
      <c r="I603" s="441"/>
      <c r="J603" s="441"/>
      <c r="K603" s="441"/>
      <c r="L603" s="441"/>
      <c r="M603" s="441"/>
      <c r="N603" s="441"/>
      <c r="O603" s="441"/>
      <c r="P603" s="441"/>
      <c r="Q603" s="441"/>
      <c r="R603" s="441"/>
      <c r="S603" s="441"/>
      <c r="T603" s="441"/>
      <c r="U603" s="441"/>
      <c r="V603" s="441"/>
      <c r="W603" s="441"/>
      <c r="X603" s="441"/>
      <c r="Y603" s="441"/>
      <c r="Z603" s="441"/>
    </row>
    <row r="604" spans="1:26" ht="13.5" customHeight="1" x14ac:dyDescent="0.2">
      <c r="A604" s="441"/>
      <c r="B604" s="441"/>
      <c r="C604" s="441"/>
      <c r="D604" s="441"/>
      <c r="E604" s="441"/>
      <c r="F604" s="441"/>
      <c r="G604" s="441"/>
      <c r="H604" s="441"/>
      <c r="I604" s="441"/>
      <c r="J604" s="441"/>
      <c r="K604" s="441"/>
      <c r="L604" s="441"/>
      <c r="M604" s="441"/>
      <c r="N604" s="441"/>
      <c r="O604" s="441"/>
      <c r="P604" s="441"/>
      <c r="Q604" s="441"/>
      <c r="R604" s="441"/>
      <c r="S604" s="441"/>
      <c r="T604" s="441"/>
      <c r="U604" s="441"/>
      <c r="V604" s="441"/>
      <c r="W604" s="441"/>
      <c r="X604" s="441"/>
      <c r="Y604" s="441"/>
      <c r="Z604" s="441"/>
    </row>
    <row r="605" spans="1:26" ht="13.5" customHeight="1" x14ac:dyDescent="0.2">
      <c r="A605" s="441"/>
      <c r="B605" s="441"/>
      <c r="C605" s="441"/>
      <c r="D605" s="441"/>
      <c r="E605" s="441"/>
      <c r="F605" s="441"/>
      <c r="G605" s="441"/>
      <c r="H605" s="441"/>
      <c r="I605" s="441"/>
      <c r="J605" s="441"/>
      <c r="K605" s="441"/>
      <c r="L605" s="441"/>
      <c r="M605" s="441"/>
      <c r="N605" s="441"/>
      <c r="O605" s="441"/>
      <c r="P605" s="441"/>
      <c r="Q605" s="441"/>
      <c r="R605" s="441"/>
      <c r="S605" s="441"/>
      <c r="T605" s="441"/>
      <c r="U605" s="441"/>
      <c r="V605" s="441"/>
      <c r="W605" s="441"/>
      <c r="X605" s="441"/>
      <c r="Y605" s="441"/>
      <c r="Z605" s="441"/>
    </row>
    <row r="606" spans="1:26" ht="13.5" customHeight="1" x14ac:dyDescent="0.2">
      <c r="A606" s="441"/>
      <c r="B606" s="441"/>
      <c r="C606" s="441"/>
      <c r="D606" s="441"/>
      <c r="E606" s="441"/>
      <c r="F606" s="441"/>
      <c r="G606" s="441"/>
      <c r="H606" s="441"/>
      <c r="I606" s="441"/>
      <c r="J606" s="441"/>
      <c r="K606" s="441"/>
      <c r="L606" s="441"/>
      <c r="M606" s="441"/>
      <c r="N606" s="441"/>
      <c r="O606" s="441"/>
      <c r="P606" s="441"/>
      <c r="Q606" s="441"/>
      <c r="R606" s="441"/>
      <c r="S606" s="441"/>
      <c r="T606" s="441"/>
      <c r="U606" s="441"/>
      <c r="V606" s="441"/>
      <c r="W606" s="441"/>
      <c r="X606" s="441"/>
      <c r="Y606" s="441"/>
      <c r="Z606" s="441"/>
    </row>
    <row r="607" spans="1:26" ht="13.5" customHeight="1" x14ac:dyDescent="0.2">
      <c r="A607" s="441"/>
      <c r="B607" s="441"/>
      <c r="C607" s="441"/>
      <c r="D607" s="441"/>
      <c r="E607" s="441"/>
      <c r="F607" s="441"/>
      <c r="G607" s="441"/>
      <c r="H607" s="441"/>
      <c r="I607" s="441"/>
      <c r="J607" s="441"/>
      <c r="K607" s="441"/>
      <c r="L607" s="441"/>
      <c r="M607" s="441"/>
      <c r="N607" s="441"/>
      <c r="O607" s="441"/>
      <c r="P607" s="441"/>
      <c r="Q607" s="441"/>
      <c r="R607" s="441"/>
      <c r="S607" s="441"/>
      <c r="T607" s="441"/>
      <c r="U607" s="441"/>
      <c r="V607" s="441"/>
      <c r="W607" s="441"/>
      <c r="X607" s="441"/>
      <c r="Y607" s="441"/>
      <c r="Z607" s="441"/>
    </row>
    <row r="608" spans="1:26" ht="13.5" customHeight="1" x14ac:dyDescent="0.2">
      <c r="A608" s="441"/>
      <c r="B608" s="441"/>
      <c r="C608" s="441"/>
      <c r="D608" s="441"/>
      <c r="E608" s="441"/>
      <c r="F608" s="441"/>
      <c r="G608" s="441"/>
      <c r="H608" s="441"/>
      <c r="I608" s="441"/>
      <c r="J608" s="441"/>
      <c r="K608" s="441"/>
      <c r="L608" s="441"/>
      <c r="M608" s="441"/>
      <c r="N608" s="441"/>
      <c r="O608" s="441"/>
      <c r="P608" s="441"/>
      <c r="Q608" s="441"/>
      <c r="R608" s="441"/>
      <c r="S608" s="441"/>
      <c r="T608" s="441"/>
      <c r="U608" s="441"/>
      <c r="V608" s="441"/>
      <c r="W608" s="441"/>
      <c r="X608" s="441"/>
      <c r="Y608" s="441"/>
      <c r="Z608" s="441"/>
    </row>
    <row r="609" spans="1:26" ht="13.5" customHeight="1" x14ac:dyDescent="0.2">
      <c r="A609" s="441"/>
      <c r="B609" s="441"/>
      <c r="C609" s="441"/>
      <c r="D609" s="441"/>
      <c r="E609" s="441"/>
      <c r="F609" s="441"/>
      <c r="G609" s="441"/>
      <c r="H609" s="441"/>
      <c r="I609" s="441"/>
      <c r="J609" s="441"/>
      <c r="K609" s="441"/>
      <c r="L609" s="441"/>
      <c r="M609" s="441"/>
      <c r="N609" s="441"/>
      <c r="O609" s="441"/>
      <c r="P609" s="441"/>
      <c r="Q609" s="441"/>
      <c r="R609" s="441"/>
      <c r="S609" s="441"/>
      <c r="T609" s="441"/>
      <c r="U609" s="441"/>
      <c r="V609" s="441"/>
      <c r="W609" s="441"/>
      <c r="X609" s="441"/>
      <c r="Y609" s="441"/>
      <c r="Z609" s="441"/>
    </row>
    <row r="610" spans="1:26" ht="13.5" customHeight="1" x14ac:dyDescent="0.2">
      <c r="A610" s="441"/>
      <c r="B610" s="441"/>
      <c r="C610" s="441"/>
      <c r="D610" s="441"/>
      <c r="E610" s="441"/>
      <c r="F610" s="441"/>
      <c r="G610" s="441"/>
      <c r="H610" s="441"/>
      <c r="I610" s="441"/>
      <c r="J610" s="441"/>
      <c r="K610" s="441"/>
      <c r="L610" s="441"/>
      <c r="M610" s="441"/>
      <c r="N610" s="441"/>
      <c r="O610" s="441"/>
      <c r="P610" s="441"/>
      <c r="Q610" s="441"/>
      <c r="R610" s="441"/>
      <c r="S610" s="441"/>
      <c r="T610" s="441"/>
      <c r="U610" s="441"/>
      <c r="V610" s="441"/>
      <c r="W610" s="441"/>
      <c r="X610" s="441"/>
      <c r="Y610" s="441"/>
      <c r="Z610" s="441"/>
    </row>
    <row r="611" spans="1:26" ht="13.5" customHeight="1" x14ac:dyDescent="0.2">
      <c r="A611" s="441"/>
      <c r="B611" s="441"/>
      <c r="C611" s="441"/>
      <c r="D611" s="441"/>
      <c r="E611" s="441"/>
      <c r="F611" s="441"/>
      <c r="G611" s="441"/>
      <c r="H611" s="441"/>
      <c r="I611" s="441"/>
      <c r="J611" s="441"/>
      <c r="K611" s="441"/>
      <c r="L611" s="441"/>
      <c r="M611" s="441"/>
      <c r="N611" s="441"/>
      <c r="O611" s="441"/>
      <c r="P611" s="441"/>
      <c r="Q611" s="441"/>
      <c r="R611" s="441"/>
      <c r="S611" s="441"/>
      <c r="T611" s="441"/>
      <c r="U611" s="441"/>
      <c r="V611" s="441"/>
      <c r="W611" s="441"/>
      <c r="X611" s="441"/>
      <c r="Y611" s="441"/>
      <c r="Z611" s="441"/>
    </row>
    <row r="612" spans="1:26" ht="13.5" customHeight="1" x14ac:dyDescent="0.2">
      <c r="A612" s="441"/>
      <c r="B612" s="441"/>
      <c r="C612" s="441"/>
      <c r="D612" s="441"/>
      <c r="E612" s="441"/>
      <c r="F612" s="441"/>
      <c r="G612" s="441"/>
      <c r="H612" s="441"/>
      <c r="I612" s="441"/>
      <c r="J612" s="441"/>
      <c r="K612" s="441"/>
      <c r="L612" s="441"/>
      <c r="M612" s="441"/>
      <c r="N612" s="441"/>
      <c r="O612" s="441"/>
      <c r="P612" s="441"/>
      <c r="Q612" s="441"/>
      <c r="R612" s="441"/>
      <c r="S612" s="441"/>
      <c r="T612" s="441"/>
      <c r="U612" s="441"/>
      <c r="V612" s="441"/>
      <c r="W612" s="441"/>
      <c r="X612" s="441"/>
      <c r="Y612" s="441"/>
      <c r="Z612" s="441"/>
    </row>
    <row r="613" spans="1:26" ht="13.5" customHeight="1" x14ac:dyDescent="0.2">
      <c r="A613" s="441"/>
      <c r="B613" s="441"/>
      <c r="C613" s="441"/>
      <c r="D613" s="441"/>
      <c r="E613" s="441"/>
      <c r="F613" s="441"/>
      <c r="G613" s="441"/>
      <c r="H613" s="441"/>
      <c r="I613" s="441"/>
      <c r="J613" s="441"/>
      <c r="K613" s="441"/>
      <c r="L613" s="441"/>
      <c r="M613" s="441"/>
      <c r="N613" s="441"/>
      <c r="O613" s="441"/>
      <c r="P613" s="441"/>
      <c r="Q613" s="441"/>
      <c r="R613" s="441"/>
      <c r="S613" s="441"/>
      <c r="T613" s="441"/>
      <c r="U613" s="441"/>
      <c r="V613" s="441"/>
      <c r="W613" s="441"/>
      <c r="X613" s="441"/>
      <c r="Y613" s="441"/>
      <c r="Z613" s="441"/>
    </row>
    <row r="614" spans="1:26" ht="13.5" customHeight="1" x14ac:dyDescent="0.2">
      <c r="A614" s="441"/>
      <c r="B614" s="441"/>
      <c r="C614" s="441"/>
      <c r="D614" s="441"/>
      <c r="E614" s="441"/>
      <c r="F614" s="441"/>
      <c r="G614" s="441"/>
      <c r="H614" s="441"/>
      <c r="I614" s="441"/>
      <c r="J614" s="441"/>
      <c r="K614" s="441"/>
      <c r="L614" s="441"/>
      <c r="M614" s="441"/>
      <c r="N614" s="441"/>
      <c r="O614" s="441"/>
      <c r="P614" s="441"/>
      <c r="Q614" s="441"/>
      <c r="R614" s="441"/>
      <c r="S614" s="441"/>
      <c r="T614" s="441"/>
      <c r="U614" s="441"/>
      <c r="V614" s="441"/>
      <c r="W614" s="441"/>
      <c r="X614" s="441"/>
      <c r="Y614" s="441"/>
      <c r="Z614" s="441"/>
    </row>
    <row r="615" spans="1:26" ht="13.5" customHeight="1" x14ac:dyDescent="0.2">
      <c r="A615" s="441"/>
      <c r="B615" s="441"/>
      <c r="C615" s="441"/>
      <c r="D615" s="441"/>
      <c r="E615" s="441"/>
      <c r="F615" s="441"/>
      <c r="G615" s="441"/>
      <c r="H615" s="441"/>
      <c r="I615" s="441"/>
      <c r="J615" s="441"/>
      <c r="K615" s="441"/>
      <c r="L615" s="441"/>
      <c r="M615" s="441"/>
      <c r="N615" s="441"/>
      <c r="O615" s="441"/>
      <c r="P615" s="441"/>
      <c r="Q615" s="441"/>
      <c r="R615" s="441"/>
      <c r="S615" s="441"/>
      <c r="T615" s="441"/>
      <c r="U615" s="441"/>
      <c r="V615" s="441"/>
      <c r="W615" s="441"/>
      <c r="X615" s="441"/>
      <c r="Y615" s="441"/>
      <c r="Z615" s="441"/>
    </row>
    <row r="616" spans="1:26" ht="13.5" customHeight="1" x14ac:dyDescent="0.2">
      <c r="A616" s="441"/>
      <c r="B616" s="441"/>
      <c r="C616" s="441"/>
      <c r="D616" s="441"/>
      <c r="E616" s="441"/>
      <c r="F616" s="441"/>
      <c r="G616" s="441"/>
      <c r="H616" s="441"/>
      <c r="I616" s="441"/>
      <c r="J616" s="441"/>
      <c r="K616" s="441"/>
      <c r="L616" s="441"/>
      <c r="M616" s="441"/>
      <c r="N616" s="441"/>
      <c r="O616" s="441"/>
      <c r="P616" s="441"/>
      <c r="Q616" s="441"/>
      <c r="R616" s="441"/>
      <c r="S616" s="441"/>
      <c r="T616" s="441"/>
      <c r="U616" s="441"/>
      <c r="V616" s="441"/>
      <c r="W616" s="441"/>
      <c r="X616" s="441"/>
      <c r="Y616" s="441"/>
      <c r="Z616" s="441"/>
    </row>
    <row r="617" spans="1:26" ht="13.5" customHeight="1" x14ac:dyDescent="0.2">
      <c r="A617" s="441"/>
      <c r="B617" s="441"/>
      <c r="C617" s="441"/>
      <c r="D617" s="441"/>
      <c r="E617" s="441"/>
      <c r="F617" s="441"/>
      <c r="G617" s="441"/>
      <c r="H617" s="441"/>
      <c r="I617" s="441"/>
      <c r="J617" s="441"/>
      <c r="K617" s="441"/>
      <c r="L617" s="441"/>
      <c r="M617" s="441"/>
      <c r="N617" s="441"/>
      <c r="O617" s="441"/>
      <c r="P617" s="441"/>
      <c r="Q617" s="441"/>
      <c r="R617" s="441"/>
      <c r="S617" s="441"/>
      <c r="T617" s="441"/>
      <c r="U617" s="441"/>
      <c r="V617" s="441"/>
      <c r="W617" s="441"/>
      <c r="X617" s="441"/>
      <c r="Y617" s="441"/>
      <c r="Z617" s="441"/>
    </row>
    <row r="618" spans="1:26" ht="13.5" customHeight="1" x14ac:dyDescent="0.2">
      <c r="A618" s="441"/>
      <c r="B618" s="441"/>
      <c r="C618" s="441"/>
      <c r="D618" s="441"/>
      <c r="E618" s="441"/>
      <c r="F618" s="441"/>
      <c r="G618" s="441"/>
      <c r="H618" s="441"/>
      <c r="I618" s="441"/>
      <c r="J618" s="441"/>
      <c r="K618" s="441"/>
      <c r="L618" s="441"/>
      <c r="M618" s="441"/>
      <c r="N618" s="441"/>
      <c r="O618" s="441"/>
      <c r="P618" s="441"/>
      <c r="Q618" s="441"/>
      <c r="R618" s="441"/>
      <c r="S618" s="441"/>
      <c r="T618" s="441"/>
      <c r="U618" s="441"/>
      <c r="V618" s="441"/>
      <c r="W618" s="441"/>
      <c r="X618" s="441"/>
      <c r="Y618" s="441"/>
      <c r="Z618" s="441"/>
    </row>
    <row r="619" spans="1:26" ht="13.5" customHeight="1" x14ac:dyDescent="0.2">
      <c r="A619" s="441"/>
      <c r="B619" s="441"/>
      <c r="C619" s="441"/>
      <c r="D619" s="441"/>
      <c r="E619" s="441"/>
      <c r="F619" s="441"/>
      <c r="G619" s="441"/>
      <c r="H619" s="441"/>
      <c r="I619" s="441"/>
      <c r="J619" s="441"/>
      <c r="K619" s="441"/>
      <c r="L619" s="441"/>
      <c r="M619" s="441"/>
      <c r="N619" s="441"/>
      <c r="O619" s="441"/>
      <c r="P619" s="441"/>
      <c r="Q619" s="441"/>
      <c r="R619" s="441"/>
      <c r="S619" s="441"/>
      <c r="T619" s="441"/>
      <c r="U619" s="441"/>
      <c r="V619" s="441"/>
      <c r="W619" s="441"/>
      <c r="X619" s="441"/>
      <c r="Y619" s="441"/>
      <c r="Z619" s="441"/>
    </row>
    <row r="620" spans="1:26" ht="13.5" customHeight="1" x14ac:dyDescent="0.2">
      <c r="A620" s="441"/>
      <c r="B620" s="441"/>
      <c r="C620" s="441"/>
      <c r="D620" s="441"/>
      <c r="E620" s="441"/>
      <c r="F620" s="441"/>
      <c r="G620" s="441"/>
      <c r="H620" s="441"/>
      <c r="I620" s="441"/>
      <c r="J620" s="441"/>
      <c r="K620" s="441"/>
      <c r="L620" s="441"/>
      <c r="M620" s="441"/>
      <c r="N620" s="441"/>
      <c r="O620" s="441"/>
      <c r="P620" s="441"/>
      <c r="Q620" s="441"/>
      <c r="R620" s="441"/>
      <c r="S620" s="441"/>
      <c r="T620" s="441"/>
      <c r="U620" s="441"/>
      <c r="V620" s="441"/>
      <c r="W620" s="441"/>
      <c r="X620" s="441"/>
      <c r="Y620" s="441"/>
      <c r="Z620" s="441"/>
    </row>
    <row r="621" spans="1:26" ht="13.5" customHeight="1" x14ac:dyDescent="0.2">
      <c r="A621" s="441"/>
      <c r="B621" s="441"/>
      <c r="C621" s="441"/>
      <c r="D621" s="441"/>
      <c r="E621" s="441"/>
      <c r="F621" s="441"/>
      <c r="G621" s="441"/>
      <c r="H621" s="441"/>
      <c r="I621" s="441"/>
      <c r="J621" s="441"/>
      <c r="K621" s="441"/>
      <c r="L621" s="441"/>
      <c r="M621" s="441"/>
      <c r="N621" s="441"/>
      <c r="O621" s="441"/>
      <c r="P621" s="441"/>
      <c r="Q621" s="441"/>
      <c r="R621" s="441"/>
      <c r="S621" s="441"/>
      <c r="T621" s="441"/>
      <c r="U621" s="441"/>
      <c r="V621" s="441"/>
      <c r="W621" s="441"/>
      <c r="X621" s="441"/>
      <c r="Y621" s="441"/>
      <c r="Z621" s="441"/>
    </row>
    <row r="622" spans="1:26" ht="13.5" customHeight="1" x14ac:dyDescent="0.2">
      <c r="A622" s="441"/>
      <c r="B622" s="441"/>
      <c r="C622" s="441"/>
      <c r="D622" s="441"/>
      <c r="E622" s="441"/>
      <c r="F622" s="441"/>
      <c r="G622" s="441"/>
      <c r="H622" s="441"/>
      <c r="I622" s="441"/>
      <c r="J622" s="441"/>
      <c r="K622" s="441"/>
      <c r="L622" s="441"/>
      <c r="M622" s="441"/>
      <c r="N622" s="441"/>
      <c r="O622" s="441"/>
      <c r="P622" s="441"/>
      <c r="Q622" s="441"/>
      <c r="R622" s="441"/>
      <c r="S622" s="441"/>
      <c r="T622" s="441"/>
      <c r="U622" s="441"/>
      <c r="V622" s="441"/>
      <c r="W622" s="441"/>
      <c r="X622" s="441"/>
      <c r="Y622" s="441"/>
      <c r="Z622" s="441"/>
    </row>
    <row r="623" spans="1:26" ht="13.5" customHeight="1" x14ac:dyDescent="0.2">
      <c r="A623" s="441"/>
      <c r="B623" s="441"/>
      <c r="C623" s="441"/>
      <c r="D623" s="441"/>
      <c r="E623" s="441"/>
      <c r="F623" s="441"/>
      <c r="G623" s="441"/>
      <c r="H623" s="441"/>
      <c r="I623" s="441"/>
      <c r="J623" s="441"/>
      <c r="K623" s="441"/>
      <c r="L623" s="441"/>
      <c r="M623" s="441"/>
      <c r="N623" s="441"/>
      <c r="O623" s="441"/>
      <c r="P623" s="441"/>
      <c r="Q623" s="441"/>
      <c r="R623" s="441"/>
      <c r="S623" s="441"/>
      <c r="T623" s="441"/>
      <c r="U623" s="441"/>
      <c r="V623" s="441"/>
      <c r="W623" s="441"/>
      <c r="X623" s="441"/>
      <c r="Y623" s="441"/>
      <c r="Z623" s="441"/>
    </row>
    <row r="624" spans="1:26" ht="13.5" customHeight="1" x14ac:dyDescent="0.2">
      <c r="A624" s="441"/>
      <c r="B624" s="441"/>
      <c r="C624" s="441"/>
      <c r="D624" s="441"/>
      <c r="E624" s="441"/>
      <c r="F624" s="441"/>
      <c r="G624" s="441"/>
      <c r="H624" s="441"/>
      <c r="I624" s="441"/>
      <c r="J624" s="441"/>
      <c r="K624" s="441"/>
      <c r="L624" s="441"/>
      <c r="M624" s="441"/>
      <c r="N624" s="441"/>
      <c r="O624" s="441"/>
      <c r="P624" s="441"/>
      <c r="Q624" s="441"/>
      <c r="R624" s="441"/>
      <c r="S624" s="441"/>
      <c r="T624" s="441"/>
      <c r="U624" s="441"/>
      <c r="V624" s="441"/>
      <c r="W624" s="441"/>
      <c r="X624" s="441"/>
      <c r="Y624" s="441"/>
      <c r="Z624" s="441"/>
    </row>
    <row r="625" spans="1:26" ht="13.5" customHeight="1" x14ac:dyDescent="0.2">
      <c r="A625" s="441"/>
      <c r="B625" s="441"/>
      <c r="C625" s="441"/>
      <c r="D625" s="441"/>
      <c r="E625" s="441"/>
      <c r="F625" s="441"/>
      <c r="G625" s="441"/>
      <c r="H625" s="441"/>
      <c r="I625" s="441"/>
      <c r="J625" s="441"/>
      <c r="K625" s="441"/>
      <c r="L625" s="441"/>
      <c r="M625" s="441"/>
      <c r="N625" s="441"/>
      <c r="O625" s="441"/>
      <c r="P625" s="441"/>
      <c r="Q625" s="441"/>
      <c r="R625" s="441"/>
      <c r="S625" s="441"/>
      <c r="T625" s="441"/>
      <c r="U625" s="441"/>
      <c r="V625" s="441"/>
      <c r="W625" s="441"/>
      <c r="X625" s="441"/>
      <c r="Y625" s="441"/>
      <c r="Z625" s="441"/>
    </row>
    <row r="626" spans="1:26" ht="13.5" customHeight="1" x14ac:dyDescent="0.2">
      <c r="A626" s="441"/>
      <c r="B626" s="441"/>
      <c r="C626" s="441"/>
      <c r="D626" s="441"/>
      <c r="E626" s="441"/>
      <c r="F626" s="441"/>
      <c r="G626" s="441"/>
      <c r="H626" s="441"/>
      <c r="I626" s="441"/>
      <c r="J626" s="441"/>
      <c r="K626" s="441"/>
      <c r="L626" s="441"/>
      <c r="M626" s="441"/>
      <c r="N626" s="441"/>
      <c r="O626" s="441"/>
      <c r="P626" s="441"/>
      <c r="Q626" s="441"/>
      <c r="R626" s="441"/>
      <c r="S626" s="441"/>
      <c r="T626" s="441"/>
      <c r="U626" s="441"/>
      <c r="V626" s="441"/>
      <c r="W626" s="441"/>
      <c r="X626" s="441"/>
      <c r="Y626" s="441"/>
      <c r="Z626" s="441"/>
    </row>
    <row r="627" spans="1:26" ht="13.5" customHeight="1" x14ac:dyDescent="0.2">
      <c r="A627" s="441"/>
      <c r="B627" s="441"/>
      <c r="C627" s="441"/>
      <c r="D627" s="441"/>
      <c r="E627" s="441"/>
      <c r="F627" s="441"/>
      <c r="G627" s="441"/>
      <c r="H627" s="441"/>
      <c r="I627" s="441"/>
      <c r="J627" s="441"/>
      <c r="K627" s="441"/>
      <c r="L627" s="441"/>
      <c r="M627" s="441"/>
      <c r="N627" s="441"/>
      <c r="O627" s="441"/>
      <c r="P627" s="441"/>
      <c r="Q627" s="441"/>
      <c r="R627" s="441"/>
      <c r="S627" s="441"/>
      <c r="T627" s="441"/>
      <c r="U627" s="441"/>
      <c r="V627" s="441"/>
      <c r="W627" s="441"/>
      <c r="X627" s="441"/>
      <c r="Y627" s="441"/>
      <c r="Z627" s="441"/>
    </row>
    <row r="628" spans="1:26" ht="13.5" customHeight="1" x14ac:dyDescent="0.2">
      <c r="A628" s="441"/>
      <c r="B628" s="441"/>
      <c r="C628" s="441"/>
      <c r="D628" s="441"/>
      <c r="E628" s="441"/>
      <c r="F628" s="441"/>
      <c r="G628" s="441"/>
      <c r="H628" s="441"/>
      <c r="I628" s="441"/>
      <c r="J628" s="441"/>
      <c r="K628" s="441"/>
      <c r="L628" s="441"/>
      <c r="M628" s="441"/>
      <c r="N628" s="441"/>
      <c r="O628" s="441"/>
      <c r="P628" s="441"/>
      <c r="Q628" s="441"/>
      <c r="R628" s="441"/>
      <c r="S628" s="441"/>
      <c r="T628" s="441"/>
      <c r="U628" s="441"/>
      <c r="V628" s="441"/>
      <c r="W628" s="441"/>
      <c r="X628" s="441"/>
      <c r="Y628" s="441"/>
      <c r="Z628" s="441"/>
    </row>
    <row r="629" spans="1:26" ht="13.5" customHeight="1" x14ac:dyDescent="0.2">
      <c r="A629" s="441"/>
      <c r="B629" s="441"/>
      <c r="C629" s="441"/>
      <c r="D629" s="441"/>
      <c r="E629" s="441"/>
      <c r="F629" s="441"/>
      <c r="G629" s="441"/>
      <c r="H629" s="441"/>
      <c r="I629" s="441"/>
      <c r="J629" s="441"/>
      <c r="K629" s="441"/>
      <c r="L629" s="441"/>
      <c r="M629" s="441"/>
      <c r="N629" s="441"/>
      <c r="O629" s="441"/>
      <c r="P629" s="441"/>
      <c r="Q629" s="441"/>
      <c r="R629" s="441"/>
      <c r="S629" s="441"/>
      <c r="T629" s="441"/>
      <c r="U629" s="441"/>
      <c r="V629" s="441"/>
      <c r="W629" s="441"/>
      <c r="X629" s="441"/>
      <c r="Y629" s="441"/>
      <c r="Z629" s="441"/>
    </row>
    <row r="630" spans="1:26" ht="13.5" customHeight="1" x14ac:dyDescent="0.2">
      <c r="A630" s="441"/>
      <c r="B630" s="441"/>
      <c r="C630" s="441"/>
      <c r="D630" s="441"/>
      <c r="E630" s="441"/>
      <c r="F630" s="441"/>
      <c r="G630" s="441"/>
      <c r="H630" s="441"/>
      <c r="I630" s="441"/>
      <c r="J630" s="441"/>
      <c r="K630" s="441"/>
      <c r="L630" s="441"/>
      <c r="M630" s="441"/>
      <c r="N630" s="441"/>
      <c r="O630" s="441"/>
      <c r="P630" s="441"/>
      <c r="Q630" s="441"/>
      <c r="R630" s="441"/>
      <c r="S630" s="441"/>
      <c r="T630" s="441"/>
      <c r="U630" s="441"/>
      <c r="V630" s="441"/>
      <c r="W630" s="441"/>
      <c r="X630" s="441"/>
      <c r="Y630" s="441"/>
      <c r="Z630" s="441"/>
    </row>
    <row r="631" spans="1:26" ht="13.5" customHeight="1" x14ac:dyDescent="0.2">
      <c r="A631" s="441"/>
      <c r="B631" s="441"/>
      <c r="C631" s="441"/>
      <c r="D631" s="441"/>
      <c r="E631" s="441"/>
      <c r="F631" s="441"/>
      <c r="G631" s="441"/>
      <c r="H631" s="441"/>
      <c r="I631" s="441"/>
      <c r="J631" s="441"/>
      <c r="K631" s="441"/>
      <c r="L631" s="441"/>
      <c r="M631" s="441"/>
      <c r="N631" s="441"/>
      <c r="O631" s="441"/>
      <c r="P631" s="441"/>
      <c r="Q631" s="441"/>
      <c r="R631" s="441"/>
      <c r="S631" s="441"/>
      <c r="T631" s="441"/>
      <c r="U631" s="441"/>
      <c r="V631" s="441"/>
      <c r="W631" s="441"/>
      <c r="X631" s="441"/>
      <c r="Y631" s="441"/>
      <c r="Z631" s="441"/>
    </row>
    <row r="632" spans="1:26" ht="13.5" customHeight="1" x14ac:dyDescent="0.2">
      <c r="A632" s="441"/>
      <c r="B632" s="441"/>
      <c r="C632" s="441"/>
      <c r="D632" s="441"/>
      <c r="E632" s="441"/>
      <c r="F632" s="441"/>
      <c r="G632" s="441"/>
      <c r="H632" s="441"/>
      <c r="I632" s="441"/>
      <c r="J632" s="441"/>
      <c r="K632" s="441"/>
      <c r="L632" s="441"/>
      <c r="M632" s="441"/>
      <c r="N632" s="441"/>
      <c r="O632" s="441"/>
      <c r="P632" s="441"/>
      <c r="Q632" s="441"/>
      <c r="R632" s="441"/>
      <c r="S632" s="441"/>
      <c r="T632" s="441"/>
      <c r="U632" s="441"/>
      <c r="V632" s="441"/>
      <c r="W632" s="441"/>
      <c r="X632" s="441"/>
      <c r="Y632" s="441"/>
      <c r="Z632" s="441"/>
    </row>
    <row r="633" spans="1:26" ht="13.5" customHeight="1" x14ac:dyDescent="0.2">
      <c r="A633" s="441"/>
      <c r="B633" s="441"/>
      <c r="C633" s="441"/>
      <c r="D633" s="441"/>
      <c r="E633" s="441"/>
      <c r="F633" s="441"/>
      <c r="G633" s="441"/>
      <c r="H633" s="441"/>
      <c r="I633" s="441"/>
      <c r="J633" s="441"/>
      <c r="K633" s="441"/>
      <c r="L633" s="441"/>
      <c r="M633" s="441"/>
      <c r="N633" s="441"/>
      <c r="O633" s="441"/>
      <c r="P633" s="441"/>
      <c r="Q633" s="441"/>
      <c r="R633" s="441"/>
      <c r="S633" s="441"/>
      <c r="T633" s="441"/>
      <c r="U633" s="441"/>
      <c r="V633" s="441"/>
      <c r="W633" s="441"/>
      <c r="X633" s="441"/>
      <c r="Y633" s="441"/>
      <c r="Z633" s="441"/>
    </row>
    <row r="634" spans="1:26" ht="13.5" customHeight="1" x14ac:dyDescent="0.2">
      <c r="A634" s="441"/>
      <c r="B634" s="441"/>
      <c r="C634" s="441"/>
      <c r="D634" s="441"/>
      <c r="E634" s="441"/>
      <c r="F634" s="441"/>
      <c r="G634" s="441"/>
      <c r="H634" s="441"/>
      <c r="I634" s="441"/>
      <c r="J634" s="441"/>
      <c r="K634" s="441"/>
      <c r="L634" s="441"/>
      <c r="M634" s="441"/>
      <c r="N634" s="441"/>
      <c r="O634" s="441"/>
      <c r="P634" s="441"/>
      <c r="Q634" s="441"/>
      <c r="R634" s="441"/>
      <c r="S634" s="441"/>
      <c r="T634" s="441"/>
      <c r="U634" s="441"/>
      <c r="V634" s="441"/>
      <c r="W634" s="441"/>
      <c r="X634" s="441"/>
      <c r="Y634" s="441"/>
      <c r="Z634" s="441"/>
    </row>
    <row r="635" spans="1:26" ht="13.5" customHeight="1" x14ac:dyDescent="0.2">
      <c r="A635" s="441"/>
      <c r="B635" s="441"/>
      <c r="C635" s="441"/>
      <c r="D635" s="441"/>
      <c r="E635" s="441"/>
      <c r="F635" s="441"/>
      <c r="G635" s="441"/>
      <c r="H635" s="441"/>
      <c r="I635" s="441"/>
      <c r="J635" s="441"/>
      <c r="K635" s="441"/>
      <c r="L635" s="441"/>
      <c r="M635" s="441"/>
      <c r="N635" s="441"/>
      <c r="O635" s="441"/>
      <c r="P635" s="441"/>
      <c r="Q635" s="441"/>
      <c r="R635" s="441"/>
      <c r="S635" s="441"/>
      <c r="T635" s="441"/>
      <c r="U635" s="441"/>
      <c r="V635" s="441"/>
      <c r="W635" s="441"/>
      <c r="X635" s="441"/>
      <c r="Y635" s="441"/>
      <c r="Z635" s="441"/>
    </row>
    <row r="636" spans="1:26" ht="13.5" customHeight="1" x14ac:dyDescent="0.2">
      <c r="A636" s="441"/>
      <c r="B636" s="441"/>
      <c r="C636" s="441"/>
      <c r="D636" s="441"/>
      <c r="E636" s="441"/>
      <c r="F636" s="441"/>
      <c r="G636" s="441"/>
      <c r="H636" s="441"/>
      <c r="I636" s="441"/>
      <c r="J636" s="441"/>
      <c r="K636" s="441"/>
      <c r="L636" s="441"/>
      <c r="M636" s="441"/>
      <c r="N636" s="441"/>
      <c r="O636" s="441"/>
      <c r="P636" s="441"/>
      <c r="Q636" s="441"/>
      <c r="R636" s="441"/>
      <c r="S636" s="441"/>
      <c r="T636" s="441"/>
      <c r="U636" s="441"/>
      <c r="V636" s="441"/>
      <c r="W636" s="441"/>
      <c r="X636" s="441"/>
      <c r="Y636" s="441"/>
      <c r="Z636" s="441"/>
    </row>
    <row r="637" spans="1:26" ht="13.5" customHeight="1" x14ac:dyDescent="0.2">
      <c r="A637" s="441"/>
      <c r="B637" s="441"/>
      <c r="C637" s="441"/>
      <c r="D637" s="441"/>
      <c r="E637" s="441"/>
      <c r="F637" s="441"/>
      <c r="G637" s="441"/>
      <c r="H637" s="441"/>
      <c r="I637" s="441"/>
      <c r="J637" s="441"/>
      <c r="K637" s="441"/>
      <c r="L637" s="441"/>
      <c r="M637" s="441"/>
      <c r="N637" s="441"/>
      <c r="O637" s="441"/>
      <c r="P637" s="441"/>
      <c r="Q637" s="441"/>
      <c r="R637" s="441"/>
      <c r="S637" s="441"/>
      <c r="T637" s="441"/>
      <c r="U637" s="441"/>
      <c r="V637" s="441"/>
      <c r="W637" s="441"/>
      <c r="X637" s="441"/>
      <c r="Y637" s="441"/>
      <c r="Z637" s="441"/>
    </row>
    <row r="638" spans="1:26" ht="13.5" customHeight="1" x14ac:dyDescent="0.2">
      <c r="A638" s="441"/>
      <c r="B638" s="441"/>
      <c r="C638" s="441"/>
      <c r="D638" s="441"/>
      <c r="E638" s="441"/>
      <c r="F638" s="441"/>
      <c r="G638" s="441"/>
      <c r="H638" s="441"/>
      <c r="I638" s="441"/>
      <c r="J638" s="441"/>
      <c r="K638" s="441"/>
      <c r="L638" s="441"/>
      <c r="M638" s="441"/>
      <c r="N638" s="441"/>
      <c r="O638" s="441"/>
      <c r="P638" s="441"/>
      <c r="Q638" s="441"/>
      <c r="R638" s="441"/>
      <c r="S638" s="441"/>
      <c r="T638" s="441"/>
      <c r="U638" s="441"/>
      <c r="V638" s="441"/>
      <c r="W638" s="441"/>
      <c r="X638" s="441"/>
      <c r="Y638" s="441"/>
      <c r="Z638" s="441"/>
    </row>
    <row r="639" spans="1:26" ht="13.5" customHeight="1" x14ac:dyDescent="0.2">
      <c r="A639" s="441"/>
      <c r="B639" s="441"/>
      <c r="C639" s="441"/>
      <c r="D639" s="441"/>
      <c r="E639" s="441"/>
      <c r="F639" s="441"/>
      <c r="G639" s="441"/>
      <c r="H639" s="441"/>
      <c r="I639" s="441"/>
      <c r="J639" s="441"/>
      <c r="K639" s="441"/>
      <c r="L639" s="441"/>
      <c r="M639" s="441"/>
      <c r="N639" s="441"/>
      <c r="O639" s="441"/>
      <c r="P639" s="441"/>
      <c r="Q639" s="441"/>
      <c r="R639" s="441"/>
      <c r="S639" s="441"/>
      <c r="T639" s="441"/>
      <c r="U639" s="441"/>
      <c r="V639" s="441"/>
      <c r="W639" s="441"/>
      <c r="X639" s="441"/>
      <c r="Y639" s="441"/>
      <c r="Z639" s="441"/>
    </row>
    <row r="640" spans="1:26" ht="13.5" customHeight="1" x14ac:dyDescent="0.2">
      <c r="A640" s="441"/>
      <c r="B640" s="441"/>
      <c r="C640" s="441"/>
      <c r="D640" s="441"/>
      <c r="E640" s="441"/>
      <c r="F640" s="441"/>
      <c r="G640" s="441"/>
      <c r="H640" s="441"/>
      <c r="I640" s="441"/>
      <c r="J640" s="441"/>
      <c r="K640" s="441"/>
      <c r="L640" s="441"/>
      <c r="M640" s="441"/>
      <c r="N640" s="441"/>
      <c r="O640" s="441"/>
      <c r="P640" s="441"/>
      <c r="Q640" s="441"/>
      <c r="R640" s="441"/>
      <c r="S640" s="441"/>
      <c r="T640" s="441"/>
      <c r="U640" s="441"/>
      <c r="V640" s="441"/>
      <c r="W640" s="441"/>
      <c r="X640" s="441"/>
      <c r="Y640" s="441"/>
      <c r="Z640" s="441"/>
    </row>
    <row r="641" spans="1:26" ht="13.5" customHeight="1" x14ac:dyDescent="0.2">
      <c r="A641" s="441"/>
      <c r="B641" s="441"/>
      <c r="C641" s="441"/>
      <c r="D641" s="441"/>
      <c r="E641" s="441"/>
      <c r="F641" s="441"/>
      <c r="G641" s="441"/>
      <c r="H641" s="441"/>
      <c r="I641" s="441"/>
      <c r="J641" s="441"/>
      <c r="K641" s="441"/>
      <c r="L641" s="441"/>
      <c r="M641" s="441"/>
      <c r="N641" s="441"/>
      <c r="O641" s="441"/>
      <c r="P641" s="441"/>
      <c r="Q641" s="441"/>
      <c r="R641" s="441"/>
      <c r="S641" s="441"/>
      <c r="T641" s="441"/>
      <c r="U641" s="441"/>
      <c r="V641" s="441"/>
      <c r="W641" s="441"/>
      <c r="X641" s="441"/>
      <c r="Y641" s="441"/>
      <c r="Z641" s="441"/>
    </row>
    <row r="642" spans="1:26" ht="13.5" customHeight="1" x14ac:dyDescent="0.2">
      <c r="A642" s="441"/>
      <c r="B642" s="441"/>
      <c r="C642" s="441"/>
      <c r="D642" s="441"/>
      <c r="E642" s="441"/>
      <c r="F642" s="441"/>
      <c r="G642" s="441"/>
      <c r="H642" s="441"/>
      <c r="I642" s="441"/>
      <c r="J642" s="441"/>
      <c r="K642" s="441"/>
      <c r="L642" s="441"/>
      <c r="M642" s="441"/>
      <c r="N642" s="441"/>
      <c r="O642" s="441"/>
      <c r="P642" s="441"/>
      <c r="Q642" s="441"/>
      <c r="R642" s="441"/>
      <c r="S642" s="441"/>
      <c r="T642" s="441"/>
      <c r="U642" s="441"/>
      <c r="V642" s="441"/>
      <c r="W642" s="441"/>
      <c r="X642" s="441"/>
      <c r="Y642" s="441"/>
      <c r="Z642" s="441"/>
    </row>
    <row r="643" spans="1:26" ht="13.5" customHeight="1" x14ac:dyDescent="0.2">
      <c r="A643" s="441"/>
      <c r="B643" s="441"/>
      <c r="C643" s="441"/>
      <c r="D643" s="441"/>
      <c r="E643" s="441"/>
      <c r="F643" s="441"/>
      <c r="G643" s="441"/>
      <c r="H643" s="441"/>
      <c r="I643" s="441"/>
      <c r="J643" s="441"/>
      <c r="K643" s="441"/>
      <c r="L643" s="441"/>
      <c r="M643" s="441"/>
      <c r="N643" s="441"/>
      <c r="O643" s="441"/>
      <c r="P643" s="441"/>
      <c r="Q643" s="441"/>
      <c r="R643" s="441"/>
      <c r="S643" s="441"/>
      <c r="T643" s="441"/>
      <c r="U643" s="441"/>
      <c r="V643" s="441"/>
      <c r="W643" s="441"/>
      <c r="X643" s="441"/>
      <c r="Y643" s="441"/>
      <c r="Z643" s="441"/>
    </row>
    <row r="644" spans="1:26" ht="13.5" customHeight="1" x14ac:dyDescent="0.2">
      <c r="A644" s="441"/>
      <c r="B644" s="441"/>
      <c r="C644" s="441"/>
      <c r="D644" s="441"/>
      <c r="E644" s="441"/>
      <c r="F644" s="441"/>
      <c r="G644" s="441"/>
      <c r="H644" s="441"/>
      <c r="I644" s="441"/>
      <c r="J644" s="441"/>
      <c r="K644" s="441"/>
      <c r="L644" s="441"/>
      <c r="M644" s="441"/>
      <c r="N644" s="441"/>
      <c r="O644" s="441"/>
      <c r="P644" s="441"/>
      <c r="Q644" s="441"/>
      <c r="R644" s="441"/>
      <c r="S644" s="441"/>
      <c r="T644" s="441"/>
      <c r="U644" s="441"/>
      <c r="V644" s="441"/>
      <c r="W644" s="441"/>
      <c r="X644" s="441"/>
      <c r="Y644" s="441"/>
      <c r="Z644" s="441"/>
    </row>
    <row r="645" spans="1:26" ht="13.5" customHeight="1" x14ac:dyDescent="0.2">
      <c r="A645" s="441"/>
      <c r="B645" s="441"/>
      <c r="C645" s="441"/>
      <c r="D645" s="441"/>
      <c r="E645" s="441"/>
      <c r="F645" s="441"/>
      <c r="G645" s="441"/>
      <c r="H645" s="441"/>
      <c r="I645" s="441"/>
      <c r="J645" s="441"/>
      <c r="K645" s="441"/>
      <c r="L645" s="441"/>
      <c r="M645" s="441"/>
      <c r="N645" s="441"/>
      <c r="O645" s="441"/>
      <c r="P645" s="441"/>
      <c r="Q645" s="441"/>
      <c r="R645" s="441"/>
      <c r="S645" s="441"/>
      <c r="T645" s="441"/>
      <c r="U645" s="441"/>
      <c r="V645" s="441"/>
      <c r="W645" s="441"/>
      <c r="X645" s="441"/>
      <c r="Y645" s="441"/>
      <c r="Z645" s="441"/>
    </row>
    <row r="646" spans="1:26" ht="13.5" customHeight="1" x14ac:dyDescent="0.2">
      <c r="A646" s="441"/>
      <c r="B646" s="441"/>
      <c r="C646" s="441"/>
      <c r="D646" s="441"/>
      <c r="E646" s="441"/>
      <c r="F646" s="441"/>
      <c r="G646" s="441"/>
      <c r="H646" s="441"/>
      <c r="I646" s="441"/>
      <c r="J646" s="441"/>
      <c r="K646" s="441"/>
      <c r="L646" s="441"/>
      <c r="M646" s="441"/>
      <c r="N646" s="441"/>
      <c r="O646" s="441"/>
      <c r="P646" s="441"/>
      <c r="Q646" s="441"/>
      <c r="R646" s="441"/>
      <c r="S646" s="441"/>
      <c r="T646" s="441"/>
      <c r="U646" s="441"/>
      <c r="V646" s="441"/>
      <c r="W646" s="441"/>
      <c r="X646" s="441"/>
      <c r="Y646" s="441"/>
      <c r="Z646" s="441"/>
    </row>
    <row r="647" spans="1:26" ht="13.5" customHeight="1" x14ac:dyDescent="0.2">
      <c r="A647" s="441"/>
      <c r="B647" s="441"/>
      <c r="C647" s="441"/>
      <c r="D647" s="441"/>
      <c r="E647" s="441"/>
      <c r="F647" s="441"/>
      <c r="G647" s="441"/>
      <c r="H647" s="441"/>
      <c r="I647" s="441"/>
      <c r="J647" s="441"/>
      <c r="K647" s="441"/>
      <c r="L647" s="441"/>
      <c r="M647" s="441"/>
      <c r="N647" s="441"/>
      <c r="O647" s="441"/>
      <c r="P647" s="441"/>
      <c r="Q647" s="441"/>
      <c r="R647" s="441"/>
      <c r="S647" s="441"/>
      <c r="T647" s="441"/>
      <c r="U647" s="441"/>
      <c r="V647" s="441"/>
      <c r="W647" s="441"/>
      <c r="X647" s="441"/>
      <c r="Y647" s="441"/>
      <c r="Z647" s="441"/>
    </row>
    <row r="648" spans="1:26" ht="13.5" customHeight="1" x14ac:dyDescent="0.2">
      <c r="A648" s="441"/>
      <c r="B648" s="441"/>
      <c r="C648" s="441"/>
      <c r="D648" s="441"/>
      <c r="E648" s="441"/>
      <c r="F648" s="441"/>
      <c r="G648" s="441"/>
      <c r="H648" s="441"/>
      <c r="I648" s="441"/>
      <c r="J648" s="441"/>
      <c r="K648" s="441"/>
      <c r="L648" s="441"/>
      <c r="M648" s="441"/>
      <c r="N648" s="441"/>
      <c r="O648" s="441"/>
      <c r="P648" s="441"/>
      <c r="Q648" s="441"/>
      <c r="R648" s="441"/>
      <c r="S648" s="441"/>
      <c r="T648" s="441"/>
      <c r="U648" s="441"/>
      <c r="V648" s="441"/>
      <c r="W648" s="441"/>
      <c r="X648" s="441"/>
      <c r="Y648" s="441"/>
      <c r="Z648" s="441"/>
    </row>
    <row r="649" spans="1:26" ht="13.5" customHeight="1" x14ac:dyDescent="0.2">
      <c r="A649" s="441"/>
      <c r="B649" s="441"/>
      <c r="C649" s="441"/>
      <c r="D649" s="441"/>
      <c r="E649" s="441"/>
      <c r="F649" s="441"/>
      <c r="G649" s="441"/>
      <c r="H649" s="441"/>
      <c r="I649" s="441"/>
      <c r="J649" s="441"/>
      <c r="K649" s="441"/>
      <c r="L649" s="441"/>
      <c r="M649" s="441"/>
      <c r="N649" s="441"/>
      <c r="O649" s="441"/>
      <c r="P649" s="441"/>
      <c r="Q649" s="441"/>
      <c r="R649" s="441"/>
      <c r="S649" s="441"/>
      <c r="T649" s="441"/>
      <c r="U649" s="441"/>
      <c r="V649" s="441"/>
      <c r="W649" s="441"/>
      <c r="X649" s="441"/>
      <c r="Y649" s="441"/>
      <c r="Z649" s="441"/>
    </row>
    <row r="650" spans="1:26" ht="13.5" customHeight="1" x14ac:dyDescent="0.2">
      <c r="A650" s="441"/>
      <c r="B650" s="441"/>
      <c r="C650" s="441"/>
      <c r="D650" s="441"/>
      <c r="E650" s="441"/>
      <c r="F650" s="441"/>
      <c r="G650" s="441"/>
      <c r="H650" s="441"/>
      <c r="I650" s="441"/>
      <c r="J650" s="441"/>
      <c r="K650" s="441"/>
      <c r="L650" s="441"/>
      <c r="M650" s="441"/>
      <c r="N650" s="441"/>
      <c r="O650" s="441"/>
      <c r="P650" s="441"/>
      <c r="Q650" s="441"/>
      <c r="R650" s="441"/>
      <c r="S650" s="441"/>
      <c r="T650" s="441"/>
      <c r="U650" s="441"/>
      <c r="V650" s="441"/>
      <c r="W650" s="441"/>
      <c r="X650" s="441"/>
      <c r="Y650" s="441"/>
      <c r="Z650" s="441"/>
    </row>
    <row r="651" spans="1:26" ht="13.5" customHeight="1" x14ac:dyDescent="0.2">
      <c r="A651" s="441"/>
      <c r="B651" s="441"/>
      <c r="C651" s="441"/>
      <c r="D651" s="441"/>
      <c r="E651" s="441"/>
      <c r="F651" s="441"/>
      <c r="G651" s="441"/>
      <c r="H651" s="441"/>
      <c r="I651" s="441"/>
      <c r="J651" s="441"/>
      <c r="K651" s="441"/>
      <c r="L651" s="441"/>
      <c r="M651" s="441"/>
      <c r="N651" s="441"/>
      <c r="O651" s="441"/>
      <c r="P651" s="441"/>
      <c r="Q651" s="441"/>
      <c r="R651" s="441"/>
      <c r="S651" s="441"/>
      <c r="T651" s="441"/>
      <c r="U651" s="441"/>
      <c r="V651" s="441"/>
      <c r="W651" s="441"/>
      <c r="X651" s="441"/>
      <c r="Y651" s="441"/>
      <c r="Z651" s="441"/>
    </row>
    <row r="652" spans="1:26" ht="13.5" customHeight="1" x14ac:dyDescent="0.2">
      <c r="A652" s="441"/>
      <c r="B652" s="441"/>
      <c r="C652" s="441"/>
      <c r="D652" s="441"/>
      <c r="E652" s="441"/>
      <c r="F652" s="441"/>
      <c r="G652" s="441"/>
      <c r="H652" s="441"/>
      <c r="I652" s="441"/>
      <c r="J652" s="441"/>
      <c r="K652" s="441"/>
      <c r="L652" s="441"/>
      <c r="M652" s="441"/>
      <c r="N652" s="441"/>
      <c r="O652" s="441"/>
      <c r="P652" s="441"/>
      <c r="Q652" s="441"/>
      <c r="R652" s="441"/>
      <c r="S652" s="441"/>
      <c r="T652" s="441"/>
      <c r="U652" s="441"/>
      <c r="V652" s="441"/>
      <c r="W652" s="441"/>
      <c r="X652" s="441"/>
      <c r="Y652" s="441"/>
      <c r="Z652" s="441"/>
    </row>
    <row r="653" spans="1:26" ht="13.5" customHeight="1" x14ac:dyDescent="0.2">
      <c r="A653" s="441"/>
      <c r="B653" s="441"/>
      <c r="C653" s="441"/>
      <c r="D653" s="441"/>
      <c r="E653" s="441"/>
      <c r="F653" s="441"/>
      <c r="G653" s="441"/>
      <c r="H653" s="441"/>
      <c r="I653" s="441"/>
      <c r="J653" s="441"/>
      <c r="K653" s="441"/>
      <c r="L653" s="441"/>
      <c r="M653" s="441"/>
      <c r="N653" s="441"/>
      <c r="O653" s="441"/>
      <c r="P653" s="441"/>
      <c r="Q653" s="441"/>
      <c r="R653" s="441"/>
      <c r="S653" s="441"/>
      <c r="T653" s="441"/>
      <c r="U653" s="441"/>
      <c r="V653" s="441"/>
      <c r="W653" s="441"/>
      <c r="X653" s="441"/>
      <c r="Y653" s="441"/>
      <c r="Z653" s="441"/>
    </row>
    <row r="654" spans="1:26" ht="13.5" customHeight="1" x14ac:dyDescent="0.2">
      <c r="A654" s="441"/>
      <c r="B654" s="441"/>
      <c r="C654" s="441"/>
      <c r="D654" s="441"/>
      <c r="E654" s="441"/>
      <c r="F654" s="441"/>
      <c r="G654" s="441"/>
      <c r="H654" s="441"/>
      <c r="I654" s="441"/>
      <c r="J654" s="441"/>
      <c r="K654" s="441"/>
      <c r="L654" s="441"/>
      <c r="M654" s="441"/>
      <c r="N654" s="441"/>
      <c r="O654" s="441"/>
      <c r="P654" s="441"/>
      <c r="Q654" s="441"/>
      <c r="R654" s="441"/>
      <c r="S654" s="441"/>
      <c r="T654" s="441"/>
      <c r="U654" s="441"/>
      <c r="V654" s="441"/>
      <c r="W654" s="441"/>
      <c r="X654" s="441"/>
      <c r="Y654" s="441"/>
      <c r="Z654" s="441"/>
    </row>
    <row r="655" spans="1:26" ht="13.5" customHeight="1" x14ac:dyDescent="0.2">
      <c r="A655" s="441"/>
      <c r="B655" s="441"/>
      <c r="C655" s="441"/>
      <c r="D655" s="441"/>
      <c r="E655" s="441"/>
      <c r="F655" s="441"/>
      <c r="G655" s="441"/>
      <c r="H655" s="441"/>
      <c r="I655" s="441"/>
      <c r="J655" s="441"/>
      <c r="K655" s="441"/>
      <c r="L655" s="441"/>
      <c r="M655" s="441"/>
      <c r="N655" s="441"/>
      <c r="O655" s="441"/>
      <c r="P655" s="441"/>
      <c r="Q655" s="441"/>
      <c r="R655" s="441"/>
      <c r="S655" s="441"/>
      <c r="T655" s="441"/>
      <c r="U655" s="441"/>
      <c r="V655" s="441"/>
      <c r="W655" s="441"/>
      <c r="X655" s="441"/>
      <c r="Y655" s="441"/>
      <c r="Z655" s="441"/>
    </row>
    <row r="656" spans="1:26" ht="13.5" customHeight="1" x14ac:dyDescent="0.2">
      <c r="A656" s="441"/>
      <c r="B656" s="441"/>
      <c r="C656" s="441"/>
      <c r="D656" s="441"/>
      <c r="E656" s="441"/>
      <c r="F656" s="441"/>
      <c r="G656" s="441"/>
      <c r="H656" s="441"/>
      <c r="I656" s="441"/>
      <c r="J656" s="441"/>
      <c r="K656" s="441"/>
      <c r="L656" s="441"/>
      <c r="M656" s="441"/>
      <c r="N656" s="441"/>
      <c r="O656" s="441"/>
      <c r="P656" s="441"/>
      <c r="Q656" s="441"/>
      <c r="R656" s="441"/>
      <c r="S656" s="441"/>
      <c r="T656" s="441"/>
      <c r="U656" s="441"/>
      <c r="V656" s="441"/>
      <c r="W656" s="441"/>
      <c r="X656" s="441"/>
      <c r="Y656" s="441"/>
      <c r="Z656" s="441"/>
    </row>
    <row r="657" spans="1:26" ht="13.5" customHeight="1" x14ac:dyDescent="0.2">
      <c r="A657" s="441"/>
      <c r="B657" s="441"/>
      <c r="C657" s="441"/>
      <c r="D657" s="441"/>
      <c r="E657" s="441"/>
      <c r="F657" s="441"/>
      <c r="G657" s="441"/>
      <c r="H657" s="441"/>
      <c r="I657" s="441"/>
      <c r="J657" s="441"/>
      <c r="K657" s="441"/>
      <c r="L657" s="441"/>
      <c r="M657" s="441"/>
      <c r="N657" s="441"/>
      <c r="O657" s="441"/>
      <c r="P657" s="441"/>
      <c r="Q657" s="441"/>
      <c r="R657" s="441"/>
      <c r="S657" s="441"/>
      <c r="T657" s="441"/>
      <c r="U657" s="441"/>
      <c r="V657" s="441"/>
      <c r="W657" s="441"/>
      <c r="X657" s="441"/>
      <c r="Y657" s="441"/>
      <c r="Z657" s="441"/>
    </row>
    <row r="658" spans="1:26" ht="13.5" customHeight="1" x14ac:dyDescent="0.2">
      <c r="A658" s="441"/>
      <c r="B658" s="441"/>
      <c r="C658" s="441"/>
      <c r="D658" s="441"/>
      <c r="E658" s="441"/>
      <c r="F658" s="441"/>
      <c r="G658" s="441"/>
      <c r="H658" s="441"/>
      <c r="I658" s="441"/>
      <c r="J658" s="441"/>
      <c r="K658" s="441"/>
      <c r="L658" s="441"/>
      <c r="M658" s="441"/>
      <c r="N658" s="441"/>
      <c r="O658" s="441"/>
      <c r="P658" s="441"/>
      <c r="Q658" s="441"/>
      <c r="R658" s="441"/>
      <c r="S658" s="441"/>
      <c r="T658" s="441"/>
      <c r="U658" s="441"/>
      <c r="V658" s="441"/>
      <c r="W658" s="441"/>
      <c r="X658" s="441"/>
      <c r="Y658" s="441"/>
      <c r="Z658" s="441"/>
    </row>
    <row r="659" spans="1:26" ht="13.5" customHeight="1" x14ac:dyDescent="0.2">
      <c r="A659" s="441"/>
      <c r="B659" s="441"/>
      <c r="C659" s="441"/>
      <c r="D659" s="441"/>
      <c r="E659" s="441"/>
      <c r="F659" s="441"/>
      <c r="G659" s="441"/>
      <c r="H659" s="441"/>
      <c r="I659" s="441"/>
      <c r="J659" s="441"/>
      <c r="K659" s="441"/>
      <c r="L659" s="441"/>
      <c r="M659" s="441"/>
      <c r="N659" s="441"/>
      <c r="O659" s="441"/>
      <c r="P659" s="441"/>
      <c r="Q659" s="441"/>
      <c r="R659" s="441"/>
      <c r="S659" s="441"/>
      <c r="T659" s="441"/>
      <c r="U659" s="441"/>
      <c r="V659" s="441"/>
      <c r="W659" s="441"/>
      <c r="X659" s="441"/>
      <c r="Y659" s="441"/>
      <c r="Z659" s="441"/>
    </row>
    <row r="660" spans="1:26" ht="13.5" customHeight="1" x14ac:dyDescent="0.2">
      <c r="A660" s="441"/>
      <c r="B660" s="441"/>
      <c r="C660" s="441"/>
      <c r="D660" s="441"/>
      <c r="E660" s="441"/>
      <c r="F660" s="441"/>
      <c r="G660" s="441"/>
      <c r="H660" s="441"/>
      <c r="I660" s="441"/>
      <c r="J660" s="441"/>
      <c r="K660" s="441"/>
      <c r="L660" s="441"/>
      <c r="M660" s="441"/>
      <c r="N660" s="441"/>
      <c r="O660" s="441"/>
      <c r="P660" s="441"/>
      <c r="Q660" s="441"/>
      <c r="R660" s="441"/>
      <c r="S660" s="441"/>
      <c r="T660" s="441"/>
      <c r="U660" s="441"/>
      <c r="V660" s="441"/>
      <c r="W660" s="441"/>
      <c r="X660" s="441"/>
      <c r="Y660" s="441"/>
      <c r="Z660" s="441"/>
    </row>
    <row r="661" spans="1:26" ht="13.5" customHeight="1" x14ac:dyDescent="0.2">
      <c r="A661" s="441"/>
      <c r="B661" s="441"/>
      <c r="C661" s="441"/>
      <c r="D661" s="441"/>
      <c r="E661" s="441"/>
      <c r="F661" s="441"/>
      <c r="G661" s="441"/>
      <c r="H661" s="441"/>
      <c r="I661" s="441"/>
      <c r="J661" s="441"/>
      <c r="K661" s="441"/>
      <c r="L661" s="441"/>
      <c r="M661" s="441"/>
      <c r="N661" s="441"/>
      <c r="O661" s="441"/>
      <c r="P661" s="441"/>
      <c r="Q661" s="441"/>
      <c r="R661" s="441"/>
      <c r="S661" s="441"/>
      <c r="T661" s="441"/>
      <c r="U661" s="441"/>
      <c r="V661" s="441"/>
      <c r="W661" s="441"/>
      <c r="X661" s="441"/>
      <c r="Y661" s="441"/>
      <c r="Z661" s="441"/>
    </row>
    <row r="662" spans="1:26" ht="13.5" customHeight="1" x14ac:dyDescent="0.2">
      <c r="A662" s="441"/>
      <c r="B662" s="441"/>
      <c r="C662" s="441"/>
      <c r="D662" s="441"/>
      <c r="E662" s="441"/>
      <c r="F662" s="441"/>
      <c r="G662" s="441"/>
      <c r="H662" s="441"/>
      <c r="I662" s="441"/>
      <c r="J662" s="441"/>
      <c r="K662" s="441"/>
      <c r="L662" s="441"/>
      <c r="M662" s="441"/>
      <c r="N662" s="441"/>
      <c r="O662" s="441"/>
      <c r="P662" s="441"/>
      <c r="Q662" s="441"/>
      <c r="R662" s="441"/>
      <c r="S662" s="441"/>
      <c r="T662" s="441"/>
      <c r="U662" s="441"/>
      <c r="V662" s="441"/>
      <c r="W662" s="441"/>
      <c r="X662" s="441"/>
      <c r="Y662" s="441"/>
      <c r="Z662" s="441"/>
    </row>
    <row r="663" spans="1:26" ht="13.5" customHeight="1" x14ac:dyDescent="0.2">
      <c r="A663" s="441"/>
      <c r="B663" s="441"/>
      <c r="C663" s="441"/>
      <c r="D663" s="441"/>
      <c r="E663" s="441"/>
      <c r="F663" s="441"/>
      <c r="G663" s="441"/>
      <c r="H663" s="441"/>
      <c r="I663" s="441"/>
      <c r="J663" s="441"/>
      <c r="K663" s="441"/>
      <c r="L663" s="441"/>
      <c r="M663" s="441"/>
      <c r="N663" s="441"/>
      <c r="O663" s="441"/>
      <c r="P663" s="441"/>
      <c r="Q663" s="441"/>
      <c r="R663" s="441"/>
      <c r="S663" s="441"/>
      <c r="T663" s="441"/>
      <c r="U663" s="441"/>
      <c r="V663" s="441"/>
      <c r="W663" s="441"/>
      <c r="X663" s="441"/>
      <c r="Y663" s="441"/>
      <c r="Z663" s="441"/>
    </row>
    <row r="664" spans="1:26" ht="13.5" customHeight="1" x14ac:dyDescent="0.2">
      <c r="A664" s="441"/>
      <c r="B664" s="441"/>
      <c r="C664" s="441"/>
      <c r="D664" s="441"/>
      <c r="E664" s="441"/>
      <c r="F664" s="441"/>
      <c r="G664" s="441"/>
      <c r="H664" s="441"/>
      <c r="I664" s="441"/>
      <c r="J664" s="441"/>
      <c r="K664" s="441"/>
      <c r="L664" s="441"/>
      <c r="M664" s="441"/>
      <c r="N664" s="441"/>
      <c r="O664" s="441"/>
      <c r="P664" s="441"/>
      <c r="Q664" s="441"/>
      <c r="R664" s="441"/>
      <c r="S664" s="441"/>
      <c r="T664" s="441"/>
      <c r="U664" s="441"/>
      <c r="V664" s="441"/>
      <c r="W664" s="441"/>
      <c r="X664" s="441"/>
      <c r="Y664" s="441"/>
      <c r="Z664" s="441"/>
    </row>
    <row r="665" spans="1:26" ht="13.5" customHeight="1" x14ac:dyDescent="0.2">
      <c r="A665" s="441"/>
      <c r="B665" s="441"/>
      <c r="C665" s="441"/>
      <c r="D665" s="441"/>
      <c r="E665" s="441"/>
      <c r="F665" s="441"/>
      <c r="G665" s="441"/>
      <c r="H665" s="441"/>
      <c r="I665" s="441"/>
      <c r="J665" s="441"/>
      <c r="K665" s="441"/>
      <c r="L665" s="441"/>
      <c r="M665" s="441"/>
      <c r="N665" s="441"/>
      <c r="O665" s="441"/>
      <c r="P665" s="441"/>
      <c r="Q665" s="441"/>
      <c r="R665" s="441"/>
      <c r="S665" s="441"/>
      <c r="T665" s="441"/>
      <c r="U665" s="441"/>
      <c r="V665" s="441"/>
      <c r="W665" s="441"/>
      <c r="X665" s="441"/>
      <c r="Y665" s="441"/>
      <c r="Z665" s="441"/>
    </row>
    <row r="666" spans="1:26" ht="13.5" customHeight="1" x14ac:dyDescent="0.2">
      <c r="A666" s="441"/>
      <c r="B666" s="441"/>
      <c r="C666" s="441"/>
      <c r="D666" s="441"/>
      <c r="E666" s="441"/>
      <c r="F666" s="441"/>
      <c r="G666" s="441"/>
      <c r="H666" s="441"/>
      <c r="I666" s="441"/>
      <c r="J666" s="441"/>
      <c r="K666" s="441"/>
      <c r="L666" s="441"/>
      <c r="M666" s="441"/>
      <c r="N666" s="441"/>
      <c r="O666" s="441"/>
      <c r="P666" s="441"/>
      <c r="Q666" s="441"/>
      <c r="R666" s="441"/>
      <c r="S666" s="441"/>
      <c r="T666" s="441"/>
      <c r="U666" s="441"/>
      <c r="V666" s="441"/>
      <c r="W666" s="441"/>
      <c r="X666" s="441"/>
      <c r="Y666" s="441"/>
      <c r="Z666" s="441"/>
    </row>
    <row r="667" spans="1:26" ht="13.5" customHeight="1" x14ac:dyDescent="0.2">
      <c r="A667" s="441"/>
      <c r="B667" s="441"/>
      <c r="C667" s="441"/>
      <c r="D667" s="441"/>
      <c r="E667" s="441"/>
      <c r="F667" s="441"/>
      <c r="G667" s="441"/>
      <c r="H667" s="441"/>
      <c r="I667" s="441"/>
      <c r="J667" s="441"/>
      <c r="K667" s="441"/>
      <c r="L667" s="441"/>
      <c r="M667" s="441"/>
      <c r="N667" s="441"/>
      <c r="O667" s="441"/>
      <c r="P667" s="441"/>
      <c r="Q667" s="441"/>
      <c r="R667" s="441"/>
      <c r="S667" s="441"/>
      <c r="T667" s="441"/>
      <c r="U667" s="441"/>
      <c r="V667" s="441"/>
      <c r="W667" s="441"/>
      <c r="X667" s="441"/>
      <c r="Y667" s="441"/>
      <c r="Z667" s="441"/>
    </row>
    <row r="668" spans="1:26" ht="13.5" customHeight="1" x14ac:dyDescent="0.2">
      <c r="A668" s="441"/>
      <c r="B668" s="441"/>
      <c r="C668" s="441"/>
      <c r="D668" s="441"/>
      <c r="E668" s="441"/>
      <c r="F668" s="441"/>
      <c r="G668" s="441"/>
      <c r="H668" s="441"/>
      <c r="I668" s="441"/>
      <c r="J668" s="441"/>
      <c r="K668" s="441"/>
      <c r="L668" s="441"/>
      <c r="M668" s="441"/>
      <c r="N668" s="441"/>
      <c r="O668" s="441"/>
      <c r="P668" s="441"/>
      <c r="Q668" s="441"/>
      <c r="R668" s="441"/>
      <c r="S668" s="441"/>
      <c r="T668" s="441"/>
      <c r="U668" s="441"/>
      <c r="V668" s="441"/>
      <c r="W668" s="441"/>
      <c r="X668" s="441"/>
      <c r="Y668" s="441"/>
      <c r="Z668" s="441"/>
    </row>
    <row r="669" spans="1:26" ht="13.5" customHeight="1" x14ac:dyDescent="0.2">
      <c r="A669" s="441"/>
      <c r="B669" s="441"/>
      <c r="C669" s="441"/>
      <c r="D669" s="441"/>
      <c r="E669" s="441"/>
      <c r="F669" s="441"/>
      <c r="G669" s="441"/>
      <c r="H669" s="441"/>
      <c r="I669" s="441"/>
      <c r="J669" s="441"/>
      <c r="K669" s="441"/>
      <c r="L669" s="441"/>
      <c r="M669" s="441"/>
      <c r="N669" s="441"/>
      <c r="O669" s="441"/>
      <c r="P669" s="441"/>
      <c r="Q669" s="441"/>
      <c r="R669" s="441"/>
      <c r="S669" s="441"/>
      <c r="T669" s="441"/>
      <c r="U669" s="441"/>
      <c r="V669" s="441"/>
      <c r="W669" s="441"/>
      <c r="X669" s="441"/>
      <c r="Y669" s="441"/>
      <c r="Z669" s="441"/>
    </row>
    <row r="670" spans="1:26" ht="13.5" customHeight="1" x14ac:dyDescent="0.2">
      <c r="A670" s="441"/>
      <c r="B670" s="441"/>
      <c r="C670" s="441"/>
      <c r="D670" s="441"/>
      <c r="E670" s="441"/>
      <c r="F670" s="441"/>
      <c r="G670" s="441"/>
      <c r="H670" s="441"/>
      <c r="I670" s="441"/>
      <c r="J670" s="441"/>
      <c r="K670" s="441"/>
      <c r="L670" s="441"/>
      <c r="M670" s="441"/>
      <c r="N670" s="441"/>
      <c r="O670" s="441"/>
      <c r="P670" s="441"/>
      <c r="Q670" s="441"/>
      <c r="R670" s="441"/>
      <c r="S670" s="441"/>
      <c r="T670" s="441"/>
      <c r="U670" s="441"/>
      <c r="V670" s="441"/>
      <c r="W670" s="441"/>
      <c r="X670" s="441"/>
      <c r="Y670" s="441"/>
      <c r="Z670" s="441"/>
    </row>
    <row r="671" spans="1:26" ht="13.5" customHeight="1" x14ac:dyDescent="0.2">
      <c r="A671" s="441"/>
      <c r="B671" s="441"/>
      <c r="C671" s="441"/>
      <c r="D671" s="441"/>
      <c r="E671" s="441"/>
      <c r="F671" s="441"/>
      <c r="G671" s="441"/>
      <c r="H671" s="441"/>
      <c r="I671" s="441"/>
      <c r="J671" s="441"/>
      <c r="K671" s="441"/>
      <c r="L671" s="441"/>
      <c r="M671" s="441"/>
      <c r="N671" s="441"/>
      <c r="O671" s="441"/>
      <c r="P671" s="441"/>
      <c r="Q671" s="441"/>
      <c r="R671" s="441"/>
      <c r="S671" s="441"/>
      <c r="T671" s="441"/>
      <c r="U671" s="441"/>
      <c r="V671" s="441"/>
      <c r="W671" s="441"/>
      <c r="X671" s="441"/>
      <c r="Y671" s="441"/>
      <c r="Z671" s="441"/>
    </row>
    <row r="672" spans="1:26" ht="13.5" customHeight="1" x14ac:dyDescent="0.2">
      <c r="A672" s="441"/>
      <c r="B672" s="441"/>
      <c r="C672" s="441"/>
      <c r="D672" s="441"/>
      <c r="E672" s="441"/>
      <c r="F672" s="441"/>
      <c r="G672" s="441"/>
      <c r="H672" s="441"/>
      <c r="I672" s="441"/>
      <c r="J672" s="441"/>
      <c r="K672" s="441"/>
      <c r="L672" s="441"/>
      <c r="M672" s="441"/>
      <c r="N672" s="441"/>
      <c r="O672" s="441"/>
      <c r="P672" s="441"/>
      <c r="Q672" s="441"/>
      <c r="R672" s="441"/>
      <c r="S672" s="441"/>
      <c r="T672" s="441"/>
      <c r="U672" s="441"/>
      <c r="V672" s="441"/>
      <c r="W672" s="441"/>
      <c r="X672" s="441"/>
      <c r="Y672" s="441"/>
      <c r="Z672" s="441"/>
    </row>
    <row r="673" spans="1:26" ht="13.5" customHeight="1" x14ac:dyDescent="0.2">
      <c r="A673" s="441"/>
      <c r="B673" s="441"/>
      <c r="C673" s="441"/>
      <c r="D673" s="441"/>
      <c r="E673" s="441"/>
      <c r="F673" s="441"/>
      <c r="G673" s="441"/>
      <c r="H673" s="441"/>
      <c r="I673" s="441"/>
      <c r="J673" s="441"/>
      <c r="K673" s="441"/>
      <c r="L673" s="441"/>
      <c r="M673" s="441"/>
      <c r="N673" s="441"/>
      <c r="O673" s="441"/>
      <c r="P673" s="441"/>
      <c r="Q673" s="441"/>
      <c r="R673" s="441"/>
      <c r="S673" s="441"/>
      <c r="T673" s="441"/>
      <c r="U673" s="441"/>
      <c r="V673" s="441"/>
      <c r="W673" s="441"/>
      <c r="X673" s="441"/>
      <c r="Y673" s="441"/>
      <c r="Z673" s="441"/>
    </row>
    <row r="674" spans="1:26" ht="13.5" customHeight="1" x14ac:dyDescent="0.2">
      <c r="A674" s="441"/>
      <c r="B674" s="441"/>
      <c r="C674" s="441"/>
      <c r="D674" s="441"/>
      <c r="E674" s="441"/>
      <c r="F674" s="441"/>
      <c r="G674" s="441"/>
      <c r="H674" s="441"/>
      <c r="I674" s="441"/>
      <c r="J674" s="441"/>
      <c r="K674" s="441"/>
      <c r="L674" s="441"/>
      <c r="M674" s="441"/>
      <c r="N674" s="441"/>
      <c r="O674" s="441"/>
      <c r="P674" s="441"/>
      <c r="Q674" s="441"/>
      <c r="R674" s="441"/>
      <c r="S674" s="441"/>
      <c r="T674" s="441"/>
      <c r="U674" s="441"/>
      <c r="V674" s="441"/>
      <c r="W674" s="441"/>
      <c r="X674" s="441"/>
      <c r="Y674" s="441"/>
      <c r="Z674" s="441"/>
    </row>
    <row r="675" spans="1:26" ht="13.5" customHeight="1" x14ac:dyDescent="0.2">
      <c r="A675" s="441"/>
      <c r="B675" s="441"/>
      <c r="C675" s="441"/>
      <c r="D675" s="441"/>
      <c r="E675" s="441"/>
      <c r="F675" s="441"/>
      <c r="G675" s="441"/>
      <c r="H675" s="441"/>
      <c r="I675" s="441"/>
      <c r="J675" s="441"/>
      <c r="K675" s="441"/>
      <c r="L675" s="441"/>
      <c r="M675" s="441"/>
      <c r="N675" s="441"/>
      <c r="O675" s="441"/>
      <c r="P675" s="441"/>
      <c r="Q675" s="441"/>
      <c r="R675" s="441"/>
      <c r="S675" s="441"/>
      <c r="T675" s="441"/>
      <c r="U675" s="441"/>
      <c r="V675" s="441"/>
      <c r="W675" s="441"/>
      <c r="X675" s="441"/>
      <c r="Y675" s="441"/>
      <c r="Z675" s="441"/>
    </row>
    <row r="676" spans="1:26" ht="13.5" customHeight="1" x14ac:dyDescent="0.2">
      <c r="A676" s="441"/>
      <c r="B676" s="441"/>
      <c r="C676" s="441"/>
      <c r="D676" s="441"/>
      <c r="E676" s="441"/>
      <c r="F676" s="441"/>
      <c r="G676" s="441"/>
      <c r="H676" s="441"/>
      <c r="I676" s="441"/>
      <c r="J676" s="441"/>
      <c r="K676" s="441"/>
      <c r="L676" s="441"/>
      <c r="M676" s="441"/>
      <c r="N676" s="441"/>
      <c r="O676" s="441"/>
      <c r="P676" s="441"/>
      <c r="Q676" s="441"/>
      <c r="R676" s="441"/>
      <c r="S676" s="441"/>
      <c r="T676" s="441"/>
      <c r="U676" s="441"/>
      <c r="V676" s="441"/>
      <c r="W676" s="441"/>
      <c r="X676" s="441"/>
      <c r="Y676" s="441"/>
      <c r="Z676" s="441"/>
    </row>
    <row r="677" spans="1:26" ht="13.5" customHeight="1" x14ac:dyDescent="0.2">
      <c r="A677" s="441"/>
      <c r="B677" s="441"/>
      <c r="C677" s="441"/>
      <c r="D677" s="441"/>
      <c r="E677" s="441"/>
      <c r="F677" s="441"/>
      <c r="G677" s="441"/>
      <c r="H677" s="441"/>
      <c r="I677" s="441"/>
      <c r="J677" s="441"/>
      <c r="K677" s="441"/>
      <c r="L677" s="441"/>
      <c r="M677" s="441"/>
      <c r="N677" s="441"/>
      <c r="O677" s="441"/>
      <c r="P677" s="441"/>
      <c r="Q677" s="441"/>
      <c r="R677" s="441"/>
      <c r="S677" s="441"/>
      <c r="T677" s="441"/>
      <c r="U677" s="441"/>
      <c r="V677" s="441"/>
      <c r="W677" s="441"/>
      <c r="X677" s="441"/>
      <c r="Y677" s="441"/>
      <c r="Z677" s="441"/>
    </row>
    <row r="678" spans="1:26" ht="13.5" customHeight="1" x14ac:dyDescent="0.2">
      <c r="A678" s="441"/>
      <c r="B678" s="441"/>
      <c r="C678" s="441"/>
      <c r="D678" s="441"/>
      <c r="E678" s="441"/>
      <c r="F678" s="441"/>
      <c r="G678" s="441"/>
      <c r="H678" s="441"/>
      <c r="I678" s="441"/>
      <c r="J678" s="441"/>
      <c r="K678" s="441"/>
      <c r="L678" s="441"/>
      <c r="M678" s="441"/>
      <c r="N678" s="441"/>
      <c r="O678" s="441"/>
      <c r="P678" s="441"/>
      <c r="Q678" s="441"/>
      <c r="R678" s="441"/>
      <c r="S678" s="441"/>
      <c r="T678" s="441"/>
      <c r="U678" s="441"/>
      <c r="V678" s="441"/>
      <c r="W678" s="441"/>
      <c r="X678" s="441"/>
      <c r="Y678" s="441"/>
      <c r="Z678" s="441"/>
    </row>
    <row r="679" spans="1:26" ht="13.5" customHeight="1" x14ac:dyDescent="0.2">
      <c r="A679" s="441"/>
      <c r="B679" s="441"/>
      <c r="C679" s="441"/>
      <c r="D679" s="441"/>
      <c r="E679" s="441"/>
      <c r="F679" s="441"/>
      <c r="G679" s="441"/>
      <c r="H679" s="441"/>
      <c r="I679" s="441"/>
      <c r="J679" s="441"/>
      <c r="K679" s="441"/>
      <c r="L679" s="441"/>
      <c r="M679" s="441"/>
      <c r="N679" s="441"/>
      <c r="O679" s="441"/>
      <c r="P679" s="441"/>
      <c r="Q679" s="441"/>
      <c r="R679" s="441"/>
      <c r="S679" s="441"/>
      <c r="T679" s="441"/>
      <c r="U679" s="441"/>
      <c r="V679" s="441"/>
      <c r="W679" s="441"/>
      <c r="X679" s="441"/>
      <c r="Y679" s="441"/>
      <c r="Z679" s="441"/>
    </row>
    <row r="680" spans="1:26" ht="13.5" customHeight="1" x14ac:dyDescent="0.2">
      <c r="A680" s="441"/>
      <c r="B680" s="441"/>
      <c r="C680" s="441"/>
      <c r="D680" s="441"/>
      <c r="E680" s="441"/>
      <c r="F680" s="441"/>
      <c r="G680" s="441"/>
      <c r="H680" s="441"/>
      <c r="I680" s="441"/>
      <c r="J680" s="441"/>
      <c r="K680" s="441"/>
      <c r="L680" s="441"/>
      <c r="M680" s="441"/>
      <c r="N680" s="441"/>
      <c r="O680" s="441"/>
      <c r="P680" s="441"/>
      <c r="Q680" s="441"/>
      <c r="R680" s="441"/>
      <c r="S680" s="441"/>
      <c r="T680" s="441"/>
      <c r="U680" s="441"/>
      <c r="V680" s="441"/>
      <c r="W680" s="441"/>
      <c r="X680" s="441"/>
      <c r="Y680" s="441"/>
      <c r="Z680" s="441"/>
    </row>
    <row r="681" spans="1:26" ht="13.5" customHeight="1" x14ac:dyDescent="0.2">
      <c r="A681" s="441"/>
      <c r="B681" s="441"/>
      <c r="C681" s="441"/>
      <c r="D681" s="441"/>
      <c r="E681" s="441"/>
      <c r="F681" s="441"/>
      <c r="G681" s="441"/>
      <c r="H681" s="441"/>
      <c r="I681" s="441"/>
      <c r="J681" s="441"/>
      <c r="K681" s="441"/>
      <c r="L681" s="441"/>
      <c r="M681" s="441"/>
      <c r="N681" s="441"/>
      <c r="O681" s="441"/>
      <c r="P681" s="441"/>
      <c r="Q681" s="441"/>
      <c r="R681" s="441"/>
      <c r="S681" s="441"/>
      <c r="T681" s="441"/>
      <c r="U681" s="441"/>
      <c r="V681" s="441"/>
      <c r="W681" s="441"/>
      <c r="X681" s="441"/>
      <c r="Y681" s="441"/>
      <c r="Z681" s="441"/>
    </row>
    <row r="682" spans="1:26" ht="13.5" customHeight="1" x14ac:dyDescent="0.2">
      <c r="A682" s="441"/>
      <c r="B682" s="441"/>
      <c r="C682" s="441"/>
      <c r="D682" s="441"/>
      <c r="E682" s="441"/>
      <c r="F682" s="441"/>
      <c r="G682" s="441"/>
      <c r="H682" s="441"/>
      <c r="I682" s="441"/>
      <c r="J682" s="441"/>
      <c r="K682" s="441"/>
      <c r="L682" s="441"/>
      <c r="M682" s="441"/>
      <c r="N682" s="441"/>
      <c r="O682" s="441"/>
      <c r="P682" s="441"/>
      <c r="Q682" s="441"/>
      <c r="R682" s="441"/>
      <c r="S682" s="441"/>
      <c r="T682" s="441"/>
      <c r="U682" s="441"/>
      <c r="V682" s="441"/>
      <c r="W682" s="441"/>
      <c r="X682" s="441"/>
      <c r="Y682" s="441"/>
      <c r="Z682" s="441"/>
    </row>
    <row r="683" spans="1:26" ht="13.5" customHeight="1" x14ac:dyDescent="0.2">
      <c r="A683" s="441"/>
      <c r="B683" s="441"/>
      <c r="C683" s="441"/>
      <c r="D683" s="441"/>
      <c r="E683" s="441"/>
      <c r="F683" s="441"/>
      <c r="G683" s="441"/>
      <c r="H683" s="441"/>
      <c r="I683" s="441"/>
      <c r="J683" s="441"/>
      <c r="K683" s="441"/>
      <c r="L683" s="441"/>
      <c r="M683" s="441"/>
      <c r="N683" s="441"/>
      <c r="O683" s="441"/>
      <c r="P683" s="441"/>
      <c r="Q683" s="441"/>
      <c r="R683" s="441"/>
      <c r="S683" s="441"/>
      <c r="T683" s="441"/>
      <c r="U683" s="441"/>
      <c r="V683" s="441"/>
      <c r="W683" s="441"/>
      <c r="X683" s="441"/>
      <c r="Y683" s="441"/>
      <c r="Z683" s="441"/>
    </row>
    <row r="684" spans="1:26" ht="13.5" customHeight="1" x14ac:dyDescent="0.2">
      <c r="A684" s="441"/>
      <c r="B684" s="441"/>
      <c r="C684" s="441"/>
      <c r="D684" s="441"/>
      <c r="E684" s="441"/>
      <c r="F684" s="441"/>
      <c r="G684" s="441"/>
      <c r="H684" s="441"/>
      <c r="I684" s="441"/>
      <c r="J684" s="441"/>
      <c r="K684" s="441"/>
      <c r="L684" s="441"/>
      <c r="M684" s="441"/>
      <c r="N684" s="441"/>
      <c r="O684" s="441"/>
      <c r="P684" s="441"/>
      <c r="Q684" s="441"/>
      <c r="R684" s="441"/>
      <c r="S684" s="441"/>
      <c r="T684" s="441"/>
      <c r="U684" s="441"/>
      <c r="V684" s="441"/>
      <c r="W684" s="441"/>
      <c r="X684" s="441"/>
      <c r="Y684" s="441"/>
      <c r="Z684" s="441"/>
    </row>
    <row r="685" spans="1:26" ht="13.5" customHeight="1" x14ac:dyDescent="0.2">
      <c r="A685" s="441"/>
      <c r="B685" s="441"/>
      <c r="C685" s="441"/>
      <c r="D685" s="441"/>
      <c r="E685" s="441"/>
      <c r="F685" s="441"/>
      <c r="G685" s="441"/>
      <c r="H685" s="441"/>
      <c r="I685" s="441"/>
      <c r="J685" s="441"/>
      <c r="K685" s="441"/>
      <c r="L685" s="441"/>
      <c r="M685" s="441"/>
      <c r="N685" s="441"/>
      <c r="O685" s="441"/>
      <c r="P685" s="441"/>
      <c r="Q685" s="441"/>
      <c r="R685" s="441"/>
      <c r="S685" s="441"/>
      <c r="T685" s="441"/>
      <c r="U685" s="441"/>
      <c r="V685" s="441"/>
      <c r="W685" s="441"/>
      <c r="X685" s="441"/>
      <c r="Y685" s="441"/>
      <c r="Z685" s="441"/>
    </row>
    <row r="686" spans="1:26" ht="13.5" customHeight="1" x14ac:dyDescent="0.2">
      <c r="A686" s="441"/>
      <c r="B686" s="441"/>
      <c r="C686" s="441"/>
      <c r="D686" s="441"/>
      <c r="E686" s="441"/>
      <c r="F686" s="441"/>
      <c r="G686" s="441"/>
      <c r="H686" s="441"/>
      <c r="I686" s="441"/>
      <c r="J686" s="441"/>
      <c r="K686" s="441"/>
      <c r="L686" s="441"/>
      <c r="M686" s="441"/>
      <c r="N686" s="441"/>
      <c r="O686" s="441"/>
      <c r="P686" s="441"/>
      <c r="Q686" s="441"/>
      <c r="R686" s="441"/>
      <c r="S686" s="441"/>
      <c r="T686" s="441"/>
      <c r="U686" s="441"/>
      <c r="V686" s="441"/>
      <c r="W686" s="441"/>
      <c r="X686" s="441"/>
      <c r="Y686" s="441"/>
      <c r="Z686" s="441"/>
    </row>
    <row r="687" spans="1:26" ht="13.5" customHeight="1" x14ac:dyDescent="0.2">
      <c r="A687" s="441"/>
      <c r="B687" s="441"/>
      <c r="C687" s="441"/>
      <c r="D687" s="441"/>
      <c r="E687" s="441"/>
      <c r="F687" s="441"/>
      <c r="G687" s="441"/>
      <c r="H687" s="441"/>
      <c r="I687" s="441"/>
      <c r="J687" s="441"/>
      <c r="K687" s="441"/>
      <c r="L687" s="441"/>
      <c r="M687" s="441"/>
      <c r="N687" s="441"/>
      <c r="O687" s="441"/>
      <c r="P687" s="441"/>
      <c r="Q687" s="441"/>
      <c r="R687" s="441"/>
      <c r="S687" s="441"/>
      <c r="T687" s="441"/>
      <c r="U687" s="441"/>
      <c r="V687" s="441"/>
      <c r="W687" s="441"/>
      <c r="X687" s="441"/>
      <c r="Y687" s="441"/>
      <c r="Z687" s="441"/>
    </row>
    <row r="688" spans="1:26" ht="13.5" customHeight="1" x14ac:dyDescent="0.2">
      <c r="A688" s="441"/>
      <c r="B688" s="441"/>
      <c r="C688" s="441"/>
      <c r="D688" s="441"/>
      <c r="E688" s="441"/>
      <c r="F688" s="441"/>
      <c r="G688" s="441"/>
      <c r="H688" s="441"/>
      <c r="I688" s="441"/>
      <c r="J688" s="441"/>
      <c r="K688" s="441"/>
      <c r="L688" s="441"/>
      <c r="M688" s="441"/>
      <c r="N688" s="441"/>
      <c r="O688" s="441"/>
      <c r="P688" s="441"/>
      <c r="Q688" s="441"/>
      <c r="R688" s="441"/>
      <c r="S688" s="441"/>
      <c r="T688" s="441"/>
      <c r="U688" s="441"/>
      <c r="V688" s="441"/>
      <c r="W688" s="441"/>
      <c r="X688" s="441"/>
      <c r="Y688" s="441"/>
      <c r="Z688" s="441"/>
    </row>
    <row r="689" spans="1:26" ht="13.5" customHeight="1" x14ac:dyDescent="0.2">
      <c r="A689" s="441"/>
      <c r="B689" s="441"/>
      <c r="C689" s="441"/>
      <c r="D689" s="441"/>
      <c r="E689" s="441"/>
      <c r="F689" s="441"/>
      <c r="G689" s="441"/>
      <c r="H689" s="441"/>
      <c r="I689" s="441"/>
      <c r="J689" s="441"/>
      <c r="K689" s="441"/>
      <c r="L689" s="441"/>
      <c r="M689" s="441"/>
      <c r="N689" s="441"/>
      <c r="O689" s="441"/>
      <c r="P689" s="441"/>
      <c r="Q689" s="441"/>
      <c r="R689" s="441"/>
      <c r="S689" s="441"/>
      <c r="T689" s="441"/>
      <c r="U689" s="441"/>
      <c r="V689" s="441"/>
      <c r="W689" s="441"/>
      <c r="X689" s="441"/>
      <c r="Y689" s="441"/>
      <c r="Z689" s="441"/>
    </row>
    <row r="690" spans="1:26" ht="13.5" customHeight="1" x14ac:dyDescent="0.2">
      <c r="A690" s="441"/>
      <c r="B690" s="441"/>
      <c r="C690" s="441"/>
      <c r="D690" s="441"/>
      <c r="E690" s="441"/>
      <c r="F690" s="441"/>
      <c r="G690" s="441"/>
      <c r="H690" s="441"/>
      <c r="I690" s="441"/>
      <c r="J690" s="441"/>
      <c r="K690" s="441"/>
      <c r="L690" s="441"/>
      <c r="M690" s="441"/>
      <c r="N690" s="441"/>
      <c r="O690" s="441"/>
      <c r="P690" s="441"/>
      <c r="Q690" s="441"/>
      <c r="R690" s="441"/>
      <c r="S690" s="441"/>
      <c r="T690" s="441"/>
      <c r="U690" s="441"/>
      <c r="V690" s="441"/>
      <c r="W690" s="441"/>
      <c r="X690" s="441"/>
      <c r="Y690" s="441"/>
      <c r="Z690" s="441"/>
    </row>
    <row r="691" spans="1:26" ht="13.5" customHeight="1" x14ac:dyDescent="0.2">
      <c r="A691" s="441"/>
      <c r="B691" s="441"/>
      <c r="C691" s="441"/>
      <c r="D691" s="441"/>
      <c r="E691" s="441"/>
      <c r="F691" s="441"/>
      <c r="G691" s="441"/>
      <c r="H691" s="441"/>
      <c r="I691" s="441"/>
      <c r="J691" s="441"/>
      <c r="K691" s="441"/>
      <c r="L691" s="441"/>
      <c r="M691" s="441"/>
      <c r="N691" s="441"/>
      <c r="O691" s="441"/>
      <c r="P691" s="441"/>
      <c r="Q691" s="441"/>
      <c r="R691" s="441"/>
      <c r="S691" s="441"/>
      <c r="T691" s="441"/>
      <c r="U691" s="441"/>
      <c r="V691" s="441"/>
      <c r="W691" s="441"/>
      <c r="X691" s="441"/>
      <c r="Y691" s="441"/>
      <c r="Z691" s="441"/>
    </row>
    <row r="692" spans="1:26" ht="13.5" customHeight="1" x14ac:dyDescent="0.2">
      <c r="A692" s="441"/>
      <c r="B692" s="441"/>
      <c r="C692" s="441"/>
      <c r="D692" s="441"/>
      <c r="E692" s="441"/>
      <c r="F692" s="441"/>
      <c r="G692" s="441"/>
      <c r="H692" s="441"/>
      <c r="I692" s="441"/>
      <c r="J692" s="441"/>
      <c r="K692" s="441"/>
      <c r="L692" s="441"/>
      <c r="M692" s="441"/>
      <c r="N692" s="441"/>
      <c r="O692" s="441"/>
      <c r="P692" s="441"/>
      <c r="Q692" s="441"/>
      <c r="R692" s="441"/>
      <c r="S692" s="441"/>
      <c r="T692" s="441"/>
      <c r="U692" s="441"/>
      <c r="V692" s="441"/>
      <c r="W692" s="441"/>
      <c r="X692" s="441"/>
      <c r="Y692" s="441"/>
      <c r="Z692" s="441"/>
    </row>
    <row r="693" spans="1:26" ht="13.5" customHeight="1" x14ac:dyDescent="0.2">
      <c r="A693" s="441"/>
      <c r="B693" s="441"/>
      <c r="C693" s="441"/>
      <c r="D693" s="441"/>
      <c r="E693" s="441"/>
      <c r="F693" s="441"/>
      <c r="G693" s="441"/>
      <c r="H693" s="441"/>
      <c r="I693" s="441"/>
      <c r="J693" s="441"/>
      <c r="K693" s="441"/>
      <c r="L693" s="441"/>
      <c r="M693" s="441"/>
      <c r="N693" s="441"/>
      <c r="O693" s="441"/>
      <c r="P693" s="441"/>
      <c r="Q693" s="441"/>
      <c r="R693" s="441"/>
      <c r="S693" s="441"/>
      <c r="T693" s="441"/>
      <c r="U693" s="441"/>
      <c r="V693" s="441"/>
      <c r="W693" s="441"/>
      <c r="X693" s="441"/>
      <c r="Y693" s="441"/>
      <c r="Z693" s="441"/>
    </row>
    <row r="694" spans="1:26" ht="13.5" customHeight="1" x14ac:dyDescent="0.2">
      <c r="A694" s="441"/>
      <c r="B694" s="441"/>
      <c r="C694" s="441"/>
      <c r="D694" s="441"/>
      <c r="E694" s="441"/>
      <c r="F694" s="441"/>
      <c r="G694" s="441"/>
      <c r="H694" s="441"/>
      <c r="I694" s="441"/>
      <c r="J694" s="441"/>
      <c r="K694" s="441"/>
      <c r="L694" s="441"/>
      <c r="M694" s="441"/>
      <c r="N694" s="441"/>
      <c r="O694" s="441"/>
      <c r="P694" s="441"/>
      <c r="Q694" s="441"/>
      <c r="R694" s="441"/>
      <c r="S694" s="441"/>
      <c r="T694" s="441"/>
      <c r="U694" s="441"/>
      <c r="V694" s="441"/>
      <c r="W694" s="441"/>
      <c r="X694" s="441"/>
      <c r="Y694" s="441"/>
      <c r="Z694" s="441"/>
    </row>
    <row r="695" spans="1:26" ht="13.5" customHeight="1" x14ac:dyDescent="0.2">
      <c r="A695" s="441"/>
      <c r="B695" s="441"/>
      <c r="C695" s="441"/>
      <c r="D695" s="441"/>
      <c r="E695" s="441"/>
      <c r="F695" s="441"/>
      <c r="G695" s="441"/>
      <c r="H695" s="441"/>
      <c r="I695" s="441"/>
      <c r="J695" s="441"/>
      <c r="K695" s="441"/>
      <c r="L695" s="441"/>
      <c r="M695" s="441"/>
      <c r="N695" s="441"/>
      <c r="O695" s="441"/>
      <c r="P695" s="441"/>
      <c r="Q695" s="441"/>
      <c r="R695" s="441"/>
      <c r="S695" s="441"/>
      <c r="T695" s="441"/>
      <c r="U695" s="441"/>
      <c r="V695" s="441"/>
      <c r="W695" s="441"/>
      <c r="X695" s="441"/>
      <c r="Y695" s="441"/>
      <c r="Z695" s="441"/>
    </row>
    <row r="696" spans="1:26" ht="13.5" customHeight="1" x14ac:dyDescent="0.2">
      <c r="A696" s="441"/>
      <c r="B696" s="441"/>
      <c r="C696" s="441"/>
      <c r="D696" s="441"/>
      <c r="E696" s="441"/>
      <c r="F696" s="441"/>
      <c r="G696" s="441"/>
      <c r="H696" s="441"/>
      <c r="I696" s="441"/>
      <c r="J696" s="441"/>
      <c r="K696" s="441"/>
      <c r="L696" s="441"/>
      <c r="M696" s="441"/>
      <c r="N696" s="441"/>
      <c r="O696" s="441"/>
      <c r="P696" s="441"/>
      <c r="Q696" s="441"/>
      <c r="R696" s="441"/>
      <c r="S696" s="441"/>
      <c r="T696" s="441"/>
      <c r="U696" s="441"/>
      <c r="V696" s="441"/>
      <c r="W696" s="441"/>
      <c r="X696" s="441"/>
      <c r="Y696" s="441"/>
      <c r="Z696" s="441"/>
    </row>
    <row r="697" spans="1:26" ht="13.5" customHeight="1" x14ac:dyDescent="0.2">
      <c r="A697" s="441"/>
      <c r="B697" s="441"/>
      <c r="C697" s="441"/>
      <c r="D697" s="441"/>
      <c r="E697" s="441"/>
      <c r="F697" s="441"/>
      <c r="G697" s="441"/>
      <c r="H697" s="441"/>
      <c r="I697" s="441"/>
      <c r="J697" s="441"/>
      <c r="K697" s="441"/>
      <c r="L697" s="441"/>
      <c r="M697" s="441"/>
      <c r="N697" s="441"/>
      <c r="O697" s="441"/>
      <c r="P697" s="441"/>
      <c r="Q697" s="441"/>
      <c r="R697" s="441"/>
      <c r="S697" s="441"/>
      <c r="T697" s="441"/>
      <c r="U697" s="441"/>
      <c r="V697" s="441"/>
      <c r="W697" s="441"/>
      <c r="X697" s="441"/>
      <c r="Y697" s="441"/>
      <c r="Z697" s="441"/>
    </row>
    <row r="698" spans="1:26" ht="13.5" customHeight="1" x14ac:dyDescent="0.2">
      <c r="A698" s="441"/>
      <c r="B698" s="441"/>
      <c r="C698" s="441"/>
      <c r="D698" s="441"/>
      <c r="E698" s="441"/>
      <c r="F698" s="441"/>
      <c r="G698" s="441"/>
      <c r="H698" s="441"/>
      <c r="I698" s="441"/>
      <c r="J698" s="441"/>
      <c r="K698" s="441"/>
      <c r="L698" s="441"/>
      <c r="M698" s="441"/>
      <c r="N698" s="441"/>
      <c r="O698" s="441"/>
      <c r="P698" s="441"/>
      <c r="Q698" s="441"/>
      <c r="R698" s="441"/>
      <c r="S698" s="441"/>
      <c r="T698" s="441"/>
      <c r="U698" s="441"/>
      <c r="V698" s="441"/>
      <c r="W698" s="441"/>
      <c r="X698" s="441"/>
      <c r="Y698" s="441"/>
      <c r="Z698" s="441"/>
    </row>
    <row r="699" spans="1:26" ht="13.5" customHeight="1" x14ac:dyDescent="0.2">
      <c r="A699" s="441"/>
      <c r="B699" s="441"/>
      <c r="C699" s="441"/>
      <c r="D699" s="441"/>
      <c r="E699" s="441"/>
      <c r="F699" s="441"/>
      <c r="G699" s="441"/>
      <c r="H699" s="441"/>
      <c r="I699" s="441"/>
      <c r="J699" s="441"/>
      <c r="K699" s="441"/>
      <c r="L699" s="441"/>
      <c r="M699" s="441"/>
      <c r="N699" s="441"/>
      <c r="O699" s="441"/>
      <c r="P699" s="441"/>
      <c r="Q699" s="441"/>
      <c r="R699" s="441"/>
      <c r="S699" s="441"/>
      <c r="T699" s="441"/>
      <c r="U699" s="441"/>
      <c r="V699" s="441"/>
      <c r="W699" s="441"/>
      <c r="X699" s="441"/>
      <c r="Y699" s="441"/>
      <c r="Z699" s="441"/>
    </row>
    <row r="700" spans="1:26" ht="13.5" customHeight="1" x14ac:dyDescent="0.2">
      <c r="A700" s="441"/>
      <c r="B700" s="441"/>
      <c r="C700" s="441"/>
      <c r="D700" s="441"/>
      <c r="E700" s="441"/>
      <c r="F700" s="441"/>
      <c r="G700" s="441"/>
      <c r="H700" s="441"/>
      <c r="I700" s="441"/>
      <c r="J700" s="441"/>
      <c r="K700" s="441"/>
      <c r="L700" s="441"/>
      <c r="M700" s="441"/>
      <c r="N700" s="441"/>
      <c r="O700" s="441"/>
      <c r="P700" s="441"/>
      <c r="Q700" s="441"/>
      <c r="R700" s="441"/>
      <c r="S700" s="441"/>
      <c r="T700" s="441"/>
      <c r="U700" s="441"/>
      <c r="V700" s="441"/>
      <c r="W700" s="441"/>
      <c r="X700" s="441"/>
      <c r="Y700" s="441"/>
      <c r="Z700" s="441"/>
    </row>
    <row r="701" spans="1:26" ht="13.5" customHeight="1" x14ac:dyDescent="0.2">
      <c r="A701" s="441"/>
      <c r="B701" s="441"/>
      <c r="C701" s="441"/>
      <c r="D701" s="441"/>
      <c r="E701" s="441"/>
      <c r="F701" s="441"/>
      <c r="G701" s="441"/>
      <c r="H701" s="441"/>
      <c r="I701" s="441"/>
      <c r="J701" s="441"/>
      <c r="K701" s="441"/>
      <c r="L701" s="441"/>
      <c r="M701" s="441"/>
      <c r="N701" s="441"/>
      <c r="O701" s="441"/>
      <c r="P701" s="441"/>
      <c r="Q701" s="441"/>
      <c r="R701" s="441"/>
      <c r="S701" s="441"/>
      <c r="T701" s="441"/>
      <c r="U701" s="441"/>
      <c r="V701" s="441"/>
      <c r="W701" s="441"/>
      <c r="X701" s="441"/>
      <c r="Y701" s="441"/>
      <c r="Z701" s="441"/>
    </row>
    <row r="702" spans="1:26" ht="13.5" customHeight="1" x14ac:dyDescent="0.2">
      <c r="A702" s="441"/>
      <c r="B702" s="441"/>
      <c r="C702" s="441"/>
      <c r="D702" s="441"/>
      <c r="E702" s="441"/>
      <c r="F702" s="441"/>
      <c r="G702" s="441"/>
      <c r="H702" s="441"/>
      <c r="I702" s="441"/>
      <c r="J702" s="441"/>
      <c r="K702" s="441"/>
      <c r="L702" s="441"/>
      <c r="M702" s="441"/>
      <c r="N702" s="441"/>
      <c r="O702" s="441"/>
      <c r="P702" s="441"/>
      <c r="Q702" s="441"/>
      <c r="R702" s="441"/>
      <c r="S702" s="441"/>
      <c r="T702" s="441"/>
      <c r="U702" s="441"/>
      <c r="V702" s="441"/>
      <c r="W702" s="441"/>
      <c r="X702" s="441"/>
      <c r="Y702" s="441"/>
      <c r="Z702" s="441"/>
    </row>
    <row r="703" spans="1:26" ht="13.5" customHeight="1" x14ac:dyDescent="0.2">
      <c r="A703" s="441"/>
      <c r="B703" s="441"/>
      <c r="C703" s="441"/>
      <c r="D703" s="441"/>
      <c r="E703" s="441"/>
      <c r="F703" s="441"/>
      <c r="G703" s="441"/>
      <c r="H703" s="441"/>
      <c r="I703" s="441"/>
      <c r="J703" s="441"/>
      <c r="K703" s="441"/>
      <c r="L703" s="441"/>
      <c r="M703" s="441"/>
      <c r="N703" s="441"/>
      <c r="O703" s="441"/>
      <c r="P703" s="441"/>
      <c r="Q703" s="441"/>
      <c r="R703" s="441"/>
      <c r="S703" s="441"/>
      <c r="T703" s="441"/>
      <c r="U703" s="441"/>
      <c r="V703" s="441"/>
      <c r="W703" s="441"/>
      <c r="X703" s="441"/>
      <c r="Y703" s="441"/>
      <c r="Z703" s="441"/>
    </row>
    <row r="704" spans="1:26" ht="13.5" customHeight="1" x14ac:dyDescent="0.2">
      <c r="A704" s="441"/>
      <c r="B704" s="441"/>
      <c r="C704" s="441"/>
      <c r="D704" s="441"/>
      <c r="E704" s="441"/>
      <c r="F704" s="441"/>
      <c r="G704" s="441"/>
      <c r="H704" s="441"/>
      <c r="I704" s="441"/>
      <c r="J704" s="441"/>
      <c r="K704" s="441"/>
      <c r="L704" s="441"/>
      <c r="M704" s="441"/>
      <c r="N704" s="441"/>
      <c r="O704" s="441"/>
      <c r="P704" s="441"/>
      <c r="Q704" s="441"/>
      <c r="R704" s="441"/>
      <c r="S704" s="441"/>
      <c r="T704" s="441"/>
      <c r="U704" s="441"/>
      <c r="V704" s="441"/>
      <c r="W704" s="441"/>
      <c r="X704" s="441"/>
      <c r="Y704" s="441"/>
      <c r="Z704" s="441"/>
    </row>
    <row r="705" spans="1:26" ht="13.5" customHeight="1" x14ac:dyDescent="0.2">
      <c r="A705" s="441"/>
      <c r="B705" s="441"/>
      <c r="C705" s="441"/>
      <c r="D705" s="441"/>
      <c r="E705" s="441"/>
      <c r="F705" s="441"/>
      <c r="G705" s="441"/>
      <c r="H705" s="441"/>
      <c r="I705" s="441"/>
      <c r="J705" s="441"/>
      <c r="K705" s="441"/>
      <c r="L705" s="441"/>
      <c r="M705" s="441"/>
      <c r="N705" s="441"/>
      <c r="O705" s="441"/>
      <c r="P705" s="441"/>
      <c r="Q705" s="441"/>
      <c r="R705" s="441"/>
      <c r="S705" s="441"/>
      <c r="T705" s="441"/>
      <c r="U705" s="441"/>
      <c r="V705" s="441"/>
      <c r="W705" s="441"/>
      <c r="X705" s="441"/>
      <c r="Y705" s="441"/>
      <c r="Z705" s="441"/>
    </row>
    <row r="706" spans="1:26" ht="13.5" customHeight="1" x14ac:dyDescent="0.2">
      <c r="A706" s="441"/>
      <c r="B706" s="441"/>
      <c r="C706" s="441"/>
      <c r="D706" s="441"/>
      <c r="E706" s="441"/>
      <c r="F706" s="441"/>
      <c r="G706" s="441"/>
      <c r="H706" s="441"/>
      <c r="I706" s="441"/>
      <c r="J706" s="441"/>
      <c r="K706" s="441"/>
      <c r="L706" s="441"/>
      <c r="M706" s="441"/>
      <c r="N706" s="441"/>
      <c r="O706" s="441"/>
      <c r="P706" s="441"/>
      <c r="Q706" s="441"/>
      <c r="R706" s="441"/>
      <c r="S706" s="441"/>
      <c r="T706" s="441"/>
      <c r="U706" s="441"/>
      <c r="V706" s="441"/>
      <c r="W706" s="441"/>
      <c r="X706" s="441"/>
      <c r="Y706" s="441"/>
      <c r="Z706" s="441"/>
    </row>
    <row r="707" spans="1:26" ht="13.5" customHeight="1" x14ac:dyDescent="0.2">
      <c r="A707" s="441"/>
      <c r="B707" s="441"/>
      <c r="C707" s="441"/>
      <c r="D707" s="441"/>
      <c r="E707" s="441"/>
      <c r="F707" s="441"/>
      <c r="G707" s="441"/>
      <c r="H707" s="441"/>
      <c r="I707" s="441"/>
      <c r="J707" s="441"/>
      <c r="K707" s="441"/>
      <c r="L707" s="441"/>
      <c r="M707" s="441"/>
      <c r="N707" s="441"/>
      <c r="O707" s="441"/>
      <c r="P707" s="441"/>
      <c r="Q707" s="441"/>
      <c r="R707" s="441"/>
      <c r="S707" s="441"/>
      <c r="T707" s="441"/>
      <c r="U707" s="441"/>
      <c r="V707" s="441"/>
      <c r="W707" s="441"/>
      <c r="X707" s="441"/>
      <c r="Y707" s="441"/>
      <c r="Z707" s="441"/>
    </row>
    <row r="708" spans="1:26" ht="13.5" customHeight="1" x14ac:dyDescent="0.2">
      <c r="A708" s="441"/>
      <c r="B708" s="441"/>
      <c r="C708" s="441"/>
      <c r="D708" s="441"/>
      <c r="E708" s="441"/>
      <c r="F708" s="441"/>
      <c r="G708" s="441"/>
      <c r="H708" s="441"/>
      <c r="I708" s="441"/>
      <c r="J708" s="441"/>
      <c r="K708" s="441"/>
      <c r="L708" s="441"/>
      <c r="M708" s="441"/>
      <c r="N708" s="441"/>
      <c r="O708" s="441"/>
      <c r="P708" s="441"/>
      <c r="Q708" s="441"/>
      <c r="R708" s="441"/>
      <c r="S708" s="441"/>
      <c r="T708" s="441"/>
      <c r="U708" s="441"/>
      <c r="V708" s="441"/>
      <c r="W708" s="441"/>
      <c r="X708" s="441"/>
      <c r="Y708" s="441"/>
      <c r="Z708" s="441"/>
    </row>
    <row r="709" spans="1:26" ht="13.5" customHeight="1" x14ac:dyDescent="0.2">
      <c r="A709" s="441"/>
      <c r="B709" s="441"/>
      <c r="C709" s="441"/>
      <c r="D709" s="441"/>
      <c r="E709" s="441"/>
      <c r="F709" s="441"/>
      <c r="G709" s="441"/>
      <c r="H709" s="441"/>
      <c r="I709" s="441"/>
      <c r="J709" s="441"/>
      <c r="K709" s="441"/>
      <c r="L709" s="441"/>
      <c r="M709" s="441"/>
      <c r="N709" s="441"/>
      <c r="O709" s="441"/>
      <c r="P709" s="441"/>
      <c r="Q709" s="441"/>
      <c r="R709" s="441"/>
      <c r="S709" s="441"/>
      <c r="T709" s="441"/>
      <c r="U709" s="441"/>
      <c r="V709" s="441"/>
      <c r="W709" s="441"/>
      <c r="X709" s="441"/>
      <c r="Y709" s="441"/>
      <c r="Z709" s="441"/>
    </row>
    <row r="710" spans="1:26" ht="13.5" customHeight="1" x14ac:dyDescent="0.2">
      <c r="A710" s="441"/>
      <c r="B710" s="441"/>
      <c r="C710" s="441"/>
      <c r="D710" s="441"/>
      <c r="E710" s="441"/>
      <c r="F710" s="441"/>
      <c r="G710" s="441"/>
      <c r="H710" s="441"/>
      <c r="I710" s="441"/>
      <c r="J710" s="441"/>
      <c r="K710" s="441"/>
      <c r="L710" s="441"/>
      <c r="M710" s="441"/>
      <c r="N710" s="441"/>
      <c r="O710" s="441"/>
      <c r="P710" s="441"/>
      <c r="Q710" s="441"/>
      <c r="R710" s="441"/>
      <c r="S710" s="441"/>
      <c r="T710" s="441"/>
      <c r="U710" s="441"/>
      <c r="V710" s="441"/>
      <c r="W710" s="441"/>
      <c r="X710" s="441"/>
      <c r="Y710" s="441"/>
      <c r="Z710" s="441"/>
    </row>
    <row r="711" spans="1:26" ht="13.5" customHeight="1" x14ac:dyDescent="0.2">
      <c r="A711" s="441"/>
      <c r="B711" s="441"/>
      <c r="C711" s="441"/>
      <c r="D711" s="441"/>
      <c r="E711" s="441"/>
      <c r="F711" s="441"/>
      <c r="G711" s="441"/>
      <c r="H711" s="441"/>
      <c r="I711" s="441"/>
      <c r="J711" s="441"/>
      <c r="K711" s="441"/>
      <c r="L711" s="441"/>
      <c r="M711" s="441"/>
      <c r="N711" s="441"/>
      <c r="O711" s="441"/>
      <c r="P711" s="441"/>
      <c r="Q711" s="441"/>
      <c r="R711" s="441"/>
      <c r="S711" s="441"/>
      <c r="T711" s="441"/>
      <c r="U711" s="441"/>
      <c r="V711" s="441"/>
      <c r="W711" s="441"/>
      <c r="X711" s="441"/>
      <c r="Y711" s="441"/>
      <c r="Z711" s="441"/>
    </row>
    <row r="712" spans="1:26" ht="13.5" customHeight="1" x14ac:dyDescent="0.2">
      <c r="A712" s="441"/>
      <c r="B712" s="441"/>
      <c r="C712" s="441"/>
      <c r="D712" s="441"/>
      <c r="E712" s="441"/>
      <c r="F712" s="441"/>
      <c r="G712" s="441"/>
      <c r="H712" s="441"/>
      <c r="I712" s="441"/>
      <c r="J712" s="441"/>
      <c r="K712" s="441"/>
      <c r="L712" s="441"/>
      <c r="M712" s="441"/>
      <c r="N712" s="441"/>
      <c r="O712" s="441"/>
      <c r="P712" s="441"/>
      <c r="Q712" s="441"/>
      <c r="R712" s="441"/>
      <c r="S712" s="441"/>
      <c r="T712" s="441"/>
      <c r="U712" s="441"/>
      <c r="V712" s="441"/>
      <c r="W712" s="441"/>
      <c r="X712" s="441"/>
      <c r="Y712" s="441"/>
      <c r="Z712" s="441"/>
    </row>
    <row r="713" spans="1:26" ht="13.5" customHeight="1" x14ac:dyDescent="0.2">
      <c r="A713" s="441"/>
      <c r="B713" s="441"/>
      <c r="C713" s="441"/>
      <c r="D713" s="441"/>
      <c r="E713" s="441"/>
      <c r="F713" s="441"/>
      <c r="G713" s="441"/>
      <c r="H713" s="441"/>
      <c r="I713" s="441"/>
      <c r="J713" s="441"/>
      <c r="K713" s="441"/>
      <c r="L713" s="441"/>
      <c r="M713" s="441"/>
      <c r="N713" s="441"/>
      <c r="O713" s="441"/>
      <c r="P713" s="441"/>
      <c r="Q713" s="441"/>
      <c r="R713" s="441"/>
      <c r="S713" s="441"/>
      <c r="T713" s="441"/>
      <c r="U713" s="441"/>
      <c r="V713" s="441"/>
      <c r="W713" s="441"/>
      <c r="X713" s="441"/>
      <c r="Y713" s="441"/>
      <c r="Z713" s="441"/>
    </row>
    <row r="714" spans="1:26" ht="13.5" customHeight="1" x14ac:dyDescent="0.2">
      <c r="A714" s="441"/>
      <c r="B714" s="441"/>
      <c r="C714" s="441"/>
      <c r="D714" s="441"/>
      <c r="E714" s="441"/>
      <c r="F714" s="441"/>
      <c r="G714" s="441"/>
      <c r="H714" s="441"/>
      <c r="I714" s="441"/>
      <c r="J714" s="441"/>
      <c r="K714" s="441"/>
      <c r="L714" s="441"/>
      <c r="M714" s="441"/>
      <c r="N714" s="441"/>
      <c r="O714" s="441"/>
      <c r="P714" s="441"/>
      <c r="Q714" s="441"/>
      <c r="R714" s="441"/>
      <c r="S714" s="441"/>
      <c r="T714" s="441"/>
      <c r="U714" s="441"/>
      <c r="V714" s="441"/>
      <c r="W714" s="441"/>
      <c r="X714" s="441"/>
      <c r="Y714" s="441"/>
      <c r="Z714" s="441"/>
    </row>
    <row r="715" spans="1:26" ht="13.5" customHeight="1" x14ac:dyDescent="0.2">
      <c r="A715" s="441"/>
      <c r="B715" s="441"/>
      <c r="C715" s="441"/>
      <c r="D715" s="441"/>
      <c r="E715" s="441"/>
      <c r="F715" s="441"/>
      <c r="G715" s="441"/>
      <c r="H715" s="441"/>
      <c r="I715" s="441"/>
      <c r="J715" s="441"/>
      <c r="K715" s="441"/>
      <c r="L715" s="441"/>
      <c r="M715" s="441"/>
      <c r="N715" s="441"/>
      <c r="O715" s="441"/>
      <c r="P715" s="441"/>
      <c r="Q715" s="441"/>
      <c r="R715" s="441"/>
      <c r="S715" s="441"/>
      <c r="T715" s="441"/>
      <c r="U715" s="441"/>
      <c r="V715" s="441"/>
      <c r="W715" s="441"/>
      <c r="X715" s="441"/>
      <c r="Y715" s="441"/>
      <c r="Z715" s="441"/>
    </row>
    <row r="716" spans="1:26" ht="13.5" customHeight="1" x14ac:dyDescent="0.2">
      <c r="A716" s="441"/>
      <c r="B716" s="441"/>
      <c r="C716" s="441"/>
      <c r="D716" s="441"/>
      <c r="E716" s="441"/>
      <c r="F716" s="441"/>
      <c r="G716" s="441"/>
      <c r="H716" s="441"/>
      <c r="I716" s="441"/>
      <c r="J716" s="441"/>
      <c r="K716" s="441"/>
      <c r="L716" s="441"/>
      <c r="M716" s="441"/>
      <c r="N716" s="441"/>
      <c r="O716" s="441"/>
      <c r="P716" s="441"/>
      <c r="Q716" s="441"/>
      <c r="R716" s="441"/>
      <c r="S716" s="441"/>
      <c r="T716" s="441"/>
      <c r="U716" s="441"/>
      <c r="V716" s="441"/>
      <c r="W716" s="441"/>
      <c r="X716" s="441"/>
      <c r="Y716" s="441"/>
      <c r="Z716" s="441"/>
    </row>
    <row r="717" spans="1:26" ht="13.5" customHeight="1" x14ac:dyDescent="0.2">
      <c r="A717" s="441"/>
      <c r="B717" s="441"/>
      <c r="C717" s="441"/>
      <c r="D717" s="441"/>
      <c r="E717" s="441"/>
      <c r="F717" s="441"/>
      <c r="G717" s="441"/>
      <c r="H717" s="441"/>
      <c r="I717" s="441"/>
      <c r="J717" s="441"/>
      <c r="K717" s="441"/>
      <c r="L717" s="441"/>
      <c r="M717" s="441"/>
      <c r="N717" s="441"/>
      <c r="O717" s="441"/>
      <c r="P717" s="441"/>
      <c r="Q717" s="441"/>
      <c r="R717" s="441"/>
      <c r="S717" s="441"/>
      <c r="T717" s="441"/>
      <c r="U717" s="441"/>
      <c r="V717" s="441"/>
      <c r="W717" s="441"/>
      <c r="X717" s="441"/>
      <c r="Y717" s="441"/>
      <c r="Z717" s="441"/>
    </row>
    <row r="718" spans="1:26" ht="13.5" customHeight="1" x14ac:dyDescent="0.2">
      <c r="A718" s="441"/>
      <c r="B718" s="441"/>
      <c r="C718" s="441"/>
      <c r="D718" s="441"/>
      <c r="E718" s="441"/>
      <c r="F718" s="441"/>
      <c r="G718" s="441"/>
      <c r="H718" s="441"/>
      <c r="I718" s="441"/>
      <c r="J718" s="441"/>
      <c r="K718" s="441"/>
      <c r="L718" s="441"/>
      <c r="M718" s="441"/>
      <c r="N718" s="441"/>
      <c r="O718" s="441"/>
      <c r="P718" s="441"/>
      <c r="Q718" s="441"/>
      <c r="R718" s="441"/>
      <c r="S718" s="441"/>
      <c r="T718" s="441"/>
      <c r="U718" s="441"/>
      <c r="V718" s="441"/>
      <c r="W718" s="441"/>
      <c r="X718" s="441"/>
      <c r="Y718" s="441"/>
      <c r="Z718" s="441"/>
    </row>
    <row r="719" spans="1:26" ht="13.5" customHeight="1" x14ac:dyDescent="0.2">
      <c r="A719" s="441"/>
      <c r="B719" s="441"/>
      <c r="C719" s="441"/>
      <c r="D719" s="441"/>
      <c r="E719" s="441"/>
      <c r="F719" s="441"/>
      <c r="G719" s="441"/>
      <c r="H719" s="441"/>
      <c r="I719" s="441"/>
      <c r="J719" s="441"/>
      <c r="K719" s="441"/>
      <c r="L719" s="441"/>
      <c r="M719" s="441"/>
      <c r="N719" s="441"/>
      <c r="O719" s="441"/>
      <c r="P719" s="441"/>
      <c r="Q719" s="441"/>
      <c r="R719" s="441"/>
      <c r="S719" s="441"/>
      <c r="T719" s="441"/>
      <c r="U719" s="441"/>
      <c r="V719" s="441"/>
      <c r="W719" s="441"/>
      <c r="X719" s="441"/>
      <c r="Y719" s="441"/>
      <c r="Z719" s="441"/>
    </row>
    <row r="720" spans="1:26" ht="13.5" customHeight="1" x14ac:dyDescent="0.2">
      <c r="A720" s="441"/>
      <c r="B720" s="441"/>
      <c r="C720" s="441"/>
      <c r="D720" s="441"/>
      <c r="E720" s="441"/>
      <c r="F720" s="441"/>
      <c r="G720" s="441"/>
      <c r="H720" s="441"/>
      <c r="I720" s="441"/>
      <c r="J720" s="441"/>
      <c r="K720" s="441"/>
      <c r="L720" s="441"/>
      <c r="M720" s="441"/>
      <c r="N720" s="441"/>
      <c r="O720" s="441"/>
      <c r="P720" s="441"/>
      <c r="Q720" s="441"/>
      <c r="R720" s="441"/>
      <c r="S720" s="441"/>
      <c r="T720" s="441"/>
      <c r="U720" s="441"/>
      <c r="V720" s="441"/>
      <c r="W720" s="441"/>
      <c r="X720" s="441"/>
      <c r="Y720" s="441"/>
      <c r="Z720" s="441"/>
    </row>
    <row r="721" spans="1:26" ht="13.5" customHeight="1" x14ac:dyDescent="0.2">
      <c r="A721" s="441"/>
      <c r="B721" s="441"/>
      <c r="C721" s="441"/>
      <c r="D721" s="441"/>
      <c r="E721" s="441"/>
      <c r="F721" s="441"/>
      <c r="G721" s="441"/>
      <c r="H721" s="441"/>
      <c r="I721" s="441"/>
      <c r="J721" s="441"/>
      <c r="K721" s="441"/>
      <c r="L721" s="441"/>
      <c r="M721" s="441"/>
      <c r="N721" s="441"/>
      <c r="O721" s="441"/>
      <c r="P721" s="441"/>
      <c r="Q721" s="441"/>
      <c r="R721" s="441"/>
      <c r="S721" s="441"/>
      <c r="T721" s="441"/>
      <c r="U721" s="441"/>
      <c r="V721" s="441"/>
      <c r="W721" s="441"/>
      <c r="X721" s="441"/>
      <c r="Y721" s="441"/>
      <c r="Z721" s="441"/>
    </row>
    <row r="722" spans="1:26" ht="13.5" customHeight="1" x14ac:dyDescent="0.2">
      <c r="A722" s="441"/>
      <c r="B722" s="441"/>
      <c r="C722" s="441"/>
      <c r="D722" s="441"/>
      <c r="E722" s="441"/>
      <c r="F722" s="441"/>
      <c r="G722" s="441"/>
      <c r="H722" s="441"/>
      <c r="I722" s="441"/>
      <c r="J722" s="441"/>
      <c r="K722" s="441"/>
      <c r="L722" s="441"/>
      <c r="M722" s="441"/>
      <c r="N722" s="441"/>
      <c r="O722" s="441"/>
      <c r="P722" s="441"/>
      <c r="Q722" s="441"/>
      <c r="R722" s="441"/>
      <c r="S722" s="441"/>
      <c r="T722" s="441"/>
      <c r="U722" s="441"/>
      <c r="V722" s="441"/>
      <c r="W722" s="441"/>
      <c r="X722" s="441"/>
      <c r="Y722" s="441"/>
      <c r="Z722" s="441"/>
    </row>
    <row r="723" spans="1:26" ht="13.5" customHeight="1" x14ac:dyDescent="0.2">
      <c r="A723" s="441"/>
      <c r="B723" s="441"/>
      <c r="C723" s="441"/>
      <c r="D723" s="441"/>
      <c r="E723" s="441"/>
      <c r="F723" s="441"/>
      <c r="G723" s="441"/>
      <c r="H723" s="441"/>
      <c r="I723" s="441"/>
      <c r="J723" s="441"/>
      <c r="K723" s="441"/>
      <c r="L723" s="441"/>
      <c r="M723" s="441"/>
      <c r="N723" s="441"/>
      <c r="O723" s="441"/>
      <c r="P723" s="441"/>
      <c r="Q723" s="441"/>
      <c r="R723" s="441"/>
      <c r="S723" s="441"/>
      <c r="T723" s="441"/>
      <c r="U723" s="441"/>
      <c r="V723" s="441"/>
      <c r="W723" s="441"/>
      <c r="X723" s="441"/>
      <c r="Y723" s="441"/>
      <c r="Z723" s="441"/>
    </row>
    <row r="724" spans="1:26" ht="13.5" customHeight="1" x14ac:dyDescent="0.2">
      <c r="A724" s="441"/>
      <c r="B724" s="441"/>
      <c r="C724" s="441"/>
      <c r="D724" s="441"/>
      <c r="E724" s="441"/>
      <c r="F724" s="441"/>
      <c r="G724" s="441"/>
      <c r="H724" s="441"/>
      <c r="I724" s="441"/>
      <c r="J724" s="441"/>
      <c r="K724" s="441"/>
      <c r="L724" s="441"/>
      <c r="M724" s="441"/>
      <c r="N724" s="441"/>
      <c r="O724" s="441"/>
      <c r="P724" s="441"/>
      <c r="Q724" s="441"/>
      <c r="R724" s="441"/>
      <c r="S724" s="441"/>
      <c r="T724" s="441"/>
      <c r="U724" s="441"/>
      <c r="V724" s="441"/>
      <c r="W724" s="441"/>
      <c r="X724" s="441"/>
      <c r="Y724" s="441"/>
      <c r="Z724" s="441"/>
    </row>
    <row r="725" spans="1:26" ht="13.5" customHeight="1" x14ac:dyDescent="0.2">
      <c r="A725" s="441"/>
      <c r="B725" s="441"/>
      <c r="C725" s="441"/>
      <c r="D725" s="441"/>
      <c r="E725" s="441"/>
      <c r="F725" s="441"/>
      <c r="G725" s="441"/>
      <c r="H725" s="441"/>
      <c r="I725" s="441"/>
      <c r="J725" s="441"/>
      <c r="K725" s="441"/>
      <c r="L725" s="441"/>
      <c r="M725" s="441"/>
      <c r="N725" s="441"/>
      <c r="O725" s="441"/>
      <c r="P725" s="441"/>
      <c r="Q725" s="441"/>
      <c r="R725" s="441"/>
      <c r="S725" s="441"/>
      <c r="T725" s="441"/>
      <c r="U725" s="441"/>
      <c r="V725" s="441"/>
      <c r="W725" s="441"/>
      <c r="X725" s="441"/>
      <c r="Y725" s="441"/>
      <c r="Z725" s="441"/>
    </row>
    <row r="726" spans="1:26" ht="13.5" customHeight="1" x14ac:dyDescent="0.2">
      <c r="A726" s="441"/>
      <c r="B726" s="441"/>
      <c r="C726" s="441"/>
      <c r="D726" s="441"/>
      <c r="E726" s="441"/>
      <c r="F726" s="441"/>
      <c r="G726" s="441"/>
      <c r="H726" s="441"/>
      <c r="I726" s="441"/>
      <c r="J726" s="441"/>
      <c r="K726" s="441"/>
      <c r="L726" s="441"/>
      <c r="M726" s="441"/>
      <c r="N726" s="441"/>
      <c r="O726" s="441"/>
      <c r="P726" s="441"/>
      <c r="Q726" s="441"/>
      <c r="R726" s="441"/>
      <c r="S726" s="441"/>
      <c r="T726" s="441"/>
      <c r="U726" s="441"/>
      <c r="V726" s="441"/>
      <c r="W726" s="441"/>
      <c r="X726" s="441"/>
      <c r="Y726" s="441"/>
      <c r="Z726" s="441"/>
    </row>
    <row r="727" spans="1:26" ht="13.5" customHeight="1" x14ac:dyDescent="0.2">
      <c r="A727" s="441"/>
      <c r="B727" s="441"/>
      <c r="C727" s="441"/>
      <c r="D727" s="441"/>
      <c r="E727" s="441"/>
      <c r="F727" s="441"/>
      <c r="G727" s="441"/>
      <c r="H727" s="441"/>
      <c r="I727" s="441"/>
      <c r="J727" s="441"/>
      <c r="K727" s="441"/>
      <c r="L727" s="441"/>
      <c r="M727" s="441"/>
      <c r="N727" s="441"/>
      <c r="O727" s="441"/>
      <c r="P727" s="441"/>
      <c r="Q727" s="441"/>
      <c r="R727" s="441"/>
      <c r="S727" s="441"/>
      <c r="T727" s="441"/>
      <c r="U727" s="441"/>
      <c r="V727" s="441"/>
      <c r="W727" s="441"/>
      <c r="X727" s="441"/>
      <c r="Y727" s="441"/>
      <c r="Z727" s="441"/>
    </row>
    <row r="728" spans="1:26" ht="13.5" customHeight="1" x14ac:dyDescent="0.2">
      <c r="A728" s="441"/>
      <c r="B728" s="441"/>
      <c r="C728" s="441"/>
      <c r="D728" s="441"/>
      <c r="E728" s="441"/>
      <c r="F728" s="441"/>
      <c r="G728" s="441"/>
      <c r="H728" s="441"/>
      <c r="I728" s="441"/>
      <c r="J728" s="441"/>
      <c r="K728" s="441"/>
      <c r="L728" s="441"/>
      <c r="M728" s="441"/>
      <c r="N728" s="441"/>
      <c r="O728" s="441"/>
      <c r="P728" s="441"/>
      <c r="Q728" s="441"/>
      <c r="R728" s="441"/>
      <c r="S728" s="441"/>
      <c r="T728" s="441"/>
      <c r="U728" s="441"/>
      <c r="V728" s="441"/>
      <c r="W728" s="441"/>
      <c r="X728" s="441"/>
      <c r="Y728" s="441"/>
      <c r="Z728" s="441"/>
    </row>
    <row r="729" spans="1:26" ht="13.5" customHeight="1" x14ac:dyDescent="0.2">
      <c r="A729" s="441"/>
      <c r="B729" s="441"/>
      <c r="C729" s="441"/>
      <c r="D729" s="441"/>
      <c r="E729" s="441"/>
      <c r="F729" s="441"/>
      <c r="G729" s="441"/>
      <c r="H729" s="441"/>
      <c r="I729" s="441"/>
      <c r="J729" s="441"/>
      <c r="K729" s="441"/>
      <c r="L729" s="441"/>
      <c r="M729" s="441"/>
      <c r="N729" s="441"/>
      <c r="O729" s="441"/>
      <c r="P729" s="441"/>
      <c r="Q729" s="441"/>
      <c r="R729" s="441"/>
      <c r="S729" s="441"/>
      <c r="T729" s="441"/>
      <c r="U729" s="441"/>
      <c r="V729" s="441"/>
      <c r="W729" s="441"/>
      <c r="X729" s="441"/>
      <c r="Y729" s="441"/>
      <c r="Z729" s="441"/>
    </row>
    <row r="730" spans="1:26" ht="13.5" customHeight="1" x14ac:dyDescent="0.2">
      <c r="A730" s="441"/>
      <c r="B730" s="441"/>
      <c r="C730" s="441"/>
      <c r="D730" s="441"/>
      <c r="E730" s="441"/>
      <c r="F730" s="441"/>
      <c r="G730" s="441"/>
      <c r="H730" s="441"/>
      <c r="I730" s="441"/>
      <c r="J730" s="441"/>
      <c r="K730" s="441"/>
      <c r="L730" s="441"/>
      <c r="M730" s="441"/>
      <c r="N730" s="441"/>
      <c r="O730" s="441"/>
      <c r="P730" s="441"/>
      <c r="Q730" s="441"/>
      <c r="R730" s="441"/>
      <c r="S730" s="441"/>
      <c r="T730" s="441"/>
      <c r="U730" s="441"/>
      <c r="V730" s="441"/>
      <c r="W730" s="441"/>
      <c r="X730" s="441"/>
      <c r="Y730" s="441"/>
      <c r="Z730" s="441"/>
    </row>
    <row r="731" spans="1:26" ht="13.5" customHeight="1" x14ac:dyDescent="0.2">
      <c r="A731" s="441"/>
      <c r="B731" s="441"/>
      <c r="C731" s="441"/>
      <c r="D731" s="441"/>
      <c r="E731" s="441"/>
      <c r="F731" s="441"/>
      <c r="G731" s="441"/>
      <c r="H731" s="441"/>
      <c r="I731" s="441"/>
      <c r="J731" s="441"/>
      <c r="K731" s="441"/>
      <c r="L731" s="441"/>
      <c r="M731" s="441"/>
      <c r="N731" s="441"/>
      <c r="O731" s="441"/>
      <c r="P731" s="441"/>
      <c r="Q731" s="441"/>
      <c r="R731" s="441"/>
      <c r="S731" s="441"/>
      <c r="T731" s="441"/>
      <c r="U731" s="441"/>
      <c r="V731" s="441"/>
      <c r="W731" s="441"/>
      <c r="X731" s="441"/>
      <c r="Y731" s="441"/>
      <c r="Z731" s="441"/>
    </row>
    <row r="732" spans="1:26" ht="13.5" customHeight="1" x14ac:dyDescent="0.2">
      <c r="A732" s="441"/>
      <c r="B732" s="441"/>
      <c r="C732" s="441"/>
      <c r="D732" s="441"/>
      <c r="E732" s="441"/>
      <c r="F732" s="441"/>
      <c r="G732" s="441"/>
      <c r="H732" s="441"/>
      <c r="I732" s="441"/>
      <c r="J732" s="441"/>
      <c r="K732" s="441"/>
      <c r="L732" s="441"/>
      <c r="M732" s="441"/>
      <c r="N732" s="441"/>
      <c r="O732" s="441"/>
      <c r="P732" s="441"/>
      <c r="Q732" s="441"/>
      <c r="R732" s="441"/>
      <c r="S732" s="441"/>
      <c r="T732" s="441"/>
      <c r="U732" s="441"/>
      <c r="V732" s="441"/>
      <c r="W732" s="441"/>
      <c r="X732" s="441"/>
      <c r="Y732" s="441"/>
      <c r="Z732" s="441"/>
    </row>
    <row r="733" spans="1:26" ht="13.5" customHeight="1" x14ac:dyDescent="0.2">
      <c r="A733" s="441"/>
      <c r="B733" s="441"/>
      <c r="C733" s="441"/>
      <c r="D733" s="441"/>
      <c r="E733" s="441"/>
      <c r="F733" s="441"/>
      <c r="G733" s="441"/>
      <c r="H733" s="441"/>
      <c r="I733" s="441"/>
      <c r="J733" s="441"/>
      <c r="K733" s="441"/>
      <c r="L733" s="441"/>
      <c r="M733" s="441"/>
      <c r="N733" s="441"/>
      <c r="O733" s="441"/>
      <c r="P733" s="441"/>
      <c r="Q733" s="441"/>
      <c r="R733" s="441"/>
      <c r="S733" s="441"/>
      <c r="T733" s="441"/>
      <c r="U733" s="441"/>
      <c r="V733" s="441"/>
      <c r="W733" s="441"/>
      <c r="X733" s="441"/>
      <c r="Y733" s="441"/>
      <c r="Z733" s="441"/>
    </row>
    <row r="734" spans="1:26" ht="13.5" customHeight="1" x14ac:dyDescent="0.2">
      <c r="A734" s="441"/>
      <c r="B734" s="441"/>
      <c r="C734" s="441"/>
      <c r="D734" s="441"/>
      <c r="E734" s="441"/>
      <c r="F734" s="441"/>
      <c r="G734" s="441"/>
      <c r="H734" s="441"/>
      <c r="I734" s="441"/>
      <c r="J734" s="441"/>
      <c r="K734" s="441"/>
      <c r="L734" s="441"/>
      <c r="M734" s="441"/>
      <c r="N734" s="441"/>
      <c r="O734" s="441"/>
      <c r="P734" s="441"/>
      <c r="Q734" s="441"/>
      <c r="R734" s="441"/>
      <c r="S734" s="441"/>
      <c r="T734" s="441"/>
      <c r="U734" s="441"/>
      <c r="V734" s="441"/>
      <c r="W734" s="441"/>
      <c r="X734" s="441"/>
      <c r="Y734" s="441"/>
      <c r="Z734" s="441"/>
    </row>
    <row r="735" spans="1:26" ht="13.5" customHeight="1" x14ac:dyDescent="0.2">
      <c r="A735" s="441"/>
      <c r="B735" s="441"/>
      <c r="C735" s="441"/>
      <c r="D735" s="441"/>
      <c r="E735" s="441"/>
      <c r="F735" s="441"/>
      <c r="G735" s="441"/>
      <c r="H735" s="441"/>
      <c r="I735" s="441"/>
      <c r="J735" s="441"/>
      <c r="K735" s="441"/>
      <c r="L735" s="441"/>
      <c r="M735" s="441"/>
      <c r="N735" s="441"/>
      <c r="O735" s="441"/>
      <c r="P735" s="441"/>
      <c r="Q735" s="441"/>
      <c r="R735" s="441"/>
      <c r="S735" s="441"/>
      <c r="T735" s="441"/>
      <c r="U735" s="441"/>
      <c r="V735" s="441"/>
      <c r="W735" s="441"/>
      <c r="X735" s="441"/>
      <c r="Y735" s="441"/>
      <c r="Z735" s="441"/>
    </row>
    <row r="736" spans="1:26" ht="13.5" customHeight="1" x14ac:dyDescent="0.2">
      <c r="A736" s="441"/>
      <c r="B736" s="441"/>
      <c r="C736" s="441"/>
      <c r="D736" s="441"/>
      <c r="E736" s="441"/>
      <c r="F736" s="441"/>
      <c r="G736" s="441"/>
      <c r="H736" s="441"/>
      <c r="I736" s="441"/>
      <c r="J736" s="441"/>
      <c r="K736" s="441"/>
      <c r="L736" s="441"/>
      <c r="M736" s="441"/>
      <c r="N736" s="441"/>
      <c r="O736" s="441"/>
      <c r="P736" s="441"/>
      <c r="Q736" s="441"/>
      <c r="R736" s="441"/>
      <c r="S736" s="441"/>
      <c r="T736" s="441"/>
      <c r="U736" s="441"/>
      <c r="V736" s="441"/>
      <c r="W736" s="441"/>
      <c r="X736" s="441"/>
      <c r="Y736" s="441"/>
      <c r="Z736" s="441"/>
    </row>
    <row r="737" spans="1:26" ht="13.5" customHeight="1" x14ac:dyDescent="0.2">
      <c r="A737" s="441"/>
      <c r="B737" s="441"/>
      <c r="C737" s="441"/>
      <c r="D737" s="441"/>
      <c r="E737" s="441"/>
      <c r="F737" s="441"/>
      <c r="G737" s="441"/>
      <c r="H737" s="441"/>
      <c r="I737" s="441"/>
      <c r="J737" s="441"/>
      <c r="K737" s="441"/>
      <c r="L737" s="441"/>
      <c r="M737" s="441"/>
      <c r="N737" s="441"/>
      <c r="O737" s="441"/>
      <c r="P737" s="441"/>
      <c r="Q737" s="441"/>
      <c r="R737" s="441"/>
      <c r="S737" s="441"/>
      <c r="T737" s="441"/>
      <c r="U737" s="441"/>
      <c r="V737" s="441"/>
      <c r="W737" s="441"/>
      <c r="X737" s="441"/>
      <c r="Y737" s="441"/>
      <c r="Z737" s="441"/>
    </row>
    <row r="738" spans="1:26" ht="13.5" customHeight="1" x14ac:dyDescent="0.2">
      <c r="A738" s="441"/>
      <c r="B738" s="441"/>
      <c r="C738" s="441"/>
      <c r="D738" s="441"/>
      <c r="E738" s="441"/>
      <c r="F738" s="441"/>
      <c r="G738" s="441"/>
      <c r="H738" s="441"/>
      <c r="I738" s="441"/>
      <c r="J738" s="441"/>
      <c r="K738" s="441"/>
      <c r="L738" s="441"/>
      <c r="M738" s="441"/>
      <c r="N738" s="441"/>
      <c r="O738" s="441"/>
      <c r="P738" s="441"/>
      <c r="Q738" s="441"/>
      <c r="R738" s="441"/>
      <c r="S738" s="441"/>
      <c r="T738" s="441"/>
      <c r="U738" s="441"/>
      <c r="V738" s="441"/>
      <c r="W738" s="441"/>
      <c r="X738" s="441"/>
      <c r="Y738" s="441"/>
      <c r="Z738" s="441"/>
    </row>
    <row r="739" spans="1:26" ht="13.5" customHeight="1" x14ac:dyDescent="0.2">
      <c r="A739" s="441"/>
      <c r="B739" s="441"/>
      <c r="C739" s="441"/>
      <c r="D739" s="441"/>
      <c r="E739" s="441"/>
      <c r="F739" s="441"/>
      <c r="G739" s="441"/>
      <c r="H739" s="441"/>
      <c r="I739" s="441"/>
      <c r="J739" s="441"/>
      <c r="K739" s="441"/>
      <c r="L739" s="441"/>
      <c r="M739" s="441"/>
      <c r="N739" s="441"/>
      <c r="O739" s="441"/>
      <c r="P739" s="441"/>
      <c r="Q739" s="441"/>
      <c r="R739" s="441"/>
      <c r="S739" s="441"/>
      <c r="T739" s="441"/>
      <c r="U739" s="441"/>
      <c r="V739" s="441"/>
      <c r="W739" s="441"/>
      <c r="X739" s="441"/>
      <c r="Y739" s="441"/>
      <c r="Z739" s="441"/>
    </row>
    <row r="740" spans="1:26" ht="13.5" customHeight="1" x14ac:dyDescent="0.2">
      <c r="A740" s="441"/>
      <c r="B740" s="441"/>
      <c r="C740" s="441"/>
      <c r="D740" s="441"/>
      <c r="E740" s="441"/>
      <c r="F740" s="441"/>
      <c r="G740" s="441"/>
      <c r="H740" s="441"/>
      <c r="I740" s="441"/>
      <c r="J740" s="441"/>
      <c r="K740" s="441"/>
      <c r="L740" s="441"/>
      <c r="M740" s="441"/>
      <c r="N740" s="441"/>
      <c r="O740" s="441"/>
      <c r="P740" s="441"/>
      <c r="Q740" s="441"/>
      <c r="R740" s="441"/>
      <c r="S740" s="441"/>
      <c r="T740" s="441"/>
      <c r="U740" s="441"/>
      <c r="V740" s="441"/>
      <c r="W740" s="441"/>
      <c r="X740" s="441"/>
      <c r="Y740" s="441"/>
      <c r="Z740" s="441"/>
    </row>
    <row r="741" spans="1:26" ht="13.5" customHeight="1" x14ac:dyDescent="0.2">
      <c r="A741" s="441"/>
      <c r="B741" s="441"/>
      <c r="C741" s="441"/>
      <c r="D741" s="441"/>
      <c r="E741" s="441"/>
      <c r="F741" s="441"/>
      <c r="G741" s="441"/>
      <c r="H741" s="441"/>
      <c r="I741" s="441"/>
      <c r="J741" s="441"/>
      <c r="K741" s="441"/>
      <c r="L741" s="441"/>
      <c r="M741" s="441"/>
      <c r="N741" s="441"/>
      <c r="O741" s="441"/>
      <c r="P741" s="441"/>
      <c r="Q741" s="441"/>
      <c r="R741" s="441"/>
      <c r="S741" s="441"/>
      <c r="T741" s="441"/>
      <c r="U741" s="441"/>
      <c r="V741" s="441"/>
      <c r="W741" s="441"/>
      <c r="X741" s="441"/>
      <c r="Y741" s="441"/>
      <c r="Z741" s="441"/>
    </row>
    <row r="742" spans="1:26" ht="13.5" customHeight="1" x14ac:dyDescent="0.2">
      <c r="A742" s="441"/>
      <c r="B742" s="441"/>
      <c r="C742" s="441"/>
      <c r="D742" s="441"/>
      <c r="E742" s="441"/>
      <c r="F742" s="441"/>
      <c r="G742" s="441"/>
      <c r="H742" s="441"/>
      <c r="I742" s="441"/>
      <c r="J742" s="441"/>
      <c r="K742" s="441"/>
      <c r="L742" s="441"/>
      <c r="M742" s="441"/>
      <c r="N742" s="441"/>
      <c r="O742" s="441"/>
      <c r="P742" s="441"/>
      <c r="Q742" s="441"/>
      <c r="R742" s="441"/>
      <c r="S742" s="441"/>
      <c r="T742" s="441"/>
      <c r="U742" s="441"/>
      <c r="V742" s="441"/>
      <c r="W742" s="441"/>
      <c r="X742" s="441"/>
      <c r="Y742" s="441"/>
      <c r="Z742" s="441"/>
    </row>
    <row r="743" spans="1:26" ht="13.5" customHeight="1" x14ac:dyDescent="0.2">
      <c r="A743" s="441"/>
      <c r="B743" s="441"/>
      <c r="C743" s="441"/>
      <c r="D743" s="441"/>
      <c r="E743" s="441"/>
      <c r="F743" s="441"/>
      <c r="G743" s="441"/>
      <c r="H743" s="441"/>
      <c r="I743" s="441"/>
      <c r="J743" s="441"/>
      <c r="K743" s="441"/>
      <c r="L743" s="441"/>
      <c r="M743" s="441"/>
      <c r="N743" s="441"/>
      <c r="O743" s="441"/>
      <c r="P743" s="441"/>
      <c r="Q743" s="441"/>
      <c r="R743" s="441"/>
      <c r="S743" s="441"/>
      <c r="T743" s="441"/>
      <c r="U743" s="441"/>
      <c r="V743" s="441"/>
      <c r="W743" s="441"/>
      <c r="X743" s="441"/>
      <c r="Y743" s="441"/>
      <c r="Z743" s="441"/>
    </row>
    <row r="744" spans="1:26" ht="13.5" customHeight="1" x14ac:dyDescent="0.2">
      <c r="A744" s="441"/>
      <c r="B744" s="441"/>
      <c r="C744" s="441"/>
      <c r="D744" s="441"/>
      <c r="E744" s="441"/>
      <c r="F744" s="441"/>
      <c r="G744" s="441"/>
      <c r="H744" s="441"/>
      <c r="I744" s="441"/>
      <c r="J744" s="441"/>
      <c r="K744" s="441"/>
      <c r="L744" s="441"/>
      <c r="M744" s="441"/>
      <c r="N744" s="441"/>
      <c r="O744" s="441"/>
      <c r="P744" s="441"/>
      <c r="Q744" s="441"/>
      <c r="R744" s="441"/>
      <c r="S744" s="441"/>
      <c r="T744" s="441"/>
      <c r="U744" s="441"/>
      <c r="V744" s="441"/>
      <c r="W744" s="441"/>
      <c r="X744" s="441"/>
      <c r="Y744" s="441"/>
      <c r="Z744" s="441"/>
    </row>
    <row r="745" spans="1:26" ht="13.5" customHeight="1" x14ac:dyDescent="0.2">
      <c r="A745" s="441"/>
      <c r="B745" s="441"/>
      <c r="C745" s="441"/>
      <c r="D745" s="441"/>
      <c r="E745" s="441"/>
      <c r="F745" s="441"/>
      <c r="G745" s="441"/>
      <c r="H745" s="441"/>
      <c r="I745" s="441"/>
      <c r="J745" s="441"/>
      <c r="K745" s="441"/>
      <c r="L745" s="441"/>
      <c r="M745" s="441"/>
      <c r="N745" s="441"/>
      <c r="O745" s="441"/>
      <c r="P745" s="441"/>
      <c r="Q745" s="441"/>
      <c r="R745" s="441"/>
      <c r="S745" s="441"/>
      <c r="T745" s="441"/>
      <c r="U745" s="441"/>
      <c r="V745" s="441"/>
      <c r="W745" s="441"/>
      <c r="X745" s="441"/>
      <c r="Y745" s="441"/>
      <c r="Z745" s="441"/>
    </row>
    <row r="746" spans="1:26" ht="13.5" customHeight="1" x14ac:dyDescent="0.2">
      <c r="A746" s="441"/>
      <c r="B746" s="441"/>
      <c r="C746" s="441"/>
      <c r="D746" s="441"/>
      <c r="E746" s="441"/>
      <c r="F746" s="441"/>
      <c r="G746" s="441"/>
      <c r="H746" s="441"/>
      <c r="I746" s="441"/>
      <c r="J746" s="441"/>
      <c r="K746" s="441"/>
      <c r="L746" s="441"/>
      <c r="M746" s="441"/>
      <c r="N746" s="441"/>
      <c r="O746" s="441"/>
      <c r="P746" s="441"/>
      <c r="Q746" s="441"/>
      <c r="R746" s="441"/>
      <c r="S746" s="441"/>
      <c r="T746" s="441"/>
      <c r="U746" s="441"/>
      <c r="V746" s="441"/>
      <c r="W746" s="441"/>
      <c r="X746" s="441"/>
      <c r="Y746" s="441"/>
      <c r="Z746" s="441"/>
    </row>
    <row r="747" spans="1:26" ht="13.5" customHeight="1" x14ac:dyDescent="0.2">
      <c r="A747" s="441"/>
      <c r="B747" s="441"/>
      <c r="C747" s="441"/>
      <c r="D747" s="441"/>
      <c r="E747" s="441"/>
      <c r="F747" s="441"/>
      <c r="G747" s="441"/>
      <c r="H747" s="441"/>
      <c r="I747" s="441"/>
      <c r="J747" s="441"/>
      <c r="K747" s="441"/>
      <c r="L747" s="441"/>
      <c r="M747" s="441"/>
      <c r="N747" s="441"/>
      <c r="O747" s="441"/>
      <c r="P747" s="441"/>
      <c r="Q747" s="441"/>
      <c r="R747" s="441"/>
      <c r="S747" s="441"/>
      <c r="T747" s="441"/>
      <c r="U747" s="441"/>
      <c r="V747" s="441"/>
      <c r="W747" s="441"/>
      <c r="X747" s="441"/>
      <c r="Y747" s="441"/>
      <c r="Z747" s="441"/>
    </row>
    <row r="748" spans="1:26" ht="13.5" customHeight="1" x14ac:dyDescent="0.2">
      <c r="A748" s="441"/>
      <c r="B748" s="441"/>
      <c r="C748" s="441"/>
      <c r="D748" s="441"/>
      <c r="E748" s="441"/>
      <c r="F748" s="441"/>
      <c r="G748" s="441"/>
      <c r="H748" s="441"/>
      <c r="I748" s="441"/>
      <c r="J748" s="441"/>
      <c r="K748" s="441"/>
      <c r="L748" s="441"/>
      <c r="M748" s="441"/>
      <c r="N748" s="441"/>
      <c r="O748" s="441"/>
      <c r="P748" s="441"/>
      <c r="Q748" s="441"/>
      <c r="R748" s="441"/>
      <c r="S748" s="441"/>
      <c r="T748" s="441"/>
      <c r="U748" s="441"/>
      <c r="V748" s="441"/>
      <c r="W748" s="441"/>
      <c r="X748" s="441"/>
      <c r="Y748" s="441"/>
      <c r="Z748" s="441"/>
    </row>
    <row r="749" spans="1:26" ht="13.5" customHeight="1" x14ac:dyDescent="0.2">
      <c r="A749" s="441"/>
      <c r="B749" s="441"/>
      <c r="C749" s="441"/>
      <c r="D749" s="441"/>
      <c r="E749" s="441"/>
      <c r="F749" s="441"/>
      <c r="G749" s="441"/>
      <c r="H749" s="441"/>
      <c r="I749" s="441"/>
      <c r="J749" s="441"/>
      <c r="K749" s="441"/>
      <c r="L749" s="441"/>
      <c r="M749" s="441"/>
      <c r="N749" s="441"/>
      <c r="O749" s="441"/>
      <c r="P749" s="441"/>
      <c r="Q749" s="441"/>
      <c r="R749" s="441"/>
      <c r="S749" s="441"/>
      <c r="T749" s="441"/>
      <c r="U749" s="441"/>
      <c r="V749" s="441"/>
      <c r="W749" s="441"/>
      <c r="X749" s="441"/>
      <c r="Y749" s="441"/>
      <c r="Z749" s="441"/>
    </row>
    <row r="750" spans="1:26" ht="13.5" customHeight="1" x14ac:dyDescent="0.2">
      <c r="A750" s="441"/>
      <c r="B750" s="441"/>
      <c r="C750" s="441"/>
      <c r="D750" s="441"/>
      <c r="E750" s="441"/>
      <c r="F750" s="441"/>
      <c r="G750" s="441"/>
      <c r="H750" s="441"/>
      <c r="I750" s="441"/>
      <c r="J750" s="441"/>
      <c r="K750" s="441"/>
      <c r="L750" s="441"/>
      <c r="M750" s="441"/>
      <c r="N750" s="441"/>
      <c r="O750" s="441"/>
      <c r="P750" s="441"/>
      <c r="Q750" s="441"/>
      <c r="R750" s="441"/>
      <c r="S750" s="441"/>
      <c r="T750" s="441"/>
      <c r="U750" s="441"/>
      <c r="V750" s="441"/>
      <c r="W750" s="441"/>
      <c r="X750" s="441"/>
      <c r="Y750" s="441"/>
      <c r="Z750" s="441"/>
    </row>
    <row r="751" spans="1:26" ht="13.5" customHeight="1" x14ac:dyDescent="0.2">
      <c r="A751" s="441"/>
      <c r="B751" s="441"/>
      <c r="C751" s="441"/>
      <c r="D751" s="441"/>
      <c r="E751" s="441"/>
      <c r="F751" s="441"/>
      <c r="G751" s="441"/>
      <c r="H751" s="441"/>
      <c r="I751" s="441"/>
      <c r="J751" s="441"/>
      <c r="K751" s="441"/>
      <c r="L751" s="441"/>
      <c r="M751" s="441"/>
      <c r="N751" s="441"/>
      <c r="O751" s="441"/>
      <c r="P751" s="441"/>
      <c r="Q751" s="441"/>
      <c r="R751" s="441"/>
      <c r="S751" s="441"/>
      <c r="T751" s="441"/>
      <c r="U751" s="441"/>
      <c r="V751" s="441"/>
      <c r="W751" s="441"/>
      <c r="X751" s="441"/>
      <c r="Y751" s="441"/>
      <c r="Z751" s="441"/>
    </row>
    <row r="752" spans="1:26" ht="13.5" customHeight="1" x14ac:dyDescent="0.2">
      <c r="A752" s="441"/>
      <c r="B752" s="441"/>
      <c r="C752" s="441"/>
      <c r="D752" s="441"/>
      <c r="E752" s="441"/>
      <c r="F752" s="441"/>
      <c r="G752" s="441"/>
      <c r="H752" s="441"/>
      <c r="I752" s="441"/>
      <c r="J752" s="441"/>
      <c r="K752" s="441"/>
      <c r="L752" s="441"/>
      <c r="M752" s="441"/>
      <c r="N752" s="441"/>
      <c r="O752" s="441"/>
      <c r="P752" s="441"/>
      <c r="Q752" s="441"/>
      <c r="R752" s="441"/>
      <c r="S752" s="441"/>
      <c r="T752" s="441"/>
      <c r="U752" s="441"/>
      <c r="V752" s="441"/>
      <c r="W752" s="441"/>
      <c r="X752" s="441"/>
      <c r="Y752" s="441"/>
      <c r="Z752" s="441"/>
    </row>
    <row r="753" spans="1:26" ht="13.5" customHeight="1" x14ac:dyDescent="0.2">
      <c r="A753" s="441"/>
      <c r="B753" s="441"/>
      <c r="C753" s="441"/>
      <c r="D753" s="441"/>
      <c r="E753" s="441"/>
      <c r="F753" s="441"/>
      <c r="G753" s="441"/>
      <c r="H753" s="441"/>
      <c r="I753" s="441"/>
      <c r="J753" s="441"/>
      <c r="K753" s="441"/>
      <c r="L753" s="441"/>
      <c r="M753" s="441"/>
      <c r="N753" s="441"/>
      <c r="O753" s="441"/>
      <c r="P753" s="441"/>
      <c r="Q753" s="441"/>
      <c r="R753" s="441"/>
      <c r="S753" s="441"/>
      <c r="T753" s="441"/>
      <c r="U753" s="441"/>
      <c r="V753" s="441"/>
      <c r="W753" s="441"/>
      <c r="X753" s="441"/>
      <c r="Y753" s="441"/>
      <c r="Z753" s="441"/>
    </row>
    <row r="754" spans="1:26" ht="13.5" customHeight="1" x14ac:dyDescent="0.2">
      <c r="A754" s="441"/>
      <c r="B754" s="441"/>
      <c r="C754" s="441"/>
      <c r="D754" s="441"/>
      <c r="E754" s="441"/>
      <c r="F754" s="441"/>
      <c r="G754" s="441"/>
      <c r="H754" s="441"/>
      <c r="I754" s="441"/>
      <c r="J754" s="441"/>
      <c r="K754" s="441"/>
      <c r="L754" s="441"/>
      <c r="M754" s="441"/>
      <c r="N754" s="441"/>
      <c r="O754" s="441"/>
      <c r="P754" s="441"/>
      <c r="Q754" s="441"/>
      <c r="R754" s="441"/>
      <c r="S754" s="441"/>
      <c r="T754" s="441"/>
      <c r="U754" s="441"/>
      <c r="V754" s="441"/>
      <c r="W754" s="441"/>
      <c r="X754" s="441"/>
      <c r="Y754" s="441"/>
      <c r="Z754" s="441"/>
    </row>
    <row r="755" spans="1:26" ht="13.5" customHeight="1" x14ac:dyDescent="0.2">
      <c r="A755" s="441"/>
      <c r="B755" s="441"/>
      <c r="C755" s="441"/>
      <c r="D755" s="441"/>
      <c r="E755" s="441"/>
      <c r="F755" s="441"/>
      <c r="G755" s="441"/>
      <c r="H755" s="441"/>
      <c r="I755" s="441"/>
      <c r="J755" s="441"/>
      <c r="K755" s="441"/>
      <c r="L755" s="441"/>
      <c r="M755" s="441"/>
      <c r="N755" s="441"/>
      <c r="O755" s="441"/>
      <c r="P755" s="441"/>
      <c r="Q755" s="441"/>
      <c r="R755" s="441"/>
      <c r="S755" s="441"/>
      <c r="T755" s="441"/>
      <c r="U755" s="441"/>
      <c r="V755" s="441"/>
      <c r="W755" s="441"/>
      <c r="X755" s="441"/>
      <c r="Y755" s="441"/>
      <c r="Z755" s="441"/>
    </row>
    <row r="756" spans="1:26" ht="13.5" customHeight="1" x14ac:dyDescent="0.2">
      <c r="A756" s="441"/>
      <c r="B756" s="441"/>
      <c r="C756" s="441"/>
      <c r="D756" s="441"/>
      <c r="E756" s="441"/>
      <c r="F756" s="441"/>
      <c r="G756" s="441"/>
      <c r="H756" s="441"/>
      <c r="I756" s="441"/>
      <c r="J756" s="441"/>
      <c r="K756" s="441"/>
      <c r="L756" s="441"/>
      <c r="M756" s="441"/>
      <c r="N756" s="441"/>
      <c r="O756" s="441"/>
      <c r="P756" s="441"/>
      <c r="Q756" s="441"/>
      <c r="R756" s="441"/>
      <c r="S756" s="441"/>
      <c r="T756" s="441"/>
      <c r="U756" s="441"/>
      <c r="V756" s="441"/>
      <c r="W756" s="441"/>
      <c r="X756" s="441"/>
      <c r="Y756" s="441"/>
      <c r="Z756" s="441"/>
    </row>
    <row r="757" spans="1:26" ht="13.5" customHeight="1" x14ac:dyDescent="0.2">
      <c r="A757" s="441"/>
      <c r="B757" s="441"/>
      <c r="C757" s="441"/>
      <c r="D757" s="441"/>
      <c r="E757" s="441"/>
      <c r="F757" s="441"/>
      <c r="G757" s="441"/>
      <c r="H757" s="441"/>
      <c r="I757" s="441"/>
      <c r="J757" s="441"/>
      <c r="K757" s="441"/>
      <c r="L757" s="441"/>
      <c r="M757" s="441"/>
      <c r="N757" s="441"/>
      <c r="O757" s="441"/>
      <c r="P757" s="441"/>
      <c r="Q757" s="441"/>
      <c r="R757" s="441"/>
      <c r="S757" s="441"/>
      <c r="T757" s="441"/>
      <c r="U757" s="441"/>
      <c r="V757" s="441"/>
      <c r="W757" s="441"/>
      <c r="X757" s="441"/>
      <c r="Y757" s="441"/>
      <c r="Z757" s="441"/>
    </row>
    <row r="758" spans="1:26" ht="13.5" customHeight="1" x14ac:dyDescent="0.2">
      <c r="A758" s="441"/>
      <c r="B758" s="441"/>
      <c r="C758" s="441"/>
      <c r="D758" s="441"/>
      <c r="E758" s="441"/>
      <c r="F758" s="441"/>
      <c r="G758" s="441"/>
      <c r="H758" s="441"/>
      <c r="I758" s="441"/>
      <c r="J758" s="441"/>
      <c r="K758" s="441"/>
      <c r="L758" s="441"/>
      <c r="M758" s="441"/>
      <c r="N758" s="441"/>
      <c r="O758" s="441"/>
      <c r="P758" s="441"/>
      <c r="Q758" s="441"/>
      <c r="R758" s="441"/>
      <c r="S758" s="441"/>
      <c r="T758" s="441"/>
      <c r="U758" s="441"/>
      <c r="V758" s="441"/>
      <c r="W758" s="441"/>
      <c r="X758" s="441"/>
      <c r="Y758" s="441"/>
      <c r="Z758" s="441"/>
    </row>
    <row r="759" spans="1:26" ht="13.5" customHeight="1" x14ac:dyDescent="0.2">
      <c r="A759" s="441"/>
      <c r="B759" s="441"/>
      <c r="C759" s="441"/>
      <c r="D759" s="441"/>
      <c r="E759" s="441"/>
      <c r="F759" s="441"/>
      <c r="G759" s="441"/>
      <c r="H759" s="441"/>
      <c r="I759" s="441"/>
      <c r="J759" s="441"/>
      <c r="K759" s="441"/>
      <c r="L759" s="441"/>
      <c r="M759" s="441"/>
      <c r="N759" s="441"/>
      <c r="O759" s="441"/>
      <c r="P759" s="441"/>
      <c r="Q759" s="441"/>
      <c r="R759" s="441"/>
      <c r="S759" s="441"/>
      <c r="T759" s="441"/>
      <c r="U759" s="441"/>
      <c r="V759" s="441"/>
      <c r="W759" s="441"/>
      <c r="X759" s="441"/>
      <c r="Y759" s="441"/>
      <c r="Z759" s="441"/>
    </row>
    <row r="760" spans="1:26" ht="13.5" customHeight="1" x14ac:dyDescent="0.2">
      <c r="A760" s="441"/>
      <c r="B760" s="441"/>
      <c r="C760" s="441"/>
      <c r="D760" s="441"/>
      <c r="E760" s="441"/>
      <c r="F760" s="441"/>
      <c r="G760" s="441"/>
      <c r="H760" s="441"/>
      <c r="I760" s="441"/>
      <c r="J760" s="441"/>
      <c r="K760" s="441"/>
      <c r="L760" s="441"/>
      <c r="M760" s="441"/>
      <c r="N760" s="441"/>
      <c r="O760" s="441"/>
      <c r="P760" s="441"/>
      <c r="Q760" s="441"/>
      <c r="R760" s="441"/>
      <c r="S760" s="441"/>
      <c r="T760" s="441"/>
      <c r="U760" s="441"/>
      <c r="V760" s="441"/>
      <c r="W760" s="441"/>
      <c r="X760" s="441"/>
      <c r="Y760" s="441"/>
      <c r="Z760" s="441"/>
    </row>
    <row r="761" spans="1:26" ht="13.5" customHeight="1" x14ac:dyDescent="0.2">
      <c r="A761" s="441"/>
      <c r="B761" s="441"/>
      <c r="C761" s="441"/>
      <c r="D761" s="441"/>
      <c r="E761" s="441"/>
      <c r="F761" s="441"/>
      <c r="G761" s="441"/>
      <c r="H761" s="441"/>
      <c r="I761" s="441"/>
      <c r="J761" s="441"/>
      <c r="K761" s="441"/>
      <c r="L761" s="441"/>
      <c r="M761" s="441"/>
      <c r="N761" s="441"/>
      <c r="O761" s="441"/>
      <c r="P761" s="441"/>
      <c r="Q761" s="441"/>
      <c r="R761" s="441"/>
      <c r="S761" s="441"/>
      <c r="T761" s="441"/>
      <c r="U761" s="441"/>
      <c r="V761" s="441"/>
      <c r="W761" s="441"/>
      <c r="X761" s="441"/>
      <c r="Y761" s="441"/>
      <c r="Z761" s="441"/>
    </row>
    <row r="762" spans="1:26" ht="13.5" customHeight="1" x14ac:dyDescent="0.2">
      <c r="A762" s="441"/>
      <c r="B762" s="441"/>
      <c r="C762" s="441"/>
      <c r="D762" s="441"/>
      <c r="E762" s="441"/>
      <c r="F762" s="441"/>
      <c r="G762" s="441"/>
      <c r="H762" s="441"/>
      <c r="I762" s="441"/>
      <c r="J762" s="441"/>
      <c r="K762" s="441"/>
      <c r="L762" s="441"/>
      <c r="M762" s="441"/>
      <c r="N762" s="441"/>
      <c r="O762" s="441"/>
      <c r="P762" s="441"/>
      <c r="Q762" s="441"/>
      <c r="R762" s="441"/>
      <c r="S762" s="441"/>
      <c r="T762" s="441"/>
      <c r="U762" s="441"/>
      <c r="V762" s="441"/>
      <c r="W762" s="441"/>
      <c r="X762" s="441"/>
      <c r="Y762" s="441"/>
      <c r="Z762" s="441"/>
    </row>
    <row r="763" spans="1:26" ht="13.5" customHeight="1" x14ac:dyDescent="0.2">
      <c r="A763" s="441"/>
      <c r="B763" s="441"/>
      <c r="C763" s="441"/>
      <c r="D763" s="441"/>
      <c r="E763" s="441"/>
      <c r="F763" s="441"/>
      <c r="G763" s="441"/>
      <c r="H763" s="441"/>
      <c r="I763" s="441"/>
      <c r="J763" s="441"/>
      <c r="K763" s="441"/>
      <c r="L763" s="441"/>
      <c r="M763" s="441"/>
      <c r="N763" s="441"/>
      <c r="O763" s="441"/>
      <c r="P763" s="441"/>
      <c r="Q763" s="441"/>
      <c r="R763" s="441"/>
      <c r="S763" s="441"/>
      <c r="T763" s="441"/>
      <c r="U763" s="441"/>
      <c r="V763" s="441"/>
      <c r="W763" s="441"/>
      <c r="X763" s="441"/>
      <c r="Y763" s="441"/>
      <c r="Z763" s="441"/>
    </row>
    <row r="764" spans="1:26" ht="13.5" customHeight="1" x14ac:dyDescent="0.2">
      <c r="A764" s="441"/>
      <c r="B764" s="441"/>
      <c r="C764" s="441"/>
      <c r="D764" s="441"/>
      <c r="E764" s="441"/>
      <c r="F764" s="441"/>
      <c r="G764" s="441"/>
      <c r="H764" s="441"/>
      <c r="I764" s="441"/>
      <c r="J764" s="441"/>
      <c r="K764" s="441"/>
      <c r="L764" s="441"/>
      <c r="M764" s="441"/>
      <c r="N764" s="441"/>
      <c r="O764" s="441"/>
      <c r="P764" s="441"/>
      <c r="Q764" s="441"/>
      <c r="R764" s="441"/>
      <c r="S764" s="441"/>
      <c r="T764" s="441"/>
      <c r="U764" s="441"/>
      <c r="V764" s="441"/>
      <c r="W764" s="441"/>
      <c r="X764" s="441"/>
      <c r="Y764" s="441"/>
      <c r="Z764" s="441"/>
    </row>
    <row r="765" spans="1:26" ht="13.5" customHeight="1" x14ac:dyDescent="0.2">
      <c r="A765" s="441"/>
      <c r="B765" s="441"/>
      <c r="C765" s="441"/>
      <c r="D765" s="441"/>
      <c r="E765" s="441"/>
      <c r="F765" s="441"/>
      <c r="G765" s="441"/>
      <c r="H765" s="441"/>
      <c r="I765" s="441"/>
      <c r="J765" s="441"/>
      <c r="K765" s="441"/>
      <c r="L765" s="441"/>
      <c r="M765" s="441"/>
      <c r="N765" s="441"/>
      <c r="O765" s="441"/>
      <c r="P765" s="441"/>
      <c r="Q765" s="441"/>
      <c r="R765" s="441"/>
      <c r="S765" s="441"/>
      <c r="T765" s="441"/>
      <c r="U765" s="441"/>
      <c r="V765" s="441"/>
      <c r="W765" s="441"/>
      <c r="X765" s="441"/>
      <c r="Y765" s="441"/>
      <c r="Z765" s="441"/>
    </row>
    <row r="766" spans="1:26" ht="13.5" customHeight="1" x14ac:dyDescent="0.2">
      <c r="A766" s="441"/>
      <c r="B766" s="441"/>
      <c r="C766" s="441"/>
      <c r="D766" s="441"/>
      <c r="E766" s="441"/>
      <c r="F766" s="441"/>
      <c r="G766" s="441"/>
      <c r="H766" s="441"/>
      <c r="I766" s="441"/>
      <c r="J766" s="441"/>
      <c r="K766" s="441"/>
      <c r="L766" s="441"/>
      <c r="M766" s="441"/>
      <c r="N766" s="441"/>
      <c r="O766" s="441"/>
      <c r="P766" s="441"/>
      <c r="Q766" s="441"/>
      <c r="R766" s="441"/>
      <c r="S766" s="441"/>
      <c r="T766" s="441"/>
      <c r="U766" s="441"/>
      <c r="V766" s="441"/>
      <c r="W766" s="441"/>
      <c r="X766" s="441"/>
      <c r="Y766" s="441"/>
      <c r="Z766" s="441"/>
    </row>
    <row r="767" spans="1:26" ht="13.5" customHeight="1" x14ac:dyDescent="0.2">
      <c r="A767" s="441"/>
      <c r="B767" s="441"/>
      <c r="C767" s="441"/>
      <c r="D767" s="441"/>
      <c r="E767" s="441"/>
      <c r="F767" s="441"/>
      <c r="G767" s="441"/>
      <c r="H767" s="441"/>
      <c r="I767" s="441"/>
      <c r="J767" s="441"/>
      <c r="K767" s="441"/>
      <c r="L767" s="441"/>
      <c r="M767" s="441"/>
      <c r="N767" s="441"/>
      <c r="O767" s="441"/>
      <c r="P767" s="441"/>
      <c r="Q767" s="441"/>
      <c r="R767" s="441"/>
      <c r="S767" s="441"/>
      <c r="T767" s="441"/>
      <c r="U767" s="441"/>
      <c r="V767" s="441"/>
      <c r="W767" s="441"/>
      <c r="X767" s="441"/>
      <c r="Y767" s="441"/>
      <c r="Z767" s="441"/>
    </row>
    <row r="768" spans="1:26" ht="13.5" customHeight="1" x14ac:dyDescent="0.2">
      <c r="A768" s="441"/>
      <c r="B768" s="441"/>
      <c r="C768" s="441"/>
      <c r="D768" s="441"/>
      <c r="E768" s="441"/>
      <c r="F768" s="441"/>
      <c r="G768" s="441"/>
      <c r="H768" s="441"/>
      <c r="I768" s="441"/>
      <c r="J768" s="441"/>
      <c r="K768" s="441"/>
      <c r="L768" s="441"/>
      <c r="M768" s="441"/>
      <c r="N768" s="441"/>
      <c r="O768" s="441"/>
      <c r="P768" s="441"/>
      <c r="Q768" s="441"/>
      <c r="R768" s="441"/>
      <c r="S768" s="441"/>
      <c r="T768" s="441"/>
      <c r="U768" s="441"/>
      <c r="V768" s="441"/>
      <c r="W768" s="441"/>
      <c r="X768" s="441"/>
      <c r="Y768" s="441"/>
      <c r="Z768" s="441"/>
    </row>
    <row r="769" spans="1:26" ht="13.5" customHeight="1" x14ac:dyDescent="0.2">
      <c r="A769" s="441"/>
      <c r="B769" s="441"/>
      <c r="C769" s="441"/>
      <c r="D769" s="441"/>
      <c r="E769" s="441"/>
      <c r="F769" s="441"/>
      <c r="G769" s="441"/>
      <c r="H769" s="441"/>
      <c r="I769" s="441"/>
      <c r="J769" s="441"/>
      <c r="K769" s="441"/>
      <c r="L769" s="441"/>
      <c r="M769" s="441"/>
      <c r="N769" s="441"/>
      <c r="O769" s="441"/>
      <c r="P769" s="441"/>
      <c r="Q769" s="441"/>
      <c r="R769" s="441"/>
      <c r="S769" s="441"/>
      <c r="T769" s="441"/>
      <c r="U769" s="441"/>
      <c r="V769" s="441"/>
      <c r="W769" s="441"/>
      <c r="X769" s="441"/>
      <c r="Y769" s="441"/>
      <c r="Z769" s="441"/>
    </row>
    <row r="770" spans="1:26" ht="13.5" customHeight="1" x14ac:dyDescent="0.2">
      <c r="A770" s="441"/>
      <c r="B770" s="441"/>
      <c r="C770" s="441"/>
      <c r="D770" s="441"/>
      <c r="E770" s="441"/>
      <c r="F770" s="441"/>
      <c r="G770" s="441"/>
      <c r="H770" s="441"/>
      <c r="I770" s="441"/>
      <c r="J770" s="441"/>
      <c r="K770" s="441"/>
      <c r="L770" s="441"/>
      <c r="M770" s="441"/>
      <c r="N770" s="441"/>
      <c r="O770" s="441"/>
      <c r="P770" s="441"/>
      <c r="Q770" s="441"/>
      <c r="R770" s="441"/>
      <c r="S770" s="441"/>
      <c r="T770" s="441"/>
      <c r="U770" s="441"/>
      <c r="V770" s="441"/>
      <c r="W770" s="441"/>
      <c r="X770" s="441"/>
      <c r="Y770" s="441"/>
      <c r="Z770" s="441"/>
    </row>
    <row r="771" spans="1:26" ht="13.5" customHeight="1" x14ac:dyDescent="0.2">
      <c r="A771" s="441"/>
      <c r="B771" s="441"/>
      <c r="C771" s="441"/>
      <c r="D771" s="441"/>
      <c r="E771" s="441"/>
      <c r="F771" s="441"/>
      <c r="G771" s="441"/>
      <c r="H771" s="441"/>
      <c r="I771" s="441"/>
      <c r="J771" s="441"/>
      <c r="K771" s="441"/>
      <c r="L771" s="441"/>
      <c r="M771" s="441"/>
      <c r="N771" s="441"/>
      <c r="O771" s="441"/>
      <c r="P771" s="441"/>
      <c r="Q771" s="441"/>
      <c r="R771" s="441"/>
      <c r="S771" s="441"/>
      <c r="T771" s="441"/>
      <c r="U771" s="441"/>
      <c r="V771" s="441"/>
      <c r="W771" s="441"/>
      <c r="X771" s="441"/>
      <c r="Y771" s="441"/>
      <c r="Z771" s="441"/>
    </row>
    <row r="772" spans="1:26" ht="13.5" customHeight="1" x14ac:dyDescent="0.2">
      <c r="A772" s="441"/>
      <c r="B772" s="441"/>
      <c r="C772" s="441"/>
      <c r="D772" s="441"/>
      <c r="E772" s="441"/>
      <c r="F772" s="441"/>
      <c r="G772" s="441"/>
      <c r="H772" s="441"/>
      <c r="I772" s="441"/>
      <c r="J772" s="441"/>
      <c r="K772" s="441"/>
      <c r="L772" s="441"/>
      <c r="M772" s="441"/>
      <c r="N772" s="441"/>
      <c r="O772" s="441"/>
      <c r="P772" s="441"/>
      <c r="Q772" s="441"/>
      <c r="R772" s="441"/>
      <c r="S772" s="441"/>
      <c r="T772" s="441"/>
      <c r="U772" s="441"/>
      <c r="V772" s="441"/>
      <c r="W772" s="441"/>
      <c r="X772" s="441"/>
      <c r="Y772" s="441"/>
      <c r="Z772" s="441"/>
    </row>
    <row r="773" spans="1:26" ht="13.5" customHeight="1" x14ac:dyDescent="0.2">
      <c r="A773" s="441"/>
      <c r="B773" s="441"/>
      <c r="C773" s="441"/>
      <c r="D773" s="441"/>
      <c r="E773" s="441"/>
      <c r="F773" s="441"/>
      <c r="G773" s="441"/>
      <c r="H773" s="441"/>
      <c r="I773" s="441"/>
      <c r="J773" s="441"/>
      <c r="K773" s="441"/>
      <c r="L773" s="441"/>
      <c r="M773" s="441"/>
      <c r="N773" s="441"/>
      <c r="O773" s="441"/>
      <c r="P773" s="441"/>
      <c r="Q773" s="441"/>
      <c r="R773" s="441"/>
      <c r="S773" s="441"/>
      <c r="T773" s="441"/>
      <c r="U773" s="441"/>
      <c r="V773" s="441"/>
      <c r="W773" s="441"/>
      <c r="X773" s="441"/>
      <c r="Y773" s="441"/>
      <c r="Z773" s="441"/>
    </row>
    <row r="774" spans="1:26" ht="13.5" customHeight="1" x14ac:dyDescent="0.2">
      <c r="A774" s="441"/>
      <c r="B774" s="441"/>
      <c r="C774" s="441"/>
      <c r="D774" s="441"/>
      <c r="E774" s="441"/>
      <c r="F774" s="441"/>
      <c r="G774" s="441"/>
      <c r="H774" s="441"/>
      <c r="I774" s="441"/>
      <c r="J774" s="441"/>
      <c r="K774" s="441"/>
      <c r="L774" s="441"/>
      <c r="M774" s="441"/>
      <c r="N774" s="441"/>
      <c r="O774" s="441"/>
      <c r="P774" s="441"/>
      <c r="Q774" s="441"/>
      <c r="R774" s="441"/>
      <c r="S774" s="441"/>
      <c r="T774" s="441"/>
      <c r="U774" s="441"/>
      <c r="V774" s="441"/>
      <c r="W774" s="441"/>
      <c r="X774" s="441"/>
      <c r="Y774" s="441"/>
      <c r="Z774" s="441"/>
    </row>
    <row r="775" spans="1:26" ht="13.5" customHeight="1" x14ac:dyDescent="0.2">
      <c r="A775" s="441"/>
      <c r="B775" s="441"/>
      <c r="C775" s="441"/>
      <c r="D775" s="441"/>
      <c r="E775" s="441"/>
      <c r="F775" s="441"/>
      <c r="G775" s="441"/>
      <c r="H775" s="441"/>
      <c r="I775" s="441"/>
      <c r="J775" s="441"/>
      <c r="K775" s="441"/>
      <c r="L775" s="441"/>
      <c r="M775" s="441"/>
      <c r="N775" s="441"/>
      <c r="O775" s="441"/>
      <c r="P775" s="441"/>
      <c r="Q775" s="441"/>
      <c r="R775" s="441"/>
      <c r="S775" s="441"/>
      <c r="T775" s="441"/>
      <c r="U775" s="441"/>
      <c r="V775" s="441"/>
      <c r="W775" s="441"/>
      <c r="X775" s="441"/>
      <c r="Y775" s="441"/>
      <c r="Z775" s="441"/>
    </row>
    <row r="776" spans="1:26" ht="13.5" customHeight="1" x14ac:dyDescent="0.2">
      <c r="A776" s="441"/>
      <c r="B776" s="441"/>
      <c r="C776" s="441"/>
      <c r="D776" s="441"/>
      <c r="E776" s="441"/>
      <c r="F776" s="441"/>
      <c r="G776" s="441"/>
      <c r="H776" s="441"/>
      <c r="I776" s="441"/>
      <c r="J776" s="441"/>
      <c r="K776" s="441"/>
      <c r="L776" s="441"/>
      <c r="M776" s="441"/>
      <c r="N776" s="441"/>
      <c r="O776" s="441"/>
      <c r="P776" s="441"/>
      <c r="Q776" s="441"/>
      <c r="R776" s="441"/>
      <c r="S776" s="441"/>
      <c r="T776" s="441"/>
      <c r="U776" s="441"/>
      <c r="V776" s="441"/>
      <c r="W776" s="441"/>
      <c r="X776" s="441"/>
      <c r="Y776" s="441"/>
      <c r="Z776" s="441"/>
    </row>
    <row r="777" spans="1:26" ht="13.5" customHeight="1" x14ac:dyDescent="0.2">
      <c r="A777" s="441"/>
      <c r="B777" s="441"/>
      <c r="C777" s="441"/>
      <c r="D777" s="441"/>
      <c r="E777" s="441"/>
      <c r="F777" s="441"/>
      <c r="G777" s="441"/>
      <c r="H777" s="441"/>
      <c r="I777" s="441"/>
      <c r="J777" s="441"/>
      <c r="K777" s="441"/>
      <c r="L777" s="441"/>
      <c r="M777" s="441"/>
      <c r="N777" s="441"/>
      <c r="O777" s="441"/>
      <c r="P777" s="441"/>
      <c r="Q777" s="441"/>
      <c r="R777" s="441"/>
      <c r="S777" s="441"/>
      <c r="T777" s="441"/>
      <c r="U777" s="441"/>
      <c r="V777" s="441"/>
      <c r="W777" s="441"/>
      <c r="X777" s="441"/>
      <c r="Y777" s="441"/>
      <c r="Z777" s="441"/>
    </row>
    <row r="778" spans="1:26" ht="13.5" customHeight="1" x14ac:dyDescent="0.2">
      <c r="A778" s="441"/>
      <c r="B778" s="441"/>
      <c r="C778" s="441"/>
      <c r="D778" s="441"/>
      <c r="E778" s="441"/>
      <c r="F778" s="441"/>
      <c r="G778" s="441"/>
      <c r="H778" s="441"/>
      <c r="I778" s="441"/>
      <c r="J778" s="441"/>
      <c r="K778" s="441"/>
      <c r="L778" s="441"/>
      <c r="M778" s="441"/>
      <c r="N778" s="441"/>
      <c r="O778" s="441"/>
      <c r="P778" s="441"/>
      <c r="Q778" s="441"/>
      <c r="R778" s="441"/>
      <c r="S778" s="441"/>
      <c r="T778" s="441"/>
      <c r="U778" s="441"/>
      <c r="V778" s="441"/>
      <c r="W778" s="441"/>
      <c r="X778" s="441"/>
      <c r="Y778" s="441"/>
      <c r="Z778" s="441"/>
    </row>
    <row r="779" spans="1:26" ht="13.5" customHeight="1" x14ac:dyDescent="0.2">
      <c r="A779" s="441"/>
      <c r="B779" s="441"/>
      <c r="C779" s="441"/>
      <c r="D779" s="441"/>
      <c r="E779" s="441"/>
      <c r="F779" s="441"/>
      <c r="G779" s="441"/>
      <c r="H779" s="441"/>
      <c r="I779" s="441"/>
      <c r="J779" s="441"/>
      <c r="K779" s="441"/>
      <c r="L779" s="441"/>
      <c r="M779" s="441"/>
      <c r="N779" s="441"/>
      <c r="O779" s="441"/>
      <c r="P779" s="441"/>
      <c r="Q779" s="441"/>
      <c r="R779" s="441"/>
      <c r="S779" s="441"/>
      <c r="T779" s="441"/>
      <c r="U779" s="441"/>
      <c r="V779" s="441"/>
      <c r="W779" s="441"/>
      <c r="X779" s="441"/>
      <c r="Y779" s="441"/>
      <c r="Z779" s="441"/>
    </row>
    <row r="780" spans="1:26" ht="13.5" customHeight="1" x14ac:dyDescent="0.2">
      <c r="A780" s="441"/>
      <c r="B780" s="441"/>
      <c r="C780" s="441"/>
      <c r="D780" s="441"/>
      <c r="E780" s="441"/>
      <c r="F780" s="441"/>
      <c r="G780" s="441"/>
      <c r="H780" s="441"/>
      <c r="I780" s="441"/>
      <c r="J780" s="441"/>
      <c r="K780" s="441"/>
      <c r="L780" s="441"/>
      <c r="M780" s="441"/>
      <c r="N780" s="441"/>
      <c r="O780" s="441"/>
      <c r="P780" s="441"/>
      <c r="Q780" s="441"/>
      <c r="R780" s="441"/>
      <c r="S780" s="441"/>
      <c r="T780" s="441"/>
      <c r="U780" s="441"/>
      <c r="V780" s="441"/>
      <c r="W780" s="441"/>
      <c r="X780" s="441"/>
      <c r="Y780" s="441"/>
      <c r="Z780" s="441"/>
    </row>
    <row r="781" spans="1:26" ht="13.5" customHeight="1" x14ac:dyDescent="0.2">
      <c r="A781" s="441"/>
      <c r="B781" s="441"/>
      <c r="C781" s="441"/>
      <c r="D781" s="441"/>
      <c r="E781" s="441"/>
      <c r="F781" s="441"/>
      <c r="G781" s="441"/>
      <c r="H781" s="441"/>
      <c r="I781" s="441"/>
      <c r="J781" s="441"/>
      <c r="K781" s="441"/>
      <c r="L781" s="441"/>
      <c r="M781" s="441"/>
      <c r="N781" s="441"/>
      <c r="O781" s="441"/>
      <c r="P781" s="441"/>
      <c r="Q781" s="441"/>
      <c r="R781" s="441"/>
      <c r="S781" s="441"/>
      <c r="T781" s="441"/>
      <c r="U781" s="441"/>
      <c r="V781" s="441"/>
      <c r="W781" s="441"/>
      <c r="X781" s="441"/>
      <c r="Y781" s="441"/>
      <c r="Z781" s="441"/>
    </row>
    <row r="782" spans="1:26" ht="13.5" customHeight="1" x14ac:dyDescent="0.2">
      <c r="A782" s="441"/>
      <c r="B782" s="441"/>
      <c r="C782" s="441"/>
      <c r="D782" s="441"/>
      <c r="E782" s="441"/>
      <c r="F782" s="441"/>
      <c r="G782" s="441"/>
      <c r="H782" s="441"/>
      <c r="I782" s="441"/>
      <c r="J782" s="441"/>
      <c r="K782" s="441"/>
      <c r="L782" s="441"/>
      <c r="M782" s="441"/>
      <c r="N782" s="441"/>
      <c r="O782" s="441"/>
      <c r="P782" s="441"/>
      <c r="Q782" s="441"/>
      <c r="R782" s="441"/>
      <c r="S782" s="441"/>
      <c r="T782" s="441"/>
      <c r="U782" s="441"/>
      <c r="V782" s="441"/>
      <c r="W782" s="441"/>
      <c r="X782" s="441"/>
      <c r="Y782" s="441"/>
      <c r="Z782" s="441"/>
    </row>
    <row r="783" spans="1:26" ht="13.5" customHeight="1" x14ac:dyDescent="0.2">
      <c r="A783" s="441"/>
      <c r="B783" s="441"/>
      <c r="C783" s="441"/>
      <c r="D783" s="441"/>
      <c r="E783" s="441"/>
      <c r="F783" s="441"/>
      <c r="G783" s="441"/>
      <c r="H783" s="441"/>
      <c r="I783" s="441"/>
      <c r="J783" s="441"/>
      <c r="K783" s="441"/>
      <c r="L783" s="441"/>
      <c r="M783" s="441"/>
      <c r="N783" s="441"/>
      <c r="O783" s="441"/>
      <c r="P783" s="441"/>
      <c r="Q783" s="441"/>
      <c r="R783" s="441"/>
      <c r="S783" s="441"/>
      <c r="T783" s="441"/>
      <c r="U783" s="441"/>
      <c r="V783" s="441"/>
      <c r="W783" s="441"/>
      <c r="X783" s="441"/>
      <c r="Y783" s="441"/>
      <c r="Z783" s="441"/>
    </row>
    <row r="784" spans="1:26" ht="13.5" customHeight="1" x14ac:dyDescent="0.2">
      <c r="A784" s="441"/>
      <c r="B784" s="441"/>
      <c r="C784" s="441"/>
      <c r="D784" s="441"/>
      <c r="E784" s="441"/>
      <c r="F784" s="441"/>
      <c r="G784" s="441"/>
      <c r="H784" s="441"/>
      <c r="I784" s="441"/>
      <c r="J784" s="441"/>
      <c r="K784" s="441"/>
      <c r="L784" s="441"/>
      <c r="M784" s="441"/>
      <c r="N784" s="441"/>
      <c r="O784" s="441"/>
      <c r="P784" s="441"/>
      <c r="Q784" s="441"/>
      <c r="R784" s="441"/>
      <c r="S784" s="441"/>
      <c r="T784" s="441"/>
      <c r="U784" s="441"/>
      <c r="V784" s="441"/>
      <c r="W784" s="441"/>
      <c r="X784" s="441"/>
      <c r="Y784" s="441"/>
      <c r="Z784" s="441"/>
    </row>
    <row r="785" spans="1:26" ht="13.5" customHeight="1" x14ac:dyDescent="0.2">
      <c r="A785" s="441"/>
      <c r="B785" s="441"/>
      <c r="C785" s="441"/>
      <c r="D785" s="441"/>
      <c r="E785" s="441"/>
      <c r="F785" s="441"/>
      <c r="G785" s="441"/>
      <c r="H785" s="441"/>
      <c r="I785" s="441"/>
      <c r="J785" s="441"/>
      <c r="K785" s="441"/>
      <c r="L785" s="441"/>
      <c r="M785" s="441"/>
      <c r="N785" s="441"/>
      <c r="O785" s="441"/>
      <c r="P785" s="441"/>
      <c r="Q785" s="441"/>
      <c r="R785" s="441"/>
      <c r="S785" s="441"/>
      <c r="T785" s="441"/>
      <c r="U785" s="441"/>
      <c r="V785" s="441"/>
      <c r="W785" s="441"/>
      <c r="X785" s="441"/>
      <c r="Y785" s="441"/>
      <c r="Z785" s="441"/>
    </row>
    <row r="786" spans="1:26" ht="13.5" customHeight="1" x14ac:dyDescent="0.2">
      <c r="A786" s="441"/>
      <c r="B786" s="441"/>
      <c r="C786" s="441"/>
      <c r="D786" s="441"/>
      <c r="E786" s="441"/>
      <c r="F786" s="441"/>
      <c r="G786" s="441"/>
      <c r="H786" s="441"/>
      <c r="I786" s="441"/>
      <c r="J786" s="441"/>
      <c r="K786" s="441"/>
      <c r="L786" s="441"/>
      <c r="M786" s="441"/>
      <c r="N786" s="441"/>
      <c r="O786" s="441"/>
      <c r="P786" s="441"/>
      <c r="Q786" s="441"/>
      <c r="R786" s="441"/>
      <c r="S786" s="441"/>
      <c r="T786" s="441"/>
      <c r="U786" s="441"/>
      <c r="V786" s="441"/>
      <c r="W786" s="441"/>
      <c r="X786" s="441"/>
      <c r="Y786" s="441"/>
      <c r="Z786" s="441"/>
    </row>
    <row r="787" spans="1:26" ht="13.5" customHeight="1" x14ac:dyDescent="0.2">
      <c r="A787" s="441"/>
      <c r="B787" s="441"/>
      <c r="C787" s="441"/>
      <c r="D787" s="441"/>
      <c r="E787" s="441"/>
      <c r="F787" s="441"/>
      <c r="G787" s="441"/>
      <c r="H787" s="441"/>
      <c r="I787" s="441"/>
      <c r="J787" s="441"/>
      <c r="K787" s="441"/>
      <c r="L787" s="441"/>
      <c r="M787" s="441"/>
      <c r="N787" s="441"/>
      <c r="O787" s="441"/>
      <c r="P787" s="441"/>
      <c r="Q787" s="441"/>
      <c r="R787" s="441"/>
      <c r="S787" s="441"/>
      <c r="T787" s="441"/>
      <c r="U787" s="441"/>
      <c r="V787" s="441"/>
      <c r="W787" s="441"/>
      <c r="X787" s="441"/>
      <c r="Y787" s="441"/>
      <c r="Z787" s="441"/>
    </row>
    <row r="788" spans="1:26" ht="13.5" customHeight="1" x14ac:dyDescent="0.2">
      <c r="A788" s="441"/>
      <c r="B788" s="441"/>
      <c r="C788" s="441"/>
      <c r="D788" s="441"/>
      <c r="E788" s="441"/>
      <c r="F788" s="441"/>
      <c r="G788" s="441"/>
      <c r="H788" s="441"/>
      <c r="I788" s="441"/>
      <c r="J788" s="441"/>
      <c r="K788" s="441"/>
      <c r="L788" s="441"/>
      <c r="M788" s="441"/>
      <c r="N788" s="441"/>
      <c r="O788" s="441"/>
      <c r="P788" s="441"/>
      <c r="Q788" s="441"/>
      <c r="R788" s="441"/>
      <c r="S788" s="441"/>
      <c r="T788" s="441"/>
      <c r="U788" s="441"/>
      <c r="V788" s="441"/>
      <c r="W788" s="441"/>
      <c r="X788" s="441"/>
      <c r="Y788" s="441"/>
      <c r="Z788" s="441"/>
    </row>
    <row r="789" spans="1:26" ht="13.5" customHeight="1" x14ac:dyDescent="0.2">
      <c r="A789" s="441"/>
      <c r="B789" s="441"/>
      <c r="C789" s="441"/>
      <c r="D789" s="441"/>
      <c r="E789" s="441"/>
      <c r="F789" s="441"/>
      <c r="G789" s="441"/>
      <c r="H789" s="441"/>
      <c r="I789" s="441"/>
      <c r="J789" s="441"/>
      <c r="K789" s="441"/>
      <c r="L789" s="441"/>
      <c r="M789" s="441"/>
      <c r="N789" s="441"/>
      <c r="O789" s="441"/>
      <c r="P789" s="441"/>
      <c r="Q789" s="441"/>
      <c r="R789" s="441"/>
      <c r="S789" s="441"/>
      <c r="T789" s="441"/>
      <c r="U789" s="441"/>
      <c r="V789" s="441"/>
      <c r="W789" s="441"/>
      <c r="X789" s="441"/>
      <c r="Y789" s="441"/>
      <c r="Z789" s="441"/>
    </row>
    <row r="790" spans="1:26" ht="13.5" customHeight="1" x14ac:dyDescent="0.2">
      <c r="A790" s="441"/>
      <c r="B790" s="441"/>
      <c r="C790" s="441"/>
      <c r="D790" s="441"/>
      <c r="E790" s="441"/>
      <c r="F790" s="441"/>
      <c r="G790" s="441"/>
      <c r="H790" s="441"/>
      <c r="I790" s="441"/>
      <c r="J790" s="441"/>
      <c r="K790" s="441"/>
      <c r="L790" s="441"/>
      <c r="M790" s="441"/>
      <c r="N790" s="441"/>
      <c r="O790" s="441"/>
      <c r="P790" s="441"/>
      <c r="Q790" s="441"/>
      <c r="R790" s="441"/>
      <c r="S790" s="441"/>
      <c r="T790" s="441"/>
      <c r="U790" s="441"/>
      <c r="V790" s="441"/>
      <c r="W790" s="441"/>
      <c r="X790" s="441"/>
      <c r="Y790" s="441"/>
      <c r="Z790" s="441"/>
    </row>
    <row r="791" spans="1:26" ht="13.5" customHeight="1" x14ac:dyDescent="0.2">
      <c r="A791" s="441"/>
      <c r="B791" s="441"/>
      <c r="C791" s="441"/>
      <c r="D791" s="441"/>
      <c r="E791" s="441"/>
      <c r="F791" s="441"/>
      <c r="G791" s="441"/>
      <c r="H791" s="441"/>
      <c r="I791" s="441"/>
      <c r="J791" s="441"/>
      <c r="K791" s="441"/>
      <c r="L791" s="441"/>
      <c r="M791" s="441"/>
      <c r="N791" s="441"/>
      <c r="O791" s="441"/>
      <c r="P791" s="441"/>
      <c r="Q791" s="441"/>
      <c r="R791" s="441"/>
      <c r="S791" s="441"/>
      <c r="T791" s="441"/>
      <c r="U791" s="441"/>
      <c r="V791" s="441"/>
      <c r="W791" s="441"/>
      <c r="X791" s="441"/>
      <c r="Y791" s="441"/>
      <c r="Z791" s="441"/>
    </row>
    <row r="792" spans="1:26" ht="13.5" customHeight="1" x14ac:dyDescent="0.2">
      <c r="A792" s="441"/>
      <c r="B792" s="441"/>
      <c r="C792" s="441"/>
      <c r="D792" s="441"/>
      <c r="E792" s="441"/>
      <c r="F792" s="441"/>
      <c r="G792" s="441"/>
      <c r="H792" s="441"/>
      <c r="I792" s="441"/>
      <c r="J792" s="441"/>
      <c r="K792" s="441"/>
      <c r="L792" s="441"/>
      <c r="M792" s="441"/>
      <c r="N792" s="441"/>
      <c r="O792" s="441"/>
      <c r="P792" s="441"/>
      <c r="Q792" s="441"/>
      <c r="R792" s="441"/>
      <c r="S792" s="441"/>
      <c r="T792" s="441"/>
      <c r="U792" s="441"/>
      <c r="V792" s="441"/>
      <c r="W792" s="441"/>
      <c r="X792" s="441"/>
      <c r="Y792" s="441"/>
      <c r="Z792" s="441"/>
    </row>
    <row r="793" spans="1:26" ht="13.5" customHeight="1" x14ac:dyDescent="0.2">
      <c r="A793" s="441"/>
      <c r="B793" s="441"/>
      <c r="C793" s="441"/>
      <c r="D793" s="441"/>
      <c r="E793" s="441"/>
      <c r="F793" s="441"/>
      <c r="G793" s="441"/>
      <c r="H793" s="441"/>
      <c r="I793" s="441"/>
      <c r="J793" s="441"/>
      <c r="K793" s="441"/>
      <c r="L793" s="441"/>
      <c r="M793" s="441"/>
      <c r="N793" s="441"/>
      <c r="O793" s="441"/>
      <c r="P793" s="441"/>
      <c r="Q793" s="441"/>
      <c r="R793" s="441"/>
      <c r="S793" s="441"/>
      <c r="T793" s="441"/>
      <c r="U793" s="441"/>
      <c r="V793" s="441"/>
      <c r="W793" s="441"/>
      <c r="X793" s="441"/>
      <c r="Y793" s="441"/>
      <c r="Z793" s="441"/>
    </row>
    <row r="794" spans="1:26" ht="13.5" customHeight="1" x14ac:dyDescent="0.2">
      <c r="A794" s="441"/>
      <c r="B794" s="441"/>
      <c r="C794" s="441"/>
      <c r="D794" s="441"/>
      <c r="E794" s="441"/>
      <c r="F794" s="441"/>
      <c r="G794" s="441"/>
      <c r="H794" s="441"/>
      <c r="I794" s="441"/>
      <c r="J794" s="441"/>
      <c r="K794" s="441"/>
      <c r="L794" s="441"/>
      <c r="M794" s="441"/>
      <c r="N794" s="441"/>
      <c r="O794" s="441"/>
      <c r="P794" s="441"/>
      <c r="Q794" s="441"/>
      <c r="R794" s="441"/>
      <c r="S794" s="441"/>
      <c r="T794" s="441"/>
      <c r="U794" s="441"/>
      <c r="V794" s="441"/>
      <c r="W794" s="441"/>
      <c r="X794" s="441"/>
      <c r="Y794" s="441"/>
      <c r="Z794" s="441"/>
    </row>
    <row r="795" spans="1:26" ht="13.5" customHeight="1" x14ac:dyDescent="0.2">
      <c r="A795" s="441"/>
      <c r="B795" s="441"/>
      <c r="C795" s="441"/>
      <c r="D795" s="441"/>
      <c r="E795" s="441"/>
      <c r="F795" s="441"/>
      <c r="G795" s="441"/>
      <c r="H795" s="441"/>
      <c r="I795" s="441"/>
      <c r="J795" s="441"/>
      <c r="K795" s="441"/>
      <c r="L795" s="441"/>
      <c r="M795" s="441"/>
      <c r="N795" s="441"/>
      <c r="O795" s="441"/>
      <c r="P795" s="441"/>
      <c r="Q795" s="441"/>
      <c r="R795" s="441"/>
      <c r="S795" s="441"/>
      <c r="T795" s="441"/>
      <c r="U795" s="441"/>
      <c r="V795" s="441"/>
      <c r="W795" s="441"/>
      <c r="X795" s="441"/>
      <c r="Y795" s="441"/>
      <c r="Z795" s="441"/>
    </row>
    <row r="796" spans="1:26" ht="13.5" customHeight="1" x14ac:dyDescent="0.2">
      <c r="A796" s="441"/>
      <c r="B796" s="441"/>
      <c r="C796" s="441"/>
      <c r="D796" s="441"/>
      <c r="E796" s="441"/>
      <c r="F796" s="441"/>
      <c r="G796" s="441"/>
      <c r="H796" s="441"/>
      <c r="I796" s="441"/>
      <c r="J796" s="441"/>
      <c r="K796" s="441"/>
      <c r="L796" s="441"/>
      <c r="M796" s="441"/>
      <c r="N796" s="441"/>
      <c r="O796" s="441"/>
      <c r="P796" s="441"/>
      <c r="Q796" s="441"/>
      <c r="R796" s="441"/>
      <c r="S796" s="441"/>
      <c r="T796" s="441"/>
      <c r="U796" s="441"/>
      <c r="V796" s="441"/>
      <c r="W796" s="441"/>
      <c r="X796" s="441"/>
      <c r="Y796" s="441"/>
      <c r="Z796" s="441"/>
    </row>
    <row r="797" spans="1:26" ht="13.5" customHeight="1" x14ac:dyDescent="0.2">
      <c r="A797" s="441"/>
      <c r="B797" s="441"/>
      <c r="C797" s="441"/>
      <c r="D797" s="441"/>
      <c r="E797" s="441"/>
      <c r="F797" s="441"/>
      <c r="G797" s="441"/>
      <c r="H797" s="441"/>
      <c r="I797" s="441"/>
      <c r="J797" s="441"/>
      <c r="K797" s="441"/>
      <c r="L797" s="441"/>
      <c r="M797" s="441"/>
      <c r="N797" s="441"/>
      <c r="O797" s="441"/>
      <c r="P797" s="441"/>
      <c r="Q797" s="441"/>
      <c r="R797" s="441"/>
      <c r="S797" s="441"/>
      <c r="T797" s="441"/>
      <c r="U797" s="441"/>
      <c r="V797" s="441"/>
      <c r="W797" s="441"/>
      <c r="X797" s="441"/>
      <c r="Y797" s="441"/>
      <c r="Z797" s="441"/>
    </row>
    <row r="798" spans="1:26" ht="13.5" customHeight="1" x14ac:dyDescent="0.2">
      <c r="A798" s="441"/>
      <c r="B798" s="441"/>
      <c r="C798" s="441"/>
      <c r="D798" s="441"/>
      <c r="E798" s="441"/>
      <c r="F798" s="441"/>
      <c r="G798" s="441"/>
      <c r="H798" s="441"/>
      <c r="I798" s="441"/>
      <c r="J798" s="441"/>
      <c r="K798" s="441"/>
      <c r="L798" s="441"/>
      <c r="M798" s="441"/>
      <c r="N798" s="441"/>
      <c r="O798" s="441"/>
      <c r="P798" s="441"/>
      <c r="Q798" s="441"/>
      <c r="R798" s="441"/>
      <c r="S798" s="441"/>
      <c r="T798" s="441"/>
      <c r="U798" s="441"/>
      <c r="V798" s="441"/>
      <c r="W798" s="441"/>
      <c r="X798" s="441"/>
      <c r="Y798" s="441"/>
      <c r="Z798" s="441"/>
    </row>
    <row r="799" spans="1:26" ht="13.5" customHeight="1" x14ac:dyDescent="0.2">
      <c r="A799" s="441"/>
      <c r="B799" s="441"/>
      <c r="C799" s="441"/>
      <c r="D799" s="441"/>
      <c r="E799" s="441"/>
      <c r="F799" s="441"/>
      <c r="G799" s="441"/>
      <c r="H799" s="441"/>
      <c r="I799" s="441"/>
      <c r="J799" s="441"/>
      <c r="K799" s="441"/>
      <c r="L799" s="441"/>
      <c r="M799" s="441"/>
      <c r="N799" s="441"/>
      <c r="O799" s="441"/>
      <c r="P799" s="441"/>
      <c r="Q799" s="441"/>
      <c r="R799" s="441"/>
      <c r="S799" s="441"/>
      <c r="T799" s="441"/>
      <c r="U799" s="441"/>
      <c r="V799" s="441"/>
      <c r="W799" s="441"/>
      <c r="X799" s="441"/>
      <c r="Y799" s="441"/>
      <c r="Z799" s="441"/>
    </row>
    <row r="800" spans="1:26" ht="13.5" customHeight="1" x14ac:dyDescent="0.2">
      <c r="A800" s="441"/>
      <c r="B800" s="441"/>
      <c r="C800" s="441"/>
      <c r="D800" s="441"/>
      <c r="E800" s="441"/>
      <c r="F800" s="441"/>
      <c r="G800" s="441"/>
      <c r="H800" s="441"/>
      <c r="I800" s="441"/>
      <c r="J800" s="441"/>
      <c r="K800" s="441"/>
      <c r="L800" s="441"/>
      <c r="M800" s="441"/>
      <c r="N800" s="441"/>
      <c r="O800" s="441"/>
      <c r="P800" s="441"/>
      <c r="Q800" s="441"/>
      <c r="R800" s="441"/>
      <c r="S800" s="441"/>
      <c r="T800" s="441"/>
      <c r="U800" s="441"/>
      <c r="V800" s="441"/>
      <c r="W800" s="441"/>
      <c r="X800" s="441"/>
      <c r="Y800" s="441"/>
      <c r="Z800" s="441"/>
    </row>
    <row r="801" spans="1:26" ht="13.5" customHeight="1" x14ac:dyDescent="0.2">
      <c r="A801" s="441"/>
      <c r="B801" s="441"/>
      <c r="C801" s="441"/>
      <c r="D801" s="441"/>
      <c r="E801" s="441"/>
      <c r="F801" s="441"/>
      <c r="G801" s="441"/>
      <c r="H801" s="441"/>
      <c r="I801" s="441"/>
      <c r="J801" s="441"/>
      <c r="K801" s="441"/>
      <c r="L801" s="441"/>
      <c r="M801" s="441"/>
      <c r="N801" s="441"/>
      <c r="O801" s="441"/>
      <c r="P801" s="441"/>
      <c r="Q801" s="441"/>
      <c r="R801" s="441"/>
      <c r="S801" s="441"/>
      <c r="T801" s="441"/>
      <c r="U801" s="441"/>
      <c r="V801" s="441"/>
      <c r="W801" s="441"/>
      <c r="X801" s="441"/>
      <c r="Y801" s="441"/>
      <c r="Z801" s="441"/>
    </row>
    <row r="802" spans="1:26" ht="13.5" customHeight="1" x14ac:dyDescent="0.2">
      <c r="A802" s="441"/>
      <c r="B802" s="441"/>
      <c r="C802" s="441"/>
      <c r="D802" s="441"/>
      <c r="E802" s="441"/>
      <c r="F802" s="441"/>
      <c r="G802" s="441"/>
      <c r="H802" s="441"/>
      <c r="I802" s="441"/>
      <c r="J802" s="441"/>
      <c r="K802" s="441"/>
      <c r="L802" s="441"/>
      <c r="M802" s="441"/>
      <c r="N802" s="441"/>
      <c r="O802" s="441"/>
      <c r="P802" s="441"/>
      <c r="Q802" s="441"/>
      <c r="R802" s="441"/>
      <c r="S802" s="441"/>
      <c r="T802" s="441"/>
      <c r="U802" s="441"/>
      <c r="V802" s="441"/>
      <c r="W802" s="441"/>
      <c r="X802" s="441"/>
      <c r="Y802" s="441"/>
      <c r="Z802" s="441"/>
    </row>
    <row r="803" spans="1:26" ht="13.5" customHeight="1" x14ac:dyDescent="0.2">
      <c r="A803" s="441"/>
      <c r="B803" s="441"/>
      <c r="C803" s="441"/>
      <c r="D803" s="441"/>
      <c r="E803" s="441"/>
      <c r="F803" s="441"/>
      <c r="G803" s="441"/>
      <c r="H803" s="441"/>
      <c r="I803" s="441"/>
      <c r="J803" s="441"/>
      <c r="K803" s="441"/>
      <c r="L803" s="441"/>
      <c r="M803" s="441"/>
      <c r="N803" s="441"/>
      <c r="O803" s="441"/>
      <c r="P803" s="441"/>
      <c r="Q803" s="441"/>
      <c r="R803" s="441"/>
      <c r="S803" s="441"/>
      <c r="T803" s="441"/>
      <c r="U803" s="441"/>
      <c r="V803" s="441"/>
      <c r="W803" s="441"/>
      <c r="X803" s="441"/>
      <c r="Y803" s="441"/>
      <c r="Z803" s="441"/>
    </row>
    <row r="804" spans="1:26" ht="13.5" customHeight="1" x14ac:dyDescent="0.2">
      <c r="A804" s="441"/>
      <c r="B804" s="441"/>
      <c r="C804" s="441"/>
      <c r="D804" s="441"/>
      <c r="E804" s="441"/>
      <c r="F804" s="441"/>
      <c r="G804" s="441"/>
      <c r="H804" s="441"/>
      <c r="I804" s="441"/>
      <c r="J804" s="441"/>
      <c r="K804" s="441"/>
      <c r="L804" s="441"/>
      <c r="M804" s="441"/>
      <c r="N804" s="441"/>
      <c r="O804" s="441"/>
      <c r="P804" s="441"/>
      <c r="Q804" s="441"/>
      <c r="R804" s="441"/>
      <c r="S804" s="441"/>
      <c r="T804" s="441"/>
      <c r="U804" s="441"/>
      <c r="V804" s="441"/>
      <c r="W804" s="441"/>
      <c r="X804" s="441"/>
      <c r="Y804" s="441"/>
      <c r="Z804" s="441"/>
    </row>
    <row r="805" spans="1:26" ht="13.5" customHeight="1" x14ac:dyDescent="0.2">
      <c r="A805" s="441"/>
      <c r="B805" s="441"/>
      <c r="C805" s="441"/>
      <c r="D805" s="441"/>
      <c r="E805" s="441"/>
      <c r="F805" s="441"/>
      <c r="G805" s="441"/>
      <c r="H805" s="441"/>
      <c r="I805" s="441"/>
      <c r="J805" s="441"/>
      <c r="K805" s="441"/>
      <c r="L805" s="441"/>
      <c r="M805" s="441"/>
      <c r="N805" s="441"/>
      <c r="O805" s="441"/>
      <c r="P805" s="441"/>
      <c r="Q805" s="441"/>
      <c r="R805" s="441"/>
      <c r="S805" s="441"/>
      <c r="T805" s="441"/>
      <c r="U805" s="441"/>
      <c r="V805" s="441"/>
      <c r="W805" s="441"/>
      <c r="X805" s="441"/>
      <c r="Y805" s="441"/>
      <c r="Z805" s="441"/>
    </row>
    <row r="806" spans="1:26" ht="13.5" customHeight="1" x14ac:dyDescent="0.2">
      <c r="A806" s="441"/>
      <c r="B806" s="441"/>
      <c r="C806" s="441"/>
      <c r="D806" s="441"/>
      <c r="E806" s="441"/>
      <c r="F806" s="441"/>
      <c r="G806" s="441"/>
      <c r="H806" s="441"/>
      <c r="I806" s="441"/>
      <c r="J806" s="441"/>
      <c r="K806" s="441"/>
      <c r="L806" s="441"/>
      <c r="M806" s="441"/>
      <c r="N806" s="441"/>
      <c r="O806" s="441"/>
      <c r="P806" s="441"/>
      <c r="Q806" s="441"/>
      <c r="R806" s="441"/>
      <c r="S806" s="441"/>
      <c r="T806" s="441"/>
      <c r="U806" s="441"/>
      <c r="V806" s="441"/>
      <c r="W806" s="441"/>
      <c r="X806" s="441"/>
      <c r="Y806" s="441"/>
      <c r="Z806" s="441"/>
    </row>
    <row r="807" spans="1:26" ht="13.5" customHeight="1" x14ac:dyDescent="0.2">
      <c r="A807" s="441"/>
      <c r="B807" s="441"/>
      <c r="C807" s="441"/>
      <c r="D807" s="441"/>
      <c r="E807" s="441"/>
      <c r="F807" s="441"/>
      <c r="G807" s="441"/>
      <c r="H807" s="441"/>
      <c r="I807" s="441"/>
      <c r="J807" s="441"/>
      <c r="K807" s="441"/>
      <c r="L807" s="441"/>
      <c r="M807" s="441"/>
      <c r="N807" s="441"/>
      <c r="O807" s="441"/>
      <c r="P807" s="441"/>
      <c r="Q807" s="441"/>
      <c r="R807" s="441"/>
      <c r="S807" s="441"/>
      <c r="T807" s="441"/>
      <c r="U807" s="441"/>
      <c r="V807" s="441"/>
      <c r="W807" s="441"/>
      <c r="X807" s="441"/>
      <c r="Y807" s="441"/>
      <c r="Z807" s="441"/>
    </row>
    <row r="808" spans="1:26" ht="13.5" customHeight="1" x14ac:dyDescent="0.2">
      <c r="A808" s="441"/>
      <c r="B808" s="441"/>
      <c r="C808" s="441"/>
      <c r="D808" s="441"/>
      <c r="E808" s="441"/>
      <c r="F808" s="441"/>
      <c r="G808" s="441"/>
      <c r="H808" s="441"/>
      <c r="I808" s="441"/>
      <c r="J808" s="441"/>
      <c r="K808" s="441"/>
      <c r="L808" s="441"/>
      <c r="M808" s="441"/>
      <c r="N808" s="441"/>
      <c r="O808" s="441"/>
      <c r="P808" s="441"/>
      <c r="Q808" s="441"/>
      <c r="R808" s="441"/>
      <c r="S808" s="441"/>
      <c r="T808" s="441"/>
      <c r="U808" s="441"/>
      <c r="V808" s="441"/>
      <c r="W808" s="441"/>
      <c r="X808" s="441"/>
      <c r="Y808" s="441"/>
      <c r="Z808" s="441"/>
    </row>
    <row r="809" spans="1:26" ht="13.5" customHeight="1" x14ac:dyDescent="0.2">
      <c r="A809" s="441"/>
      <c r="B809" s="441"/>
      <c r="C809" s="441"/>
      <c r="D809" s="441"/>
      <c r="E809" s="441"/>
      <c r="F809" s="441"/>
      <c r="G809" s="441"/>
      <c r="H809" s="441"/>
      <c r="I809" s="441"/>
      <c r="J809" s="441"/>
      <c r="K809" s="441"/>
      <c r="L809" s="441"/>
      <c r="M809" s="441"/>
      <c r="N809" s="441"/>
      <c r="O809" s="441"/>
      <c r="P809" s="441"/>
      <c r="Q809" s="441"/>
      <c r="R809" s="441"/>
      <c r="S809" s="441"/>
      <c r="T809" s="441"/>
      <c r="U809" s="441"/>
      <c r="V809" s="441"/>
      <c r="W809" s="441"/>
      <c r="X809" s="441"/>
      <c r="Y809" s="441"/>
      <c r="Z809" s="441"/>
    </row>
    <row r="810" spans="1:26" ht="13.5" customHeight="1" x14ac:dyDescent="0.2">
      <c r="A810" s="441"/>
      <c r="B810" s="441"/>
      <c r="C810" s="441"/>
      <c r="D810" s="441"/>
      <c r="E810" s="441"/>
      <c r="F810" s="441"/>
      <c r="G810" s="441"/>
      <c r="H810" s="441"/>
      <c r="I810" s="441"/>
      <c r="J810" s="441"/>
      <c r="K810" s="441"/>
      <c r="L810" s="441"/>
      <c r="M810" s="441"/>
      <c r="N810" s="441"/>
      <c r="O810" s="441"/>
      <c r="P810" s="441"/>
      <c r="Q810" s="441"/>
      <c r="R810" s="441"/>
      <c r="S810" s="441"/>
      <c r="T810" s="441"/>
      <c r="U810" s="441"/>
      <c r="V810" s="441"/>
      <c r="W810" s="441"/>
      <c r="X810" s="441"/>
      <c r="Y810" s="441"/>
      <c r="Z810" s="441"/>
    </row>
    <row r="811" spans="1:26" ht="13.5" customHeight="1" x14ac:dyDescent="0.2">
      <c r="A811" s="441"/>
      <c r="B811" s="441"/>
      <c r="C811" s="441"/>
      <c r="D811" s="441"/>
      <c r="E811" s="441"/>
      <c r="F811" s="441"/>
      <c r="G811" s="441"/>
      <c r="H811" s="441"/>
      <c r="I811" s="441"/>
      <c r="J811" s="441"/>
      <c r="K811" s="441"/>
      <c r="L811" s="441"/>
      <c r="M811" s="441"/>
      <c r="N811" s="441"/>
      <c r="O811" s="441"/>
      <c r="P811" s="441"/>
      <c r="Q811" s="441"/>
      <c r="R811" s="441"/>
      <c r="S811" s="441"/>
      <c r="T811" s="441"/>
      <c r="U811" s="441"/>
      <c r="V811" s="441"/>
      <c r="W811" s="441"/>
      <c r="X811" s="441"/>
      <c r="Y811" s="441"/>
      <c r="Z811" s="441"/>
    </row>
    <row r="812" spans="1:26" ht="13.5" customHeight="1" x14ac:dyDescent="0.2">
      <c r="A812" s="441"/>
      <c r="B812" s="441"/>
      <c r="C812" s="441"/>
      <c r="D812" s="441"/>
      <c r="E812" s="441"/>
      <c r="F812" s="441"/>
      <c r="G812" s="441"/>
      <c r="H812" s="441"/>
      <c r="I812" s="441"/>
      <c r="J812" s="441"/>
      <c r="K812" s="441"/>
      <c r="L812" s="441"/>
      <c r="M812" s="441"/>
      <c r="N812" s="441"/>
      <c r="O812" s="441"/>
      <c r="P812" s="441"/>
      <c r="Q812" s="441"/>
      <c r="R812" s="441"/>
      <c r="S812" s="441"/>
      <c r="T812" s="441"/>
      <c r="U812" s="441"/>
      <c r="V812" s="441"/>
      <c r="W812" s="441"/>
      <c r="X812" s="441"/>
      <c r="Y812" s="441"/>
      <c r="Z812" s="441"/>
    </row>
    <row r="813" spans="1:26" ht="13.5" customHeight="1" x14ac:dyDescent="0.2">
      <c r="A813" s="441"/>
      <c r="B813" s="441"/>
      <c r="C813" s="441"/>
      <c r="D813" s="441"/>
      <c r="E813" s="441"/>
      <c r="F813" s="441"/>
      <c r="G813" s="441"/>
      <c r="H813" s="441"/>
      <c r="I813" s="441"/>
      <c r="J813" s="441"/>
      <c r="K813" s="441"/>
      <c r="L813" s="441"/>
      <c r="M813" s="441"/>
      <c r="N813" s="441"/>
      <c r="O813" s="441"/>
      <c r="P813" s="441"/>
      <c r="Q813" s="441"/>
      <c r="R813" s="441"/>
      <c r="S813" s="441"/>
      <c r="T813" s="441"/>
      <c r="U813" s="441"/>
      <c r="V813" s="441"/>
      <c r="W813" s="441"/>
      <c r="X813" s="441"/>
      <c r="Y813" s="441"/>
      <c r="Z813" s="441"/>
    </row>
    <row r="814" spans="1:26" ht="13.5" customHeight="1" x14ac:dyDescent="0.2">
      <c r="A814" s="441"/>
      <c r="B814" s="441"/>
      <c r="C814" s="441"/>
      <c r="D814" s="441"/>
      <c r="E814" s="441"/>
      <c r="F814" s="441"/>
      <c r="G814" s="441"/>
      <c r="H814" s="441"/>
      <c r="I814" s="441"/>
      <c r="J814" s="441"/>
      <c r="K814" s="441"/>
      <c r="L814" s="441"/>
      <c r="M814" s="441"/>
      <c r="N814" s="441"/>
      <c r="O814" s="441"/>
      <c r="P814" s="441"/>
      <c r="Q814" s="441"/>
      <c r="R814" s="441"/>
      <c r="S814" s="441"/>
      <c r="T814" s="441"/>
      <c r="U814" s="441"/>
      <c r="V814" s="441"/>
      <c r="W814" s="441"/>
      <c r="X814" s="441"/>
      <c r="Y814" s="441"/>
      <c r="Z814" s="441"/>
    </row>
    <row r="815" spans="1:26" ht="13.5" customHeight="1" x14ac:dyDescent="0.2">
      <c r="A815" s="441"/>
      <c r="B815" s="441"/>
      <c r="C815" s="441"/>
      <c r="D815" s="441"/>
      <c r="E815" s="441"/>
      <c r="F815" s="441"/>
      <c r="G815" s="441"/>
      <c r="H815" s="441"/>
      <c r="I815" s="441"/>
      <c r="J815" s="441"/>
      <c r="K815" s="441"/>
      <c r="L815" s="441"/>
      <c r="M815" s="441"/>
      <c r="N815" s="441"/>
      <c r="O815" s="441"/>
      <c r="P815" s="441"/>
      <c r="Q815" s="441"/>
      <c r="R815" s="441"/>
      <c r="S815" s="441"/>
      <c r="T815" s="441"/>
      <c r="U815" s="441"/>
      <c r="V815" s="441"/>
      <c r="W815" s="441"/>
      <c r="X815" s="441"/>
      <c r="Y815" s="441"/>
      <c r="Z815" s="441"/>
    </row>
    <row r="816" spans="1:26" ht="13.5" customHeight="1" x14ac:dyDescent="0.2">
      <c r="A816" s="441"/>
      <c r="B816" s="441"/>
      <c r="C816" s="441"/>
      <c r="D816" s="441"/>
      <c r="E816" s="441"/>
      <c r="F816" s="441"/>
      <c r="G816" s="441"/>
      <c r="H816" s="441"/>
      <c r="I816" s="441"/>
      <c r="J816" s="441"/>
      <c r="K816" s="441"/>
      <c r="L816" s="441"/>
      <c r="M816" s="441"/>
      <c r="N816" s="441"/>
      <c r="O816" s="441"/>
      <c r="P816" s="441"/>
      <c r="Q816" s="441"/>
      <c r="R816" s="441"/>
      <c r="S816" s="441"/>
      <c r="T816" s="441"/>
      <c r="U816" s="441"/>
      <c r="V816" s="441"/>
      <c r="W816" s="441"/>
      <c r="X816" s="441"/>
      <c r="Y816" s="441"/>
      <c r="Z816" s="441"/>
    </row>
    <row r="817" spans="1:26" ht="13.5" customHeight="1" x14ac:dyDescent="0.2">
      <c r="A817" s="441"/>
      <c r="B817" s="441"/>
      <c r="C817" s="441"/>
      <c r="D817" s="441"/>
      <c r="E817" s="441"/>
      <c r="F817" s="441"/>
      <c r="G817" s="441"/>
      <c r="H817" s="441"/>
      <c r="I817" s="441"/>
      <c r="J817" s="441"/>
      <c r="K817" s="441"/>
      <c r="L817" s="441"/>
      <c r="M817" s="441"/>
      <c r="N817" s="441"/>
      <c r="O817" s="441"/>
      <c r="P817" s="441"/>
      <c r="Q817" s="441"/>
      <c r="R817" s="441"/>
      <c r="S817" s="441"/>
      <c r="T817" s="441"/>
      <c r="U817" s="441"/>
      <c r="V817" s="441"/>
      <c r="W817" s="441"/>
      <c r="X817" s="441"/>
      <c r="Y817" s="441"/>
      <c r="Z817" s="441"/>
    </row>
    <row r="818" spans="1:26" ht="13.5" customHeight="1" x14ac:dyDescent="0.2">
      <c r="A818" s="441"/>
      <c r="B818" s="441"/>
      <c r="C818" s="441"/>
      <c r="D818" s="441"/>
      <c r="E818" s="441"/>
      <c r="F818" s="441"/>
      <c r="G818" s="441"/>
      <c r="H818" s="441"/>
      <c r="I818" s="441"/>
      <c r="J818" s="441"/>
      <c r="K818" s="441"/>
      <c r="L818" s="441"/>
      <c r="M818" s="441"/>
      <c r="N818" s="441"/>
      <c r="O818" s="441"/>
      <c r="P818" s="441"/>
      <c r="Q818" s="441"/>
      <c r="R818" s="441"/>
      <c r="S818" s="441"/>
      <c r="T818" s="441"/>
      <c r="U818" s="441"/>
      <c r="V818" s="441"/>
      <c r="W818" s="441"/>
      <c r="X818" s="441"/>
      <c r="Y818" s="441"/>
      <c r="Z818" s="441"/>
    </row>
    <row r="819" spans="1:26" ht="13.5" customHeight="1" x14ac:dyDescent="0.2">
      <c r="A819" s="441"/>
      <c r="B819" s="441"/>
      <c r="C819" s="441"/>
      <c r="D819" s="441"/>
      <c r="E819" s="441"/>
      <c r="F819" s="441"/>
      <c r="G819" s="441"/>
      <c r="H819" s="441"/>
      <c r="I819" s="441"/>
      <c r="J819" s="441"/>
      <c r="K819" s="441"/>
      <c r="L819" s="441"/>
      <c r="M819" s="441"/>
      <c r="N819" s="441"/>
      <c r="O819" s="441"/>
      <c r="P819" s="441"/>
      <c r="Q819" s="441"/>
      <c r="R819" s="441"/>
      <c r="S819" s="441"/>
      <c r="T819" s="441"/>
      <c r="U819" s="441"/>
      <c r="V819" s="441"/>
      <c r="W819" s="441"/>
      <c r="X819" s="441"/>
      <c r="Y819" s="441"/>
      <c r="Z819" s="441"/>
    </row>
    <row r="820" spans="1:26" ht="13.5" customHeight="1" x14ac:dyDescent="0.2">
      <c r="A820" s="441"/>
      <c r="B820" s="441"/>
      <c r="C820" s="441"/>
      <c r="D820" s="441"/>
      <c r="E820" s="441"/>
      <c r="F820" s="441"/>
      <c r="G820" s="441"/>
      <c r="H820" s="441"/>
      <c r="I820" s="441"/>
      <c r="J820" s="441"/>
      <c r="K820" s="441"/>
      <c r="L820" s="441"/>
      <c r="M820" s="441"/>
      <c r="N820" s="441"/>
      <c r="O820" s="441"/>
      <c r="P820" s="441"/>
      <c r="Q820" s="441"/>
      <c r="R820" s="441"/>
      <c r="S820" s="441"/>
      <c r="T820" s="441"/>
      <c r="U820" s="441"/>
      <c r="V820" s="441"/>
      <c r="W820" s="441"/>
      <c r="X820" s="441"/>
      <c r="Y820" s="441"/>
      <c r="Z820" s="441"/>
    </row>
    <row r="821" spans="1:26" ht="13.5" customHeight="1" x14ac:dyDescent="0.2">
      <c r="A821" s="441"/>
      <c r="B821" s="441"/>
      <c r="C821" s="441"/>
      <c r="D821" s="441"/>
      <c r="E821" s="441"/>
      <c r="F821" s="441"/>
      <c r="G821" s="441"/>
      <c r="H821" s="441"/>
      <c r="I821" s="441"/>
      <c r="J821" s="441"/>
      <c r="K821" s="441"/>
      <c r="L821" s="441"/>
      <c r="M821" s="441"/>
      <c r="N821" s="441"/>
      <c r="O821" s="441"/>
      <c r="P821" s="441"/>
      <c r="Q821" s="441"/>
      <c r="R821" s="441"/>
      <c r="S821" s="441"/>
      <c r="T821" s="441"/>
      <c r="U821" s="441"/>
      <c r="V821" s="441"/>
      <c r="W821" s="441"/>
      <c r="X821" s="441"/>
      <c r="Y821" s="441"/>
      <c r="Z821" s="441"/>
    </row>
    <row r="822" spans="1:26" ht="13.5" customHeight="1" x14ac:dyDescent="0.2">
      <c r="A822" s="441"/>
      <c r="B822" s="441"/>
      <c r="C822" s="441"/>
      <c r="D822" s="441"/>
      <c r="E822" s="441"/>
      <c r="F822" s="441"/>
      <c r="G822" s="441"/>
      <c r="H822" s="441"/>
      <c r="I822" s="441"/>
      <c r="J822" s="441"/>
      <c r="K822" s="441"/>
      <c r="L822" s="441"/>
      <c r="M822" s="441"/>
      <c r="N822" s="441"/>
      <c r="O822" s="441"/>
      <c r="P822" s="441"/>
      <c r="Q822" s="441"/>
      <c r="R822" s="441"/>
      <c r="S822" s="441"/>
      <c r="T822" s="441"/>
      <c r="U822" s="441"/>
      <c r="V822" s="441"/>
      <c r="W822" s="441"/>
      <c r="X822" s="441"/>
      <c r="Y822" s="441"/>
      <c r="Z822" s="441"/>
    </row>
    <row r="823" spans="1:26" ht="13.5" customHeight="1" x14ac:dyDescent="0.2">
      <c r="A823" s="441"/>
      <c r="B823" s="441"/>
      <c r="C823" s="441"/>
      <c r="D823" s="441"/>
      <c r="E823" s="441"/>
      <c r="F823" s="441"/>
      <c r="G823" s="441"/>
      <c r="H823" s="441"/>
      <c r="I823" s="441"/>
      <c r="J823" s="441"/>
      <c r="K823" s="441"/>
      <c r="L823" s="441"/>
      <c r="M823" s="441"/>
      <c r="N823" s="441"/>
      <c r="O823" s="441"/>
      <c r="P823" s="441"/>
      <c r="Q823" s="441"/>
      <c r="R823" s="441"/>
      <c r="S823" s="441"/>
      <c r="T823" s="441"/>
      <c r="U823" s="441"/>
      <c r="V823" s="441"/>
      <c r="W823" s="441"/>
      <c r="X823" s="441"/>
      <c r="Y823" s="441"/>
      <c r="Z823" s="441"/>
    </row>
    <row r="824" spans="1:26" ht="13.5" customHeight="1" x14ac:dyDescent="0.2">
      <c r="A824" s="441"/>
      <c r="B824" s="441"/>
      <c r="C824" s="441"/>
      <c r="D824" s="441"/>
      <c r="E824" s="441"/>
      <c r="F824" s="441"/>
      <c r="G824" s="441"/>
      <c r="H824" s="441"/>
      <c r="I824" s="441"/>
      <c r="J824" s="441"/>
      <c r="K824" s="441"/>
      <c r="L824" s="441"/>
      <c r="M824" s="441"/>
      <c r="N824" s="441"/>
      <c r="O824" s="441"/>
      <c r="P824" s="441"/>
      <c r="Q824" s="441"/>
      <c r="R824" s="441"/>
      <c r="S824" s="441"/>
      <c r="T824" s="441"/>
      <c r="U824" s="441"/>
      <c r="V824" s="441"/>
      <c r="W824" s="441"/>
      <c r="X824" s="441"/>
      <c r="Y824" s="441"/>
      <c r="Z824" s="441"/>
    </row>
    <row r="825" spans="1:26" ht="13.5" customHeight="1" x14ac:dyDescent="0.2">
      <c r="A825" s="441"/>
      <c r="B825" s="441"/>
      <c r="C825" s="441"/>
      <c r="D825" s="441"/>
      <c r="E825" s="441"/>
      <c r="F825" s="441"/>
      <c r="G825" s="441"/>
      <c r="H825" s="441"/>
      <c r="I825" s="441"/>
      <c r="J825" s="441"/>
      <c r="K825" s="441"/>
      <c r="L825" s="441"/>
      <c r="M825" s="441"/>
      <c r="N825" s="441"/>
      <c r="O825" s="441"/>
      <c r="P825" s="441"/>
      <c r="Q825" s="441"/>
      <c r="R825" s="441"/>
      <c r="S825" s="441"/>
      <c r="T825" s="441"/>
      <c r="U825" s="441"/>
      <c r="V825" s="441"/>
      <c r="W825" s="441"/>
      <c r="X825" s="441"/>
      <c r="Y825" s="441"/>
      <c r="Z825" s="441"/>
    </row>
    <row r="826" spans="1:26" ht="13.5" customHeight="1" x14ac:dyDescent="0.2">
      <c r="A826" s="441"/>
      <c r="B826" s="441"/>
      <c r="C826" s="441"/>
      <c r="D826" s="441"/>
      <c r="E826" s="441"/>
      <c r="F826" s="441"/>
      <c r="G826" s="441"/>
      <c r="H826" s="441"/>
      <c r="I826" s="441"/>
      <c r="J826" s="441"/>
      <c r="K826" s="441"/>
      <c r="L826" s="441"/>
      <c r="M826" s="441"/>
      <c r="N826" s="441"/>
      <c r="O826" s="441"/>
      <c r="P826" s="441"/>
      <c r="Q826" s="441"/>
      <c r="R826" s="441"/>
      <c r="S826" s="441"/>
      <c r="T826" s="441"/>
      <c r="U826" s="441"/>
      <c r="V826" s="441"/>
      <c r="W826" s="441"/>
      <c r="X826" s="441"/>
      <c r="Y826" s="441"/>
      <c r="Z826" s="441"/>
    </row>
    <row r="827" spans="1:26" ht="13.5" customHeight="1" x14ac:dyDescent="0.2">
      <c r="A827" s="441"/>
      <c r="B827" s="441"/>
      <c r="C827" s="441"/>
      <c r="D827" s="441"/>
      <c r="E827" s="441"/>
      <c r="F827" s="441"/>
      <c r="G827" s="441"/>
      <c r="H827" s="441"/>
      <c r="I827" s="441"/>
      <c r="J827" s="441"/>
      <c r="K827" s="441"/>
      <c r="L827" s="441"/>
      <c r="M827" s="441"/>
      <c r="N827" s="441"/>
      <c r="O827" s="441"/>
      <c r="P827" s="441"/>
      <c r="Q827" s="441"/>
      <c r="R827" s="441"/>
      <c r="S827" s="441"/>
      <c r="T827" s="441"/>
      <c r="U827" s="441"/>
      <c r="V827" s="441"/>
      <c r="W827" s="441"/>
      <c r="X827" s="441"/>
      <c r="Y827" s="441"/>
      <c r="Z827" s="441"/>
    </row>
    <row r="828" spans="1:26" ht="13.5" customHeight="1" x14ac:dyDescent="0.2">
      <c r="A828" s="441"/>
      <c r="B828" s="441"/>
      <c r="C828" s="441"/>
      <c r="D828" s="441"/>
      <c r="E828" s="441"/>
      <c r="F828" s="441"/>
      <c r="G828" s="441"/>
      <c r="H828" s="441"/>
      <c r="I828" s="441"/>
      <c r="J828" s="441"/>
      <c r="K828" s="441"/>
      <c r="L828" s="441"/>
      <c r="M828" s="441"/>
      <c r="N828" s="441"/>
      <c r="O828" s="441"/>
      <c r="P828" s="441"/>
      <c r="Q828" s="441"/>
      <c r="R828" s="441"/>
      <c r="S828" s="441"/>
      <c r="T828" s="441"/>
      <c r="U828" s="441"/>
      <c r="V828" s="441"/>
      <c r="W828" s="441"/>
      <c r="X828" s="441"/>
      <c r="Y828" s="441"/>
      <c r="Z828" s="441"/>
    </row>
    <row r="829" spans="1:26" ht="13.5" customHeight="1" x14ac:dyDescent="0.2">
      <c r="A829" s="441"/>
      <c r="B829" s="441"/>
      <c r="C829" s="441"/>
      <c r="D829" s="441"/>
      <c r="E829" s="441"/>
      <c r="F829" s="441"/>
      <c r="G829" s="441"/>
      <c r="H829" s="441"/>
      <c r="I829" s="441"/>
      <c r="J829" s="441"/>
      <c r="K829" s="441"/>
      <c r="L829" s="441"/>
      <c r="M829" s="441"/>
      <c r="N829" s="441"/>
      <c r="O829" s="441"/>
      <c r="P829" s="441"/>
      <c r="Q829" s="441"/>
      <c r="R829" s="441"/>
      <c r="S829" s="441"/>
      <c r="T829" s="441"/>
      <c r="U829" s="441"/>
      <c r="V829" s="441"/>
      <c r="W829" s="441"/>
      <c r="X829" s="441"/>
      <c r="Y829" s="441"/>
      <c r="Z829" s="441"/>
    </row>
    <row r="830" spans="1:26" ht="13.5" customHeight="1" x14ac:dyDescent="0.2">
      <c r="A830" s="441"/>
      <c r="B830" s="441"/>
      <c r="C830" s="441"/>
      <c r="D830" s="441"/>
      <c r="E830" s="441"/>
      <c r="F830" s="441"/>
      <c r="G830" s="441"/>
      <c r="H830" s="441"/>
      <c r="I830" s="441"/>
      <c r="J830" s="441"/>
      <c r="K830" s="441"/>
      <c r="L830" s="441"/>
      <c r="M830" s="441"/>
      <c r="N830" s="441"/>
      <c r="O830" s="441"/>
      <c r="P830" s="441"/>
      <c r="Q830" s="441"/>
      <c r="R830" s="441"/>
      <c r="S830" s="441"/>
      <c r="T830" s="441"/>
      <c r="U830" s="441"/>
      <c r="V830" s="441"/>
      <c r="W830" s="441"/>
      <c r="X830" s="441"/>
      <c r="Y830" s="441"/>
      <c r="Z830" s="441"/>
    </row>
    <row r="831" spans="1:26" ht="13.5" customHeight="1" x14ac:dyDescent="0.2">
      <c r="A831" s="441"/>
      <c r="B831" s="441"/>
      <c r="C831" s="441"/>
      <c r="D831" s="441"/>
      <c r="E831" s="441"/>
      <c r="F831" s="441"/>
      <c r="G831" s="441"/>
      <c r="H831" s="441"/>
      <c r="I831" s="441"/>
      <c r="J831" s="441"/>
      <c r="K831" s="441"/>
      <c r="L831" s="441"/>
      <c r="M831" s="441"/>
      <c r="N831" s="441"/>
      <c r="O831" s="441"/>
      <c r="P831" s="441"/>
      <c r="Q831" s="441"/>
      <c r="R831" s="441"/>
      <c r="S831" s="441"/>
      <c r="T831" s="441"/>
      <c r="U831" s="441"/>
      <c r="V831" s="441"/>
      <c r="W831" s="441"/>
      <c r="X831" s="441"/>
      <c r="Y831" s="441"/>
      <c r="Z831" s="441"/>
    </row>
    <row r="832" spans="1:26" ht="13.5" customHeight="1" x14ac:dyDescent="0.2">
      <c r="A832" s="441"/>
      <c r="B832" s="441"/>
      <c r="C832" s="441"/>
      <c r="D832" s="441"/>
      <c r="E832" s="441"/>
      <c r="F832" s="441"/>
      <c r="G832" s="441"/>
      <c r="H832" s="441"/>
      <c r="I832" s="441"/>
      <c r="J832" s="441"/>
      <c r="K832" s="441"/>
      <c r="L832" s="441"/>
      <c r="M832" s="441"/>
      <c r="N832" s="441"/>
      <c r="O832" s="441"/>
      <c r="P832" s="441"/>
      <c r="Q832" s="441"/>
      <c r="R832" s="441"/>
      <c r="S832" s="441"/>
      <c r="T832" s="441"/>
      <c r="U832" s="441"/>
      <c r="V832" s="441"/>
      <c r="W832" s="441"/>
      <c r="X832" s="441"/>
      <c r="Y832" s="441"/>
      <c r="Z832" s="441"/>
    </row>
    <row r="833" spans="1:26" ht="13.5" customHeight="1" x14ac:dyDescent="0.2">
      <c r="A833" s="441"/>
      <c r="B833" s="441"/>
      <c r="C833" s="441"/>
      <c r="D833" s="441"/>
      <c r="E833" s="441"/>
      <c r="F833" s="441"/>
      <c r="G833" s="441"/>
      <c r="H833" s="441"/>
      <c r="I833" s="441"/>
      <c r="J833" s="441"/>
      <c r="K833" s="441"/>
      <c r="L833" s="441"/>
      <c r="M833" s="441"/>
      <c r="N833" s="441"/>
      <c r="O833" s="441"/>
      <c r="P833" s="441"/>
      <c r="Q833" s="441"/>
      <c r="R833" s="441"/>
      <c r="S833" s="441"/>
      <c r="T833" s="441"/>
      <c r="U833" s="441"/>
      <c r="V833" s="441"/>
      <c r="W833" s="441"/>
      <c r="X833" s="441"/>
      <c r="Y833" s="441"/>
      <c r="Z833" s="441"/>
    </row>
    <row r="834" spans="1:26" ht="13.5" customHeight="1" x14ac:dyDescent="0.2">
      <c r="A834" s="441"/>
      <c r="B834" s="441"/>
      <c r="C834" s="441"/>
      <c r="D834" s="441"/>
      <c r="E834" s="441"/>
      <c r="F834" s="441"/>
      <c r="G834" s="441"/>
      <c r="H834" s="441"/>
      <c r="I834" s="441"/>
      <c r="J834" s="441"/>
      <c r="K834" s="441"/>
      <c r="L834" s="441"/>
      <c r="M834" s="441"/>
      <c r="N834" s="441"/>
      <c r="O834" s="441"/>
      <c r="P834" s="441"/>
      <c r="Q834" s="441"/>
      <c r="R834" s="441"/>
      <c r="S834" s="441"/>
      <c r="T834" s="441"/>
      <c r="U834" s="441"/>
      <c r="V834" s="441"/>
      <c r="W834" s="441"/>
      <c r="X834" s="441"/>
      <c r="Y834" s="441"/>
      <c r="Z834" s="441"/>
    </row>
    <row r="835" spans="1:26" ht="13.5" customHeight="1" x14ac:dyDescent="0.2">
      <c r="A835" s="441"/>
      <c r="B835" s="441"/>
      <c r="C835" s="441"/>
      <c r="D835" s="441"/>
      <c r="E835" s="441"/>
      <c r="F835" s="441"/>
      <c r="G835" s="441"/>
      <c r="H835" s="441"/>
      <c r="I835" s="441"/>
      <c r="J835" s="441"/>
      <c r="K835" s="441"/>
      <c r="L835" s="441"/>
      <c r="M835" s="441"/>
      <c r="N835" s="441"/>
      <c r="O835" s="441"/>
      <c r="P835" s="441"/>
      <c r="Q835" s="441"/>
      <c r="R835" s="441"/>
      <c r="S835" s="441"/>
      <c r="T835" s="441"/>
      <c r="U835" s="441"/>
      <c r="V835" s="441"/>
      <c r="W835" s="441"/>
      <c r="X835" s="441"/>
      <c r="Y835" s="441"/>
      <c r="Z835" s="441"/>
    </row>
    <row r="836" spans="1:26" ht="13.5" customHeight="1" x14ac:dyDescent="0.2">
      <c r="A836" s="441"/>
      <c r="B836" s="441"/>
      <c r="C836" s="441"/>
      <c r="D836" s="441"/>
      <c r="E836" s="441"/>
      <c r="F836" s="441"/>
      <c r="G836" s="441"/>
      <c r="H836" s="441"/>
      <c r="I836" s="441"/>
      <c r="J836" s="441"/>
      <c r="K836" s="441"/>
      <c r="L836" s="441"/>
      <c r="M836" s="441"/>
      <c r="N836" s="441"/>
      <c r="O836" s="441"/>
      <c r="P836" s="441"/>
      <c r="Q836" s="441"/>
      <c r="R836" s="441"/>
      <c r="S836" s="441"/>
      <c r="T836" s="441"/>
      <c r="U836" s="441"/>
      <c r="V836" s="441"/>
      <c r="W836" s="441"/>
      <c r="X836" s="441"/>
      <c r="Y836" s="441"/>
      <c r="Z836" s="441"/>
    </row>
    <row r="837" spans="1:26" ht="13.5" customHeight="1" x14ac:dyDescent="0.2">
      <c r="A837" s="441"/>
      <c r="B837" s="441"/>
      <c r="C837" s="441"/>
      <c r="D837" s="441"/>
      <c r="E837" s="441"/>
      <c r="F837" s="441"/>
      <c r="G837" s="441"/>
      <c r="H837" s="441"/>
      <c r="I837" s="441"/>
      <c r="J837" s="441"/>
      <c r="K837" s="441"/>
      <c r="L837" s="441"/>
      <c r="M837" s="441"/>
      <c r="N837" s="441"/>
      <c r="O837" s="441"/>
      <c r="P837" s="441"/>
      <c r="Q837" s="441"/>
      <c r="R837" s="441"/>
      <c r="S837" s="441"/>
      <c r="T837" s="441"/>
      <c r="U837" s="441"/>
      <c r="V837" s="441"/>
      <c r="W837" s="441"/>
      <c r="X837" s="441"/>
      <c r="Y837" s="441"/>
      <c r="Z837" s="441"/>
    </row>
    <row r="838" spans="1:26" ht="13.5" customHeight="1" x14ac:dyDescent="0.2">
      <c r="A838" s="441"/>
      <c r="B838" s="441"/>
      <c r="C838" s="441"/>
      <c r="D838" s="441"/>
      <c r="E838" s="441"/>
      <c r="F838" s="441"/>
      <c r="G838" s="441"/>
      <c r="H838" s="441"/>
      <c r="I838" s="441"/>
      <c r="J838" s="441"/>
      <c r="K838" s="441"/>
      <c r="L838" s="441"/>
      <c r="M838" s="441"/>
      <c r="N838" s="441"/>
      <c r="O838" s="441"/>
      <c r="P838" s="441"/>
      <c r="Q838" s="441"/>
      <c r="R838" s="441"/>
      <c r="S838" s="441"/>
      <c r="T838" s="441"/>
      <c r="U838" s="441"/>
      <c r="V838" s="441"/>
      <c r="W838" s="441"/>
      <c r="X838" s="441"/>
      <c r="Y838" s="441"/>
      <c r="Z838" s="441"/>
    </row>
    <row r="839" spans="1:26" ht="13.5" customHeight="1" x14ac:dyDescent="0.2">
      <c r="A839" s="441"/>
      <c r="B839" s="441"/>
      <c r="C839" s="441"/>
      <c r="D839" s="441"/>
      <c r="E839" s="441"/>
      <c r="F839" s="441"/>
      <c r="G839" s="441"/>
      <c r="H839" s="441"/>
      <c r="I839" s="441"/>
      <c r="J839" s="441"/>
      <c r="K839" s="441"/>
      <c r="L839" s="441"/>
      <c r="M839" s="441"/>
      <c r="N839" s="441"/>
      <c r="O839" s="441"/>
      <c r="P839" s="441"/>
      <c r="Q839" s="441"/>
      <c r="R839" s="441"/>
      <c r="S839" s="441"/>
      <c r="T839" s="441"/>
      <c r="U839" s="441"/>
      <c r="V839" s="441"/>
      <c r="W839" s="441"/>
      <c r="X839" s="441"/>
      <c r="Y839" s="441"/>
      <c r="Z839" s="441"/>
    </row>
    <row r="840" spans="1:26" ht="13.5" customHeight="1" x14ac:dyDescent="0.2">
      <c r="A840" s="441"/>
      <c r="B840" s="441"/>
      <c r="C840" s="441"/>
      <c r="D840" s="441"/>
      <c r="E840" s="441"/>
      <c r="F840" s="441"/>
      <c r="G840" s="441"/>
      <c r="H840" s="441"/>
      <c r="I840" s="441"/>
      <c r="J840" s="441"/>
      <c r="K840" s="441"/>
      <c r="L840" s="441"/>
      <c r="M840" s="441"/>
      <c r="N840" s="441"/>
      <c r="O840" s="441"/>
      <c r="P840" s="441"/>
      <c r="Q840" s="441"/>
      <c r="R840" s="441"/>
      <c r="S840" s="441"/>
      <c r="T840" s="441"/>
      <c r="U840" s="441"/>
      <c r="V840" s="441"/>
      <c r="W840" s="441"/>
      <c r="X840" s="441"/>
      <c r="Y840" s="441"/>
      <c r="Z840" s="441"/>
    </row>
    <row r="841" spans="1:26" ht="13.5" customHeight="1" x14ac:dyDescent="0.2">
      <c r="A841" s="441"/>
      <c r="B841" s="441"/>
      <c r="C841" s="441"/>
      <c r="D841" s="441"/>
      <c r="E841" s="441"/>
      <c r="F841" s="441"/>
      <c r="G841" s="441"/>
      <c r="H841" s="441"/>
      <c r="I841" s="441"/>
      <c r="J841" s="441"/>
      <c r="K841" s="441"/>
      <c r="L841" s="441"/>
      <c r="M841" s="441"/>
      <c r="N841" s="441"/>
      <c r="O841" s="441"/>
      <c r="P841" s="441"/>
      <c r="Q841" s="441"/>
      <c r="R841" s="441"/>
      <c r="S841" s="441"/>
      <c r="T841" s="441"/>
      <c r="U841" s="441"/>
      <c r="V841" s="441"/>
      <c r="W841" s="441"/>
      <c r="X841" s="441"/>
      <c r="Y841" s="441"/>
      <c r="Z841" s="441"/>
    </row>
    <row r="842" spans="1:26" ht="13.5" customHeight="1" x14ac:dyDescent="0.2">
      <c r="A842" s="441"/>
      <c r="B842" s="441"/>
      <c r="C842" s="441"/>
      <c r="D842" s="441"/>
      <c r="E842" s="441"/>
      <c r="F842" s="441"/>
      <c r="G842" s="441"/>
      <c r="H842" s="441"/>
      <c r="I842" s="441"/>
      <c r="J842" s="441"/>
      <c r="K842" s="441"/>
      <c r="L842" s="441"/>
      <c r="M842" s="441"/>
      <c r="N842" s="441"/>
      <c r="O842" s="441"/>
      <c r="P842" s="441"/>
      <c r="Q842" s="441"/>
      <c r="R842" s="441"/>
      <c r="S842" s="441"/>
      <c r="T842" s="441"/>
      <c r="U842" s="441"/>
      <c r="V842" s="441"/>
      <c r="W842" s="441"/>
      <c r="X842" s="441"/>
      <c r="Y842" s="441"/>
      <c r="Z842" s="441"/>
    </row>
    <row r="843" spans="1:26" ht="13.5" customHeight="1" x14ac:dyDescent="0.2">
      <c r="A843" s="441"/>
      <c r="B843" s="441"/>
      <c r="C843" s="441"/>
      <c r="D843" s="441"/>
      <c r="E843" s="441"/>
      <c r="F843" s="441"/>
      <c r="G843" s="441"/>
      <c r="H843" s="441"/>
      <c r="I843" s="441"/>
      <c r="J843" s="441"/>
      <c r="K843" s="441"/>
      <c r="L843" s="441"/>
      <c r="M843" s="441"/>
      <c r="N843" s="441"/>
      <c r="O843" s="441"/>
      <c r="P843" s="441"/>
      <c r="Q843" s="441"/>
      <c r="R843" s="441"/>
      <c r="S843" s="441"/>
      <c r="T843" s="441"/>
      <c r="U843" s="441"/>
      <c r="V843" s="441"/>
      <c r="W843" s="441"/>
      <c r="X843" s="441"/>
      <c r="Y843" s="441"/>
      <c r="Z843" s="441"/>
    </row>
    <row r="844" spans="1:26" ht="13.5" customHeight="1" x14ac:dyDescent="0.2">
      <c r="A844" s="441"/>
      <c r="B844" s="441"/>
      <c r="C844" s="441"/>
      <c r="D844" s="441"/>
      <c r="E844" s="441"/>
      <c r="F844" s="441"/>
      <c r="G844" s="441"/>
      <c r="H844" s="441"/>
      <c r="I844" s="441"/>
      <c r="J844" s="441"/>
      <c r="K844" s="441"/>
      <c r="L844" s="441"/>
      <c r="M844" s="441"/>
      <c r="N844" s="441"/>
      <c r="O844" s="441"/>
      <c r="P844" s="441"/>
      <c r="Q844" s="441"/>
      <c r="R844" s="441"/>
      <c r="S844" s="441"/>
      <c r="T844" s="441"/>
      <c r="U844" s="441"/>
      <c r="V844" s="441"/>
      <c r="W844" s="441"/>
      <c r="X844" s="441"/>
      <c r="Y844" s="441"/>
      <c r="Z844" s="441"/>
    </row>
    <row r="845" spans="1:26" ht="13.5" customHeight="1" x14ac:dyDescent="0.2">
      <c r="A845" s="441"/>
      <c r="B845" s="441"/>
      <c r="C845" s="441"/>
      <c r="D845" s="441"/>
      <c r="E845" s="441"/>
      <c r="F845" s="441"/>
      <c r="G845" s="441"/>
      <c r="H845" s="441"/>
      <c r="I845" s="441"/>
      <c r="J845" s="441"/>
      <c r="K845" s="441"/>
      <c r="L845" s="441"/>
      <c r="M845" s="441"/>
      <c r="N845" s="441"/>
      <c r="O845" s="441"/>
      <c r="P845" s="441"/>
      <c r="Q845" s="441"/>
      <c r="R845" s="441"/>
      <c r="S845" s="441"/>
      <c r="T845" s="441"/>
      <c r="U845" s="441"/>
      <c r="V845" s="441"/>
      <c r="W845" s="441"/>
      <c r="X845" s="441"/>
      <c r="Y845" s="441"/>
      <c r="Z845" s="441"/>
    </row>
    <row r="846" spans="1:26" ht="13.5" customHeight="1" x14ac:dyDescent="0.2">
      <c r="A846" s="441"/>
      <c r="B846" s="441"/>
      <c r="C846" s="441"/>
      <c r="D846" s="441"/>
      <c r="E846" s="441"/>
      <c r="F846" s="441"/>
      <c r="G846" s="441"/>
      <c r="H846" s="441"/>
      <c r="I846" s="441"/>
      <c r="J846" s="441"/>
      <c r="K846" s="441"/>
      <c r="L846" s="441"/>
      <c r="M846" s="441"/>
      <c r="N846" s="441"/>
      <c r="O846" s="441"/>
      <c r="P846" s="441"/>
      <c r="Q846" s="441"/>
      <c r="R846" s="441"/>
      <c r="S846" s="441"/>
      <c r="T846" s="441"/>
      <c r="U846" s="441"/>
      <c r="V846" s="441"/>
      <c r="W846" s="441"/>
      <c r="X846" s="441"/>
      <c r="Y846" s="441"/>
      <c r="Z846" s="441"/>
    </row>
    <row r="847" spans="1:26" ht="13.5" customHeight="1" x14ac:dyDescent="0.2">
      <c r="A847" s="441"/>
      <c r="B847" s="441"/>
      <c r="C847" s="441"/>
      <c r="D847" s="441"/>
      <c r="E847" s="441"/>
      <c r="F847" s="441"/>
      <c r="G847" s="441"/>
      <c r="H847" s="441"/>
      <c r="I847" s="441"/>
      <c r="J847" s="441"/>
      <c r="K847" s="441"/>
      <c r="L847" s="441"/>
      <c r="M847" s="441"/>
      <c r="N847" s="441"/>
      <c r="O847" s="441"/>
      <c r="P847" s="441"/>
      <c r="Q847" s="441"/>
      <c r="R847" s="441"/>
      <c r="S847" s="441"/>
      <c r="T847" s="441"/>
      <c r="U847" s="441"/>
      <c r="V847" s="441"/>
      <c r="W847" s="441"/>
      <c r="X847" s="441"/>
      <c r="Y847" s="441"/>
      <c r="Z847" s="441"/>
    </row>
    <row r="848" spans="1:26" ht="13.5" customHeight="1" x14ac:dyDescent="0.2">
      <c r="A848" s="441"/>
      <c r="B848" s="441"/>
      <c r="C848" s="441"/>
      <c r="D848" s="441"/>
      <c r="E848" s="441"/>
      <c r="F848" s="441"/>
      <c r="G848" s="441"/>
      <c r="H848" s="441"/>
      <c r="I848" s="441"/>
      <c r="J848" s="441"/>
      <c r="K848" s="441"/>
      <c r="L848" s="441"/>
      <c r="M848" s="441"/>
      <c r="N848" s="441"/>
      <c r="O848" s="441"/>
      <c r="P848" s="441"/>
      <c r="Q848" s="441"/>
      <c r="R848" s="441"/>
      <c r="S848" s="441"/>
      <c r="T848" s="441"/>
      <c r="U848" s="441"/>
      <c r="V848" s="441"/>
      <c r="W848" s="441"/>
      <c r="X848" s="441"/>
      <c r="Y848" s="441"/>
      <c r="Z848" s="441"/>
    </row>
    <row r="849" spans="1:26" ht="13.5" customHeight="1" x14ac:dyDescent="0.2">
      <c r="A849" s="441"/>
      <c r="B849" s="441"/>
      <c r="C849" s="441"/>
      <c r="D849" s="441"/>
      <c r="E849" s="441"/>
      <c r="F849" s="441"/>
      <c r="G849" s="441"/>
      <c r="H849" s="441"/>
      <c r="I849" s="441"/>
      <c r="J849" s="441"/>
      <c r="K849" s="441"/>
      <c r="L849" s="441"/>
      <c r="M849" s="441"/>
      <c r="N849" s="441"/>
      <c r="O849" s="441"/>
      <c r="P849" s="441"/>
      <c r="Q849" s="441"/>
      <c r="R849" s="441"/>
      <c r="S849" s="441"/>
      <c r="T849" s="441"/>
      <c r="U849" s="441"/>
      <c r="V849" s="441"/>
      <c r="W849" s="441"/>
      <c r="X849" s="441"/>
      <c r="Y849" s="441"/>
      <c r="Z849" s="441"/>
    </row>
    <row r="850" spans="1:26" ht="13.5" customHeight="1" x14ac:dyDescent="0.2">
      <c r="A850" s="441"/>
      <c r="B850" s="441"/>
      <c r="C850" s="441"/>
      <c r="D850" s="441"/>
      <c r="E850" s="441"/>
      <c r="F850" s="441"/>
      <c r="G850" s="441"/>
      <c r="H850" s="441"/>
      <c r="I850" s="441"/>
      <c r="J850" s="441"/>
      <c r="K850" s="441"/>
      <c r="L850" s="441"/>
      <c r="M850" s="441"/>
      <c r="N850" s="441"/>
      <c r="O850" s="441"/>
      <c r="P850" s="441"/>
      <c r="Q850" s="441"/>
      <c r="R850" s="441"/>
      <c r="S850" s="441"/>
      <c r="T850" s="441"/>
      <c r="U850" s="441"/>
      <c r="V850" s="441"/>
      <c r="W850" s="441"/>
      <c r="X850" s="441"/>
      <c r="Y850" s="441"/>
      <c r="Z850" s="441"/>
    </row>
    <row r="851" spans="1:26" ht="13.5" customHeight="1" x14ac:dyDescent="0.2">
      <c r="A851" s="441"/>
      <c r="B851" s="441"/>
      <c r="C851" s="441"/>
      <c r="D851" s="441"/>
      <c r="E851" s="441"/>
      <c r="F851" s="441"/>
      <c r="G851" s="441"/>
      <c r="H851" s="441"/>
      <c r="I851" s="441"/>
      <c r="J851" s="441"/>
      <c r="K851" s="441"/>
      <c r="L851" s="441"/>
      <c r="M851" s="441"/>
      <c r="N851" s="441"/>
      <c r="O851" s="441"/>
      <c r="P851" s="441"/>
      <c r="Q851" s="441"/>
      <c r="R851" s="441"/>
      <c r="S851" s="441"/>
      <c r="T851" s="441"/>
      <c r="U851" s="441"/>
      <c r="V851" s="441"/>
      <c r="W851" s="441"/>
      <c r="X851" s="441"/>
      <c r="Y851" s="441"/>
      <c r="Z851" s="441"/>
    </row>
    <row r="852" spans="1:26" ht="13.5" customHeight="1" x14ac:dyDescent="0.2">
      <c r="A852" s="441"/>
      <c r="B852" s="441"/>
      <c r="C852" s="441"/>
      <c r="D852" s="441"/>
      <c r="E852" s="441"/>
      <c r="F852" s="441"/>
      <c r="G852" s="441"/>
      <c r="H852" s="441"/>
      <c r="I852" s="441"/>
      <c r="J852" s="441"/>
      <c r="K852" s="441"/>
      <c r="L852" s="441"/>
      <c r="M852" s="441"/>
      <c r="N852" s="441"/>
      <c r="O852" s="441"/>
      <c r="P852" s="441"/>
      <c r="Q852" s="441"/>
      <c r="R852" s="441"/>
      <c r="S852" s="441"/>
      <c r="T852" s="441"/>
      <c r="U852" s="441"/>
      <c r="V852" s="441"/>
      <c r="W852" s="441"/>
      <c r="X852" s="441"/>
      <c r="Y852" s="441"/>
      <c r="Z852" s="441"/>
    </row>
    <row r="853" spans="1:26" ht="13.5" customHeight="1" x14ac:dyDescent="0.2">
      <c r="A853" s="441"/>
      <c r="B853" s="441"/>
      <c r="C853" s="441"/>
      <c r="D853" s="441"/>
      <c r="E853" s="441"/>
      <c r="F853" s="441"/>
      <c r="G853" s="441"/>
      <c r="H853" s="441"/>
      <c r="I853" s="441"/>
      <c r="J853" s="441"/>
      <c r="K853" s="441"/>
      <c r="L853" s="441"/>
      <c r="M853" s="441"/>
      <c r="N853" s="441"/>
      <c r="O853" s="441"/>
      <c r="P853" s="441"/>
      <c r="Q853" s="441"/>
      <c r="R853" s="441"/>
      <c r="S853" s="441"/>
      <c r="T853" s="441"/>
      <c r="U853" s="441"/>
      <c r="V853" s="441"/>
      <c r="W853" s="441"/>
      <c r="X853" s="441"/>
      <c r="Y853" s="441"/>
      <c r="Z853" s="441"/>
    </row>
    <row r="854" spans="1:26" ht="13.5" customHeight="1" x14ac:dyDescent="0.2">
      <c r="A854" s="441"/>
      <c r="B854" s="441"/>
      <c r="C854" s="441"/>
      <c r="D854" s="441"/>
      <c r="E854" s="441"/>
      <c r="F854" s="441"/>
      <c r="G854" s="441"/>
      <c r="H854" s="441"/>
      <c r="I854" s="441"/>
      <c r="J854" s="441"/>
      <c r="K854" s="441"/>
      <c r="L854" s="441"/>
      <c r="M854" s="441"/>
      <c r="N854" s="441"/>
      <c r="O854" s="441"/>
      <c r="P854" s="441"/>
      <c r="Q854" s="441"/>
      <c r="R854" s="441"/>
      <c r="S854" s="441"/>
      <c r="T854" s="441"/>
      <c r="U854" s="441"/>
      <c r="V854" s="441"/>
      <c r="W854" s="441"/>
      <c r="X854" s="441"/>
      <c r="Y854" s="441"/>
      <c r="Z854" s="441"/>
    </row>
    <row r="855" spans="1:26" ht="13.5" customHeight="1" x14ac:dyDescent="0.2">
      <c r="A855" s="441"/>
      <c r="B855" s="441"/>
      <c r="C855" s="441"/>
      <c r="D855" s="441"/>
      <c r="E855" s="441"/>
      <c r="F855" s="441"/>
      <c r="G855" s="441"/>
      <c r="H855" s="441"/>
      <c r="I855" s="441"/>
      <c r="J855" s="441"/>
      <c r="K855" s="441"/>
      <c r="L855" s="441"/>
      <c r="M855" s="441"/>
      <c r="N855" s="441"/>
      <c r="O855" s="441"/>
      <c r="P855" s="441"/>
      <c r="Q855" s="441"/>
      <c r="R855" s="441"/>
      <c r="S855" s="441"/>
      <c r="T855" s="441"/>
      <c r="U855" s="441"/>
      <c r="V855" s="441"/>
      <c r="W855" s="441"/>
      <c r="X855" s="441"/>
      <c r="Y855" s="441"/>
      <c r="Z855" s="441"/>
    </row>
    <row r="856" spans="1:26" ht="13.5" customHeight="1" x14ac:dyDescent="0.2">
      <c r="A856" s="441"/>
      <c r="B856" s="441"/>
      <c r="C856" s="441"/>
      <c r="D856" s="441"/>
      <c r="E856" s="441"/>
      <c r="F856" s="441"/>
      <c r="G856" s="441"/>
      <c r="H856" s="441"/>
      <c r="I856" s="441"/>
      <c r="J856" s="441"/>
      <c r="K856" s="441"/>
      <c r="L856" s="441"/>
      <c r="M856" s="441"/>
      <c r="N856" s="441"/>
      <c r="O856" s="441"/>
      <c r="P856" s="441"/>
      <c r="Q856" s="441"/>
      <c r="R856" s="441"/>
      <c r="S856" s="441"/>
      <c r="T856" s="441"/>
      <c r="U856" s="441"/>
      <c r="V856" s="441"/>
      <c r="W856" s="441"/>
      <c r="X856" s="441"/>
      <c r="Y856" s="441"/>
      <c r="Z856" s="441"/>
    </row>
    <row r="857" spans="1:26" ht="13.5" customHeight="1" x14ac:dyDescent="0.2">
      <c r="A857" s="441"/>
      <c r="B857" s="441"/>
      <c r="C857" s="441"/>
      <c r="D857" s="441"/>
      <c r="E857" s="441"/>
      <c r="F857" s="441"/>
      <c r="G857" s="441"/>
      <c r="H857" s="441"/>
      <c r="I857" s="441"/>
      <c r="J857" s="441"/>
      <c r="K857" s="441"/>
      <c r="L857" s="441"/>
      <c r="M857" s="441"/>
      <c r="N857" s="441"/>
      <c r="O857" s="441"/>
      <c r="P857" s="441"/>
      <c r="Q857" s="441"/>
      <c r="R857" s="441"/>
      <c r="S857" s="441"/>
      <c r="T857" s="441"/>
      <c r="U857" s="441"/>
      <c r="V857" s="441"/>
      <c r="W857" s="441"/>
      <c r="X857" s="441"/>
      <c r="Y857" s="441"/>
      <c r="Z857" s="441"/>
    </row>
    <row r="858" spans="1:26" ht="13.5" customHeight="1" x14ac:dyDescent="0.2">
      <c r="A858" s="441"/>
      <c r="B858" s="441"/>
      <c r="C858" s="441"/>
      <c r="D858" s="441"/>
      <c r="E858" s="441"/>
      <c r="F858" s="441"/>
      <c r="G858" s="441"/>
      <c r="H858" s="441"/>
      <c r="I858" s="441"/>
      <c r="J858" s="441"/>
      <c r="K858" s="441"/>
      <c r="L858" s="441"/>
      <c r="M858" s="441"/>
      <c r="N858" s="441"/>
      <c r="O858" s="441"/>
      <c r="P858" s="441"/>
      <c r="Q858" s="441"/>
      <c r="R858" s="441"/>
      <c r="S858" s="441"/>
      <c r="T858" s="441"/>
      <c r="U858" s="441"/>
      <c r="V858" s="441"/>
      <c r="W858" s="441"/>
      <c r="X858" s="441"/>
      <c r="Y858" s="441"/>
      <c r="Z858" s="441"/>
    </row>
    <row r="859" spans="1:26" ht="13.5" customHeight="1" x14ac:dyDescent="0.2">
      <c r="A859" s="441"/>
      <c r="B859" s="441"/>
      <c r="C859" s="441"/>
      <c r="D859" s="441"/>
      <c r="E859" s="441"/>
      <c r="F859" s="441"/>
      <c r="G859" s="441"/>
      <c r="H859" s="441"/>
      <c r="I859" s="441"/>
      <c r="J859" s="441"/>
      <c r="K859" s="441"/>
      <c r="L859" s="441"/>
      <c r="M859" s="441"/>
      <c r="N859" s="441"/>
      <c r="O859" s="441"/>
      <c r="P859" s="441"/>
      <c r="Q859" s="441"/>
      <c r="R859" s="441"/>
      <c r="S859" s="441"/>
      <c r="T859" s="441"/>
      <c r="U859" s="441"/>
      <c r="V859" s="441"/>
      <c r="W859" s="441"/>
      <c r="X859" s="441"/>
      <c r="Y859" s="441"/>
      <c r="Z859" s="441"/>
    </row>
    <row r="860" spans="1:26" ht="13.5" customHeight="1" x14ac:dyDescent="0.2">
      <c r="A860" s="441"/>
      <c r="B860" s="441"/>
      <c r="C860" s="441"/>
      <c r="D860" s="441"/>
      <c r="E860" s="441"/>
      <c r="F860" s="441"/>
      <c r="G860" s="441"/>
      <c r="H860" s="441"/>
      <c r="I860" s="441"/>
      <c r="J860" s="441"/>
      <c r="K860" s="441"/>
      <c r="L860" s="441"/>
      <c r="M860" s="441"/>
      <c r="N860" s="441"/>
      <c r="O860" s="441"/>
      <c r="P860" s="441"/>
      <c r="Q860" s="441"/>
      <c r="R860" s="441"/>
      <c r="S860" s="441"/>
      <c r="T860" s="441"/>
      <c r="U860" s="441"/>
      <c r="V860" s="441"/>
      <c r="W860" s="441"/>
      <c r="X860" s="441"/>
      <c r="Y860" s="441"/>
      <c r="Z860" s="441"/>
    </row>
    <row r="861" spans="1:26" ht="13.5" customHeight="1" x14ac:dyDescent="0.2">
      <c r="A861" s="441"/>
      <c r="B861" s="441"/>
      <c r="C861" s="441"/>
      <c r="D861" s="441"/>
      <c r="E861" s="441"/>
      <c r="F861" s="441"/>
      <c r="G861" s="441"/>
      <c r="H861" s="441"/>
      <c r="I861" s="441"/>
      <c r="J861" s="441"/>
      <c r="K861" s="441"/>
      <c r="L861" s="441"/>
      <c r="M861" s="441"/>
      <c r="N861" s="441"/>
      <c r="O861" s="441"/>
      <c r="P861" s="441"/>
      <c r="Q861" s="441"/>
      <c r="R861" s="441"/>
      <c r="S861" s="441"/>
      <c r="T861" s="441"/>
      <c r="U861" s="441"/>
      <c r="V861" s="441"/>
      <c r="W861" s="441"/>
      <c r="X861" s="441"/>
      <c r="Y861" s="441"/>
      <c r="Z861" s="441"/>
    </row>
    <row r="862" spans="1:26" ht="13.5" customHeight="1" x14ac:dyDescent="0.2">
      <c r="A862" s="441"/>
      <c r="B862" s="441"/>
      <c r="C862" s="441"/>
      <c r="D862" s="441"/>
      <c r="E862" s="441"/>
      <c r="F862" s="441"/>
      <c r="G862" s="441"/>
      <c r="H862" s="441"/>
      <c r="I862" s="441"/>
      <c r="J862" s="441"/>
      <c r="K862" s="441"/>
      <c r="L862" s="441"/>
      <c r="M862" s="441"/>
      <c r="N862" s="441"/>
      <c r="O862" s="441"/>
      <c r="P862" s="441"/>
      <c r="Q862" s="441"/>
      <c r="R862" s="441"/>
      <c r="S862" s="441"/>
      <c r="T862" s="441"/>
      <c r="U862" s="441"/>
      <c r="V862" s="441"/>
      <c r="W862" s="441"/>
      <c r="X862" s="441"/>
      <c r="Y862" s="441"/>
      <c r="Z862" s="441"/>
    </row>
    <row r="863" spans="1:26" ht="13.5" customHeight="1" x14ac:dyDescent="0.2">
      <c r="A863" s="441"/>
      <c r="B863" s="441"/>
      <c r="C863" s="441"/>
      <c r="D863" s="441"/>
      <c r="E863" s="441"/>
      <c r="F863" s="441"/>
      <c r="G863" s="441"/>
      <c r="H863" s="441"/>
      <c r="I863" s="441"/>
      <c r="J863" s="441"/>
      <c r="K863" s="441"/>
      <c r="L863" s="441"/>
      <c r="M863" s="441"/>
      <c r="N863" s="441"/>
      <c r="O863" s="441"/>
      <c r="P863" s="441"/>
      <c r="Q863" s="441"/>
      <c r="R863" s="441"/>
      <c r="S863" s="441"/>
      <c r="T863" s="441"/>
      <c r="U863" s="441"/>
      <c r="V863" s="441"/>
      <c r="W863" s="441"/>
      <c r="X863" s="441"/>
      <c r="Y863" s="441"/>
      <c r="Z863" s="441"/>
    </row>
    <row r="864" spans="1:26" ht="13.5" customHeight="1" x14ac:dyDescent="0.2">
      <c r="A864" s="441"/>
      <c r="B864" s="441"/>
      <c r="C864" s="441"/>
      <c r="D864" s="441"/>
      <c r="E864" s="441"/>
      <c r="F864" s="441"/>
      <c r="G864" s="441"/>
      <c r="H864" s="441"/>
      <c r="I864" s="441"/>
      <c r="J864" s="441"/>
      <c r="K864" s="441"/>
      <c r="L864" s="441"/>
      <c r="M864" s="441"/>
      <c r="N864" s="441"/>
      <c r="O864" s="441"/>
      <c r="P864" s="441"/>
      <c r="Q864" s="441"/>
      <c r="R864" s="441"/>
      <c r="S864" s="441"/>
      <c r="T864" s="441"/>
      <c r="U864" s="441"/>
      <c r="V864" s="441"/>
      <c r="W864" s="441"/>
      <c r="X864" s="441"/>
      <c r="Y864" s="441"/>
      <c r="Z864" s="441"/>
    </row>
    <row r="865" spans="1:26" ht="13.5" customHeight="1" x14ac:dyDescent="0.2">
      <c r="A865" s="441"/>
      <c r="B865" s="441"/>
      <c r="C865" s="441"/>
      <c r="D865" s="441"/>
      <c r="E865" s="441"/>
      <c r="F865" s="441"/>
      <c r="G865" s="441"/>
      <c r="H865" s="441"/>
      <c r="I865" s="441"/>
      <c r="J865" s="441"/>
      <c r="K865" s="441"/>
      <c r="L865" s="441"/>
      <c r="M865" s="441"/>
      <c r="N865" s="441"/>
      <c r="O865" s="441"/>
      <c r="P865" s="441"/>
      <c r="Q865" s="441"/>
      <c r="R865" s="441"/>
      <c r="S865" s="441"/>
      <c r="T865" s="441"/>
      <c r="U865" s="441"/>
      <c r="V865" s="441"/>
      <c r="W865" s="441"/>
      <c r="X865" s="441"/>
      <c r="Y865" s="441"/>
      <c r="Z865" s="441"/>
    </row>
    <row r="866" spans="1:26" ht="13.5" customHeight="1" x14ac:dyDescent="0.2">
      <c r="A866" s="441"/>
      <c r="B866" s="441"/>
      <c r="C866" s="441"/>
      <c r="D866" s="441"/>
      <c r="E866" s="441"/>
      <c r="F866" s="441"/>
      <c r="G866" s="441"/>
      <c r="H866" s="441"/>
      <c r="I866" s="441"/>
      <c r="J866" s="441"/>
      <c r="K866" s="441"/>
      <c r="L866" s="441"/>
      <c r="M866" s="441"/>
      <c r="N866" s="441"/>
      <c r="O866" s="441"/>
      <c r="P866" s="441"/>
      <c r="Q866" s="441"/>
      <c r="R866" s="441"/>
      <c r="S866" s="441"/>
      <c r="T866" s="441"/>
      <c r="U866" s="441"/>
      <c r="V866" s="441"/>
      <c r="W866" s="441"/>
      <c r="X866" s="441"/>
      <c r="Y866" s="441"/>
      <c r="Z866" s="441"/>
    </row>
    <row r="867" spans="1:26" ht="13.5" customHeight="1" x14ac:dyDescent="0.2">
      <c r="A867" s="441"/>
      <c r="B867" s="441"/>
      <c r="C867" s="441"/>
      <c r="D867" s="441"/>
      <c r="E867" s="441"/>
      <c r="F867" s="441"/>
      <c r="G867" s="441"/>
      <c r="H867" s="441"/>
      <c r="I867" s="441"/>
      <c r="J867" s="441"/>
      <c r="K867" s="441"/>
      <c r="L867" s="441"/>
      <c r="M867" s="441"/>
      <c r="N867" s="441"/>
      <c r="O867" s="441"/>
      <c r="P867" s="441"/>
      <c r="Q867" s="441"/>
      <c r="R867" s="441"/>
      <c r="S867" s="441"/>
      <c r="T867" s="441"/>
      <c r="U867" s="441"/>
      <c r="V867" s="441"/>
      <c r="W867" s="441"/>
      <c r="X867" s="441"/>
      <c r="Y867" s="441"/>
      <c r="Z867" s="441"/>
    </row>
    <row r="868" spans="1:26" ht="13.5" customHeight="1" x14ac:dyDescent="0.2">
      <c r="A868" s="441"/>
      <c r="B868" s="441"/>
      <c r="C868" s="441"/>
      <c r="D868" s="441"/>
      <c r="E868" s="441"/>
      <c r="F868" s="441"/>
      <c r="G868" s="441"/>
      <c r="H868" s="441"/>
      <c r="I868" s="441"/>
      <c r="J868" s="441"/>
      <c r="K868" s="441"/>
      <c r="L868" s="441"/>
      <c r="M868" s="441"/>
      <c r="N868" s="441"/>
      <c r="O868" s="441"/>
      <c r="P868" s="441"/>
      <c r="Q868" s="441"/>
      <c r="R868" s="441"/>
      <c r="S868" s="441"/>
      <c r="T868" s="441"/>
      <c r="U868" s="441"/>
      <c r="V868" s="441"/>
      <c r="W868" s="441"/>
      <c r="X868" s="441"/>
      <c r="Y868" s="441"/>
      <c r="Z868" s="441"/>
    </row>
    <row r="869" spans="1:26" ht="13.5" customHeight="1" x14ac:dyDescent="0.2">
      <c r="A869" s="441"/>
      <c r="B869" s="441"/>
      <c r="C869" s="441"/>
      <c r="D869" s="441"/>
      <c r="E869" s="441"/>
      <c r="F869" s="441"/>
      <c r="G869" s="441"/>
      <c r="H869" s="441"/>
      <c r="I869" s="441"/>
      <c r="J869" s="441"/>
      <c r="K869" s="441"/>
      <c r="L869" s="441"/>
      <c r="M869" s="441"/>
      <c r="N869" s="441"/>
      <c r="O869" s="441"/>
      <c r="P869" s="441"/>
      <c r="Q869" s="441"/>
      <c r="R869" s="441"/>
      <c r="S869" s="441"/>
      <c r="T869" s="441"/>
      <c r="U869" s="441"/>
      <c r="V869" s="441"/>
      <c r="W869" s="441"/>
      <c r="X869" s="441"/>
      <c r="Y869" s="441"/>
      <c r="Z869" s="441"/>
    </row>
    <row r="870" spans="1:26" ht="13.5" customHeight="1" x14ac:dyDescent="0.2">
      <c r="A870" s="441"/>
      <c r="B870" s="441"/>
      <c r="C870" s="441"/>
      <c r="D870" s="441"/>
      <c r="E870" s="441"/>
      <c r="F870" s="441"/>
      <c r="G870" s="441"/>
      <c r="H870" s="441"/>
      <c r="I870" s="441"/>
      <c r="J870" s="441"/>
      <c r="K870" s="441"/>
      <c r="L870" s="441"/>
      <c r="M870" s="441"/>
      <c r="N870" s="441"/>
      <c r="O870" s="441"/>
      <c r="P870" s="441"/>
      <c r="Q870" s="441"/>
      <c r="R870" s="441"/>
      <c r="S870" s="441"/>
      <c r="T870" s="441"/>
      <c r="U870" s="441"/>
      <c r="V870" s="441"/>
      <c r="W870" s="441"/>
      <c r="X870" s="441"/>
      <c r="Y870" s="441"/>
      <c r="Z870" s="441"/>
    </row>
    <row r="871" spans="1:26" ht="13.5" customHeight="1" x14ac:dyDescent="0.2">
      <c r="A871" s="441"/>
      <c r="B871" s="441"/>
      <c r="C871" s="441"/>
      <c r="D871" s="441"/>
      <c r="E871" s="441"/>
      <c r="F871" s="441"/>
      <c r="G871" s="441"/>
      <c r="H871" s="441"/>
      <c r="I871" s="441"/>
      <c r="J871" s="441"/>
      <c r="K871" s="441"/>
      <c r="L871" s="441"/>
      <c r="M871" s="441"/>
      <c r="N871" s="441"/>
      <c r="O871" s="441"/>
      <c r="P871" s="441"/>
      <c r="Q871" s="441"/>
      <c r="R871" s="441"/>
      <c r="S871" s="441"/>
      <c r="T871" s="441"/>
      <c r="U871" s="441"/>
      <c r="V871" s="441"/>
      <c r="W871" s="441"/>
      <c r="X871" s="441"/>
      <c r="Y871" s="441"/>
      <c r="Z871" s="441"/>
    </row>
    <row r="872" spans="1:26" ht="13.5" customHeight="1" x14ac:dyDescent="0.2">
      <c r="A872" s="441"/>
      <c r="B872" s="441"/>
      <c r="C872" s="441"/>
      <c r="D872" s="441"/>
      <c r="E872" s="441"/>
      <c r="F872" s="441"/>
      <c r="G872" s="441"/>
      <c r="H872" s="441"/>
      <c r="I872" s="441"/>
      <c r="J872" s="441"/>
      <c r="K872" s="441"/>
      <c r="L872" s="441"/>
      <c r="M872" s="441"/>
      <c r="N872" s="441"/>
      <c r="O872" s="441"/>
      <c r="P872" s="441"/>
      <c r="Q872" s="441"/>
      <c r="R872" s="441"/>
      <c r="S872" s="441"/>
      <c r="T872" s="441"/>
      <c r="U872" s="441"/>
      <c r="V872" s="441"/>
      <c r="W872" s="441"/>
      <c r="X872" s="441"/>
      <c r="Y872" s="441"/>
      <c r="Z872" s="441"/>
    </row>
    <row r="873" spans="1:26" ht="13.5" customHeight="1" x14ac:dyDescent="0.2">
      <c r="A873" s="441"/>
      <c r="B873" s="441"/>
      <c r="C873" s="441"/>
      <c r="D873" s="441"/>
      <c r="E873" s="441"/>
      <c r="F873" s="441"/>
      <c r="G873" s="441"/>
      <c r="H873" s="441"/>
      <c r="I873" s="441"/>
      <c r="J873" s="441"/>
      <c r="K873" s="441"/>
      <c r="L873" s="441"/>
      <c r="M873" s="441"/>
      <c r="N873" s="441"/>
      <c r="O873" s="441"/>
      <c r="P873" s="441"/>
      <c r="Q873" s="441"/>
      <c r="R873" s="441"/>
      <c r="S873" s="441"/>
      <c r="T873" s="441"/>
      <c r="U873" s="441"/>
      <c r="V873" s="441"/>
      <c r="W873" s="441"/>
      <c r="X873" s="441"/>
      <c r="Y873" s="441"/>
      <c r="Z873" s="441"/>
    </row>
    <row r="874" spans="1:26" ht="13.5" customHeight="1" x14ac:dyDescent="0.2">
      <c r="A874" s="441"/>
      <c r="B874" s="441"/>
      <c r="C874" s="441"/>
      <c r="D874" s="441"/>
      <c r="E874" s="441"/>
      <c r="F874" s="441"/>
      <c r="G874" s="441"/>
      <c r="H874" s="441"/>
      <c r="I874" s="441"/>
      <c r="J874" s="441"/>
      <c r="K874" s="441"/>
      <c r="L874" s="441"/>
      <c r="M874" s="441"/>
      <c r="N874" s="441"/>
      <c r="O874" s="441"/>
      <c r="P874" s="441"/>
      <c r="Q874" s="441"/>
      <c r="R874" s="441"/>
      <c r="S874" s="441"/>
      <c r="T874" s="441"/>
      <c r="U874" s="441"/>
      <c r="V874" s="441"/>
      <c r="W874" s="441"/>
      <c r="X874" s="441"/>
      <c r="Y874" s="441"/>
      <c r="Z874" s="441"/>
    </row>
    <row r="875" spans="1:26" ht="13.5" customHeight="1" x14ac:dyDescent="0.2">
      <c r="A875" s="441"/>
      <c r="B875" s="441"/>
      <c r="C875" s="441"/>
      <c r="D875" s="441"/>
      <c r="E875" s="441"/>
      <c r="F875" s="441"/>
      <c r="G875" s="441"/>
      <c r="H875" s="441"/>
      <c r="I875" s="441"/>
      <c r="J875" s="441"/>
      <c r="K875" s="441"/>
      <c r="L875" s="441"/>
      <c r="M875" s="441"/>
      <c r="N875" s="441"/>
      <c r="O875" s="441"/>
      <c r="P875" s="441"/>
      <c r="Q875" s="441"/>
      <c r="R875" s="441"/>
      <c r="S875" s="441"/>
      <c r="T875" s="441"/>
      <c r="U875" s="441"/>
      <c r="V875" s="441"/>
      <c r="W875" s="441"/>
      <c r="X875" s="441"/>
      <c r="Y875" s="441"/>
      <c r="Z875" s="441"/>
    </row>
    <row r="876" spans="1:26" ht="13.5" customHeight="1" x14ac:dyDescent="0.2">
      <c r="A876" s="441"/>
      <c r="B876" s="441"/>
      <c r="C876" s="441"/>
      <c r="D876" s="441"/>
      <c r="E876" s="441"/>
      <c r="F876" s="441"/>
      <c r="G876" s="441"/>
      <c r="H876" s="441"/>
      <c r="I876" s="441"/>
      <c r="J876" s="441"/>
      <c r="K876" s="441"/>
      <c r="L876" s="441"/>
      <c r="M876" s="441"/>
      <c r="N876" s="441"/>
      <c r="O876" s="441"/>
      <c r="P876" s="441"/>
      <c r="Q876" s="441"/>
      <c r="R876" s="441"/>
      <c r="S876" s="441"/>
      <c r="T876" s="441"/>
      <c r="U876" s="441"/>
      <c r="V876" s="441"/>
      <c r="W876" s="441"/>
      <c r="X876" s="441"/>
      <c r="Y876" s="441"/>
      <c r="Z876" s="441"/>
    </row>
    <row r="877" spans="1:26" ht="13.5" customHeight="1" x14ac:dyDescent="0.2">
      <c r="A877" s="441"/>
      <c r="B877" s="441"/>
      <c r="C877" s="441"/>
      <c r="D877" s="441"/>
      <c r="E877" s="441"/>
      <c r="F877" s="441"/>
      <c r="G877" s="441"/>
      <c r="H877" s="441"/>
      <c r="I877" s="441"/>
      <c r="J877" s="441"/>
      <c r="K877" s="441"/>
      <c r="L877" s="441"/>
      <c r="M877" s="441"/>
      <c r="N877" s="441"/>
      <c r="O877" s="441"/>
      <c r="P877" s="441"/>
      <c r="Q877" s="441"/>
      <c r="R877" s="441"/>
      <c r="S877" s="441"/>
      <c r="T877" s="441"/>
      <c r="U877" s="441"/>
      <c r="V877" s="441"/>
      <c r="W877" s="441"/>
      <c r="X877" s="441"/>
      <c r="Y877" s="441"/>
      <c r="Z877" s="441"/>
    </row>
    <row r="878" spans="1:26" ht="13.5" customHeight="1" x14ac:dyDescent="0.2">
      <c r="A878" s="441"/>
      <c r="B878" s="441"/>
      <c r="C878" s="441"/>
      <c r="D878" s="441"/>
      <c r="E878" s="441"/>
      <c r="F878" s="441"/>
      <c r="G878" s="441"/>
      <c r="H878" s="441"/>
      <c r="I878" s="441"/>
      <c r="J878" s="441"/>
      <c r="K878" s="441"/>
      <c r="L878" s="441"/>
      <c r="M878" s="441"/>
      <c r="N878" s="441"/>
      <c r="O878" s="441"/>
      <c r="P878" s="441"/>
      <c r="Q878" s="441"/>
      <c r="R878" s="441"/>
      <c r="S878" s="441"/>
      <c r="T878" s="441"/>
      <c r="U878" s="441"/>
      <c r="V878" s="441"/>
      <c r="W878" s="441"/>
      <c r="X878" s="441"/>
      <c r="Y878" s="441"/>
      <c r="Z878" s="441"/>
    </row>
    <row r="879" spans="1:26" ht="13.5" customHeight="1" x14ac:dyDescent="0.2">
      <c r="A879" s="441"/>
      <c r="B879" s="441"/>
      <c r="C879" s="441"/>
      <c r="D879" s="441"/>
      <c r="E879" s="441"/>
      <c r="F879" s="441"/>
      <c r="G879" s="441"/>
      <c r="H879" s="441"/>
      <c r="I879" s="441"/>
      <c r="J879" s="441"/>
      <c r="K879" s="441"/>
      <c r="L879" s="441"/>
      <c r="M879" s="441"/>
      <c r="N879" s="441"/>
      <c r="O879" s="441"/>
      <c r="P879" s="441"/>
      <c r="Q879" s="441"/>
      <c r="R879" s="441"/>
      <c r="S879" s="441"/>
      <c r="T879" s="441"/>
      <c r="U879" s="441"/>
      <c r="V879" s="441"/>
      <c r="W879" s="441"/>
      <c r="X879" s="441"/>
      <c r="Y879" s="441"/>
      <c r="Z879" s="441"/>
    </row>
    <row r="880" spans="1:26" ht="13.5" customHeight="1" x14ac:dyDescent="0.2">
      <c r="A880" s="441"/>
      <c r="B880" s="441"/>
      <c r="C880" s="441"/>
      <c r="D880" s="441"/>
      <c r="E880" s="441"/>
      <c r="F880" s="441"/>
      <c r="G880" s="441"/>
      <c r="H880" s="441"/>
      <c r="I880" s="441"/>
      <c r="J880" s="441"/>
      <c r="K880" s="441"/>
      <c r="L880" s="441"/>
      <c r="M880" s="441"/>
      <c r="N880" s="441"/>
      <c r="O880" s="441"/>
      <c r="P880" s="441"/>
      <c r="Q880" s="441"/>
      <c r="R880" s="441"/>
      <c r="S880" s="441"/>
      <c r="T880" s="441"/>
      <c r="U880" s="441"/>
      <c r="V880" s="441"/>
      <c r="W880" s="441"/>
      <c r="X880" s="441"/>
      <c r="Y880" s="441"/>
      <c r="Z880" s="441"/>
    </row>
    <row r="881" spans="1:26" ht="13.5" customHeight="1" x14ac:dyDescent="0.2">
      <c r="A881" s="441"/>
      <c r="B881" s="441"/>
      <c r="C881" s="441"/>
      <c r="D881" s="441"/>
      <c r="E881" s="441"/>
      <c r="F881" s="441"/>
      <c r="G881" s="441"/>
      <c r="H881" s="441"/>
      <c r="I881" s="441"/>
      <c r="J881" s="441"/>
      <c r="K881" s="441"/>
      <c r="L881" s="441"/>
      <c r="M881" s="441"/>
      <c r="N881" s="441"/>
      <c r="O881" s="441"/>
      <c r="P881" s="441"/>
      <c r="Q881" s="441"/>
      <c r="R881" s="441"/>
      <c r="S881" s="441"/>
      <c r="T881" s="441"/>
      <c r="U881" s="441"/>
      <c r="V881" s="441"/>
      <c r="W881" s="441"/>
      <c r="X881" s="441"/>
      <c r="Y881" s="441"/>
      <c r="Z881" s="441"/>
    </row>
    <row r="882" spans="1:26" ht="13.5" customHeight="1" x14ac:dyDescent="0.2">
      <c r="A882" s="441"/>
      <c r="B882" s="441"/>
      <c r="C882" s="441"/>
      <c r="D882" s="441"/>
      <c r="E882" s="441"/>
      <c r="F882" s="441"/>
      <c r="G882" s="441"/>
      <c r="H882" s="441"/>
      <c r="I882" s="441"/>
      <c r="J882" s="441"/>
      <c r="K882" s="441"/>
      <c r="L882" s="441"/>
      <c r="M882" s="441"/>
      <c r="N882" s="441"/>
      <c r="O882" s="441"/>
      <c r="P882" s="441"/>
      <c r="Q882" s="441"/>
      <c r="R882" s="441"/>
      <c r="S882" s="441"/>
      <c r="T882" s="441"/>
      <c r="U882" s="441"/>
      <c r="V882" s="441"/>
      <c r="W882" s="441"/>
      <c r="X882" s="441"/>
      <c r="Y882" s="441"/>
      <c r="Z882" s="441"/>
    </row>
    <row r="883" spans="1:26" ht="13.5" customHeight="1" x14ac:dyDescent="0.2">
      <c r="A883" s="441"/>
      <c r="B883" s="441"/>
      <c r="C883" s="441"/>
      <c r="D883" s="441"/>
      <c r="E883" s="441"/>
      <c r="F883" s="441"/>
      <c r="G883" s="441"/>
      <c r="H883" s="441"/>
      <c r="I883" s="441"/>
      <c r="J883" s="441"/>
      <c r="K883" s="441"/>
      <c r="L883" s="441"/>
      <c r="M883" s="441"/>
      <c r="N883" s="441"/>
      <c r="O883" s="441"/>
      <c r="P883" s="441"/>
      <c r="Q883" s="441"/>
      <c r="R883" s="441"/>
      <c r="S883" s="441"/>
      <c r="T883" s="441"/>
      <c r="U883" s="441"/>
      <c r="V883" s="441"/>
      <c r="W883" s="441"/>
      <c r="X883" s="441"/>
      <c r="Y883" s="441"/>
      <c r="Z883" s="441"/>
    </row>
    <row r="884" spans="1:26" ht="13.5" customHeight="1" x14ac:dyDescent="0.2">
      <c r="A884" s="441"/>
      <c r="B884" s="441"/>
      <c r="C884" s="441"/>
      <c r="D884" s="441"/>
      <c r="E884" s="441"/>
      <c r="F884" s="441"/>
      <c r="G884" s="441"/>
      <c r="H884" s="441"/>
      <c r="I884" s="441"/>
      <c r="J884" s="441"/>
      <c r="K884" s="441"/>
      <c r="L884" s="441"/>
      <c r="M884" s="441"/>
      <c r="N884" s="441"/>
      <c r="O884" s="441"/>
      <c r="P884" s="441"/>
      <c r="Q884" s="441"/>
      <c r="R884" s="441"/>
      <c r="S884" s="441"/>
      <c r="T884" s="441"/>
      <c r="U884" s="441"/>
      <c r="V884" s="441"/>
      <c r="W884" s="441"/>
      <c r="X884" s="441"/>
      <c r="Y884" s="441"/>
      <c r="Z884" s="441"/>
    </row>
    <row r="885" spans="1:26" ht="13.5" customHeight="1" x14ac:dyDescent="0.2">
      <c r="A885" s="441"/>
      <c r="B885" s="441"/>
      <c r="C885" s="441"/>
      <c r="D885" s="441"/>
      <c r="E885" s="441"/>
      <c r="F885" s="441"/>
      <c r="G885" s="441"/>
      <c r="H885" s="441"/>
      <c r="I885" s="441"/>
      <c r="J885" s="441"/>
      <c r="K885" s="441"/>
      <c r="L885" s="441"/>
      <c r="M885" s="441"/>
      <c r="N885" s="441"/>
      <c r="O885" s="441"/>
      <c r="P885" s="441"/>
      <c r="Q885" s="441"/>
      <c r="R885" s="441"/>
      <c r="S885" s="441"/>
      <c r="T885" s="441"/>
      <c r="U885" s="441"/>
      <c r="V885" s="441"/>
      <c r="W885" s="441"/>
      <c r="X885" s="441"/>
      <c r="Y885" s="441"/>
      <c r="Z885" s="441"/>
    </row>
    <row r="886" spans="1:26" ht="13.5" customHeight="1" x14ac:dyDescent="0.2">
      <c r="A886" s="441"/>
      <c r="B886" s="441"/>
      <c r="C886" s="441"/>
      <c r="D886" s="441"/>
      <c r="E886" s="441"/>
      <c r="F886" s="441"/>
      <c r="G886" s="441"/>
      <c r="H886" s="441"/>
      <c r="I886" s="441"/>
      <c r="J886" s="441"/>
      <c r="K886" s="441"/>
      <c r="L886" s="441"/>
      <c r="M886" s="441"/>
      <c r="N886" s="441"/>
      <c r="O886" s="441"/>
      <c r="P886" s="441"/>
      <c r="Q886" s="441"/>
      <c r="R886" s="441"/>
      <c r="S886" s="441"/>
      <c r="T886" s="441"/>
      <c r="U886" s="441"/>
      <c r="V886" s="441"/>
      <c r="W886" s="441"/>
      <c r="X886" s="441"/>
      <c r="Y886" s="441"/>
      <c r="Z886" s="441"/>
    </row>
    <row r="887" spans="1:26" ht="13.5" customHeight="1" x14ac:dyDescent="0.2">
      <c r="A887" s="441"/>
      <c r="B887" s="441"/>
      <c r="C887" s="441"/>
      <c r="D887" s="441"/>
      <c r="E887" s="441"/>
      <c r="F887" s="441"/>
      <c r="G887" s="441"/>
      <c r="H887" s="441"/>
      <c r="I887" s="441"/>
      <c r="J887" s="441"/>
      <c r="K887" s="441"/>
      <c r="L887" s="441"/>
      <c r="M887" s="441"/>
      <c r="N887" s="441"/>
      <c r="O887" s="441"/>
      <c r="P887" s="441"/>
      <c r="Q887" s="441"/>
      <c r="R887" s="441"/>
      <c r="S887" s="441"/>
      <c r="T887" s="441"/>
      <c r="U887" s="441"/>
      <c r="V887" s="441"/>
      <c r="W887" s="441"/>
      <c r="X887" s="441"/>
      <c r="Y887" s="441"/>
      <c r="Z887" s="441"/>
    </row>
    <row r="888" spans="1:26" ht="13.5" customHeight="1" x14ac:dyDescent="0.2">
      <c r="A888" s="441"/>
      <c r="B888" s="441"/>
      <c r="C888" s="441"/>
      <c r="D888" s="441"/>
      <c r="E888" s="441"/>
      <c r="F888" s="441"/>
      <c r="G888" s="441"/>
      <c r="H888" s="441"/>
      <c r="I888" s="441"/>
      <c r="J888" s="441"/>
      <c r="K888" s="441"/>
      <c r="L888" s="441"/>
      <c r="M888" s="441"/>
      <c r="N888" s="441"/>
      <c r="O888" s="441"/>
      <c r="P888" s="441"/>
      <c r="Q888" s="441"/>
      <c r="R888" s="441"/>
      <c r="S888" s="441"/>
      <c r="T888" s="441"/>
      <c r="U888" s="441"/>
      <c r="V888" s="441"/>
      <c r="W888" s="441"/>
      <c r="X888" s="441"/>
      <c r="Y888" s="441"/>
      <c r="Z888" s="441"/>
    </row>
    <row r="889" spans="1:26" ht="13.5" customHeight="1" x14ac:dyDescent="0.2">
      <c r="A889" s="441"/>
      <c r="B889" s="441"/>
      <c r="C889" s="441"/>
      <c r="D889" s="441"/>
      <c r="E889" s="441"/>
      <c r="F889" s="441"/>
      <c r="G889" s="441"/>
      <c r="H889" s="441"/>
      <c r="I889" s="441"/>
      <c r="J889" s="441"/>
      <c r="K889" s="441"/>
      <c r="L889" s="441"/>
      <c r="M889" s="441"/>
      <c r="N889" s="441"/>
      <c r="O889" s="441"/>
      <c r="P889" s="441"/>
      <c r="Q889" s="441"/>
      <c r="R889" s="441"/>
      <c r="S889" s="441"/>
      <c r="T889" s="441"/>
      <c r="U889" s="441"/>
      <c r="V889" s="441"/>
      <c r="W889" s="441"/>
      <c r="X889" s="441"/>
      <c r="Y889" s="441"/>
      <c r="Z889" s="441"/>
    </row>
    <row r="890" spans="1:26" ht="13.5" customHeight="1" x14ac:dyDescent="0.2">
      <c r="A890" s="441"/>
      <c r="B890" s="441"/>
      <c r="C890" s="441"/>
      <c r="D890" s="441"/>
      <c r="E890" s="441"/>
      <c r="F890" s="441"/>
      <c r="G890" s="441"/>
      <c r="H890" s="441"/>
      <c r="I890" s="441"/>
      <c r="J890" s="441"/>
      <c r="K890" s="441"/>
      <c r="L890" s="441"/>
      <c r="M890" s="441"/>
      <c r="N890" s="441"/>
      <c r="O890" s="441"/>
      <c r="P890" s="441"/>
      <c r="Q890" s="441"/>
      <c r="R890" s="441"/>
      <c r="S890" s="441"/>
      <c r="T890" s="441"/>
      <c r="U890" s="441"/>
      <c r="V890" s="441"/>
      <c r="W890" s="441"/>
      <c r="X890" s="441"/>
      <c r="Y890" s="441"/>
      <c r="Z890" s="441"/>
    </row>
    <row r="891" spans="1:26" ht="13.5" customHeight="1" x14ac:dyDescent="0.2">
      <c r="A891" s="441"/>
      <c r="B891" s="441"/>
      <c r="C891" s="441"/>
      <c r="D891" s="441"/>
      <c r="E891" s="441"/>
      <c r="F891" s="441"/>
      <c r="G891" s="441"/>
      <c r="H891" s="441"/>
      <c r="I891" s="441"/>
      <c r="J891" s="441"/>
      <c r="K891" s="441"/>
      <c r="L891" s="441"/>
      <c r="M891" s="441"/>
      <c r="N891" s="441"/>
      <c r="O891" s="441"/>
      <c r="P891" s="441"/>
      <c r="Q891" s="441"/>
      <c r="R891" s="441"/>
      <c r="S891" s="441"/>
      <c r="T891" s="441"/>
      <c r="U891" s="441"/>
      <c r="V891" s="441"/>
      <c r="W891" s="441"/>
      <c r="X891" s="441"/>
      <c r="Y891" s="441"/>
      <c r="Z891" s="441"/>
    </row>
    <row r="892" spans="1:26" ht="13.5" customHeight="1" x14ac:dyDescent="0.2">
      <c r="A892" s="441"/>
      <c r="B892" s="441"/>
      <c r="C892" s="441"/>
      <c r="D892" s="441"/>
      <c r="E892" s="441"/>
      <c r="F892" s="441"/>
      <c r="G892" s="441"/>
      <c r="H892" s="441"/>
      <c r="I892" s="441"/>
      <c r="J892" s="441"/>
      <c r="K892" s="441"/>
      <c r="L892" s="441"/>
      <c r="M892" s="441"/>
      <c r="N892" s="441"/>
      <c r="O892" s="441"/>
      <c r="P892" s="441"/>
      <c r="Q892" s="441"/>
      <c r="R892" s="441"/>
      <c r="S892" s="441"/>
      <c r="T892" s="441"/>
      <c r="U892" s="441"/>
      <c r="V892" s="441"/>
      <c r="W892" s="441"/>
      <c r="X892" s="441"/>
      <c r="Y892" s="441"/>
      <c r="Z892" s="441"/>
    </row>
    <row r="893" spans="1:26" ht="13.5" customHeight="1" x14ac:dyDescent="0.2">
      <c r="A893" s="441"/>
      <c r="B893" s="441"/>
      <c r="C893" s="441"/>
      <c r="D893" s="441"/>
      <c r="E893" s="441"/>
      <c r="F893" s="441"/>
      <c r="G893" s="441"/>
      <c r="H893" s="441"/>
      <c r="I893" s="441"/>
      <c r="J893" s="441"/>
      <c r="K893" s="441"/>
      <c r="L893" s="441"/>
      <c r="M893" s="441"/>
      <c r="N893" s="441"/>
      <c r="O893" s="441"/>
      <c r="P893" s="441"/>
      <c r="Q893" s="441"/>
      <c r="R893" s="441"/>
      <c r="S893" s="441"/>
      <c r="T893" s="441"/>
      <c r="U893" s="441"/>
      <c r="V893" s="441"/>
      <c r="W893" s="441"/>
      <c r="X893" s="441"/>
      <c r="Y893" s="441"/>
      <c r="Z893" s="441"/>
    </row>
    <row r="894" spans="1:26" ht="13.5" customHeight="1" x14ac:dyDescent="0.2">
      <c r="A894" s="441"/>
      <c r="B894" s="441"/>
      <c r="C894" s="441"/>
      <c r="D894" s="441"/>
      <c r="E894" s="441"/>
      <c r="F894" s="441"/>
      <c r="G894" s="441"/>
      <c r="H894" s="441"/>
      <c r="I894" s="441"/>
      <c r="J894" s="441"/>
      <c r="K894" s="441"/>
      <c r="L894" s="441"/>
      <c r="M894" s="441"/>
      <c r="N894" s="441"/>
      <c r="O894" s="441"/>
      <c r="P894" s="441"/>
      <c r="Q894" s="441"/>
      <c r="R894" s="441"/>
      <c r="S894" s="441"/>
      <c r="T894" s="441"/>
      <c r="U894" s="441"/>
      <c r="V894" s="441"/>
      <c r="W894" s="441"/>
      <c r="X894" s="441"/>
      <c r="Y894" s="441"/>
      <c r="Z894" s="441"/>
    </row>
    <row r="895" spans="1:26" ht="13.5" customHeight="1" x14ac:dyDescent="0.2">
      <c r="A895" s="441"/>
      <c r="B895" s="441"/>
      <c r="C895" s="441"/>
      <c r="D895" s="441"/>
      <c r="E895" s="441"/>
      <c r="F895" s="441"/>
      <c r="G895" s="441"/>
      <c r="H895" s="441"/>
      <c r="I895" s="441"/>
      <c r="J895" s="441"/>
      <c r="K895" s="441"/>
      <c r="L895" s="441"/>
      <c r="M895" s="441"/>
      <c r="N895" s="441"/>
      <c r="O895" s="441"/>
      <c r="P895" s="441"/>
      <c r="Q895" s="441"/>
      <c r="R895" s="441"/>
      <c r="S895" s="441"/>
      <c r="T895" s="441"/>
      <c r="U895" s="441"/>
      <c r="V895" s="441"/>
      <c r="W895" s="441"/>
      <c r="X895" s="441"/>
      <c r="Y895" s="441"/>
      <c r="Z895" s="441"/>
    </row>
    <row r="896" spans="1:26" ht="13.5" customHeight="1" x14ac:dyDescent="0.2">
      <c r="A896" s="441"/>
      <c r="B896" s="441"/>
      <c r="C896" s="441"/>
      <c r="D896" s="441"/>
      <c r="E896" s="441"/>
      <c r="F896" s="441"/>
      <c r="G896" s="441"/>
      <c r="H896" s="441"/>
      <c r="I896" s="441"/>
      <c r="J896" s="441"/>
      <c r="K896" s="441"/>
      <c r="L896" s="441"/>
      <c r="M896" s="441"/>
      <c r="N896" s="441"/>
      <c r="O896" s="441"/>
      <c r="P896" s="441"/>
      <c r="Q896" s="441"/>
      <c r="R896" s="441"/>
      <c r="S896" s="441"/>
      <c r="T896" s="441"/>
      <c r="U896" s="441"/>
      <c r="V896" s="441"/>
      <c r="W896" s="441"/>
      <c r="X896" s="441"/>
      <c r="Y896" s="441"/>
      <c r="Z896" s="441"/>
    </row>
    <row r="897" spans="1:26" ht="13.5" customHeight="1" x14ac:dyDescent="0.2">
      <c r="A897" s="441"/>
      <c r="B897" s="441"/>
      <c r="C897" s="441"/>
      <c r="D897" s="441"/>
      <c r="E897" s="441"/>
      <c r="F897" s="441"/>
      <c r="G897" s="441"/>
      <c r="H897" s="441"/>
      <c r="I897" s="441"/>
      <c r="J897" s="441"/>
      <c r="K897" s="441"/>
      <c r="L897" s="441"/>
      <c r="M897" s="441"/>
      <c r="N897" s="441"/>
      <c r="O897" s="441"/>
      <c r="P897" s="441"/>
      <c r="Q897" s="441"/>
      <c r="R897" s="441"/>
      <c r="S897" s="441"/>
      <c r="T897" s="441"/>
      <c r="U897" s="441"/>
      <c r="V897" s="441"/>
      <c r="W897" s="441"/>
      <c r="X897" s="441"/>
      <c r="Y897" s="441"/>
      <c r="Z897" s="441"/>
    </row>
    <row r="898" spans="1:26" ht="13.5" customHeight="1" x14ac:dyDescent="0.2">
      <c r="A898" s="441"/>
      <c r="B898" s="441"/>
      <c r="C898" s="441"/>
      <c r="D898" s="441"/>
      <c r="E898" s="441"/>
      <c r="F898" s="441"/>
      <c r="G898" s="441"/>
      <c r="H898" s="441"/>
      <c r="I898" s="441"/>
      <c r="J898" s="441"/>
      <c r="K898" s="441"/>
      <c r="L898" s="441"/>
      <c r="M898" s="441"/>
      <c r="N898" s="441"/>
      <c r="O898" s="441"/>
      <c r="P898" s="441"/>
      <c r="Q898" s="441"/>
      <c r="R898" s="441"/>
      <c r="S898" s="441"/>
      <c r="T898" s="441"/>
      <c r="U898" s="441"/>
      <c r="V898" s="441"/>
      <c r="W898" s="441"/>
      <c r="X898" s="441"/>
      <c r="Y898" s="441"/>
      <c r="Z898" s="441"/>
    </row>
    <row r="899" spans="1:26" ht="13.5" customHeight="1" x14ac:dyDescent="0.2">
      <c r="A899" s="441"/>
      <c r="B899" s="441"/>
      <c r="C899" s="441"/>
      <c r="D899" s="441"/>
      <c r="E899" s="441"/>
      <c r="F899" s="441"/>
      <c r="G899" s="441"/>
      <c r="H899" s="441"/>
      <c r="I899" s="441"/>
      <c r="J899" s="441"/>
      <c r="K899" s="441"/>
      <c r="L899" s="441"/>
      <c r="M899" s="441"/>
      <c r="N899" s="441"/>
      <c r="O899" s="441"/>
      <c r="P899" s="441"/>
      <c r="Q899" s="441"/>
      <c r="R899" s="441"/>
      <c r="S899" s="441"/>
      <c r="T899" s="441"/>
      <c r="U899" s="441"/>
      <c r="V899" s="441"/>
      <c r="W899" s="441"/>
      <c r="X899" s="441"/>
      <c r="Y899" s="441"/>
      <c r="Z899" s="441"/>
    </row>
    <row r="900" spans="1:26" ht="13.5" customHeight="1" x14ac:dyDescent="0.2">
      <c r="A900" s="441"/>
      <c r="B900" s="441"/>
      <c r="C900" s="441"/>
      <c r="D900" s="441"/>
      <c r="E900" s="441"/>
      <c r="F900" s="441"/>
      <c r="G900" s="441"/>
      <c r="H900" s="441"/>
      <c r="I900" s="441"/>
      <c r="J900" s="441"/>
      <c r="K900" s="441"/>
      <c r="L900" s="441"/>
      <c r="M900" s="441"/>
      <c r="N900" s="441"/>
      <c r="O900" s="441"/>
      <c r="P900" s="441"/>
      <c r="Q900" s="441"/>
      <c r="R900" s="441"/>
      <c r="S900" s="441"/>
      <c r="T900" s="441"/>
      <c r="U900" s="441"/>
      <c r="V900" s="441"/>
      <c r="W900" s="441"/>
      <c r="X900" s="441"/>
      <c r="Y900" s="441"/>
      <c r="Z900" s="441"/>
    </row>
    <row r="901" spans="1:26" ht="13.5" customHeight="1" x14ac:dyDescent="0.2">
      <c r="A901" s="441"/>
      <c r="B901" s="441"/>
      <c r="C901" s="441"/>
      <c r="D901" s="441"/>
      <c r="E901" s="441"/>
      <c r="F901" s="441"/>
      <c r="G901" s="441"/>
      <c r="H901" s="441"/>
      <c r="I901" s="441"/>
      <c r="J901" s="441"/>
      <c r="K901" s="441"/>
      <c r="L901" s="441"/>
      <c r="M901" s="441"/>
      <c r="N901" s="441"/>
      <c r="O901" s="441"/>
      <c r="P901" s="441"/>
      <c r="Q901" s="441"/>
      <c r="R901" s="441"/>
      <c r="S901" s="441"/>
      <c r="T901" s="441"/>
      <c r="U901" s="441"/>
      <c r="V901" s="441"/>
      <c r="W901" s="441"/>
      <c r="X901" s="441"/>
      <c r="Y901" s="441"/>
      <c r="Z901" s="441"/>
    </row>
    <row r="902" spans="1:26" ht="13.5" customHeight="1" x14ac:dyDescent="0.2">
      <c r="A902" s="441"/>
      <c r="B902" s="441"/>
      <c r="C902" s="441"/>
      <c r="D902" s="441"/>
      <c r="E902" s="441"/>
      <c r="F902" s="441"/>
      <c r="G902" s="441"/>
      <c r="H902" s="441"/>
      <c r="I902" s="441"/>
      <c r="J902" s="441"/>
      <c r="K902" s="441"/>
      <c r="L902" s="441"/>
      <c r="M902" s="441"/>
      <c r="N902" s="441"/>
      <c r="O902" s="441"/>
      <c r="P902" s="441"/>
      <c r="Q902" s="441"/>
      <c r="R902" s="441"/>
      <c r="S902" s="441"/>
      <c r="T902" s="441"/>
      <c r="U902" s="441"/>
      <c r="V902" s="441"/>
      <c r="W902" s="441"/>
      <c r="X902" s="441"/>
      <c r="Y902" s="441"/>
      <c r="Z902" s="441"/>
    </row>
    <row r="903" spans="1:26" ht="13.5" customHeight="1" x14ac:dyDescent="0.2">
      <c r="A903" s="441"/>
      <c r="B903" s="441"/>
      <c r="C903" s="441"/>
      <c r="D903" s="441"/>
      <c r="E903" s="441"/>
      <c r="F903" s="441"/>
      <c r="G903" s="441"/>
      <c r="H903" s="441"/>
      <c r="I903" s="441"/>
      <c r="J903" s="441"/>
      <c r="K903" s="441"/>
      <c r="L903" s="441"/>
      <c r="M903" s="441"/>
      <c r="N903" s="441"/>
      <c r="O903" s="441"/>
      <c r="P903" s="441"/>
      <c r="Q903" s="441"/>
      <c r="R903" s="441"/>
      <c r="S903" s="441"/>
      <c r="T903" s="441"/>
      <c r="U903" s="441"/>
      <c r="V903" s="441"/>
      <c r="W903" s="441"/>
      <c r="X903" s="441"/>
      <c r="Y903" s="441"/>
      <c r="Z903" s="441"/>
    </row>
    <row r="904" spans="1:26" ht="13.5" customHeight="1" x14ac:dyDescent="0.2">
      <c r="A904" s="441"/>
      <c r="B904" s="441"/>
      <c r="C904" s="441"/>
      <c r="D904" s="441"/>
      <c r="E904" s="441"/>
      <c r="F904" s="441"/>
      <c r="G904" s="441"/>
      <c r="H904" s="441"/>
      <c r="I904" s="441"/>
      <c r="J904" s="441"/>
      <c r="K904" s="441"/>
      <c r="L904" s="441"/>
      <c r="M904" s="441"/>
      <c r="N904" s="441"/>
      <c r="O904" s="441"/>
      <c r="P904" s="441"/>
      <c r="Q904" s="441"/>
      <c r="R904" s="441"/>
      <c r="S904" s="441"/>
      <c r="T904" s="441"/>
      <c r="U904" s="441"/>
      <c r="V904" s="441"/>
      <c r="W904" s="441"/>
      <c r="X904" s="441"/>
      <c r="Y904" s="441"/>
      <c r="Z904" s="441"/>
    </row>
    <row r="905" spans="1:26" ht="13.5" customHeight="1" x14ac:dyDescent="0.2">
      <c r="A905" s="441"/>
      <c r="B905" s="441"/>
      <c r="C905" s="441"/>
      <c r="D905" s="441"/>
      <c r="E905" s="441"/>
      <c r="F905" s="441"/>
      <c r="G905" s="441"/>
      <c r="H905" s="441"/>
      <c r="I905" s="441"/>
      <c r="J905" s="441"/>
      <c r="K905" s="441"/>
      <c r="L905" s="441"/>
      <c r="M905" s="441"/>
      <c r="N905" s="441"/>
      <c r="O905" s="441"/>
      <c r="P905" s="441"/>
      <c r="Q905" s="441"/>
      <c r="R905" s="441"/>
      <c r="S905" s="441"/>
      <c r="T905" s="441"/>
      <c r="U905" s="441"/>
      <c r="V905" s="441"/>
      <c r="W905" s="441"/>
      <c r="X905" s="441"/>
      <c r="Y905" s="441"/>
      <c r="Z905" s="441"/>
    </row>
    <row r="906" spans="1:26" ht="13.5" customHeight="1" x14ac:dyDescent="0.2">
      <c r="A906" s="441"/>
      <c r="B906" s="441"/>
      <c r="C906" s="441"/>
      <c r="D906" s="441"/>
      <c r="E906" s="441"/>
      <c r="F906" s="441"/>
      <c r="G906" s="441"/>
      <c r="H906" s="441"/>
      <c r="I906" s="441"/>
      <c r="J906" s="441"/>
      <c r="K906" s="441"/>
      <c r="L906" s="441"/>
      <c r="M906" s="441"/>
      <c r="N906" s="441"/>
      <c r="O906" s="441"/>
      <c r="P906" s="441"/>
      <c r="Q906" s="441"/>
      <c r="R906" s="441"/>
      <c r="S906" s="441"/>
      <c r="T906" s="441"/>
      <c r="U906" s="441"/>
      <c r="V906" s="441"/>
      <c r="W906" s="441"/>
      <c r="X906" s="441"/>
      <c r="Y906" s="441"/>
      <c r="Z906" s="441"/>
    </row>
    <row r="907" spans="1:26" ht="13.5" customHeight="1" x14ac:dyDescent="0.2">
      <c r="A907" s="441"/>
      <c r="B907" s="441"/>
      <c r="C907" s="441"/>
      <c r="D907" s="441"/>
      <c r="E907" s="441"/>
      <c r="F907" s="441"/>
      <c r="G907" s="441"/>
      <c r="H907" s="441"/>
      <c r="I907" s="441"/>
      <c r="J907" s="441"/>
      <c r="K907" s="441"/>
      <c r="L907" s="441"/>
      <c r="M907" s="441"/>
      <c r="N907" s="441"/>
      <c r="O907" s="441"/>
      <c r="P907" s="441"/>
      <c r="Q907" s="441"/>
      <c r="R907" s="441"/>
      <c r="S907" s="441"/>
      <c r="T907" s="441"/>
      <c r="U907" s="441"/>
      <c r="V907" s="441"/>
      <c r="W907" s="441"/>
      <c r="X907" s="441"/>
      <c r="Y907" s="441"/>
      <c r="Z907" s="441"/>
    </row>
    <row r="908" spans="1:26" ht="13.5" customHeight="1" x14ac:dyDescent="0.2">
      <c r="A908" s="441"/>
      <c r="B908" s="441"/>
      <c r="C908" s="441"/>
      <c r="D908" s="441"/>
      <c r="E908" s="441"/>
      <c r="F908" s="441"/>
      <c r="G908" s="441"/>
      <c r="H908" s="441"/>
      <c r="I908" s="441"/>
      <c r="J908" s="441"/>
      <c r="K908" s="441"/>
      <c r="L908" s="441"/>
      <c r="M908" s="441"/>
      <c r="N908" s="441"/>
      <c r="O908" s="441"/>
      <c r="P908" s="441"/>
      <c r="Q908" s="441"/>
      <c r="R908" s="441"/>
      <c r="S908" s="441"/>
      <c r="T908" s="441"/>
      <c r="U908" s="441"/>
      <c r="V908" s="441"/>
      <c r="W908" s="441"/>
      <c r="X908" s="441"/>
      <c r="Y908" s="441"/>
      <c r="Z908" s="441"/>
    </row>
    <row r="909" spans="1:26" ht="13.5" customHeight="1" x14ac:dyDescent="0.2">
      <c r="A909" s="441"/>
      <c r="B909" s="441"/>
      <c r="C909" s="441"/>
      <c r="D909" s="441"/>
      <c r="E909" s="441"/>
      <c r="F909" s="441"/>
      <c r="G909" s="441"/>
      <c r="H909" s="441"/>
      <c r="I909" s="441"/>
      <c r="J909" s="441"/>
      <c r="K909" s="441"/>
      <c r="L909" s="441"/>
      <c r="M909" s="441"/>
      <c r="N909" s="441"/>
      <c r="O909" s="441"/>
      <c r="P909" s="441"/>
      <c r="Q909" s="441"/>
      <c r="R909" s="441"/>
      <c r="S909" s="441"/>
      <c r="T909" s="441"/>
      <c r="U909" s="441"/>
      <c r="V909" s="441"/>
      <c r="W909" s="441"/>
      <c r="X909" s="441"/>
      <c r="Y909" s="441"/>
      <c r="Z909" s="441"/>
    </row>
    <row r="910" spans="1:26" ht="13.5" customHeight="1" x14ac:dyDescent="0.2">
      <c r="A910" s="441"/>
      <c r="B910" s="441"/>
      <c r="C910" s="441"/>
      <c r="D910" s="441"/>
      <c r="E910" s="441"/>
      <c r="F910" s="441"/>
      <c r="G910" s="441"/>
      <c r="H910" s="441"/>
      <c r="I910" s="441"/>
      <c r="J910" s="441"/>
      <c r="K910" s="441"/>
      <c r="L910" s="441"/>
      <c r="M910" s="441"/>
      <c r="N910" s="441"/>
      <c r="O910" s="441"/>
      <c r="P910" s="441"/>
      <c r="Q910" s="441"/>
      <c r="R910" s="441"/>
      <c r="S910" s="441"/>
      <c r="T910" s="441"/>
      <c r="U910" s="441"/>
      <c r="V910" s="441"/>
      <c r="W910" s="441"/>
      <c r="X910" s="441"/>
      <c r="Y910" s="441"/>
      <c r="Z910" s="441"/>
    </row>
    <row r="911" spans="1:26" ht="13.5" customHeight="1" x14ac:dyDescent="0.2">
      <c r="A911" s="441"/>
      <c r="B911" s="441"/>
      <c r="C911" s="441"/>
      <c r="D911" s="441"/>
      <c r="E911" s="441"/>
      <c r="F911" s="441"/>
      <c r="G911" s="441"/>
      <c r="H911" s="441"/>
      <c r="I911" s="441"/>
      <c r="J911" s="441"/>
      <c r="K911" s="441"/>
      <c r="L911" s="441"/>
      <c r="M911" s="441"/>
      <c r="N911" s="441"/>
      <c r="O911" s="441"/>
      <c r="P911" s="441"/>
      <c r="Q911" s="441"/>
      <c r="R911" s="441"/>
      <c r="S911" s="441"/>
      <c r="T911" s="441"/>
      <c r="U911" s="441"/>
      <c r="V911" s="441"/>
      <c r="W911" s="441"/>
      <c r="X911" s="441"/>
      <c r="Y911" s="441"/>
      <c r="Z911" s="441"/>
    </row>
    <row r="912" spans="1:26" ht="13.5" customHeight="1" x14ac:dyDescent="0.2">
      <c r="A912" s="441"/>
      <c r="B912" s="441"/>
      <c r="C912" s="441"/>
      <c r="D912" s="441"/>
      <c r="E912" s="441"/>
      <c r="F912" s="441"/>
      <c r="G912" s="441"/>
      <c r="H912" s="441"/>
      <c r="I912" s="441"/>
      <c r="J912" s="441"/>
      <c r="K912" s="441"/>
      <c r="L912" s="441"/>
      <c r="M912" s="441"/>
      <c r="N912" s="441"/>
      <c r="O912" s="441"/>
      <c r="P912" s="441"/>
      <c r="Q912" s="441"/>
      <c r="R912" s="441"/>
      <c r="S912" s="441"/>
      <c r="T912" s="441"/>
      <c r="U912" s="441"/>
      <c r="V912" s="441"/>
      <c r="W912" s="441"/>
      <c r="X912" s="441"/>
      <c r="Y912" s="441"/>
      <c r="Z912" s="441"/>
    </row>
    <row r="913" spans="1:26" ht="13.5" customHeight="1" x14ac:dyDescent="0.2">
      <c r="A913" s="441"/>
      <c r="B913" s="441"/>
      <c r="C913" s="441"/>
      <c r="D913" s="441"/>
      <c r="E913" s="441"/>
      <c r="F913" s="441"/>
      <c r="G913" s="441"/>
      <c r="H913" s="441"/>
      <c r="I913" s="441"/>
      <c r="J913" s="441"/>
      <c r="K913" s="441"/>
      <c r="L913" s="441"/>
      <c r="M913" s="441"/>
      <c r="N913" s="441"/>
      <c r="O913" s="441"/>
      <c r="P913" s="441"/>
      <c r="Q913" s="441"/>
      <c r="R913" s="441"/>
      <c r="S913" s="441"/>
      <c r="T913" s="441"/>
      <c r="U913" s="441"/>
      <c r="V913" s="441"/>
      <c r="W913" s="441"/>
      <c r="X913" s="441"/>
      <c r="Y913" s="441"/>
      <c r="Z913" s="441"/>
    </row>
    <row r="914" spans="1:26" ht="13.5" customHeight="1" x14ac:dyDescent="0.2">
      <c r="A914" s="441"/>
      <c r="B914" s="441"/>
      <c r="C914" s="441"/>
      <c r="D914" s="441"/>
      <c r="E914" s="441"/>
      <c r="F914" s="441"/>
      <c r="G914" s="441"/>
      <c r="H914" s="441"/>
      <c r="I914" s="441"/>
      <c r="J914" s="441"/>
      <c r="K914" s="441"/>
      <c r="L914" s="441"/>
      <c r="M914" s="441"/>
      <c r="N914" s="441"/>
      <c r="O914" s="441"/>
      <c r="P914" s="441"/>
      <c r="Q914" s="441"/>
      <c r="R914" s="441"/>
      <c r="S914" s="441"/>
      <c r="T914" s="441"/>
      <c r="U914" s="441"/>
      <c r="V914" s="441"/>
      <c r="W914" s="441"/>
      <c r="X914" s="441"/>
      <c r="Y914" s="441"/>
      <c r="Z914" s="441"/>
    </row>
    <row r="915" spans="1:26" ht="13.5" customHeight="1" x14ac:dyDescent="0.2">
      <c r="A915" s="441"/>
      <c r="B915" s="441"/>
      <c r="C915" s="441"/>
      <c r="D915" s="441"/>
      <c r="E915" s="441"/>
      <c r="F915" s="441"/>
      <c r="G915" s="441"/>
      <c r="H915" s="441"/>
      <c r="I915" s="441"/>
      <c r="J915" s="441"/>
      <c r="K915" s="441"/>
      <c r="L915" s="441"/>
      <c r="M915" s="441"/>
      <c r="N915" s="441"/>
      <c r="O915" s="441"/>
      <c r="P915" s="441"/>
      <c r="Q915" s="441"/>
      <c r="R915" s="441"/>
      <c r="S915" s="441"/>
      <c r="T915" s="441"/>
      <c r="U915" s="441"/>
      <c r="V915" s="441"/>
      <c r="W915" s="441"/>
      <c r="X915" s="441"/>
      <c r="Y915" s="441"/>
      <c r="Z915" s="441"/>
    </row>
    <row r="916" spans="1:26" ht="13.5" customHeight="1" x14ac:dyDescent="0.2">
      <c r="A916" s="441"/>
      <c r="B916" s="441"/>
      <c r="C916" s="441"/>
      <c r="D916" s="441"/>
      <c r="E916" s="441"/>
      <c r="F916" s="441"/>
      <c r="G916" s="441"/>
      <c r="H916" s="441"/>
      <c r="I916" s="441"/>
      <c r="J916" s="441"/>
      <c r="K916" s="441"/>
      <c r="L916" s="441"/>
      <c r="M916" s="441"/>
      <c r="N916" s="441"/>
      <c r="O916" s="441"/>
      <c r="P916" s="441"/>
      <c r="Q916" s="441"/>
      <c r="R916" s="441"/>
      <c r="S916" s="441"/>
      <c r="T916" s="441"/>
      <c r="U916" s="441"/>
      <c r="V916" s="441"/>
      <c r="W916" s="441"/>
      <c r="X916" s="441"/>
      <c r="Y916" s="441"/>
      <c r="Z916" s="441"/>
    </row>
    <row r="917" spans="1:26" ht="13.5" customHeight="1" x14ac:dyDescent="0.2">
      <c r="A917" s="441"/>
      <c r="B917" s="441"/>
      <c r="C917" s="441"/>
      <c r="D917" s="441"/>
      <c r="E917" s="441"/>
      <c r="F917" s="441"/>
      <c r="G917" s="441"/>
      <c r="H917" s="441"/>
      <c r="I917" s="441"/>
      <c r="J917" s="441"/>
      <c r="K917" s="441"/>
      <c r="L917" s="441"/>
      <c r="M917" s="441"/>
      <c r="N917" s="441"/>
      <c r="O917" s="441"/>
      <c r="P917" s="441"/>
      <c r="Q917" s="441"/>
      <c r="R917" s="441"/>
      <c r="S917" s="441"/>
      <c r="T917" s="441"/>
      <c r="U917" s="441"/>
      <c r="V917" s="441"/>
      <c r="W917" s="441"/>
      <c r="X917" s="441"/>
      <c r="Y917" s="441"/>
      <c r="Z917" s="441"/>
    </row>
    <row r="918" spans="1:26" ht="13.5" customHeight="1" x14ac:dyDescent="0.2">
      <c r="A918" s="441"/>
      <c r="B918" s="441"/>
      <c r="C918" s="441"/>
      <c r="D918" s="441"/>
      <c r="E918" s="441"/>
      <c r="F918" s="441"/>
      <c r="G918" s="441"/>
      <c r="H918" s="441"/>
      <c r="I918" s="441"/>
      <c r="J918" s="441"/>
      <c r="K918" s="441"/>
      <c r="L918" s="441"/>
      <c r="M918" s="441"/>
      <c r="N918" s="441"/>
      <c r="O918" s="441"/>
      <c r="P918" s="441"/>
      <c r="Q918" s="441"/>
      <c r="R918" s="441"/>
      <c r="S918" s="441"/>
      <c r="T918" s="441"/>
      <c r="U918" s="441"/>
      <c r="V918" s="441"/>
      <c r="W918" s="441"/>
      <c r="X918" s="441"/>
      <c r="Y918" s="441"/>
      <c r="Z918" s="441"/>
    </row>
    <row r="919" spans="1:26" ht="13.5" customHeight="1" x14ac:dyDescent="0.2">
      <c r="A919" s="441"/>
      <c r="B919" s="441"/>
      <c r="C919" s="441"/>
      <c r="D919" s="441"/>
      <c r="E919" s="441"/>
      <c r="F919" s="441"/>
      <c r="G919" s="441"/>
      <c r="H919" s="441"/>
      <c r="I919" s="441"/>
      <c r="J919" s="441"/>
      <c r="K919" s="441"/>
      <c r="L919" s="441"/>
      <c r="M919" s="441"/>
      <c r="N919" s="441"/>
      <c r="O919" s="441"/>
      <c r="P919" s="441"/>
      <c r="Q919" s="441"/>
      <c r="R919" s="441"/>
      <c r="S919" s="441"/>
      <c r="T919" s="441"/>
      <c r="U919" s="441"/>
      <c r="V919" s="441"/>
      <c r="W919" s="441"/>
      <c r="X919" s="441"/>
      <c r="Y919" s="441"/>
      <c r="Z919" s="441"/>
    </row>
    <row r="920" spans="1:26" ht="13.5" customHeight="1" x14ac:dyDescent="0.2">
      <c r="A920" s="441"/>
      <c r="B920" s="441"/>
      <c r="C920" s="441"/>
      <c r="D920" s="441"/>
      <c r="E920" s="441"/>
      <c r="F920" s="441"/>
      <c r="G920" s="441"/>
      <c r="H920" s="441"/>
      <c r="I920" s="441"/>
      <c r="J920" s="441"/>
      <c r="K920" s="441"/>
      <c r="L920" s="441"/>
      <c r="M920" s="441"/>
      <c r="N920" s="441"/>
      <c r="O920" s="441"/>
      <c r="P920" s="441"/>
      <c r="Q920" s="441"/>
      <c r="R920" s="441"/>
      <c r="S920" s="441"/>
      <c r="T920" s="441"/>
      <c r="U920" s="441"/>
      <c r="V920" s="441"/>
      <c r="W920" s="441"/>
      <c r="X920" s="441"/>
      <c r="Y920" s="441"/>
      <c r="Z920" s="441"/>
    </row>
    <row r="921" spans="1:26" ht="13.5" customHeight="1" x14ac:dyDescent="0.2">
      <c r="A921" s="441"/>
      <c r="B921" s="441"/>
      <c r="C921" s="441"/>
      <c r="D921" s="441"/>
      <c r="E921" s="441"/>
      <c r="F921" s="441"/>
      <c r="G921" s="441"/>
      <c r="H921" s="441"/>
      <c r="I921" s="441"/>
      <c r="J921" s="441"/>
      <c r="K921" s="441"/>
      <c r="L921" s="441"/>
      <c r="M921" s="441"/>
      <c r="N921" s="441"/>
      <c r="O921" s="441"/>
      <c r="P921" s="441"/>
      <c r="Q921" s="441"/>
      <c r="R921" s="441"/>
      <c r="S921" s="441"/>
      <c r="T921" s="441"/>
      <c r="U921" s="441"/>
      <c r="V921" s="441"/>
      <c r="W921" s="441"/>
      <c r="X921" s="441"/>
      <c r="Y921" s="441"/>
      <c r="Z921" s="441"/>
    </row>
    <row r="922" spans="1:26" ht="13.5" customHeight="1" x14ac:dyDescent="0.2">
      <c r="A922" s="441"/>
      <c r="B922" s="441"/>
      <c r="C922" s="441"/>
      <c r="D922" s="441"/>
      <c r="E922" s="441"/>
      <c r="F922" s="441"/>
      <c r="G922" s="441"/>
      <c r="H922" s="441"/>
      <c r="I922" s="441"/>
      <c r="J922" s="441"/>
      <c r="K922" s="441"/>
      <c r="L922" s="441"/>
      <c r="M922" s="441"/>
      <c r="N922" s="441"/>
      <c r="O922" s="441"/>
      <c r="P922" s="441"/>
      <c r="Q922" s="441"/>
      <c r="R922" s="441"/>
      <c r="S922" s="441"/>
      <c r="T922" s="441"/>
      <c r="U922" s="441"/>
      <c r="V922" s="441"/>
      <c r="W922" s="441"/>
      <c r="X922" s="441"/>
      <c r="Y922" s="441"/>
      <c r="Z922" s="441"/>
    </row>
    <row r="923" spans="1:26" ht="13.5" customHeight="1" x14ac:dyDescent="0.2">
      <c r="A923" s="441"/>
      <c r="B923" s="441"/>
      <c r="C923" s="441"/>
      <c r="D923" s="441"/>
      <c r="E923" s="441"/>
      <c r="F923" s="441"/>
      <c r="G923" s="441"/>
      <c r="H923" s="441"/>
      <c r="I923" s="441"/>
      <c r="J923" s="441"/>
      <c r="K923" s="441"/>
      <c r="L923" s="441"/>
      <c r="M923" s="441"/>
      <c r="N923" s="441"/>
      <c r="O923" s="441"/>
      <c r="P923" s="441"/>
      <c r="Q923" s="441"/>
      <c r="R923" s="441"/>
      <c r="S923" s="441"/>
      <c r="T923" s="441"/>
      <c r="U923" s="441"/>
      <c r="V923" s="441"/>
      <c r="W923" s="441"/>
      <c r="X923" s="441"/>
      <c r="Y923" s="441"/>
      <c r="Z923" s="441"/>
    </row>
    <row r="924" spans="1:26" ht="13.5" customHeight="1" x14ac:dyDescent="0.2">
      <c r="A924" s="441"/>
      <c r="B924" s="441"/>
      <c r="C924" s="441"/>
      <c r="D924" s="441"/>
      <c r="E924" s="441"/>
      <c r="F924" s="441"/>
      <c r="G924" s="441"/>
      <c r="H924" s="441"/>
      <c r="I924" s="441"/>
      <c r="J924" s="441"/>
      <c r="K924" s="441"/>
      <c r="L924" s="441"/>
      <c r="M924" s="441"/>
      <c r="N924" s="441"/>
      <c r="O924" s="441"/>
      <c r="P924" s="441"/>
      <c r="Q924" s="441"/>
      <c r="R924" s="441"/>
      <c r="S924" s="441"/>
      <c r="T924" s="441"/>
      <c r="U924" s="441"/>
      <c r="V924" s="441"/>
      <c r="W924" s="441"/>
      <c r="X924" s="441"/>
      <c r="Y924" s="441"/>
      <c r="Z924" s="441"/>
    </row>
    <row r="925" spans="1:26" ht="13.5" customHeight="1" x14ac:dyDescent="0.2">
      <c r="A925" s="441"/>
      <c r="B925" s="441"/>
      <c r="C925" s="441"/>
      <c r="D925" s="441"/>
      <c r="E925" s="441"/>
      <c r="F925" s="441"/>
      <c r="G925" s="441"/>
      <c r="H925" s="441"/>
      <c r="I925" s="441"/>
      <c r="J925" s="441"/>
      <c r="K925" s="441"/>
      <c r="L925" s="441"/>
      <c r="M925" s="441"/>
      <c r="N925" s="441"/>
      <c r="O925" s="441"/>
      <c r="P925" s="441"/>
      <c r="Q925" s="441"/>
      <c r="R925" s="441"/>
      <c r="S925" s="441"/>
      <c r="T925" s="441"/>
      <c r="U925" s="441"/>
      <c r="V925" s="441"/>
      <c r="W925" s="441"/>
      <c r="X925" s="441"/>
      <c r="Y925" s="441"/>
      <c r="Z925" s="441"/>
    </row>
    <row r="926" spans="1:26" ht="13.5" customHeight="1" x14ac:dyDescent="0.2">
      <c r="A926" s="441"/>
      <c r="B926" s="441"/>
      <c r="C926" s="441"/>
      <c r="D926" s="441"/>
      <c r="E926" s="441"/>
      <c r="F926" s="441"/>
      <c r="G926" s="441"/>
      <c r="H926" s="441"/>
      <c r="I926" s="441"/>
      <c r="J926" s="441"/>
      <c r="K926" s="441"/>
      <c r="L926" s="441"/>
      <c r="M926" s="441"/>
      <c r="N926" s="441"/>
      <c r="O926" s="441"/>
      <c r="P926" s="441"/>
      <c r="Q926" s="441"/>
      <c r="R926" s="441"/>
      <c r="S926" s="441"/>
      <c r="T926" s="441"/>
      <c r="U926" s="441"/>
      <c r="V926" s="441"/>
      <c r="W926" s="441"/>
      <c r="X926" s="441"/>
      <c r="Y926" s="441"/>
      <c r="Z926" s="441"/>
    </row>
    <row r="927" spans="1:26" ht="13.5" customHeight="1" x14ac:dyDescent="0.2">
      <c r="A927" s="441"/>
      <c r="B927" s="441"/>
      <c r="C927" s="441"/>
      <c r="D927" s="441"/>
      <c r="E927" s="441"/>
      <c r="F927" s="441"/>
      <c r="G927" s="441"/>
      <c r="H927" s="441"/>
      <c r="I927" s="441"/>
      <c r="J927" s="441"/>
      <c r="K927" s="441"/>
      <c r="L927" s="441"/>
      <c r="M927" s="441"/>
      <c r="N927" s="441"/>
      <c r="O927" s="441"/>
      <c r="P927" s="441"/>
      <c r="Q927" s="441"/>
      <c r="R927" s="441"/>
      <c r="S927" s="441"/>
      <c r="T927" s="441"/>
      <c r="U927" s="441"/>
      <c r="V927" s="441"/>
      <c r="W927" s="441"/>
      <c r="X927" s="441"/>
      <c r="Y927" s="441"/>
      <c r="Z927" s="441"/>
    </row>
    <row r="928" spans="1:26" ht="13.5" customHeight="1" x14ac:dyDescent="0.2">
      <c r="A928" s="441"/>
      <c r="B928" s="441"/>
      <c r="C928" s="441"/>
      <c r="D928" s="441"/>
      <c r="E928" s="441"/>
      <c r="F928" s="441"/>
      <c r="G928" s="441"/>
      <c r="H928" s="441"/>
      <c r="I928" s="441"/>
      <c r="J928" s="441"/>
      <c r="K928" s="441"/>
      <c r="L928" s="441"/>
      <c r="M928" s="441"/>
      <c r="N928" s="441"/>
      <c r="O928" s="441"/>
      <c r="P928" s="441"/>
      <c r="Q928" s="441"/>
      <c r="R928" s="441"/>
      <c r="S928" s="441"/>
      <c r="T928" s="441"/>
      <c r="U928" s="441"/>
      <c r="V928" s="441"/>
      <c r="W928" s="441"/>
      <c r="X928" s="441"/>
      <c r="Y928" s="441"/>
      <c r="Z928" s="441"/>
    </row>
    <row r="929" spans="1:26" ht="13.5" customHeight="1" x14ac:dyDescent="0.2">
      <c r="A929" s="441"/>
      <c r="B929" s="441"/>
      <c r="C929" s="441"/>
      <c r="D929" s="441"/>
      <c r="E929" s="441"/>
      <c r="F929" s="441"/>
      <c r="G929" s="441"/>
      <c r="H929" s="441"/>
      <c r="I929" s="441"/>
      <c r="J929" s="441"/>
      <c r="K929" s="441"/>
      <c r="L929" s="441"/>
      <c r="M929" s="441"/>
      <c r="N929" s="441"/>
      <c r="O929" s="441"/>
      <c r="P929" s="441"/>
      <c r="Q929" s="441"/>
      <c r="R929" s="441"/>
      <c r="S929" s="441"/>
      <c r="T929" s="441"/>
      <c r="U929" s="441"/>
      <c r="V929" s="441"/>
      <c r="W929" s="441"/>
      <c r="X929" s="441"/>
      <c r="Y929" s="441"/>
      <c r="Z929" s="441"/>
    </row>
    <row r="930" spans="1:26" ht="13.5" customHeight="1" x14ac:dyDescent="0.2">
      <c r="A930" s="441"/>
      <c r="B930" s="441"/>
      <c r="C930" s="441"/>
      <c r="D930" s="441"/>
      <c r="E930" s="441"/>
      <c r="F930" s="441"/>
      <c r="G930" s="441"/>
      <c r="H930" s="441"/>
      <c r="I930" s="441"/>
      <c r="J930" s="441"/>
      <c r="K930" s="441"/>
      <c r="L930" s="441"/>
      <c r="M930" s="441"/>
      <c r="N930" s="441"/>
      <c r="O930" s="441"/>
      <c r="P930" s="441"/>
      <c r="Q930" s="441"/>
      <c r="R930" s="441"/>
      <c r="S930" s="441"/>
      <c r="T930" s="441"/>
      <c r="U930" s="441"/>
      <c r="V930" s="441"/>
      <c r="W930" s="441"/>
      <c r="X930" s="441"/>
      <c r="Y930" s="441"/>
      <c r="Z930" s="441"/>
    </row>
    <row r="931" spans="1:26" ht="13.5" customHeight="1" x14ac:dyDescent="0.2">
      <c r="A931" s="441"/>
      <c r="B931" s="441"/>
      <c r="C931" s="441"/>
      <c r="D931" s="441"/>
      <c r="E931" s="441"/>
      <c r="F931" s="441"/>
      <c r="G931" s="441"/>
      <c r="H931" s="441"/>
      <c r="I931" s="441"/>
      <c r="J931" s="441"/>
      <c r="K931" s="441"/>
      <c r="L931" s="441"/>
      <c r="M931" s="441"/>
      <c r="N931" s="441"/>
      <c r="O931" s="441"/>
      <c r="P931" s="441"/>
      <c r="Q931" s="441"/>
      <c r="R931" s="441"/>
      <c r="S931" s="441"/>
      <c r="T931" s="441"/>
      <c r="U931" s="441"/>
      <c r="V931" s="441"/>
      <c r="W931" s="441"/>
      <c r="X931" s="441"/>
      <c r="Y931" s="441"/>
      <c r="Z931" s="441"/>
    </row>
    <row r="932" spans="1:26" ht="13.5" customHeight="1" x14ac:dyDescent="0.2">
      <c r="A932" s="441"/>
      <c r="B932" s="441"/>
      <c r="C932" s="441"/>
      <c r="D932" s="441"/>
      <c r="E932" s="441"/>
      <c r="F932" s="441"/>
      <c r="G932" s="441"/>
      <c r="H932" s="441"/>
      <c r="I932" s="441"/>
      <c r="J932" s="441"/>
      <c r="K932" s="441"/>
      <c r="L932" s="441"/>
      <c r="M932" s="441"/>
      <c r="N932" s="441"/>
      <c r="O932" s="441"/>
      <c r="P932" s="441"/>
      <c r="Q932" s="441"/>
      <c r="R932" s="441"/>
      <c r="S932" s="441"/>
      <c r="T932" s="441"/>
      <c r="U932" s="441"/>
      <c r="V932" s="441"/>
      <c r="W932" s="441"/>
      <c r="X932" s="441"/>
      <c r="Y932" s="441"/>
      <c r="Z932" s="441"/>
    </row>
    <row r="933" spans="1:26" ht="13.5" customHeight="1" x14ac:dyDescent="0.2">
      <c r="A933" s="441"/>
      <c r="B933" s="441"/>
      <c r="C933" s="441"/>
      <c r="D933" s="441"/>
      <c r="E933" s="441"/>
      <c r="F933" s="441"/>
      <c r="G933" s="441"/>
      <c r="H933" s="441"/>
      <c r="I933" s="441"/>
      <c r="J933" s="441"/>
      <c r="K933" s="441"/>
      <c r="L933" s="441"/>
      <c r="M933" s="441"/>
      <c r="N933" s="441"/>
      <c r="O933" s="441"/>
      <c r="P933" s="441"/>
      <c r="Q933" s="441"/>
      <c r="R933" s="441"/>
      <c r="S933" s="441"/>
      <c r="T933" s="441"/>
      <c r="U933" s="441"/>
      <c r="V933" s="441"/>
      <c r="W933" s="441"/>
      <c r="X933" s="441"/>
      <c r="Y933" s="441"/>
      <c r="Z933" s="441"/>
    </row>
    <row r="934" spans="1:26" ht="13.5" customHeight="1" x14ac:dyDescent="0.2">
      <c r="A934" s="441"/>
      <c r="B934" s="441"/>
      <c r="C934" s="441"/>
      <c r="D934" s="441"/>
      <c r="E934" s="441"/>
      <c r="F934" s="441"/>
      <c r="G934" s="441"/>
      <c r="H934" s="441"/>
      <c r="I934" s="441"/>
      <c r="J934" s="441"/>
      <c r="K934" s="441"/>
      <c r="L934" s="441"/>
      <c r="M934" s="441"/>
      <c r="N934" s="441"/>
      <c r="O934" s="441"/>
      <c r="P934" s="441"/>
      <c r="Q934" s="441"/>
      <c r="R934" s="441"/>
      <c r="S934" s="441"/>
      <c r="T934" s="441"/>
      <c r="U934" s="441"/>
      <c r="V934" s="441"/>
      <c r="W934" s="441"/>
      <c r="X934" s="441"/>
      <c r="Y934" s="441"/>
      <c r="Z934" s="441"/>
    </row>
    <row r="935" spans="1:26" ht="13.5" customHeight="1" x14ac:dyDescent="0.2">
      <c r="A935" s="441"/>
      <c r="B935" s="441"/>
      <c r="C935" s="441"/>
      <c r="D935" s="441"/>
      <c r="E935" s="441"/>
      <c r="F935" s="441"/>
      <c r="G935" s="441"/>
      <c r="H935" s="441"/>
      <c r="I935" s="441"/>
      <c r="J935" s="441"/>
      <c r="K935" s="441"/>
      <c r="L935" s="441"/>
      <c r="M935" s="441"/>
      <c r="N935" s="441"/>
      <c r="O935" s="441"/>
      <c r="P935" s="441"/>
      <c r="Q935" s="441"/>
      <c r="R935" s="441"/>
      <c r="S935" s="441"/>
      <c r="T935" s="441"/>
      <c r="U935" s="441"/>
      <c r="V935" s="441"/>
      <c r="W935" s="441"/>
      <c r="X935" s="441"/>
      <c r="Y935" s="441"/>
      <c r="Z935" s="441"/>
    </row>
    <row r="936" spans="1:26" ht="13.5" customHeight="1" x14ac:dyDescent="0.2">
      <c r="A936" s="441"/>
      <c r="B936" s="441"/>
      <c r="C936" s="441"/>
      <c r="D936" s="441"/>
      <c r="E936" s="441"/>
      <c r="F936" s="441"/>
      <c r="G936" s="441"/>
      <c r="H936" s="441"/>
      <c r="I936" s="441"/>
      <c r="J936" s="441"/>
      <c r="K936" s="441"/>
      <c r="L936" s="441"/>
      <c r="M936" s="441"/>
      <c r="N936" s="441"/>
      <c r="O936" s="441"/>
      <c r="P936" s="441"/>
      <c r="Q936" s="441"/>
      <c r="R936" s="441"/>
      <c r="S936" s="441"/>
      <c r="T936" s="441"/>
      <c r="U936" s="441"/>
      <c r="V936" s="441"/>
      <c r="W936" s="441"/>
      <c r="X936" s="441"/>
      <c r="Y936" s="441"/>
      <c r="Z936" s="441"/>
    </row>
    <row r="937" spans="1:26" ht="13.5" customHeight="1" x14ac:dyDescent="0.2">
      <c r="A937" s="441"/>
      <c r="B937" s="441"/>
      <c r="C937" s="441"/>
      <c r="D937" s="441"/>
      <c r="E937" s="441"/>
      <c r="F937" s="441"/>
      <c r="G937" s="441"/>
      <c r="H937" s="441"/>
      <c r="I937" s="441"/>
      <c r="J937" s="441"/>
      <c r="K937" s="441"/>
      <c r="L937" s="441"/>
      <c r="M937" s="441"/>
      <c r="N937" s="441"/>
      <c r="O937" s="441"/>
      <c r="P937" s="441"/>
      <c r="Q937" s="441"/>
      <c r="R937" s="441"/>
      <c r="S937" s="441"/>
      <c r="T937" s="441"/>
      <c r="U937" s="441"/>
      <c r="V937" s="441"/>
      <c r="W937" s="441"/>
      <c r="X937" s="441"/>
      <c r="Y937" s="441"/>
      <c r="Z937" s="441"/>
    </row>
    <row r="938" spans="1:26" ht="13.5" customHeight="1" x14ac:dyDescent="0.2">
      <c r="A938" s="441"/>
      <c r="B938" s="441"/>
      <c r="C938" s="441"/>
      <c r="D938" s="441"/>
      <c r="E938" s="441"/>
      <c r="F938" s="441"/>
      <c r="G938" s="441"/>
      <c r="H938" s="441"/>
      <c r="I938" s="441"/>
      <c r="J938" s="441"/>
      <c r="K938" s="441"/>
      <c r="L938" s="441"/>
      <c r="M938" s="441"/>
      <c r="N938" s="441"/>
      <c r="O938" s="441"/>
      <c r="P938" s="441"/>
      <c r="Q938" s="441"/>
      <c r="R938" s="441"/>
      <c r="S938" s="441"/>
      <c r="T938" s="441"/>
      <c r="U938" s="441"/>
      <c r="V938" s="441"/>
      <c r="W938" s="441"/>
      <c r="X938" s="441"/>
      <c r="Y938" s="441"/>
      <c r="Z938" s="441"/>
    </row>
    <row r="939" spans="1:26" ht="13.5" customHeight="1" x14ac:dyDescent="0.2">
      <c r="A939" s="441"/>
      <c r="B939" s="441"/>
      <c r="C939" s="441"/>
      <c r="D939" s="441"/>
      <c r="E939" s="441"/>
      <c r="F939" s="441"/>
      <c r="G939" s="441"/>
      <c r="H939" s="441"/>
      <c r="I939" s="441"/>
      <c r="J939" s="441"/>
      <c r="K939" s="441"/>
      <c r="L939" s="441"/>
      <c r="M939" s="441"/>
      <c r="N939" s="441"/>
      <c r="O939" s="441"/>
      <c r="P939" s="441"/>
      <c r="Q939" s="441"/>
      <c r="R939" s="441"/>
      <c r="S939" s="441"/>
      <c r="T939" s="441"/>
      <c r="U939" s="441"/>
      <c r="V939" s="441"/>
      <c r="W939" s="441"/>
      <c r="X939" s="441"/>
      <c r="Y939" s="441"/>
      <c r="Z939" s="441"/>
    </row>
    <row r="940" spans="1:26" ht="13.5" customHeight="1" x14ac:dyDescent="0.2">
      <c r="A940" s="441"/>
      <c r="B940" s="441"/>
      <c r="C940" s="441"/>
      <c r="D940" s="441"/>
      <c r="E940" s="441"/>
      <c r="F940" s="441"/>
      <c r="G940" s="441"/>
      <c r="H940" s="441"/>
      <c r="I940" s="441"/>
      <c r="J940" s="441"/>
      <c r="K940" s="441"/>
      <c r="L940" s="441"/>
      <c r="M940" s="441"/>
      <c r="N940" s="441"/>
      <c r="O940" s="441"/>
      <c r="P940" s="441"/>
      <c r="Q940" s="441"/>
      <c r="R940" s="441"/>
      <c r="S940" s="441"/>
      <c r="T940" s="441"/>
      <c r="U940" s="441"/>
      <c r="V940" s="441"/>
      <c r="W940" s="441"/>
      <c r="X940" s="441"/>
      <c r="Y940" s="441"/>
      <c r="Z940" s="441"/>
    </row>
    <row r="941" spans="1:26" ht="13.5" customHeight="1" x14ac:dyDescent="0.2">
      <c r="A941" s="441"/>
      <c r="B941" s="441"/>
      <c r="C941" s="441"/>
      <c r="D941" s="441"/>
      <c r="E941" s="441"/>
      <c r="F941" s="441"/>
      <c r="G941" s="441"/>
      <c r="H941" s="441"/>
      <c r="I941" s="441"/>
      <c r="J941" s="441"/>
      <c r="K941" s="441"/>
      <c r="L941" s="441"/>
      <c r="M941" s="441"/>
      <c r="N941" s="441"/>
      <c r="O941" s="441"/>
      <c r="P941" s="441"/>
      <c r="Q941" s="441"/>
      <c r="R941" s="441"/>
      <c r="S941" s="441"/>
      <c r="T941" s="441"/>
      <c r="U941" s="441"/>
      <c r="V941" s="441"/>
      <c r="W941" s="441"/>
      <c r="X941" s="441"/>
      <c r="Y941" s="441"/>
      <c r="Z941" s="441"/>
    </row>
    <row r="942" spans="1:26" ht="13.5" customHeight="1" x14ac:dyDescent="0.2">
      <c r="A942" s="441"/>
      <c r="B942" s="441"/>
      <c r="C942" s="441"/>
      <c r="D942" s="441"/>
      <c r="E942" s="441"/>
      <c r="F942" s="441"/>
      <c r="G942" s="441"/>
      <c r="H942" s="441"/>
      <c r="I942" s="441"/>
      <c r="J942" s="441"/>
      <c r="K942" s="441"/>
      <c r="L942" s="441"/>
      <c r="M942" s="441"/>
      <c r="N942" s="441"/>
      <c r="O942" s="441"/>
      <c r="P942" s="441"/>
      <c r="Q942" s="441"/>
      <c r="R942" s="441"/>
      <c r="S942" s="441"/>
      <c r="T942" s="441"/>
      <c r="U942" s="441"/>
      <c r="V942" s="441"/>
      <c r="W942" s="441"/>
      <c r="X942" s="441"/>
      <c r="Y942" s="441"/>
      <c r="Z942" s="441"/>
    </row>
    <row r="943" spans="1:26" ht="13.5" customHeight="1" x14ac:dyDescent="0.2">
      <c r="A943" s="441"/>
      <c r="B943" s="441"/>
      <c r="C943" s="441"/>
      <c r="D943" s="441"/>
      <c r="E943" s="441"/>
      <c r="F943" s="441"/>
      <c r="G943" s="441"/>
      <c r="H943" s="441"/>
      <c r="I943" s="441"/>
      <c r="J943" s="441"/>
      <c r="K943" s="441"/>
      <c r="L943" s="441"/>
      <c r="M943" s="441"/>
      <c r="N943" s="441"/>
      <c r="O943" s="441"/>
      <c r="P943" s="441"/>
      <c r="Q943" s="441"/>
      <c r="R943" s="441"/>
      <c r="S943" s="441"/>
      <c r="T943" s="441"/>
      <c r="U943" s="441"/>
      <c r="V943" s="441"/>
      <c r="W943" s="441"/>
      <c r="X943" s="441"/>
      <c r="Y943" s="441"/>
      <c r="Z943" s="441"/>
    </row>
    <row r="944" spans="1:26" ht="13.5" customHeight="1" x14ac:dyDescent="0.2">
      <c r="A944" s="441"/>
      <c r="B944" s="441"/>
      <c r="C944" s="441"/>
      <c r="D944" s="441"/>
      <c r="E944" s="441"/>
      <c r="F944" s="441"/>
      <c r="G944" s="441"/>
      <c r="H944" s="441"/>
      <c r="I944" s="441"/>
      <c r="J944" s="441"/>
      <c r="K944" s="441"/>
      <c r="L944" s="441"/>
      <c r="M944" s="441"/>
      <c r="N944" s="441"/>
      <c r="O944" s="441"/>
      <c r="P944" s="441"/>
      <c r="Q944" s="441"/>
      <c r="R944" s="441"/>
      <c r="S944" s="441"/>
      <c r="T944" s="441"/>
      <c r="U944" s="441"/>
      <c r="V944" s="441"/>
      <c r="W944" s="441"/>
      <c r="X944" s="441"/>
      <c r="Y944" s="441"/>
      <c r="Z944" s="441"/>
    </row>
    <row r="945" spans="1:26" ht="13.5" customHeight="1" x14ac:dyDescent="0.2">
      <c r="A945" s="441"/>
      <c r="B945" s="441"/>
      <c r="C945" s="441"/>
      <c r="D945" s="441"/>
      <c r="E945" s="441"/>
      <c r="F945" s="441"/>
      <c r="G945" s="441"/>
      <c r="H945" s="441"/>
      <c r="I945" s="441"/>
      <c r="J945" s="441"/>
      <c r="K945" s="441"/>
      <c r="L945" s="441"/>
      <c r="M945" s="441"/>
      <c r="N945" s="441"/>
      <c r="O945" s="441"/>
      <c r="P945" s="441"/>
      <c r="Q945" s="441"/>
      <c r="R945" s="441"/>
      <c r="S945" s="441"/>
      <c r="T945" s="441"/>
      <c r="U945" s="441"/>
      <c r="V945" s="441"/>
      <c r="W945" s="441"/>
      <c r="X945" s="441"/>
      <c r="Y945" s="441"/>
      <c r="Z945" s="441"/>
    </row>
    <row r="946" spans="1:26" ht="13.5" customHeight="1" x14ac:dyDescent="0.2">
      <c r="A946" s="441"/>
      <c r="B946" s="441"/>
      <c r="C946" s="441"/>
      <c r="D946" s="441"/>
      <c r="E946" s="441"/>
      <c r="F946" s="441"/>
      <c r="G946" s="441"/>
      <c r="H946" s="441"/>
      <c r="I946" s="441"/>
      <c r="J946" s="441"/>
      <c r="K946" s="441"/>
      <c r="L946" s="441"/>
      <c r="M946" s="441"/>
      <c r="N946" s="441"/>
      <c r="O946" s="441"/>
      <c r="P946" s="441"/>
      <c r="Q946" s="441"/>
      <c r="R946" s="441"/>
      <c r="S946" s="441"/>
      <c r="T946" s="441"/>
      <c r="U946" s="441"/>
      <c r="V946" s="441"/>
      <c r="W946" s="441"/>
      <c r="X946" s="441"/>
      <c r="Y946" s="441"/>
      <c r="Z946" s="441"/>
    </row>
    <row r="947" spans="1:26" ht="13.5" customHeight="1" x14ac:dyDescent="0.2">
      <c r="A947" s="441"/>
      <c r="B947" s="441"/>
      <c r="C947" s="441"/>
      <c r="D947" s="441"/>
      <c r="E947" s="441"/>
      <c r="F947" s="441"/>
      <c r="G947" s="441"/>
      <c r="H947" s="441"/>
      <c r="I947" s="441"/>
      <c r="J947" s="441"/>
      <c r="K947" s="441"/>
      <c r="L947" s="441"/>
      <c r="M947" s="441"/>
      <c r="N947" s="441"/>
      <c r="O947" s="441"/>
      <c r="P947" s="441"/>
      <c r="Q947" s="441"/>
      <c r="R947" s="441"/>
      <c r="S947" s="441"/>
      <c r="T947" s="441"/>
      <c r="U947" s="441"/>
      <c r="V947" s="441"/>
      <c r="W947" s="441"/>
      <c r="X947" s="441"/>
      <c r="Y947" s="441"/>
      <c r="Z947" s="441"/>
    </row>
    <row r="948" spans="1:26" ht="13.5" customHeight="1" x14ac:dyDescent="0.2">
      <c r="A948" s="441"/>
      <c r="B948" s="441"/>
      <c r="C948" s="441"/>
      <c r="D948" s="441"/>
      <c r="E948" s="441"/>
      <c r="F948" s="441"/>
      <c r="G948" s="441"/>
      <c r="H948" s="441"/>
      <c r="I948" s="441"/>
      <c r="J948" s="441"/>
      <c r="K948" s="441"/>
      <c r="L948" s="441"/>
      <c r="M948" s="441"/>
      <c r="N948" s="441"/>
      <c r="O948" s="441"/>
      <c r="P948" s="441"/>
      <c r="Q948" s="441"/>
      <c r="R948" s="441"/>
      <c r="S948" s="441"/>
      <c r="T948" s="441"/>
      <c r="U948" s="441"/>
      <c r="V948" s="441"/>
      <c r="W948" s="441"/>
      <c r="X948" s="441"/>
      <c r="Y948" s="441"/>
      <c r="Z948" s="441"/>
    </row>
    <row r="949" spans="1:26" ht="13.5" customHeight="1" x14ac:dyDescent="0.2">
      <c r="A949" s="441"/>
      <c r="B949" s="441"/>
      <c r="C949" s="441"/>
      <c r="D949" s="441"/>
      <c r="E949" s="441"/>
      <c r="F949" s="441"/>
      <c r="G949" s="441"/>
      <c r="H949" s="441"/>
      <c r="I949" s="441"/>
      <c r="J949" s="441"/>
      <c r="K949" s="441"/>
      <c r="L949" s="441"/>
      <c r="M949" s="441"/>
      <c r="N949" s="441"/>
      <c r="O949" s="441"/>
      <c r="P949" s="441"/>
      <c r="Q949" s="441"/>
      <c r="R949" s="441"/>
      <c r="S949" s="441"/>
      <c r="T949" s="441"/>
      <c r="U949" s="441"/>
      <c r="V949" s="441"/>
      <c r="W949" s="441"/>
      <c r="X949" s="441"/>
      <c r="Y949" s="441"/>
      <c r="Z949" s="441"/>
    </row>
    <row r="950" spans="1:26" ht="13.5" customHeight="1" x14ac:dyDescent="0.2">
      <c r="A950" s="441"/>
      <c r="B950" s="441"/>
      <c r="C950" s="441"/>
      <c r="D950" s="441"/>
      <c r="E950" s="441"/>
      <c r="F950" s="441"/>
      <c r="G950" s="441"/>
      <c r="H950" s="441"/>
      <c r="I950" s="441"/>
      <c r="J950" s="441"/>
      <c r="K950" s="441"/>
      <c r="L950" s="441"/>
      <c r="M950" s="441"/>
      <c r="N950" s="441"/>
      <c r="O950" s="441"/>
      <c r="P950" s="441"/>
      <c r="Q950" s="441"/>
      <c r="R950" s="441"/>
      <c r="S950" s="441"/>
      <c r="T950" s="441"/>
      <c r="U950" s="441"/>
      <c r="V950" s="441"/>
      <c r="W950" s="441"/>
      <c r="X950" s="441"/>
      <c r="Y950" s="441"/>
      <c r="Z950" s="441"/>
    </row>
    <row r="951" spans="1:26" ht="13.5" customHeight="1" x14ac:dyDescent="0.2">
      <c r="A951" s="441"/>
      <c r="B951" s="441"/>
      <c r="C951" s="441"/>
      <c r="D951" s="441"/>
      <c r="E951" s="441"/>
      <c r="F951" s="441"/>
      <c r="G951" s="441"/>
      <c r="H951" s="441"/>
      <c r="I951" s="441"/>
      <c r="J951" s="441"/>
      <c r="K951" s="441"/>
      <c r="L951" s="441"/>
      <c r="M951" s="441"/>
      <c r="N951" s="441"/>
      <c r="O951" s="441"/>
      <c r="P951" s="441"/>
      <c r="Q951" s="441"/>
      <c r="R951" s="441"/>
      <c r="S951" s="441"/>
      <c r="T951" s="441"/>
      <c r="U951" s="441"/>
      <c r="V951" s="441"/>
      <c r="W951" s="441"/>
      <c r="X951" s="441"/>
      <c r="Y951" s="441"/>
      <c r="Z951" s="441"/>
    </row>
    <row r="952" spans="1:26" ht="13.5" customHeight="1" x14ac:dyDescent="0.2">
      <c r="A952" s="441"/>
      <c r="B952" s="441"/>
      <c r="C952" s="441"/>
      <c r="D952" s="441"/>
      <c r="E952" s="441"/>
      <c r="F952" s="441"/>
      <c r="G952" s="441"/>
      <c r="H952" s="441"/>
      <c r="I952" s="441"/>
      <c r="J952" s="441"/>
      <c r="K952" s="441"/>
      <c r="L952" s="441"/>
      <c r="M952" s="441"/>
      <c r="N952" s="441"/>
      <c r="O952" s="441"/>
      <c r="P952" s="441"/>
      <c r="Q952" s="441"/>
      <c r="R952" s="441"/>
      <c r="S952" s="441"/>
      <c r="T952" s="441"/>
      <c r="U952" s="441"/>
      <c r="V952" s="441"/>
      <c r="W952" s="441"/>
      <c r="X952" s="441"/>
      <c r="Y952" s="441"/>
      <c r="Z952" s="441"/>
    </row>
    <row r="953" spans="1:26" ht="13.5" customHeight="1" x14ac:dyDescent="0.2">
      <c r="A953" s="441"/>
      <c r="B953" s="441"/>
      <c r="C953" s="441"/>
      <c r="D953" s="441"/>
      <c r="E953" s="441"/>
      <c r="F953" s="441"/>
      <c r="G953" s="441"/>
      <c r="H953" s="441"/>
      <c r="I953" s="441"/>
      <c r="J953" s="441"/>
      <c r="K953" s="441"/>
      <c r="L953" s="441"/>
      <c r="M953" s="441"/>
      <c r="N953" s="441"/>
      <c r="O953" s="441"/>
      <c r="P953" s="441"/>
      <c r="Q953" s="441"/>
      <c r="R953" s="441"/>
      <c r="S953" s="441"/>
      <c r="T953" s="441"/>
      <c r="U953" s="441"/>
      <c r="V953" s="441"/>
      <c r="W953" s="441"/>
      <c r="X953" s="441"/>
      <c r="Y953" s="441"/>
      <c r="Z953" s="441"/>
    </row>
    <row r="954" spans="1:26" ht="13.5" customHeight="1" x14ac:dyDescent="0.2">
      <c r="A954" s="441"/>
      <c r="B954" s="441"/>
      <c r="C954" s="441"/>
      <c r="D954" s="441"/>
      <c r="E954" s="441"/>
      <c r="F954" s="441"/>
      <c r="G954" s="441"/>
      <c r="H954" s="441"/>
      <c r="I954" s="441"/>
      <c r="J954" s="441"/>
      <c r="K954" s="441"/>
      <c r="L954" s="441"/>
      <c r="M954" s="441"/>
      <c r="N954" s="441"/>
      <c r="O954" s="441"/>
      <c r="P954" s="441"/>
      <c r="Q954" s="441"/>
      <c r="R954" s="441"/>
      <c r="S954" s="441"/>
      <c r="T954" s="441"/>
      <c r="U954" s="441"/>
      <c r="V954" s="441"/>
      <c r="W954" s="441"/>
      <c r="X954" s="441"/>
      <c r="Y954" s="441"/>
      <c r="Z954" s="441"/>
    </row>
    <row r="955" spans="1:26" ht="13.5" customHeight="1" x14ac:dyDescent="0.2">
      <c r="A955" s="441"/>
      <c r="B955" s="441"/>
      <c r="C955" s="441"/>
      <c r="D955" s="441"/>
      <c r="E955" s="441"/>
      <c r="F955" s="441"/>
      <c r="G955" s="441"/>
      <c r="H955" s="441"/>
      <c r="I955" s="441"/>
      <c r="J955" s="441"/>
      <c r="K955" s="441"/>
      <c r="L955" s="441"/>
      <c r="M955" s="441"/>
      <c r="N955" s="441"/>
      <c r="O955" s="441"/>
      <c r="P955" s="441"/>
      <c r="Q955" s="441"/>
      <c r="R955" s="441"/>
      <c r="S955" s="441"/>
      <c r="T955" s="441"/>
      <c r="U955" s="441"/>
      <c r="V955" s="441"/>
      <c r="W955" s="441"/>
      <c r="X955" s="441"/>
      <c r="Y955" s="441"/>
      <c r="Z955" s="441"/>
    </row>
    <row r="956" spans="1:26" ht="13.5" customHeight="1" x14ac:dyDescent="0.2">
      <c r="A956" s="441"/>
      <c r="B956" s="441"/>
      <c r="C956" s="441"/>
      <c r="D956" s="441"/>
      <c r="E956" s="441"/>
      <c r="F956" s="441"/>
      <c r="G956" s="441"/>
      <c r="H956" s="441"/>
      <c r="I956" s="441"/>
      <c r="J956" s="441"/>
      <c r="K956" s="441"/>
      <c r="L956" s="441"/>
      <c r="M956" s="441"/>
      <c r="N956" s="441"/>
      <c r="O956" s="441"/>
      <c r="P956" s="441"/>
      <c r="Q956" s="441"/>
      <c r="R956" s="441"/>
      <c r="S956" s="441"/>
      <c r="T956" s="441"/>
      <c r="U956" s="441"/>
      <c r="V956" s="441"/>
      <c r="W956" s="441"/>
      <c r="X956" s="441"/>
      <c r="Y956" s="441"/>
      <c r="Z956" s="441"/>
    </row>
    <row r="957" spans="1:26" ht="13.5" customHeight="1" x14ac:dyDescent="0.2">
      <c r="A957" s="441"/>
      <c r="B957" s="441"/>
      <c r="C957" s="441"/>
      <c r="D957" s="441"/>
      <c r="E957" s="441"/>
      <c r="F957" s="441"/>
      <c r="G957" s="441"/>
      <c r="H957" s="441"/>
      <c r="I957" s="441"/>
      <c r="J957" s="441"/>
      <c r="K957" s="441"/>
      <c r="L957" s="441"/>
      <c r="M957" s="441"/>
      <c r="N957" s="441"/>
      <c r="O957" s="441"/>
      <c r="P957" s="441"/>
      <c r="Q957" s="441"/>
      <c r="R957" s="441"/>
      <c r="S957" s="441"/>
      <c r="T957" s="441"/>
      <c r="U957" s="441"/>
      <c r="V957" s="441"/>
      <c r="W957" s="441"/>
      <c r="X957" s="441"/>
      <c r="Y957" s="441"/>
      <c r="Z957" s="441"/>
    </row>
    <row r="958" spans="1:26" ht="13.5" customHeight="1" x14ac:dyDescent="0.2">
      <c r="A958" s="441"/>
      <c r="B958" s="441"/>
      <c r="C958" s="441"/>
      <c r="D958" s="441"/>
      <c r="E958" s="441"/>
      <c r="F958" s="441"/>
      <c r="G958" s="441"/>
      <c r="H958" s="441"/>
      <c r="I958" s="441"/>
      <c r="J958" s="441"/>
      <c r="K958" s="441"/>
      <c r="L958" s="441"/>
      <c r="M958" s="441"/>
      <c r="N958" s="441"/>
      <c r="O958" s="441"/>
      <c r="P958" s="441"/>
      <c r="Q958" s="441"/>
      <c r="R958" s="441"/>
      <c r="S958" s="441"/>
      <c r="T958" s="441"/>
      <c r="U958" s="441"/>
      <c r="V958" s="441"/>
      <c r="W958" s="441"/>
      <c r="X958" s="441"/>
      <c r="Y958" s="441"/>
      <c r="Z958" s="441"/>
    </row>
    <row r="959" spans="1:26" ht="13.5" customHeight="1" x14ac:dyDescent="0.2">
      <c r="A959" s="441"/>
      <c r="B959" s="441"/>
      <c r="C959" s="441"/>
      <c r="D959" s="441"/>
      <c r="E959" s="441"/>
      <c r="F959" s="441"/>
      <c r="G959" s="441"/>
      <c r="H959" s="441"/>
      <c r="I959" s="441"/>
      <c r="J959" s="441"/>
      <c r="K959" s="441"/>
      <c r="L959" s="441"/>
      <c r="M959" s="441"/>
      <c r="N959" s="441"/>
      <c r="O959" s="441"/>
      <c r="P959" s="441"/>
      <c r="Q959" s="441"/>
      <c r="R959" s="441"/>
      <c r="S959" s="441"/>
      <c r="T959" s="441"/>
      <c r="U959" s="441"/>
      <c r="V959" s="441"/>
      <c r="W959" s="441"/>
      <c r="X959" s="441"/>
      <c r="Y959" s="441"/>
      <c r="Z959" s="441"/>
    </row>
    <row r="960" spans="1:26" ht="13.5" customHeight="1" x14ac:dyDescent="0.2">
      <c r="A960" s="441"/>
      <c r="B960" s="441"/>
      <c r="C960" s="441"/>
      <c r="D960" s="441"/>
      <c r="E960" s="441"/>
      <c r="F960" s="441"/>
      <c r="G960" s="441"/>
      <c r="H960" s="441"/>
      <c r="I960" s="441"/>
      <c r="J960" s="441"/>
      <c r="K960" s="441"/>
      <c r="L960" s="441"/>
      <c r="M960" s="441"/>
      <c r="N960" s="441"/>
      <c r="O960" s="441"/>
      <c r="P960" s="441"/>
      <c r="Q960" s="441"/>
      <c r="R960" s="441"/>
      <c r="S960" s="441"/>
      <c r="T960" s="441"/>
      <c r="U960" s="441"/>
      <c r="V960" s="441"/>
      <c r="W960" s="441"/>
      <c r="X960" s="441"/>
      <c r="Y960" s="441"/>
      <c r="Z960" s="441"/>
    </row>
    <row r="961" spans="1:26" ht="13.5" customHeight="1" x14ac:dyDescent="0.2">
      <c r="A961" s="441"/>
      <c r="B961" s="441"/>
      <c r="C961" s="441"/>
      <c r="D961" s="441"/>
      <c r="E961" s="441"/>
      <c r="F961" s="441"/>
      <c r="G961" s="441"/>
      <c r="H961" s="441"/>
      <c r="I961" s="441"/>
      <c r="J961" s="441"/>
      <c r="K961" s="441"/>
      <c r="L961" s="441"/>
      <c r="M961" s="441"/>
      <c r="N961" s="441"/>
      <c r="O961" s="441"/>
      <c r="P961" s="441"/>
      <c r="Q961" s="441"/>
      <c r="R961" s="441"/>
      <c r="S961" s="441"/>
      <c r="T961" s="441"/>
      <c r="U961" s="441"/>
      <c r="V961" s="441"/>
      <c r="W961" s="441"/>
      <c r="X961" s="441"/>
      <c r="Y961" s="441"/>
      <c r="Z961" s="441"/>
    </row>
    <row r="962" spans="1:26" ht="13.5" customHeight="1" x14ac:dyDescent="0.2">
      <c r="A962" s="441"/>
      <c r="B962" s="441"/>
      <c r="C962" s="441"/>
      <c r="D962" s="441"/>
      <c r="E962" s="441"/>
      <c r="F962" s="441"/>
      <c r="G962" s="441"/>
      <c r="H962" s="441"/>
      <c r="I962" s="441"/>
      <c r="J962" s="441"/>
      <c r="K962" s="441"/>
      <c r="L962" s="441"/>
      <c r="M962" s="441"/>
      <c r="N962" s="441"/>
      <c r="O962" s="441"/>
      <c r="P962" s="441"/>
      <c r="Q962" s="441"/>
      <c r="R962" s="441"/>
      <c r="S962" s="441"/>
      <c r="T962" s="441"/>
      <c r="U962" s="441"/>
      <c r="V962" s="441"/>
      <c r="W962" s="441"/>
      <c r="X962" s="441"/>
      <c r="Y962" s="441"/>
      <c r="Z962" s="441"/>
    </row>
    <row r="963" spans="1:26" ht="13.5" customHeight="1" x14ac:dyDescent="0.2">
      <c r="A963" s="441"/>
      <c r="B963" s="441"/>
      <c r="C963" s="441"/>
      <c r="D963" s="441"/>
      <c r="E963" s="441"/>
      <c r="F963" s="441"/>
      <c r="G963" s="441"/>
      <c r="H963" s="441"/>
      <c r="I963" s="441"/>
      <c r="J963" s="441"/>
      <c r="K963" s="441"/>
      <c r="L963" s="441"/>
      <c r="M963" s="441"/>
      <c r="N963" s="441"/>
      <c r="O963" s="441"/>
      <c r="P963" s="441"/>
      <c r="Q963" s="441"/>
      <c r="R963" s="441"/>
      <c r="S963" s="441"/>
      <c r="T963" s="441"/>
      <c r="U963" s="441"/>
      <c r="V963" s="441"/>
      <c r="W963" s="441"/>
      <c r="X963" s="441"/>
      <c r="Y963" s="441"/>
      <c r="Z963" s="441"/>
    </row>
    <row r="964" spans="1:26" ht="13.5" customHeight="1" x14ac:dyDescent="0.2">
      <c r="A964" s="441"/>
      <c r="B964" s="441"/>
      <c r="C964" s="441"/>
      <c r="D964" s="441"/>
      <c r="E964" s="441"/>
      <c r="F964" s="441"/>
      <c r="G964" s="441"/>
      <c r="H964" s="441"/>
      <c r="I964" s="441"/>
      <c r="J964" s="441"/>
      <c r="K964" s="441"/>
      <c r="L964" s="441"/>
      <c r="M964" s="441"/>
      <c r="N964" s="441"/>
      <c r="O964" s="441"/>
      <c r="P964" s="441"/>
      <c r="Q964" s="441"/>
      <c r="R964" s="441"/>
      <c r="S964" s="441"/>
      <c r="T964" s="441"/>
      <c r="U964" s="441"/>
      <c r="V964" s="441"/>
      <c r="W964" s="441"/>
      <c r="X964" s="441"/>
      <c r="Y964" s="441"/>
      <c r="Z964" s="441"/>
    </row>
    <row r="965" spans="1:26" ht="13.5" customHeight="1" x14ac:dyDescent="0.2">
      <c r="A965" s="441"/>
      <c r="B965" s="441"/>
      <c r="C965" s="441"/>
      <c r="D965" s="441"/>
      <c r="E965" s="441"/>
      <c r="F965" s="441"/>
      <c r="G965" s="441"/>
      <c r="H965" s="441"/>
      <c r="I965" s="441"/>
      <c r="J965" s="441"/>
      <c r="K965" s="441"/>
      <c r="L965" s="441"/>
      <c r="M965" s="441"/>
      <c r="N965" s="441"/>
      <c r="O965" s="441"/>
      <c r="P965" s="441"/>
      <c r="Q965" s="441"/>
      <c r="R965" s="441"/>
      <c r="S965" s="441"/>
      <c r="T965" s="441"/>
      <c r="U965" s="441"/>
      <c r="V965" s="441"/>
      <c r="W965" s="441"/>
      <c r="X965" s="441"/>
      <c r="Y965" s="441"/>
      <c r="Z965" s="441"/>
    </row>
    <row r="966" spans="1:26" ht="13.5" customHeight="1" x14ac:dyDescent="0.2">
      <c r="A966" s="441"/>
      <c r="B966" s="441"/>
      <c r="C966" s="441"/>
      <c r="D966" s="441"/>
      <c r="E966" s="441"/>
      <c r="F966" s="441"/>
      <c r="G966" s="441"/>
      <c r="H966" s="441"/>
      <c r="I966" s="441"/>
      <c r="J966" s="441"/>
      <c r="K966" s="441"/>
      <c r="L966" s="441"/>
      <c r="M966" s="441"/>
      <c r="N966" s="441"/>
      <c r="O966" s="441"/>
      <c r="P966" s="441"/>
      <c r="Q966" s="441"/>
      <c r="R966" s="441"/>
      <c r="S966" s="441"/>
      <c r="T966" s="441"/>
      <c r="U966" s="441"/>
      <c r="V966" s="441"/>
      <c r="W966" s="441"/>
      <c r="X966" s="441"/>
      <c r="Y966" s="441"/>
      <c r="Z966" s="441"/>
    </row>
    <row r="967" spans="1:26" ht="13.5" customHeight="1" x14ac:dyDescent="0.2">
      <c r="A967" s="441"/>
      <c r="B967" s="441"/>
      <c r="C967" s="441"/>
      <c r="D967" s="441"/>
      <c r="E967" s="441"/>
      <c r="F967" s="441"/>
      <c r="G967" s="441"/>
      <c r="H967" s="441"/>
      <c r="I967" s="441"/>
      <c r="J967" s="441"/>
      <c r="K967" s="441"/>
      <c r="L967" s="441"/>
      <c r="M967" s="441"/>
      <c r="N967" s="441"/>
      <c r="O967" s="441"/>
      <c r="P967" s="441"/>
      <c r="Q967" s="441"/>
      <c r="R967" s="441"/>
      <c r="S967" s="441"/>
      <c r="T967" s="441"/>
      <c r="U967" s="441"/>
      <c r="V967" s="441"/>
      <c r="W967" s="441"/>
      <c r="X967" s="441"/>
      <c r="Y967" s="441"/>
      <c r="Z967" s="441"/>
    </row>
    <row r="968" spans="1:26" ht="13.5" customHeight="1" x14ac:dyDescent="0.2">
      <c r="A968" s="441"/>
      <c r="B968" s="441"/>
      <c r="C968" s="441"/>
      <c r="D968" s="441"/>
      <c r="E968" s="441"/>
      <c r="F968" s="441"/>
      <c r="G968" s="441"/>
      <c r="H968" s="441"/>
      <c r="I968" s="441"/>
      <c r="J968" s="441"/>
      <c r="K968" s="441"/>
      <c r="L968" s="441"/>
      <c r="M968" s="441"/>
      <c r="N968" s="441"/>
      <c r="O968" s="441"/>
      <c r="P968" s="441"/>
      <c r="Q968" s="441"/>
      <c r="R968" s="441"/>
      <c r="S968" s="441"/>
      <c r="T968" s="441"/>
      <c r="U968" s="441"/>
      <c r="V968" s="441"/>
      <c r="W968" s="441"/>
      <c r="X968" s="441"/>
      <c r="Y968" s="441"/>
      <c r="Z968" s="441"/>
    </row>
    <row r="969" spans="1:26" ht="13.5" customHeight="1" x14ac:dyDescent="0.2">
      <c r="A969" s="441"/>
      <c r="B969" s="441"/>
      <c r="C969" s="441"/>
      <c r="D969" s="441"/>
      <c r="E969" s="441"/>
      <c r="F969" s="441"/>
      <c r="G969" s="441"/>
      <c r="H969" s="441"/>
      <c r="I969" s="441"/>
      <c r="J969" s="441"/>
      <c r="K969" s="441"/>
      <c r="L969" s="441"/>
      <c r="M969" s="441"/>
      <c r="N969" s="441"/>
      <c r="O969" s="441"/>
      <c r="P969" s="441"/>
      <c r="Q969" s="441"/>
      <c r="R969" s="441"/>
      <c r="S969" s="441"/>
      <c r="T969" s="441"/>
      <c r="U969" s="441"/>
      <c r="V969" s="441"/>
      <c r="W969" s="441"/>
      <c r="X969" s="441"/>
      <c r="Y969" s="441"/>
      <c r="Z969" s="441"/>
    </row>
    <row r="970" spans="1:26" ht="13.5" customHeight="1" x14ac:dyDescent="0.2">
      <c r="A970" s="441"/>
      <c r="B970" s="441"/>
      <c r="C970" s="441"/>
      <c r="D970" s="441"/>
      <c r="E970" s="441"/>
      <c r="F970" s="441"/>
      <c r="G970" s="441"/>
      <c r="H970" s="441"/>
      <c r="I970" s="441"/>
      <c r="J970" s="441"/>
      <c r="K970" s="441"/>
      <c r="L970" s="441"/>
      <c r="M970" s="441"/>
      <c r="N970" s="441"/>
      <c r="O970" s="441"/>
      <c r="P970" s="441"/>
      <c r="Q970" s="441"/>
      <c r="R970" s="441"/>
      <c r="S970" s="441"/>
      <c r="T970" s="441"/>
      <c r="U970" s="441"/>
      <c r="V970" s="441"/>
      <c r="W970" s="441"/>
      <c r="X970" s="441"/>
      <c r="Y970" s="441"/>
      <c r="Z970" s="441"/>
    </row>
    <row r="971" spans="1:26" ht="13.5" customHeight="1" x14ac:dyDescent="0.2">
      <c r="A971" s="441"/>
      <c r="B971" s="441"/>
      <c r="C971" s="441"/>
      <c r="D971" s="441"/>
      <c r="E971" s="441"/>
      <c r="F971" s="441"/>
      <c r="G971" s="441"/>
      <c r="H971" s="441"/>
      <c r="I971" s="441"/>
      <c r="J971" s="441"/>
      <c r="K971" s="441"/>
      <c r="L971" s="441"/>
      <c r="M971" s="441"/>
      <c r="N971" s="441"/>
      <c r="O971" s="441"/>
      <c r="P971" s="441"/>
      <c r="Q971" s="441"/>
      <c r="R971" s="441"/>
      <c r="S971" s="441"/>
      <c r="T971" s="441"/>
      <c r="U971" s="441"/>
      <c r="V971" s="441"/>
      <c r="W971" s="441"/>
      <c r="X971" s="441"/>
      <c r="Y971" s="441"/>
      <c r="Z971" s="441"/>
    </row>
    <row r="972" spans="1:26" ht="13.5" customHeight="1" x14ac:dyDescent="0.2">
      <c r="A972" s="441"/>
      <c r="B972" s="441"/>
      <c r="C972" s="441"/>
      <c r="D972" s="441"/>
      <c r="E972" s="441"/>
      <c r="F972" s="441"/>
      <c r="G972" s="441"/>
      <c r="H972" s="441"/>
      <c r="I972" s="441"/>
      <c r="J972" s="441"/>
      <c r="K972" s="441"/>
      <c r="L972" s="441"/>
      <c r="M972" s="441"/>
      <c r="N972" s="441"/>
      <c r="O972" s="441"/>
      <c r="P972" s="441"/>
      <c r="Q972" s="441"/>
      <c r="R972" s="441"/>
      <c r="S972" s="441"/>
      <c r="T972" s="441"/>
      <c r="U972" s="441"/>
      <c r="V972" s="441"/>
      <c r="W972" s="441"/>
      <c r="X972" s="441"/>
      <c r="Y972" s="441"/>
      <c r="Z972" s="441"/>
    </row>
    <row r="973" spans="1:26" ht="13.5" customHeight="1" x14ac:dyDescent="0.2">
      <c r="A973" s="441"/>
      <c r="B973" s="441"/>
      <c r="C973" s="441"/>
      <c r="D973" s="441"/>
      <c r="E973" s="441"/>
      <c r="F973" s="441"/>
      <c r="G973" s="441"/>
      <c r="H973" s="441"/>
      <c r="I973" s="441"/>
      <c r="J973" s="441"/>
      <c r="K973" s="441"/>
      <c r="L973" s="441"/>
      <c r="M973" s="441"/>
      <c r="N973" s="441"/>
      <c r="O973" s="441"/>
      <c r="P973" s="441"/>
      <c r="Q973" s="441"/>
      <c r="R973" s="441"/>
      <c r="S973" s="441"/>
      <c r="T973" s="441"/>
      <c r="U973" s="441"/>
      <c r="V973" s="441"/>
      <c r="W973" s="441"/>
      <c r="X973" s="441"/>
      <c r="Y973" s="441"/>
      <c r="Z973" s="441"/>
    </row>
    <row r="974" spans="1:26" ht="13.5" customHeight="1" x14ac:dyDescent="0.2">
      <c r="A974" s="441"/>
      <c r="B974" s="441"/>
      <c r="C974" s="441"/>
      <c r="D974" s="441"/>
      <c r="E974" s="441"/>
      <c r="F974" s="441"/>
      <c r="G974" s="441"/>
      <c r="H974" s="441"/>
      <c r="I974" s="441"/>
      <c r="J974" s="441"/>
      <c r="K974" s="441"/>
      <c r="L974" s="441"/>
      <c r="M974" s="441"/>
      <c r="N974" s="441"/>
      <c r="O974" s="441"/>
      <c r="P974" s="441"/>
      <c r="Q974" s="441"/>
      <c r="R974" s="441"/>
      <c r="S974" s="441"/>
      <c r="T974" s="441"/>
      <c r="U974" s="441"/>
      <c r="V974" s="441"/>
      <c r="W974" s="441"/>
      <c r="X974" s="441"/>
      <c r="Y974" s="441"/>
      <c r="Z974" s="441"/>
    </row>
    <row r="975" spans="1:26" ht="13.5" customHeight="1" x14ac:dyDescent="0.2">
      <c r="A975" s="441"/>
      <c r="B975" s="441"/>
      <c r="C975" s="441"/>
      <c r="D975" s="441"/>
      <c r="E975" s="441"/>
      <c r="F975" s="441"/>
      <c r="G975" s="441"/>
      <c r="H975" s="441"/>
      <c r="I975" s="441"/>
      <c r="J975" s="441"/>
      <c r="K975" s="441"/>
      <c r="L975" s="441"/>
      <c r="M975" s="441"/>
      <c r="N975" s="441"/>
      <c r="O975" s="441"/>
      <c r="P975" s="441"/>
      <c r="Q975" s="441"/>
      <c r="R975" s="441"/>
      <c r="S975" s="441"/>
      <c r="T975" s="441"/>
      <c r="U975" s="441"/>
      <c r="V975" s="441"/>
      <c r="W975" s="441"/>
      <c r="X975" s="441"/>
      <c r="Y975" s="441"/>
      <c r="Z975" s="441"/>
    </row>
    <row r="976" spans="1:26" ht="13.5" customHeight="1" x14ac:dyDescent="0.2">
      <c r="A976" s="441"/>
      <c r="B976" s="441"/>
      <c r="C976" s="441"/>
      <c r="D976" s="441"/>
      <c r="E976" s="441"/>
      <c r="F976" s="441"/>
      <c r="G976" s="441"/>
      <c r="H976" s="441"/>
      <c r="I976" s="441"/>
      <c r="J976" s="441"/>
      <c r="K976" s="441"/>
      <c r="L976" s="441"/>
      <c r="M976" s="441"/>
      <c r="N976" s="441"/>
      <c r="O976" s="441"/>
      <c r="P976" s="441"/>
      <c r="Q976" s="441"/>
      <c r="R976" s="441"/>
      <c r="S976" s="441"/>
      <c r="T976" s="441"/>
      <c r="U976" s="441"/>
      <c r="V976" s="441"/>
      <c r="W976" s="441"/>
      <c r="X976" s="441"/>
      <c r="Y976" s="441"/>
      <c r="Z976" s="441"/>
    </row>
    <row r="977" spans="1:26" ht="13.5" customHeight="1" x14ac:dyDescent="0.2">
      <c r="A977" s="441"/>
      <c r="B977" s="441"/>
      <c r="C977" s="441"/>
      <c r="D977" s="441"/>
      <c r="E977" s="441"/>
      <c r="F977" s="441"/>
      <c r="G977" s="441"/>
      <c r="H977" s="441"/>
      <c r="I977" s="441"/>
      <c r="J977" s="441"/>
      <c r="K977" s="441"/>
      <c r="L977" s="441"/>
      <c r="M977" s="441"/>
      <c r="N977" s="441"/>
      <c r="O977" s="441"/>
      <c r="P977" s="441"/>
      <c r="Q977" s="441"/>
      <c r="R977" s="441"/>
      <c r="S977" s="441"/>
      <c r="T977" s="441"/>
      <c r="U977" s="441"/>
      <c r="V977" s="441"/>
      <c r="W977" s="441"/>
      <c r="X977" s="441"/>
      <c r="Y977" s="441"/>
      <c r="Z977" s="441"/>
    </row>
    <row r="978" spans="1:26" ht="13.5" customHeight="1" x14ac:dyDescent="0.2">
      <c r="A978" s="441"/>
      <c r="B978" s="441"/>
      <c r="C978" s="441"/>
      <c r="D978" s="441"/>
      <c r="E978" s="441"/>
      <c r="F978" s="441"/>
      <c r="G978" s="441"/>
      <c r="H978" s="441"/>
      <c r="I978" s="441"/>
      <c r="J978" s="441"/>
      <c r="K978" s="441"/>
      <c r="L978" s="441"/>
      <c r="M978" s="441"/>
      <c r="N978" s="441"/>
      <c r="O978" s="441"/>
      <c r="P978" s="441"/>
      <c r="Q978" s="441"/>
      <c r="R978" s="441"/>
      <c r="S978" s="441"/>
      <c r="T978" s="441"/>
      <c r="U978" s="441"/>
      <c r="V978" s="441"/>
      <c r="W978" s="441"/>
      <c r="X978" s="441"/>
      <c r="Y978" s="441"/>
      <c r="Z978" s="441"/>
    </row>
    <row r="979" spans="1:26" ht="13.5" customHeight="1" x14ac:dyDescent="0.2">
      <c r="A979" s="441"/>
      <c r="B979" s="441"/>
      <c r="C979" s="441"/>
      <c r="D979" s="441"/>
      <c r="E979" s="441"/>
      <c r="F979" s="441"/>
      <c r="G979" s="441"/>
      <c r="H979" s="441"/>
      <c r="I979" s="441"/>
      <c r="J979" s="441"/>
      <c r="K979" s="441"/>
      <c r="L979" s="441"/>
      <c r="M979" s="441"/>
      <c r="N979" s="441"/>
      <c r="O979" s="441"/>
      <c r="P979" s="441"/>
      <c r="Q979" s="441"/>
      <c r="R979" s="441"/>
      <c r="S979" s="441"/>
      <c r="T979" s="441"/>
      <c r="U979" s="441"/>
      <c r="V979" s="441"/>
      <c r="W979" s="441"/>
      <c r="X979" s="441"/>
      <c r="Y979" s="441"/>
      <c r="Z979" s="441"/>
    </row>
    <row r="980" spans="1:26" ht="13.5" customHeight="1" x14ac:dyDescent="0.2">
      <c r="A980" s="441"/>
      <c r="B980" s="441"/>
      <c r="C980" s="441"/>
      <c r="D980" s="441"/>
      <c r="E980" s="441"/>
      <c r="F980" s="441"/>
      <c r="G980" s="441"/>
      <c r="H980" s="441"/>
      <c r="I980" s="441"/>
      <c r="J980" s="441"/>
      <c r="K980" s="441"/>
      <c r="L980" s="441"/>
      <c r="M980" s="441"/>
      <c r="N980" s="441"/>
      <c r="O980" s="441"/>
      <c r="P980" s="441"/>
      <c r="Q980" s="441"/>
      <c r="R980" s="441"/>
      <c r="S980" s="441"/>
      <c r="T980" s="441"/>
      <c r="U980" s="441"/>
      <c r="V980" s="441"/>
      <c r="W980" s="441"/>
      <c r="X980" s="441"/>
      <c r="Y980" s="441"/>
      <c r="Z980" s="441"/>
    </row>
    <row r="981" spans="1:26" ht="13.5" customHeight="1" x14ac:dyDescent="0.2">
      <c r="A981" s="441"/>
      <c r="B981" s="441"/>
      <c r="C981" s="441"/>
      <c r="D981" s="441"/>
      <c r="E981" s="441"/>
      <c r="F981" s="441"/>
      <c r="G981" s="441"/>
      <c r="H981" s="441"/>
      <c r="I981" s="441"/>
      <c r="J981" s="441"/>
      <c r="K981" s="441"/>
      <c r="L981" s="441"/>
      <c r="M981" s="441"/>
      <c r="N981" s="441"/>
      <c r="O981" s="441"/>
      <c r="P981" s="441"/>
      <c r="Q981" s="441"/>
      <c r="R981" s="441"/>
      <c r="S981" s="441"/>
      <c r="T981" s="441"/>
      <c r="U981" s="441"/>
      <c r="V981" s="441"/>
      <c r="W981" s="441"/>
      <c r="X981" s="441"/>
      <c r="Y981" s="441"/>
      <c r="Z981" s="441"/>
    </row>
    <row r="982" spans="1:26" ht="13.5" customHeight="1" x14ac:dyDescent="0.2">
      <c r="A982" s="441"/>
      <c r="B982" s="441"/>
      <c r="C982" s="441"/>
      <c r="D982" s="441"/>
      <c r="E982" s="441"/>
      <c r="F982" s="441"/>
      <c r="G982" s="441"/>
      <c r="H982" s="441"/>
      <c r="I982" s="441"/>
      <c r="J982" s="441"/>
      <c r="K982" s="441"/>
      <c r="L982" s="441"/>
      <c r="M982" s="441"/>
      <c r="N982" s="441"/>
      <c r="O982" s="441"/>
      <c r="P982" s="441"/>
      <c r="Q982" s="441"/>
      <c r="R982" s="441"/>
      <c r="S982" s="441"/>
      <c r="T982" s="441"/>
      <c r="U982" s="441"/>
      <c r="V982" s="441"/>
      <c r="W982" s="441"/>
      <c r="X982" s="441"/>
      <c r="Y982" s="441"/>
      <c r="Z982" s="441"/>
    </row>
    <row r="983" spans="1:26" ht="13.5" customHeight="1" x14ac:dyDescent="0.2">
      <c r="A983" s="441"/>
      <c r="B983" s="441"/>
      <c r="C983" s="441"/>
      <c r="D983" s="441"/>
      <c r="E983" s="441"/>
      <c r="F983" s="441"/>
      <c r="G983" s="441"/>
      <c r="H983" s="441"/>
      <c r="I983" s="441"/>
      <c r="J983" s="441"/>
      <c r="K983" s="441"/>
      <c r="L983" s="441"/>
      <c r="M983" s="441"/>
      <c r="N983" s="441"/>
      <c r="O983" s="441"/>
      <c r="P983" s="441"/>
      <c r="Q983" s="441"/>
      <c r="R983" s="441"/>
      <c r="S983" s="441"/>
      <c r="T983" s="441"/>
      <c r="U983" s="441"/>
      <c r="V983" s="441"/>
      <c r="W983" s="441"/>
      <c r="X983" s="441"/>
      <c r="Y983" s="441"/>
      <c r="Z983" s="441"/>
    </row>
    <row r="984" spans="1:26" ht="13.5" customHeight="1" x14ac:dyDescent="0.2">
      <c r="A984" s="441"/>
      <c r="B984" s="441"/>
      <c r="C984" s="441"/>
      <c r="D984" s="441"/>
      <c r="E984" s="441"/>
      <c r="F984" s="441"/>
      <c r="G984" s="441"/>
      <c r="H984" s="441"/>
      <c r="I984" s="441"/>
      <c r="J984" s="441"/>
      <c r="K984" s="441"/>
      <c r="L984" s="441"/>
      <c r="M984" s="441"/>
      <c r="N984" s="441"/>
      <c r="O984" s="441"/>
      <c r="P984" s="441"/>
      <c r="Q984" s="441"/>
      <c r="R984" s="441"/>
      <c r="S984" s="441"/>
      <c r="T984" s="441"/>
      <c r="U984" s="441"/>
      <c r="V984" s="441"/>
      <c r="W984" s="441"/>
      <c r="X984" s="441"/>
      <c r="Y984" s="441"/>
      <c r="Z984" s="441"/>
    </row>
    <row r="985" spans="1:26" ht="13.5" customHeight="1" x14ac:dyDescent="0.2">
      <c r="A985" s="441"/>
      <c r="B985" s="441"/>
      <c r="C985" s="441"/>
      <c r="D985" s="441"/>
      <c r="E985" s="441"/>
      <c r="F985" s="441"/>
      <c r="G985" s="441"/>
      <c r="H985" s="441"/>
      <c r="I985" s="441"/>
      <c r="J985" s="441"/>
      <c r="K985" s="441"/>
      <c r="L985" s="441"/>
      <c r="M985" s="441"/>
      <c r="N985" s="441"/>
      <c r="O985" s="441"/>
      <c r="P985" s="441"/>
      <c r="Q985" s="441"/>
      <c r="R985" s="441"/>
      <c r="S985" s="441"/>
      <c r="T985" s="441"/>
      <c r="U985" s="441"/>
      <c r="V985" s="441"/>
      <c r="W985" s="441"/>
      <c r="X985" s="441"/>
      <c r="Y985" s="441"/>
      <c r="Z985" s="441"/>
    </row>
    <row r="986" spans="1:26" ht="13.5" customHeight="1" x14ac:dyDescent="0.2">
      <c r="A986" s="441"/>
      <c r="B986" s="441"/>
      <c r="C986" s="441"/>
      <c r="D986" s="441"/>
      <c r="E986" s="441"/>
      <c r="F986" s="441"/>
      <c r="G986" s="441"/>
      <c r="H986" s="441"/>
      <c r="I986" s="441"/>
      <c r="J986" s="441"/>
      <c r="K986" s="441"/>
      <c r="L986" s="441"/>
      <c r="M986" s="441"/>
      <c r="N986" s="441"/>
      <c r="O986" s="441"/>
      <c r="P986" s="441"/>
      <c r="Q986" s="441"/>
      <c r="R986" s="441"/>
      <c r="S986" s="441"/>
      <c r="T986" s="441"/>
      <c r="U986" s="441"/>
      <c r="V986" s="441"/>
      <c r="W986" s="441"/>
      <c r="X986" s="441"/>
      <c r="Y986" s="441"/>
      <c r="Z986" s="441"/>
    </row>
    <row r="987" spans="1:26" ht="13.5" customHeight="1" x14ac:dyDescent="0.2">
      <c r="A987" s="441"/>
      <c r="B987" s="441"/>
      <c r="C987" s="441"/>
      <c r="D987" s="441"/>
      <c r="E987" s="441"/>
      <c r="F987" s="441"/>
      <c r="G987" s="441"/>
      <c r="H987" s="441"/>
      <c r="I987" s="441"/>
      <c r="J987" s="441"/>
      <c r="K987" s="441"/>
      <c r="L987" s="441"/>
      <c r="M987" s="441"/>
      <c r="N987" s="441"/>
      <c r="O987" s="441"/>
      <c r="P987" s="441"/>
      <c r="Q987" s="441"/>
      <c r="R987" s="441"/>
      <c r="S987" s="441"/>
      <c r="T987" s="441"/>
      <c r="U987" s="441"/>
      <c r="V987" s="441"/>
      <c r="W987" s="441"/>
      <c r="X987" s="441"/>
      <c r="Y987" s="441"/>
      <c r="Z987" s="441"/>
    </row>
    <row r="988" spans="1:26" ht="13.5" customHeight="1" x14ac:dyDescent="0.2">
      <c r="A988" s="441"/>
      <c r="B988" s="441"/>
      <c r="C988" s="441"/>
      <c r="D988" s="441"/>
      <c r="E988" s="441"/>
      <c r="F988" s="441"/>
      <c r="G988" s="441"/>
      <c r="H988" s="441"/>
      <c r="I988" s="441"/>
      <c r="J988" s="441"/>
      <c r="K988" s="441"/>
      <c r="L988" s="441"/>
      <c r="M988" s="441"/>
      <c r="N988" s="441"/>
      <c r="O988" s="441"/>
      <c r="P988" s="441"/>
      <c r="Q988" s="441"/>
      <c r="R988" s="441"/>
      <c r="S988" s="441"/>
      <c r="T988" s="441"/>
      <c r="U988" s="441"/>
      <c r="V988" s="441"/>
      <c r="W988" s="441"/>
      <c r="X988" s="441"/>
      <c r="Y988" s="441"/>
      <c r="Z988" s="441"/>
    </row>
    <row r="989" spans="1:26" ht="13.5" customHeight="1" x14ac:dyDescent="0.2">
      <c r="A989" s="441"/>
      <c r="B989" s="441"/>
      <c r="C989" s="441"/>
      <c r="D989" s="441"/>
      <c r="E989" s="441"/>
      <c r="F989" s="441"/>
      <c r="G989" s="441"/>
      <c r="H989" s="441"/>
      <c r="I989" s="441"/>
      <c r="J989" s="441"/>
      <c r="K989" s="441"/>
      <c r="L989" s="441"/>
      <c r="M989" s="441"/>
      <c r="N989" s="441"/>
      <c r="O989" s="441"/>
      <c r="P989" s="441"/>
      <c r="Q989" s="441"/>
      <c r="R989" s="441"/>
      <c r="S989" s="441"/>
      <c r="T989" s="441"/>
      <c r="U989" s="441"/>
      <c r="V989" s="441"/>
      <c r="W989" s="441"/>
      <c r="X989" s="441"/>
      <c r="Y989" s="441"/>
      <c r="Z989" s="441"/>
    </row>
    <row r="990" spans="1:26" ht="13.5" customHeight="1" x14ac:dyDescent="0.2">
      <c r="A990" s="441"/>
      <c r="B990" s="441"/>
      <c r="C990" s="441"/>
      <c r="D990" s="441"/>
      <c r="E990" s="441"/>
      <c r="F990" s="441"/>
      <c r="G990" s="441"/>
      <c r="H990" s="441"/>
      <c r="I990" s="441"/>
      <c r="J990" s="441"/>
      <c r="K990" s="441"/>
      <c r="L990" s="441"/>
      <c r="M990" s="441"/>
      <c r="N990" s="441"/>
      <c r="O990" s="441"/>
      <c r="P990" s="441"/>
      <c r="Q990" s="441"/>
      <c r="R990" s="441"/>
      <c r="S990" s="441"/>
      <c r="T990" s="441"/>
      <c r="U990" s="441"/>
      <c r="V990" s="441"/>
      <c r="W990" s="441"/>
      <c r="X990" s="441"/>
      <c r="Y990" s="441"/>
      <c r="Z990" s="441"/>
    </row>
    <row r="991" spans="1:26" ht="13.5" customHeight="1" x14ac:dyDescent="0.2">
      <c r="A991" s="441"/>
      <c r="B991" s="441"/>
      <c r="C991" s="441"/>
      <c r="D991" s="441"/>
      <c r="E991" s="441"/>
      <c r="F991" s="441"/>
      <c r="G991" s="441"/>
      <c r="H991" s="441"/>
      <c r="I991" s="441"/>
      <c r="J991" s="441"/>
      <c r="K991" s="441"/>
      <c r="L991" s="441"/>
      <c r="M991" s="441"/>
      <c r="N991" s="441"/>
      <c r="O991" s="441"/>
      <c r="P991" s="441"/>
      <c r="Q991" s="441"/>
      <c r="R991" s="441"/>
      <c r="S991" s="441"/>
      <c r="T991" s="441"/>
      <c r="U991" s="441"/>
      <c r="V991" s="441"/>
      <c r="W991" s="441"/>
      <c r="X991" s="441"/>
      <c r="Y991" s="441"/>
      <c r="Z991" s="441"/>
    </row>
    <row r="992" spans="1:26" ht="13.5" customHeight="1" x14ac:dyDescent="0.2">
      <c r="A992" s="441"/>
      <c r="B992" s="441"/>
      <c r="C992" s="441"/>
      <c r="D992" s="441"/>
      <c r="E992" s="441"/>
      <c r="F992" s="441"/>
      <c r="G992" s="441"/>
      <c r="H992" s="441"/>
      <c r="I992" s="441"/>
      <c r="J992" s="441"/>
      <c r="K992" s="441"/>
      <c r="L992" s="441"/>
      <c r="M992" s="441"/>
      <c r="N992" s="441"/>
      <c r="O992" s="441"/>
      <c r="P992" s="441"/>
      <c r="Q992" s="441"/>
      <c r="R992" s="441"/>
      <c r="S992" s="441"/>
      <c r="T992" s="441"/>
      <c r="U992" s="441"/>
      <c r="V992" s="441"/>
      <c r="W992" s="441"/>
      <c r="X992" s="441"/>
      <c r="Y992" s="441"/>
      <c r="Z992" s="441"/>
    </row>
    <row r="993" spans="1:26" ht="13.5" customHeight="1" x14ac:dyDescent="0.2">
      <c r="A993" s="441"/>
      <c r="B993" s="441"/>
      <c r="C993" s="441"/>
      <c r="D993" s="441"/>
      <c r="E993" s="441"/>
      <c r="F993" s="441"/>
      <c r="G993" s="441"/>
      <c r="H993" s="441"/>
      <c r="I993" s="441"/>
      <c r="J993" s="441"/>
      <c r="K993" s="441"/>
      <c r="L993" s="441"/>
      <c r="M993" s="441"/>
      <c r="N993" s="441"/>
      <c r="O993" s="441"/>
      <c r="P993" s="441"/>
      <c r="Q993" s="441"/>
      <c r="R993" s="441"/>
      <c r="S993" s="441"/>
      <c r="T993" s="441"/>
      <c r="U993" s="441"/>
      <c r="V993" s="441"/>
      <c r="W993" s="441"/>
      <c r="X993" s="441"/>
      <c r="Y993" s="441"/>
      <c r="Z993" s="441"/>
    </row>
    <row r="994" spans="1:26" ht="13.5" customHeight="1" x14ac:dyDescent="0.2">
      <c r="A994" s="441"/>
      <c r="B994" s="441"/>
      <c r="C994" s="441"/>
      <c r="D994" s="441"/>
      <c r="E994" s="441"/>
      <c r="F994" s="441"/>
      <c r="G994" s="441"/>
      <c r="H994" s="441"/>
      <c r="I994" s="441"/>
      <c r="J994" s="441"/>
      <c r="K994" s="441"/>
      <c r="L994" s="441"/>
      <c r="M994" s="441"/>
      <c r="N994" s="441"/>
      <c r="O994" s="441"/>
      <c r="P994" s="441"/>
      <c r="Q994" s="441"/>
      <c r="R994" s="441"/>
      <c r="S994" s="441"/>
      <c r="T994" s="441"/>
      <c r="U994" s="441"/>
      <c r="V994" s="441"/>
      <c r="W994" s="441"/>
      <c r="X994" s="441"/>
      <c r="Y994" s="441"/>
      <c r="Z994" s="441"/>
    </row>
    <row r="995" spans="1:26" ht="13.5" customHeight="1" x14ac:dyDescent="0.2">
      <c r="A995" s="441"/>
      <c r="B995" s="441"/>
      <c r="C995" s="441"/>
      <c r="D995" s="441"/>
      <c r="E995" s="441"/>
      <c r="F995" s="441"/>
      <c r="G995" s="441"/>
      <c r="H995" s="441"/>
      <c r="I995" s="441"/>
      <c r="J995" s="441"/>
      <c r="K995" s="441"/>
      <c r="L995" s="441"/>
      <c r="M995" s="441"/>
      <c r="N995" s="441"/>
      <c r="O995" s="441"/>
      <c r="P995" s="441"/>
      <c r="Q995" s="441"/>
      <c r="R995" s="441"/>
      <c r="S995" s="441"/>
      <c r="T995" s="441"/>
      <c r="U995" s="441"/>
      <c r="V995" s="441"/>
      <c r="W995" s="441"/>
      <c r="X995" s="441"/>
      <c r="Y995" s="441"/>
      <c r="Z995" s="441"/>
    </row>
    <row r="996" spans="1:26" ht="13.5" customHeight="1" x14ac:dyDescent="0.2">
      <c r="A996" s="441"/>
      <c r="B996" s="441"/>
      <c r="C996" s="441"/>
      <c r="D996" s="441"/>
      <c r="E996" s="441"/>
      <c r="F996" s="441"/>
      <c r="G996" s="441"/>
      <c r="H996" s="441"/>
      <c r="I996" s="441"/>
      <c r="J996" s="441"/>
      <c r="K996" s="441"/>
      <c r="L996" s="441"/>
      <c r="M996" s="441"/>
      <c r="N996" s="441"/>
      <c r="O996" s="441"/>
      <c r="P996" s="441"/>
      <c r="Q996" s="441"/>
      <c r="R996" s="441"/>
      <c r="S996" s="441"/>
      <c r="T996" s="441"/>
      <c r="U996" s="441"/>
      <c r="V996" s="441"/>
      <c r="W996" s="441"/>
      <c r="X996" s="441"/>
      <c r="Y996" s="441"/>
      <c r="Z996" s="441"/>
    </row>
  </sheetData>
  <mergeCells count="8">
    <mergeCell ref="B32:O32"/>
    <mergeCell ref="B33:O33"/>
    <mergeCell ref="B2:P2"/>
    <mergeCell ref="B3:O3"/>
    <mergeCell ref="B12:O12"/>
    <mergeCell ref="B13:O13"/>
    <mergeCell ref="B22:P22"/>
    <mergeCell ref="B23:O23"/>
  </mergeCells>
  <hyperlinks>
    <hyperlink ref="Q3" location="Índice!A50" display="Volver" xr:uid="{00000000-0004-0000-1F00-000000000000}"/>
    <hyperlink ref="Q12" location="Índice!A50" display="Volver" xr:uid="{00000000-0004-0000-1F00-000001000000}"/>
    <hyperlink ref="Q22" location="Índice!A50" display="Volver" xr:uid="{00000000-0004-0000-1F00-000002000000}"/>
    <hyperlink ref="Q33" location="Índice!A50" display="Volver" xr:uid="{00000000-0004-0000-1F00-000003000000}"/>
  </hyperlinks>
  <printOptions horizontalCentered="1"/>
  <pageMargins left="0.19685039370078741" right="0.19685039370078741" top="0.59055118110236227" bottom="0.98425196850393704" header="0" footer="0"/>
  <pageSetup paperSize="14"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4" tint="0.79998168889431442"/>
    <outlinePr summaryBelow="0" summaryRight="0"/>
    <pageSetUpPr fitToPage="1"/>
  </sheetPr>
  <dimension ref="A1:Z997"/>
  <sheetViews>
    <sheetView showGridLines="0" zoomScale="90" zoomScaleNormal="90" workbookViewId="0"/>
  </sheetViews>
  <sheetFormatPr baseColWidth="10" defaultRowHeight="15" customHeight="1" x14ac:dyDescent="0.2"/>
  <cols>
    <col min="1" max="1" width="3.42578125" style="440" customWidth="1"/>
    <col min="2" max="2" width="16.85546875" style="440" customWidth="1"/>
    <col min="3" max="3" width="11.5703125" style="440" customWidth="1"/>
    <col min="4" max="4" width="12.42578125" style="440" customWidth="1"/>
    <col min="5" max="14" width="11.42578125" style="440" customWidth="1"/>
    <col min="15" max="26" width="10.85546875" style="440" customWidth="1"/>
    <col min="27" max="16384" width="11.42578125" style="440"/>
  </cols>
  <sheetData>
    <row r="1" spans="1:26" ht="27" customHeight="1" x14ac:dyDescent="0.25">
      <c r="A1" s="469"/>
      <c r="B1" s="1286" t="s">
        <v>337</v>
      </c>
      <c r="C1" s="1288"/>
      <c r="D1" s="1288"/>
      <c r="E1" s="1288"/>
      <c r="F1" s="1288"/>
      <c r="G1" s="1288"/>
      <c r="H1" s="1288"/>
      <c r="I1" s="1288"/>
      <c r="J1" s="1288"/>
      <c r="K1" s="1288"/>
      <c r="L1" s="1288"/>
      <c r="M1" s="1288"/>
      <c r="N1" s="1288"/>
      <c r="O1" s="1288"/>
      <c r="P1" s="469"/>
      <c r="Q1" s="469"/>
      <c r="R1" s="469"/>
      <c r="S1" s="469"/>
      <c r="T1" s="469"/>
      <c r="U1" s="469"/>
      <c r="V1" s="469"/>
      <c r="W1" s="469"/>
      <c r="X1" s="469"/>
      <c r="Y1" s="469"/>
      <c r="Z1" s="469"/>
    </row>
    <row r="2" spans="1:26" ht="17.25" customHeight="1" x14ac:dyDescent="0.25">
      <c r="A2" s="469"/>
      <c r="B2" s="1286" t="s">
        <v>2</v>
      </c>
      <c r="C2" s="1288"/>
      <c r="D2" s="1288"/>
      <c r="E2" s="1288"/>
      <c r="F2" s="1288"/>
      <c r="G2" s="1288"/>
      <c r="H2" s="1288"/>
      <c r="I2" s="1288"/>
      <c r="J2" s="1288"/>
      <c r="K2" s="1288"/>
      <c r="L2" s="1288"/>
      <c r="M2" s="1288"/>
      <c r="N2" s="1288"/>
      <c r="O2" s="1288"/>
      <c r="P2" s="1191" t="s">
        <v>1070</v>
      </c>
      <c r="Q2" s="469"/>
      <c r="R2" s="469"/>
      <c r="S2" s="469"/>
      <c r="T2" s="469"/>
      <c r="U2" s="469"/>
      <c r="V2" s="469"/>
      <c r="W2" s="469"/>
      <c r="X2" s="469"/>
      <c r="Y2" s="469"/>
      <c r="Z2" s="469"/>
    </row>
    <row r="3" spans="1:26" ht="12.75" customHeight="1" x14ac:dyDescent="0.2">
      <c r="A3" s="470"/>
      <c r="B3" s="443"/>
      <c r="C3" s="470"/>
      <c r="D3" s="471"/>
      <c r="E3" s="471"/>
      <c r="F3" s="471"/>
      <c r="G3" s="444"/>
      <c r="H3" s="444"/>
      <c r="I3" s="444"/>
      <c r="J3" s="444"/>
      <c r="K3" s="444"/>
      <c r="L3" s="444"/>
      <c r="M3" s="444"/>
      <c r="N3" s="444"/>
      <c r="O3" s="444"/>
      <c r="P3" s="470"/>
      <c r="Q3" s="470"/>
      <c r="R3" s="470"/>
      <c r="S3" s="470"/>
      <c r="T3" s="470"/>
      <c r="U3" s="470"/>
      <c r="V3" s="470"/>
      <c r="W3" s="470"/>
      <c r="X3" s="470"/>
      <c r="Y3" s="470"/>
      <c r="Z3" s="470"/>
    </row>
    <row r="4" spans="1:26" ht="12.75" customHeight="1" x14ac:dyDescent="0.25">
      <c r="A4" s="469"/>
      <c r="B4" s="472" t="s">
        <v>328</v>
      </c>
      <c r="C4" s="449" t="s">
        <v>5</v>
      </c>
      <c r="D4" s="449" t="s">
        <v>6</v>
      </c>
      <c r="E4" s="449" t="s">
        <v>7</v>
      </c>
      <c r="F4" s="449" t="s">
        <v>8</v>
      </c>
      <c r="G4" s="449" t="s">
        <v>9</v>
      </c>
      <c r="H4" s="449" t="s">
        <v>10</v>
      </c>
      <c r="I4" s="449" t="s">
        <v>11</v>
      </c>
      <c r="J4" s="449" t="s">
        <v>12</v>
      </c>
      <c r="K4" s="449" t="s">
        <v>13</v>
      </c>
      <c r="L4" s="449" t="s">
        <v>14</v>
      </c>
      <c r="M4" s="449" t="s">
        <v>15</v>
      </c>
      <c r="N4" s="449" t="s">
        <v>16</v>
      </c>
      <c r="O4" s="449" t="s">
        <v>75</v>
      </c>
      <c r="P4" s="469"/>
      <c r="Q4" s="473"/>
      <c r="R4" s="469"/>
      <c r="S4" s="469"/>
      <c r="T4" s="469"/>
      <c r="U4" s="469"/>
      <c r="V4" s="469"/>
      <c r="W4" s="469"/>
      <c r="X4" s="469"/>
      <c r="Y4" s="469"/>
      <c r="Z4" s="469"/>
    </row>
    <row r="5" spans="1:26" ht="12.75" customHeight="1" x14ac:dyDescent="0.2">
      <c r="A5" s="470"/>
      <c r="B5" s="451" t="s">
        <v>329</v>
      </c>
      <c r="C5" s="466">
        <v>3745526</v>
      </c>
      <c r="D5" s="466">
        <v>3772361</v>
      </c>
      <c r="E5" s="466">
        <v>3765344</v>
      </c>
      <c r="F5" s="466">
        <v>3774008</v>
      </c>
      <c r="G5" s="466">
        <v>3754277</v>
      </c>
      <c r="H5" s="466">
        <v>3731909</v>
      </c>
      <c r="I5" s="466">
        <v>3696587</v>
      </c>
      <c r="J5" s="466">
        <v>3684411</v>
      </c>
      <c r="K5" s="466">
        <v>3662067</v>
      </c>
      <c r="L5" s="466">
        <v>3612940</v>
      </c>
      <c r="M5" s="466">
        <v>3623421</v>
      </c>
      <c r="N5" s="466">
        <v>3675222</v>
      </c>
      <c r="O5" s="466">
        <v>3708172.75</v>
      </c>
      <c r="P5" s="470"/>
      <c r="Q5" s="470"/>
      <c r="R5" s="470"/>
      <c r="S5" s="470"/>
      <c r="T5" s="470"/>
      <c r="U5" s="470"/>
      <c r="V5" s="470"/>
      <c r="W5" s="470"/>
      <c r="X5" s="470"/>
      <c r="Y5" s="470"/>
      <c r="Z5" s="470"/>
    </row>
    <row r="6" spans="1:26" ht="12.75" customHeight="1" x14ac:dyDescent="0.2">
      <c r="A6" s="470"/>
      <c r="B6" s="451" t="s">
        <v>330</v>
      </c>
      <c r="C6" s="466">
        <v>1043733</v>
      </c>
      <c r="D6" s="466">
        <v>1052158</v>
      </c>
      <c r="E6" s="466">
        <v>1053166</v>
      </c>
      <c r="F6" s="466">
        <v>1066877</v>
      </c>
      <c r="G6" s="466">
        <v>1079026</v>
      </c>
      <c r="H6" s="466">
        <v>1078018</v>
      </c>
      <c r="I6" s="466">
        <v>1078964</v>
      </c>
      <c r="J6" s="466">
        <v>1075208</v>
      </c>
      <c r="K6" s="466">
        <v>1073262</v>
      </c>
      <c r="L6" s="466">
        <v>1066555</v>
      </c>
      <c r="M6" s="466">
        <v>1064236</v>
      </c>
      <c r="N6" s="466">
        <v>1065928</v>
      </c>
      <c r="O6" s="466">
        <v>1066427.5833333333</v>
      </c>
      <c r="P6" s="470"/>
      <c r="Q6" s="470"/>
      <c r="R6" s="470"/>
      <c r="S6" s="470"/>
      <c r="T6" s="470"/>
      <c r="U6" s="470"/>
      <c r="V6" s="470"/>
      <c r="W6" s="470"/>
      <c r="X6" s="470"/>
      <c r="Y6" s="470"/>
      <c r="Z6" s="470"/>
    </row>
    <row r="7" spans="1:26" ht="12.75" customHeight="1" x14ac:dyDescent="0.2">
      <c r="A7" s="470"/>
      <c r="B7" s="451" t="s">
        <v>335</v>
      </c>
      <c r="C7" s="466">
        <v>432594</v>
      </c>
      <c r="D7" s="466">
        <v>441991</v>
      </c>
      <c r="E7" s="466">
        <v>447615</v>
      </c>
      <c r="F7" s="466">
        <v>456371</v>
      </c>
      <c r="G7" s="466">
        <v>456970</v>
      </c>
      <c r="H7" s="466">
        <v>454480</v>
      </c>
      <c r="I7" s="466">
        <v>457998</v>
      </c>
      <c r="J7" s="466">
        <v>441154</v>
      </c>
      <c r="K7" s="466">
        <v>427300</v>
      </c>
      <c r="L7" s="466">
        <v>417535</v>
      </c>
      <c r="M7" s="466">
        <v>456945</v>
      </c>
      <c r="N7" s="466">
        <v>446666</v>
      </c>
      <c r="O7" s="466">
        <v>444801.58333333331</v>
      </c>
      <c r="P7" s="470"/>
      <c r="Q7" s="470"/>
      <c r="R7" s="470"/>
      <c r="S7" s="470"/>
      <c r="T7" s="470"/>
      <c r="U7" s="470"/>
      <c r="V7" s="470"/>
      <c r="W7" s="470"/>
      <c r="X7" s="470"/>
      <c r="Y7" s="470"/>
      <c r="Z7" s="470"/>
    </row>
    <row r="8" spans="1:26" ht="12.75" customHeight="1" x14ac:dyDescent="0.2">
      <c r="A8" s="470"/>
      <c r="B8" s="451" t="s">
        <v>332</v>
      </c>
      <c r="C8" s="466">
        <v>295458</v>
      </c>
      <c r="D8" s="466">
        <v>295195</v>
      </c>
      <c r="E8" s="466">
        <v>295299</v>
      </c>
      <c r="F8" s="466">
        <v>296207</v>
      </c>
      <c r="G8" s="466">
        <v>294485</v>
      </c>
      <c r="H8" s="466">
        <v>297091</v>
      </c>
      <c r="I8" s="466">
        <v>294246</v>
      </c>
      <c r="J8" s="466">
        <v>293213</v>
      </c>
      <c r="K8" s="466">
        <v>295321</v>
      </c>
      <c r="L8" s="466">
        <v>292023</v>
      </c>
      <c r="M8" s="466">
        <v>290697</v>
      </c>
      <c r="N8" s="466">
        <v>290557</v>
      </c>
      <c r="O8" s="466">
        <v>294149.33333333331</v>
      </c>
      <c r="P8" s="470"/>
      <c r="Q8" s="470"/>
      <c r="R8" s="470"/>
      <c r="S8" s="470"/>
      <c r="T8" s="470"/>
      <c r="U8" s="470"/>
      <c r="V8" s="470"/>
      <c r="W8" s="470"/>
      <c r="X8" s="470"/>
      <c r="Y8" s="470"/>
      <c r="Z8" s="470"/>
    </row>
    <row r="9" spans="1:26" ht="12.75" customHeight="1" x14ac:dyDescent="0.2">
      <c r="A9" s="470"/>
      <c r="B9" s="454" t="s">
        <v>17</v>
      </c>
      <c r="C9" s="474">
        <v>5517311</v>
      </c>
      <c r="D9" s="474">
        <v>5561705</v>
      </c>
      <c r="E9" s="474">
        <v>5561424</v>
      </c>
      <c r="F9" s="474">
        <v>5593463</v>
      </c>
      <c r="G9" s="474">
        <v>5584758</v>
      </c>
      <c r="H9" s="474">
        <v>5561498</v>
      </c>
      <c r="I9" s="474">
        <v>5527795</v>
      </c>
      <c r="J9" s="474">
        <v>5493986</v>
      </c>
      <c r="K9" s="474">
        <v>5457950</v>
      </c>
      <c r="L9" s="474">
        <v>5389053</v>
      </c>
      <c r="M9" s="474">
        <v>5435299</v>
      </c>
      <c r="N9" s="474">
        <v>5478373</v>
      </c>
      <c r="O9" s="474">
        <v>5513551.25</v>
      </c>
      <c r="P9" s="470"/>
      <c r="Q9" s="470"/>
      <c r="R9" s="470"/>
      <c r="S9" s="470"/>
      <c r="T9" s="470"/>
      <c r="U9" s="470"/>
      <c r="V9" s="470"/>
      <c r="W9" s="470"/>
      <c r="X9" s="470"/>
      <c r="Y9" s="470"/>
      <c r="Z9" s="470"/>
    </row>
    <row r="10" spans="1:26" ht="21" customHeight="1" x14ac:dyDescent="0.2">
      <c r="A10" s="470"/>
      <c r="B10" s="475"/>
      <c r="C10" s="456"/>
      <c r="D10" s="476"/>
      <c r="E10" s="445"/>
      <c r="F10" s="445"/>
      <c r="G10" s="445"/>
      <c r="H10" s="445"/>
      <c r="I10" s="445"/>
      <c r="J10" s="445"/>
      <c r="K10" s="444"/>
      <c r="L10" s="477"/>
      <c r="M10" s="477"/>
      <c r="N10" s="477"/>
      <c r="O10" s="462"/>
      <c r="P10" s="470"/>
      <c r="Q10" s="470"/>
      <c r="R10" s="470"/>
      <c r="S10" s="470"/>
      <c r="T10" s="470"/>
      <c r="U10" s="470"/>
      <c r="V10" s="470"/>
      <c r="W10" s="470"/>
      <c r="X10" s="470"/>
      <c r="Y10" s="470"/>
      <c r="Z10" s="470"/>
    </row>
    <row r="11" spans="1:26" ht="17.25" customHeight="1" x14ac:dyDescent="0.2">
      <c r="A11" s="470"/>
      <c r="B11" s="475"/>
      <c r="C11" s="456"/>
      <c r="D11" s="447"/>
      <c r="E11" s="471"/>
      <c r="F11" s="471"/>
      <c r="G11" s="471"/>
      <c r="H11" s="471"/>
      <c r="I11" s="471"/>
      <c r="J11" s="471"/>
      <c r="K11" s="471"/>
      <c r="L11" s="471"/>
      <c r="M11" s="471"/>
      <c r="N11" s="471"/>
      <c r="O11" s="470"/>
      <c r="P11" s="470"/>
      <c r="Q11" s="463"/>
      <c r="R11" s="470"/>
      <c r="S11" s="470"/>
      <c r="T11" s="470"/>
      <c r="U11" s="470"/>
      <c r="V11" s="470"/>
      <c r="W11" s="470"/>
      <c r="X11" s="470"/>
      <c r="Y11" s="470"/>
      <c r="Z11" s="470"/>
    </row>
    <row r="12" spans="1:26" ht="31.5" customHeight="1" x14ac:dyDescent="0.25">
      <c r="A12" s="469"/>
      <c r="B12" s="1286" t="s">
        <v>338</v>
      </c>
      <c r="C12" s="1288"/>
      <c r="D12" s="1288"/>
      <c r="E12" s="1288"/>
      <c r="F12" s="1288"/>
      <c r="G12" s="1288"/>
      <c r="H12" s="1288"/>
      <c r="I12" s="1288"/>
      <c r="J12" s="1288"/>
      <c r="K12" s="1288"/>
      <c r="L12" s="1288"/>
      <c r="M12" s="1288"/>
      <c r="N12" s="1288"/>
      <c r="O12" s="1288"/>
      <c r="P12" s="1191" t="s">
        <v>1070</v>
      </c>
      <c r="Q12" s="478"/>
      <c r="R12" s="469"/>
      <c r="S12" s="469"/>
      <c r="T12" s="469"/>
      <c r="U12" s="469"/>
      <c r="V12" s="469"/>
      <c r="W12" s="469"/>
      <c r="X12" s="469"/>
      <c r="Y12" s="469"/>
      <c r="Z12" s="469"/>
    </row>
    <row r="13" spans="1:26" ht="12.75" customHeight="1" x14ac:dyDescent="0.25">
      <c r="A13" s="469"/>
      <c r="B13" s="1286" t="s">
        <v>2</v>
      </c>
      <c r="C13" s="1288"/>
      <c r="D13" s="1288"/>
      <c r="E13" s="1288"/>
      <c r="F13" s="1288"/>
      <c r="G13" s="1288"/>
      <c r="H13" s="1288"/>
      <c r="I13" s="1288"/>
      <c r="J13" s="1288"/>
      <c r="K13" s="1288"/>
      <c r="L13" s="1288"/>
      <c r="M13" s="1288"/>
      <c r="N13" s="1288"/>
      <c r="O13" s="1288"/>
      <c r="R13" s="469"/>
      <c r="S13" s="469"/>
      <c r="T13" s="469"/>
      <c r="U13" s="469"/>
      <c r="V13" s="469"/>
      <c r="W13" s="469"/>
      <c r="X13" s="469"/>
      <c r="Y13" s="469"/>
      <c r="Z13" s="469"/>
    </row>
    <row r="14" spans="1:26" ht="12.75" customHeight="1" x14ac:dyDescent="0.2">
      <c r="A14" s="470"/>
      <c r="B14" s="441"/>
      <c r="C14" s="444"/>
      <c r="D14" s="458"/>
      <c r="E14" s="458"/>
      <c r="F14" s="458"/>
      <c r="G14" s="458"/>
      <c r="H14" s="458"/>
      <c r="I14" s="458"/>
      <c r="J14" s="458"/>
      <c r="K14" s="458"/>
      <c r="L14" s="458"/>
      <c r="M14" s="458"/>
      <c r="N14" s="458"/>
      <c r="O14" s="446"/>
      <c r="P14" s="444"/>
      <c r="R14" s="470"/>
      <c r="S14" s="470"/>
      <c r="T14" s="470"/>
      <c r="U14" s="470"/>
      <c r="V14" s="470"/>
      <c r="W14" s="470"/>
      <c r="X14" s="470"/>
      <c r="Y14" s="470"/>
      <c r="Z14" s="470"/>
    </row>
    <row r="15" spans="1:26" ht="12.75" customHeight="1" x14ac:dyDescent="0.2">
      <c r="A15" s="469"/>
      <c r="B15" s="472" t="s">
        <v>328</v>
      </c>
      <c r="C15" s="449" t="s">
        <v>5</v>
      </c>
      <c r="D15" s="449" t="s">
        <v>6</v>
      </c>
      <c r="E15" s="449" t="s">
        <v>7</v>
      </c>
      <c r="F15" s="449" t="s">
        <v>8</v>
      </c>
      <c r="G15" s="449" t="s">
        <v>9</v>
      </c>
      <c r="H15" s="449" t="s">
        <v>10</v>
      </c>
      <c r="I15" s="449" t="s">
        <v>11</v>
      </c>
      <c r="J15" s="449" t="s">
        <v>12</v>
      </c>
      <c r="K15" s="449" t="s">
        <v>13</v>
      </c>
      <c r="L15" s="449" t="s">
        <v>14</v>
      </c>
      <c r="M15" s="449" t="s">
        <v>15</v>
      </c>
      <c r="N15" s="449" t="s">
        <v>16</v>
      </c>
      <c r="O15" s="449" t="s">
        <v>75</v>
      </c>
      <c r="P15" s="469"/>
      <c r="Q15" s="469"/>
      <c r="V15" s="469"/>
      <c r="W15" s="469"/>
      <c r="X15" s="469"/>
      <c r="Y15" s="469"/>
      <c r="Z15" s="469"/>
    </row>
    <row r="16" spans="1:26" ht="12.75" customHeight="1" x14ac:dyDescent="0.2">
      <c r="A16" s="470"/>
      <c r="B16" s="451" t="s">
        <v>329</v>
      </c>
      <c r="C16" s="466">
        <v>2381496</v>
      </c>
      <c r="D16" s="466">
        <v>2410783</v>
      </c>
      <c r="E16" s="466">
        <v>2408026</v>
      </c>
      <c r="F16" s="466">
        <v>2413149</v>
      </c>
      <c r="G16" s="466">
        <v>2392719</v>
      </c>
      <c r="H16" s="466">
        <v>2237979</v>
      </c>
      <c r="I16" s="466">
        <v>2192070</v>
      </c>
      <c r="J16" s="452">
        <v>2198721</v>
      </c>
      <c r="K16" s="466">
        <v>2197563</v>
      </c>
      <c r="L16" s="466">
        <v>2172706</v>
      </c>
      <c r="M16" s="466">
        <v>2192972</v>
      </c>
      <c r="N16" s="466">
        <v>2226204</v>
      </c>
      <c r="O16" s="466">
        <v>2285365.6666666665</v>
      </c>
      <c r="R16" s="470"/>
      <c r="S16" s="470"/>
      <c r="T16" s="470"/>
      <c r="U16" s="470"/>
      <c r="V16" s="470"/>
      <c r="W16" s="470"/>
      <c r="X16" s="470"/>
      <c r="Y16" s="470"/>
      <c r="Z16" s="470"/>
    </row>
    <row r="17" spans="1:26" ht="12.75" customHeight="1" x14ac:dyDescent="0.2">
      <c r="A17" s="470"/>
      <c r="B17" s="451" t="s">
        <v>330</v>
      </c>
      <c r="C17" s="466">
        <v>570736</v>
      </c>
      <c r="D17" s="466">
        <v>577784</v>
      </c>
      <c r="E17" s="466">
        <v>576246</v>
      </c>
      <c r="F17" s="466">
        <v>580976</v>
      </c>
      <c r="G17" s="466">
        <v>587201</v>
      </c>
      <c r="H17" s="466">
        <v>585543</v>
      </c>
      <c r="I17" s="466">
        <v>586440</v>
      </c>
      <c r="J17" s="452">
        <v>584771</v>
      </c>
      <c r="K17" s="466">
        <v>584466</v>
      </c>
      <c r="L17" s="466">
        <v>580177</v>
      </c>
      <c r="M17" s="466">
        <v>578843</v>
      </c>
      <c r="N17" s="466">
        <v>579735</v>
      </c>
      <c r="O17" s="466">
        <v>581076.5</v>
      </c>
      <c r="P17" s="470"/>
      <c r="V17" s="470"/>
      <c r="W17" s="470"/>
      <c r="X17" s="470"/>
      <c r="Y17" s="470"/>
      <c r="Z17" s="470"/>
    </row>
    <row r="18" spans="1:26" ht="12.75" customHeight="1" x14ac:dyDescent="0.2">
      <c r="A18" s="470"/>
      <c r="B18" s="451" t="s">
        <v>335</v>
      </c>
      <c r="C18" s="466">
        <v>250072</v>
      </c>
      <c r="D18" s="466">
        <v>257108</v>
      </c>
      <c r="E18" s="466">
        <v>260685</v>
      </c>
      <c r="F18" s="466">
        <v>263447</v>
      </c>
      <c r="G18" s="466">
        <v>263679</v>
      </c>
      <c r="H18" s="466">
        <v>261652</v>
      </c>
      <c r="I18" s="466">
        <v>263484</v>
      </c>
      <c r="J18" s="452">
        <v>252773</v>
      </c>
      <c r="K18" s="466">
        <v>243397</v>
      </c>
      <c r="L18" s="466">
        <v>237195</v>
      </c>
      <c r="M18" s="466">
        <v>262411</v>
      </c>
      <c r="N18" s="466">
        <v>258201</v>
      </c>
      <c r="O18" s="466">
        <v>256175.33333333334</v>
      </c>
      <c r="P18" s="470"/>
      <c r="V18" s="470"/>
      <c r="W18" s="470"/>
      <c r="X18" s="470"/>
      <c r="Y18" s="470"/>
      <c r="Z18" s="470"/>
    </row>
    <row r="19" spans="1:26" ht="12.75" customHeight="1" x14ac:dyDescent="0.2">
      <c r="A19" s="470"/>
      <c r="B19" s="451" t="s">
        <v>332</v>
      </c>
      <c r="C19" s="466">
        <v>178263</v>
      </c>
      <c r="D19" s="466">
        <v>178308</v>
      </c>
      <c r="E19" s="466">
        <v>178022</v>
      </c>
      <c r="F19" s="466">
        <v>178234</v>
      </c>
      <c r="G19" s="466">
        <v>176451</v>
      </c>
      <c r="H19" s="466">
        <v>178489</v>
      </c>
      <c r="I19" s="466">
        <v>176495</v>
      </c>
      <c r="J19" s="452">
        <v>176144</v>
      </c>
      <c r="K19" s="466">
        <v>176523</v>
      </c>
      <c r="L19" s="466">
        <v>174253</v>
      </c>
      <c r="M19" s="466">
        <v>173623</v>
      </c>
      <c r="N19" s="466">
        <v>173834</v>
      </c>
      <c r="O19" s="466">
        <v>176553.25</v>
      </c>
      <c r="V19" s="470"/>
      <c r="W19" s="470"/>
      <c r="X19" s="470"/>
      <c r="Y19" s="470"/>
      <c r="Z19" s="470"/>
    </row>
    <row r="20" spans="1:26" ht="12.75" customHeight="1" x14ac:dyDescent="0.2">
      <c r="A20" s="470"/>
      <c r="B20" s="454" t="s">
        <v>17</v>
      </c>
      <c r="C20" s="474">
        <v>3380567</v>
      </c>
      <c r="D20" s="474">
        <v>3423983</v>
      </c>
      <c r="E20" s="474">
        <v>3422979</v>
      </c>
      <c r="F20" s="474">
        <v>3435806</v>
      </c>
      <c r="G20" s="474">
        <v>3420050</v>
      </c>
      <c r="H20" s="474">
        <v>3263663</v>
      </c>
      <c r="I20" s="474">
        <v>3218489</v>
      </c>
      <c r="J20" s="455">
        <v>3212409</v>
      </c>
      <c r="K20" s="474">
        <v>3201949</v>
      </c>
      <c r="L20" s="474">
        <v>3164331</v>
      </c>
      <c r="M20" s="474">
        <v>3207849</v>
      </c>
      <c r="N20" s="474">
        <v>3237974</v>
      </c>
      <c r="O20" s="474">
        <v>3299170.75</v>
      </c>
      <c r="P20" s="470"/>
      <c r="V20" s="470"/>
      <c r="W20" s="470"/>
      <c r="X20" s="470"/>
      <c r="Y20" s="470"/>
      <c r="Z20" s="470"/>
    </row>
    <row r="21" spans="1:26" ht="32.25" customHeight="1" x14ac:dyDescent="0.2">
      <c r="A21" s="470"/>
      <c r="B21" s="470"/>
      <c r="C21" s="445"/>
      <c r="D21" s="445"/>
      <c r="E21" s="445"/>
      <c r="F21" s="445"/>
      <c r="G21" s="445"/>
      <c r="H21" s="446"/>
      <c r="I21" s="458"/>
      <c r="J21" s="458"/>
      <c r="K21" s="458"/>
      <c r="L21" s="458"/>
      <c r="M21" s="471"/>
      <c r="N21" s="471"/>
      <c r="O21" s="470"/>
      <c r="P21" s="470"/>
      <c r="V21" s="470"/>
      <c r="W21" s="470"/>
      <c r="X21" s="470"/>
      <c r="Y21" s="470"/>
      <c r="Z21" s="470"/>
    </row>
    <row r="22" spans="1:26" ht="24" customHeight="1" x14ac:dyDescent="0.25">
      <c r="A22" s="469"/>
      <c r="B22" s="1286" t="s">
        <v>339</v>
      </c>
      <c r="C22" s="1288"/>
      <c r="D22" s="1288"/>
      <c r="E22" s="1288"/>
      <c r="F22" s="1288"/>
      <c r="G22" s="1288"/>
      <c r="H22" s="1288"/>
      <c r="I22" s="1288"/>
      <c r="J22" s="1288"/>
      <c r="K22" s="1288"/>
      <c r="L22" s="1288"/>
      <c r="M22" s="1288"/>
      <c r="N22" s="1288"/>
      <c r="O22" s="1288"/>
      <c r="P22" s="1191" t="s">
        <v>1070</v>
      </c>
      <c r="V22" s="469"/>
      <c r="W22" s="469"/>
      <c r="X22" s="469"/>
      <c r="Y22" s="469"/>
      <c r="Z22" s="469"/>
    </row>
    <row r="23" spans="1:26" ht="12.75" customHeight="1" x14ac:dyDescent="0.25">
      <c r="A23" s="469"/>
      <c r="B23" s="1286" t="s">
        <v>2</v>
      </c>
      <c r="C23" s="1288"/>
      <c r="D23" s="1288"/>
      <c r="E23" s="1288"/>
      <c r="F23" s="1288"/>
      <c r="G23" s="1288"/>
      <c r="H23" s="1288"/>
      <c r="I23" s="1288"/>
      <c r="J23" s="1288"/>
      <c r="K23" s="1288"/>
      <c r="L23" s="1288"/>
      <c r="M23" s="1288"/>
      <c r="N23" s="1288"/>
      <c r="O23" s="1288"/>
      <c r="P23" s="469"/>
      <c r="V23" s="469"/>
      <c r="W23" s="469"/>
      <c r="X23" s="469"/>
      <c r="Y23" s="469"/>
      <c r="Z23" s="469"/>
    </row>
    <row r="24" spans="1:26" ht="12.75" customHeight="1" x14ac:dyDescent="0.2">
      <c r="A24" s="470"/>
      <c r="B24" s="441"/>
      <c r="C24" s="458"/>
      <c r="D24" s="458"/>
      <c r="E24" s="458"/>
      <c r="F24" s="458"/>
      <c r="G24" s="458"/>
      <c r="H24" s="446"/>
      <c r="I24" s="458"/>
      <c r="J24" s="458"/>
      <c r="K24" s="458"/>
      <c r="L24" s="458"/>
      <c r="M24" s="458"/>
      <c r="N24" s="446"/>
      <c r="O24" s="444"/>
      <c r="P24" s="444"/>
      <c r="V24" s="470"/>
      <c r="W24" s="470"/>
      <c r="X24" s="470"/>
      <c r="Y24" s="470"/>
      <c r="Z24" s="470"/>
    </row>
    <row r="25" spans="1:26" ht="12.75" customHeight="1" x14ac:dyDescent="0.2">
      <c r="A25" s="469"/>
      <c r="B25" s="472" t="s">
        <v>328</v>
      </c>
      <c r="C25" s="449" t="s">
        <v>5</v>
      </c>
      <c r="D25" s="449" t="s">
        <v>6</v>
      </c>
      <c r="E25" s="449" t="s">
        <v>7</v>
      </c>
      <c r="F25" s="449" t="s">
        <v>8</v>
      </c>
      <c r="G25" s="449" t="s">
        <v>9</v>
      </c>
      <c r="H25" s="449" t="s">
        <v>10</v>
      </c>
      <c r="I25" s="449" t="s">
        <v>11</v>
      </c>
      <c r="J25" s="449" t="s">
        <v>12</v>
      </c>
      <c r="K25" s="449" t="s">
        <v>13</v>
      </c>
      <c r="L25" s="449" t="s">
        <v>14</v>
      </c>
      <c r="M25" s="449" t="s">
        <v>15</v>
      </c>
      <c r="N25" s="449" t="s">
        <v>16</v>
      </c>
      <c r="O25" s="449" t="s">
        <v>75</v>
      </c>
      <c r="V25" s="469"/>
      <c r="W25" s="469"/>
      <c r="X25" s="469"/>
      <c r="Y25" s="469"/>
      <c r="Z25" s="469"/>
    </row>
    <row r="26" spans="1:26" ht="12.75" customHeight="1" x14ac:dyDescent="0.2">
      <c r="A26" s="470"/>
      <c r="B26" s="451" t="s">
        <v>329</v>
      </c>
      <c r="C26" s="466">
        <v>1364030</v>
      </c>
      <c r="D26" s="466">
        <v>1361578</v>
      </c>
      <c r="E26" s="466">
        <v>1357318</v>
      </c>
      <c r="F26" s="466">
        <v>1360859</v>
      </c>
      <c r="G26" s="466">
        <v>1361558</v>
      </c>
      <c r="H26" s="466">
        <v>1493930</v>
      </c>
      <c r="I26" s="452">
        <v>1504517</v>
      </c>
      <c r="J26" s="452">
        <v>1485690</v>
      </c>
      <c r="K26" s="466">
        <v>1464504</v>
      </c>
      <c r="L26" s="466">
        <v>1440234</v>
      </c>
      <c r="M26" s="466">
        <v>1430449</v>
      </c>
      <c r="N26" s="466">
        <v>1449018</v>
      </c>
      <c r="O26" s="466">
        <v>1422807.0833333333</v>
      </c>
      <c r="V26" s="470"/>
      <c r="W26" s="470"/>
      <c r="X26" s="470"/>
      <c r="Y26" s="470"/>
      <c r="Z26" s="470"/>
    </row>
    <row r="27" spans="1:26" ht="12.75" customHeight="1" x14ac:dyDescent="0.2">
      <c r="A27" s="470"/>
      <c r="B27" s="451" t="s">
        <v>330</v>
      </c>
      <c r="C27" s="466">
        <v>472997</v>
      </c>
      <c r="D27" s="466">
        <v>474374</v>
      </c>
      <c r="E27" s="466">
        <v>476920</v>
      </c>
      <c r="F27" s="466">
        <v>485901</v>
      </c>
      <c r="G27" s="466">
        <v>491825</v>
      </c>
      <c r="H27" s="466">
        <v>492475</v>
      </c>
      <c r="I27" s="452">
        <v>492524</v>
      </c>
      <c r="J27" s="452">
        <v>490437</v>
      </c>
      <c r="K27" s="466">
        <v>488796</v>
      </c>
      <c r="L27" s="466">
        <v>486378</v>
      </c>
      <c r="M27" s="466">
        <v>485393</v>
      </c>
      <c r="N27" s="466">
        <v>486193</v>
      </c>
      <c r="O27" s="466">
        <v>485351.08333333331</v>
      </c>
      <c r="V27" s="470"/>
      <c r="W27" s="470"/>
      <c r="X27" s="470"/>
      <c r="Y27" s="470"/>
      <c r="Z27" s="470"/>
    </row>
    <row r="28" spans="1:26" ht="12.75" customHeight="1" x14ac:dyDescent="0.2">
      <c r="A28" s="470"/>
      <c r="B28" s="451" t="s">
        <v>335</v>
      </c>
      <c r="C28" s="466">
        <v>182522</v>
      </c>
      <c r="D28" s="466">
        <v>184883</v>
      </c>
      <c r="E28" s="466">
        <v>186930</v>
      </c>
      <c r="F28" s="466">
        <v>192924</v>
      </c>
      <c r="G28" s="466">
        <v>193291</v>
      </c>
      <c r="H28" s="466">
        <v>192828</v>
      </c>
      <c r="I28" s="452">
        <v>194514</v>
      </c>
      <c r="J28" s="452">
        <v>188381</v>
      </c>
      <c r="K28" s="466">
        <v>183903</v>
      </c>
      <c r="L28" s="466">
        <v>180340</v>
      </c>
      <c r="M28" s="466">
        <v>194534</v>
      </c>
      <c r="N28" s="466">
        <v>188465</v>
      </c>
      <c r="O28" s="466">
        <v>188626.25</v>
      </c>
      <c r="V28" s="470"/>
      <c r="W28" s="470"/>
      <c r="X28" s="470"/>
      <c r="Y28" s="470"/>
      <c r="Z28" s="470"/>
    </row>
    <row r="29" spans="1:26" ht="12.75" customHeight="1" x14ac:dyDescent="0.2">
      <c r="A29" s="470"/>
      <c r="B29" s="451" t="s">
        <v>332</v>
      </c>
      <c r="C29" s="466">
        <v>117195</v>
      </c>
      <c r="D29" s="466">
        <v>116887</v>
      </c>
      <c r="E29" s="466">
        <v>117277</v>
      </c>
      <c r="F29" s="466">
        <v>117973</v>
      </c>
      <c r="G29" s="466">
        <v>118034</v>
      </c>
      <c r="H29" s="466">
        <v>118602</v>
      </c>
      <c r="I29" s="452">
        <v>117751</v>
      </c>
      <c r="J29" s="452">
        <v>117069</v>
      </c>
      <c r="K29" s="466">
        <v>118798</v>
      </c>
      <c r="L29" s="466">
        <v>117770</v>
      </c>
      <c r="M29" s="466">
        <v>117074</v>
      </c>
      <c r="N29" s="466">
        <v>116723</v>
      </c>
      <c r="O29" s="466">
        <v>117596.08333333333</v>
      </c>
      <c r="V29" s="470"/>
      <c r="W29" s="470"/>
      <c r="X29" s="470"/>
      <c r="Y29" s="470"/>
      <c r="Z29" s="470"/>
    </row>
    <row r="30" spans="1:26" ht="12.75" customHeight="1" x14ac:dyDescent="0.2">
      <c r="A30" s="470"/>
      <c r="B30" s="454" t="s">
        <v>17</v>
      </c>
      <c r="C30" s="474">
        <v>2136744</v>
      </c>
      <c r="D30" s="474">
        <v>2137722</v>
      </c>
      <c r="E30" s="474">
        <v>2138445</v>
      </c>
      <c r="F30" s="474">
        <v>2157657</v>
      </c>
      <c r="G30" s="474">
        <v>2164708</v>
      </c>
      <c r="H30" s="455">
        <v>2297835</v>
      </c>
      <c r="I30" s="474">
        <v>2309306</v>
      </c>
      <c r="J30" s="455">
        <v>2281577</v>
      </c>
      <c r="K30" s="474">
        <v>2256001</v>
      </c>
      <c r="L30" s="474">
        <v>2224722</v>
      </c>
      <c r="M30" s="474">
        <v>2227450</v>
      </c>
      <c r="N30" s="474">
        <v>2240399</v>
      </c>
      <c r="O30" s="474">
        <v>2214380.5</v>
      </c>
      <c r="P30" s="470"/>
      <c r="V30" s="470"/>
      <c r="W30" s="470"/>
      <c r="X30" s="470"/>
      <c r="Y30" s="470"/>
      <c r="Z30" s="470"/>
    </row>
    <row r="31" spans="1:26" ht="16.5" customHeight="1" x14ac:dyDescent="0.2">
      <c r="A31" s="470"/>
      <c r="B31" s="470"/>
      <c r="C31" s="445"/>
      <c r="D31" s="445"/>
      <c r="E31" s="445"/>
      <c r="F31" s="445"/>
      <c r="G31" s="445"/>
      <c r="H31" s="446"/>
      <c r="I31" s="458"/>
      <c r="J31" s="458"/>
      <c r="K31" s="444"/>
      <c r="L31" s="444"/>
      <c r="M31" s="471"/>
      <c r="N31" s="471"/>
      <c r="O31" s="470"/>
      <c r="P31" s="470"/>
      <c r="V31" s="470"/>
      <c r="W31" s="470"/>
      <c r="X31" s="470"/>
      <c r="Y31" s="470"/>
      <c r="Z31" s="470"/>
    </row>
    <row r="32" spans="1:26" ht="12.75" customHeight="1" x14ac:dyDescent="0.2">
      <c r="A32" s="470"/>
      <c r="B32" s="470"/>
      <c r="C32" s="470"/>
      <c r="D32" s="471"/>
      <c r="E32" s="471"/>
      <c r="F32" s="471"/>
      <c r="G32" s="471"/>
      <c r="L32" s="471"/>
      <c r="M32" s="471"/>
      <c r="N32" s="471"/>
      <c r="O32" s="470"/>
      <c r="P32" s="470"/>
      <c r="V32" s="470"/>
      <c r="W32" s="470"/>
      <c r="X32" s="470"/>
      <c r="Y32" s="470"/>
      <c r="Z32" s="470"/>
    </row>
    <row r="33" spans="1:26" ht="12.75" customHeight="1" x14ac:dyDescent="0.2">
      <c r="A33" s="470"/>
      <c r="B33" s="441"/>
      <c r="C33" s="470"/>
      <c r="D33" s="471"/>
      <c r="E33" s="471"/>
      <c r="L33" s="471"/>
      <c r="M33" s="471"/>
      <c r="N33" s="471"/>
      <c r="O33" s="470"/>
      <c r="P33" s="470"/>
      <c r="Q33" s="470"/>
      <c r="R33" s="470"/>
      <c r="S33" s="470"/>
      <c r="T33" s="470"/>
      <c r="U33" s="470"/>
      <c r="V33" s="470"/>
      <c r="W33" s="470"/>
      <c r="X33" s="470"/>
      <c r="Y33" s="470"/>
      <c r="Z33" s="470"/>
    </row>
    <row r="34" spans="1:26" ht="12.75" customHeight="1" x14ac:dyDescent="0.2">
      <c r="A34" s="470"/>
      <c r="B34" s="441"/>
      <c r="C34" s="470"/>
      <c r="D34" s="471"/>
      <c r="E34" s="471"/>
      <c r="P34" s="470"/>
      <c r="Q34" s="470"/>
      <c r="R34" s="470"/>
      <c r="S34" s="470"/>
      <c r="T34" s="470"/>
      <c r="U34" s="470"/>
      <c r="V34" s="470"/>
      <c r="W34" s="470"/>
      <c r="X34" s="470"/>
      <c r="Y34" s="470"/>
      <c r="Z34" s="470"/>
    </row>
    <row r="35" spans="1:26" ht="12.75" customHeight="1" x14ac:dyDescent="0.2">
      <c r="A35" s="470"/>
      <c r="B35" s="441"/>
      <c r="C35" s="470"/>
      <c r="D35" s="471"/>
      <c r="E35" s="471"/>
      <c r="L35" s="471"/>
      <c r="M35" s="471"/>
      <c r="N35" s="471"/>
      <c r="O35" s="470"/>
      <c r="P35" s="470"/>
      <c r="Q35" s="470"/>
      <c r="R35" s="470"/>
      <c r="S35" s="470"/>
      <c r="T35" s="470"/>
      <c r="U35" s="470"/>
      <c r="V35" s="470"/>
      <c r="W35" s="470"/>
      <c r="X35" s="470"/>
      <c r="Y35" s="470"/>
      <c r="Z35" s="470"/>
    </row>
    <row r="36" spans="1:26" ht="12.75" customHeight="1" x14ac:dyDescent="0.2">
      <c r="A36" s="470"/>
      <c r="B36" s="470"/>
      <c r="C36" s="470"/>
      <c r="D36" s="471"/>
      <c r="N36" s="471"/>
      <c r="O36" s="470"/>
      <c r="P36" s="470"/>
      <c r="Q36" s="470"/>
      <c r="R36" s="470"/>
      <c r="S36" s="470"/>
      <c r="T36" s="470"/>
      <c r="U36" s="470"/>
      <c r="V36" s="470"/>
      <c r="W36" s="470"/>
      <c r="X36" s="470"/>
      <c r="Y36" s="470"/>
      <c r="Z36" s="470"/>
    </row>
    <row r="37" spans="1:26" ht="12.75" customHeight="1" x14ac:dyDescent="0.2">
      <c r="A37" s="470"/>
      <c r="B37" s="470"/>
      <c r="C37" s="470"/>
      <c r="D37" s="471"/>
      <c r="E37" s="471"/>
      <c r="F37" s="471"/>
      <c r="N37" s="471"/>
      <c r="O37" s="470"/>
      <c r="P37" s="470"/>
      <c r="Q37" s="470"/>
      <c r="R37" s="470"/>
      <c r="S37" s="470"/>
      <c r="T37" s="470"/>
      <c r="U37" s="470"/>
      <c r="V37" s="470"/>
      <c r="W37" s="470"/>
      <c r="X37" s="470"/>
      <c r="Y37" s="470"/>
      <c r="Z37" s="470"/>
    </row>
    <row r="38" spans="1:26" ht="12.75" customHeight="1" x14ac:dyDescent="0.2">
      <c r="A38" s="470"/>
      <c r="B38" s="470"/>
      <c r="C38" s="470"/>
      <c r="D38" s="471"/>
      <c r="E38" s="471"/>
      <c r="F38" s="471"/>
      <c r="G38" s="471"/>
      <c r="H38" s="471"/>
      <c r="I38" s="471"/>
      <c r="J38" s="471"/>
      <c r="K38" s="471"/>
      <c r="L38" s="471"/>
      <c r="M38" s="471"/>
      <c r="N38" s="471"/>
      <c r="O38" s="470"/>
      <c r="P38" s="470"/>
      <c r="Q38" s="470"/>
      <c r="R38" s="470"/>
      <c r="S38" s="470"/>
      <c r="T38" s="470"/>
      <c r="U38" s="470"/>
      <c r="V38" s="470"/>
      <c r="W38" s="470"/>
      <c r="X38" s="470"/>
      <c r="Y38" s="470"/>
      <c r="Z38" s="470"/>
    </row>
    <row r="39" spans="1:26" ht="12.75" customHeight="1" x14ac:dyDescent="0.2">
      <c r="A39" s="470"/>
      <c r="B39" s="470"/>
      <c r="C39" s="470"/>
      <c r="D39" s="471"/>
      <c r="E39" s="471"/>
      <c r="F39" s="471"/>
      <c r="G39" s="471"/>
      <c r="H39" s="471"/>
      <c r="I39" s="471"/>
      <c r="J39" s="471"/>
      <c r="K39" s="471"/>
      <c r="L39" s="471"/>
      <c r="M39" s="471"/>
      <c r="N39" s="471"/>
      <c r="O39" s="470"/>
      <c r="P39" s="470"/>
      <c r="Q39" s="470"/>
      <c r="R39" s="470"/>
      <c r="S39" s="470"/>
      <c r="T39" s="470"/>
      <c r="U39" s="470"/>
      <c r="V39" s="470"/>
      <c r="W39" s="470"/>
      <c r="X39" s="470"/>
      <c r="Y39" s="470"/>
      <c r="Z39" s="470"/>
    </row>
    <row r="40" spans="1:26" ht="12.75" customHeight="1" x14ac:dyDescent="0.2">
      <c r="A40" s="470"/>
      <c r="B40" s="470"/>
      <c r="C40" s="470"/>
      <c r="D40" s="471"/>
      <c r="E40" s="471"/>
      <c r="F40" s="471"/>
      <c r="G40" s="471"/>
      <c r="H40" s="471"/>
      <c r="I40" s="471"/>
      <c r="J40" s="471"/>
      <c r="K40" s="471"/>
      <c r="L40" s="471"/>
      <c r="M40" s="471"/>
      <c r="N40" s="471"/>
      <c r="O40" s="470"/>
      <c r="P40" s="470"/>
      <c r="Q40" s="470"/>
      <c r="R40" s="470"/>
      <c r="S40" s="470"/>
      <c r="T40" s="470"/>
      <c r="U40" s="470"/>
      <c r="V40" s="470"/>
      <c r="W40" s="470"/>
      <c r="X40" s="470"/>
      <c r="Y40" s="470"/>
      <c r="Z40" s="470"/>
    </row>
    <row r="41" spans="1:26" ht="12.75" customHeight="1" x14ac:dyDescent="0.2">
      <c r="A41" s="470"/>
      <c r="B41" s="470"/>
      <c r="C41" s="470"/>
      <c r="D41" s="471"/>
      <c r="E41" s="471"/>
      <c r="F41" s="471"/>
      <c r="G41" s="471"/>
      <c r="H41" s="471"/>
      <c r="I41" s="471"/>
      <c r="J41" s="471"/>
      <c r="K41" s="471"/>
      <c r="L41" s="471"/>
      <c r="M41" s="471"/>
      <c r="N41" s="471"/>
      <c r="O41" s="470"/>
      <c r="P41" s="470"/>
      <c r="Q41" s="470"/>
      <c r="R41" s="470"/>
      <c r="S41" s="470"/>
      <c r="T41" s="470"/>
      <c r="U41" s="470"/>
      <c r="V41" s="470"/>
      <c r="W41" s="470"/>
      <c r="X41" s="470"/>
      <c r="Y41" s="470"/>
      <c r="Z41" s="470"/>
    </row>
    <row r="42" spans="1:26" ht="12.75" customHeight="1" x14ac:dyDescent="0.2">
      <c r="A42" s="470"/>
      <c r="B42" s="470"/>
      <c r="C42" s="470"/>
      <c r="D42" s="471"/>
      <c r="E42" s="471"/>
      <c r="F42" s="471"/>
      <c r="G42" s="471"/>
      <c r="H42" s="471"/>
      <c r="I42" s="471"/>
      <c r="J42" s="471"/>
      <c r="K42" s="471"/>
      <c r="L42" s="471"/>
      <c r="M42" s="471"/>
      <c r="N42" s="471"/>
      <c r="O42" s="470"/>
      <c r="P42" s="470"/>
      <c r="Q42" s="470"/>
      <c r="R42" s="470"/>
      <c r="S42" s="470"/>
      <c r="T42" s="470"/>
      <c r="U42" s="470"/>
      <c r="V42" s="470"/>
      <c r="W42" s="470"/>
      <c r="X42" s="470"/>
      <c r="Y42" s="470"/>
      <c r="Z42" s="470"/>
    </row>
    <row r="43" spans="1:26" ht="12.75" customHeight="1" x14ac:dyDescent="0.2">
      <c r="A43" s="470"/>
      <c r="B43" s="470"/>
      <c r="C43" s="470"/>
      <c r="D43" s="471"/>
      <c r="E43" s="471"/>
      <c r="F43" s="471"/>
      <c r="G43" s="471"/>
      <c r="H43" s="471"/>
      <c r="I43" s="471"/>
      <c r="J43" s="471"/>
      <c r="K43" s="471"/>
      <c r="L43" s="471"/>
      <c r="M43" s="471"/>
      <c r="N43" s="471"/>
      <c r="O43" s="470"/>
      <c r="P43" s="470"/>
      <c r="Q43" s="470"/>
      <c r="R43" s="470"/>
      <c r="S43" s="470"/>
      <c r="T43" s="470"/>
      <c r="U43" s="470"/>
      <c r="V43" s="470"/>
      <c r="W43" s="470"/>
      <c r="X43" s="470"/>
      <c r="Y43" s="470"/>
      <c r="Z43" s="470"/>
    </row>
    <row r="44" spans="1:26" ht="12.75" customHeight="1" x14ac:dyDescent="0.2">
      <c r="A44" s="470"/>
      <c r="B44" s="470"/>
      <c r="C44" s="470"/>
      <c r="D44" s="471"/>
      <c r="E44" s="471"/>
      <c r="F44" s="471"/>
      <c r="G44" s="471"/>
      <c r="H44" s="471"/>
      <c r="I44" s="471"/>
      <c r="J44" s="471"/>
      <c r="K44" s="471"/>
      <c r="L44" s="471"/>
      <c r="M44" s="471"/>
      <c r="N44" s="471"/>
      <c r="O44" s="470"/>
      <c r="P44" s="470"/>
      <c r="Q44" s="470"/>
      <c r="R44" s="470"/>
      <c r="S44" s="470"/>
      <c r="T44" s="470"/>
      <c r="U44" s="470"/>
      <c r="V44" s="470"/>
      <c r="W44" s="470"/>
      <c r="X44" s="470"/>
      <c r="Y44" s="470"/>
      <c r="Z44" s="470"/>
    </row>
    <row r="45" spans="1:26" ht="12.75" customHeight="1" x14ac:dyDescent="0.2">
      <c r="A45" s="470"/>
      <c r="B45" s="470"/>
      <c r="C45" s="470"/>
      <c r="D45" s="471"/>
      <c r="E45" s="471"/>
      <c r="F45" s="471"/>
      <c r="G45" s="471"/>
      <c r="H45" s="471"/>
      <c r="I45" s="471"/>
      <c r="J45" s="471"/>
      <c r="K45" s="471"/>
      <c r="L45" s="471"/>
      <c r="M45" s="471"/>
      <c r="N45" s="471"/>
      <c r="O45" s="470"/>
      <c r="P45" s="470"/>
      <c r="Q45" s="470"/>
      <c r="R45" s="470"/>
      <c r="S45" s="470"/>
      <c r="T45" s="470"/>
      <c r="U45" s="470"/>
      <c r="V45" s="470"/>
      <c r="W45" s="470"/>
      <c r="X45" s="470"/>
      <c r="Y45" s="470"/>
      <c r="Z45" s="470"/>
    </row>
    <row r="46" spans="1:26" ht="12.75" customHeight="1" x14ac:dyDescent="0.2">
      <c r="A46" s="470"/>
      <c r="B46" s="470"/>
      <c r="C46" s="470"/>
      <c r="D46" s="471"/>
      <c r="E46" s="471"/>
      <c r="F46" s="471"/>
      <c r="G46" s="471"/>
      <c r="H46" s="471"/>
      <c r="I46" s="471"/>
      <c r="J46" s="471"/>
      <c r="K46" s="471"/>
      <c r="L46" s="471"/>
      <c r="M46" s="471"/>
      <c r="N46" s="471"/>
      <c r="O46" s="470"/>
      <c r="P46" s="470"/>
      <c r="Q46" s="470"/>
      <c r="R46" s="470"/>
      <c r="S46" s="470"/>
      <c r="T46" s="470"/>
      <c r="U46" s="470"/>
      <c r="V46" s="470"/>
      <c r="W46" s="470"/>
      <c r="X46" s="470"/>
      <c r="Y46" s="470"/>
      <c r="Z46" s="470"/>
    </row>
    <row r="47" spans="1:26" ht="12.75" customHeight="1" x14ac:dyDescent="0.2">
      <c r="A47" s="470"/>
      <c r="B47" s="470"/>
      <c r="C47" s="470"/>
      <c r="D47" s="471"/>
      <c r="E47" s="471"/>
      <c r="F47" s="471"/>
      <c r="G47" s="471"/>
      <c r="H47" s="471"/>
      <c r="I47" s="471"/>
      <c r="J47" s="471"/>
      <c r="K47" s="471"/>
      <c r="L47" s="471"/>
      <c r="M47" s="471"/>
      <c r="N47" s="471"/>
      <c r="O47" s="470"/>
      <c r="P47" s="470"/>
      <c r="Q47" s="470"/>
      <c r="R47" s="470"/>
      <c r="S47" s="470"/>
      <c r="T47" s="470"/>
      <c r="U47" s="470"/>
      <c r="V47" s="470"/>
      <c r="W47" s="470"/>
      <c r="X47" s="470"/>
      <c r="Y47" s="470"/>
      <c r="Z47" s="470"/>
    </row>
    <row r="48" spans="1:26" ht="12.75" customHeight="1" x14ac:dyDescent="0.2">
      <c r="A48" s="470"/>
      <c r="B48" s="470"/>
      <c r="C48" s="470"/>
      <c r="D48" s="471"/>
      <c r="E48" s="471"/>
      <c r="F48" s="471"/>
      <c r="G48" s="471"/>
      <c r="H48" s="471"/>
      <c r="I48" s="471"/>
      <c r="J48" s="471"/>
      <c r="K48" s="471"/>
      <c r="L48" s="471"/>
      <c r="M48" s="471"/>
      <c r="N48" s="471"/>
      <c r="O48" s="470"/>
      <c r="P48" s="470"/>
      <c r="Q48" s="470"/>
      <c r="R48" s="470"/>
      <c r="S48" s="470"/>
      <c r="T48" s="470"/>
      <c r="U48" s="470"/>
      <c r="V48" s="470"/>
      <c r="W48" s="470"/>
      <c r="X48" s="470"/>
      <c r="Y48" s="470"/>
      <c r="Z48" s="470"/>
    </row>
    <row r="49" spans="1:26" ht="12.75" customHeight="1" x14ac:dyDescent="0.2">
      <c r="A49" s="470"/>
      <c r="B49" s="470"/>
      <c r="C49" s="470"/>
      <c r="D49" s="471"/>
      <c r="E49" s="471"/>
      <c r="F49" s="471"/>
      <c r="G49" s="471"/>
      <c r="H49" s="471"/>
      <c r="I49" s="471"/>
      <c r="J49" s="471"/>
      <c r="K49" s="471"/>
      <c r="L49" s="471"/>
      <c r="M49" s="471"/>
      <c r="N49" s="471"/>
      <c r="O49" s="470"/>
      <c r="P49" s="470"/>
      <c r="Q49" s="470"/>
      <c r="R49" s="470"/>
      <c r="S49" s="470"/>
      <c r="T49" s="470"/>
      <c r="U49" s="470"/>
      <c r="V49" s="470"/>
      <c r="W49" s="470"/>
      <c r="X49" s="470"/>
      <c r="Y49" s="470"/>
      <c r="Z49" s="470"/>
    </row>
    <row r="50" spans="1:26" ht="12.75" customHeight="1" x14ac:dyDescent="0.2">
      <c r="A50" s="470"/>
      <c r="B50" s="470"/>
      <c r="C50" s="470"/>
      <c r="D50" s="471"/>
      <c r="E50" s="471"/>
      <c r="F50" s="471"/>
      <c r="G50" s="471"/>
      <c r="H50" s="471"/>
      <c r="I50" s="471"/>
      <c r="J50" s="471"/>
      <c r="K50" s="471"/>
      <c r="L50" s="471"/>
      <c r="M50" s="471"/>
      <c r="N50" s="471"/>
      <c r="O50" s="470"/>
      <c r="P50" s="470"/>
      <c r="Q50" s="470"/>
      <c r="R50" s="470"/>
      <c r="S50" s="470"/>
      <c r="T50" s="470"/>
      <c r="U50" s="470"/>
      <c r="V50" s="470"/>
      <c r="W50" s="470"/>
      <c r="X50" s="470"/>
      <c r="Y50" s="470"/>
      <c r="Z50" s="470"/>
    </row>
    <row r="51" spans="1:26" ht="12.75" customHeight="1" x14ac:dyDescent="0.2">
      <c r="A51" s="470"/>
      <c r="B51" s="470"/>
      <c r="C51" s="470"/>
      <c r="D51" s="471"/>
      <c r="E51" s="471"/>
      <c r="F51" s="471"/>
      <c r="G51" s="471"/>
      <c r="H51" s="471"/>
      <c r="I51" s="471"/>
      <c r="J51" s="471"/>
      <c r="K51" s="471"/>
      <c r="L51" s="471"/>
      <c r="M51" s="471"/>
      <c r="N51" s="471"/>
      <c r="O51" s="470"/>
      <c r="P51" s="470"/>
      <c r="Q51" s="470"/>
      <c r="R51" s="470"/>
      <c r="S51" s="470"/>
      <c r="T51" s="470"/>
      <c r="U51" s="470"/>
      <c r="V51" s="470"/>
      <c r="W51" s="470"/>
      <c r="X51" s="470"/>
      <c r="Y51" s="470"/>
      <c r="Z51" s="470"/>
    </row>
    <row r="52" spans="1:26" ht="12.75" customHeight="1" x14ac:dyDescent="0.2">
      <c r="A52" s="470"/>
      <c r="B52" s="470"/>
      <c r="C52" s="470"/>
      <c r="D52" s="471"/>
      <c r="E52" s="471"/>
      <c r="F52" s="471"/>
      <c r="G52" s="471"/>
      <c r="H52" s="471"/>
      <c r="I52" s="471"/>
      <c r="J52" s="471"/>
      <c r="K52" s="471"/>
      <c r="L52" s="471"/>
      <c r="M52" s="471"/>
      <c r="N52" s="471"/>
      <c r="O52" s="470"/>
      <c r="P52" s="470"/>
      <c r="Q52" s="470"/>
      <c r="R52" s="470"/>
      <c r="S52" s="470"/>
      <c r="T52" s="470"/>
      <c r="U52" s="470"/>
      <c r="V52" s="470"/>
      <c r="W52" s="470"/>
      <c r="X52" s="470"/>
      <c r="Y52" s="470"/>
      <c r="Z52" s="470"/>
    </row>
    <row r="53" spans="1:26" ht="12.75" customHeight="1" x14ac:dyDescent="0.2">
      <c r="A53" s="470"/>
      <c r="B53" s="470"/>
      <c r="C53" s="470"/>
      <c r="D53" s="471"/>
      <c r="E53" s="471"/>
      <c r="F53" s="471"/>
      <c r="G53" s="471"/>
      <c r="H53" s="471"/>
      <c r="I53" s="471"/>
      <c r="J53" s="471"/>
      <c r="K53" s="471"/>
      <c r="L53" s="471"/>
      <c r="M53" s="471"/>
      <c r="N53" s="471"/>
      <c r="O53" s="470"/>
      <c r="P53" s="470"/>
      <c r="Q53" s="470"/>
      <c r="R53" s="470"/>
      <c r="S53" s="470"/>
      <c r="T53" s="470"/>
      <c r="U53" s="470"/>
      <c r="V53" s="470"/>
      <c r="W53" s="470"/>
      <c r="X53" s="470"/>
      <c r="Y53" s="470"/>
      <c r="Z53" s="470"/>
    </row>
    <row r="54" spans="1:26" ht="12.75" customHeight="1" x14ac:dyDescent="0.2">
      <c r="A54" s="470"/>
      <c r="B54" s="470"/>
      <c r="C54" s="470"/>
      <c r="D54" s="471"/>
      <c r="E54" s="471"/>
      <c r="F54" s="471"/>
      <c r="G54" s="471"/>
      <c r="H54" s="471"/>
      <c r="I54" s="471"/>
      <c r="J54" s="471"/>
      <c r="K54" s="471"/>
      <c r="L54" s="471"/>
      <c r="M54" s="471"/>
      <c r="N54" s="471"/>
      <c r="O54" s="470"/>
      <c r="P54" s="470"/>
      <c r="Q54" s="470"/>
      <c r="R54" s="470"/>
      <c r="S54" s="470"/>
      <c r="T54" s="470"/>
      <c r="U54" s="470"/>
      <c r="V54" s="470"/>
      <c r="W54" s="470"/>
      <c r="X54" s="470"/>
      <c r="Y54" s="470"/>
      <c r="Z54" s="470"/>
    </row>
    <row r="55" spans="1:26" ht="12.75" customHeight="1" x14ac:dyDescent="0.2">
      <c r="A55" s="470"/>
      <c r="B55" s="470"/>
      <c r="C55" s="470"/>
      <c r="D55" s="471"/>
      <c r="E55" s="471"/>
      <c r="F55" s="471"/>
      <c r="G55" s="471"/>
      <c r="H55" s="471"/>
      <c r="I55" s="471"/>
      <c r="J55" s="471"/>
      <c r="K55" s="471"/>
      <c r="L55" s="471"/>
      <c r="M55" s="471"/>
      <c r="N55" s="471"/>
      <c r="O55" s="470"/>
      <c r="P55" s="470"/>
      <c r="Q55" s="470"/>
      <c r="R55" s="470"/>
      <c r="S55" s="470"/>
      <c r="T55" s="470"/>
      <c r="U55" s="470"/>
      <c r="V55" s="470"/>
      <c r="W55" s="470"/>
      <c r="X55" s="470"/>
      <c r="Y55" s="470"/>
      <c r="Z55" s="470"/>
    </row>
    <row r="56" spans="1:26" ht="12.75" customHeight="1" x14ac:dyDescent="0.2">
      <c r="A56" s="470"/>
      <c r="B56" s="470"/>
      <c r="C56" s="470"/>
      <c r="D56" s="471"/>
      <c r="E56" s="471"/>
      <c r="F56" s="471"/>
      <c r="G56" s="471"/>
      <c r="H56" s="471"/>
      <c r="I56" s="471"/>
      <c r="J56" s="471"/>
      <c r="K56" s="471"/>
      <c r="L56" s="471"/>
      <c r="M56" s="471"/>
      <c r="N56" s="471"/>
      <c r="O56" s="470"/>
      <c r="P56" s="470"/>
      <c r="Q56" s="470"/>
      <c r="R56" s="470"/>
      <c r="S56" s="470"/>
      <c r="T56" s="470"/>
      <c r="U56" s="470"/>
      <c r="V56" s="470"/>
      <c r="W56" s="470"/>
      <c r="X56" s="470"/>
      <c r="Y56" s="470"/>
      <c r="Z56" s="470"/>
    </row>
    <row r="57" spans="1:26" ht="12.75" customHeight="1" x14ac:dyDescent="0.2">
      <c r="A57" s="470"/>
      <c r="B57" s="470"/>
      <c r="C57" s="470"/>
      <c r="D57" s="471"/>
      <c r="E57" s="471"/>
      <c r="F57" s="471"/>
      <c r="G57" s="471"/>
      <c r="H57" s="471"/>
      <c r="I57" s="471"/>
      <c r="J57" s="471"/>
      <c r="K57" s="471"/>
      <c r="L57" s="471"/>
      <c r="M57" s="471"/>
      <c r="N57" s="471"/>
      <c r="O57" s="470"/>
      <c r="P57" s="470"/>
      <c r="Q57" s="470"/>
      <c r="R57" s="470"/>
      <c r="S57" s="470"/>
      <c r="T57" s="470"/>
      <c r="U57" s="470"/>
      <c r="V57" s="470"/>
      <c r="W57" s="470"/>
      <c r="X57" s="470"/>
      <c r="Y57" s="470"/>
      <c r="Z57" s="470"/>
    </row>
    <row r="58" spans="1:26" ht="12.75" customHeight="1" x14ac:dyDescent="0.2">
      <c r="A58" s="470"/>
      <c r="B58" s="470"/>
      <c r="C58" s="470"/>
      <c r="D58" s="471"/>
      <c r="E58" s="471"/>
      <c r="F58" s="471"/>
      <c r="G58" s="471"/>
      <c r="H58" s="471"/>
      <c r="I58" s="471"/>
      <c r="J58" s="471"/>
      <c r="K58" s="471"/>
      <c r="L58" s="471"/>
      <c r="M58" s="471"/>
      <c r="N58" s="471"/>
      <c r="O58" s="470"/>
      <c r="P58" s="470"/>
      <c r="Q58" s="470"/>
      <c r="R58" s="470"/>
      <c r="S58" s="470"/>
      <c r="T58" s="470"/>
      <c r="U58" s="470"/>
      <c r="V58" s="470"/>
      <c r="W58" s="470"/>
      <c r="X58" s="470"/>
      <c r="Y58" s="470"/>
      <c r="Z58" s="470"/>
    </row>
    <row r="59" spans="1:26" ht="12.75" customHeight="1" x14ac:dyDescent="0.2">
      <c r="A59" s="470"/>
      <c r="B59" s="470"/>
      <c r="C59" s="470"/>
      <c r="D59" s="471"/>
      <c r="E59" s="471"/>
      <c r="F59" s="471"/>
      <c r="G59" s="471"/>
      <c r="H59" s="471"/>
      <c r="I59" s="471"/>
      <c r="J59" s="471"/>
      <c r="K59" s="471"/>
      <c r="L59" s="471"/>
      <c r="M59" s="471"/>
      <c r="N59" s="471"/>
      <c r="O59" s="470"/>
      <c r="P59" s="470"/>
      <c r="Q59" s="470"/>
      <c r="R59" s="470"/>
      <c r="S59" s="470"/>
      <c r="T59" s="470"/>
      <c r="U59" s="470"/>
      <c r="V59" s="470"/>
      <c r="W59" s="470"/>
      <c r="X59" s="470"/>
      <c r="Y59" s="470"/>
      <c r="Z59" s="470"/>
    </row>
    <row r="60" spans="1:26" ht="12.75" customHeight="1" x14ac:dyDescent="0.2">
      <c r="A60" s="470"/>
      <c r="B60" s="470"/>
      <c r="C60" s="470"/>
      <c r="D60" s="471"/>
      <c r="E60" s="471"/>
      <c r="F60" s="471"/>
      <c r="G60" s="471"/>
      <c r="H60" s="471"/>
      <c r="I60" s="471"/>
      <c r="J60" s="471"/>
      <c r="K60" s="471"/>
      <c r="L60" s="471"/>
      <c r="M60" s="471"/>
      <c r="N60" s="471"/>
      <c r="O60" s="470"/>
      <c r="P60" s="470"/>
      <c r="Q60" s="470"/>
      <c r="R60" s="470"/>
      <c r="S60" s="470"/>
      <c r="T60" s="470"/>
      <c r="U60" s="470"/>
      <c r="V60" s="470"/>
      <c r="W60" s="470"/>
      <c r="X60" s="470"/>
      <c r="Y60" s="470"/>
      <c r="Z60" s="470"/>
    </row>
    <row r="61" spans="1:26" ht="12.75" customHeight="1" x14ac:dyDescent="0.2">
      <c r="A61" s="470"/>
      <c r="B61" s="470"/>
      <c r="C61" s="470"/>
      <c r="D61" s="471"/>
      <c r="E61" s="471"/>
      <c r="F61" s="471"/>
      <c r="G61" s="471"/>
      <c r="H61" s="471"/>
      <c r="I61" s="471"/>
      <c r="J61" s="471"/>
      <c r="K61" s="471"/>
      <c r="L61" s="471"/>
      <c r="M61" s="471"/>
      <c r="N61" s="471"/>
      <c r="O61" s="470"/>
      <c r="P61" s="470"/>
      <c r="Q61" s="470"/>
      <c r="R61" s="470"/>
      <c r="S61" s="470"/>
      <c r="T61" s="470"/>
      <c r="U61" s="470"/>
      <c r="V61" s="470"/>
      <c r="W61" s="470"/>
      <c r="X61" s="470"/>
      <c r="Y61" s="470"/>
      <c r="Z61" s="470"/>
    </row>
    <row r="62" spans="1:26" ht="12.75" customHeight="1" x14ac:dyDescent="0.2">
      <c r="A62" s="470"/>
      <c r="B62" s="470"/>
      <c r="C62" s="470"/>
      <c r="D62" s="471"/>
      <c r="E62" s="471"/>
      <c r="F62" s="471"/>
      <c r="G62" s="471"/>
      <c r="H62" s="471"/>
      <c r="I62" s="471"/>
      <c r="J62" s="471"/>
      <c r="K62" s="471"/>
      <c r="L62" s="471"/>
      <c r="M62" s="471"/>
      <c r="N62" s="471"/>
      <c r="O62" s="470"/>
      <c r="P62" s="470"/>
      <c r="Q62" s="470"/>
      <c r="R62" s="470"/>
      <c r="S62" s="470"/>
      <c r="T62" s="470"/>
      <c r="U62" s="470"/>
      <c r="V62" s="470"/>
      <c r="W62" s="470"/>
      <c r="X62" s="470"/>
      <c r="Y62" s="470"/>
      <c r="Z62" s="470"/>
    </row>
    <row r="63" spans="1:26" ht="12.75" customHeight="1" x14ac:dyDescent="0.2">
      <c r="A63" s="470"/>
      <c r="B63" s="470"/>
      <c r="C63" s="470"/>
      <c r="D63" s="471"/>
      <c r="E63" s="471"/>
      <c r="F63" s="471"/>
      <c r="G63" s="471"/>
      <c r="H63" s="471"/>
      <c r="I63" s="471"/>
      <c r="J63" s="471"/>
      <c r="K63" s="471"/>
      <c r="L63" s="471"/>
      <c r="M63" s="471"/>
      <c r="N63" s="471"/>
      <c r="O63" s="470"/>
      <c r="P63" s="470"/>
      <c r="Q63" s="470"/>
      <c r="R63" s="470"/>
      <c r="S63" s="470"/>
      <c r="T63" s="470"/>
      <c r="U63" s="470"/>
      <c r="V63" s="470"/>
      <c r="W63" s="470"/>
      <c r="X63" s="470"/>
      <c r="Y63" s="470"/>
      <c r="Z63" s="470"/>
    </row>
    <row r="64" spans="1:26" ht="12.75" customHeight="1" x14ac:dyDescent="0.2">
      <c r="A64" s="470"/>
      <c r="B64" s="470"/>
      <c r="C64" s="470"/>
      <c r="D64" s="471"/>
      <c r="E64" s="471"/>
      <c r="F64" s="471"/>
      <c r="G64" s="471"/>
      <c r="H64" s="471"/>
      <c r="I64" s="471"/>
      <c r="J64" s="471"/>
      <c r="K64" s="471"/>
      <c r="L64" s="471"/>
      <c r="M64" s="471"/>
      <c r="N64" s="471"/>
      <c r="O64" s="470"/>
      <c r="P64" s="470"/>
      <c r="Q64" s="470"/>
      <c r="R64" s="470"/>
      <c r="S64" s="470"/>
      <c r="T64" s="470"/>
      <c r="U64" s="470"/>
      <c r="V64" s="470"/>
      <c r="W64" s="470"/>
      <c r="X64" s="470"/>
      <c r="Y64" s="470"/>
      <c r="Z64" s="470"/>
    </row>
    <row r="65" spans="1:26" ht="12.75" customHeight="1" x14ac:dyDescent="0.2">
      <c r="A65" s="470"/>
      <c r="B65" s="470"/>
      <c r="C65" s="470"/>
      <c r="D65" s="471"/>
      <c r="E65" s="471"/>
      <c r="F65" s="471"/>
      <c r="G65" s="471"/>
      <c r="H65" s="471"/>
      <c r="I65" s="471"/>
      <c r="J65" s="471"/>
      <c r="K65" s="471"/>
      <c r="L65" s="471"/>
      <c r="M65" s="471"/>
      <c r="N65" s="471"/>
      <c r="O65" s="470"/>
      <c r="P65" s="470"/>
      <c r="Q65" s="470"/>
      <c r="R65" s="470"/>
      <c r="S65" s="470"/>
      <c r="T65" s="470"/>
      <c r="U65" s="470"/>
      <c r="V65" s="470"/>
      <c r="W65" s="470"/>
      <c r="X65" s="470"/>
      <c r="Y65" s="470"/>
      <c r="Z65" s="470"/>
    </row>
    <row r="66" spans="1:26" ht="12.75" customHeight="1" x14ac:dyDescent="0.2">
      <c r="A66" s="470"/>
      <c r="B66" s="470"/>
      <c r="C66" s="470"/>
      <c r="D66" s="471"/>
      <c r="E66" s="471"/>
      <c r="F66" s="471"/>
      <c r="G66" s="471"/>
      <c r="H66" s="471"/>
      <c r="I66" s="471"/>
      <c r="J66" s="471"/>
      <c r="K66" s="471"/>
      <c r="L66" s="471"/>
      <c r="M66" s="471"/>
      <c r="N66" s="471"/>
      <c r="O66" s="470"/>
      <c r="P66" s="470"/>
      <c r="Q66" s="470"/>
      <c r="R66" s="470"/>
      <c r="S66" s="470"/>
      <c r="T66" s="470"/>
      <c r="U66" s="470"/>
      <c r="V66" s="470"/>
      <c r="W66" s="470"/>
      <c r="X66" s="470"/>
      <c r="Y66" s="470"/>
      <c r="Z66" s="470"/>
    </row>
    <row r="67" spans="1:26" ht="12.75" customHeight="1" x14ac:dyDescent="0.2">
      <c r="A67" s="470"/>
      <c r="B67" s="470"/>
      <c r="C67" s="470"/>
      <c r="D67" s="471"/>
      <c r="E67" s="471"/>
      <c r="F67" s="471"/>
      <c r="G67" s="471"/>
      <c r="H67" s="471"/>
      <c r="I67" s="471"/>
      <c r="J67" s="471"/>
      <c r="K67" s="471"/>
      <c r="L67" s="471"/>
      <c r="M67" s="471"/>
      <c r="N67" s="471"/>
      <c r="O67" s="470"/>
      <c r="P67" s="470"/>
      <c r="Q67" s="470"/>
      <c r="R67" s="470"/>
      <c r="S67" s="470"/>
      <c r="T67" s="470"/>
      <c r="U67" s="470"/>
      <c r="V67" s="470"/>
      <c r="W67" s="470"/>
      <c r="X67" s="470"/>
      <c r="Y67" s="470"/>
      <c r="Z67" s="470"/>
    </row>
    <row r="68" spans="1:26" ht="12.75" customHeight="1" x14ac:dyDescent="0.2">
      <c r="A68" s="470"/>
      <c r="B68" s="470"/>
      <c r="C68" s="470"/>
      <c r="D68" s="471"/>
      <c r="E68" s="471"/>
      <c r="F68" s="471"/>
      <c r="G68" s="471"/>
      <c r="H68" s="471"/>
      <c r="I68" s="471"/>
      <c r="J68" s="471"/>
      <c r="K68" s="471"/>
      <c r="L68" s="471"/>
      <c r="M68" s="471"/>
      <c r="N68" s="471"/>
      <c r="O68" s="470"/>
      <c r="P68" s="470"/>
      <c r="Q68" s="470"/>
      <c r="R68" s="470"/>
      <c r="S68" s="470"/>
      <c r="T68" s="470"/>
      <c r="U68" s="470"/>
      <c r="V68" s="470"/>
      <c r="W68" s="470"/>
      <c r="X68" s="470"/>
      <c r="Y68" s="470"/>
      <c r="Z68" s="470"/>
    </row>
    <row r="69" spans="1:26" ht="12.75" customHeight="1" x14ac:dyDescent="0.2">
      <c r="A69" s="470"/>
      <c r="B69" s="470"/>
      <c r="C69" s="470"/>
      <c r="D69" s="471"/>
      <c r="E69" s="471"/>
      <c r="F69" s="471"/>
      <c r="G69" s="471"/>
      <c r="H69" s="471"/>
      <c r="I69" s="471"/>
      <c r="J69" s="471"/>
      <c r="K69" s="471"/>
      <c r="L69" s="471"/>
      <c r="M69" s="471"/>
      <c r="N69" s="471"/>
      <c r="O69" s="470"/>
      <c r="P69" s="470"/>
      <c r="Q69" s="470"/>
      <c r="R69" s="470"/>
      <c r="S69" s="470"/>
      <c r="T69" s="470"/>
      <c r="U69" s="470"/>
      <c r="V69" s="470"/>
      <c r="W69" s="470"/>
      <c r="X69" s="470"/>
      <c r="Y69" s="470"/>
      <c r="Z69" s="470"/>
    </row>
    <row r="70" spans="1:26" ht="12.75" customHeight="1" x14ac:dyDescent="0.2">
      <c r="A70" s="470"/>
      <c r="B70" s="470"/>
      <c r="C70" s="470"/>
      <c r="D70" s="471"/>
      <c r="E70" s="471"/>
      <c r="F70" s="471"/>
      <c r="G70" s="471"/>
      <c r="H70" s="471"/>
      <c r="I70" s="471"/>
      <c r="J70" s="471"/>
      <c r="K70" s="471"/>
      <c r="L70" s="471"/>
      <c r="M70" s="471"/>
      <c r="N70" s="471"/>
      <c r="O70" s="470"/>
      <c r="P70" s="470"/>
      <c r="Q70" s="470"/>
      <c r="R70" s="470"/>
      <c r="S70" s="470"/>
      <c r="T70" s="470"/>
      <c r="U70" s="470"/>
      <c r="V70" s="470"/>
      <c r="W70" s="470"/>
      <c r="X70" s="470"/>
      <c r="Y70" s="470"/>
      <c r="Z70" s="470"/>
    </row>
    <row r="71" spans="1:26" ht="12.75" customHeight="1" x14ac:dyDescent="0.2">
      <c r="A71" s="470"/>
      <c r="B71" s="470"/>
      <c r="C71" s="470"/>
      <c r="D71" s="471"/>
      <c r="E71" s="471"/>
      <c r="F71" s="471"/>
      <c r="G71" s="471"/>
      <c r="H71" s="471"/>
      <c r="I71" s="471"/>
      <c r="J71" s="471"/>
      <c r="K71" s="471"/>
      <c r="L71" s="471"/>
      <c r="M71" s="471"/>
      <c r="N71" s="471"/>
      <c r="O71" s="470"/>
      <c r="P71" s="470"/>
      <c r="Q71" s="470"/>
      <c r="R71" s="470"/>
      <c r="S71" s="470"/>
      <c r="T71" s="470"/>
      <c r="U71" s="470"/>
      <c r="V71" s="470"/>
      <c r="W71" s="470"/>
      <c r="X71" s="470"/>
      <c r="Y71" s="470"/>
      <c r="Z71" s="470"/>
    </row>
    <row r="72" spans="1:26" ht="12.75" customHeight="1" x14ac:dyDescent="0.2">
      <c r="A72" s="470"/>
      <c r="B72" s="470"/>
      <c r="C72" s="470"/>
      <c r="D72" s="471"/>
      <c r="E72" s="471"/>
      <c r="F72" s="471"/>
      <c r="G72" s="471"/>
      <c r="H72" s="471"/>
      <c r="I72" s="471"/>
      <c r="J72" s="471"/>
      <c r="K72" s="471"/>
      <c r="L72" s="471"/>
      <c r="M72" s="471"/>
      <c r="N72" s="471"/>
      <c r="O72" s="470"/>
      <c r="P72" s="470"/>
      <c r="Q72" s="470"/>
      <c r="R72" s="470"/>
      <c r="S72" s="470"/>
      <c r="T72" s="470"/>
      <c r="U72" s="470"/>
      <c r="V72" s="470"/>
      <c r="W72" s="470"/>
      <c r="X72" s="470"/>
      <c r="Y72" s="470"/>
      <c r="Z72" s="470"/>
    </row>
    <row r="73" spans="1:26" ht="12.75" customHeight="1" x14ac:dyDescent="0.2">
      <c r="A73" s="470"/>
      <c r="B73" s="470"/>
      <c r="C73" s="470"/>
      <c r="D73" s="471"/>
      <c r="E73" s="471"/>
      <c r="F73" s="471"/>
      <c r="G73" s="471"/>
      <c r="H73" s="471"/>
      <c r="I73" s="471"/>
      <c r="J73" s="471"/>
      <c r="K73" s="471"/>
      <c r="L73" s="471"/>
      <c r="M73" s="471"/>
      <c r="N73" s="471"/>
      <c r="O73" s="470"/>
      <c r="P73" s="470"/>
      <c r="Q73" s="470"/>
      <c r="R73" s="470"/>
      <c r="S73" s="470"/>
      <c r="T73" s="470"/>
      <c r="U73" s="470"/>
      <c r="V73" s="470"/>
      <c r="W73" s="470"/>
      <c r="X73" s="470"/>
      <c r="Y73" s="470"/>
      <c r="Z73" s="470"/>
    </row>
    <row r="74" spans="1:26" ht="12.75" customHeight="1" x14ac:dyDescent="0.2">
      <c r="A74" s="470"/>
      <c r="B74" s="470"/>
      <c r="C74" s="470"/>
      <c r="D74" s="471"/>
      <c r="E74" s="471"/>
      <c r="F74" s="471"/>
      <c r="G74" s="471"/>
      <c r="H74" s="471"/>
      <c r="I74" s="471"/>
      <c r="J74" s="471"/>
      <c r="K74" s="471"/>
      <c r="L74" s="471"/>
      <c r="M74" s="471"/>
      <c r="N74" s="471"/>
      <c r="O74" s="470"/>
      <c r="P74" s="470"/>
      <c r="Q74" s="470"/>
      <c r="R74" s="470"/>
      <c r="S74" s="470"/>
      <c r="T74" s="470"/>
      <c r="U74" s="470"/>
      <c r="V74" s="470"/>
      <c r="W74" s="470"/>
      <c r="X74" s="470"/>
      <c r="Y74" s="470"/>
      <c r="Z74" s="470"/>
    </row>
    <row r="75" spans="1:26" ht="12.75" customHeight="1" x14ac:dyDescent="0.2">
      <c r="A75" s="470"/>
      <c r="B75" s="470"/>
      <c r="C75" s="470"/>
      <c r="D75" s="471"/>
      <c r="E75" s="471"/>
      <c r="F75" s="471"/>
      <c r="G75" s="471"/>
      <c r="H75" s="471"/>
      <c r="I75" s="471"/>
      <c r="J75" s="471"/>
      <c r="K75" s="471"/>
      <c r="L75" s="471"/>
      <c r="M75" s="471"/>
      <c r="N75" s="471"/>
      <c r="O75" s="470"/>
      <c r="P75" s="470"/>
      <c r="Q75" s="470"/>
      <c r="R75" s="470"/>
      <c r="S75" s="470"/>
      <c r="T75" s="470"/>
      <c r="U75" s="470"/>
      <c r="V75" s="470"/>
      <c r="W75" s="470"/>
      <c r="X75" s="470"/>
      <c r="Y75" s="470"/>
      <c r="Z75" s="470"/>
    </row>
    <row r="76" spans="1:26" ht="12.75" customHeight="1" x14ac:dyDescent="0.2">
      <c r="A76" s="470"/>
      <c r="B76" s="470"/>
      <c r="C76" s="470"/>
      <c r="D76" s="471"/>
      <c r="E76" s="471"/>
      <c r="F76" s="471"/>
      <c r="G76" s="471"/>
      <c r="H76" s="471"/>
      <c r="I76" s="471"/>
      <c r="J76" s="471"/>
      <c r="K76" s="471"/>
      <c r="L76" s="471"/>
      <c r="M76" s="471"/>
      <c r="N76" s="471"/>
      <c r="O76" s="470"/>
      <c r="P76" s="470"/>
      <c r="Q76" s="470"/>
      <c r="R76" s="470"/>
      <c r="S76" s="470"/>
      <c r="T76" s="470"/>
      <c r="U76" s="470"/>
      <c r="V76" s="470"/>
      <c r="W76" s="470"/>
      <c r="X76" s="470"/>
      <c r="Y76" s="470"/>
      <c r="Z76" s="470"/>
    </row>
    <row r="77" spans="1:26" ht="12.75" customHeight="1" x14ac:dyDescent="0.2">
      <c r="A77" s="470"/>
      <c r="B77" s="470"/>
      <c r="C77" s="470"/>
      <c r="D77" s="471"/>
      <c r="E77" s="471"/>
      <c r="F77" s="471"/>
      <c r="G77" s="471"/>
      <c r="H77" s="471"/>
      <c r="I77" s="471"/>
      <c r="J77" s="471"/>
      <c r="K77" s="471"/>
      <c r="L77" s="471"/>
      <c r="M77" s="471"/>
      <c r="N77" s="471"/>
      <c r="O77" s="470"/>
      <c r="P77" s="470"/>
      <c r="Q77" s="470"/>
      <c r="R77" s="470"/>
      <c r="S77" s="470"/>
      <c r="T77" s="470"/>
      <c r="U77" s="470"/>
      <c r="V77" s="470"/>
      <c r="W77" s="470"/>
      <c r="X77" s="470"/>
      <c r="Y77" s="470"/>
      <c r="Z77" s="470"/>
    </row>
    <row r="78" spans="1:26" ht="12.75" customHeight="1" x14ac:dyDescent="0.2">
      <c r="A78" s="470"/>
      <c r="B78" s="470"/>
      <c r="C78" s="470"/>
      <c r="D78" s="471"/>
      <c r="E78" s="471"/>
      <c r="F78" s="471"/>
      <c r="G78" s="471"/>
      <c r="H78" s="471"/>
      <c r="I78" s="471"/>
      <c r="J78" s="471"/>
      <c r="K78" s="471"/>
      <c r="L78" s="471"/>
      <c r="M78" s="471"/>
      <c r="N78" s="471"/>
      <c r="O78" s="470"/>
      <c r="P78" s="470"/>
      <c r="Q78" s="470"/>
      <c r="R78" s="470"/>
      <c r="S78" s="470"/>
      <c r="T78" s="470"/>
      <c r="U78" s="470"/>
      <c r="V78" s="470"/>
      <c r="W78" s="470"/>
      <c r="X78" s="470"/>
      <c r="Y78" s="470"/>
      <c r="Z78" s="470"/>
    </row>
    <row r="79" spans="1:26" ht="12.75" customHeight="1" x14ac:dyDescent="0.2">
      <c r="A79" s="470"/>
      <c r="B79" s="470"/>
      <c r="C79" s="470"/>
      <c r="D79" s="471"/>
      <c r="E79" s="471"/>
      <c r="F79" s="471"/>
      <c r="G79" s="471"/>
      <c r="H79" s="471"/>
      <c r="I79" s="471"/>
      <c r="J79" s="471"/>
      <c r="K79" s="471"/>
      <c r="L79" s="471"/>
      <c r="M79" s="471"/>
      <c r="N79" s="471"/>
      <c r="O79" s="470"/>
      <c r="P79" s="470"/>
      <c r="Q79" s="470"/>
      <c r="R79" s="470"/>
      <c r="S79" s="470"/>
      <c r="T79" s="470"/>
      <c r="U79" s="470"/>
      <c r="V79" s="470"/>
      <c r="W79" s="470"/>
      <c r="X79" s="470"/>
      <c r="Y79" s="470"/>
      <c r="Z79" s="470"/>
    </row>
    <row r="80" spans="1:26" ht="12.75" customHeight="1" x14ac:dyDescent="0.2">
      <c r="A80" s="470"/>
      <c r="B80" s="470"/>
      <c r="C80" s="470"/>
      <c r="D80" s="471"/>
      <c r="E80" s="471"/>
      <c r="F80" s="471"/>
      <c r="G80" s="471"/>
      <c r="H80" s="471"/>
      <c r="I80" s="471"/>
      <c r="J80" s="471"/>
      <c r="K80" s="471"/>
      <c r="L80" s="471"/>
      <c r="M80" s="471"/>
      <c r="N80" s="471"/>
      <c r="O80" s="470"/>
      <c r="P80" s="470"/>
      <c r="Q80" s="470"/>
      <c r="R80" s="470"/>
      <c r="S80" s="470"/>
      <c r="T80" s="470"/>
      <c r="U80" s="470"/>
      <c r="V80" s="470"/>
      <c r="W80" s="470"/>
      <c r="X80" s="470"/>
      <c r="Y80" s="470"/>
      <c r="Z80" s="470"/>
    </row>
    <row r="81" spans="1:26" ht="12.75" customHeight="1" x14ac:dyDescent="0.2">
      <c r="A81" s="470"/>
      <c r="B81" s="470"/>
      <c r="C81" s="470"/>
      <c r="D81" s="471"/>
      <c r="E81" s="471"/>
      <c r="F81" s="471"/>
      <c r="G81" s="471"/>
      <c r="H81" s="471"/>
      <c r="I81" s="471"/>
      <c r="J81" s="471"/>
      <c r="K81" s="471"/>
      <c r="L81" s="471"/>
      <c r="M81" s="471"/>
      <c r="N81" s="471"/>
      <c r="O81" s="470"/>
      <c r="P81" s="470"/>
      <c r="Q81" s="470"/>
      <c r="R81" s="470"/>
      <c r="S81" s="470"/>
      <c r="T81" s="470"/>
      <c r="U81" s="470"/>
      <c r="V81" s="470"/>
      <c r="W81" s="470"/>
      <c r="X81" s="470"/>
      <c r="Y81" s="470"/>
      <c r="Z81" s="470"/>
    </row>
    <row r="82" spans="1:26" ht="12.75" customHeight="1" x14ac:dyDescent="0.2">
      <c r="A82" s="470"/>
      <c r="B82" s="470"/>
      <c r="C82" s="470"/>
      <c r="D82" s="471"/>
      <c r="E82" s="471"/>
      <c r="F82" s="471"/>
      <c r="G82" s="471"/>
      <c r="H82" s="471"/>
      <c r="I82" s="471"/>
      <c r="J82" s="471"/>
      <c r="K82" s="471"/>
      <c r="L82" s="471"/>
      <c r="M82" s="471"/>
      <c r="N82" s="471"/>
      <c r="O82" s="470"/>
      <c r="P82" s="470"/>
      <c r="Q82" s="470"/>
      <c r="R82" s="470"/>
      <c r="S82" s="470"/>
      <c r="T82" s="470"/>
      <c r="U82" s="470"/>
      <c r="V82" s="470"/>
      <c r="W82" s="470"/>
      <c r="X82" s="470"/>
      <c r="Y82" s="470"/>
      <c r="Z82" s="470"/>
    </row>
    <row r="83" spans="1:26" ht="12.75" customHeight="1" x14ac:dyDescent="0.2">
      <c r="A83" s="470"/>
      <c r="B83" s="470"/>
      <c r="C83" s="470"/>
      <c r="D83" s="471"/>
      <c r="E83" s="471"/>
      <c r="F83" s="471"/>
      <c r="G83" s="471"/>
      <c r="H83" s="471"/>
      <c r="I83" s="471"/>
      <c r="J83" s="471"/>
      <c r="K83" s="471"/>
      <c r="L83" s="471"/>
      <c r="M83" s="471"/>
      <c r="N83" s="471"/>
      <c r="O83" s="470"/>
      <c r="P83" s="470"/>
      <c r="Q83" s="470"/>
      <c r="R83" s="470"/>
      <c r="S83" s="470"/>
      <c r="T83" s="470"/>
      <c r="U83" s="470"/>
      <c r="V83" s="470"/>
      <c r="W83" s="470"/>
      <c r="X83" s="470"/>
      <c r="Y83" s="470"/>
      <c r="Z83" s="470"/>
    </row>
    <row r="84" spans="1:26" ht="12.75" customHeight="1" x14ac:dyDescent="0.2">
      <c r="A84" s="470"/>
      <c r="B84" s="470"/>
      <c r="C84" s="470"/>
      <c r="D84" s="471"/>
      <c r="E84" s="471"/>
      <c r="F84" s="471"/>
      <c r="G84" s="471"/>
      <c r="H84" s="471"/>
      <c r="I84" s="471"/>
      <c r="J84" s="471"/>
      <c r="K84" s="471"/>
      <c r="L84" s="471"/>
      <c r="M84" s="471"/>
      <c r="N84" s="471"/>
      <c r="O84" s="470"/>
      <c r="P84" s="470"/>
      <c r="Q84" s="470"/>
      <c r="R84" s="470"/>
      <c r="S84" s="470"/>
      <c r="T84" s="470"/>
      <c r="U84" s="470"/>
      <c r="V84" s="470"/>
      <c r="W84" s="470"/>
      <c r="X84" s="470"/>
      <c r="Y84" s="470"/>
      <c r="Z84" s="470"/>
    </row>
    <row r="85" spans="1:26" ht="12.75" customHeight="1" x14ac:dyDescent="0.2">
      <c r="A85" s="470"/>
      <c r="B85" s="470"/>
      <c r="C85" s="470"/>
      <c r="D85" s="471"/>
      <c r="E85" s="471"/>
      <c r="F85" s="471"/>
      <c r="G85" s="471"/>
      <c r="H85" s="471"/>
      <c r="I85" s="471"/>
      <c r="J85" s="471"/>
      <c r="K85" s="471"/>
      <c r="L85" s="471"/>
      <c r="M85" s="471"/>
      <c r="N85" s="471"/>
      <c r="O85" s="470"/>
      <c r="P85" s="470"/>
      <c r="Q85" s="470"/>
      <c r="R85" s="470"/>
      <c r="S85" s="470"/>
      <c r="T85" s="470"/>
      <c r="U85" s="470"/>
      <c r="V85" s="470"/>
      <c r="W85" s="470"/>
      <c r="X85" s="470"/>
      <c r="Y85" s="470"/>
      <c r="Z85" s="470"/>
    </row>
    <row r="86" spans="1:26" ht="12.75" customHeight="1" x14ac:dyDescent="0.2">
      <c r="A86" s="470"/>
      <c r="B86" s="470"/>
      <c r="C86" s="470"/>
      <c r="D86" s="471"/>
      <c r="E86" s="471"/>
      <c r="F86" s="471"/>
      <c r="G86" s="471"/>
      <c r="H86" s="471"/>
      <c r="I86" s="471"/>
      <c r="J86" s="471"/>
      <c r="K86" s="471"/>
      <c r="L86" s="471"/>
      <c r="M86" s="471"/>
      <c r="N86" s="471"/>
      <c r="O86" s="470"/>
      <c r="P86" s="470"/>
      <c r="Q86" s="470"/>
      <c r="R86" s="470"/>
      <c r="S86" s="470"/>
      <c r="T86" s="470"/>
      <c r="U86" s="470"/>
      <c r="V86" s="470"/>
      <c r="W86" s="470"/>
      <c r="X86" s="470"/>
      <c r="Y86" s="470"/>
      <c r="Z86" s="470"/>
    </row>
    <row r="87" spans="1:26" ht="12.75" customHeight="1" x14ac:dyDescent="0.2">
      <c r="A87" s="470"/>
      <c r="B87" s="470"/>
      <c r="C87" s="470"/>
      <c r="D87" s="471"/>
      <c r="E87" s="471"/>
      <c r="F87" s="471"/>
      <c r="G87" s="471"/>
      <c r="H87" s="471"/>
      <c r="I87" s="471"/>
      <c r="J87" s="471"/>
      <c r="K87" s="471"/>
      <c r="L87" s="471"/>
      <c r="M87" s="471"/>
      <c r="N87" s="471"/>
      <c r="O87" s="470"/>
      <c r="P87" s="470"/>
      <c r="Q87" s="470"/>
      <c r="R87" s="470"/>
      <c r="S87" s="470"/>
      <c r="T87" s="470"/>
      <c r="U87" s="470"/>
      <c r="V87" s="470"/>
      <c r="W87" s="470"/>
      <c r="X87" s="470"/>
      <c r="Y87" s="470"/>
      <c r="Z87" s="470"/>
    </row>
    <row r="88" spans="1:26" ht="12.75" customHeight="1" x14ac:dyDescent="0.2">
      <c r="A88" s="470"/>
      <c r="B88" s="470"/>
      <c r="C88" s="470"/>
      <c r="D88" s="471"/>
      <c r="E88" s="471"/>
      <c r="F88" s="471"/>
      <c r="G88" s="471"/>
      <c r="H88" s="471"/>
      <c r="I88" s="471"/>
      <c r="J88" s="471"/>
      <c r="K88" s="471"/>
      <c r="L88" s="471"/>
      <c r="M88" s="471"/>
      <c r="N88" s="471"/>
      <c r="O88" s="470"/>
      <c r="P88" s="470"/>
      <c r="Q88" s="470"/>
      <c r="R88" s="470"/>
      <c r="S88" s="470"/>
      <c r="T88" s="470"/>
      <c r="U88" s="470"/>
      <c r="V88" s="470"/>
      <c r="W88" s="470"/>
      <c r="X88" s="470"/>
      <c r="Y88" s="470"/>
      <c r="Z88" s="470"/>
    </row>
    <row r="89" spans="1:26" ht="12.75" customHeight="1" x14ac:dyDescent="0.2">
      <c r="A89" s="470"/>
      <c r="B89" s="470"/>
      <c r="C89" s="470"/>
      <c r="D89" s="471"/>
      <c r="E89" s="471"/>
      <c r="F89" s="471"/>
      <c r="G89" s="471"/>
      <c r="H89" s="471"/>
      <c r="I89" s="471"/>
      <c r="J89" s="471"/>
      <c r="K89" s="471"/>
      <c r="L89" s="471"/>
      <c r="M89" s="471"/>
      <c r="N89" s="471"/>
      <c r="O89" s="470"/>
      <c r="P89" s="470"/>
      <c r="Q89" s="470"/>
      <c r="R89" s="470"/>
      <c r="S89" s="470"/>
      <c r="T89" s="470"/>
      <c r="U89" s="470"/>
      <c r="V89" s="470"/>
      <c r="W89" s="470"/>
      <c r="X89" s="470"/>
      <c r="Y89" s="470"/>
      <c r="Z89" s="470"/>
    </row>
    <row r="90" spans="1:26" ht="12.75" customHeight="1" x14ac:dyDescent="0.2">
      <c r="A90" s="470"/>
      <c r="B90" s="470"/>
      <c r="C90" s="470"/>
      <c r="D90" s="471"/>
      <c r="E90" s="471"/>
      <c r="F90" s="471"/>
      <c r="G90" s="471"/>
      <c r="H90" s="471"/>
      <c r="I90" s="471"/>
      <c r="J90" s="471"/>
      <c r="K90" s="471"/>
      <c r="L90" s="471"/>
      <c r="M90" s="471"/>
      <c r="N90" s="471"/>
      <c r="O90" s="470"/>
      <c r="P90" s="470"/>
      <c r="Q90" s="470"/>
      <c r="R90" s="470"/>
      <c r="S90" s="470"/>
      <c r="T90" s="470"/>
      <c r="U90" s="470"/>
      <c r="V90" s="470"/>
      <c r="W90" s="470"/>
      <c r="X90" s="470"/>
      <c r="Y90" s="470"/>
      <c r="Z90" s="470"/>
    </row>
    <row r="91" spans="1:26" ht="12.75" customHeight="1" x14ac:dyDescent="0.2">
      <c r="A91" s="470"/>
      <c r="B91" s="470"/>
      <c r="C91" s="470"/>
      <c r="D91" s="471"/>
      <c r="E91" s="471"/>
      <c r="F91" s="471"/>
      <c r="G91" s="471"/>
      <c r="H91" s="471"/>
      <c r="I91" s="471"/>
      <c r="J91" s="471"/>
      <c r="K91" s="471"/>
      <c r="L91" s="471"/>
      <c r="M91" s="471"/>
      <c r="N91" s="471"/>
      <c r="O91" s="470"/>
      <c r="P91" s="470"/>
      <c r="Q91" s="470"/>
      <c r="R91" s="470"/>
      <c r="S91" s="470"/>
      <c r="T91" s="470"/>
      <c r="U91" s="470"/>
      <c r="V91" s="470"/>
      <c r="W91" s="470"/>
      <c r="X91" s="470"/>
      <c r="Y91" s="470"/>
      <c r="Z91" s="470"/>
    </row>
    <row r="92" spans="1:26" ht="12.75" customHeight="1" x14ac:dyDescent="0.2">
      <c r="A92" s="470"/>
      <c r="B92" s="470"/>
      <c r="C92" s="470"/>
      <c r="D92" s="471"/>
      <c r="E92" s="471"/>
      <c r="F92" s="471"/>
      <c r="G92" s="471"/>
      <c r="H92" s="471"/>
      <c r="I92" s="471"/>
      <c r="J92" s="471"/>
      <c r="K92" s="471"/>
      <c r="L92" s="471"/>
      <c r="M92" s="471"/>
      <c r="N92" s="471"/>
      <c r="O92" s="470"/>
      <c r="P92" s="470"/>
      <c r="Q92" s="470"/>
      <c r="R92" s="470"/>
      <c r="S92" s="470"/>
      <c r="T92" s="470"/>
      <c r="U92" s="470"/>
      <c r="V92" s="470"/>
      <c r="W92" s="470"/>
      <c r="X92" s="470"/>
      <c r="Y92" s="470"/>
      <c r="Z92" s="470"/>
    </row>
    <row r="93" spans="1:26" ht="12.75" customHeight="1" x14ac:dyDescent="0.2">
      <c r="A93" s="470"/>
      <c r="B93" s="470"/>
      <c r="C93" s="470"/>
      <c r="D93" s="471"/>
      <c r="E93" s="471"/>
      <c r="F93" s="471"/>
      <c r="G93" s="471"/>
      <c r="H93" s="471"/>
      <c r="I93" s="471"/>
      <c r="J93" s="471"/>
      <c r="K93" s="471"/>
      <c r="L93" s="471"/>
      <c r="M93" s="471"/>
      <c r="N93" s="471"/>
      <c r="O93" s="470"/>
      <c r="P93" s="470"/>
      <c r="Q93" s="470"/>
      <c r="R93" s="470"/>
      <c r="S93" s="470"/>
      <c r="T93" s="470"/>
      <c r="U93" s="470"/>
      <c r="V93" s="470"/>
      <c r="W93" s="470"/>
      <c r="X93" s="470"/>
      <c r="Y93" s="470"/>
      <c r="Z93" s="470"/>
    </row>
    <row r="94" spans="1:26" ht="12.75" customHeight="1" x14ac:dyDescent="0.2">
      <c r="A94" s="470"/>
      <c r="B94" s="470"/>
      <c r="C94" s="470"/>
      <c r="D94" s="471"/>
      <c r="E94" s="471"/>
      <c r="F94" s="471"/>
      <c r="G94" s="471"/>
      <c r="H94" s="471"/>
      <c r="I94" s="471"/>
      <c r="J94" s="471"/>
      <c r="K94" s="471"/>
      <c r="L94" s="471"/>
      <c r="M94" s="471"/>
      <c r="N94" s="471"/>
      <c r="O94" s="470"/>
      <c r="P94" s="470"/>
      <c r="Q94" s="470"/>
      <c r="R94" s="470"/>
      <c r="S94" s="470"/>
      <c r="T94" s="470"/>
      <c r="U94" s="470"/>
      <c r="V94" s="470"/>
      <c r="W94" s="470"/>
      <c r="X94" s="470"/>
      <c r="Y94" s="470"/>
      <c r="Z94" s="470"/>
    </row>
    <row r="95" spans="1:26" ht="12.75" customHeight="1" x14ac:dyDescent="0.2">
      <c r="A95" s="470"/>
      <c r="B95" s="470"/>
      <c r="C95" s="470"/>
      <c r="D95" s="471"/>
      <c r="E95" s="471"/>
      <c r="F95" s="471"/>
      <c r="G95" s="471"/>
      <c r="H95" s="471"/>
      <c r="I95" s="471"/>
      <c r="J95" s="471"/>
      <c r="K95" s="471"/>
      <c r="L95" s="471"/>
      <c r="M95" s="471"/>
      <c r="N95" s="471"/>
      <c r="O95" s="470"/>
      <c r="P95" s="470"/>
      <c r="Q95" s="470"/>
      <c r="R95" s="470"/>
      <c r="S95" s="470"/>
      <c r="T95" s="470"/>
      <c r="U95" s="470"/>
      <c r="V95" s="470"/>
      <c r="W95" s="470"/>
      <c r="X95" s="470"/>
      <c r="Y95" s="470"/>
      <c r="Z95" s="470"/>
    </row>
    <row r="96" spans="1:26" ht="12.75" customHeight="1" x14ac:dyDescent="0.2">
      <c r="A96" s="470"/>
      <c r="B96" s="470"/>
      <c r="C96" s="470"/>
      <c r="D96" s="471"/>
      <c r="E96" s="471"/>
      <c r="F96" s="471"/>
      <c r="G96" s="471"/>
      <c r="H96" s="471"/>
      <c r="I96" s="471"/>
      <c r="J96" s="471"/>
      <c r="K96" s="471"/>
      <c r="L96" s="471"/>
      <c r="M96" s="471"/>
      <c r="N96" s="471"/>
      <c r="O96" s="470"/>
      <c r="P96" s="470"/>
      <c r="Q96" s="470"/>
      <c r="R96" s="470"/>
      <c r="S96" s="470"/>
      <c r="T96" s="470"/>
      <c r="U96" s="470"/>
      <c r="V96" s="470"/>
      <c r="W96" s="470"/>
      <c r="X96" s="470"/>
      <c r="Y96" s="470"/>
      <c r="Z96" s="470"/>
    </row>
    <row r="97" spans="1:26" ht="12.75" customHeight="1" x14ac:dyDescent="0.2">
      <c r="A97" s="470"/>
      <c r="B97" s="470"/>
      <c r="C97" s="470"/>
      <c r="D97" s="471"/>
      <c r="E97" s="471"/>
      <c r="F97" s="471"/>
      <c r="G97" s="471"/>
      <c r="H97" s="471"/>
      <c r="I97" s="471"/>
      <c r="J97" s="471"/>
      <c r="K97" s="471"/>
      <c r="L97" s="471"/>
      <c r="M97" s="471"/>
      <c r="N97" s="471"/>
      <c r="O97" s="470"/>
      <c r="P97" s="470"/>
      <c r="Q97" s="470"/>
      <c r="R97" s="470"/>
      <c r="S97" s="470"/>
      <c r="T97" s="470"/>
      <c r="U97" s="470"/>
      <c r="V97" s="470"/>
      <c r="W97" s="470"/>
      <c r="X97" s="470"/>
      <c r="Y97" s="470"/>
      <c r="Z97" s="470"/>
    </row>
    <row r="98" spans="1:26" ht="12.75" customHeight="1" x14ac:dyDescent="0.2">
      <c r="A98" s="470"/>
      <c r="B98" s="470"/>
      <c r="C98" s="470"/>
      <c r="D98" s="471"/>
      <c r="E98" s="471"/>
      <c r="F98" s="471"/>
      <c r="G98" s="471"/>
      <c r="H98" s="471"/>
      <c r="I98" s="471"/>
      <c r="J98" s="471"/>
      <c r="K98" s="471"/>
      <c r="L98" s="471"/>
      <c r="M98" s="471"/>
      <c r="N98" s="471"/>
      <c r="O98" s="470"/>
      <c r="P98" s="470"/>
      <c r="Q98" s="470"/>
      <c r="R98" s="470"/>
      <c r="S98" s="470"/>
      <c r="T98" s="470"/>
      <c r="U98" s="470"/>
      <c r="V98" s="470"/>
      <c r="W98" s="470"/>
      <c r="X98" s="470"/>
      <c r="Y98" s="470"/>
      <c r="Z98" s="470"/>
    </row>
    <row r="99" spans="1:26" ht="12.75" customHeight="1" x14ac:dyDescent="0.2">
      <c r="A99" s="470"/>
      <c r="B99" s="470"/>
      <c r="C99" s="470"/>
      <c r="D99" s="471"/>
      <c r="E99" s="471"/>
      <c r="F99" s="471"/>
      <c r="G99" s="471"/>
      <c r="H99" s="471"/>
      <c r="I99" s="471"/>
      <c r="J99" s="471"/>
      <c r="K99" s="471"/>
      <c r="L99" s="471"/>
      <c r="M99" s="471"/>
      <c r="N99" s="471"/>
      <c r="O99" s="470"/>
      <c r="P99" s="470"/>
      <c r="Q99" s="470"/>
      <c r="R99" s="470"/>
      <c r="S99" s="470"/>
      <c r="T99" s="470"/>
      <c r="U99" s="470"/>
      <c r="V99" s="470"/>
      <c r="W99" s="470"/>
      <c r="X99" s="470"/>
      <c r="Y99" s="470"/>
      <c r="Z99" s="470"/>
    </row>
    <row r="100" spans="1:26" ht="12.75" customHeight="1" x14ac:dyDescent="0.2">
      <c r="A100" s="470"/>
      <c r="B100" s="470"/>
      <c r="C100" s="470"/>
      <c r="D100" s="471"/>
      <c r="E100" s="471"/>
      <c r="F100" s="471"/>
      <c r="G100" s="471"/>
      <c r="H100" s="471"/>
      <c r="I100" s="471"/>
      <c r="J100" s="471"/>
      <c r="K100" s="471"/>
      <c r="L100" s="471"/>
      <c r="M100" s="471"/>
      <c r="N100" s="471"/>
      <c r="O100" s="470"/>
      <c r="P100" s="470"/>
      <c r="Q100" s="470"/>
      <c r="R100" s="470"/>
      <c r="S100" s="470"/>
      <c r="T100" s="470"/>
      <c r="U100" s="470"/>
      <c r="V100" s="470"/>
      <c r="W100" s="470"/>
      <c r="X100" s="470"/>
      <c r="Y100" s="470"/>
      <c r="Z100" s="470"/>
    </row>
    <row r="101" spans="1:26" ht="12.75" customHeight="1" x14ac:dyDescent="0.2">
      <c r="A101" s="470"/>
      <c r="B101" s="470"/>
      <c r="C101" s="470"/>
      <c r="D101" s="471"/>
      <c r="E101" s="471"/>
      <c r="F101" s="471"/>
      <c r="G101" s="471"/>
      <c r="H101" s="471"/>
      <c r="I101" s="471"/>
      <c r="J101" s="471"/>
      <c r="K101" s="471"/>
      <c r="L101" s="471"/>
      <c r="M101" s="471"/>
      <c r="N101" s="471"/>
      <c r="O101" s="470"/>
      <c r="P101" s="470"/>
      <c r="Q101" s="470"/>
      <c r="R101" s="470"/>
      <c r="S101" s="470"/>
      <c r="T101" s="470"/>
      <c r="U101" s="470"/>
      <c r="V101" s="470"/>
      <c r="W101" s="470"/>
      <c r="X101" s="470"/>
      <c r="Y101" s="470"/>
      <c r="Z101" s="470"/>
    </row>
    <row r="102" spans="1:26" ht="12.75" customHeight="1" x14ac:dyDescent="0.2">
      <c r="A102" s="470"/>
      <c r="B102" s="470"/>
      <c r="C102" s="470"/>
      <c r="D102" s="471"/>
      <c r="E102" s="471"/>
      <c r="F102" s="471"/>
      <c r="G102" s="471"/>
      <c r="H102" s="471"/>
      <c r="I102" s="471"/>
      <c r="J102" s="471"/>
      <c r="K102" s="471"/>
      <c r="L102" s="471"/>
      <c r="M102" s="471"/>
      <c r="N102" s="471"/>
      <c r="O102" s="470"/>
      <c r="P102" s="470"/>
      <c r="Q102" s="470"/>
      <c r="R102" s="470"/>
      <c r="S102" s="470"/>
      <c r="T102" s="470"/>
      <c r="U102" s="470"/>
      <c r="V102" s="470"/>
      <c r="W102" s="470"/>
      <c r="X102" s="470"/>
      <c r="Y102" s="470"/>
      <c r="Z102" s="470"/>
    </row>
    <row r="103" spans="1:26" ht="12.75" customHeight="1" x14ac:dyDescent="0.2">
      <c r="A103" s="470"/>
      <c r="B103" s="470"/>
      <c r="C103" s="470"/>
      <c r="D103" s="471"/>
      <c r="E103" s="471"/>
      <c r="F103" s="471"/>
      <c r="G103" s="471"/>
      <c r="H103" s="471"/>
      <c r="I103" s="471"/>
      <c r="J103" s="471"/>
      <c r="K103" s="471"/>
      <c r="L103" s="471"/>
      <c r="M103" s="471"/>
      <c r="N103" s="471"/>
      <c r="O103" s="470"/>
      <c r="P103" s="470"/>
      <c r="Q103" s="470"/>
      <c r="R103" s="470"/>
      <c r="S103" s="470"/>
      <c r="T103" s="470"/>
      <c r="U103" s="470"/>
      <c r="V103" s="470"/>
      <c r="W103" s="470"/>
      <c r="X103" s="470"/>
      <c r="Y103" s="470"/>
      <c r="Z103" s="470"/>
    </row>
    <row r="104" spans="1:26" ht="12.75" customHeight="1" x14ac:dyDescent="0.2">
      <c r="A104" s="470"/>
      <c r="B104" s="470"/>
      <c r="C104" s="470"/>
      <c r="D104" s="471"/>
      <c r="E104" s="471"/>
      <c r="F104" s="471"/>
      <c r="G104" s="471"/>
      <c r="H104" s="471"/>
      <c r="I104" s="471"/>
      <c r="J104" s="471"/>
      <c r="K104" s="471"/>
      <c r="L104" s="471"/>
      <c r="M104" s="471"/>
      <c r="N104" s="471"/>
      <c r="O104" s="470"/>
      <c r="P104" s="470"/>
      <c r="Q104" s="470"/>
      <c r="R104" s="470"/>
      <c r="S104" s="470"/>
      <c r="T104" s="470"/>
      <c r="U104" s="470"/>
      <c r="V104" s="470"/>
      <c r="W104" s="470"/>
      <c r="X104" s="470"/>
      <c r="Y104" s="470"/>
      <c r="Z104" s="470"/>
    </row>
    <row r="105" spans="1:26" ht="12.75" customHeight="1" x14ac:dyDescent="0.2">
      <c r="A105" s="470"/>
      <c r="B105" s="470"/>
      <c r="C105" s="470"/>
      <c r="D105" s="471"/>
      <c r="E105" s="471"/>
      <c r="F105" s="471"/>
      <c r="G105" s="471"/>
      <c r="H105" s="471"/>
      <c r="I105" s="471"/>
      <c r="J105" s="471"/>
      <c r="K105" s="471"/>
      <c r="L105" s="471"/>
      <c r="M105" s="471"/>
      <c r="N105" s="471"/>
      <c r="O105" s="470"/>
      <c r="P105" s="470"/>
      <c r="Q105" s="470"/>
      <c r="R105" s="470"/>
      <c r="S105" s="470"/>
      <c r="T105" s="470"/>
      <c r="U105" s="470"/>
      <c r="V105" s="470"/>
      <c r="W105" s="470"/>
      <c r="X105" s="470"/>
      <c r="Y105" s="470"/>
      <c r="Z105" s="470"/>
    </row>
    <row r="106" spans="1:26" ht="12.75" customHeight="1" x14ac:dyDescent="0.2">
      <c r="A106" s="470"/>
      <c r="B106" s="470"/>
      <c r="C106" s="470"/>
      <c r="D106" s="471"/>
      <c r="E106" s="471"/>
      <c r="F106" s="471"/>
      <c r="G106" s="471"/>
      <c r="H106" s="471"/>
      <c r="I106" s="471"/>
      <c r="J106" s="471"/>
      <c r="K106" s="471"/>
      <c r="L106" s="471"/>
      <c r="M106" s="471"/>
      <c r="N106" s="471"/>
      <c r="O106" s="470"/>
      <c r="P106" s="470"/>
      <c r="Q106" s="470"/>
      <c r="R106" s="470"/>
      <c r="S106" s="470"/>
      <c r="T106" s="470"/>
      <c r="U106" s="470"/>
      <c r="V106" s="470"/>
      <c r="W106" s="470"/>
      <c r="X106" s="470"/>
      <c r="Y106" s="470"/>
      <c r="Z106" s="470"/>
    </row>
    <row r="107" spans="1:26" ht="12.75" customHeight="1" x14ac:dyDescent="0.2">
      <c r="A107" s="470"/>
      <c r="B107" s="470"/>
      <c r="C107" s="470"/>
      <c r="D107" s="471"/>
      <c r="E107" s="471"/>
      <c r="F107" s="471"/>
      <c r="G107" s="471"/>
      <c r="H107" s="471"/>
      <c r="I107" s="471"/>
      <c r="J107" s="471"/>
      <c r="K107" s="471"/>
      <c r="L107" s="471"/>
      <c r="M107" s="471"/>
      <c r="N107" s="471"/>
      <c r="O107" s="470"/>
      <c r="P107" s="470"/>
      <c r="Q107" s="470"/>
      <c r="R107" s="470"/>
      <c r="S107" s="470"/>
      <c r="T107" s="470"/>
      <c r="U107" s="470"/>
      <c r="V107" s="470"/>
      <c r="W107" s="470"/>
      <c r="X107" s="470"/>
      <c r="Y107" s="470"/>
      <c r="Z107" s="470"/>
    </row>
    <row r="108" spans="1:26" ht="12.75" customHeight="1" x14ac:dyDescent="0.2">
      <c r="A108" s="470"/>
      <c r="B108" s="470"/>
      <c r="C108" s="470"/>
      <c r="D108" s="471"/>
      <c r="E108" s="471"/>
      <c r="F108" s="471"/>
      <c r="G108" s="471"/>
      <c r="H108" s="471"/>
      <c r="I108" s="471"/>
      <c r="J108" s="471"/>
      <c r="K108" s="471"/>
      <c r="L108" s="471"/>
      <c r="M108" s="471"/>
      <c r="N108" s="471"/>
      <c r="O108" s="470"/>
      <c r="P108" s="470"/>
      <c r="Q108" s="470"/>
      <c r="R108" s="470"/>
      <c r="S108" s="470"/>
      <c r="T108" s="470"/>
      <c r="U108" s="470"/>
      <c r="V108" s="470"/>
      <c r="W108" s="470"/>
      <c r="X108" s="470"/>
      <c r="Y108" s="470"/>
      <c r="Z108" s="470"/>
    </row>
    <row r="109" spans="1:26" ht="12.75" customHeight="1" x14ac:dyDescent="0.2">
      <c r="A109" s="470"/>
      <c r="B109" s="470"/>
      <c r="C109" s="470"/>
      <c r="D109" s="471"/>
      <c r="E109" s="471"/>
      <c r="F109" s="471"/>
      <c r="G109" s="471"/>
      <c r="H109" s="471"/>
      <c r="I109" s="471"/>
      <c r="J109" s="471"/>
      <c r="K109" s="471"/>
      <c r="L109" s="471"/>
      <c r="M109" s="471"/>
      <c r="N109" s="471"/>
      <c r="O109" s="470"/>
      <c r="P109" s="470"/>
      <c r="Q109" s="470"/>
      <c r="R109" s="470"/>
      <c r="S109" s="470"/>
      <c r="T109" s="470"/>
      <c r="U109" s="470"/>
      <c r="V109" s="470"/>
      <c r="W109" s="470"/>
      <c r="X109" s="470"/>
      <c r="Y109" s="470"/>
      <c r="Z109" s="470"/>
    </row>
    <row r="110" spans="1:26" ht="12.75" customHeight="1" x14ac:dyDescent="0.2">
      <c r="A110" s="470"/>
      <c r="B110" s="470"/>
      <c r="C110" s="470"/>
      <c r="D110" s="471"/>
      <c r="E110" s="471"/>
      <c r="F110" s="471"/>
      <c r="G110" s="471"/>
      <c r="H110" s="471"/>
      <c r="I110" s="471"/>
      <c r="J110" s="471"/>
      <c r="K110" s="471"/>
      <c r="L110" s="471"/>
      <c r="M110" s="471"/>
      <c r="N110" s="471"/>
      <c r="O110" s="470"/>
      <c r="P110" s="470"/>
      <c r="Q110" s="470"/>
      <c r="R110" s="470"/>
      <c r="S110" s="470"/>
      <c r="T110" s="470"/>
      <c r="U110" s="470"/>
      <c r="V110" s="470"/>
      <c r="W110" s="470"/>
      <c r="X110" s="470"/>
      <c r="Y110" s="470"/>
      <c r="Z110" s="470"/>
    </row>
    <row r="111" spans="1:26" ht="12.75" customHeight="1" x14ac:dyDescent="0.2">
      <c r="A111" s="470"/>
      <c r="B111" s="470"/>
      <c r="C111" s="470"/>
      <c r="D111" s="471"/>
      <c r="E111" s="471"/>
      <c r="F111" s="471"/>
      <c r="G111" s="471"/>
      <c r="H111" s="471"/>
      <c r="I111" s="471"/>
      <c r="J111" s="471"/>
      <c r="K111" s="471"/>
      <c r="L111" s="471"/>
      <c r="M111" s="471"/>
      <c r="N111" s="471"/>
      <c r="O111" s="470"/>
      <c r="P111" s="470"/>
      <c r="Q111" s="470"/>
      <c r="R111" s="470"/>
      <c r="S111" s="470"/>
      <c r="T111" s="470"/>
      <c r="U111" s="470"/>
      <c r="V111" s="470"/>
      <c r="W111" s="470"/>
      <c r="X111" s="470"/>
      <c r="Y111" s="470"/>
      <c r="Z111" s="470"/>
    </row>
    <row r="112" spans="1:26" ht="12.75" customHeight="1" x14ac:dyDescent="0.2">
      <c r="A112" s="470"/>
      <c r="B112" s="470"/>
      <c r="C112" s="470"/>
      <c r="D112" s="471"/>
      <c r="E112" s="471"/>
      <c r="F112" s="471"/>
      <c r="G112" s="471"/>
      <c r="H112" s="471"/>
      <c r="I112" s="471"/>
      <c r="J112" s="471"/>
      <c r="K112" s="471"/>
      <c r="L112" s="471"/>
      <c r="M112" s="471"/>
      <c r="N112" s="471"/>
      <c r="O112" s="470"/>
      <c r="P112" s="470"/>
      <c r="Q112" s="470"/>
      <c r="R112" s="470"/>
      <c r="S112" s="470"/>
      <c r="T112" s="470"/>
      <c r="U112" s="470"/>
      <c r="V112" s="470"/>
      <c r="W112" s="470"/>
      <c r="X112" s="470"/>
      <c r="Y112" s="470"/>
      <c r="Z112" s="470"/>
    </row>
    <row r="113" spans="1:26" ht="12.75" customHeight="1" x14ac:dyDescent="0.2">
      <c r="A113" s="470"/>
      <c r="B113" s="470"/>
      <c r="C113" s="470"/>
      <c r="D113" s="471"/>
      <c r="E113" s="471"/>
      <c r="F113" s="471"/>
      <c r="G113" s="471"/>
      <c r="H113" s="471"/>
      <c r="I113" s="471"/>
      <c r="J113" s="471"/>
      <c r="K113" s="471"/>
      <c r="L113" s="471"/>
      <c r="M113" s="471"/>
      <c r="N113" s="471"/>
      <c r="O113" s="470"/>
      <c r="P113" s="470"/>
      <c r="Q113" s="470"/>
      <c r="R113" s="470"/>
      <c r="S113" s="470"/>
      <c r="T113" s="470"/>
      <c r="U113" s="470"/>
      <c r="V113" s="470"/>
      <c r="W113" s="470"/>
      <c r="X113" s="470"/>
      <c r="Y113" s="470"/>
      <c r="Z113" s="470"/>
    </row>
    <row r="114" spans="1:26" ht="12.75" customHeight="1" x14ac:dyDescent="0.2">
      <c r="A114" s="470"/>
      <c r="B114" s="470"/>
      <c r="C114" s="470"/>
      <c r="D114" s="471"/>
      <c r="E114" s="471"/>
      <c r="F114" s="471"/>
      <c r="G114" s="471"/>
      <c r="H114" s="471"/>
      <c r="I114" s="471"/>
      <c r="J114" s="471"/>
      <c r="K114" s="471"/>
      <c r="L114" s="471"/>
      <c r="M114" s="471"/>
      <c r="N114" s="471"/>
      <c r="O114" s="470"/>
      <c r="P114" s="470"/>
      <c r="Q114" s="470"/>
      <c r="R114" s="470"/>
      <c r="S114" s="470"/>
      <c r="T114" s="470"/>
      <c r="U114" s="470"/>
      <c r="V114" s="470"/>
      <c r="W114" s="470"/>
      <c r="X114" s="470"/>
      <c r="Y114" s="470"/>
      <c r="Z114" s="470"/>
    </row>
    <row r="115" spans="1:26" ht="12.75" customHeight="1" x14ac:dyDescent="0.2">
      <c r="A115" s="470"/>
      <c r="B115" s="470"/>
      <c r="C115" s="470"/>
      <c r="D115" s="471"/>
      <c r="E115" s="471"/>
      <c r="F115" s="471"/>
      <c r="G115" s="471"/>
      <c r="H115" s="471"/>
      <c r="I115" s="471"/>
      <c r="J115" s="471"/>
      <c r="K115" s="471"/>
      <c r="L115" s="471"/>
      <c r="M115" s="471"/>
      <c r="N115" s="471"/>
      <c r="O115" s="470"/>
      <c r="P115" s="470"/>
      <c r="Q115" s="470"/>
      <c r="R115" s="470"/>
      <c r="S115" s="470"/>
      <c r="T115" s="470"/>
      <c r="U115" s="470"/>
      <c r="V115" s="470"/>
      <c r="W115" s="470"/>
      <c r="X115" s="470"/>
      <c r="Y115" s="470"/>
      <c r="Z115" s="470"/>
    </row>
    <row r="116" spans="1:26" ht="12.75" customHeight="1" x14ac:dyDescent="0.2">
      <c r="A116" s="470"/>
      <c r="B116" s="470"/>
      <c r="C116" s="470"/>
      <c r="D116" s="471"/>
      <c r="E116" s="471"/>
      <c r="F116" s="471"/>
      <c r="G116" s="471"/>
      <c r="H116" s="471"/>
      <c r="I116" s="471"/>
      <c r="J116" s="471"/>
      <c r="K116" s="471"/>
      <c r="L116" s="471"/>
      <c r="M116" s="471"/>
      <c r="N116" s="471"/>
      <c r="O116" s="470"/>
      <c r="P116" s="470"/>
      <c r="Q116" s="470"/>
      <c r="R116" s="470"/>
      <c r="S116" s="470"/>
      <c r="T116" s="470"/>
      <c r="U116" s="470"/>
      <c r="V116" s="470"/>
      <c r="W116" s="470"/>
      <c r="X116" s="470"/>
      <c r="Y116" s="470"/>
      <c r="Z116" s="470"/>
    </row>
    <row r="117" spans="1:26" ht="12.75" customHeight="1" x14ac:dyDescent="0.2">
      <c r="A117" s="470"/>
      <c r="B117" s="470"/>
      <c r="C117" s="470"/>
      <c r="D117" s="471"/>
      <c r="E117" s="471"/>
      <c r="F117" s="471"/>
      <c r="G117" s="471"/>
      <c r="H117" s="471"/>
      <c r="I117" s="471"/>
      <c r="J117" s="471"/>
      <c r="K117" s="471"/>
      <c r="L117" s="471"/>
      <c r="M117" s="471"/>
      <c r="N117" s="471"/>
      <c r="O117" s="470"/>
      <c r="P117" s="470"/>
      <c r="Q117" s="470"/>
      <c r="R117" s="470"/>
      <c r="S117" s="470"/>
      <c r="T117" s="470"/>
      <c r="U117" s="470"/>
      <c r="V117" s="470"/>
      <c r="W117" s="470"/>
      <c r="X117" s="470"/>
      <c r="Y117" s="470"/>
      <c r="Z117" s="470"/>
    </row>
    <row r="118" spans="1:26" ht="12.75" customHeight="1" x14ac:dyDescent="0.2">
      <c r="A118" s="470"/>
      <c r="B118" s="470"/>
      <c r="C118" s="470"/>
      <c r="D118" s="471"/>
      <c r="E118" s="471"/>
      <c r="F118" s="471"/>
      <c r="G118" s="471"/>
      <c r="H118" s="471"/>
      <c r="I118" s="471"/>
      <c r="J118" s="471"/>
      <c r="K118" s="471"/>
      <c r="L118" s="471"/>
      <c r="M118" s="471"/>
      <c r="N118" s="471"/>
      <c r="O118" s="470"/>
      <c r="P118" s="470"/>
      <c r="Q118" s="470"/>
      <c r="R118" s="470"/>
      <c r="S118" s="470"/>
      <c r="T118" s="470"/>
      <c r="U118" s="470"/>
      <c r="V118" s="470"/>
      <c r="W118" s="470"/>
      <c r="X118" s="470"/>
      <c r="Y118" s="470"/>
      <c r="Z118" s="470"/>
    </row>
    <row r="119" spans="1:26" ht="12.75" customHeight="1" x14ac:dyDescent="0.2">
      <c r="A119" s="470"/>
      <c r="B119" s="470"/>
      <c r="C119" s="470"/>
      <c r="D119" s="471"/>
      <c r="E119" s="471"/>
      <c r="F119" s="471"/>
      <c r="G119" s="471"/>
      <c r="H119" s="471"/>
      <c r="I119" s="471"/>
      <c r="J119" s="471"/>
      <c r="K119" s="471"/>
      <c r="L119" s="471"/>
      <c r="M119" s="471"/>
      <c r="N119" s="471"/>
      <c r="O119" s="470"/>
      <c r="P119" s="470"/>
      <c r="Q119" s="470"/>
      <c r="R119" s="470"/>
      <c r="S119" s="470"/>
      <c r="T119" s="470"/>
      <c r="U119" s="470"/>
      <c r="V119" s="470"/>
      <c r="W119" s="470"/>
      <c r="X119" s="470"/>
      <c r="Y119" s="470"/>
      <c r="Z119" s="470"/>
    </row>
    <row r="120" spans="1:26" ht="12.75" customHeight="1" x14ac:dyDescent="0.2">
      <c r="A120" s="470"/>
      <c r="B120" s="470"/>
      <c r="C120" s="470"/>
      <c r="D120" s="471"/>
      <c r="E120" s="471"/>
      <c r="F120" s="471"/>
      <c r="G120" s="471"/>
      <c r="H120" s="471"/>
      <c r="I120" s="471"/>
      <c r="J120" s="471"/>
      <c r="K120" s="471"/>
      <c r="L120" s="471"/>
      <c r="M120" s="471"/>
      <c r="N120" s="471"/>
      <c r="O120" s="470"/>
      <c r="P120" s="470"/>
      <c r="Q120" s="470"/>
      <c r="R120" s="470"/>
      <c r="S120" s="470"/>
      <c r="T120" s="470"/>
      <c r="U120" s="470"/>
      <c r="V120" s="470"/>
      <c r="W120" s="470"/>
      <c r="X120" s="470"/>
      <c r="Y120" s="470"/>
      <c r="Z120" s="470"/>
    </row>
    <row r="121" spans="1:26" ht="12.75" customHeight="1" x14ac:dyDescent="0.2">
      <c r="A121" s="470"/>
      <c r="B121" s="470"/>
      <c r="C121" s="470"/>
      <c r="D121" s="471"/>
      <c r="E121" s="471"/>
      <c r="F121" s="471"/>
      <c r="G121" s="471"/>
      <c r="H121" s="471"/>
      <c r="I121" s="471"/>
      <c r="J121" s="471"/>
      <c r="K121" s="471"/>
      <c r="L121" s="471"/>
      <c r="M121" s="471"/>
      <c r="N121" s="471"/>
      <c r="O121" s="470"/>
      <c r="P121" s="470"/>
      <c r="Q121" s="470"/>
      <c r="R121" s="470"/>
      <c r="S121" s="470"/>
      <c r="T121" s="470"/>
      <c r="U121" s="470"/>
      <c r="V121" s="470"/>
      <c r="W121" s="470"/>
      <c r="X121" s="470"/>
      <c r="Y121" s="470"/>
      <c r="Z121" s="470"/>
    </row>
    <row r="122" spans="1:26" ht="12.75" customHeight="1" x14ac:dyDescent="0.2">
      <c r="A122" s="470"/>
      <c r="B122" s="470"/>
      <c r="C122" s="470"/>
      <c r="D122" s="471"/>
      <c r="E122" s="471"/>
      <c r="F122" s="471"/>
      <c r="G122" s="471"/>
      <c r="H122" s="471"/>
      <c r="I122" s="471"/>
      <c r="J122" s="471"/>
      <c r="K122" s="471"/>
      <c r="L122" s="471"/>
      <c r="M122" s="471"/>
      <c r="N122" s="471"/>
      <c r="O122" s="470"/>
      <c r="P122" s="470"/>
      <c r="Q122" s="470"/>
      <c r="R122" s="470"/>
      <c r="S122" s="470"/>
      <c r="T122" s="470"/>
      <c r="U122" s="470"/>
      <c r="V122" s="470"/>
      <c r="W122" s="470"/>
      <c r="X122" s="470"/>
      <c r="Y122" s="470"/>
      <c r="Z122" s="470"/>
    </row>
    <row r="123" spans="1:26" ht="12.75" customHeight="1" x14ac:dyDescent="0.2">
      <c r="A123" s="470"/>
      <c r="B123" s="470"/>
      <c r="C123" s="470"/>
      <c r="D123" s="471"/>
      <c r="E123" s="471"/>
      <c r="F123" s="471"/>
      <c r="G123" s="471"/>
      <c r="H123" s="471"/>
      <c r="I123" s="471"/>
      <c r="J123" s="471"/>
      <c r="K123" s="471"/>
      <c r="L123" s="471"/>
      <c r="M123" s="471"/>
      <c r="N123" s="471"/>
      <c r="O123" s="470"/>
      <c r="P123" s="470"/>
      <c r="Q123" s="470"/>
      <c r="R123" s="470"/>
      <c r="S123" s="470"/>
      <c r="T123" s="470"/>
      <c r="U123" s="470"/>
      <c r="V123" s="470"/>
      <c r="W123" s="470"/>
      <c r="X123" s="470"/>
      <c r="Y123" s="470"/>
      <c r="Z123" s="470"/>
    </row>
    <row r="124" spans="1:26" ht="12.75" customHeight="1" x14ac:dyDescent="0.2">
      <c r="A124" s="470"/>
      <c r="B124" s="470"/>
      <c r="C124" s="470"/>
      <c r="D124" s="471"/>
      <c r="E124" s="471"/>
      <c r="F124" s="471"/>
      <c r="G124" s="471"/>
      <c r="H124" s="471"/>
      <c r="I124" s="471"/>
      <c r="J124" s="471"/>
      <c r="K124" s="471"/>
      <c r="L124" s="471"/>
      <c r="M124" s="471"/>
      <c r="N124" s="471"/>
      <c r="O124" s="470"/>
      <c r="P124" s="470"/>
      <c r="Q124" s="470"/>
      <c r="R124" s="470"/>
      <c r="S124" s="470"/>
      <c r="T124" s="470"/>
      <c r="U124" s="470"/>
      <c r="V124" s="470"/>
      <c r="W124" s="470"/>
      <c r="X124" s="470"/>
      <c r="Y124" s="470"/>
      <c r="Z124" s="470"/>
    </row>
    <row r="125" spans="1:26" ht="12.75" customHeight="1" x14ac:dyDescent="0.2">
      <c r="A125" s="470"/>
      <c r="B125" s="470"/>
      <c r="C125" s="470"/>
      <c r="D125" s="471"/>
      <c r="E125" s="471"/>
      <c r="F125" s="471"/>
      <c r="G125" s="471"/>
      <c r="H125" s="471"/>
      <c r="I125" s="471"/>
      <c r="J125" s="471"/>
      <c r="K125" s="471"/>
      <c r="L125" s="471"/>
      <c r="M125" s="471"/>
      <c r="N125" s="471"/>
      <c r="O125" s="470"/>
      <c r="P125" s="470"/>
      <c r="Q125" s="470"/>
      <c r="R125" s="470"/>
      <c r="S125" s="470"/>
      <c r="T125" s="470"/>
      <c r="U125" s="470"/>
      <c r="V125" s="470"/>
      <c r="W125" s="470"/>
      <c r="X125" s="470"/>
      <c r="Y125" s="470"/>
      <c r="Z125" s="470"/>
    </row>
    <row r="126" spans="1:26" ht="12.75" customHeight="1" x14ac:dyDescent="0.2">
      <c r="A126" s="470"/>
      <c r="B126" s="470"/>
      <c r="C126" s="470"/>
      <c r="D126" s="471"/>
      <c r="E126" s="471"/>
      <c r="F126" s="471"/>
      <c r="G126" s="471"/>
      <c r="H126" s="471"/>
      <c r="I126" s="471"/>
      <c r="J126" s="471"/>
      <c r="K126" s="471"/>
      <c r="L126" s="471"/>
      <c r="M126" s="471"/>
      <c r="N126" s="471"/>
      <c r="O126" s="470"/>
      <c r="P126" s="470"/>
      <c r="Q126" s="470"/>
      <c r="R126" s="470"/>
      <c r="S126" s="470"/>
      <c r="T126" s="470"/>
      <c r="U126" s="470"/>
      <c r="V126" s="470"/>
      <c r="W126" s="470"/>
      <c r="X126" s="470"/>
      <c r="Y126" s="470"/>
      <c r="Z126" s="470"/>
    </row>
    <row r="127" spans="1:26" ht="12.75" customHeight="1" x14ac:dyDescent="0.2">
      <c r="A127" s="470"/>
      <c r="B127" s="470"/>
      <c r="C127" s="470"/>
      <c r="D127" s="471"/>
      <c r="E127" s="471"/>
      <c r="F127" s="471"/>
      <c r="G127" s="471"/>
      <c r="H127" s="471"/>
      <c r="I127" s="471"/>
      <c r="J127" s="471"/>
      <c r="K127" s="471"/>
      <c r="L127" s="471"/>
      <c r="M127" s="471"/>
      <c r="N127" s="471"/>
      <c r="O127" s="470"/>
      <c r="P127" s="470"/>
      <c r="Q127" s="470"/>
      <c r="R127" s="470"/>
      <c r="S127" s="470"/>
      <c r="T127" s="470"/>
      <c r="U127" s="470"/>
      <c r="V127" s="470"/>
      <c r="W127" s="470"/>
      <c r="X127" s="470"/>
      <c r="Y127" s="470"/>
      <c r="Z127" s="470"/>
    </row>
    <row r="128" spans="1:26" ht="12.75" customHeight="1" x14ac:dyDescent="0.2">
      <c r="A128" s="470"/>
      <c r="B128" s="470"/>
      <c r="C128" s="470"/>
      <c r="D128" s="471"/>
      <c r="E128" s="471"/>
      <c r="F128" s="471"/>
      <c r="G128" s="471"/>
      <c r="H128" s="471"/>
      <c r="I128" s="471"/>
      <c r="J128" s="471"/>
      <c r="K128" s="471"/>
      <c r="L128" s="471"/>
      <c r="M128" s="471"/>
      <c r="N128" s="471"/>
      <c r="O128" s="470"/>
      <c r="P128" s="470"/>
      <c r="Q128" s="470"/>
      <c r="R128" s="470"/>
      <c r="S128" s="470"/>
      <c r="T128" s="470"/>
      <c r="U128" s="470"/>
      <c r="V128" s="470"/>
      <c r="W128" s="470"/>
      <c r="X128" s="470"/>
      <c r="Y128" s="470"/>
      <c r="Z128" s="470"/>
    </row>
    <row r="129" spans="1:26" ht="12.75" customHeight="1" x14ac:dyDescent="0.2">
      <c r="A129" s="470"/>
      <c r="B129" s="470"/>
      <c r="C129" s="470"/>
      <c r="D129" s="471"/>
      <c r="E129" s="471"/>
      <c r="F129" s="471"/>
      <c r="G129" s="471"/>
      <c r="H129" s="471"/>
      <c r="I129" s="471"/>
      <c r="J129" s="471"/>
      <c r="K129" s="471"/>
      <c r="L129" s="471"/>
      <c r="M129" s="471"/>
      <c r="N129" s="471"/>
      <c r="O129" s="470"/>
      <c r="P129" s="470"/>
      <c r="Q129" s="470"/>
      <c r="R129" s="470"/>
      <c r="S129" s="470"/>
      <c r="T129" s="470"/>
      <c r="U129" s="470"/>
      <c r="V129" s="470"/>
      <c r="W129" s="470"/>
      <c r="X129" s="470"/>
      <c r="Y129" s="470"/>
      <c r="Z129" s="470"/>
    </row>
    <row r="130" spans="1:26" ht="12.75" customHeight="1" x14ac:dyDescent="0.2">
      <c r="A130" s="470"/>
      <c r="B130" s="470"/>
      <c r="C130" s="470"/>
      <c r="D130" s="471"/>
      <c r="E130" s="471"/>
      <c r="F130" s="471"/>
      <c r="G130" s="471"/>
      <c r="H130" s="471"/>
      <c r="I130" s="471"/>
      <c r="J130" s="471"/>
      <c r="K130" s="471"/>
      <c r="L130" s="471"/>
      <c r="M130" s="471"/>
      <c r="N130" s="471"/>
      <c r="O130" s="470"/>
      <c r="P130" s="470"/>
      <c r="Q130" s="470"/>
      <c r="R130" s="470"/>
      <c r="S130" s="470"/>
      <c r="T130" s="470"/>
      <c r="U130" s="470"/>
      <c r="V130" s="470"/>
      <c r="W130" s="470"/>
      <c r="X130" s="470"/>
      <c r="Y130" s="470"/>
      <c r="Z130" s="470"/>
    </row>
    <row r="131" spans="1:26" ht="12.75" customHeight="1" x14ac:dyDescent="0.2">
      <c r="A131" s="470"/>
      <c r="B131" s="470"/>
      <c r="C131" s="470"/>
      <c r="D131" s="471"/>
      <c r="E131" s="471"/>
      <c r="F131" s="471"/>
      <c r="G131" s="471"/>
      <c r="H131" s="471"/>
      <c r="I131" s="471"/>
      <c r="J131" s="471"/>
      <c r="K131" s="471"/>
      <c r="L131" s="471"/>
      <c r="M131" s="471"/>
      <c r="N131" s="471"/>
      <c r="O131" s="470"/>
      <c r="P131" s="470"/>
      <c r="Q131" s="470"/>
      <c r="R131" s="470"/>
      <c r="S131" s="470"/>
      <c r="T131" s="470"/>
      <c r="U131" s="470"/>
      <c r="V131" s="470"/>
      <c r="W131" s="470"/>
      <c r="X131" s="470"/>
      <c r="Y131" s="470"/>
      <c r="Z131" s="470"/>
    </row>
    <row r="132" spans="1:26" ht="12.75" customHeight="1" x14ac:dyDescent="0.2">
      <c r="A132" s="470"/>
      <c r="B132" s="470"/>
      <c r="C132" s="470"/>
      <c r="D132" s="471"/>
      <c r="E132" s="471"/>
      <c r="F132" s="471"/>
      <c r="G132" s="471"/>
      <c r="H132" s="471"/>
      <c r="I132" s="471"/>
      <c r="J132" s="471"/>
      <c r="K132" s="471"/>
      <c r="L132" s="471"/>
      <c r="M132" s="471"/>
      <c r="N132" s="471"/>
      <c r="O132" s="470"/>
      <c r="P132" s="470"/>
      <c r="Q132" s="470"/>
      <c r="R132" s="470"/>
      <c r="S132" s="470"/>
      <c r="T132" s="470"/>
      <c r="U132" s="470"/>
      <c r="V132" s="470"/>
      <c r="W132" s="470"/>
      <c r="X132" s="470"/>
      <c r="Y132" s="470"/>
      <c r="Z132" s="470"/>
    </row>
    <row r="133" spans="1:26" ht="12.75" customHeight="1" x14ac:dyDescent="0.2">
      <c r="A133" s="470"/>
      <c r="B133" s="470"/>
      <c r="C133" s="470"/>
      <c r="D133" s="471"/>
      <c r="E133" s="471"/>
      <c r="F133" s="471"/>
      <c r="G133" s="471"/>
      <c r="H133" s="471"/>
      <c r="I133" s="471"/>
      <c r="J133" s="471"/>
      <c r="K133" s="471"/>
      <c r="L133" s="471"/>
      <c r="M133" s="471"/>
      <c r="N133" s="471"/>
      <c r="O133" s="470"/>
      <c r="P133" s="470"/>
      <c r="Q133" s="470"/>
      <c r="R133" s="470"/>
      <c r="S133" s="470"/>
      <c r="T133" s="470"/>
      <c r="U133" s="470"/>
      <c r="V133" s="470"/>
      <c r="W133" s="470"/>
      <c r="X133" s="470"/>
      <c r="Y133" s="470"/>
      <c r="Z133" s="470"/>
    </row>
    <row r="134" spans="1:26" ht="12.75" customHeight="1" x14ac:dyDescent="0.2">
      <c r="A134" s="470"/>
      <c r="B134" s="470"/>
      <c r="C134" s="470"/>
      <c r="D134" s="471"/>
      <c r="E134" s="471"/>
      <c r="F134" s="471"/>
      <c r="G134" s="471"/>
      <c r="H134" s="471"/>
      <c r="I134" s="471"/>
      <c r="J134" s="471"/>
      <c r="K134" s="471"/>
      <c r="L134" s="471"/>
      <c r="M134" s="471"/>
      <c r="N134" s="471"/>
      <c r="O134" s="470"/>
      <c r="P134" s="470"/>
      <c r="Q134" s="470"/>
      <c r="R134" s="470"/>
      <c r="S134" s="470"/>
      <c r="T134" s="470"/>
      <c r="U134" s="470"/>
      <c r="V134" s="470"/>
      <c r="W134" s="470"/>
      <c r="X134" s="470"/>
      <c r="Y134" s="470"/>
      <c r="Z134" s="470"/>
    </row>
    <row r="135" spans="1:26" ht="12.75" customHeight="1" x14ac:dyDescent="0.2">
      <c r="A135" s="470"/>
      <c r="B135" s="470"/>
      <c r="C135" s="470"/>
      <c r="D135" s="471"/>
      <c r="E135" s="471"/>
      <c r="F135" s="471"/>
      <c r="G135" s="471"/>
      <c r="H135" s="471"/>
      <c r="I135" s="471"/>
      <c r="J135" s="471"/>
      <c r="K135" s="471"/>
      <c r="L135" s="471"/>
      <c r="M135" s="471"/>
      <c r="N135" s="471"/>
      <c r="O135" s="470"/>
      <c r="P135" s="470"/>
      <c r="Q135" s="470"/>
      <c r="R135" s="470"/>
      <c r="S135" s="470"/>
      <c r="T135" s="470"/>
      <c r="U135" s="470"/>
      <c r="V135" s="470"/>
      <c r="W135" s="470"/>
      <c r="X135" s="470"/>
      <c r="Y135" s="470"/>
      <c r="Z135" s="470"/>
    </row>
    <row r="136" spans="1:26" ht="12.75" customHeight="1" x14ac:dyDescent="0.2">
      <c r="A136" s="470"/>
      <c r="B136" s="470"/>
      <c r="C136" s="470"/>
      <c r="D136" s="471"/>
      <c r="E136" s="471"/>
      <c r="F136" s="471"/>
      <c r="G136" s="471"/>
      <c r="H136" s="471"/>
      <c r="I136" s="471"/>
      <c r="J136" s="471"/>
      <c r="K136" s="471"/>
      <c r="L136" s="471"/>
      <c r="M136" s="471"/>
      <c r="N136" s="471"/>
      <c r="O136" s="470"/>
      <c r="P136" s="470"/>
      <c r="Q136" s="470"/>
      <c r="R136" s="470"/>
      <c r="S136" s="470"/>
      <c r="T136" s="470"/>
      <c r="U136" s="470"/>
      <c r="V136" s="470"/>
      <c r="W136" s="470"/>
      <c r="X136" s="470"/>
      <c r="Y136" s="470"/>
      <c r="Z136" s="470"/>
    </row>
    <row r="137" spans="1:26" ht="12.75" customHeight="1" x14ac:dyDescent="0.2">
      <c r="A137" s="470"/>
      <c r="B137" s="470"/>
      <c r="C137" s="470"/>
      <c r="D137" s="471"/>
      <c r="E137" s="471"/>
      <c r="F137" s="471"/>
      <c r="G137" s="471"/>
      <c r="H137" s="471"/>
      <c r="I137" s="471"/>
      <c r="J137" s="471"/>
      <c r="K137" s="471"/>
      <c r="L137" s="471"/>
      <c r="M137" s="471"/>
      <c r="N137" s="471"/>
      <c r="O137" s="470"/>
      <c r="P137" s="470"/>
      <c r="Q137" s="470"/>
      <c r="R137" s="470"/>
      <c r="S137" s="470"/>
      <c r="T137" s="470"/>
      <c r="U137" s="470"/>
      <c r="V137" s="470"/>
      <c r="W137" s="470"/>
      <c r="X137" s="470"/>
      <c r="Y137" s="470"/>
      <c r="Z137" s="470"/>
    </row>
    <row r="138" spans="1:26" ht="12.75" customHeight="1" x14ac:dyDescent="0.2">
      <c r="A138" s="470"/>
      <c r="B138" s="470"/>
      <c r="C138" s="470"/>
      <c r="D138" s="471"/>
      <c r="E138" s="471"/>
      <c r="F138" s="471"/>
      <c r="G138" s="471"/>
      <c r="H138" s="471"/>
      <c r="I138" s="471"/>
      <c r="J138" s="471"/>
      <c r="K138" s="471"/>
      <c r="L138" s="471"/>
      <c r="M138" s="471"/>
      <c r="N138" s="471"/>
      <c r="O138" s="470"/>
      <c r="P138" s="470"/>
      <c r="Q138" s="470"/>
      <c r="R138" s="470"/>
      <c r="S138" s="470"/>
      <c r="T138" s="470"/>
      <c r="U138" s="470"/>
      <c r="V138" s="470"/>
      <c r="W138" s="470"/>
      <c r="X138" s="470"/>
      <c r="Y138" s="470"/>
      <c r="Z138" s="470"/>
    </row>
    <row r="139" spans="1:26" ht="12.75" customHeight="1" x14ac:dyDescent="0.2">
      <c r="A139" s="470"/>
      <c r="B139" s="470"/>
      <c r="C139" s="470"/>
      <c r="D139" s="471"/>
      <c r="E139" s="471"/>
      <c r="F139" s="471"/>
      <c r="G139" s="471"/>
      <c r="H139" s="471"/>
      <c r="I139" s="471"/>
      <c r="J139" s="471"/>
      <c r="K139" s="471"/>
      <c r="L139" s="471"/>
      <c r="M139" s="471"/>
      <c r="N139" s="471"/>
      <c r="O139" s="470"/>
      <c r="P139" s="470"/>
      <c r="Q139" s="470"/>
      <c r="R139" s="470"/>
      <c r="S139" s="470"/>
      <c r="T139" s="470"/>
      <c r="U139" s="470"/>
      <c r="V139" s="470"/>
      <c r="W139" s="470"/>
      <c r="X139" s="470"/>
      <c r="Y139" s="470"/>
      <c r="Z139" s="470"/>
    </row>
    <row r="140" spans="1:26" ht="12.75" customHeight="1" x14ac:dyDescent="0.2">
      <c r="A140" s="470"/>
      <c r="B140" s="470"/>
      <c r="C140" s="470"/>
      <c r="D140" s="471"/>
      <c r="E140" s="471"/>
      <c r="F140" s="471"/>
      <c r="G140" s="471"/>
      <c r="H140" s="471"/>
      <c r="I140" s="471"/>
      <c r="J140" s="471"/>
      <c r="K140" s="471"/>
      <c r="L140" s="471"/>
      <c r="M140" s="471"/>
      <c r="N140" s="471"/>
      <c r="O140" s="470"/>
      <c r="P140" s="470"/>
      <c r="Q140" s="470"/>
      <c r="R140" s="470"/>
      <c r="S140" s="470"/>
      <c r="T140" s="470"/>
      <c r="U140" s="470"/>
      <c r="V140" s="470"/>
      <c r="W140" s="470"/>
      <c r="X140" s="470"/>
      <c r="Y140" s="470"/>
      <c r="Z140" s="470"/>
    </row>
    <row r="141" spans="1:26" ht="12.75" customHeight="1" x14ac:dyDescent="0.2">
      <c r="A141" s="470"/>
      <c r="B141" s="470"/>
      <c r="C141" s="470"/>
      <c r="D141" s="471"/>
      <c r="E141" s="471"/>
      <c r="F141" s="471"/>
      <c r="G141" s="471"/>
      <c r="H141" s="471"/>
      <c r="I141" s="471"/>
      <c r="J141" s="471"/>
      <c r="K141" s="471"/>
      <c r="L141" s="471"/>
      <c r="M141" s="471"/>
      <c r="N141" s="471"/>
      <c r="O141" s="470"/>
      <c r="P141" s="470"/>
      <c r="Q141" s="470"/>
      <c r="R141" s="470"/>
      <c r="S141" s="470"/>
      <c r="T141" s="470"/>
      <c r="U141" s="470"/>
      <c r="V141" s="470"/>
      <c r="W141" s="470"/>
      <c r="X141" s="470"/>
      <c r="Y141" s="470"/>
      <c r="Z141" s="470"/>
    </row>
    <row r="142" spans="1:26" ht="12.75" customHeight="1" x14ac:dyDescent="0.2">
      <c r="A142" s="470"/>
      <c r="B142" s="470"/>
      <c r="C142" s="470"/>
      <c r="D142" s="471"/>
      <c r="E142" s="471"/>
      <c r="F142" s="471"/>
      <c r="G142" s="471"/>
      <c r="H142" s="471"/>
      <c r="I142" s="471"/>
      <c r="J142" s="471"/>
      <c r="K142" s="471"/>
      <c r="L142" s="471"/>
      <c r="M142" s="471"/>
      <c r="N142" s="471"/>
      <c r="O142" s="470"/>
      <c r="P142" s="470"/>
      <c r="Q142" s="470"/>
      <c r="R142" s="470"/>
      <c r="S142" s="470"/>
      <c r="T142" s="470"/>
      <c r="U142" s="470"/>
      <c r="V142" s="470"/>
      <c r="W142" s="470"/>
      <c r="X142" s="470"/>
      <c r="Y142" s="470"/>
      <c r="Z142" s="470"/>
    </row>
    <row r="143" spans="1:26" ht="12.75" customHeight="1" x14ac:dyDescent="0.2">
      <c r="A143" s="470"/>
      <c r="B143" s="470"/>
      <c r="C143" s="470"/>
      <c r="D143" s="471"/>
      <c r="E143" s="471"/>
      <c r="F143" s="471"/>
      <c r="G143" s="471"/>
      <c r="H143" s="471"/>
      <c r="I143" s="471"/>
      <c r="J143" s="471"/>
      <c r="K143" s="471"/>
      <c r="L143" s="471"/>
      <c r="M143" s="471"/>
      <c r="N143" s="471"/>
      <c r="O143" s="470"/>
      <c r="P143" s="470"/>
      <c r="Q143" s="470"/>
      <c r="R143" s="470"/>
      <c r="S143" s="470"/>
      <c r="T143" s="470"/>
      <c r="U143" s="470"/>
      <c r="V143" s="470"/>
      <c r="W143" s="470"/>
      <c r="X143" s="470"/>
      <c r="Y143" s="470"/>
      <c r="Z143" s="470"/>
    </row>
    <row r="144" spans="1:26" ht="12.75" customHeight="1" x14ac:dyDescent="0.2">
      <c r="A144" s="470"/>
      <c r="B144" s="470"/>
      <c r="C144" s="470"/>
      <c r="D144" s="471"/>
      <c r="E144" s="471"/>
      <c r="F144" s="471"/>
      <c r="G144" s="471"/>
      <c r="H144" s="471"/>
      <c r="I144" s="471"/>
      <c r="J144" s="471"/>
      <c r="K144" s="471"/>
      <c r="L144" s="471"/>
      <c r="M144" s="471"/>
      <c r="N144" s="471"/>
      <c r="O144" s="470"/>
      <c r="P144" s="470"/>
      <c r="Q144" s="470"/>
      <c r="R144" s="470"/>
      <c r="S144" s="470"/>
      <c r="T144" s="470"/>
      <c r="U144" s="470"/>
      <c r="V144" s="470"/>
      <c r="W144" s="470"/>
      <c r="X144" s="470"/>
      <c r="Y144" s="470"/>
      <c r="Z144" s="470"/>
    </row>
    <row r="145" spans="1:26" ht="12.75" customHeight="1" x14ac:dyDescent="0.2">
      <c r="A145" s="470"/>
      <c r="B145" s="470"/>
      <c r="C145" s="470"/>
      <c r="D145" s="471"/>
      <c r="E145" s="471"/>
      <c r="F145" s="471"/>
      <c r="G145" s="471"/>
      <c r="H145" s="471"/>
      <c r="I145" s="471"/>
      <c r="J145" s="471"/>
      <c r="K145" s="471"/>
      <c r="L145" s="471"/>
      <c r="M145" s="471"/>
      <c r="N145" s="471"/>
      <c r="O145" s="470"/>
      <c r="P145" s="470"/>
      <c r="Q145" s="470"/>
      <c r="R145" s="470"/>
      <c r="S145" s="470"/>
      <c r="T145" s="470"/>
      <c r="U145" s="470"/>
      <c r="V145" s="470"/>
      <c r="W145" s="470"/>
      <c r="X145" s="470"/>
      <c r="Y145" s="470"/>
      <c r="Z145" s="470"/>
    </row>
    <row r="146" spans="1:26" ht="12.75" customHeight="1" x14ac:dyDescent="0.2">
      <c r="A146" s="470"/>
      <c r="B146" s="470"/>
      <c r="C146" s="470"/>
      <c r="D146" s="471"/>
      <c r="E146" s="471"/>
      <c r="F146" s="471"/>
      <c r="G146" s="471"/>
      <c r="H146" s="471"/>
      <c r="I146" s="471"/>
      <c r="J146" s="471"/>
      <c r="K146" s="471"/>
      <c r="L146" s="471"/>
      <c r="M146" s="471"/>
      <c r="N146" s="471"/>
      <c r="O146" s="470"/>
      <c r="P146" s="470"/>
      <c r="Q146" s="470"/>
      <c r="R146" s="470"/>
      <c r="S146" s="470"/>
      <c r="T146" s="470"/>
      <c r="U146" s="470"/>
      <c r="V146" s="470"/>
      <c r="W146" s="470"/>
      <c r="X146" s="470"/>
      <c r="Y146" s="470"/>
      <c r="Z146" s="470"/>
    </row>
    <row r="147" spans="1:26" ht="12.75" customHeight="1" x14ac:dyDescent="0.2">
      <c r="A147" s="470"/>
      <c r="B147" s="470"/>
      <c r="C147" s="470"/>
      <c r="D147" s="471"/>
      <c r="E147" s="471"/>
      <c r="F147" s="471"/>
      <c r="G147" s="471"/>
      <c r="H147" s="471"/>
      <c r="I147" s="471"/>
      <c r="J147" s="471"/>
      <c r="K147" s="471"/>
      <c r="L147" s="471"/>
      <c r="M147" s="471"/>
      <c r="N147" s="471"/>
      <c r="O147" s="470"/>
      <c r="P147" s="470"/>
      <c r="Q147" s="470"/>
      <c r="R147" s="470"/>
      <c r="S147" s="470"/>
      <c r="T147" s="470"/>
      <c r="U147" s="470"/>
      <c r="V147" s="470"/>
      <c r="W147" s="470"/>
      <c r="X147" s="470"/>
      <c r="Y147" s="470"/>
      <c r="Z147" s="470"/>
    </row>
    <row r="148" spans="1:26" ht="12.75" customHeight="1" x14ac:dyDescent="0.2">
      <c r="A148" s="470"/>
      <c r="B148" s="470"/>
      <c r="C148" s="470"/>
      <c r="D148" s="471"/>
      <c r="E148" s="471"/>
      <c r="F148" s="471"/>
      <c r="G148" s="471"/>
      <c r="H148" s="471"/>
      <c r="I148" s="471"/>
      <c r="J148" s="471"/>
      <c r="K148" s="471"/>
      <c r="L148" s="471"/>
      <c r="M148" s="471"/>
      <c r="N148" s="471"/>
      <c r="O148" s="470"/>
      <c r="P148" s="470"/>
      <c r="Q148" s="470"/>
      <c r="R148" s="470"/>
      <c r="S148" s="470"/>
      <c r="T148" s="470"/>
      <c r="U148" s="470"/>
      <c r="V148" s="470"/>
      <c r="W148" s="470"/>
      <c r="X148" s="470"/>
      <c r="Y148" s="470"/>
      <c r="Z148" s="470"/>
    </row>
    <row r="149" spans="1:26" ht="12.75" customHeight="1" x14ac:dyDescent="0.2">
      <c r="A149" s="470"/>
      <c r="B149" s="470"/>
      <c r="C149" s="470"/>
      <c r="D149" s="471"/>
      <c r="E149" s="471"/>
      <c r="F149" s="471"/>
      <c r="G149" s="471"/>
      <c r="H149" s="471"/>
      <c r="I149" s="471"/>
      <c r="J149" s="471"/>
      <c r="K149" s="471"/>
      <c r="L149" s="471"/>
      <c r="M149" s="471"/>
      <c r="N149" s="471"/>
      <c r="O149" s="470"/>
      <c r="P149" s="470"/>
      <c r="Q149" s="470"/>
      <c r="R149" s="470"/>
      <c r="S149" s="470"/>
      <c r="T149" s="470"/>
      <c r="U149" s="470"/>
      <c r="V149" s="470"/>
      <c r="W149" s="470"/>
      <c r="X149" s="470"/>
      <c r="Y149" s="470"/>
      <c r="Z149" s="470"/>
    </row>
    <row r="150" spans="1:26" ht="12.75" customHeight="1" x14ac:dyDescent="0.2">
      <c r="A150" s="470"/>
      <c r="B150" s="470"/>
      <c r="C150" s="470"/>
      <c r="D150" s="471"/>
      <c r="E150" s="471"/>
      <c r="F150" s="471"/>
      <c r="G150" s="471"/>
      <c r="H150" s="471"/>
      <c r="I150" s="471"/>
      <c r="J150" s="471"/>
      <c r="K150" s="471"/>
      <c r="L150" s="471"/>
      <c r="M150" s="471"/>
      <c r="N150" s="471"/>
      <c r="O150" s="470"/>
      <c r="P150" s="470"/>
      <c r="Q150" s="470"/>
      <c r="R150" s="470"/>
      <c r="S150" s="470"/>
      <c r="T150" s="470"/>
      <c r="U150" s="470"/>
      <c r="V150" s="470"/>
      <c r="W150" s="470"/>
      <c r="X150" s="470"/>
      <c r="Y150" s="470"/>
      <c r="Z150" s="470"/>
    </row>
    <row r="151" spans="1:26" ht="12.75" customHeight="1" x14ac:dyDescent="0.2">
      <c r="A151" s="470"/>
      <c r="B151" s="470"/>
      <c r="C151" s="470"/>
      <c r="D151" s="471"/>
      <c r="E151" s="471"/>
      <c r="F151" s="471"/>
      <c r="G151" s="471"/>
      <c r="H151" s="471"/>
      <c r="I151" s="471"/>
      <c r="J151" s="471"/>
      <c r="K151" s="471"/>
      <c r="L151" s="471"/>
      <c r="M151" s="471"/>
      <c r="N151" s="471"/>
      <c r="O151" s="470"/>
      <c r="P151" s="470"/>
      <c r="Q151" s="470"/>
      <c r="R151" s="470"/>
      <c r="S151" s="470"/>
      <c r="T151" s="470"/>
      <c r="U151" s="470"/>
      <c r="V151" s="470"/>
      <c r="W151" s="470"/>
      <c r="X151" s="470"/>
      <c r="Y151" s="470"/>
      <c r="Z151" s="470"/>
    </row>
    <row r="152" spans="1:26" ht="12.75" customHeight="1" x14ac:dyDescent="0.2">
      <c r="A152" s="470"/>
      <c r="B152" s="470"/>
      <c r="C152" s="470"/>
      <c r="D152" s="471"/>
      <c r="E152" s="471"/>
      <c r="F152" s="471"/>
      <c r="G152" s="471"/>
      <c r="H152" s="471"/>
      <c r="I152" s="471"/>
      <c r="J152" s="471"/>
      <c r="K152" s="471"/>
      <c r="L152" s="471"/>
      <c r="M152" s="471"/>
      <c r="N152" s="471"/>
      <c r="O152" s="470"/>
      <c r="P152" s="470"/>
      <c r="Q152" s="470"/>
      <c r="R152" s="470"/>
      <c r="S152" s="470"/>
      <c r="T152" s="470"/>
      <c r="U152" s="470"/>
      <c r="V152" s="470"/>
      <c r="W152" s="470"/>
      <c r="X152" s="470"/>
      <c r="Y152" s="470"/>
      <c r="Z152" s="470"/>
    </row>
    <row r="153" spans="1:26" ht="12.75" customHeight="1" x14ac:dyDescent="0.2">
      <c r="A153" s="470"/>
      <c r="B153" s="470"/>
      <c r="C153" s="470"/>
      <c r="D153" s="471"/>
      <c r="E153" s="471"/>
      <c r="F153" s="471"/>
      <c r="G153" s="471"/>
      <c r="H153" s="471"/>
      <c r="I153" s="471"/>
      <c r="J153" s="471"/>
      <c r="K153" s="471"/>
      <c r="L153" s="471"/>
      <c r="M153" s="471"/>
      <c r="N153" s="471"/>
      <c r="O153" s="470"/>
      <c r="P153" s="470"/>
      <c r="Q153" s="470"/>
      <c r="R153" s="470"/>
      <c r="S153" s="470"/>
      <c r="T153" s="470"/>
      <c r="U153" s="470"/>
      <c r="V153" s="470"/>
      <c r="W153" s="470"/>
      <c r="X153" s="470"/>
      <c r="Y153" s="470"/>
      <c r="Z153" s="470"/>
    </row>
    <row r="154" spans="1:26" ht="12.75" customHeight="1" x14ac:dyDescent="0.2">
      <c r="A154" s="470"/>
      <c r="B154" s="470"/>
      <c r="C154" s="470"/>
      <c r="D154" s="471"/>
      <c r="E154" s="471"/>
      <c r="F154" s="471"/>
      <c r="G154" s="471"/>
      <c r="H154" s="471"/>
      <c r="I154" s="471"/>
      <c r="J154" s="471"/>
      <c r="K154" s="471"/>
      <c r="L154" s="471"/>
      <c r="M154" s="471"/>
      <c r="N154" s="471"/>
      <c r="O154" s="470"/>
      <c r="P154" s="470"/>
      <c r="Q154" s="470"/>
      <c r="R154" s="470"/>
      <c r="S154" s="470"/>
      <c r="T154" s="470"/>
      <c r="U154" s="470"/>
      <c r="V154" s="470"/>
      <c r="W154" s="470"/>
      <c r="X154" s="470"/>
      <c r="Y154" s="470"/>
      <c r="Z154" s="470"/>
    </row>
    <row r="155" spans="1:26" ht="12.75" customHeight="1" x14ac:dyDescent="0.2">
      <c r="A155" s="470"/>
      <c r="B155" s="470"/>
      <c r="C155" s="470"/>
      <c r="D155" s="471"/>
      <c r="E155" s="471"/>
      <c r="F155" s="471"/>
      <c r="G155" s="471"/>
      <c r="H155" s="471"/>
      <c r="I155" s="471"/>
      <c r="J155" s="471"/>
      <c r="K155" s="471"/>
      <c r="L155" s="471"/>
      <c r="M155" s="471"/>
      <c r="N155" s="471"/>
      <c r="O155" s="470"/>
      <c r="P155" s="470"/>
      <c r="Q155" s="470"/>
      <c r="R155" s="470"/>
      <c r="S155" s="470"/>
      <c r="T155" s="470"/>
      <c r="U155" s="470"/>
      <c r="V155" s="470"/>
      <c r="W155" s="470"/>
      <c r="X155" s="470"/>
      <c r="Y155" s="470"/>
      <c r="Z155" s="470"/>
    </row>
    <row r="156" spans="1:26" ht="12.75" customHeight="1" x14ac:dyDescent="0.2">
      <c r="A156" s="470"/>
      <c r="B156" s="470"/>
      <c r="C156" s="470"/>
      <c r="D156" s="471"/>
      <c r="E156" s="471"/>
      <c r="F156" s="471"/>
      <c r="G156" s="471"/>
      <c r="H156" s="471"/>
      <c r="I156" s="471"/>
      <c r="J156" s="471"/>
      <c r="K156" s="471"/>
      <c r="L156" s="471"/>
      <c r="M156" s="471"/>
      <c r="N156" s="471"/>
      <c r="O156" s="470"/>
      <c r="P156" s="470"/>
      <c r="Q156" s="470"/>
      <c r="R156" s="470"/>
      <c r="S156" s="470"/>
      <c r="T156" s="470"/>
      <c r="U156" s="470"/>
      <c r="V156" s="470"/>
      <c r="W156" s="470"/>
      <c r="X156" s="470"/>
      <c r="Y156" s="470"/>
      <c r="Z156" s="470"/>
    </row>
    <row r="157" spans="1:26" ht="12.75" customHeight="1" x14ac:dyDescent="0.2">
      <c r="A157" s="470"/>
      <c r="B157" s="470"/>
      <c r="C157" s="470"/>
      <c r="D157" s="471"/>
      <c r="E157" s="471"/>
      <c r="F157" s="471"/>
      <c r="G157" s="471"/>
      <c r="H157" s="471"/>
      <c r="I157" s="471"/>
      <c r="J157" s="471"/>
      <c r="K157" s="471"/>
      <c r="L157" s="471"/>
      <c r="M157" s="471"/>
      <c r="N157" s="471"/>
      <c r="O157" s="470"/>
      <c r="P157" s="470"/>
      <c r="Q157" s="470"/>
      <c r="R157" s="470"/>
      <c r="S157" s="470"/>
      <c r="T157" s="470"/>
      <c r="U157" s="470"/>
      <c r="V157" s="470"/>
      <c r="W157" s="470"/>
      <c r="X157" s="470"/>
      <c r="Y157" s="470"/>
      <c r="Z157" s="470"/>
    </row>
    <row r="158" spans="1:26" ht="12.75" customHeight="1" x14ac:dyDescent="0.2">
      <c r="A158" s="470"/>
      <c r="B158" s="470"/>
      <c r="C158" s="470"/>
      <c r="D158" s="471"/>
      <c r="E158" s="471"/>
      <c r="F158" s="471"/>
      <c r="G158" s="471"/>
      <c r="H158" s="471"/>
      <c r="I158" s="471"/>
      <c r="J158" s="471"/>
      <c r="K158" s="471"/>
      <c r="L158" s="471"/>
      <c r="M158" s="471"/>
      <c r="N158" s="471"/>
      <c r="O158" s="470"/>
      <c r="P158" s="470"/>
      <c r="Q158" s="470"/>
      <c r="R158" s="470"/>
      <c r="S158" s="470"/>
      <c r="T158" s="470"/>
      <c r="U158" s="470"/>
      <c r="V158" s="470"/>
      <c r="W158" s="470"/>
      <c r="X158" s="470"/>
      <c r="Y158" s="470"/>
      <c r="Z158" s="470"/>
    </row>
    <row r="159" spans="1:26" ht="12.75" customHeight="1" x14ac:dyDescent="0.2">
      <c r="A159" s="470"/>
      <c r="B159" s="470"/>
      <c r="C159" s="470"/>
      <c r="D159" s="471"/>
      <c r="E159" s="471"/>
      <c r="F159" s="471"/>
      <c r="G159" s="471"/>
      <c r="H159" s="471"/>
      <c r="I159" s="471"/>
      <c r="J159" s="471"/>
      <c r="K159" s="471"/>
      <c r="L159" s="471"/>
      <c r="M159" s="471"/>
      <c r="N159" s="471"/>
      <c r="O159" s="470"/>
      <c r="P159" s="470"/>
      <c r="Q159" s="470"/>
      <c r="R159" s="470"/>
      <c r="S159" s="470"/>
      <c r="T159" s="470"/>
      <c r="U159" s="470"/>
      <c r="V159" s="470"/>
      <c r="W159" s="470"/>
      <c r="X159" s="470"/>
      <c r="Y159" s="470"/>
      <c r="Z159" s="470"/>
    </row>
    <row r="160" spans="1:26" ht="12.75" customHeight="1" x14ac:dyDescent="0.2">
      <c r="A160" s="470"/>
      <c r="B160" s="470"/>
      <c r="C160" s="470"/>
      <c r="D160" s="471"/>
      <c r="E160" s="471"/>
      <c r="F160" s="471"/>
      <c r="G160" s="471"/>
      <c r="H160" s="471"/>
      <c r="I160" s="471"/>
      <c r="J160" s="471"/>
      <c r="K160" s="471"/>
      <c r="L160" s="471"/>
      <c r="M160" s="471"/>
      <c r="N160" s="471"/>
      <c r="O160" s="470"/>
      <c r="P160" s="470"/>
      <c r="Q160" s="470"/>
      <c r="R160" s="470"/>
      <c r="S160" s="470"/>
      <c r="T160" s="470"/>
      <c r="U160" s="470"/>
      <c r="V160" s="470"/>
      <c r="W160" s="470"/>
      <c r="X160" s="470"/>
      <c r="Y160" s="470"/>
      <c r="Z160" s="470"/>
    </row>
    <row r="161" spans="1:26" ht="12.75" customHeight="1" x14ac:dyDescent="0.2">
      <c r="A161" s="470"/>
      <c r="B161" s="470"/>
      <c r="C161" s="470"/>
      <c r="D161" s="471"/>
      <c r="E161" s="471"/>
      <c r="F161" s="471"/>
      <c r="G161" s="471"/>
      <c r="H161" s="471"/>
      <c r="I161" s="471"/>
      <c r="J161" s="471"/>
      <c r="K161" s="471"/>
      <c r="L161" s="471"/>
      <c r="M161" s="471"/>
      <c r="N161" s="471"/>
      <c r="O161" s="470"/>
      <c r="P161" s="470"/>
      <c r="Q161" s="470"/>
      <c r="R161" s="470"/>
      <c r="S161" s="470"/>
      <c r="T161" s="470"/>
      <c r="U161" s="470"/>
      <c r="V161" s="470"/>
      <c r="W161" s="470"/>
      <c r="X161" s="470"/>
      <c r="Y161" s="470"/>
      <c r="Z161" s="470"/>
    </row>
    <row r="162" spans="1:26" ht="12.75" customHeight="1" x14ac:dyDescent="0.2">
      <c r="A162" s="470"/>
      <c r="B162" s="470"/>
      <c r="C162" s="470"/>
      <c r="D162" s="471"/>
      <c r="E162" s="471"/>
      <c r="F162" s="471"/>
      <c r="G162" s="471"/>
      <c r="H162" s="471"/>
      <c r="I162" s="471"/>
      <c r="J162" s="471"/>
      <c r="K162" s="471"/>
      <c r="L162" s="471"/>
      <c r="M162" s="471"/>
      <c r="N162" s="471"/>
      <c r="O162" s="470"/>
      <c r="P162" s="470"/>
      <c r="Q162" s="470"/>
      <c r="R162" s="470"/>
      <c r="S162" s="470"/>
      <c r="T162" s="470"/>
      <c r="U162" s="470"/>
      <c r="V162" s="470"/>
      <c r="W162" s="470"/>
      <c r="X162" s="470"/>
      <c r="Y162" s="470"/>
      <c r="Z162" s="470"/>
    </row>
    <row r="163" spans="1:26" ht="12.75" customHeight="1" x14ac:dyDescent="0.2">
      <c r="A163" s="470"/>
      <c r="B163" s="470"/>
      <c r="C163" s="470"/>
      <c r="D163" s="471"/>
      <c r="E163" s="471"/>
      <c r="F163" s="471"/>
      <c r="G163" s="471"/>
      <c r="H163" s="471"/>
      <c r="I163" s="471"/>
      <c r="J163" s="471"/>
      <c r="K163" s="471"/>
      <c r="L163" s="471"/>
      <c r="M163" s="471"/>
      <c r="N163" s="471"/>
      <c r="O163" s="470"/>
      <c r="P163" s="470"/>
      <c r="Q163" s="470"/>
      <c r="R163" s="470"/>
      <c r="S163" s="470"/>
      <c r="T163" s="470"/>
      <c r="U163" s="470"/>
      <c r="V163" s="470"/>
      <c r="W163" s="470"/>
      <c r="X163" s="470"/>
      <c r="Y163" s="470"/>
      <c r="Z163" s="470"/>
    </row>
    <row r="164" spans="1:26" ht="12.75" customHeight="1" x14ac:dyDescent="0.2">
      <c r="A164" s="470"/>
      <c r="B164" s="470"/>
      <c r="C164" s="470"/>
      <c r="D164" s="471"/>
      <c r="E164" s="471"/>
      <c r="F164" s="471"/>
      <c r="G164" s="471"/>
      <c r="H164" s="471"/>
      <c r="I164" s="471"/>
      <c r="J164" s="471"/>
      <c r="K164" s="471"/>
      <c r="L164" s="471"/>
      <c r="M164" s="471"/>
      <c r="N164" s="471"/>
      <c r="O164" s="470"/>
      <c r="P164" s="470"/>
      <c r="Q164" s="470"/>
      <c r="R164" s="470"/>
      <c r="S164" s="470"/>
      <c r="T164" s="470"/>
      <c r="U164" s="470"/>
      <c r="V164" s="470"/>
      <c r="W164" s="470"/>
      <c r="X164" s="470"/>
      <c r="Y164" s="470"/>
      <c r="Z164" s="470"/>
    </row>
    <row r="165" spans="1:26" ht="12.75" customHeight="1" x14ac:dyDescent="0.2">
      <c r="A165" s="470"/>
      <c r="B165" s="470"/>
      <c r="C165" s="470"/>
      <c r="D165" s="471"/>
      <c r="E165" s="471"/>
      <c r="F165" s="471"/>
      <c r="G165" s="471"/>
      <c r="H165" s="471"/>
      <c r="I165" s="471"/>
      <c r="J165" s="471"/>
      <c r="K165" s="471"/>
      <c r="L165" s="471"/>
      <c r="M165" s="471"/>
      <c r="N165" s="471"/>
      <c r="O165" s="470"/>
      <c r="P165" s="470"/>
      <c r="Q165" s="470"/>
      <c r="R165" s="470"/>
      <c r="S165" s="470"/>
      <c r="T165" s="470"/>
      <c r="U165" s="470"/>
      <c r="V165" s="470"/>
      <c r="W165" s="470"/>
      <c r="X165" s="470"/>
      <c r="Y165" s="470"/>
      <c r="Z165" s="470"/>
    </row>
    <row r="166" spans="1:26" ht="12.75" customHeight="1" x14ac:dyDescent="0.2">
      <c r="A166" s="470"/>
      <c r="B166" s="470"/>
      <c r="C166" s="470"/>
      <c r="D166" s="471"/>
      <c r="E166" s="471"/>
      <c r="F166" s="471"/>
      <c r="G166" s="471"/>
      <c r="H166" s="471"/>
      <c r="I166" s="471"/>
      <c r="J166" s="471"/>
      <c r="K166" s="471"/>
      <c r="L166" s="471"/>
      <c r="M166" s="471"/>
      <c r="N166" s="471"/>
      <c r="O166" s="470"/>
      <c r="P166" s="470"/>
      <c r="Q166" s="470"/>
      <c r="R166" s="470"/>
      <c r="S166" s="470"/>
      <c r="T166" s="470"/>
      <c r="U166" s="470"/>
      <c r="V166" s="470"/>
      <c r="W166" s="470"/>
      <c r="X166" s="470"/>
      <c r="Y166" s="470"/>
      <c r="Z166" s="470"/>
    </row>
    <row r="167" spans="1:26" ht="12.75" customHeight="1" x14ac:dyDescent="0.2">
      <c r="A167" s="470"/>
      <c r="B167" s="470"/>
      <c r="C167" s="470"/>
      <c r="D167" s="471"/>
      <c r="E167" s="471"/>
      <c r="F167" s="471"/>
      <c r="G167" s="471"/>
      <c r="H167" s="471"/>
      <c r="I167" s="471"/>
      <c r="J167" s="471"/>
      <c r="K167" s="471"/>
      <c r="L167" s="471"/>
      <c r="M167" s="471"/>
      <c r="N167" s="471"/>
      <c r="O167" s="470"/>
      <c r="P167" s="470"/>
      <c r="Q167" s="470"/>
      <c r="R167" s="470"/>
      <c r="S167" s="470"/>
      <c r="T167" s="470"/>
      <c r="U167" s="470"/>
      <c r="V167" s="470"/>
      <c r="W167" s="470"/>
      <c r="X167" s="470"/>
      <c r="Y167" s="470"/>
      <c r="Z167" s="470"/>
    </row>
    <row r="168" spans="1:26" ht="12.75" customHeight="1" x14ac:dyDescent="0.2">
      <c r="A168" s="470"/>
      <c r="B168" s="470"/>
      <c r="C168" s="470"/>
      <c r="D168" s="471"/>
      <c r="E168" s="471"/>
      <c r="F168" s="471"/>
      <c r="G168" s="471"/>
      <c r="H168" s="471"/>
      <c r="I168" s="471"/>
      <c r="J168" s="471"/>
      <c r="K168" s="471"/>
      <c r="L168" s="471"/>
      <c r="M168" s="471"/>
      <c r="N168" s="471"/>
      <c r="O168" s="470"/>
      <c r="P168" s="470"/>
      <c r="Q168" s="470"/>
      <c r="R168" s="470"/>
      <c r="S168" s="470"/>
      <c r="T168" s="470"/>
      <c r="U168" s="470"/>
      <c r="V168" s="470"/>
      <c r="W168" s="470"/>
      <c r="X168" s="470"/>
      <c r="Y168" s="470"/>
      <c r="Z168" s="470"/>
    </row>
    <row r="169" spans="1:26" ht="12.75" customHeight="1" x14ac:dyDescent="0.2">
      <c r="A169" s="470"/>
      <c r="B169" s="470"/>
      <c r="C169" s="470"/>
      <c r="D169" s="471"/>
      <c r="E169" s="471"/>
      <c r="F169" s="471"/>
      <c r="G169" s="471"/>
      <c r="H169" s="471"/>
      <c r="I169" s="471"/>
      <c r="J169" s="471"/>
      <c r="K169" s="471"/>
      <c r="L169" s="471"/>
      <c r="M169" s="471"/>
      <c r="N169" s="471"/>
      <c r="O169" s="470"/>
      <c r="P169" s="470"/>
      <c r="Q169" s="470"/>
      <c r="R169" s="470"/>
      <c r="S169" s="470"/>
      <c r="T169" s="470"/>
      <c r="U169" s="470"/>
      <c r="V169" s="470"/>
      <c r="W169" s="470"/>
      <c r="X169" s="470"/>
      <c r="Y169" s="470"/>
      <c r="Z169" s="470"/>
    </row>
    <row r="170" spans="1:26" ht="12.75" customHeight="1" x14ac:dyDescent="0.2">
      <c r="A170" s="470"/>
      <c r="B170" s="470"/>
      <c r="C170" s="470"/>
      <c r="D170" s="471"/>
      <c r="E170" s="471"/>
      <c r="F170" s="471"/>
      <c r="G170" s="471"/>
      <c r="H170" s="471"/>
      <c r="I170" s="471"/>
      <c r="J170" s="471"/>
      <c r="K170" s="471"/>
      <c r="L170" s="471"/>
      <c r="M170" s="471"/>
      <c r="N170" s="471"/>
      <c r="O170" s="470"/>
      <c r="P170" s="470"/>
      <c r="Q170" s="470"/>
      <c r="R170" s="470"/>
      <c r="S170" s="470"/>
      <c r="T170" s="470"/>
      <c r="U170" s="470"/>
      <c r="V170" s="470"/>
      <c r="W170" s="470"/>
      <c r="X170" s="470"/>
      <c r="Y170" s="470"/>
      <c r="Z170" s="470"/>
    </row>
    <row r="171" spans="1:26" ht="12.75" customHeight="1" x14ac:dyDescent="0.2">
      <c r="A171" s="470"/>
      <c r="B171" s="470"/>
      <c r="C171" s="470"/>
      <c r="D171" s="471"/>
      <c r="E171" s="471"/>
      <c r="F171" s="471"/>
      <c r="G171" s="471"/>
      <c r="H171" s="471"/>
      <c r="I171" s="471"/>
      <c r="J171" s="471"/>
      <c r="K171" s="471"/>
      <c r="L171" s="471"/>
      <c r="M171" s="471"/>
      <c r="N171" s="471"/>
      <c r="O171" s="470"/>
      <c r="P171" s="470"/>
      <c r="Q171" s="470"/>
      <c r="R171" s="470"/>
      <c r="S171" s="470"/>
      <c r="T171" s="470"/>
      <c r="U171" s="470"/>
      <c r="V171" s="470"/>
      <c r="W171" s="470"/>
      <c r="X171" s="470"/>
      <c r="Y171" s="470"/>
      <c r="Z171" s="470"/>
    </row>
    <row r="172" spans="1:26" ht="12.75" customHeight="1" x14ac:dyDescent="0.2">
      <c r="A172" s="470"/>
      <c r="B172" s="470"/>
      <c r="C172" s="470"/>
      <c r="D172" s="471"/>
      <c r="E172" s="471"/>
      <c r="F172" s="471"/>
      <c r="G172" s="471"/>
      <c r="H172" s="471"/>
      <c r="I172" s="471"/>
      <c r="J172" s="471"/>
      <c r="K172" s="471"/>
      <c r="L172" s="471"/>
      <c r="M172" s="471"/>
      <c r="N172" s="471"/>
      <c r="O172" s="470"/>
      <c r="P172" s="470"/>
      <c r="Q172" s="470"/>
      <c r="R172" s="470"/>
      <c r="S172" s="470"/>
      <c r="T172" s="470"/>
      <c r="U172" s="470"/>
      <c r="V172" s="470"/>
      <c r="W172" s="470"/>
      <c r="X172" s="470"/>
      <c r="Y172" s="470"/>
      <c r="Z172" s="470"/>
    </row>
    <row r="173" spans="1:26" ht="12.75" customHeight="1" x14ac:dyDescent="0.2">
      <c r="A173" s="470"/>
      <c r="B173" s="470"/>
      <c r="C173" s="470"/>
      <c r="D173" s="471"/>
      <c r="E173" s="471"/>
      <c r="F173" s="471"/>
      <c r="G173" s="471"/>
      <c r="H173" s="471"/>
      <c r="I173" s="471"/>
      <c r="J173" s="471"/>
      <c r="K173" s="471"/>
      <c r="L173" s="471"/>
      <c r="M173" s="471"/>
      <c r="N173" s="471"/>
      <c r="O173" s="470"/>
      <c r="P173" s="470"/>
      <c r="Q173" s="470"/>
      <c r="R173" s="470"/>
      <c r="S173" s="470"/>
      <c r="T173" s="470"/>
      <c r="U173" s="470"/>
      <c r="V173" s="470"/>
      <c r="W173" s="470"/>
      <c r="X173" s="470"/>
      <c r="Y173" s="470"/>
      <c r="Z173" s="470"/>
    </row>
    <row r="174" spans="1:26" ht="12.75" customHeight="1" x14ac:dyDescent="0.2">
      <c r="A174" s="470"/>
      <c r="B174" s="470"/>
      <c r="C174" s="470"/>
      <c r="D174" s="471"/>
      <c r="E174" s="471"/>
      <c r="F174" s="471"/>
      <c r="G174" s="471"/>
      <c r="H174" s="471"/>
      <c r="I174" s="471"/>
      <c r="J174" s="471"/>
      <c r="K174" s="471"/>
      <c r="L174" s="471"/>
      <c r="M174" s="471"/>
      <c r="N174" s="471"/>
      <c r="O174" s="470"/>
      <c r="P174" s="470"/>
      <c r="Q174" s="470"/>
      <c r="R174" s="470"/>
      <c r="S174" s="470"/>
      <c r="T174" s="470"/>
      <c r="U174" s="470"/>
      <c r="V174" s="470"/>
      <c r="W174" s="470"/>
      <c r="X174" s="470"/>
      <c r="Y174" s="470"/>
      <c r="Z174" s="470"/>
    </row>
    <row r="175" spans="1:26" ht="12.75" customHeight="1" x14ac:dyDescent="0.2">
      <c r="A175" s="470"/>
      <c r="B175" s="470"/>
      <c r="C175" s="470"/>
      <c r="D175" s="471"/>
      <c r="E175" s="471"/>
      <c r="F175" s="471"/>
      <c r="G175" s="471"/>
      <c r="H175" s="471"/>
      <c r="I175" s="471"/>
      <c r="J175" s="471"/>
      <c r="K175" s="471"/>
      <c r="L175" s="471"/>
      <c r="M175" s="471"/>
      <c r="N175" s="471"/>
      <c r="O175" s="470"/>
      <c r="P175" s="470"/>
      <c r="Q175" s="470"/>
      <c r="R175" s="470"/>
      <c r="S175" s="470"/>
      <c r="T175" s="470"/>
      <c r="U175" s="470"/>
      <c r="V175" s="470"/>
      <c r="W175" s="470"/>
      <c r="X175" s="470"/>
      <c r="Y175" s="470"/>
      <c r="Z175" s="470"/>
    </row>
    <row r="176" spans="1:26" ht="12.75" customHeight="1" x14ac:dyDescent="0.2">
      <c r="A176" s="470"/>
      <c r="B176" s="470"/>
      <c r="C176" s="470"/>
      <c r="D176" s="471"/>
      <c r="E176" s="471"/>
      <c r="F176" s="471"/>
      <c r="G176" s="471"/>
      <c r="H176" s="471"/>
      <c r="I176" s="471"/>
      <c r="J176" s="471"/>
      <c r="K176" s="471"/>
      <c r="L176" s="471"/>
      <c r="M176" s="471"/>
      <c r="N176" s="471"/>
      <c r="O176" s="470"/>
      <c r="P176" s="470"/>
      <c r="Q176" s="470"/>
      <c r="R176" s="470"/>
      <c r="S176" s="470"/>
      <c r="T176" s="470"/>
      <c r="U176" s="470"/>
      <c r="V176" s="470"/>
      <c r="W176" s="470"/>
      <c r="X176" s="470"/>
      <c r="Y176" s="470"/>
      <c r="Z176" s="470"/>
    </row>
    <row r="177" spans="1:26" ht="12.75" customHeight="1" x14ac:dyDescent="0.2">
      <c r="A177" s="470"/>
      <c r="B177" s="470"/>
      <c r="C177" s="470"/>
      <c r="D177" s="471"/>
      <c r="E177" s="471"/>
      <c r="F177" s="471"/>
      <c r="G177" s="471"/>
      <c r="H177" s="471"/>
      <c r="I177" s="471"/>
      <c r="J177" s="471"/>
      <c r="K177" s="471"/>
      <c r="L177" s="471"/>
      <c r="M177" s="471"/>
      <c r="N177" s="471"/>
      <c r="O177" s="470"/>
      <c r="P177" s="470"/>
      <c r="Q177" s="470"/>
      <c r="R177" s="470"/>
      <c r="S177" s="470"/>
      <c r="T177" s="470"/>
      <c r="U177" s="470"/>
      <c r="V177" s="470"/>
      <c r="W177" s="470"/>
      <c r="X177" s="470"/>
      <c r="Y177" s="470"/>
      <c r="Z177" s="470"/>
    </row>
    <row r="178" spans="1:26" ht="12.75" customHeight="1" x14ac:dyDescent="0.2">
      <c r="A178" s="470"/>
      <c r="B178" s="470"/>
      <c r="C178" s="470"/>
      <c r="D178" s="471"/>
      <c r="E178" s="471"/>
      <c r="F178" s="471"/>
      <c r="G178" s="471"/>
      <c r="H178" s="471"/>
      <c r="I178" s="471"/>
      <c r="J178" s="471"/>
      <c r="K178" s="471"/>
      <c r="L178" s="471"/>
      <c r="M178" s="471"/>
      <c r="N178" s="471"/>
      <c r="O178" s="470"/>
      <c r="P178" s="470"/>
      <c r="Q178" s="470"/>
      <c r="R178" s="470"/>
      <c r="S178" s="470"/>
      <c r="T178" s="470"/>
      <c r="U178" s="470"/>
      <c r="V178" s="470"/>
      <c r="W178" s="470"/>
      <c r="X178" s="470"/>
      <c r="Y178" s="470"/>
      <c r="Z178" s="470"/>
    </row>
    <row r="179" spans="1:26" ht="12.75" customHeight="1" x14ac:dyDescent="0.2">
      <c r="A179" s="470"/>
      <c r="B179" s="470"/>
      <c r="C179" s="470"/>
      <c r="D179" s="471"/>
      <c r="E179" s="471"/>
      <c r="F179" s="471"/>
      <c r="G179" s="471"/>
      <c r="H179" s="471"/>
      <c r="I179" s="471"/>
      <c r="J179" s="471"/>
      <c r="K179" s="471"/>
      <c r="L179" s="471"/>
      <c r="M179" s="471"/>
      <c r="N179" s="471"/>
      <c r="O179" s="470"/>
      <c r="P179" s="470"/>
      <c r="Q179" s="470"/>
      <c r="R179" s="470"/>
      <c r="S179" s="470"/>
      <c r="T179" s="470"/>
      <c r="U179" s="470"/>
      <c r="V179" s="470"/>
      <c r="W179" s="470"/>
      <c r="X179" s="470"/>
      <c r="Y179" s="470"/>
      <c r="Z179" s="470"/>
    </row>
    <row r="180" spans="1:26" ht="12.75" customHeight="1" x14ac:dyDescent="0.2">
      <c r="A180" s="470"/>
      <c r="B180" s="470"/>
      <c r="C180" s="470"/>
      <c r="D180" s="471"/>
      <c r="E180" s="471"/>
      <c r="F180" s="471"/>
      <c r="G180" s="471"/>
      <c r="H180" s="471"/>
      <c r="I180" s="471"/>
      <c r="J180" s="471"/>
      <c r="K180" s="471"/>
      <c r="L180" s="471"/>
      <c r="M180" s="471"/>
      <c r="N180" s="471"/>
      <c r="O180" s="470"/>
      <c r="P180" s="470"/>
      <c r="Q180" s="470"/>
      <c r="R180" s="470"/>
      <c r="S180" s="470"/>
      <c r="T180" s="470"/>
      <c r="U180" s="470"/>
      <c r="V180" s="470"/>
      <c r="W180" s="470"/>
      <c r="X180" s="470"/>
      <c r="Y180" s="470"/>
      <c r="Z180" s="470"/>
    </row>
    <row r="181" spans="1:26" ht="12.75" customHeight="1" x14ac:dyDescent="0.2">
      <c r="A181" s="470"/>
      <c r="B181" s="470"/>
      <c r="C181" s="470"/>
      <c r="D181" s="471"/>
      <c r="E181" s="471"/>
      <c r="F181" s="471"/>
      <c r="G181" s="471"/>
      <c r="H181" s="471"/>
      <c r="I181" s="471"/>
      <c r="J181" s="471"/>
      <c r="K181" s="471"/>
      <c r="L181" s="471"/>
      <c r="M181" s="471"/>
      <c r="N181" s="471"/>
      <c r="O181" s="470"/>
      <c r="P181" s="470"/>
      <c r="Q181" s="470"/>
      <c r="R181" s="470"/>
      <c r="S181" s="470"/>
      <c r="T181" s="470"/>
      <c r="U181" s="470"/>
      <c r="V181" s="470"/>
      <c r="W181" s="470"/>
      <c r="X181" s="470"/>
      <c r="Y181" s="470"/>
      <c r="Z181" s="470"/>
    </row>
    <row r="182" spans="1:26" ht="12.75" customHeight="1" x14ac:dyDescent="0.2">
      <c r="A182" s="470"/>
      <c r="B182" s="470"/>
      <c r="C182" s="470"/>
      <c r="D182" s="471"/>
      <c r="E182" s="471"/>
      <c r="F182" s="471"/>
      <c r="G182" s="471"/>
      <c r="H182" s="471"/>
      <c r="I182" s="471"/>
      <c r="J182" s="471"/>
      <c r="K182" s="471"/>
      <c r="L182" s="471"/>
      <c r="M182" s="471"/>
      <c r="N182" s="471"/>
      <c r="O182" s="470"/>
      <c r="P182" s="470"/>
      <c r="Q182" s="470"/>
      <c r="R182" s="470"/>
      <c r="S182" s="470"/>
      <c r="T182" s="470"/>
      <c r="U182" s="470"/>
      <c r="V182" s="470"/>
      <c r="W182" s="470"/>
      <c r="X182" s="470"/>
      <c r="Y182" s="470"/>
      <c r="Z182" s="470"/>
    </row>
    <row r="183" spans="1:26" ht="12.75" customHeight="1" x14ac:dyDescent="0.2">
      <c r="A183" s="470"/>
      <c r="B183" s="470"/>
      <c r="C183" s="470"/>
      <c r="D183" s="471"/>
      <c r="E183" s="471"/>
      <c r="F183" s="471"/>
      <c r="G183" s="471"/>
      <c r="H183" s="471"/>
      <c r="I183" s="471"/>
      <c r="J183" s="471"/>
      <c r="K183" s="471"/>
      <c r="L183" s="471"/>
      <c r="M183" s="471"/>
      <c r="N183" s="471"/>
      <c r="O183" s="470"/>
      <c r="P183" s="470"/>
      <c r="Q183" s="470"/>
      <c r="R183" s="470"/>
      <c r="S183" s="470"/>
      <c r="T183" s="470"/>
      <c r="U183" s="470"/>
      <c r="V183" s="470"/>
      <c r="W183" s="470"/>
      <c r="X183" s="470"/>
      <c r="Y183" s="470"/>
      <c r="Z183" s="470"/>
    </row>
    <row r="184" spans="1:26" ht="12.75" customHeight="1" x14ac:dyDescent="0.2">
      <c r="A184" s="470"/>
      <c r="B184" s="470"/>
      <c r="C184" s="470"/>
      <c r="D184" s="471"/>
      <c r="E184" s="471"/>
      <c r="F184" s="471"/>
      <c r="G184" s="471"/>
      <c r="H184" s="471"/>
      <c r="I184" s="471"/>
      <c r="J184" s="471"/>
      <c r="K184" s="471"/>
      <c r="L184" s="471"/>
      <c r="M184" s="471"/>
      <c r="N184" s="471"/>
      <c r="O184" s="470"/>
      <c r="P184" s="470"/>
      <c r="Q184" s="470"/>
      <c r="R184" s="470"/>
      <c r="S184" s="470"/>
      <c r="T184" s="470"/>
      <c r="U184" s="470"/>
      <c r="V184" s="470"/>
      <c r="W184" s="470"/>
      <c r="X184" s="470"/>
      <c r="Y184" s="470"/>
      <c r="Z184" s="470"/>
    </row>
    <row r="185" spans="1:26" ht="12.75" customHeight="1" x14ac:dyDescent="0.2">
      <c r="A185" s="470"/>
      <c r="B185" s="470"/>
      <c r="C185" s="470"/>
      <c r="D185" s="471"/>
      <c r="E185" s="471"/>
      <c r="F185" s="471"/>
      <c r="G185" s="471"/>
      <c r="H185" s="471"/>
      <c r="I185" s="471"/>
      <c r="J185" s="471"/>
      <c r="K185" s="471"/>
      <c r="L185" s="471"/>
      <c r="M185" s="471"/>
      <c r="N185" s="471"/>
      <c r="O185" s="470"/>
      <c r="P185" s="470"/>
      <c r="Q185" s="470"/>
      <c r="R185" s="470"/>
      <c r="S185" s="470"/>
      <c r="T185" s="470"/>
      <c r="U185" s="470"/>
      <c r="V185" s="470"/>
      <c r="W185" s="470"/>
      <c r="X185" s="470"/>
      <c r="Y185" s="470"/>
      <c r="Z185" s="470"/>
    </row>
    <row r="186" spans="1:26" ht="12.75" customHeight="1" x14ac:dyDescent="0.2">
      <c r="A186" s="470"/>
      <c r="B186" s="470"/>
      <c r="C186" s="470"/>
      <c r="D186" s="471"/>
      <c r="E186" s="471"/>
      <c r="F186" s="471"/>
      <c r="G186" s="471"/>
      <c r="H186" s="471"/>
      <c r="I186" s="471"/>
      <c r="J186" s="471"/>
      <c r="K186" s="471"/>
      <c r="L186" s="471"/>
      <c r="M186" s="471"/>
      <c r="N186" s="471"/>
      <c r="O186" s="470"/>
      <c r="P186" s="470"/>
      <c r="Q186" s="470"/>
      <c r="R186" s="470"/>
      <c r="S186" s="470"/>
      <c r="T186" s="470"/>
      <c r="U186" s="470"/>
      <c r="V186" s="470"/>
      <c r="W186" s="470"/>
      <c r="X186" s="470"/>
      <c r="Y186" s="470"/>
      <c r="Z186" s="470"/>
    </row>
    <row r="187" spans="1:26" ht="12.75" customHeight="1" x14ac:dyDescent="0.2">
      <c r="A187" s="470"/>
      <c r="B187" s="470"/>
      <c r="C187" s="470"/>
      <c r="D187" s="471"/>
      <c r="E187" s="471"/>
      <c r="F187" s="471"/>
      <c r="G187" s="471"/>
      <c r="H187" s="471"/>
      <c r="I187" s="471"/>
      <c r="J187" s="471"/>
      <c r="K187" s="471"/>
      <c r="L187" s="471"/>
      <c r="M187" s="471"/>
      <c r="N187" s="471"/>
      <c r="O187" s="470"/>
      <c r="P187" s="470"/>
      <c r="Q187" s="470"/>
      <c r="R187" s="470"/>
      <c r="S187" s="470"/>
      <c r="T187" s="470"/>
      <c r="U187" s="470"/>
      <c r="V187" s="470"/>
      <c r="W187" s="470"/>
      <c r="X187" s="470"/>
      <c r="Y187" s="470"/>
      <c r="Z187" s="470"/>
    </row>
    <row r="188" spans="1:26" ht="12.75" customHeight="1" x14ac:dyDescent="0.2">
      <c r="A188" s="470"/>
      <c r="B188" s="470"/>
      <c r="C188" s="470"/>
      <c r="D188" s="471"/>
      <c r="E188" s="471"/>
      <c r="F188" s="471"/>
      <c r="G188" s="471"/>
      <c r="H188" s="471"/>
      <c r="I188" s="471"/>
      <c r="J188" s="471"/>
      <c r="K188" s="471"/>
      <c r="L188" s="471"/>
      <c r="M188" s="471"/>
      <c r="N188" s="471"/>
      <c r="O188" s="470"/>
      <c r="P188" s="470"/>
      <c r="Q188" s="470"/>
      <c r="R188" s="470"/>
      <c r="S188" s="470"/>
      <c r="T188" s="470"/>
      <c r="U188" s="470"/>
      <c r="V188" s="470"/>
      <c r="W188" s="470"/>
      <c r="X188" s="470"/>
      <c r="Y188" s="470"/>
      <c r="Z188" s="470"/>
    </row>
    <row r="189" spans="1:26" ht="12.75" customHeight="1" x14ac:dyDescent="0.2">
      <c r="A189" s="470"/>
      <c r="B189" s="470"/>
      <c r="C189" s="470"/>
      <c r="D189" s="471"/>
      <c r="E189" s="471"/>
      <c r="F189" s="471"/>
      <c r="G189" s="471"/>
      <c r="H189" s="471"/>
      <c r="I189" s="471"/>
      <c r="J189" s="471"/>
      <c r="K189" s="471"/>
      <c r="L189" s="471"/>
      <c r="M189" s="471"/>
      <c r="N189" s="471"/>
      <c r="O189" s="470"/>
      <c r="P189" s="470"/>
      <c r="Q189" s="470"/>
      <c r="R189" s="470"/>
      <c r="S189" s="470"/>
      <c r="T189" s="470"/>
      <c r="U189" s="470"/>
      <c r="V189" s="470"/>
      <c r="W189" s="470"/>
      <c r="X189" s="470"/>
      <c r="Y189" s="470"/>
      <c r="Z189" s="470"/>
    </row>
    <row r="190" spans="1:26" ht="12.75" customHeight="1" x14ac:dyDescent="0.2">
      <c r="A190" s="470"/>
      <c r="B190" s="470"/>
      <c r="C190" s="470"/>
      <c r="D190" s="471"/>
      <c r="E190" s="471"/>
      <c r="F190" s="471"/>
      <c r="G190" s="471"/>
      <c r="H190" s="471"/>
      <c r="I190" s="471"/>
      <c r="J190" s="471"/>
      <c r="K190" s="471"/>
      <c r="L190" s="471"/>
      <c r="M190" s="471"/>
      <c r="N190" s="471"/>
      <c r="O190" s="470"/>
      <c r="P190" s="470"/>
      <c r="Q190" s="470"/>
      <c r="R190" s="470"/>
      <c r="S190" s="470"/>
      <c r="T190" s="470"/>
      <c r="U190" s="470"/>
      <c r="V190" s="470"/>
      <c r="W190" s="470"/>
      <c r="X190" s="470"/>
      <c r="Y190" s="470"/>
      <c r="Z190" s="470"/>
    </row>
    <row r="191" spans="1:26" ht="12.75" customHeight="1" x14ac:dyDescent="0.2">
      <c r="A191" s="470"/>
      <c r="B191" s="470"/>
      <c r="C191" s="470"/>
      <c r="D191" s="471"/>
      <c r="E191" s="471"/>
      <c r="F191" s="471"/>
      <c r="G191" s="471"/>
      <c r="H191" s="471"/>
      <c r="I191" s="471"/>
      <c r="J191" s="471"/>
      <c r="K191" s="471"/>
      <c r="L191" s="471"/>
      <c r="M191" s="471"/>
      <c r="N191" s="471"/>
      <c r="O191" s="470"/>
      <c r="P191" s="470"/>
      <c r="Q191" s="470"/>
      <c r="R191" s="470"/>
      <c r="S191" s="470"/>
      <c r="T191" s="470"/>
      <c r="U191" s="470"/>
      <c r="V191" s="470"/>
      <c r="W191" s="470"/>
      <c r="X191" s="470"/>
      <c r="Y191" s="470"/>
      <c r="Z191" s="470"/>
    </row>
    <row r="192" spans="1:26" ht="12.75" customHeight="1" x14ac:dyDescent="0.2">
      <c r="A192" s="470"/>
      <c r="B192" s="470"/>
      <c r="C192" s="470"/>
      <c r="D192" s="471"/>
      <c r="E192" s="471"/>
      <c r="F192" s="471"/>
      <c r="G192" s="471"/>
      <c r="H192" s="471"/>
      <c r="I192" s="471"/>
      <c r="J192" s="471"/>
      <c r="K192" s="471"/>
      <c r="L192" s="471"/>
      <c r="M192" s="471"/>
      <c r="N192" s="471"/>
      <c r="O192" s="470"/>
      <c r="P192" s="470"/>
      <c r="Q192" s="470"/>
      <c r="R192" s="470"/>
      <c r="S192" s="470"/>
      <c r="T192" s="470"/>
      <c r="U192" s="470"/>
      <c r="V192" s="470"/>
      <c r="W192" s="470"/>
      <c r="X192" s="470"/>
      <c r="Y192" s="470"/>
      <c r="Z192" s="470"/>
    </row>
    <row r="193" spans="1:26" ht="12.75" customHeight="1" x14ac:dyDescent="0.2">
      <c r="A193" s="470"/>
      <c r="B193" s="470"/>
      <c r="C193" s="470"/>
      <c r="D193" s="471"/>
      <c r="E193" s="471"/>
      <c r="F193" s="471"/>
      <c r="G193" s="471"/>
      <c r="H193" s="471"/>
      <c r="I193" s="471"/>
      <c r="J193" s="471"/>
      <c r="K193" s="471"/>
      <c r="L193" s="471"/>
      <c r="M193" s="471"/>
      <c r="N193" s="471"/>
      <c r="O193" s="470"/>
      <c r="P193" s="470"/>
      <c r="Q193" s="470"/>
      <c r="R193" s="470"/>
      <c r="S193" s="470"/>
      <c r="T193" s="470"/>
      <c r="U193" s="470"/>
      <c r="V193" s="470"/>
      <c r="W193" s="470"/>
      <c r="X193" s="470"/>
      <c r="Y193" s="470"/>
      <c r="Z193" s="470"/>
    </row>
    <row r="194" spans="1:26" ht="12.75" customHeight="1" x14ac:dyDescent="0.2">
      <c r="A194" s="470"/>
      <c r="B194" s="470"/>
      <c r="C194" s="470"/>
      <c r="D194" s="471"/>
      <c r="E194" s="471"/>
      <c r="F194" s="471"/>
      <c r="G194" s="471"/>
      <c r="H194" s="471"/>
      <c r="I194" s="471"/>
      <c r="J194" s="471"/>
      <c r="K194" s="471"/>
      <c r="L194" s="471"/>
      <c r="M194" s="471"/>
      <c r="N194" s="471"/>
      <c r="O194" s="470"/>
      <c r="P194" s="470"/>
      <c r="Q194" s="470"/>
      <c r="R194" s="470"/>
      <c r="S194" s="470"/>
      <c r="T194" s="470"/>
      <c r="U194" s="470"/>
      <c r="V194" s="470"/>
      <c r="W194" s="470"/>
      <c r="X194" s="470"/>
      <c r="Y194" s="470"/>
      <c r="Z194" s="470"/>
    </row>
    <row r="195" spans="1:26" ht="12.75" customHeight="1" x14ac:dyDescent="0.2">
      <c r="A195" s="470"/>
      <c r="B195" s="470"/>
      <c r="C195" s="470"/>
      <c r="D195" s="471"/>
      <c r="E195" s="471"/>
      <c r="F195" s="471"/>
      <c r="G195" s="471"/>
      <c r="H195" s="471"/>
      <c r="I195" s="471"/>
      <c r="J195" s="471"/>
      <c r="K195" s="471"/>
      <c r="L195" s="471"/>
      <c r="M195" s="471"/>
      <c r="N195" s="471"/>
      <c r="O195" s="470"/>
      <c r="P195" s="470"/>
      <c r="Q195" s="470"/>
      <c r="R195" s="470"/>
      <c r="S195" s="470"/>
      <c r="T195" s="470"/>
      <c r="U195" s="470"/>
      <c r="V195" s="470"/>
      <c r="W195" s="470"/>
      <c r="X195" s="470"/>
      <c r="Y195" s="470"/>
      <c r="Z195" s="470"/>
    </row>
    <row r="196" spans="1:26" ht="12.75" customHeight="1" x14ac:dyDescent="0.2">
      <c r="A196" s="470"/>
      <c r="B196" s="470"/>
      <c r="C196" s="470"/>
      <c r="D196" s="471"/>
      <c r="E196" s="471"/>
      <c r="F196" s="471"/>
      <c r="G196" s="471"/>
      <c r="H196" s="471"/>
      <c r="I196" s="471"/>
      <c r="J196" s="471"/>
      <c r="K196" s="471"/>
      <c r="L196" s="471"/>
      <c r="M196" s="471"/>
      <c r="N196" s="471"/>
      <c r="O196" s="470"/>
      <c r="P196" s="470"/>
      <c r="Q196" s="470"/>
      <c r="R196" s="470"/>
      <c r="S196" s="470"/>
      <c r="T196" s="470"/>
      <c r="U196" s="470"/>
      <c r="V196" s="470"/>
      <c r="W196" s="470"/>
      <c r="X196" s="470"/>
      <c r="Y196" s="470"/>
      <c r="Z196" s="470"/>
    </row>
    <row r="197" spans="1:26" ht="12.75" customHeight="1" x14ac:dyDescent="0.2">
      <c r="A197" s="470"/>
      <c r="B197" s="470"/>
      <c r="C197" s="470"/>
      <c r="D197" s="471"/>
      <c r="E197" s="471"/>
      <c r="F197" s="471"/>
      <c r="G197" s="471"/>
      <c r="H197" s="471"/>
      <c r="I197" s="471"/>
      <c r="J197" s="471"/>
      <c r="K197" s="471"/>
      <c r="L197" s="471"/>
      <c r="M197" s="471"/>
      <c r="N197" s="471"/>
      <c r="O197" s="470"/>
      <c r="P197" s="470"/>
      <c r="Q197" s="470"/>
      <c r="R197" s="470"/>
      <c r="S197" s="470"/>
      <c r="T197" s="470"/>
      <c r="U197" s="470"/>
      <c r="V197" s="470"/>
      <c r="W197" s="470"/>
      <c r="X197" s="470"/>
      <c r="Y197" s="470"/>
      <c r="Z197" s="470"/>
    </row>
    <row r="198" spans="1:26" ht="12.75" customHeight="1" x14ac:dyDescent="0.2">
      <c r="A198" s="470"/>
      <c r="B198" s="470"/>
      <c r="C198" s="470"/>
      <c r="D198" s="471"/>
      <c r="E198" s="471"/>
      <c r="F198" s="471"/>
      <c r="G198" s="471"/>
      <c r="H198" s="471"/>
      <c r="I198" s="471"/>
      <c r="J198" s="471"/>
      <c r="K198" s="471"/>
      <c r="L198" s="471"/>
      <c r="M198" s="471"/>
      <c r="N198" s="471"/>
      <c r="O198" s="470"/>
      <c r="P198" s="470"/>
      <c r="Q198" s="470"/>
      <c r="R198" s="470"/>
      <c r="S198" s="470"/>
      <c r="T198" s="470"/>
      <c r="U198" s="470"/>
      <c r="V198" s="470"/>
      <c r="W198" s="470"/>
      <c r="X198" s="470"/>
      <c r="Y198" s="470"/>
      <c r="Z198" s="470"/>
    </row>
    <row r="199" spans="1:26" ht="12.75" customHeight="1" x14ac:dyDescent="0.2">
      <c r="A199" s="470"/>
      <c r="B199" s="470"/>
      <c r="C199" s="470"/>
      <c r="D199" s="471"/>
      <c r="E199" s="471"/>
      <c r="F199" s="471"/>
      <c r="G199" s="471"/>
      <c r="H199" s="471"/>
      <c r="I199" s="471"/>
      <c r="J199" s="471"/>
      <c r="K199" s="471"/>
      <c r="L199" s="471"/>
      <c r="M199" s="471"/>
      <c r="N199" s="471"/>
      <c r="O199" s="470"/>
      <c r="P199" s="470"/>
      <c r="Q199" s="470"/>
      <c r="R199" s="470"/>
      <c r="S199" s="470"/>
      <c r="T199" s="470"/>
      <c r="U199" s="470"/>
      <c r="V199" s="470"/>
      <c r="W199" s="470"/>
      <c r="X199" s="470"/>
      <c r="Y199" s="470"/>
      <c r="Z199" s="470"/>
    </row>
    <row r="200" spans="1:26" ht="12.75" customHeight="1" x14ac:dyDescent="0.2">
      <c r="A200" s="470"/>
      <c r="B200" s="470"/>
      <c r="C200" s="470"/>
      <c r="D200" s="471"/>
      <c r="E200" s="471"/>
      <c r="F200" s="471"/>
      <c r="G200" s="471"/>
      <c r="H200" s="471"/>
      <c r="I200" s="471"/>
      <c r="J200" s="471"/>
      <c r="K200" s="471"/>
      <c r="L200" s="471"/>
      <c r="M200" s="471"/>
      <c r="N200" s="471"/>
      <c r="O200" s="470"/>
      <c r="P200" s="470"/>
      <c r="Q200" s="470"/>
      <c r="R200" s="470"/>
      <c r="S200" s="470"/>
      <c r="T200" s="470"/>
      <c r="U200" s="470"/>
      <c r="V200" s="470"/>
      <c r="W200" s="470"/>
      <c r="X200" s="470"/>
      <c r="Y200" s="470"/>
      <c r="Z200" s="470"/>
    </row>
    <row r="201" spans="1:26" ht="12.75" customHeight="1" x14ac:dyDescent="0.2">
      <c r="A201" s="470"/>
      <c r="B201" s="470"/>
      <c r="C201" s="470"/>
      <c r="D201" s="471"/>
      <c r="E201" s="471"/>
      <c r="F201" s="471"/>
      <c r="G201" s="471"/>
      <c r="H201" s="471"/>
      <c r="I201" s="471"/>
      <c r="J201" s="471"/>
      <c r="K201" s="471"/>
      <c r="L201" s="471"/>
      <c r="M201" s="471"/>
      <c r="N201" s="471"/>
      <c r="O201" s="470"/>
      <c r="P201" s="470"/>
      <c r="Q201" s="470"/>
      <c r="R201" s="470"/>
      <c r="S201" s="470"/>
      <c r="T201" s="470"/>
      <c r="U201" s="470"/>
      <c r="V201" s="470"/>
      <c r="W201" s="470"/>
      <c r="X201" s="470"/>
      <c r="Y201" s="470"/>
      <c r="Z201" s="470"/>
    </row>
    <row r="202" spans="1:26" ht="12.75" customHeight="1" x14ac:dyDescent="0.2">
      <c r="A202" s="470"/>
      <c r="B202" s="470"/>
      <c r="C202" s="470"/>
      <c r="D202" s="471"/>
      <c r="E202" s="471"/>
      <c r="F202" s="471"/>
      <c r="G202" s="471"/>
      <c r="H202" s="471"/>
      <c r="I202" s="471"/>
      <c r="J202" s="471"/>
      <c r="K202" s="471"/>
      <c r="L202" s="471"/>
      <c r="M202" s="471"/>
      <c r="N202" s="471"/>
      <c r="O202" s="470"/>
      <c r="P202" s="470"/>
      <c r="Q202" s="470"/>
      <c r="R202" s="470"/>
      <c r="S202" s="470"/>
      <c r="T202" s="470"/>
      <c r="U202" s="470"/>
      <c r="V202" s="470"/>
      <c r="W202" s="470"/>
      <c r="X202" s="470"/>
      <c r="Y202" s="470"/>
      <c r="Z202" s="470"/>
    </row>
    <row r="203" spans="1:26" ht="12.75" customHeight="1" x14ac:dyDescent="0.2">
      <c r="A203" s="470"/>
      <c r="B203" s="470"/>
      <c r="C203" s="470"/>
      <c r="D203" s="471"/>
      <c r="E203" s="471"/>
      <c r="F203" s="471"/>
      <c r="G203" s="471"/>
      <c r="H203" s="471"/>
      <c r="I203" s="471"/>
      <c r="J203" s="471"/>
      <c r="K203" s="471"/>
      <c r="L203" s="471"/>
      <c r="M203" s="471"/>
      <c r="N203" s="471"/>
      <c r="O203" s="470"/>
      <c r="P203" s="470"/>
      <c r="Q203" s="470"/>
      <c r="R203" s="470"/>
      <c r="S203" s="470"/>
      <c r="T203" s="470"/>
      <c r="U203" s="470"/>
      <c r="V203" s="470"/>
      <c r="W203" s="470"/>
      <c r="X203" s="470"/>
      <c r="Y203" s="470"/>
      <c r="Z203" s="470"/>
    </row>
    <row r="204" spans="1:26" ht="12.75" customHeight="1" x14ac:dyDescent="0.2">
      <c r="A204" s="470"/>
      <c r="B204" s="470"/>
      <c r="C204" s="470"/>
      <c r="D204" s="471"/>
      <c r="E204" s="471"/>
      <c r="F204" s="471"/>
      <c r="G204" s="471"/>
      <c r="H204" s="471"/>
      <c r="I204" s="471"/>
      <c r="J204" s="471"/>
      <c r="K204" s="471"/>
      <c r="L204" s="471"/>
      <c r="M204" s="471"/>
      <c r="N204" s="471"/>
      <c r="O204" s="470"/>
      <c r="P204" s="470"/>
      <c r="Q204" s="470"/>
      <c r="R204" s="470"/>
      <c r="S204" s="470"/>
      <c r="T204" s="470"/>
      <c r="U204" s="470"/>
      <c r="V204" s="470"/>
      <c r="W204" s="470"/>
      <c r="X204" s="470"/>
      <c r="Y204" s="470"/>
      <c r="Z204" s="470"/>
    </row>
    <row r="205" spans="1:26" ht="12.75" customHeight="1" x14ac:dyDescent="0.2">
      <c r="A205" s="470"/>
      <c r="B205" s="470"/>
      <c r="C205" s="470"/>
      <c r="D205" s="471"/>
      <c r="E205" s="471"/>
      <c r="F205" s="471"/>
      <c r="G205" s="471"/>
      <c r="H205" s="471"/>
      <c r="I205" s="471"/>
      <c r="J205" s="471"/>
      <c r="K205" s="471"/>
      <c r="L205" s="471"/>
      <c r="M205" s="471"/>
      <c r="N205" s="471"/>
      <c r="O205" s="470"/>
      <c r="P205" s="470"/>
      <c r="Q205" s="470"/>
      <c r="R205" s="470"/>
      <c r="S205" s="470"/>
      <c r="T205" s="470"/>
      <c r="U205" s="470"/>
      <c r="V205" s="470"/>
      <c r="W205" s="470"/>
      <c r="X205" s="470"/>
      <c r="Y205" s="470"/>
      <c r="Z205" s="470"/>
    </row>
    <row r="206" spans="1:26" ht="12.75" customHeight="1" x14ac:dyDescent="0.2">
      <c r="A206" s="470"/>
      <c r="B206" s="470"/>
      <c r="C206" s="470"/>
      <c r="D206" s="471"/>
      <c r="E206" s="471"/>
      <c r="F206" s="471"/>
      <c r="G206" s="471"/>
      <c r="H206" s="471"/>
      <c r="I206" s="471"/>
      <c r="J206" s="471"/>
      <c r="K206" s="471"/>
      <c r="L206" s="471"/>
      <c r="M206" s="471"/>
      <c r="N206" s="471"/>
      <c r="O206" s="470"/>
      <c r="P206" s="470"/>
      <c r="Q206" s="470"/>
      <c r="R206" s="470"/>
      <c r="S206" s="470"/>
      <c r="T206" s="470"/>
      <c r="U206" s="470"/>
      <c r="V206" s="470"/>
      <c r="W206" s="470"/>
      <c r="X206" s="470"/>
      <c r="Y206" s="470"/>
      <c r="Z206" s="470"/>
    </row>
    <row r="207" spans="1:26" ht="12.75" customHeight="1" x14ac:dyDescent="0.2">
      <c r="A207" s="470"/>
      <c r="B207" s="470"/>
      <c r="C207" s="470"/>
      <c r="D207" s="471"/>
      <c r="E207" s="471"/>
      <c r="F207" s="471"/>
      <c r="G207" s="471"/>
      <c r="H207" s="471"/>
      <c r="I207" s="471"/>
      <c r="J207" s="471"/>
      <c r="K207" s="471"/>
      <c r="L207" s="471"/>
      <c r="M207" s="471"/>
      <c r="N207" s="471"/>
      <c r="O207" s="470"/>
      <c r="P207" s="470"/>
      <c r="Q207" s="470"/>
      <c r="R207" s="470"/>
      <c r="S207" s="470"/>
      <c r="T207" s="470"/>
      <c r="U207" s="470"/>
      <c r="V207" s="470"/>
      <c r="W207" s="470"/>
      <c r="X207" s="470"/>
      <c r="Y207" s="470"/>
      <c r="Z207" s="470"/>
    </row>
    <row r="208" spans="1:26" ht="12.75" customHeight="1" x14ac:dyDescent="0.2">
      <c r="A208" s="470"/>
      <c r="B208" s="470"/>
      <c r="C208" s="470"/>
      <c r="D208" s="471"/>
      <c r="E208" s="471"/>
      <c r="F208" s="471"/>
      <c r="G208" s="471"/>
      <c r="H208" s="471"/>
      <c r="I208" s="471"/>
      <c r="J208" s="471"/>
      <c r="K208" s="471"/>
      <c r="L208" s="471"/>
      <c r="M208" s="471"/>
      <c r="N208" s="471"/>
      <c r="O208" s="470"/>
      <c r="P208" s="470"/>
      <c r="Q208" s="470"/>
      <c r="R208" s="470"/>
      <c r="S208" s="470"/>
      <c r="T208" s="470"/>
      <c r="U208" s="470"/>
      <c r="V208" s="470"/>
      <c r="W208" s="470"/>
      <c r="X208" s="470"/>
      <c r="Y208" s="470"/>
      <c r="Z208" s="470"/>
    </row>
    <row r="209" spans="1:26" ht="12.75" customHeight="1" x14ac:dyDescent="0.2">
      <c r="A209" s="470"/>
      <c r="B209" s="470"/>
      <c r="C209" s="470"/>
      <c r="D209" s="471"/>
      <c r="E209" s="471"/>
      <c r="F209" s="471"/>
      <c r="G209" s="471"/>
      <c r="H209" s="471"/>
      <c r="I209" s="471"/>
      <c r="J209" s="471"/>
      <c r="K209" s="471"/>
      <c r="L209" s="471"/>
      <c r="M209" s="471"/>
      <c r="N209" s="471"/>
      <c r="O209" s="470"/>
      <c r="P209" s="470"/>
      <c r="Q209" s="470"/>
      <c r="R209" s="470"/>
      <c r="S209" s="470"/>
      <c r="T209" s="470"/>
      <c r="U209" s="470"/>
      <c r="V209" s="470"/>
      <c r="W209" s="470"/>
      <c r="X209" s="470"/>
      <c r="Y209" s="470"/>
      <c r="Z209" s="470"/>
    </row>
    <row r="210" spans="1:26" ht="12.75" customHeight="1" x14ac:dyDescent="0.2">
      <c r="A210" s="470"/>
      <c r="B210" s="470"/>
      <c r="C210" s="470"/>
      <c r="D210" s="471"/>
      <c r="E210" s="471"/>
      <c r="F210" s="471"/>
      <c r="G210" s="471"/>
      <c r="H210" s="471"/>
      <c r="I210" s="471"/>
      <c r="J210" s="471"/>
      <c r="K210" s="471"/>
      <c r="L210" s="471"/>
      <c r="M210" s="471"/>
      <c r="N210" s="471"/>
      <c r="O210" s="470"/>
      <c r="P210" s="470"/>
      <c r="Q210" s="470"/>
      <c r="R210" s="470"/>
      <c r="S210" s="470"/>
      <c r="T210" s="470"/>
      <c r="U210" s="470"/>
      <c r="V210" s="470"/>
      <c r="W210" s="470"/>
      <c r="X210" s="470"/>
      <c r="Y210" s="470"/>
      <c r="Z210" s="470"/>
    </row>
    <row r="211" spans="1:26" ht="12.75" customHeight="1" x14ac:dyDescent="0.2">
      <c r="A211" s="470"/>
      <c r="B211" s="470"/>
      <c r="C211" s="470"/>
      <c r="D211" s="471"/>
      <c r="E211" s="471"/>
      <c r="F211" s="471"/>
      <c r="G211" s="471"/>
      <c r="H211" s="471"/>
      <c r="I211" s="471"/>
      <c r="J211" s="471"/>
      <c r="K211" s="471"/>
      <c r="L211" s="471"/>
      <c r="M211" s="471"/>
      <c r="N211" s="471"/>
      <c r="O211" s="470"/>
      <c r="P211" s="470"/>
      <c r="Q211" s="470"/>
      <c r="R211" s="470"/>
      <c r="S211" s="470"/>
      <c r="T211" s="470"/>
      <c r="U211" s="470"/>
      <c r="V211" s="470"/>
      <c r="W211" s="470"/>
      <c r="X211" s="470"/>
      <c r="Y211" s="470"/>
      <c r="Z211" s="470"/>
    </row>
    <row r="212" spans="1:26" ht="12.75" customHeight="1" x14ac:dyDescent="0.2">
      <c r="A212" s="470"/>
      <c r="B212" s="470"/>
      <c r="C212" s="470"/>
      <c r="D212" s="471"/>
      <c r="E212" s="471"/>
      <c r="F212" s="471"/>
      <c r="G212" s="471"/>
      <c r="H212" s="471"/>
      <c r="I212" s="471"/>
      <c r="J212" s="471"/>
      <c r="K212" s="471"/>
      <c r="L212" s="471"/>
      <c r="M212" s="471"/>
      <c r="N212" s="471"/>
      <c r="O212" s="470"/>
      <c r="P212" s="470"/>
      <c r="Q212" s="470"/>
      <c r="R212" s="470"/>
      <c r="S212" s="470"/>
      <c r="T212" s="470"/>
      <c r="U212" s="470"/>
      <c r="V212" s="470"/>
      <c r="W212" s="470"/>
      <c r="X212" s="470"/>
      <c r="Y212" s="470"/>
      <c r="Z212" s="470"/>
    </row>
    <row r="213" spans="1:26" ht="12.75" customHeight="1" x14ac:dyDescent="0.2">
      <c r="A213" s="470"/>
      <c r="B213" s="470"/>
      <c r="C213" s="470"/>
      <c r="D213" s="471"/>
      <c r="E213" s="471"/>
      <c r="F213" s="471"/>
      <c r="G213" s="471"/>
      <c r="H213" s="471"/>
      <c r="I213" s="471"/>
      <c r="J213" s="471"/>
      <c r="K213" s="471"/>
      <c r="L213" s="471"/>
      <c r="M213" s="471"/>
      <c r="N213" s="471"/>
      <c r="O213" s="470"/>
      <c r="P213" s="470"/>
      <c r="Q213" s="470"/>
      <c r="R213" s="470"/>
      <c r="S213" s="470"/>
      <c r="T213" s="470"/>
      <c r="U213" s="470"/>
      <c r="V213" s="470"/>
      <c r="W213" s="470"/>
      <c r="X213" s="470"/>
      <c r="Y213" s="470"/>
      <c r="Z213" s="470"/>
    </row>
    <row r="214" spans="1:26" ht="12.75" customHeight="1" x14ac:dyDescent="0.2">
      <c r="A214" s="470"/>
      <c r="B214" s="470"/>
      <c r="C214" s="470"/>
      <c r="D214" s="471"/>
      <c r="E214" s="471"/>
      <c r="F214" s="471"/>
      <c r="G214" s="471"/>
      <c r="H214" s="471"/>
      <c r="I214" s="471"/>
      <c r="J214" s="471"/>
      <c r="K214" s="471"/>
      <c r="L214" s="471"/>
      <c r="M214" s="471"/>
      <c r="N214" s="471"/>
      <c r="O214" s="470"/>
      <c r="P214" s="470"/>
      <c r="Q214" s="470"/>
      <c r="R214" s="470"/>
      <c r="S214" s="470"/>
      <c r="T214" s="470"/>
      <c r="U214" s="470"/>
      <c r="V214" s="470"/>
      <c r="W214" s="470"/>
      <c r="X214" s="470"/>
      <c r="Y214" s="470"/>
      <c r="Z214" s="470"/>
    </row>
    <row r="215" spans="1:26" ht="12.75" customHeight="1" x14ac:dyDescent="0.2">
      <c r="A215" s="470"/>
      <c r="B215" s="470"/>
      <c r="C215" s="470"/>
      <c r="D215" s="471"/>
      <c r="E215" s="471"/>
      <c r="F215" s="471"/>
      <c r="G215" s="471"/>
      <c r="H215" s="471"/>
      <c r="I215" s="471"/>
      <c r="J215" s="471"/>
      <c r="K215" s="471"/>
      <c r="L215" s="471"/>
      <c r="M215" s="471"/>
      <c r="N215" s="471"/>
      <c r="O215" s="470"/>
      <c r="P215" s="470"/>
      <c r="Q215" s="470"/>
      <c r="R215" s="470"/>
      <c r="S215" s="470"/>
      <c r="T215" s="470"/>
      <c r="U215" s="470"/>
      <c r="V215" s="470"/>
      <c r="W215" s="470"/>
      <c r="X215" s="470"/>
      <c r="Y215" s="470"/>
      <c r="Z215" s="470"/>
    </row>
    <row r="216" spans="1:26" ht="12.75" customHeight="1" x14ac:dyDescent="0.2">
      <c r="A216" s="470"/>
      <c r="B216" s="470"/>
      <c r="C216" s="470"/>
      <c r="D216" s="471"/>
      <c r="E216" s="471"/>
      <c r="F216" s="471"/>
      <c r="G216" s="471"/>
      <c r="H216" s="471"/>
      <c r="I216" s="471"/>
      <c r="J216" s="471"/>
      <c r="K216" s="471"/>
      <c r="L216" s="471"/>
      <c r="M216" s="471"/>
      <c r="N216" s="471"/>
      <c r="O216" s="470"/>
      <c r="P216" s="470"/>
      <c r="Q216" s="470"/>
      <c r="R216" s="470"/>
      <c r="S216" s="470"/>
      <c r="T216" s="470"/>
      <c r="U216" s="470"/>
      <c r="V216" s="470"/>
      <c r="W216" s="470"/>
      <c r="X216" s="470"/>
      <c r="Y216" s="470"/>
      <c r="Z216" s="470"/>
    </row>
    <row r="217" spans="1:26" ht="12.75" customHeight="1" x14ac:dyDescent="0.2">
      <c r="A217" s="470"/>
      <c r="B217" s="470"/>
      <c r="C217" s="470"/>
      <c r="D217" s="471"/>
      <c r="E217" s="471"/>
      <c r="F217" s="471"/>
      <c r="G217" s="471"/>
      <c r="H217" s="471"/>
      <c r="I217" s="471"/>
      <c r="J217" s="471"/>
      <c r="K217" s="471"/>
      <c r="L217" s="471"/>
      <c r="M217" s="471"/>
      <c r="N217" s="471"/>
      <c r="O217" s="470"/>
      <c r="P217" s="470"/>
      <c r="Q217" s="470"/>
      <c r="R217" s="470"/>
      <c r="S217" s="470"/>
      <c r="T217" s="470"/>
      <c r="U217" s="470"/>
      <c r="V217" s="470"/>
      <c r="W217" s="470"/>
      <c r="X217" s="470"/>
      <c r="Y217" s="470"/>
      <c r="Z217" s="470"/>
    </row>
    <row r="218" spans="1:26" ht="12.75" customHeight="1" x14ac:dyDescent="0.2">
      <c r="A218" s="470"/>
      <c r="B218" s="470"/>
      <c r="C218" s="470"/>
      <c r="D218" s="471"/>
      <c r="E218" s="471"/>
      <c r="F218" s="471"/>
      <c r="G218" s="471"/>
      <c r="H218" s="471"/>
      <c r="I218" s="471"/>
      <c r="J218" s="471"/>
      <c r="K218" s="471"/>
      <c r="L218" s="471"/>
      <c r="M218" s="471"/>
      <c r="N218" s="471"/>
      <c r="O218" s="470"/>
      <c r="P218" s="470"/>
      <c r="Q218" s="470"/>
      <c r="R218" s="470"/>
      <c r="S218" s="470"/>
      <c r="T218" s="470"/>
      <c r="U218" s="470"/>
      <c r="V218" s="470"/>
      <c r="W218" s="470"/>
      <c r="X218" s="470"/>
      <c r="Y218" s="470"/>
      <c r="Z218" s="470"/>
    </row>
    <row r="219" spans="1:26" ht="12.75" customHeight="1" x14ac:dyDescent="0.2">
      <c r="A219" s="470"/>
      <c r="B219" s="470"/>
      <c r="C219" s="470"/>
      <c r="D219" s="471"/>
      <c r="E219" s="471"/>
      <c r="F219" s="471"/>
      <c r="G219" s="471"/>
      <c r="H219" s="471"/>
      <c r="I219" s="471"/>
      <c r="J219" s="471"/>
      <c r="K219" s="471"/>
      <c r="L219" s="471"/>
      <c r="M219" s="471"/>
      <c r="N219" s="471"/>
      <c r="O219" s="470"/>
      <c r="P219" s="470"/>
      <c r="Q219" s="470"/>
      <c r="R219" s="470"/>
      <c r="S219" s="470"/>
      <c r="T219" s="470"/>
      <c r="U219" s="470"/>
      <c r="V219" s="470"/>
      <c r="W219" s="470"/>
      <c r="X219" s="470"/>
      <c r="Y219" s="470"/>
      <c r="Z219" s="470"/>
    </row>
    <row r="220" spans="1:26" ht="12.75" customHeight="1" x14ac:dyDescent="0.2">
      <c r="A220" s="470"/>
      <c r="B220" s="470"/>
      <c r="C220" s="470"/>
      <c r="D220" s="471"/>
      <c r="E220" s="471"/>
      <c r="F220" s="471"/>
      <c r="G220" s="471"/>
      <c r="H220" s="471"/>
      <c r="I220" s="471"/>
      <c r="J220" s="471"/>
      <c r="K220" s="471"/>
      <c r="L220" s="471"/>
      <c r="M220" s="471"/>
      <c r="N220" s="471"/>
      <c r="O220" s="470"/>
      <c r="P220" s="470"/>
      <c r="Q220" s="470"/>
      <c r="R220" s="470"/>
      <c r="S220" s="470"/>
      <c r="T220" s="470"/>
      <c r="U220" s="470"/>
      <c r="V220" s="470"/>
      <c r="W220" s="470"/>
      <c r="X220" s="470"/>
      <c r="Y220" s="470"/>
      <c r="Z220" s="470"/>
    </row>
    <row r="221" spans="1:26" ht="12.75" customHeight="1" x14ac:dyDescent="0.2">
      <c r="A221" s="470"/>
      <c r="B221" s="470"/>
      <c r="C221" s="470"/>
      <c r="D221" s="471"/>
      <c r="E221" s="471"/>
      <c r="F221" s="471"/>
      <c r="G221" s="471"/>
      <c r="H221" s="471"/>
      <c r="I221" s="471"/>
      <c r="J221" s="471"/>
      <c r="K221" s="471"/>
      <c r="L221" s="471"/>
      <c r="M221" s="471"/>
      <c r="N221" s="471"/>
      <c r="O221" s="470"/>
      <c r="P221" s="470"/>
      <c r="Q221" s="470"/>
      <c r="R221" s="470"/>
      <c r="S221" s="470"/>
      <c r="T221" s="470"/>
      <c r="U221" s="470"/>
      <c r="V221" s="470"/>
      <c r="W221" s="470"/>
      <c r="X221" s="470"/>
      <c r="Y221" s="470"/>
      <c r="Z221" s="470"/>
    </row>
    <row r="222" spans="1:26" ht="12.75" customHeight="1" x14ac:dyDescent="0.2">
      <c r="A222" s="470"/>
      <c r="B222" s="470"/>
      <c r="C222" s="470"/>
      <c r="D222" s="471"/>
      <c r="E222" s="471"/>
      <c r="F222" s="471"/>
      <c r="G222" s="471"/>
      <c r="H222" s="471"/>
      <c r="I222" s="471"/>
      <c r="J222" s="471"/>
      <c r="K222" s="471"/>
      <c r="L222" s="471"/>
      <c r="M222" s="471"/>
      <c r="N222" s="471"/>
      <c r="O222" s="470"/>
      <c r="P222" s="470"/>
      <c r="Q222" s="470"/>
      <c r="R222" s="470"/>
      <c r="S222" s="470"/>
      <c r="T222" s="470"/>
      <c r="U222" s="470"/>
      <c r="V222" s="470"/>
      <c r="W222" s="470"/>
      <c r="X222" s="470"/>
      <c r="Y222" s="470"/>
      <c r="Z222" s="470"/>
    </row>
    <row r="223" spans="1:26" ht="12.75" customHeight="1" x14ac:dyDescent="0.2">
      <c r="A223" s="470"/>
      <c r="B223" s="470"/>
      <c r="C223" s="470"/>
      <c r="D223" s="471"/>
      <c r="E223" s="471"/>
      <c r="F223" s="471"/>
      <c r="G223" s="471"/>
      <c r="H223" s="471"/>
      <c r="I223" s="471"/>
      <c r="J223" s="471"/>
      <c r="K223" s="471"/>
      <c r="L223" s="471"/>
      <c r="M223" s="471"/>
      <c r="N223" s="471"/>
      <c r="O223" s="470"/>
      <c r="P223" s="470"/>
      <c r="Q223" s="470"/>
      <c r="R223" s="470"/>
      <c r="S223" s="470"/>
      <c r="T223" s="470"/>
      <c r="U223" s="470"/>
      <c r="V223" s="470"/>
      <c r="W223" s="470"/>
      <c r="X223" s="470"/>
      <c r="Y223" s="470"/>
      <c r="Z223" s="470"/>
    </row>
    <row r="224" spans="1:26" ht="12.75" customHeight="1" x14ac:dyDescent="0.2">
      <c r="A224" s="470"/>
      <c r="B224" s="470"/>
      <c r="C224" s="470"/>
      <c r="D224" s="471"/>
      <c r="E224" s="471"/>
      <c r="F224" s="471"/>
      <c r="G224" s="471"/>
      <c r="H224" s="471"/>
      <c r="I224" s="471"/>
      <c r="J224" s="471"/>
      <c r="K224" s="471"/>
      <c r="L224" s="471"/>
      <c r="M224" s="471"/>
      <c r="N224" s="471"/>
      <c r="O224" s="470"/>
      <c r="P224" s="470"/>
      <c r="Q224" s="470"/>
      <c r="R224" s="470"/>
      <c r="S224" s="470"/>
      <c r="T224" s="470"/>
      <c r="U224" s="470"/>
      <c r="V224" s="470"/>
      <c r="W224" s="470"/>
      <c r="X224" s="470"/>
      <c r="Y224" s="470"/>
      <c r="Z224" s="470"/>
    </row>
    <row r="225" spans="1:26" ht="12.75" customHeight="1" x14ac:dyDescent="0.2">
      <c r="A225" s="470"/>
      <c r="B225" s="470"/>
      <c r="C225" s="470"/>
      <c r="D225" s="471"/>
      <c r="E225" s="471"/>
      <c r="F225" s="471"/>
      <c r="G225" s="471"/>
      <c r="H225" s="471"/>
      <c r="I225" s="471"/>
      <c r="J225" s="471"/>
      <c r="K225" s="471"/>
      <c r="L225" s="471"/>
      <c r="M225" s="471"/>
      <c r="N225" s="471"/>
      <c r="O225" s="470"/>
      <c r="P225" s="470"/>
      <c r="Q225" s="470"/>
      <c r="R225" s="470"/>
      <c r="S225" s="470"/>
      <c r="T225" s="470"/>
      <c r="U225" s="470"/>
      <c r="V225" s="470"/>
      <c r="W225" s="470"/>
      <c r="X225" s="470"/>
      <c r="Y225" s="470"/>
      <c r="Z225" s="470"/>
    </row>
    <row r="226" spans="1:26" ht="12.75" customHeight="1" x14ac:dyDescent="0.2">
      <c r="A226" s="470"/>
      <c r="B226" s="470"/>
      <c r="C226" s="470"/>
      <c r="D226" s="471"/>
      <c r="E226" s="471"/>
      <c r="F226" s="471"/>
      <c r="G226" s="471"/>
      <c r="H226" s="471"/>
      <c r="I226" s="471"/>
      <c r="J226" s="471"/>
      <c r="K226" s="471"/>
      <c r="L226" s="471"/>
      <c r="M226" s="471"/>
      <c r="N226" s="471"/>
      <c r="O226" s="470"/>
      <c r="P226" s="470"/>
      <c r="Q226" s="470"/>
      <c r="R226" s="470"/>
      <c r="S226" s="470"/>
      <c r="T226" s="470"/>
      <c r="U226" s="470"/>
      <c r="V226" s="470"/>
      <c r="W226" s="470"/>
      <c r="X226" s="470"/>
      <c r="Y226" s="470"/>
      <c r="Z226" s="470"/>
    </row>
    <row r="227" spans="1:26" ht="12.75" customHeight="1" x14ac:dyDescent="0.2">
      <c r="A227" s="470"/>
      <c r="B227" s="470"/>
      <c r="C227" s="470"/>
      <c r="D227" s="471"/>
      <c r="E227" s="471"/>
      <c r="F227" s="471"/>
      <c r="G227" s="471"/>
      <c r="H227" s="471"/>
      <c r="I227" s="471"/>
      <c r="J227" s="471"/>
      <c r="K227" s="471"/>
      <c r="L227" s="471"/>
      <c r="M227" s="471"/>
      <c r="N227" s="471"/>
      <c r="O227" s="470"/>
      <c r="P227" s="470"/>
      <c r="Q227" s="470"/>
      <c r="R227" s="470"/>
      <c r="S227" s="470"/>
      <c r="T227" s="470"/>
      <c r="U227" s="470"/>
      <c r="V227" s="470"/>
      <c r="W227" s="470"/>
      <c r="X227" s="470"/>
      <c r="Y227" s="470"/>
      <c r="Z227" s="470"/>
    </row>
    <row r="228" spans="1:26" ht="12.75" customHeight="1" x14ac:dyDescent="0.2">
      <c r="A228" s="470"/>
      <c r="B228" s="470"/>
      <c r="C228" s="470"/>
      <c r="D228" s="471"/>
      <c r="E228" s="471"/>
      <c r="F228" s="471"/>
      <c r="G228" s="471"/>
      <c r="H228" s="471"/>
      <c r="I228" s="471"/>
      <c r="J228" s="471"/>
      <c r="K228" s="471"/>
      <c r="L228" s="471"/>
      <c r="M228" s="471"/>
      <c r="N228" s="471"/>
      <c r="O228" s="470"/>
      <c r="P228" s="470"/>
      <c r="Q228" s="470"/>
      <c r="R228" s="470"/>
      <c r="S228" s="470"/>
      <c r="T228" s="470"/>
      <c r="U228" s="470"/>
      <c r="V228" s="470"/>
      <c r="W228" s="470"/>
      <c r="X228" s="470"/>
      <c r="Y228" s="470"/>
      <c r="Z228" s="470"/>
    </row>
    <row r="229" spans="1:26" ht="12.75" customHeight="1" x14ac:dyDescent="0.2">
      <c r="A229" s="470"/>
      <c r="B229" s="470"/>
      <c r="C229" s="470"/>
      <c r="D229" s="471"/>
      <c r="E229" s="471"/>
      <c r="F229" s="471"/>
      <c r="G229" s="471"/>
      <c r="H229" s="471"/>
      <c r="I229" s="471"/>
      <c r="J229" s="471"/>
      <c r="K229" s="471"/>
      <c r="L229" s="471"/>
      <c r="M229" s="471"/>
      <c r="N229" s="471"/>
      <c r="O229" s="470"/>
      <c r="P229" s="470"/>
      <c r="Q229" s="470"/>
      <c r="R229" s="470"/>
      <c r="S229" s="470"/>
      <c r="T229" s="470"/>
      <c r="U229" s="470"/>
      <c r="V229" s="470"/>
      <c r="W229" s="470"/>
      <c r="X229" s="470"/>
      <c r="Y229" s="470"/>
      <c r="Z229" s="470"/>
    </row>
    <row r="230" spans="1:26" ht="12.75" customHeight="1" x14ac:dyDescent="0.2">
      <c r="A230" s="470"/>
      <c r="B230" s="470"/>
      <c r="C230" s="470"/>
      <c r="D230" s="471"/>
      <c r="E230" s="471"/>
      <c r="F230" s="471"/>
      <c r="G230" s="471"/>
      <c r="H230" s="471"/>
      <c r="I230" s="471"/>
      <c r="J230" s="471"/>
      <c r="K230" s="471"/>
      <c r="L230" s="471"/>
      <c r="M230" s="471"/>
      <c r="N230" s="471"/>
      <c r="O230" s="470"/>
      <c r="P230" s="470"/>
      <c r="Q230" s="470"/>
      <c r="R230" s="470"/>
      <c r="S230" s="470"/>
      <c r="T230" s="470"/>
      <c r="U230" s="470"/>
      <c r="V230" s="470"/>
      <c r="W230" s="470"/>
      <c r="X230" s="470"/>
      <c r="Y230" s="470"/>
      <c r="Z230" s="470"/>
    </row>
    <row r="231" spans="1:26" ht="12.75" customHeight="1" x14ac:dyDescent="0.2">
      <c r="A231" s="470"/>
      <c r="B231" s="470"/>
      <c r="C231" s="470"/>
      <c r="D231" s="471"/>
      <c r="E231" s="471"/>
      <c r="F231" s="471"/>
      <c r="G231" s="471"/>
      <c r="H231" s="471"/>
      <c r="I231" s="471"/>
      <c r="J231" s="471"/>
      <c r="K231" s="471"/>
      <c r="L231" s="471"/>
      <c r="M231" s="471"/>
      <c r="N231" s="471"/>
      <c r="O231" s="470"/>
      <c r="P231" s="470"/>
      <c r="Q231" s="470"/>
      <c r="R231" s="470"/>
      <c r="S231" s="470"/>
      <c r="T231" s="470"/>
      <c r="U231" s="470"/>
      <c r="V231" s="470"/>
      <c r="W231" s="470"/>
      <c r="X231" s="470"/>
      <c r="Y231" s="470"/>
      <c r="Z231" s="470"/>
    </row>
    <row r="232" spans="1:26" ht="12.75" customHeight="1" x14ac:dyDescent="0.2">
      <c r="A232" s="470"/>
      <c r="B232" s="470"/>
      <c r="C232" s="470"/>
      <c r="D232" s="471"/>
      <c r="E232" s="471"/>
      <c r="F232" s="471"/>
      <c r="G232" s="471"/>
      <c r="H232" s="471"/>
      <c r="I232" s="471"/>
      <c r="J232" s="471"/>
      <c r="K232" s="471"/>
      <c r="L232" s="471"/>
      <c r="M232" s="471"/>
      <c r="N232" s="471"/>
      <c r="O232" s="470"/>
      <c r="P232" s="470"/>
      <c r="Q232" s="470"/>
      <c r="R232" s="470"/>
      <c r="S232" s="470"/>
      <c r="T232" s="470"/>
      <c r="U232" s="470"/>
      <c r="V232" s="470"/>
      <c r="W232" s="470"/>
      <c r="X232" s="470"/>
      <c r="Y232" s="470"/>
      <c r="Z232" s="470"/>
    </row>
    <row r="233" spans="1:26" ht="12.75" customHeight="1" x14ac:dyDescent="0.2">
      <c r="A233" s="470"/>
      <c r="B233" s="470"/>
      <c r="C233" s="470"/>
      <c r="D233" s="471"/>
      <c r="E233" s="471"/>
      <c r="F233" s="471"/>
      <c r="G233" s="471"/>
      <c r="H233" s="471"/>
      <c r="I233" s="471"/>
      <c r="J233" s="471"/>
      <c r="K233" s="471"/>
      <c r="L233" s="471"/>
      <c r="M233" s="471"/>
      <c r="N233" s="471"/>
      <c r="O233" s="470"/>
      <c r="P233" s="470"/>
      <c r="Q233" s="470"/>
      <c r="R233" s="470"/>
      <c r="S233" s="470"/>
      <c r="T233" s="470"/>
      <c r="U233" s="470"/>
      <c r="V233" s="470"/>
      <c r="W233" s="470"/>
      <c r="X233" s="470"/>
      <c r="Y233" s="470"/>
      <c r="Z233" s="470"/>
    </row>
    <row r="234" spans="1:26" ht="12.75" customHeight="1" x14ac:dyDescent="0.2">
      <c r="A234" s="470"/>
      <c r="B234" s="470"/>
      <c r="C234" s="470"/>
      <c r="D234" s="471"/>
      <c r="E234" s="471"/>
      <c r="F234" s="471"/>
      <c r="G234" s="471"/>
      <c r="H234" s="471"/>
      <c r="I234" s="471"/>
      <c r="J234" s="471"/>
      <c r="K234" s="471"/>
      <c r="L234" s="471"/>
      <c r="M234" s="471"/>
      <c r="N234" s="471"/>
      <c r="O234" s="470"/>
      <c r="P234" s="470"/>
      <c r="Q234" s="470"/>
      <c r="R234" s="470"/>
      <c r="S234" s="470"/>
      <c r="T234" s="470"/>
      <c r="U234" s="470"/>
      <c r="V234" s="470"/>
      <c r="W234" s="470"/>
      <c r="X234" s="470"/>
      <c r="Y234" s="470"/>
      <c r="Z234" s="470"/>
    </row>
    <row r="235" spans="1:26" ht="12.75" customHeight="1" x14ac:dyDescent="0.2">
      <c r="A235" s="470"/>
      <c r="B235" s="470"/>
      <c r="C235" s="470"/>
      <c r="D235" s="471"/>
      <c r="E235" s="471"/>
      <c r="F235" s="471"/>
      <c r="G235" s="471"/>
      <c r="H235" s="471"/>
      <c r="I235" s="471"/>
      <c r="J235" s="471"/>
      <c r="K235" s="471"/>
      <c r="L235" s="471"/>
      <c r="M235" s="471"/>
      <c r="N235" s="471"/>
      <c r="O235" s="470"/>
      <c r="P235" s="470"/>
      <c r="Q235" s="470"/>
      <c r="R235" s="470"/>
      <c r="S235" s="470"/>
      <c r="T235" s="470"/>
      <c r="U235" s="470"/>
      <c r="V235" s="470"/>
      <c r="W235" s="470"/>
      <c r="X235" s="470"/>
      <c r="Y235" s="470"/>
      <c r="Z235" s="470"/>
    </row>
    <row r="236" spans="1:26" ht="12.75" customHeight="1" x14ac:dyDescent="0.2">
      <c r="A236" s="470"/>
      <c r="B236" s="470"/>
      <c r="C236" s="470"/>
      <c r="D236" s="471"/>
      <c r="E236" s="471"/>
      <c r="F236" s="471"/>
      <c r="G236" s="471"/>
      <c r="H236" s="471"/>
      <c r="I236" s="471"/>
      <c r="J236" s="471"/>
      <c r="K236" s="471"/>
      <c r="L236" s="471"/>
      <c r="M236" s="471"/>
      <c r="N236" s="471"/>
      <c r="O236" s="470"/>
      <c r="P236" s="470"/>
      <c r="Q236" s="470"/>
      <c r="R236" s="470"/>
      <c r="S236" s="470"/>
      <c r="T236" s="470"/>
      <c r="U236" s="470"/>
      <c r="V236" s="470"/>
      <c r="W236" s="470"/>
      <c r="X236" s="470"/>
      <c r="Y236" s="470"/>
      <c r="Z236" s="470"/>
    </row>
    <row r="237" spans="1:26" ht="12.75" customHeight="1" x14ac:dyDescent="0.2">
      <c r="A237" s="470"/>
      <c r="B237" s="470"/>
      <c r="C237" s="470"/>
      <c r="D237" s="471"/>
      <c r="E237" s="471"/>
      <c r="F237" s="471"/>
      <c r="G237" s="471"/>
      <c r="H237" s="471"/>
      <c r="I237" s="471"/>
      <c r="J237" s="471"/>
      <c r="K237" s="471"/>
      <c r="L237" s="471"/>
      <c r="M237" s="471"/>
      <c r="N237" s="471"/>
      <c r="O237" s="470"/>
      <c r="P237" s="470"/>
      <c r="Q237" s="470"/>
      <c r="R237" s="470"/>
      <c r="S237" s="470"/>
      <c r="T237" s="470"/>
      <c r="U237" s="470"/>
      <c r="V237" s="470"/>
      <c r="W237" s="470"/>
      <c r="X237" s="470"/>
      <c r="Y237" s="470"/>
      <c r="Z237" s="470"/>
    </row>
    <row r="238" spans="1:26" ht="12.75" customHeight="1" x14ac:dyDescent="0.2">
      <c r="A238" s="470"/>
      <c r="B238" s="470"/>
      <c r="C238" s="470"/>
      <c r="D238" s="471"/>
      <c r="E238" s="471"/>
      <c r="F238" s="471"/>
      <c r="G238" s="471"/>
      <c r="H238" s="471"/>
      <c r="I238" s="471"/>
      <c r="J238" s="471"/>
      <c r="K238" s="471"/>
      <c r="L238" s="471"/>
      <c r="M238" s="471"/>
      <c r="N238" s="471"/>
      <c r="O238" s="470"/>
      <c r="P238" s="470"/>
      <c r="Q238" s="470"/>
      <c r="R238" s="470"/>
      <c r="S238" s="470"/>
      <c r="T238" s="470"/>
      <c r="U238" s="470"/>
      <c r="V238" s="470"/>
      <c r="W238" s="470"/>
      <c r="X238" s="470"/>
      <c r="Y238" s="470"/>
      <c r="Z238" s="470"/>
    </row>
    <row r="239" spans="1:26" ht="12.75" customHeight="1" x14ac:dyDescent="0.2">
      <c r="A239" s="470"/>
      <c r="B239" s="470"/>
      <c r="C239" s="470"/>
      <c r="D239" s="471"/>
      <c r="E239" s="471"/>
      <c r="F239" s="471"/>
      <c r="G239" s="471"/>
      <c r="H239" s="471"/>
      <c r="I239" s="471"/>
      <c r="J239" s="471"/>
      <c r="K239" s="471"/>
      <c r="L239" s="471"/>
      <c r="M239" s="471"/>
      <c r="N239" s="471"/>
      <c r="O239" s="470"/>
      <c r="P239" s="470"/>
      <c r="Q239" s="470"/>
      <c r="R239" s="470"/>
      <c r="S239" s="470"/>
      <c r="T239" s="470"/>
      <c r="U239" s="470"/>
      <c r="V239" s="470"/>
      <c r="W239" s="470"/>
      <c r="X239" s="470"/>
      <c r="Y239" s="470"/>
      <c r="Z239" s="470"/>
    </row>
    <row r="240" spans="1:26" ht="12.75" customHeight="1" x14ac:dyDescent="0.2">
      <c r="A240" s="470"/>
      <c r="B240" s="470"/>
      <c r="C240" s="470"/>
      <c r="D240" s="471"/>
      <c r="E240" s="471"/>
      <c r="F240" s="471"/>
      <c r="G240" s="471"/>
      <c r="H240" s="471"/>
      <c r="I240" s="471"/>
      <c r="J240" s="471"/>
      <c r="K240" s="471"/>
      <c r="L240" s="471"/>
      <c r="M240" s="471"/>
      <c r="N240" s="471"/>
      <c r="O240" s="470"/>
      <c r="P240" s="470"/>
      <c r="Q240" s="470"/>
      <c r="R240" s="470"/>
      <c r="S240" s="470"/>
      <c r="T240" s="470"/>
      <c r="U240" s="470"/>
      <c r="V240" s="470"/>
      <c r="W240" s="470"/>
      <c r="X240" s="470"/>
      <c r="Y240" s="470"/>
      <c r="Z240" s="470"/>
    </row>
    <row r="241" spans="1:26" ht="12.75" customHeight="1" x14ac:dyDescent="0.2">
      <c r="A241" s="470"/>
      <c r="B241" s="470"/>
      <c r="C241" s="470"/>
      <c r="D241" s="471"/>
      <c r="E241" s="471"/>
      <c r="F241" s="471"/>
      <c r="G241" s="471"/>
      <c r="H241" s="471"/>
      <c r="I241" s="471"/>
      <c r="J241" s="471"/>
      <c r="K241" s="471"/>
      <c r="L241" s="471"/>
      <c r="M241" s="471"/>
      <c r="N241" s="471"/>
      <c r="O241" s="470"/>
      <c r="P241" s="470"/>
      <c r="Q241" s="470"/>
      <c r="R241" s="470"/>
      <c r="S241" s="470"/>
      <c r="T241" s="470"/>
      <c r="U241" s="470"/>
      <c r="V241" s="470"/>
      <c r="W241" s="470"/>
      <c r="X241" s="470"/>
      <c r="Y241" s="470"/>
      <c r="Z241" s="470"/>
    </row>
    <row r="242" spans="1:26" ht="12.75" customHeight="1" x14ac:dyDescent="0.2">
      <c r="A242" s="470"/>
      <c r="B242" s="470"/>
      <c r="C242" s="470"/>
      <c r="D242" s="471"/>
      <c r="E242" s="471"/>
      <c r="F242" s="471"/>
      <c r="G242" s="471"/>
      <c r="H242" s="471"/>
      <c r="I242" s="471"/>
      <c r="J242" s="471"/>
      <c r="K242" s="471"/>
      <c r="L242" s="471"/>
      <c r="M242" s="471"/>
      <c r="N242" s="471"/>
      <c r="O242" s="470"/>
      <c r="P242" s="470"/>
      <c r="Q242" s="470"/>
      <c r="R242" s="470"/>
      <c r="S242" s="470"/>
      <c r="T242" s="470"/>
      <c r="U242" s="470"/>
      <c r="V242" s="470"/>
      <c r="W242" s="470"/>
      <c r="X242" s="470"/>
      <c r="Y242" s="470"/>
      <c r="Z242" s="470"/>
    </row>
    <row r="243" spans="1:26" ht="12.75" customHeight="1" x14ac:dyDescent="0.2">
      <c r="A243" s="470"/>
      <c r="B243" s="470"/>
      <c r="C243" s="470"/>
      <c r="D243" s="471"/>
      <c r="E243" s="471"/>
      <c r="F243" s="471"/>
      <c r="G243" s="471"/>
      <c r="H243" s="471"/>
      <c r="I243" s="471"/>
      <c r="J243" s="471"/>
      <c r="K243" s="471"/>
      <c r="L243" s="471"/>
      <c r="M243" s="471"/>
      <c r="N243" s="471"/>
      <c r="O243" s="470"/>
      <c r="P243" s="470"/>
      <c r="Q243" s="470"/>
      <c r="R243" s="470"/>
      <c r="S243" s="470"/>
      <c r="T243" s="470"/>
      <c r="U243" s="470"/>
      <c r="V243" s="470"/>
      <c r="W243" s="470"/>
      <c r="X243" s="470"/>
      <c r="Y243" s="470"/>
      <c r="Z243" s="470"/>
    </row>
    <row r="244" spans="1:26" ht="12.75" customHeight="1" x14ac:dyDescent="0.2">
      <c r="A244" s="470"/>
      <c r="B244" s="470"/>
      <c r="C244" s="470"/>
      <c r="D244" s="471"/>
      <c r="E244" s="471"/>
      <c r="F244" s="471"/>
      <c r="G244" s="471"/>
      <c r="H244" s="471"/>
      <c r="I244" s="471"/>
      <c r="J244" s="471"/>
      <c r="K244" s="471"/>
      <c r="L244" s="471"/>
      <c r="M244" s="471"/>
      <c r="N244" s="471"/>
      <c r="O244" s="470"/>
      <c r="P244" s="470"/>
      <c r="Q244" s="470"/>
      <c r="R244" s="470"/>
      <c r="S244" s="470"/>
      <c r="T244" s="470"/>
      <c r="U244" s="470"/>
      <c r="V244" s="470"/>
      <c r="W244" s="470"/>
      <c r="X244" s="470"/>
      <c r="Y244" s="470"/>
      <c r="Z244" s="470"/>
    </row>
    <row r="245" spans="1:26" ht="12.75" customHeight="1" x14ac:dyDescent="0.2">
      <c r="A245" s="470"/>
      <c r="B245" s="470"/>
      <c r="C245" s="470"/>
      <c r="D245" s="471"/>
      <c r="E245" s="471"/>
      <c r="F245" s="471"/>
      <c r="G245" s="471"/>
      <c r="H245" s="471"/>
      <c r="I245" s="471"/>
      <c r="J245" s="471"/>
      <c r="K245" s="471"/>
      <c r="L245" s="471"/>
      <c r="M245" s="471"/>
      <c r="N245" s="471"/>
      <c r="O245" s="470"/>
      <c r="P245" s="470"/>
      <c r="Q245" s="470"/>
      <c r="R245" s="470"/>
      <c r="S245" s="470"/>
      <c r="T245" s="470"/>
      <c r="U245" s="470"/>
      <c r="V245" s="470"/>
      <c r="W245" s="470"/>
      <c r="X245" s="470"/>
      <c r="Y245" s="470"/>
      <c r="Z245" s="470"/>
    </row>
    <row r="246" spans="1:26" ht="12.75" customHeight="1" x14ac:dyDescent="0.2">
      <c r="A246" s="470"/>
      <c r="B246" s="470"/>
      <c r="C246" s="470"/>
      <c r="D246" s="471"/>
      <c r="E246" s="471"/>
      <c r="F246" s="471"/>
      <c r="G246" s="471"/>
      <c r="H246" s="471"/>
      <c r="I246" s="471"/>
      <c r="J246" s="471"/>
      <c r="K246" s="471"/>
      <c r="L246" s="471"/>
      <c r="M246" s="471"/>
      <c r="N246" s="471"/>
      <c r="O246" s="470"/>
      <c r="P246" s="470"/>
      <c r="Q246" s="470"/>
      <c r="R246" s="470"/>
      <c r="S246" s="470"/>
      <c r="T246" s="470"/>
      <c r="U246" s="470"/>
      <c r="V246" s="470"/>
      <c r="W246" s="470"/>
      <c r="X246" s="470"/>
      <c r="Y246" s="470"/>
      <c r="Z246" s="470"/>
    </row>
    <row r="247" spans="1:26" ht="12.75" customHeight="1" x14ac:dyDescent="0.2">
      <c r="A247" s="470"/>
      <c r="B247" s="470"/>
      <c r="C247" s="470"/>
      <c r="D247" s="471"/>
      <c r="E247" s="471"/>
      <c r="F247" s="471"/>
      <c r="G247" s="471"/>
      <c r="H247" s="471"/>
      <c r="I247" s="471"/>
      <c r="J247" s="471"/>
      <c r="K247" s="471"/>
      <c r="L247" s="471"/>
      <c r="M247" s="471"/>
      <c r="N247" s="471"/>
      <c r="O247" s="470"/>
      <c r="P247" s="470"/>
      <c r="Q247" s="470"/>
      <c r="R247" s="470"/>
      <c r="S247" s="470"/>
      <c r="T247" s="470"/>
      <c r="U247" s="470"/>
      <c r="V247" s="470"/>
      <c r="W247" s="470"/>
      <c r="X247" s="470"/>
      <c r="Y247" s="470"/>
      <c r="Z247" s="470"/>
    </row>
    <row r="248" spans="1:26" ht="12.75" customHeight="1" x14ac:dyDescent="0.2">
      <c r="A248" s="470"/>
      <c r="B248" s="470"/>
      <c r="C248" s="470"/>
      <c r="D248" s="471"/>
      <c r="E248" s="471"/>
      <c r="F248" s="471"/>
      <c r="G248" s="471"/>
      <c r="H248" s="471"/>
      <c r="I248" s="471"/>
      <c r="J248" s="471"/>
      <c r="K248" s="471"/>
      <c r="L248" s="471"/>
      <c r="M248" s="471"/>
      <c r="N248" s="471"/>
      <c r="O248" s="470"/>
      <c r="P248" s="470"/>
      <c r="Q248" s="470"/>
      <c r="R248" s="470"/>
      <c r="S248" s="470"/>
      <c r="T248" s="470"/>
      <c r="U248" s="470"/>
      <c r="V248" s="470"/>
      <c r="W248" s="470"/>
      <c r="X248" s="470"/>
      <c r="Y248" s="470"/>
      <c r="Z248" s="470"/>
    </row>
    <row r="249" spans="1:26" ht="12.75" customHeight="1" x14ac:dyDescent="0.2">
      <c r="A249" s="470"/>
      <c r="B249" s="470"/>
      <c r="C249" s="470"/>
      <c r="D249" s="471"/>
      <c r="E249" s="471"/>
      <c r="F249" s="471"/>
      <c r="G249" s="471"/>
      <c r="H249" s="471"/>
      <c r="I249" s="471"/>
      <c r="J249" s="471"/>
      <c r="K249" s="471"/>
      <c r="L249" s="471"/>
      <c r="M249" s="471"/>
      <c r="N249" s="471"/>
      <c r="O249" s="470"/>
      <c r="P249" s="470"/>
      <c r="Q249" s="470"/>
      <c r="R249" s="470"/>
      <c r="S249" s="470"/>
      <c r="T249" s="470"/>
      <c r="U249" s="470"/>
      <c r="V249" s="470"/>
      <c r="W249" s="470"/>
      <c r="X249" s="470"/>
      <c r="Y249" s="470"/>
      <c r="Z249" s="470"/>
    </row>
    <row r="250" spans="1:26" ht="12.75" customHeight="1" x14ac:dyDescent="0.2">
      <c r="A250" s="470"/>
      <c r="B250" s="470"/>
      <c r="C250" s="470"/>
      <c r="D250" s="471"/>
      <c r="E250" s="471"/>
      <c r="F250" s="471"/>
      <c r="G250" s="471"/>
      <c r="H250" s="471"/>
      <c r="I250" s="471"/>
      <c r="J250" s="471"/>
      <c r="K250" s="471"/>
      <c r="L250" s="471"/>
      <c r="M250" s="471"/>
      <c r="N250" s="471"/>
      <c r="O250" s="470"/>
      <c r="P250" s="470"/>
      <c r="Q250" s="470"/>
      <c r="R250" s="470"/>
      <c r="S250" s="470"/>
      <c r="T250" s="470"/>
      <c r="U250" s="470"/>
      <c r="V250" s="470"/>
      <c r="W250" s="470"/>
      <c r="X250" s="470"/>
      <c r="Y250" s="470"/>
      <c r="Z250" s="470"/>
    </row>
    <row r="251" spans="1:26" ht="12.75" customHeight="1" x14ac:dyDescent="0.2">
      <c r="A251" s="470"/>
      <c r="B251" s="470"/>
      <c r="C251" s="470"/>
      <c r="D251" s="471"/>
      <c r="E251" s="471"/>
      <c r="F251" s="471"/>
      <c r="G251" s="471"/>
      <c r="H251" s="471"/>
      <c r="I251" s="471"/>
      <c r="J251" s="471"/>
      <c r="K251" s="471"/>
      <c r="L251" s="471"/>
      <c r="M251" s="471"/>
      <c r="N251" s="471"/>
      <c r="O251" s="470"/>
      <c r="P251" s="470"/>
      <c r="Q251" s="470"/>
      <c r="R251" s="470"/>
      <c r="S251" s="470"/>
      <c r="T251" s="470"/>
      <c r="U251" s="470"/>
      <c r="V251" s="470"/>
      <c r="W251" s="470"/>
      <c r="X251" s="470"/>
      <c r="Y251" s="470"/>
      <c r="Z251" s="470"/>
    </row>
    <row r="252" spans="1:26" ht="12.75" customHeight="1" x14ac:dyDescent="0.2">
      <c r="A252" s="470"/>
      <c r="B252" s="470"/>
      <c r="C252" s="470"/>
      <c r="D252" s="471"/>
      <c r="E252" s="471"/>
      <c r="F252" s="471"/>
      <c r="G252" s="471"/>
      <c r="H252" s="471"/>
      <c r="I252" s="471"/>
      <c r="J252" s="471"/>
      <c r="K252" s="471"/>
      <c r="L252" s="471"/>
      <c r="M252" s="471"/>
      <c r="N252" s="471"/>
      <c r="O252" s="470"/>
      <c r="P252" s="470"/>
      <c r="Q252" s="470"/>
      <c r="R252" s="470"/>
      <c r="S252" s="470"/>
      <c r="T252" s="470"/>
      <c r="U252" s="470"/>
      <c r="V252" s="470"/>
      <c r="W252" s="470"/>
      <c r="X252" s="470"/>
      <c r="Y252" s="470"/>
      <c r="Z252" s="470"/>
    </row>
    <row r="253" spans="1:26" ht="12.75" customHeight="1" x14ac:dyDescent="0.2">
      <c r="A253" s="470"/>
      <c r="B253" s="470"/>
      <c r="C253" s="470"/>
      <c r="D253" s="471"/>
      <c r="E253" s="471"/>
      <c r="F253" s="471"/>
      <c r="G253" s="471"/>
      <c r="H253" s="471"/>
      <c r="I253" s="471"/>
      <c r="J253" s="471"/>
      <c r="K253" s="471"/>
      <c r="L253" s="471"/>
      <c r="M253" s="471"/>
      <c r="N253" s="471"/>
      <c r="O253" s="470"/>
      <c r="P253" s="470"/>
      <c r="Q253" s="470"/>
      <c r="R253" s="470"/>
      <c r="S253" s="470"/>
      <c r="T253" s="470"/>
      <c r="U253" s="470"/>
      <c r="V253" s="470"/>
      <c r="W253" s="470"/>
      <c r="X253" s="470"/>
      <c r="Y253" s="470"/>
      <c r="Z253" s="470"/>
    </row>
    <row r="254" spans="1:26" ht="12.75" customHeight="1" x14ac:dyDescent="0.2">
      <c r="A254" s="470"/>
      <c r="B254" s="470"/>
      <c r="C254" s="470"/>
      <c r="D254" s="471"/>
      <c r="E254" s="471"/>
      <c r="F254" s="471"/>
      <c r="G254" s="471"/>
      <c r="H254" s="471"/>
      <c r="I254" s="471"/>
      <c r="J254" s="471"/>
      <c r="K254" s="471"/>
      <c r="L254" s="471"/>
      <c r="M254" s="471"/>
      <c r="N254" s="471"/>
      <c r="O254" s="470"/>
      <c r="P254" s="470"/>
      <c r="Q254" s="470"/>
      <c r="R254" s="470"/>
      <c r="S254" s="470"/>
      <c r="T254" s="470"/>
      <c r="U254" s="470"/>
      <c r="V254" s="470"/>
      <c r="W254" s="470"/>
      <c r="X254" s="470"/>
      <c r="Y254" s="470"/>
      <c r="Z254" s="470"/>
    </row>
    <row r="255" spans="1:26" ht="12.75" customHeight="1" x14ac:dyDescent="0.2">
      <c r="A255" s="470"/>
      <c r="B255" s="470"/>
      <c r="C255" s="470"/>
      <c r="D255" s="471"/>
      <c r="E255" s="471"/>
      <c r="F255" s="471"/>
      <c r="G255" s="471"/>
      <c r="H255" s="471"/>
      <c r="I255" s="471"/>
      <c r="J255" s="471"/>
      <c r="K255" s="471"/>
      <c r="L255" s="471"/>
      <c r="M255" s="471"/>
      <c r="N255" s="471"/>
      <c r="O255" s="470"/>
      <c r="P255" s="470"/>
      <c r="Q255" s="470"/>
      <c r="R255" s="470"/>
      <c r="S255" s="470"/>
      <c r="T255" s="470"/>
      <c r="U255" s="470"/>
      <c r="V255" s="470"/>
      <c r="W255" s="470"/>
      <c r="X255" s="470"/>
      <c r="Y255" s="470"/>
      <c r="Z255" s="470"/>
    </row>
    <row r="256" spans="1:26" ht="12.75" customHeight="1" x14ac:dyDescent="0.2">
      <c r="A256" s="470"/>
      <c r="B256" s="470"/>
      <c r="C256" s="470"/>
      <c r="D256" s="471"/>
      <c r="E256" s="471"/>
      <c r="F256" s="471"/>
      <c r="G256" s="471"/>
      <c r="H256" s="471"/>
      <c r="I256" s="471"/>
      <c r="J256" s="471"/>
      <c r="K256" s="471"/>
      <c r="L256" s="471"/>
      <c r="M256" s="471"/>
      <c r="N256" s="471"/>
      <c r="O256" s="470"/>
      <c r="P256" s="470"/>
      <c r="Q256" s="470"/>
      <c r="R256" s="470"/>
      <c r="S256" s="470"/>
      <c r="T256" s="470"/>
      <c r="U256" s="470"/>
      <c r="V256" s="470"/>
      <c r="W256" s="470"/>
      <c r="X256" s="470"/>
      <c r="Y256" s="470"/>
      <c r="Z256" s="470"/>
    </row>
    <row r="257" spans="1:26" ht="12.75" customHeight="1" x14ac:dyDescent="0.2">
      <c r="A257" s="470"/>
      <c r="B257" s="470"/>
      <c r="C257" s="470"/>
      <c r="D257" s="471"/>
      <c r="E257" s="471"/>
      <c r="F257" s="471"/>
      <c r="G257" s="471"/>
      <c r="H257" s="471"/>
      <c r="I257" s="471"/>
      <c r="J257" s="471"/>
      <c r="K257" s="471"/>
      <c r="L257" s="471"/>
      <c r="M257" s="471"/>
      <c r="N257" s="471"/>
      <c r="O257" s="470"/>
      <c r="P257" s="470"/>
      <c r="Q257" s="470"/>
      <c r="R257" s="470"/>
      <c r="S257" s="470"/>
      <c r="T257" s="470"/>
      <c r="U257" s="470"/>
      <c r="V257" s="470"/>
      <c r="W257" s="470"/>
      <c r="X257" s="470"/>
      <c r="Y257" s="470"/>
      <c r="Z257" s="470"/>
    </row>
    <row r="258" spans="1:26" ht="12.75" customHeight="1" x14ac:dyDescent="0.2">
      <c r="A258" s="470"/>
      <c r="B258" s="470"/>
      <c r="C258" s="470"/>
      <c r="D258" s="471"/>
      <c r="E258" s="471"/>
      <c r="F258" s="471"/>
      <c r="G258" s="471"/>
      <c r="H258" s="471"/>
      <c r="I258" s="471"/>
      <c r="J258" s="471"/>
      <c r="K258" s="471"/>
      <c r="L258" s="471"/>
      <c r="M258" s="471"/>
      <c r="N258" s="471"/>
      <c r="O258" s="470"/>
      <c r="P258" s="470"/>
      <c r="Q258" s="470"/>
      <c r="R258" s="470"/>
      <c r="S258" s="470"/>
      <c r="T258" s="470"/>
      <c r="U258" s="470"/>
      <c r="V258" s="470"/>
      <c r="W258" s="470"/>
      <c r="X258" s="470"/>
      <c r="Y258" s="470"/>
      <c r="Z258" s="470"/>
    </row>
    <row r="259" spans="1:26" ht="12.75" customHeight="1" x14ac:dyDescent="0.2">
      <c r="A259" s="470"/>
      <c r="B259" s="470"/>
      <c r="C259" s="470"/>
      <c r="D259" s="471"/>
      <c r="E259" s="471"/>
      <c r="F259" s="471"/>
      <c r="G259" s="471"/>
      <c r="H259" s="471"/>
      <c r="I259" s="471"/>
      <c r="J259" s="471"/>
      <c r="K259" s="471"/>
      <c r="L259" s="471"/>
      <c r="M259" s="471"/>
      <c r="N259" s="471"/>
      <c r="O259" s="470"/>
      <c r="P259" s="470"/>
      <c r="Q259" s="470"/>
      <c r="R259" s="470"/>
      <c r="S259" s="470"/>
      <c r="T259" s="470"/>
      <c r="U259" s="470"/>
      <c r="V259" s="470"/>
      <c r="W259" s="470"/>
      <c r="X259" s="470"/>
      <c r="Y259" s="470"/>
      <c r="Z259" s="470"/>
    </row>
    <row r="260" spans="1:26" ht="12.75" customHeight="1" x14ac:dyDescent="0.2">
      <c r="A260" s="470"/>
      <c r="B260" s="470"/>
      <c r="C260" s="470"/>
      <c r="D260" s="471"/>
      <c r="E260" s="471"/>
      <c r="F260" s="471"/>
      <c r="G260" s="471"/>
      <c r="H260" s="471"/>
      <c r="I260" s="471"/>
      <c r="J260" s="471"/>
      <c r="K260" s="471"/>
      <c r="L260" s="471"/>
      <c r="M260" s="471"/>
      <c r="N260" s="471"/>
      <c r="O260" s="470"/>
      <c r="P260" s="470"/>
      <c r="Q260" s="470"/>
      <c r="R260" s="470"/>
      <c r="S260" s="470"/>
      <c r="T260" s="470"/>
      <c r="U260" s="470"/>
      <c r="V260" s="470"/>
      <c r="W260" s="470"/>
      <c r="X260" s="470"/>
      <c r="Y260" s="470"/>
      <c r="Z260" s="470"/>
    </row>
    <row r="261" spans="1:26" ht="12.75" customHeight="1" x14ac:dyDescent="0.2">
      <c r="A261" s="470"/>
      <c r="B261" s="470"/>
      <c r="C261" s="470"/>
      <c r="D261" s="471"/>
      <c r="E261" s="471"/>
      <c r="F261" s="471"/>
      <c r="G261" s="471"/>
      <c r="H261" s="471"/>
      <c r="I261" s="471"/>
      <c r="J261" s="471"/>
      <c r="K261" s="471"/>
      <c r="L261" s="471"/>
      <c r="M261" s="471"/>
      <c r="N261" s="471"/>
      <c r="O261" s="470"/>
      <c r="P261" s="470"/>
      <c r="Q261" s="470"/>
      <c r="R261" s="470"/>
      <c r="S261" s="470"/>
      <c r="T261" s="470"/>
      <c r="U261" s="470"/>
      <c r="V261" s="470"/>
      <c r="W261" s="470"/>
      <c r="X261" s="470"/>
      <c r="Y261" s="470"/>
      <c r="Z261" s="470"/>
    </row>
    <row r="262" spans="1:26" ht="12.75" customHeight="1" x14ac:dyDescent="0.2">
      <c r="A262" s="470"/>
      <c r="B262" s="470"/>
      <c r="C262" s="470"/>
      <c r="D262" s="471"/>
      <c r="E262" s="471"/>
      <c r="F262" s="471"/>
      <c r="G262" s="471"/>
      <c r="H262" s="471"/>
      <c r="I262" s="471"/>
      <c r="J262" s="471"/>
      <c r="K262" s="471"/>
      <c r="L262" s="471"/>
      <c r="M262" s="471"/>
      <c r="N262" s="471"/>
      <c r="O262" s="470"/>
      <c r="P262" s="470"/>
      <c r="Q262" s="470"/>
      <c r="R262" s="470"/>
      <c r="S262" s="470"/>
      <c r="T262" s="470"/>
      <c r="U262" s="470"/>
      <c r="V262" s="470"/>
      <c r="W262" s="470"/>
      <c r="X262" s="470"/>
      <c r="Y262" s="470"/>
      <c r="Z262" s="470"/>
    </row>
    <row r="263" spans="1:26" ht="12.75" customHeight="1" x14ac:dyDescent="0.2">
      <c r="A263" s="470"/>
      <c r="B263" s="470"/>
      <c r="C263" s="470"/>
      <c r="D263" s="471"/>
      <c r="E263" s="471"/>
      <c r="F263" s="471"/>
      <c r="G263" s="471"/>
      <c r="H263" s="471"/>
      <c r="I263" s="471"/>
      <c r="J263" s="471"/>
      <c r="K263" s="471"/>
      <c r="L263" s="471"/>
      <c r="M263" s="471"/>
      <c r="N263" s="471"/>
      <c r="O263" s="470"/>
      <c r="P263" s="470"/>
      <c r="Q263" s="470"/>
      <c r="R263" s="470"/>
      <c r="S263" s="470"/>
      <c r="T263" s="470"/>
      <c r="U263" s="470"/>
      <c r="V263" s="470"/>
      <c r="W263" s="470"/>
      <c r="X263" s="470"/>
      <c r="Y263" s="470"/>
      <c r="Z263" s="470"/>
    </row>
    <row r="264" spans="1:26" ht="12.75" customHeight="1" x14ac:dyDescent="0.2">
      <c r="A264" s="470"/>
      <c r="B264" s="470"/>
      <c r="C264" s="470"/>
      <c r="D264" s="471"/>
      <c r="E264" s="471"/>
      <c r="F264" s="471"/>
      <c r="G264" s="471"/>
      <c r="H264" s="471"/>
      <c r="I264" s="471"/>
      <c r="J264" s="471"/>
      <c r="K264" s="471"/>
      <c r="L264" s="471"/>
      <c r="M264" s="471"/>
      <c r="N264" s="471"/>
      <c r="O264" s="470"/>
      <c r="P264" s="470"/>
      <c r="Q264" s="470"/>
      <c r="R264" s="470"/>
      <c r="S264" s="470"/>
      <c r="T264" s="470"/>
      <c r="U264" s="470"/>
      <c r="V264" s="470"/>
      <c r="W264" s="470"/>
      <c r="X264" s="470"/>
      <c r="Y264" s="470"/>
      <c r="Z264" s="470"/>
    </row>
    <row r="265" spans="1:26" ht="12.75" customHeight="1" x14ac:dyDescent="0.2">
      <c r="A265" s="470"/>
      <c r="B265" s="470"/>
      <c r="C265" s="470"/>
      <c r="D265" s="471"/>
      <c r="E265" s="471"/>
      <c r="F265" s="471"/>
      <c r="G265" s="471"/>
      <c r="H265" s="471"/>
      <c r="I265" s="471"/>
      <c r="J265" s="471"/>
      <c r="K265" s="471"/>
      <c r="L265" s="471"/>
      <c r="M265" s="471"/>
      <c r="N265" s="471"/>
      <c r="O265" s="470"/>
      <c r="P265" s="470"/>
      <c r="Q265" s="470"/>
      <c r="R265" s="470"/>
      <c r="S265" s="470"/>
      <c r="T265" s="470"/>
      <c r="U265" s="470"/>
      <c r="V265" s="470"/>
      <c r="W265" s="470"/>
      <c r="X265" s="470"/>
      <c r="Y265" s="470"/>
      <c r="Z265" s="470"/>
    </row>
    <row r="266" spans="1:26" ht="12.75" customHeight="1" x14ac:dyDescent="0.2">
      <c r="A266" s="470"/>
      <c r="B266" s="470"/>
      <c r="C266" s="470"/>
      <c r="D266" s="471"/>
      <c r="E266" s="471"/>
      <c r="F266" s="471"/>
      <c r="G266" s="471"/>
      <c r="H266" s="471"/>
      <c r="I266" s="471"/>
      <c r="J266" s="471"/>
      <c r="K266" s="471"/>
      <c r="L266" s="471"/>
      <c r="M266" s="471"/>
      <c r="N266" s="471"/>
      <c r="O266" s="470"/>
      <c r="P266" s="470"/>
      <c r="Q266" s="470"/>
      <c r="R266" s="470"/>
      <c r="S266" s="470"/>
      <c r="T266" s="470"/>
      <c r="U266" s="470"/>
      <c r="V266" s="470"/>
      <c r="W266" s="470"/>
      <c r="X266" s="470"/>
      <c r="Y266" s="470"/>
      <c r="Z266" s="470"/>
    </row>
    <row r="267" spans="1:26" ht="12.75" customHeight="1" x14ac:dyDescent="0.2">
      <c r="A267" s="470"/>
      <c r="B267" s="470"/>
      <c r="C267" s="470"/>
      <c r="D267" s="471"/>
      <c r="E267" s="471"/>
      <c r="F267" s="471"/>
      <c r="G267" s="471"/>
      <c r="H267" s="471"/>
      <c r="I267" s="471"/>
      <c r="J267" s="471"/>
      <c r="K267" s="471"/>
      <c r="L267" s="471"/>
      <c r="M267" s="471"/>
      <c r="N267" s="471"/>
      <c r="O267" s="470"/>
      <c r="P267" s="470"/>
      <c r="Q267" s="470"/>
      <c r="R267" s="470"/>
      <c r="S267" s="470"/>
      <c r="T267" s="470"/>
      <c r="U267" s="470"/>
      <c r="V267" s="470"/>
      <c r="W267" s="470"/>
      <c r="X267" s="470"/>
      <c r="Y267" s="470"/>
      <c r="Z267" s="470"/>
    </row>
    <row r="268" spans="1:26" ht="12.75" customHeight="1" x14ac:dyDescent="0.2">
      <c r="A268" s="470"/>
      <c r="B268" s="470"/>
      <c r="C268" s="470"/>
      <c r="D268" s="471"/>
      <c r="E268" s="471"/>
      <c r="F268" s="471"/>
      <c r="G268" s="471"/>
      <c r="H268" s="471"/>
      <c r="I268" s="471"/>
      <c r="J268" s="471"/>
      <c r="K268" s="471"/>
      <c r="L268" s="471"/>
      <c r="M268" s="471"/>
      <c r="N268" s="471"/>
      <c r="O268" s="470"/>
      <c r="P268" s="470"/>
      <c r="Q268" s="470"/>
      <c r="R268" s="470"/>
      <c r="S268" s="470"/>
      <c r="T268" s="470"/>
      <c r="U268" s="470"/>
      <c r="V268" s="470"/>
      <c r="W268" s="470"/>
      <c r="X268" s="470"/>
      <c r="Y268" s="470"/>
      <c r="Z268" s="470"/>
    </row>
    <row r="269" spans="1:26" ht="12.75" customHeight="1" x14ac:dyDescent="0.2">
      <c r="A269" s="470"/>
      <c r="B269" s="470"/>
      <c r="C269" s="470"/>
      <c r="D269" s="471"/>
      <c r="E269" s="471"/>
      <c r="F269" s="471"/>
      <c r="G269" s="471"/>
      <c r="H269" s="471"/>
      <c r="I269" s="471"/>
      <c r="J269" s="471"/>
      <c r="K269" s="471"/>
      <c r="L269" s="471"/>
      <c r="M269" s="471"/>
      <c r="N269" s="471"/>
      <c r="O269" s="470"/>
      <c r="P269" s="470"/>
      <c r="Q269" s="470"/>
      <c r="R269" s="470"/>
      <c r="S269" s="470"/>
      <c r="T269" s="470"/>
      <c r="U269" s="470"/>
      <c r="V269" s="470"/>
      <c r="W269" s="470"/>
      <c r="X269" s="470"/>
      <c r="Y269" s="470"/>
      <c r="Z269" s="470"/>
    </row>
    <row r="270" spans="1:26" ht="12.75" customHeight="1" x14ac:dyDescent="0.2">
      <c r="A270" s="470"/>
      <c r="B270" s="470"/>
      <c r="C270" s="470"/>
      <c r="D270" s="471"/>
      <c r="E270" s="471"/>
      <c r="F270" s="471"/>
      <c r="G270" s="471"/>
      <c r="H270" s="471"/>
      <c r="I270" s="471"/>
      <c r="J270" s="471"/>
      <c r="K270" s="471"/>
      <c r="L270" s="471"/>
      <c r="M270" s="471"/>
      <c r="N270" s="471"/>
      <c r="O270" s="470"/>
      <c r="P270" s="470"/>
      <c r="Q270" s="470"/>
      <c r="R270" s="470"/>
      <c r="S270" s="470"/>
      <c r="T270" s="470"/>
      <c r="U270" s="470"/>
      <c r="V270" s="470"/>
      <c r="W270" s="470"/>
      <c r="X270" s="470"/>
      <c r="Y270" s="470"/>
      <c r="Z270" s="470"/>
    </row>
    <row r="271" spans="1:26" ht="12.75" customHeight="1" x14ac:dyDescent="0.2">
      <c r="A271" s="470"/>
      <c r="B271" s="470"/>
      <c r="C271" s="470"/>
      <c r="D271" s="471"/>
      <c r="E271" s="471"/>
      <c r="F271" s="471"/>
      <c r="G271" s="471"/>
      <c r="H271" s="471"/>
      <c r="I271" s="471"/>
      <c r="J271" s="471"/>
      <c r="K271" s="471"/>
      <c r="L271" s="471"/>
      <c r="M271" s="471"/>
      <c r="N271" s="471"/>
      <c r="O271" s="470"/>
      <c r="P271" s="470"/>
      <c r="Q271" s="470"/>
      <c r="R271" s="470"/>
      <c r="S271" s="470"/>
      <c r="T271" s="470"/>
      <c r="U271" s="470"/>
      <c r="V271" s="470"/>
      <c r="W271" s="470"/>
      <c r="X271" s="470"/>
      <c r="Y271" s="470"/>
      <c r="Z271" s="470"/>
    </row>
    <row r="272" spans="1:26" ht="12.75" customHeight="1" x14ac:dyDescent="0.2">
      <c r="A272" s="470"/>
      <c r="B272" s="470"/>
      <c r="C272" s="470"/>
      <c r="D272" s="471"/>
      <c r="E272" s="471"/>
      <c r="F272" s="471"/>
      <c r="G272" s="471"/>
      <c r="H272" s="471"/>
      <c r="I272" s="471"/>
      <c r="J272" s="471"/>
      <c r="K272" s="471"/>
      <c r="L272" s="471"/>
      <c r="M272" s="471"/>
      <c r="N272" s="471"/>
      <c r="O272" s="470"/>
      <c r="P272" s="470"/>
      <c r="Q272" s="470"/>
      <c r="R272" s="470"/>
      <c r="S272" s="470"/>
      <c r="T272" s="470"/>
      <c r="U272" s="470"/>
      <c r="V272" s="470"/>
      <c r="W272" s="470"/>
      <c r="X272" s="470"/>
      <c r="Y272" s="470"/>
      <c r="Z272" s="470"/>
    </row>
    <row r="273" spans="1:26" ht="12.75" customHeight="1" x14ac:dyDescent="0.2">
      <c r="A273" s="470"/>
      <c r="B273" s="470"/>
      <c r="C273" s="470"/>
      <c r="D273" s="471"/>
      <c r="E273" s="471"/>
      <c r="F273" s="471"/>
      <c r="G273" s="471"/>
      <c r="H273" s="471"/>
      <c r="I273" s="471"/>
      <c r="J273" s="471"/>
      <c r="K273" s="471"/>
      <c r="L273" s="471"/>
      <c r="M273" s="471"/>
      <c r="N273" s="471"/>
      <c r="O273" s="470"/>
      <c r="P273" s="470"/>
      <c r="Q273" s="470"/>
      <c r="R273" s="470"/>
      <c r="S273" s="470"/>
      <c r="T273" s="470"/>
      <c r="U273" s="470"/>
      <c r="V273" s="470"/>
      <c r="W273" s="470"/>
      <c r="X273" s="470"/>
      <c r="Y273" s="470"/>
      <c r="Z273" s="470"/>
    </row>
    <row r="274" spans="1:26" ht="12.75" customHeight="1" x14ac:dyDescent="0.2">
      <c r="A274" s="470"/>
      <c r="B274" s="470"/>
      <c r="C274" s="470"/>
      <c r="D274" s="471"/>
      <c r="E274" s="471"/>
      <c r="F274" s="471"/>
      <c r="G274" s="471"/>
      <c r="H274" s="471"/>
      <c r="I274" s="471"/>
      <c r="J274" s="471"/>
      <c r="K274" s="471"/>
      <c r="L274" s="471"/>
      <c r="M274" s="471"/>
      <c r="N274" s="471"/>
      <c r="O274" s="470"/>
      <c r="P274" s="470"/>
      <c r="Q274" s="470"/>
      <c r="R274" s="470"/>
      <c r="S274" s="470"/>
      <c r="T274" s="470"/>
      <c r="U274" s="470"/>
      <c r="V274" s="470"/>
      <c r="W274" s="470"/>
      <c r="X274" s="470"/>
      <c r="Y274" s="470"/>
      <c r="Z274" s="470"/>
    </row>
    <row r="275" spans="1:26" ht="12.75" customHeight="1" x14ac:dyDescent="0.2">
      <c r="A275" s="470"/>
      <c r="B275" s="470"/>
      <c r="C275" s="470"/>
      <c r="D275" s="471"/>
      <c r="E275" s="471"/>
      <c r="F275" s="471"/>
      <c r="G275" s="471"/>
      <c r="H275" s="471"/>
      <c r="I275" s="471"/>
      <c r="J275" s="471"/>
      <c r="K275" s="471"/>
      <c r="L275" s="471"/>
      <c r="M275" s="471"/>
      <c r="N275" s="471"/>
      <c r="O275" s="470"/>
      <c r="P275" s="470"/>
      <c r="Q275" s="470"/>
      <c r="R275" s="470"/>
      <c r="S275" s="470"/>
      <c r="T275" s="470"/>
      <c r="U275" s="470"/>
      <c r="V275" s="470"/>
      <c r="W275" s="470"/>
      <c r="X275" s="470"/>
      <c r="Y275" s="470"/>
      <c r="Z275" s="470"/>
    </row>
    <row r="276" spans="1:26" ht="12.75" customHeight="1" x14ac:dyDescent="0.2">
      <c r="A276" s="470"/>
      <c r="B276" s="470"/>
      <c r="C276" s="470"/>
      <c r="D276" s="471"/>
      <c r="E276" s="471"/>
      <c r="F276" s="471"/>
      <c r="G276" s="471"/>
      <c r="H276" s="471"/>
      <c r="I276" s="471"/>
      <c r="J276" s="471"/>
      <c r="K276" s="471"/>
      <c r="L276" s="471"/>
      <c r="M276" s="471"/>
      <c r="N276" s="471"/>
      <c r="O276" s="470"/>
      <c r="P276" s="470"/>
      <c r="Q276" s="470"/>
      <c r="R276" s="470"/>
      <c r="S276" s="470"/>
      <c r="T276" s="470"/>
      <c r="U276" s="470"/>
      <c r="V276" s="470"/>
      <c r="W276" s="470"/>
      <c r="X276" s="470"/>
      <c r="Y276" s="470"/>
      <c r="Z276" s="470"/>
    </row>
    <row r="277" spans="1:26" ht="12.75" customHeight="1" x14ac:dyDescent="0.2">
      <c r="A277" s="470"/>
      <c r="B277" s="470"/>
      <c r="C277" s="470"/>
      <c r="D277" s="471"/>
      <c r="E277" s="471"/>
      <c r="F277" s="471"/>
      <c r="G277" s="471"/>
      <c r="H277" s="471"/>
      <c r="I277" s="471"/>
      <c r="J277" s="471"/>
      <c r="K277" s="471"/>
      <c r="L277" s="471"/>
      <c r="M277" s="471"/>
      <c r="N277" s="471"/>
      <c r="O277" s="470"/>
      <c r="P277" s="470"/>
      <c r="Q277" s="470"/>
      <c r="R277" s="470"/>
      <c r="S277" s="470"/>
      <c r="T277" s="470"/>
      <c r="U277" s="470"/>
      <c r="V277" s="470"/>
      <c r="W277" s="470"/>
      <c r="X277" s="470"/>
      <c r="Y277" s="470"/>
      <c r="Z277" s="470"/>
    </row>
    <row r="278" spans="1:26" ht="12.75" customHeight="1" x14ac:dyDescent="0.2">
      <c r="A278" s="470"/>
      <c r="B278" s="470"/>
      <c r="C278" s="470"/>
      <c r="D278" s="471"/>
      <c r="E278" s="471"/>
      <c r="F278" s="471"/>
      <c r="G278" s="471"/>
      <c r="H278" s="471"/>
      <c r="I278" s="471"/>
      <c r="J278" s="471"/>
      <c r="K278" s="471"/>
      <c r="L278" s="471"/>
      <c r="M278" s="471"/>
      <c r="N278" s="471"/>
      <c r="O278" s="470"/>
      <c r="P278" s="470"/>
      <c r="Q278" s="470"/>
      <c r="R278" s="470"/>
      <c r="S278" s="470"/>
      <c r="T278" s="470"/>
      <c r="U278" s="470"/>
      <c r="V278" s="470"/>
      <c r="W278" s="470"/>
      <c r="X278" s="470"/>
      <c r="Y278" s="470"/>
      <c r="Z278" s="470"/>
    </row>
    <row r="279" spans="1:26" ht="12.75" customHeight="1" x14ac:dyDescent="0.2">
      <c r="A279" s="470"/>
      <c r="B279" s="470"/>
      <c r="C279" s="470"/>
      <c r="D279" s="471"/>
      <c r="E279" s="471"/>
      <c r="F279" s="471"/>
      <c r="G279" s="471"/>
      <c r="H279" s="471"/>
      <c r="I279" s="471"/>
      <c r="J279" s="471"/>
      <c r="K279" s="471"/>
      <c r="L279" s="471"/>
      <c r="M279" s="471"/>
      <c r="N279" s="471"/>
      <c r="O279" s="470"/>
      <c r="P279" s="470"/>
      <c r="Q279" s="470"/>
      <c r="R279" s="470"/>
      <c r="S279" s="470"/>
      <c r="T279" s="470"/>
      <c r="U279" s="470"/>
      <c r="V279" s="470"/>
      <c r="W279" s="470"/>
      <c r="X279" s="470"/>
      <c r="Y279" s="470"/>
      <c r="Z279" s="470"/>
    </row>
    <row r="280" spans="1:26" ht="12.75" customHeight="1" x14ac:dyDescent="0.2">
      <c r="A280" s="470"/>
      <c r="B280" s="470"/>
      <c r="C280" s="470"/>
      <c r="D280" s="471"/>
      <c r="E280" s="471"/>
      <c r="F280" s="471"/>
      <c r="G280" s="471"/>
      <c r="H280" s="471"/>
      <c r="I280" s="471"/>
      <c r="J280" s="471"/>
      <c r="K280" s="471"/>
      <c r="L280" s="471"/>
      <c r="M280" s="471"/>
      <c r="N280" s="471"/>
      <c r="O280" s="470"/>
      <c r="P280" s="470"/>
      <c r="Q280" s="470"/>
      <c r="R280" s="470"/>
      <c r="S280" s="470"/>
      <c r="T280" s="470"/>
      <c r="U280" s="470"/>
      <c r="V280" s="470"/>
      <c r="W280" s="470"/>
      <c r="X280" s="470"/>
      <c r="Y280" s="470"/>
      <c r="Z280" s="470"/>
    </row>
    <row r="281" spans="1:26" ht="12.75" customHeight="1" x14ac:dyDescent="0.2">
      <c r="A281" s="470"/>
      <c r="B281" s="470"/>
      <c r="C281" s="470"/>
      <c r="D281" s="471"/>
      <c r="E281" s="471"/>
      <c r="F281" s="471"/>
      <c r="G281" s="471"/>
      <c r="H281" s="471"/>
      <c r="I281" s="471"/>
      <c r="J281" s="471"/>
      <c r="K281" s="471"/>
      <c r="L281" s="471"/>
      <c r="M281" s="471"/>
      <c r="N281" s="471"/>
      <c r="O281" s="470"/>
      <c r="P281" s="470"/>
      <c r="Q281" s="470"/>
      <c r="R281" s="470"/>
      <c r="S281" s="470"/>
      <c r="T281" s="470"/>
      <c r="U281" s="470"/>
      <c r="V281" s="470"/>
      <c r="W281" s="470"/>
      <c r="X281" s="470"/>
      <c r="Y281" s="470"/>
      <c r="Z281" s="470"/>
    </row>
    <row r="282" spans="1:26" ht="12.75" customHeight="1" x14ac:dyDescent="0.2">
      <c r="A282" s="470"/>
      <c r="B282" s="470"/>
      <c r="C282" s="470"/>
      <c r="D282" s="471"/>
      <c r="E282" s="471"/>
      <c r="F282" s="471"/>
      <c r="G282" s="471"/>
      <c r="H282" s="471"/>
      <c r="I282" s="471"/>
      <c r="J282" s="471"/>
      <c r="K282" s="471"/>
      <c r="L282" s="471"/>
      <c r="M282" s="471"/>
      <c r="N282" s="471"/>
      <c r="O282" s="470"/>
      <c r="P282" s="470"/>
      <c r="Q282" s="470"/>
      <c r="R282" s="470"/>
      <c r="S282" s="470"/>
      <c r="T282" s="470"/>
      <c r="U282" s="470"/>
      <c r="V282" s="470"/>
      <c r="W282" s="470"/>
      <c r="X282" s="470"/>
      <c r="Y282" s="470"/>
      <c r="Z282" s="470"/>
    </row>
    <row r="283" spans="1:26" ht="12.75" customHeight="1" x14ac:dyDescent="0.2">
      <c r="A283" s="470"/>
      <c r="B283" s="470"/>
      <c r="C283" s="470"/>
      <c r="D283" s="471"/>
      <c r="E283" s="471"/>
      <c r="F283" s="471"/>
      <c r="G283" s="471"/>
      <c r="H283" s="471"/>
      <c r="I283" s="471"/>
      <c r="J283" s="471"/>
      <c r="K283" s="471"/>
      <c r="L283" s="471"/>
      <c r="M283" s="471"/>
      <c r="N283" s="471"/>
      <c r="O283" s="470"/>
      <c r="P283" s="470"/>
      <c r="Q283" s="470"/>
      <c r="R283" s="470"/>
      <c r="S283" s="470"/>
      <c r="T283" s="470"/>
      <c r="U283" s="470"/>
      <c r="V283" s="470"/>
      <c r="W283" s="470"/>
      <c r="X283" s="470"/>
      <c r="Y283" s="470"/>
      <c r="Z283" s="470"/>
    </row>
    <row r="284" spans="1:26" ht="12.75" customHeight="1" x14ac:dyDescent="0.2">
      <c r="A284" s="470"/>
      <c r="B284" s="470"/>
      <c r="C284" s="470"/>
      <c r="D284" s="471"/>
      <c r="E284" s="471"/>
      <c r="F284" s="471"/>
      <c r="G284" s="471"/>
      <c r="H284" s="471"/>
      <c r="I284" s="471"/>
      <c r="J284" s="471"/>
      <c r="K284" s="471"/>
      <c r="L284" s="471"/>
      <c r="M284" s="471"/>
      <c r="N284" s="471"/>
      <c r="O284" s="470"/>
      <c r="P284" s="470"/>
      <c r="Q284" s="470"/>
      <c r="R284" s="470"/>
      <c r="S284" s="470"/>
      <c r="T284" s="470"/>
      <c r="U284" s="470"/>
      <c r="V284" s="470"/>
      <c r="W284" s="470"/>
      <c r="X284" s="470"/>
      <c r="Y284" s="470"/>
      <c r="Z284" s="470"/>
    </row>
    <row r="285" spans="1:26" ht="12.75" customHeight="1" x14ac:dyDescent="0.2">
      <c r="A285" s="470"/>
      <c r="B285" s="470"/>
      <c r="C285" s="470"/>
      <c r="D285" s="471"/>
      <c r="E285" s="471"/>
      <c r="F285" s="471"/>
      <c r="G285" s="471"/>
      <c r="H285" s="471"/>
      <c r="I285" s="471"/>
      <c r="J285" s="471"/>
      <c r="K285" s="471"/>
      <c r="L285" s="471"/>
      <c r="M285" s="471"/>
      <c r="N285" s="471"/>
      <c r="O285" s="470"/>
      <c r="P285" s="470"/>
      <c r="Q285" s="470"/>
      <c r="R285" s="470"/>
      <c r="S285" s="470"/>
      <c r="T285" s="470"/>
      <c r="U285" s="470"/>
      <c r="V285" s="470"/>
      <c r="W285" s="470"/>
      <c r="X285" s="470"/>
      <c r="Y285" s="470"/>
      <c r="Z285" s="470"/>
    </row>
    <row r="286" spans="1:26" ht="12.75" customHeight="1" x14ac:dyDescent="0.2">
      <c r="A286" s="470"/>
      <c r="B286" s="470"/>
      <c r="C286" s="470"/>
      <c r="D286" s="471"/>
      <c r="E286" s="471"/>
      <c r="F286" s="471"/>
      <c r="G286" s="471"/>
      <c r="H286" s="471"/>
      <c r="I286" s="471"/>
      <c r="J286" s="471"/>
      <c r="K286" s="471"/>
      <c r="L286" s="471"/>
      <c r="M286" s="471"/>
      <c r="N286" s="471"/>
      <c r="O286" s="470"/>
      <c r="P286" s="470"/>
      <c r="Q286" s="470"/>
      <c r="R286" s="470"/>
      <c r="S286" s="470"/>
      <c r="T286" s="470"/>
      <c r="U286" s="470"/>
      <c r="V286" s="470"/>
      <c r="W286" s="470"/>
      <c r="X286" s="470"/>
      <c r="Y286" s="470"/>
      <c r="Z286" s="470"/>
    </row>
    <row r="287" spans="1:26" ht="12.75" customHeight="1" x14ac:dyDescent="0.2">
      <c r="A287" s="470"/>
      <c r="B287" s="470"/>
      <c r="C287" s="470"/>
      <c r="D287" s="471"/>
      <c r="E287" s="471"/>
      <c r="F287" s="471"/>
      <c r="G287" s="471"/>
      <c r="H287" s="471"/>
      <c r="I287" s="471"/>
      <c r="J287" s="471"/>
      <c r="K287" s="471"/>
      <c r="L287" s="471"/>
      <c r="M287" s="471"/>
      <c r="N287" s="471"/>
      <c r="O287" s="470"/>
      <c r="P287" s="470"/>
      <c r="Q287" s="470"/>
      <c r="R287" s="470"/>
      <c r="S287" s="470"/>
      <c r="T287" s="470"/>
      <c r="U287" s="470"/>
      <c r="V287" s="470"/>
      <c r="W287" s="470"/>
      <c r="X287" s="470"/>
      <c r="Y287" s="470"/>
      <c r="Z287" s="470"/>
    </row>
    <row r="288" spans="1:26" ht="12.75" customHeight="1" x14ac:dyDescent="0.2">
      <c r="A288" s="470"/>
      <c r="B288" s="470"/>
      <c r="C288" s="470"/>
      <c r="D288" s="471"/>
      <c r="E288" s="471"/>
      <c r="F288" s="471"/>
      <c r="G288" s="471"/>
      <c r="H288" s="471"/>
      <c r="I288" s="471"/>
      <c r="J288" s="471"/>
      <c r="K288" s="471"/>
      <c r="L288" s="471"/>
      <c r="M288" s="471"/>
      <c r="N288" s="471"/>
      <c r="O288" s="470"/>
      <c r="P288" s="470"/>
      <c r="Q288" s="470"/>
      <c r="R288" s="470"/>
      <c r="S288" s="470"/>
      <c r="T288" s="470"/>
      <c r="U288" s="470"/>
      <c r="V288" s="470"/>
      <c r="W288" s="470"/>
      <c r="X288" s="470"/>
      <c r="Y288" s="470"/>
      <c r="Z288" s="470"/>
    </row>
    <row r="289" spans="1:26" ht="12.75" customHeight="1" x14ac:dyDescent="0.2">
      <c r="A289" s="470"/>
      <c r="B289" s="470"/>
      <c r="C289" s="470"/>
      <c r="D289" s="471"/>
      <c r="E289" s="471"/>
      <c r="F289" s="471"/>
      <c r="G289" s="471"/>
      <c r="H289" s="471"/>
      <c r="I289" s="471"/>
      <c r="J289" s="471"/>
      <c r="K289" s="471"/>
      <c r="L289" s="471"/>
      <c r="M289" s="471"/>
      <c r="N289" s="471"/>
      <c r="O289" s="470"/>
      <c r="P289" s="470"/>
      <c r="Q289" s="470"/>
      <c r="R289" s="470"/>
      <c r="S289" s="470"/>
      <c r="T289" s="470"/>
      <c r="U289" s="470"/>
      <c r="V289" s="470"/>
      <c r="W289" s="470"/>
      <c r="X289" s="470"/>
      <c r="Y289" s="470"/>
      <c r="Z289" s="470"/>
    </row>
    <row r="290" spans="1:26" ht="12.75" customHeight="1" x14ac:dyDescent="0.2">
      <c r="A290" s="470"/>
      <c r="B290" s="470"/>
      <c r="C290" s="470"/>
      <c r="D290" s="471"/>
      <c r="E290" s="471"/>
      <c r="F290" s="471"/>
      <c r="G290" s="471"/>
      <c r="H290" s="471"/>
      <c r="I290" s="471"/>
      <c r="J290" s="471"/>
      <c r="K290" s="471"/>
      <c r="L290" s="471"/>
      <c r="M290" s="471"/>
      <c r="N290" s="471"/>
      <c r="O290" s="470"/>
      <c r="P290" s="470"/>
      <c r="Q290" s="470"/>
      <c r="R290" s="470"/>
      <c r="S290" s="470"/>
      <c r="T290" s="470"/>
      <c r="U290" s="470"/>
      <c r="V290" s="470"/>
      <c r="W290" s="470"/>
      <c r="X290" s="470"/>
      <c r="Y290" s="470"/>
      <c r="Z290" s="470"/>
    </row>
    <row r="291" spans="1:26" ht="12.75" customHeight="1" x14ac:dyDescent="0.2">
      <c r="A291" s="470"/>
      <c r="B291" s="470"/>
      <c r="C291" s="470"/>
      <c r="D291" s="471"/>
      <c r="E291" s="471"/>
      <c r="F291" s="471"/>
      <c r="G291" s="471"/>
      <c r="H291" s="471"/>
      <c r="I291" s="471"/>
      <c r="J291" s="471"/>
      <c r="K291" s="471"/>
      <c r="L291" s="471"/>
      <c r="M291" s="471"/>
      <c r="N291" s="471"/>
      <c r="O291" s="470"/>
      <c r="P291" s="470"/>
      <c r="Q291" s="470"/>
      <c r="R291" s="470"/>
      <c r="S291" s="470"/>
      <c r="T291" s="470"/>
      <c r="U291" s="470"/>
      <c r="V291" s="470"/>
      <c r="W291" s="470"/>
      <c r="X291" s="470"/>
      <c r="Y291" s="470"/>
      <c r="Z291" s="470"/>
    </row>
    <row r="292" spans="1:26" ht="12.75" customHeight="1" x14ac:dyDescent="0.2">
      <c r="A292" s="470"/>
      <c r="B292" s="470"/>
      <c r="C292" s="470"/>
      <c r="D292" s="471"/>
      <c r="E292" s="471"/>
      <c r="F292" s="471"/>
      <c r="G292" s="471"/>
      <c r="H292" s="471"/>
      <c r="I292" s="471"/>
      <c r="J292" s="471"/>
      <c r="K292" s="471"/>
      <c r="L292" s="471"/>
      <c r="M292" s="471"/>
      <c r="N292" s="471"/>
      <c r="O292" s="470"/>
      <c r="P292" s="470"/>
      <c r="Q292" s="470"/>
      <c r="R292" s="470"/>
      <c r="S292" s="470"/>
      <c r="T292" s="470"/>
      <c r="U292" s="470"/>
      <c r="V292" s="470"/>
      <c r="W292" s="470"/>
      <c r="X292" s="470"/>
      <c r="Y292" s="470"/>
      <c r="Z292" s="470"/>
    </row>
    <row r="293" spans="1:26" ht="12.75" customHeight="1" x14ac:dyDescent="0.2">
      <c r="A293" s="470"/>
      <c r="B293" s="470"/>
      <c r="C293" s="470"/>
      <c r="D293" s="471"/>
      <c r="E293" s="471"/>
      <c r="F293" s="471"/>
      <c r="G293" s="471"/>
      <c r="H293" s="471"/>
      <c r="I293" s="471"/>
      <c r="J293" s="471"/>
      <c r="K293" s="471"/>
      <c r="L293" s="471"/>
      <c r="M293" s="471"/>
      <c r="N293" s="471"/>
      <c r="O293" s="470"/>
      <c r="P293" s="470"/>
      <c r="Q293" s="470"/>
      <c r="R293" s="470"/>
      <c r="S293" s="470"/>
      <c r="T293" s="470"/>
      <c r="U293" s="470"/>
      <c r="V293" s="470"/>
      <c r="W293" s="470"/>
      <c r="X293" s="470"/>
      <c r="Y293" s="470"/>
      <c r="Z293" s="470"/>
    </row>
    <row r="294" spans="1:26" ht="12.75" customHeight="1" x14ac:dyDescent="0.2">
      <c r="A294" s="470"/>
      <c r="B294" s="470"/>
      <c r="C294" s="470"/>
      <c r="D294" s="471"/>
      <c r="E294" s="471"/>
      <c r="F294" s="471"/>
      <c r="G294" s="471"/>
      <c r="H294" s="471"/>
      <c r="I294" s="471"/>
      <c r="J294" s="471"/>
      <c r="K294" s="471"/>
      <c r="L294" s="471"/>
      <c r="M294" s="471"/>
      <c r="N294" s="471"/>
      <c r="O294" s="470"/>
      <c r="P294" s="470"/>
      <c r="Q294" s="470"/>
      <c r="R294" s="470"/>
      <c r="S294" s="470"/>
      <c r="T294" s="470"/>
      <c r="U294" s="470"/>
      <c r="V294" s="470"/>
      <c r="W294" s="470"/>
      <c r="X294" s="470"/>
      <c r="Y294" s="470"/>
      <c r="Z294" s="470"/>
    </row>
    <row r="295" spans="1:26" ht="12.75" customHeight="1" x14ac:dyDescent="0.2">
      <c r="A295" s="470"/>
      <c r="B295" s="470"/>
      <c r="C295" s="470"/>
      <c r="D295" s="471"/>
      <c r="E295" s="471"/>
      <c r="F295" s="471"/>
      <c r="G295" s="471"/>
      <c r="H295" s="471"/>
      <c r="I295" s="471"/>
      <c r="J295" s="471"/>
      <c r="K295" s="471"/>
      <c r="L295" s="471"/>
      <c r="M295" s="471"/>
      <c r="N295" s="471"/>
      <c r="O295" s="470"/>
      <c r="P295" s="470"/>
      <c r="Q295" s="470"/>
      <c r="R295" s="470"/>
      <c r="S295" s="470"/>
      <c r="T295" s="470"/>
      <c r="U295" s="470"/>
      <c r="V295" s="470"/>
      <c r="W295" s="470"/>
      <c r="X295" s="470"/>
      <c r="Y295" s="470"/>
      <c r="Z295" s="470"/>
    </row>
    <row r="296" spans="1:26" ht="12.75" customHeight="1" x14ac:dyDescent="0.2">
      <c r="A296" s="470"/>
      <c r="B296" s="470"/>
      <c r="C296" s="470"/>
      <c r="D296" s="471"/>
      <c r="E296" s="471"/>
      <c r="F296" s="471"/>
      <c r="G296" s="471"/>
      <c r="H296" s="471"/>
      <c r="I296" s="471"/>
      <c r="J296" s="471"/>
      <c r="K296" s="471"/>
      <c r="L296" s="471"/>
      <c r="M296" s="471"/>
      <c r="N296" s="471"/>
      <c r="O296" s="470"/>
      <c r="P296" s="470"/>
      <c r="Q296" s="470"/>
      <c r="R296" s="470"/>
      <c r="S296" s="470"/>
      <c r="T296" s="470"/>
      <c r="U296" s="470"/>
      <c r="V296" s="470"/>
      <c r="W296" s="470"/>
      <c r="X296" s="470"/>
      <c r="Y296" s="470"/>
      <c r="Z296" s="470"/>
    </row>
    <row r="297" spans="1:26" ht="12.75" customHeight="1" x14ac:dyDescent="0.2">
      <c r="A297" s="470"/>
      <c r="B297" s="470"/>
      <c r="C297" s="470"/>
      <c r="D297" s="471"/>
      <c r="E297" s="471"/>
      <c r="F297" s="471"/>
      <c r="G297" s="471"/>
      <c r="H297" s="471"/>
      <c r="I297" s="471"/>
      <c r="J297" s="471"/>
      <c r="K297" s="471"/>
      <c r="L297" s="471"/>
      <c r="M297" s="471"/>
      <c r="N297" s="471"/>
      <c r="O297" s="470"/>
      <c r="P297" s="470"/>
      <c r="Q297" s="470"/>
      <c r="R297" s="470"/>
      <c r="S297" s="470"/>
      <c r="T297" s="470"/>
      <c r="U297" s="470"/>
      <c r="V297" s="470"/>
      <c r="W297" s="470"/>
      <c r="X297" s="470"/>
      <c r="Y297" s="470"/>
      <c r="Z297" s="470"/>
    </row>
    <row r="298" spans="1:26" ht="12.75" customHeight="1" x14ac:dyDescent="0.2">
      <c r="A298" s="470"/>
      <c r="B298" s="470"/>
      <c r="C298" s="470"/>
      <c r="D298" s="471"/>
      <c r="E298" s="471"/>
      <c r="F298" s="471"/>
      <c r="G298" s="471"/>
      <c r="H298" s="471"/>
      <c r="I298" s="471"/>
      <c r="J298" s="471"/>
      <c r="K298" s="471"/>
      <c r="L298" s="471"/>
      <c r="M298" s="471"/>
      <c r="N298" s="471"/>
      <c r="O298" s="470"/>
      <c r="P298" s="470"/>
      <c r="Q298" s="470"/>
      <c r="R298" s="470"/>
      <c r="S298" s="470"/>
      <c r="T298" s="470"/>
      <c r="U298" s="470"/>
      <c r="V298" s="470"/>
      <c r="W298" s="470"/>
      <c r="X298" s="470"/>
      <c r="Y298" s="470"/>
      <c r="Z298" s="470"/>
    </row>
    <row r="299" spans="1:26" ht="12.75" customHeight="1" x14ac:dyDescent="0.2">
      <c r="A299" s="470"/>
      <c r="B299" s="470"/>
      <c r="C299" s="470"/>
      <c r="D299" s="471"/>
      <c r="E299" s="471"/>
      <c r="F299" s="471"/>
      <c r="G299" s="471"/>
      <c r="H299" s="471"/>
      <c r="I299" s="471"/>
      <c r="J299" s="471"/>
      <c r="K299" s="471"/>
      <c r="L299" s="471"/>
      <c r="M299" s="471"/>
      <c r="N299" s="471"/>
      <c r="O299" s="470"/>
      <c r="P299" s="470"/>
      <c r="Q299" s="470"/>
      <c r="R299" s="470"/>
      <c r="S299" s="470"/>
      <c r="T299" s="470"/>
      <c r="U299" s="470"/>
      <c r="V299" s="470"/>
      <c r="W299" s="470"/>
      <c r="X299" s="470"/>
      <c r="Y299" s="470"/>
      <c r="Z299" s="470"/>
    </row>
    <row r="300" spans="1:26" ht="12.75" customHeight="1" x14ac:dyDescent="0.2">
      <c r="A300" s="470"/>
      <c r="B300" s="470"/>
      <c r="C300" s="470"/>
      <c r="D300" s="471"/>
      <c r="E300" s="471"/>
      <c r="F300" s="471"/>
      <c r="G300" s="471"/>
      <c r="H300" s="471"/>
      <c r="I300" s="471"/>
      <c r="J300" s="471"/>
      <c r="K300" s="471"/>
      <c r="L300" s="471"/>
      <c r="M300" s="471"/>
      <c r="N300" s="471"/>
      <c r="O300" s="470"/>
      <c r="P300" s="470"/>
      <c r="Q300" s="470"/>
      <c r="R300" s="470"/>
      <c r="S300" s="470"/>
      <c r="T300" s="470"/>
      <c r="U300" s="470"/>
      <c r="V300" s="470"/>
      <c r="W300" s="470"/>
      <c r="X300" s="470"/>
      <c r="Y300" s="470"/>
      <c r="Z300" s="470"/>
    </row>
    <row r="301" spans="1:26" ht="12.75" customHeight="1" x14ac:dyDescent="0.2">
      <c r="A301" s="470"/>
      <c r="B301" s="470"/>
      <c r="C301" s="470"/>
      <c r="D301" s="471"/>
      <c r="E301" s="471"/>
      <c r="F301" s="471"/>
      <c r="G301" s="471"/>
      <c r="H301" s="471"/>
      <c r="I301" s="471"/>
      <c r="J301" s="471"/>
      <c r="K301" s="471"/>
      <c r="L301" s="471"/>
      <c r="M301" s="471"/>
      <c r="N301" s="471"/>
      <c r="O301" s="470"/>
      <c r="P301" s="470"/>
      <c r="Q301" s="470"/>
      <c r="R301" s="470"/>
      <c r="S301" s="470"/>
      <c r="T301" s="470"/>
      <c r="U301" s="470"/>
      <c r="V301" s="470"/>
      <c r="W301" s="470"/>
      <c r="X301" s="470"/>
      <c r="Y301" s="470"/>
      <c r="Z301" s="470"/>
    </row>
    <row r="302" spans="1:26" ht="12.75" customHeight="1" x14ac:dyDescent="0.2">
      <c r="A302" s="470"/>
      <c r="B302" s="470"/>
      <c r="C302" s="470"/>
      <c r="D302" s="471"/>
      <c r="E302" s="471"/>
      <c r="F302" s="471"/>
      <c r="G302" s="471"/>
      <c r="H302" s="471"/>
      <c r="I302" s="471"/>
      <c r="J302" s="471"/>
      <c r="K302" s="471"/>
      <c r="L302" s="471"/>
      <c r="M302" s="471"/>
      <c r="N302" s="471"/>
      <c r="O302" s="470"/>
      <c r="P302" s="470"/>
      <c r="Q302" s="470"/>
      <c r="R302" s="470"/>
      <c r="S302" s="470"/>
      <c r="T302" s="470"/>
      <c r="U302" s="470"/>
      <c r="V302" s="470"/>
      <c r="W302" s="470"/>
      <c r="X302" s="470"/>
      <c r="Y302" s="470"/>
      <c r="Z302" s="470"/>
    </row>
    <row r="303" spans="1:26" ht="12.75" customHeight="1" x14ac:dyDescent="0.2">
      <c r="A303" s="470"/>
      <c r="B303" s="470"/>
      <c r="C303" s="470"/>
      <c r="D303" s="471"/>
      <c r="E303" s="471"/>
      <c r="F303" s="471"/>
      <c r="G303" s="471"/>
      <c r="H303" s="471"/>
      <c r="I303" s="471"/>
      <c r="J303" s="471"/>
      <c r="K303" s="471"/>
      <c r="L303" s="471"/>
      <c r="M303" s="471"/>
      <c r="N303" s="471"/>
      <c r="O303" s="470"/>
      <c r="P303" s="470"/>
      <c r="Q303" s="470"/>
      <c r="R303" s="470"/>
      <c r="S303" s="470"/>
      <c r="T303" s="470"/>
      <c r="U303" s="470"/>
      <c r="V303" s="470"/>
      <c r="W303" s="470"/>
      <c r="X303" s="470"/>
      <c r="Y303" s="470"/>
      <c r="Z303" s="470"/>
    </row>
    <row r="304" spans="1:26" ht="12.75" customHeight="1" x14ac:dyDescent="0.2">
      <c r="A304" s="470"/>
      <c r="B304" s="470"/>
      <c r="C304" s="470"/>
      <c r="D304" s="471"/>
      <c r="E304" s="471"/>
      <c r="F304" s="471"/>
      <c r="G304" s="471"/>
      <c r="H304" s="471"/>
      <c r="I304" s="471"/>
      <c r="J304" s="471"/>
      <c r="K304" s="471"/>
      <c r="L304" s="471"/>
      <c r="M304" s="471"/>
      <c r="N304" s="471"/>
      <c r="O304" s="470"/>
      <c r="P304" s="470"/>
      <c r="Q304" s="470"/>
      <c r="R304" s="470"/>
      <c r="S304" s="470"/>
      <c r="T304" s="470"/>
      <c r="U304" s="470"/>
      <c r="V304" s="470"/>
      <c r="W304" s="470"/>
      <c r="X304" s="470"/>
      <c r="Y304" s="470"/>
      <c r="Z304" s="470"/>
    </row>
    <row r="305" spans="1:26" ht="12.75" customHeight="1" x14ac:dyDescent="0.2">
      <c r="A305" s="470"/>
      <c r="B305" s="470"/>
      <c r="C305" s="470"/>
      <c r="D305" s="471"/>
      <c r="E305" s="471"/>
      <c r="F305" s="471"/>
      <c r="G305" s="471"/>
      <c r="H305" s="471"/>
      <c r="I305" s="471"/>
      <c r="J305" s="471"/>
      <c r="K305" s="471"/>
      <c r="L305" s="471"/>
      <c r="M305" s="471"/>
      <c r="N305" s="471"/>
      <c r="O305" s="470"/>
      <c r="P305" s="470"/>
      <c r="Q305" s="470"/>
      <c r="R305" s="470"/>
      <c r="S305" s="470"/>
      <c r="T305" s="470"/>
      <c r="U305" s="470"/>
      <c r="V305" s="470"/>
      <c r="W305" s="470"/>
      <c r="X305" s="470"/>
      <c r="Y305" s="470"/>
      <c r="Z305" s="470"/>
    </row>
    <row r="306" spans="1:26" ht="12.75" customHeight="1" x14ac:dyDescent="0.2">
      <c r="A306" s="470"/>
      <c r="B306" s="470"/>
      <c r="C306" s="470"/>
      <c r="D306" s="471"/>
      <c r="E306" s="471"/>
      <c r="F306" s="471"/>
      <c r="G306" s="471"/>
      <c r="H306" s="471"/>
      <c r="I306" s="471"/>
      <c r="J306" s="471"/>
      <c r="K306" s="471"/>
      <c r="L306" s="471"/>
      <c r="M306" s="471"/>
      <c r="N306" s="471"/>
      <c r="O306" s="470"/>
      <c r="P306" s="470"/>
      <c r="Q306" s="470"/>
      <c r="R306" s="470"/>
      <c r="S306" s="470"/>
      <c r="T306" s="470"/>
      <c r="U306" s="470"/>
      <c r="V306" s="470"/>
      <c r="W306" s="470"/>
      <c r="X306" s="470"/>
      <c r="Y306" s="470"/>
      <c r="Z306" s="470"/>
    </row>
    <row r="307" spans="1:26" ht="12.75" customHeight="1" x14ac:dyDescent="0.2">
      <c r="A307" s="470"/>
      <c r="B307" s="470"/>
      <c r="C307" s="470"/>
      <c r="D307" s="471"/>
      <c r="E307" s="471"/>
      <c r="F307" s="471"/>
      <c r="G307" s="471"/>
      <c r="H307" s="471"/>
      <c r="I307" s="471"/>
      <c r="J307" s="471"/>
      <c r="K307" s="471"/>
      <c r="L307" s="471"/>
      <c r="M307" s="471"/>
      <c r="N307" s="471"/>
      <c r="O307" s="470"/>
      <c r="P307" s="470"/>
      <c r="Q307" s="470"/>
      <c r="R307" s="470"/>
      <c r="S307" s="470"/>
      <c r="T307" s="470"/>
      <c r="U307" s="470"/>
      <c r="V307" s="470"/>
      <c r="W307" s="470"/>
      <c r="X307" s="470"/>
      <c r="Y307" s="470"/>
      <c r="Z307" s="470"/>
    </row>
    <row r="308" spans="1:26" ht="12.75" customHeight="1" x14ac:dyDescent="0.2">
      <c r="A308" s="470"/>
      <c r="B308" s="470"/>
      <c r="C308" s="470"/>
      <c r="D308" s="471"/>
      <c r="E308" s="471"/>
      <c r="F308" s="471"/>
      <c r="G308" s="471"/>
      <c r="H308" s="471"/>
      <c r="I308" s="471"/>
      <c r="J308" s="471"/>
      <c r="K308" s="471"/>
      <c r="L308" s="471"/>
      <c r="M308" s="471"/>
      <c r="N308" s="471"/>
      <c r="O308" s="470"/>
      <c r="P308" s="470"/>
      <c r="Q308" s="470"/>
      <c r="R308" s="470"/>
      <c r="S308" s="470"/>
      <c r="T308" s="470"/>
      <c r="U308" s="470"/>
      <c r="V308" s="470"/>
      <c r="W308" s="470"/>
      <c r="X308" s="470"/>
      <c r="Y308" s="470"/>
      <c r="Z308" s="470"/>
    </row>
    <row r="309" spans="1:26" ht="12.75" customHeight="1" x14ac:dyDescent="0.2">
      <c r="A309" s="470"/>
      <c r="B309" s="470"/>
      <c r="C309" s="470"/>
      <c r="D309" s="471"/>
      <c r="E309" s="471"/>
      <c r="F309" s="471"/>
      <c r="G309" s="471"/>
      <c r="H309" s="471"/>
      <c r="I309" s="471"/>
      <c r="J309" s="471"/>
      <c r="K309" s="471"/>
      <c r="L309" s="471"/>
      <c r="M309" s="471"/>
      <c r="N309" s="471"/>
      <c r="O309" s="470"/>
      <c r="P309" s="470"/>
      <c r="Q309" s="470"/>
      <c r="R309" s="470"/>
      <c r="S309" s="470"/>
      <c r="T309" s="470"/>
      <c r="U309" s="470"/>
      <c r="V309" s="470"/>
      <c r="W309" s="470"/>
      <c r="X309" s="470"/>
      <c r="Y309" s="470"/>
      <c r="Z309" s="470"/>
    </row>
    <row r="310" spans="1:26" ht="12.75" customHeight="1" x14ac:dyDescent="0.2">
      <c r="A310" s="470"/>
      <c r="B310" s="470"/>
      <c r="C310" s="470"/>
      <c r="D310" s="471"/>
      <c r="E310" s="471"/>
      <c r="F310" s="471"/>
      <c r="G310" s="471"/>
      <c r="H310" s="471"/>
      <c r="I310" s="471"/>
      <c r="J310" s="471"/>
      <c r="K310" s="471"/>
      <c r="L310" s="471"/>
      <c r="M310" s="471"/>
      <c r="N310" s="471"/>
      <c r="O310" s="470"/>
      <c r="P310" s="470"/>
      <c r="Q310" s="470"/>
      <c r="R310" s="470"/>
      <c r="S310" s="470"/>
      <c r="T310" s="470"/>
      <c r="U310" s="470"/>
      <c r="V310" s="470"/>
      <c r="W310" s="470"/>
      <c r="X310" s="470"/>
      <c r="Y310" s="470"/>
      <c r="Z310" s="470"/>
    </row>
    <row r="311" spans="1:26" ht="12.75" customHeight="1" x14ac:dyDescent="0.2">
      <c r="A311" s="470"/>
      <c r="B311" s="470"/>
      <c r="C311" s="470"/>
      <c r="D311" s="471"/>
      <c r="E311" s="471"/>
      <c r="F311" s="471"/>
      <c r="G311" s="471"/>
      <c r="H311" s="471"/>
      <c r="I311" s="471"/>
      <c r="J311" s="471"/>
      <c r="K311" s="471"/>
      <c r="L311" s="471"/>
      <c r="M311" s="471"/>
      <c r="N311" s="471"/>
      <c r="O311" s="470"/>
      <c r="P311" s="470"/>
      <c r="Q311" s="470"/>
      <c r="R311" s="470"/>
      <c r="S311" s="470"/>
      <c r="T311" s="470"/>
      <c r="U311" s="470"/>
      <c r="V311" s="470"/>
      <c r="W311" s="470"/>
      <c r="X311" s="470"/>
      <c r="Y311" s="470"/>
      <c r="Z311" s="470"/>
    </row>
    <row r="312" spans="1:26" ht="12.75" customHeight="1" x14ac:dyDescent="0.2">
      <c r="A312" s="470"/>
      <c r="B312" s="470"/>
      <c r="C312" s="470"/>
      <c r="D312" s="471"/>
      <c r="E312" s="471"/>
      <c r="F312" s="471"/>
      <c r="G312" s="471"/>
      <c r="H312" s="471"/>
      <c r="I312" s="471"/>
      <c r="J312" s="471"/>
      <c r="K312" s="471"/>
      <c r="L312" s="471"/>
      <c r="M312" s="471"/>
      <c r="N312" s="471"/>
      <c r="O312" s="470"/>
      <c r="P312" s="470"/>
      <c r="Q312" s="470"/>
      <c r="R312" s="470"/>
      <c r="S312" s="470"/>
      <c r="T312" s="470"/>
      <c r="U312" s="470"/>
      <c r="V312" s="470"/>
      <c r="W312" s="470"/>
      <c r="X312" s="470"/>
      <c r="Y312" s="470"/>
      <c r="Z312" s="470"/>
    </row>
    <row r="313" spans="1:26" ht="12.75" customHeight="1" x14ac:dyDescent="0.2">
      <c r="A313" s="470"/>
      <c r="B313" s="470"/>
      <c r="C313" s="470"/>
      <c r="D313" s="471"/>
      <c r="E313" s="471"/>
      <c r="F313" s="471"/>
      <c r="G313" s="471"/>
      <c r="H313" s="471"/>
      <c r="I313" s="471"/>
      <c r="J313" s="471"/>
      <c r="K313" s="471"/>
      <c r="L313" s="471"/>
      <c r="M313" s="471"/>
      <c r="N313" s="471"/>
      <c r="O313" s="470"/>
      <c r="P313" s="470"/>
      <c r="Q313" s="470"/>
      <c r="R313" s="470"/>
      <c r="S313" s="470"/>
      <c r="T313" s="470"/>
      <c r="U313" s="470"/>
      <c r="V313" s="470"/>
      <c r="W313" s="470"/>
      <c r="X313" s="470"/>
      <c r="Y313" s="470"/>
      <c r="Z313" s="470"/>
    </row>
    <row r="314" spans="1:26" ht="12.75" customHeight="1" x14ac:dyDescent="0.2">
      <c r="A314" s="470"/>
      <c r="B314" s="470"/>
      <c r="C314" s="470"/>
      <c r="D314" s="471"/>
      <c r="E314" s="471"/>
      <c r="F314" s="471"/>
      <c r="G314" s="471"/>
      <c r="H314" s="471"/>
      <c r="I314" s="471"/>
      <c r="J314" s="471"/>
      <c r="K314" s="471"/>
      <c r="L314" s="471"/>
      <c r="M314" s="471"/>
      <c r="N314" s="471"/>
      <c r="O314" s="470"/>
      <c r="P314" s="470"/>
      <c r="Q314" s="470"/>
      <c r="R314" s="470"/>
      <c r="S314" s="470"/>
      <c r="T314" s="470"/>
      <c r="U314" s="470"/>
      <c r="V314" s="470"/>
      <c r="W314" s="470"/>
      <c r="X314" s="470"/>
      <c r="Y314" s="470"/>
      <c r="Z314" s="470"/>
    </row>
    <row r="315" spans="1:26" ht="12.75" customHeight="1" x14ac:dyDescent="0.2">
      <c r="A315" s="470"/>
      <c r="B315" s="470"/>
      <c r="C315" s="470"/>
      <c r="D315" s="471"/>
      <c r="E315" s="471"/>
      <c r="F315" s="471"/>
      <c r="G315" s="471"/>
      <c r="H315" s="471"/>
      <c r="I315" s="471"/>
      <c r="J315" s="471"/>
      <c r="K315" s="471"/>
      <c r="L315" s="471"/>
      <c r="M315" s="471"/>
      <c r="N315" s="471"/>
      <c r="O315" s="470"/>
      <c r="P315" s="470"/>
      <c r="Q315" s="470"/>
      <c r="R315" s="470"/>
      <c r="S315" s="470"/>
      <c r="T315" s="470"/>
      <c r="U315" s="470"/>
      <c r="V315" s="470"/>
      <c r="W315" s="470"/>
      <c r="X315" s="470"/>
      <c r="Y315" s="470"/>
      <c r="Z315" s="470"/>
    </row>
    <row r="316" spans="1:26" ht="12.75" customHeight="1" x14ac:dyDescent="0.2">
      <c r="A316" s="470"/>
      <c r="B316" s="470"/>
      <c r="C316" s="470"/>
      <c r="D316" s="471"/>
      <c r="E316" s="471"/>
      <c r="F316" s="471"/>
      <c r="G316" s="471"/>
      <c r="H316" s="471"/>
      <c r="I316" s="471"/>
      <c r="J316" s="471"/>
      <c r="K316" s="471"/>
      <c r="L316" s="471"/>
      <c r="M316" s="471"/>
      <c r="N316" s="471"/>
      <c r="O316" s="470"/>
      <c r="P316" s="470"/>
      <c r="Q316" s="470"/>
      <c r="R316" s="470"/>
      <c r="S316" s="470"/>
      <c r="T316" s="470"/>
      <c r="U316" s="470"/>
      <c r="V316" s="470"/>
      <c r="W316" s="470"/>
      <c r="X316" s="470"/>
      <c r="Y316" s="470"/>
      <c r="Z316" s="470"/>
    </row>
    <row r="317" spans="1:26" ht="12.75" customHeight="1" x14ac:dyDescent="0.2">
      <c r="A317" s="470"/>
      <c r="B317" s="470"/>
      <c r="C317" s="470"/>
      <c r="D317" s="471"/>
      <c r="E317" s="471"/>
      <c r="F317" s="471"/>
      <c r="G317" s="471"/>
      <c r="H317" s="471"/>
      <c r="I317" s="471"/>
      <c r="J317" s="471"/>
      <c r="K317" s="471"/>
      <c r="L317" s="471"/>
      <c r="M317" s="471"/>
      <c r="N317" s="471"/>
      <c r="O317" s="470"/>
      <c r="P317" s="470"/>
      <c r="Q317" s="470"/>
      <c r="R317" s="470"/>
      <c r="S317" s="470"/>
      <c r="T317" s="470"/>
      <c r="U317" s="470"/>
      <c r="V317" s="470"/>
      <c r="W317" s="470"/>
      <c r="X317" s="470"/>
      <c r="Y317" s="470"/>
      <c r="Z317" s="470"/>
    </row>
    <row r="318" spans="1:26" ht="12.75" customHeight="1" x14ac:dyDescent="0.2">
      <c r="A318" s="470"/>
      <c r="B318" s="470"/>
      <c r="C318" s="470"/>
      <c r="D318" s="471"/>
      <c r="E318" s="471"/>
      <c r="F318" s="471"/>
      <c r="G318" s="471"/>
      <c r="H318" s="471"/>
      <c r="I318" s="471"/>
      <c r="J318" s="471"/>
      <c r="K318" s="471"/>
      <c r="L318" s="471"/>
      <c r="M318" s="471"/>
      <c r="N318" s="471"/>
      <c r="O318" s="470"/>
      <c r="P318" s="470"/>
      <c r="Q318" s="470"/>
      <c r="R318" s="470"/>
      <c r="S318" s="470"/>
      <c r="T318" s="470"/>
      <c r="U318" s="470"/>
      <c r="V318" s="470"/>
      <c r="W318" s="470"/>
      <c r="X318" s="470"/>
      <c r="Y318" s="470"/>
      <c r="Z318" s="470"/>
    </row>
    <row r="319" spans="1:26" ht="12.75" customHeight="1" x14ac:dyDescent="0.2">
      <c r="A319" s="470"/>
      <c r="B319" s="470"/>
      <c r="C319" s="470"/>
      <c r="D319" s="471"/>
      <c r="E319" s="471"/>
      <c r="F319" s="471"/>
      <c r="G319" s="471"/>
      <c r="H319" s="471"/>
      <c r="I319" s="471"/>
      <c r="J319" s="471"/>
      <c r="K319" s="471"/>
      <c r="L319" s="471"/>
      <c r="M319" s="471"/>
      <c r="N319" s="471"/>
      <c r="O319" s="470"/>
      <c r="P319" s="470"/>
      <c r="Q319" s="470"/>
      <c r="R319" s="470"/>
      <c r="S319" s="470"/>
      <c r="T319" s="470"/>
      <c r="U319" s="470"/>
      <c r="V319" s="470"/>
      <c r="W319" s="470"/>
      <c r="X319" s="470"/>
      <c r="Y319" s="470"/>
      <c r="Z319" s="470"/>
    </row>
    <row r="320" spans="1:26" ht="12.75" customHeight="1" x14ac:dyDescent="0.2">
      <c r="A320" s="470"/>
      <c r="B320" s="470"/>
      <c r="C320" s="470"/>
      <c r="D320" s="471"/>
      <c r="E320" s="471"/>
      <c r="F320" s="471"/>
      <c r="G320" s="471"/>
      <c r="H320" s="471"/>
      <c r="I320" s="471"/>
      <c r="J320" s="471"/>
      <c r="K320" s="471"/>
      <c r="L320" s="471"/>
      <c r="M320" s="471"/>
      <c r="N320" s="471"/>
      <c r="O320" s="470"/>
      <c r="P320" s="470"/>
      <c r="Q320" s="470"/>
      <c r="R320" s="470"/>
      <c r="S320" s="470"/>
      <c r="T320" s="470"/>
      <c r="U320" s="470"/>
      <c r="V320" s="470"/>
      <c r="W320" s="470"/>
      <c r="X320" s="470"/>
      <c r="Y320" s="470"/>
      <c r="Z320" s="470"/>
    </row>
    <row r="321" spans="1:26" ht="12.75" customHeight="1" x14ac:dyDescent="0.2">
      <c r="A321" s="470"/>
      <c r="B321" s="470"/>
      <c r="C321" s="470"/>
      <c r="D321" s="471"/>
      <c r="E321" s="471"/>
      <c r="F321" s="471"/>
      <c r="G321" s="471"/>
      <c r="H321" s="471"/>
      <c r="I321" s="471"/>
      <c r="J321" s="471"/>
      <c r="K321" s="471"/>
      <c r="L321" s="471"/>
      <c r="M321" s="471"/>
      <c r="N321" s="471"/>
      <c r="O321" s="470"/>
      <c r="P321" s="470"/>
      <c r="Q321" s="470"/>
      <c r="R321" s="470"/>
      <c r="S321" s="470"/>
      <c r="T321" s="470"/>
      <c r="U321" s="470"/>
      <c r="V321" s="470"/>
      <c r="W321" s="470"/>
      <c r="X321" s="470"/>
      <c r="Y321" s="470"/>
      <c r="Z321" s="470"/>
    </row>
    <row r="322" spans="1:26" ht="12.75" customHeight="1" x14ac:dyDescent="0.2">
      <c r="A322" s="470"/>
      <c r="B322" s="470"/>
      <c r="C322" s="470"/>
      <c r="D322" s="471"/>
      <c r="E322" s="471"/>
      <c r="F322" s="471"/>
      <c r="G322" s="471"/>
      <c r="H322" s="471"/>
      <c r="I322" s="471"/>
      <c r="J322" s="471"/>
      <c r="K322" s="471"/>
      <c r="L322" s="471"/>
      <c r="M322" s="471"/>
      <c r="N322" s="471"/>
      <c r="O322" s="470"/>
      <c r="P322" s="470"/>
      <c r="Q322" s="470"/>
      <c r="R322" s="470"/>
      <c r="S322" s="470"/>
      <c r="T322" s="470"/>
      <c r="U322" s="470"/>
      <c r="V322" s="470"/>
      <c r="W322" s="470"/>
      <c r="X322" s="470"/>
      <c r="Y322" s="470"/>
      <c r="Z322" s="470"/>
    </row>
    <row r="323" spans="1:26" ht="12.75" customHeight="1" x14ac:dyDescent="0.2">
      <c r="A323" s="470"/>
      <c r="B323" s="470"/>
      <c r="C323" s="470"/>
      <c r="D323" s="471"/>
      <c r="E323" s="471"/>
      <c r="F323" s="471"/>
      <c r="G323" s="471"/>
      <c r="H323" s="471"/>
      <c r="I323" s="471"/>
      <c r="J323" s="471"/>
      <c r="K323" s="471"/>
      <c r="L323" s="471"/>
      <c r="M323" s="471"/>
      <c r="N323" s="471"/>
      <c r="O323" s="470"/>
      <c r="P323" s="470"/>
      <c r="Q323" s="470"/>
      <c r="R323" s="470"/>
      <c r="S323" s="470"/>
      <c r="T323" s="470"/>
      <c r="U323" s="470"/>
      <c r="V323" s="470"/>
      <c r="W323" s="470"/>
      <c r="X323" s="470"/>
      <c r="Y323" s="470"/>
      <c r="Z323" s="470"/>
    </row>
    <row r="324" spans="1:26" ht="12.75" customHeight="1" x14ac:dyDescent="0.2">
      <c r="A324" s="470"/>
      <c r="B324" s="470"/>
      <c r="C324" s="470"/>
      <c r="D324" s="471"/>
      <c r="E324" s="471"/>
      <c r="F324" s="471"/>
      <c r="G324" s="471"/>
      <c r="H324" s="471"/>
      <c r="I324" s="471"/>
      <c r="J324" s="471"/>
      <c r="K324" s="471"/>
      <c r="L324" s="471"/>
      <c r="M324" s="471"/>
      <c r="N324" s="471"/>
      <c r="O324" s="470"/>
      <c r="P324" s="470"/>
      <c r="Q324" s="470"/>
      <c r="R324" s="470"/>
      <c r="S324" s="470"/>
      <c r="T324" s="470"/>
      <c r="U324" s="470"/>
      <c r="V324" s="470"/>
      <c r="W324" s="470"/>
      <c r="X324" s="470"/>
      <c r="Y324" s="470"/>
      <c r="Z324" s="470"/>
    </row>
    <row r="325" spans="1:26" ht="12.75" customHeight="1" x14ac:dyDescent="0.2">
      <c r="A325" s="470"/>
      <c r="B325" s="470"/>
      <c r="C325" s="470"/>
      <c r="D325" s="471"/>
      <c r="E325" s="471"/>
      <c r="F325" s="471"/>
      <c r="G325" s="471"/>
      <c r="H325" s="471"/>
      <c r="I325" s="471"/>
      <c r="J325" s="471"/>
      <c r="K325" s="471"/>
      <c r="L325" s="471"/>
      <c r="M325" s="471"/>
      <c r="N325" s="471"/>
      <c r="O325" s="470"/>
      <c r="P325" s="470"/>
      <c r="Q325" s="470"/>
      <c r="R325" s="470"/>
      <c r="S325" s="470"/>
      <c r="T325" s="470"/>
      <c r="U325" s="470"/>
      <c r="V325" s="470"/>
      <c r="W325" s="470"/>
      <c r="X325" s="470"/>
      <c r="Y325" s="470"/>
      <c r="Z325" s="470"/>
    </row>
    <row r="326" spans="1:26" ht="12.75" customHeight="1" x14ac:dyDescent="0.2">
      <c r="A326" s="470"/>
      <c r="B326" s="470"/>
      <c r="C326" s="470"/>
      <c r="D326" s="471"/>
      <c r="E326" s="471"/>
      <c r="F326" s="471"/>
      <c r="G326" s="471"/>
      <c r="H326" s="471"/>
      <c r="I326" s="471"/>
      <c r="J326" s="471"/>
      <c r="K326" s="471"/>
      <c r="L326" s="471"/>
      <c r="M326" s="471"/>
      <c r="N326" s="471"/>
      <c r="O326" s="470"/>
      <c r="P326" s="470"/>
      <c r="Q326" s="470"/>
      <c r="R326" s="470"/>
      <c r="S326" s="470"/>
      <c r="T326" s="470"/>
      <c r="U326" s="470"/>
      <c r="V326" s="470"/>
      <c r="W326" s="470"/>
      <c r="X326" s="470"/>
      <c r="Y326" s="470"/>
      <c r="Z326" s="470"/>
    </row>
    <row r="327" spans="1:26" ht="12.75" customHeight="1" x14ac:dyDescent="0.2">
      <c r="A327" s="470"/>
      <c r="B327" s="470"/>
      <c r="C327" s="470"/>
      <c r="D327" s="471"/>
      <c r="E327" s="471"/>
      <c r="F327" s="471"/>
      <c r="G327" s="471"/>
      <c r="H327" s="471"/>
      <c r="I327" s="471"/>
      <c r="J327" s="471"/>
      <c r="K327" s="471"/>
      <c r="L327" s="471"/>
      <c r="M327" s="471"/>
      <c r="N327" s="471"/>
      <c r="O327" s="470"/>
      <c r="P327" s="470"/>
      <c r="Q327" s="470"/>
      <c r="R327" s="470"/>
      <c r="S327" s="470"/>
      <c r="T327" s="470"/>
      <c r="U327" s="470"/>
      <c r="V327" s="470"/>
      <c r="W327" s="470"/>
      <c r="X327" s="470"/>
      <c r="Y327" s="470"/>
      <c r="Z327" s="470"/>
    </row>
    <row r="328" spans="1:26" ht="12.75" customHeight="1" x14ac:dyDescent="0.2">
      <c r="A328" s="470"/>
      <c r="B328" s="470"/>
      <c r="C328" s="470"/>
      <c r="D328" s="471"/>
      <c r="E328" s="471"/>
      <c r="F328" s="471"/>
      <c r="G328" s="471"/>
      <c r="H328" s="471"/>
      <c r="I328" s="471"/>
      <c r="J328" s="471"/>
      <c r="K328" s="471"/>
      <c r="L328" s="471"/>
      <c r="M328" s="471"/>
      <c r="N328" s="471"/>
      <c r="O328" s="470"/>
      <c r="P328" s="470"/>
      <c r="Q328" s="470"/>
      <c r="R328" s="470"/>
      <c r="S328" s="470"/>
      <c r="T328" s="470"/>
      <c r="U328" s="470"/>
      <c r="V328" s="470"/>
      <c r="W328" s="470"/>
      <c r="X328" s="470"/>
      <c r="Y328" s="470"/>
      <c r="Z328" s="470"/>
    </row>
    <row r="329" spans="1:26" ht="12.75" customHeight="1" x14ac:dyDescent="0.2">
      <c r="A329" s="470"/>
      <c r="B329" s="470"/>
      <c r="C329" s="470"/>
      <c r="D329" s="471"/>
      <c r="E329" s="471"/>
      <c r="F329" s="471"/>
      <c r="G329" s="471"/>
      <c r="H329" s="471"/>
      <c r="I329" s="471"/>
      <c r="J329" s="471"/>
      <c r="K329" s="471"/>
      <c r="L329" s="471"/>
      <c r="M329" s="471"/>
      <c r="N329" s="471"/>
      <c r="O329" s="470"/>
      <c r="P329" s="470"/>
      <c r="Q329" s="470"/>
      <c r="R329" s="470"/>
      <c r="S329" s="470"/>
      <c r="T329" s="470"/>
      <c r="U329" s="470"/>
      <c r="V329" s="470"/>
      <c r="W329" s="470"/>
      <c r="X329" s="470"/>
      <c r="Y329" s="470"/>
      <c r="Z329" s="470"/>
    </row>
    <row r="330" spans="1:26" ht="12.75" customHeight="1" x14ac:dyDescent="0.2">
      <c r="A330" s="470"/>
      <c r="B330" s="470"/>
      <c r="C330" s="470"/>
      <c r="D330" s="471"/>
      <c r="E330" s="471"/>
      <c r="F330" s="471"/>
      <c r="G330" s="471"/>
      <c r="H330" s="471"/>
      <c r="I330" s="471"/>
      <c r="J330" s="471"/>
      <c r="K330" s="471"/>
      <c r="L330" s="471"/>
      <c r="M330" s="471"/>
      <c r="N330" s="471"/>
      <c r="O330" s="470"/>
      <c r="P330" s="470"/>
      <c r="Q330" s="470"/>
      <c r="R330" s="470"/>
      <c r="S330" s="470"/>
      <c r="T330" s="470"/>
      <c r="U330" s="470"/>
      <c r="V330" s="470"/>
      <c r="W330" s="470"/>
      <c r="X330" s="470"/>
      <c r="Y330" s="470"/>
      <c r="Z330" s="470"/>
    </row>
    <row r="331" spans="1:26" ht="12.75" customHeight="1" x14ac:dyDescent="0.2">
      <c r="A331" s="470"/>
      <c r="B331" s="470"/>
      <c r="C331" s="470"/>
      <c r="D331" s="471"/>
      <c r="E331" s="471"/>
      <c r="F331" s="471"/>
      <c r="G331" s="471"/>
      <c r="H331" s="471"/>
      <c r="I331" s="471"/>
      <c r="J331" s="471"/>
      <c r="K331" s="471"/>
      <c r="L331" s="471"/>
      <c r="M331" s="471"/>
      <c r="N331" s="471"/>
      <c r="O331" s="470"/>
      <c r="P331" s="470"/>
      <c r="Q331" s="470"/>
      <c r="R331" s="470"/>
      <c r="S331" s="470"/>
      <c r="T331" s="470"/>
      <c r="U331" s="470"/>
      <c r="V331" s="470"/>
      <c r="W331" s="470"/>
      <c r="X331" s="470"/>
      <c r="Y331" s="470"/>
      <c r="Z331" s="470"/>
    </row>
    <row r="332" spans="1:26" ht="12.75" customHeight="1" x14ac:dyDescent="0.2">
      <c r="A332" s="470"/>
      <c r="B332" s="470"/>
      <c r="C332" s="470"/>
      <c r="D332" s="471"/>
      <c r="E332" s="471"/>
      <c r="F332" s="471"/>
      <c r="G332" s="471"/>
      <c r="H332" s="471"/>
      <c r="I332" s="471"/>
      <c r="J332" s="471"/>
      <c r="K332" s="471"/>
      <c r="L332" s="471"/>
      <c r="M332" s="471"/>
      <c r="N332" s="471"/>
      <c r="O332" s="470"/>
      <c r="P332" s="470"/>
      <c r="Q332" s="470"/>
      <c r="R332" s="470"/>
      <c r="S332" s="470"/>
      <c r="T332" s="470"/>
      <c r="U332" s="470"/>
      <c r="V332" s="470"/>
      <c r="W332" s="470"/>
      <c r="X332" s="470"/>
      <c r="Y332" s="470"/>
      <c r="Z332" s="470"/>
    </row>
    <row r="333" spans="1:26" ht="12.75" customHeight="1" x14ac:dyDescent="0.2">
      <c r="A333" s="470"/>
      <c r="B333" s="470"/>
      <c r="C333" s="470"/>
      <c r="D333" s="471"/>
      <c r="E333" s="471"/>
      <c r="F333" s="471"/>
      <c r="G333" s="471"/>
      <c r="H333" s="471"/>
      <c r="I333" s="471"/>
      <c r="J333" s="471"/>
      <c r="K333" s="471"/>
      <c r="L333" s="471"/>
      <c r="M333" s="471"/>
      <c r="N333" s="471"/>
      <c r="O333" s="470"/>
      <c r="P333" s="470"/>
      <c r="Q333" s="470"/>
      <c r="R333" s="470"/>
      <c r="S333" s="470"/>
      <c r="T333" s="470"/>
      <c r="U333" s="470"/>
      <c r="V333" s="470"/>
      <c r="W333" s="470"/>
      <c r="X333" s="470"/>
      <c r="Y333" s="470"/>
      <c r="Z333" s="470"/>
    </row>
    <row r="334" spans="1:26" ht="12.75" customHeight="1" x14ac:dyDescent="0.2">
      <c r="A334" s="470"/>
      <c r="B334" s="470"/>
      <c r="C334" s="470"/>
      <c r="D334" s="471"/>
      <c r="E334" s="471"/>
      <c r="F334" s="471"/>
      <c r="G334" s="471"/>
      <c r="H334" s="471"/>
      <c r="I334" s="471"/>
      <c r="J334" s="471"/>
      <c r="K334" s="471"/>
      <c r="L334" s="471"/>
      <c r="M334" s="471"/>
      <c r="N334" s="471"/>
      <c r="O334" s="470"/>
      <c r="P334" s="470"/>
      <c r="Q334" s="470"/>
      <c r="R334" s="470"/>
      <c r="S334" s="470"/>
      <c r="T334" s="470"/>
      <c r="U334" s="470"/>
      <c r="V334" s="470"/>
      <c r="W334" s="470"/>
      <c r="X334" s="470"/>
      <c r="Y334" s="470"/>
      <c r="Z334" s="470"/>
    </row>
    <row r="335" spans="1:26" ht="12.75" customHeight="1" x14ac:dyDescent="0.2">
      <c r="A335" s="470"/>
      <c r="B335" s="470"/>
      <c r="C335" s="470"/>
      <c r="D335" s="471"/>
      <c r="E335" s="471"/>
      <c r="F335" s="471"/>
      <c r="G335" s="471"/>
      <c r="H335" s="471"/>
      <c r="I335" s="471"/>
      <c r="J335" s="471"/>
      <c r="K335" s="471"/>
      <c r="L335" s="471"/>
      <c r="M335" s="471"/>
      <c r="N335" s="471"/>
      <c r="O335" s="470"/>
      <c r="P335" s="470"/>
      <c r="Q335" s="470"/>
      <c r="R335" s="470"/>
      <c r="S335" s="470"/>
      <c r="T335" s="470"/>
      <c r="U335" s="470"/>
      <c r="V335" s="470"/>
      <c r="W335" s="470"/>
      <c r="X335" s="470"/>
      <c r="Y335" s="470"/>
      <c r="Z335" s="470"/>
    </row>
    <row r="336" spans="1:26" ht="12.75" customHeight="1" x14ac:dyDescent="0.2">
      <c r="A336" s="470"/>
      <c r="B336" s="470"/>
      <c r="C336" s="470"/>
      <c r="D336" s="471"/>
      <c r="E336" s="471"/>
      <c r="F336" s="471"/>
      <c r="G336" s="471"/>
      <c r="H336" s="471"/>
      <c r="I336" s="471"/>
      <c r="J336" s="471"/>
      <c r="K336" s="471"/>
      <c r="L336" s="471"/>
      <c r="M336" s="471"/>
      <c r="N336" s="471"/>
      <c r="O336" s="470"/>
      <c r="P336" s="470"/>
      <c r="Q336" s="470"/>
      <c r="R336" s="470"/>
      <c r="S336" s="470"/>
      <c r="T336" s="470"/>
      <c r="U336" s="470"/>
      <c r="V336" s="470"/>
      <c r="W336" s="470"/>
      <c r="X336" s="470"/>
      <c r="Y336" s="470"/>
      <c r="Z336" s="470"/>
    </row>
    <row r="337" spans="1:26" ht="12.75" customHeight="1" x14ac:dyDescent="0.2">
      <c r="A337" s="470"/>
      <c r="B337" s="470"/>
      <c r="C337" s="470"/>
      <c r="D337" s="471"/>
      <c r="E337" s="471"/>
      <c r="F337" s="471"/>
      <c r="G337" s="471"/>
      <c r="H337" s="471"/>
      <c r="I337" s="471"/>
      <c r="J337" s="471"/>
      <c r="K337" s="471"/>
      <c r="L337" s="471"/>
      <c r="M337" s="471"/>
      <c r="N337" s="471"/>
      <c r="O337" s="470"/>
      <c r="P337" s="470"/>
      <c r="Q337" s="470"/>
      <c r="R337" s="470"/>
      <c r="S337" s="470"/>
      <c r="T337" s="470"/>
      <c r="U337" s="470"/>
      <c r="V337" s="470"/>
      <c r="W337" s="470"/>
      <c r="X337" s="470"/>
      <c r="Y337" s="470"/>
      <c r="Z337" s="470"/>
    </row>
    <row r="338" spans="1:26" ht="12.75" customHeight="1" x14ac:dyDescent="0.2">
      <c r="A338" s="470"/>
      <c r="B338" s="470"/>
      <c r="C338" s="470"/>
      <c r="D338" s="471"/>
      <c r="E338" s="471"/>
      <c r="F338" s="471"/>
      <c r="G338" s="471"/>
      <c r="H338" s="471"/>
      <c r="I338" s="471"/>
      <c r="J338" s="471"/>
      <c r="K338" s="471"/>
      <c r="L338" s="471"/>
      <c r="M338" s="471"/>
      <c r="N338" s="471"/>
      <c r="O338" s="470"/>
      <c r="P338" s="470"/>
      <c r="Q338" s="470"/>
      <c r="R338" s="470"/>
      <c r="S338" s="470"/>
      <c r="T338" s="470"/>
      <c r="U338" s="470"/>
      <c r="V338" s="470"/>
      <c r="W338" s="470"/>
      <c r="X338" s="470"/>
      <c r="Y338" s="470"/>
      <c r="Z338" s="470"/>
    </row>
    <row r="339" spans="1:26" ht="12.75" customHeight="1" x14ac:dyDescent="0.2">
      <c r="A339" s="470"/>
      <c r="B339" s="470"/>
      <c r="C339" s="470"/>
      <c r="D339" s="471"/>
      <c r="E339" s="471"/>
      <c r="F339" s="471"/>
      <c r="G339" s="471"/>
      <c r="H339" s="471"/>
      <c r="I339" s="471"/>
      <c r="J339" s="471"/>
      <c r="K339" s="471"/>
      <c r="L339" s="471"/>
      <c r="M339" s="471"/>
      <c r="N339" s="471"/>
      <c r="O339" s="470"/>
      <c r="P339" s="470"/>
      <c r="Q339" s="470"/>
      <c r="R339" s="470"/>
      <c r="S339" s="470"/>
      <c r="T339" s="470"/>
      <c r="U339" s="470"/>
      <c r="V339" s="470"/>
      <c r="W339" s="470"/>
      <c r="X339" s="470"/>
      <c r="Y339" s="470"/>
      <c r="Z339" s="470"/>
    </row>
    <row r="340" spans="1:26" ht="12.75" customHeight="1" x14ac:dyDescent="0.2">
      <c r="A340" s="470"/>
      <c r="B340" s="470"/>
      <c r="C340" s="470"/>
      <c r="D340" s="471"/>
      <c r="E340" s="471"/>
      <c r="F340" s="471"/>
      <c r="G340" s="471"/>
      <c r="H340" s="471"/>
      <c r="I340" s="471"/>
      <c r="J340" s="471"/>
      <c r="K340" s="471"/>
      <c r="L340" s="471"/>
      <c r="M340" s="471"/>
      <c r="N340" s="471"/>
      <c r="O340" s="470"/>
      <c r="P340" s="470"/>
      <c r="Q340" s="470"/>
      <c r="R340" s="470"/>
      <c r="S340" s="470"/>
      <c r="T340" s="470"/>
      <c r="U340" s="470"/>
      <c r="V340" s="470"/>
      <c r="W340" s="470"/>
      <c r="X340" s="470"/>
      <c r="Y340" s="470"/>
      <c r="Z340" s="470"/>
    </row>
    <row r="341" spans="1:26" ht="12.75" customHeight="1" x14ac:dyDescent="0.2">
      <c r="A341" s="470"/>
      <c r="B341" s="470"/>
      <c r="C341" s="470"/>
      <c r="D341" s="471"/>
      <c r="E341" s="471"/>
      <c r="F341" s="471"/>
      <c r="G341" s="471"/>
      <c r="H341" s="471"/>
      <c r="I341" s="471"/>
      <c r="J341" s="471"/>
      <c r="K341" s="471"/>
      <c r="L341" s="471"/>
      <c r="M341" s="471"/>
      <c r="N341" s="471"/>
      <c r="O341" s="470"/>
      <c r="P341" s="470"/>
      <c r="Q341" s="470"/>
      <c r="R341" s="470"/>
      <c r="S341" s="470"/>
      <c r="T341" s="470"/>
      <c r="U341" s="470"/>
      <c r="V341" s="470"/>
      <c r="W341" s="470"/>
      <c r="X341" s="470"/>
      <c r="Y341" s="470"/>
      <c r="Z341" s="470"/>
    </row>
    <row r="342" spans="1:26" ht="12.75" customHeight="1" x14ac:dyDescent="0.2">
      <c r="A342" s="470"/>
      <c r="B342" s="470"/>
      <c r="C342" s="470"/>
      <c r="D342" s="471"/>
      <c r="E342" s="471"/>
      <c r="F342" s="471"/>
      <c r="G342" s="471"/>
      <c r="H342" s="471"/>
      <c r="I342" s="471"/>
      <c r="J342" s="471"/>
      <c r="K342" s="471"/>
      <c r="L342" s="471"/>
      <c r="M342" s="471"/>
      <c r="N342" s="471"/>
      <c r="O342" s="470"/>
      <c r="P342" s="470"/>
      <c r="Q342" s="470"/>
      <c r="R342" s="470"/>
      <c r="S342" s="470"/>
      <c r="T342" s="470"/>
      <c r="U342" s="470"/>
      <c r="V342" s="470"/>
      <c r="W342" s="470"/>
      <c r="X342" s="470"/>
      <c r="Y342" s="470"/>
      <c r="Z342" s="470"/>
    </row>
    <row r="343" spans="1:26" ht="12.75" customHeight="1" x14ac:dyDescent="0.2">
      <c r="A343" s="470"/>
      <c r="B343" s="470"/>
      <c r="C343" s="470"/>
      <c r="D343" s="471"/>
      <c r="E343" s="471"/>
      <c r="F343" s="471"/>
      <c r="G343" s="471"/>
      <c r="H343" s="471"/>
      <c r="I343" s="471"/>
      <c r="J343" s="471"/>
      <c r="K343" s="471"/>
      <c r="L343" s="471"/>
      <c r="M343" s="471"/>
      <c r="N343" s="471"/>
      <c r="O343" s="470"/>
      <c r="P343" s="470"/>
      <c r="Q343" s="470"/>
      <c r="R343" s="470"/>
      <c r="S343" s="470"/>
      <c r="T343" s="470"/>
      <c r="U343" s="470"/>
      <c r="V343" s="470"/>
      <c r="W343" s="470"/>
      <c r="X343" s="470"/>
      <c r="Y343" s="470"/>
      <c r="Z343" s="470"/>
    </row>
    <row r="344" spans="1:26" ht="12.75" customHeight="1" x14ac:dyDescent="0.2">
      <c r="A344" s="470"/>
      <c r="B344" s="470"/>
      <c r="C344" s="470"/>
      <c r="D344" s="471"/>
      <c r="E344" s="471"/>
      <c r="F344" s="471"/>
      <c r="G344" s="471"/>
      <c r="H344" s="471"/>
      <c r="I344" s="471"/>
      <c r="J344" s="471"/>
      <c r="K344" s="471"/>
      <c r="L344" s="471"/>
      <c r="M344" s="471"/>
      <c r="N344" s="471"/>
      <c r="O344" s="470"/>
      <c r="P344" s="470"/>
      <c r="Q344" s="470"/>
      <c r="R344" s="470"/>
      <c r="S344" s="470"/>
      <c r="T344" s="470"/>
      <c r="U344" s="470"/>
      <c r="V344" s="470"/>
      <c r="W344" s="470"/>
      <c r="X344" s="470"/>
      <c r="Y344" s="470"/>
      <c r="Z344" s="470"/>
    </row>
    <row r="345" spans="1:26" ht="12.75" customHeight="1" x14ac:dyDescent="0.2">
      <c r="A345" s="470"/>
      <c r="B345" s="470"/>
      <c r="C345" s="470"/>
      <c r="D345" s="471"/>
      <c r="E345" s="471"/>
      <c r="F345" s="471"/>
      <c r="G345" s="471"/>
      <c r="H345" s="471"/>
      <c r="I345" s="471"/>
      <c r="J345" s="471"/>
      <c r="K345" s="471"/>
      <c r="L345" s="471"/>
      <c r="M345" s="471"/>
      <c r="N345" s="471"/>
      <c r="O345" s="470"/>
      <c r="P345" s="470"/>
      <c r="Q345" s="470"/>
      <c r="R345" s="470"/>
      <c r="S345" s="470"/>
      <c r="T345" s="470"/>
      <c r="U345" s="470"/>
      <c r="V345" s="470"/>
      <c r="W345" s="470"/>
      <c r="X345" s="470"/>
      <c r="Y345" s="470"/>
      <c r="Z345" s="470"/>
    </row>
    <row r="346" spans="1:26" ht="12.75" customHeight="1" x14ac:dyDescent="0.2">
      <c r="A346" s="470"/>
      <c r="B346" s="470"/>
      <c r="C346" s="470"/>
      <c r="D346" s="471"/>
      <c r="E346" s="471"/>
      <c r="F346" s="471"/>
      <c r="G346" s="471"/>
      <c r="H346" s="471"/>
      <c r="I346" s="471"/>
      <c r="J346" s="471"/>
      <c r="K346" s="471"/>
      <c r="L346" s="471"/>
      <c r="M346" s="471"/>
      <c r="N346" s="471"/>
      <c r="O346" s="470"/>
      <c r="P346" s="470"/>
      <c r="Q346" s="470"/>
      <c r="R346" s="470"/>
      <c r="S346" s="470"/>
      <c r="T346" s="470"/>
      <c r="U346" s="470"/>
      <c r="V346" s="470"/>
      <c r="W346" s="470"/>
      <c r="X346" s="470"/>
      <c r="Y346" s="470"/>
      <c r="Z346" s="470"/>
    </row>
    <row r="347" spans="1:26" ht="12.75" customHeight="1" x14ac:dyDescent="0.2">
      <c r="A347" s="470"/>
      <c r="B347" s="470"/>
      <c r="C347" s="470"/>
      <c r="D347" s="471"/>
      <c r="E347" s="471"/>
      <c r="F347" s="471"/>
      <c r="G347" s="471"/>
      <c r="H347" s="471"/>
      <c r="I347" s="471"/>
      <c r="J347" s="471"/>
      <c r="K347" s="471"/>
      <c r="L347" s="471"/>
      <c r="M347" s="471"/>
      <c r="N347" s="471"/>
      <c r="O347" s="470"/>
      <c r="P347" s="470"/>
      <c r="Q347" s="470"/>
      <c r="R347" s="470"/>
      <c r="S347" s="470"/>
      <c r="T347" s="470"/>
      <c r="U347" s="470"/>
      <c r="V347" s="470"/>
      <c r="W347" s="470"/>
      <c r="X347" s="470"/>
      <c r="Y347" s="470"/>
      <c r="Z347" s="470"/>
    </row>
    <row r="348" spans="1:26" ht="12.75" customHeight="1" x14ac:dyDescent="0.2">
      <c r="A348" s="470"/>
      <c r="B348" s="470"/>
      <c r="C348" s="470"/>
      <c r="D348" s="471"/>
      <c r="E348" s="471"/>
      <c r="F348" s="471"/>
      <c r="G348" s="471"/>
      <c r="H348" s="471"/>
      <c r="I348" s="471"/>
      <c r="J348" s="471"/>
      <c r="K348" s="471"/>
      <c r="L348" s="471"/>
      <c r="M348" s="471"/>
      <c r="N348" s="471"/>
      <c r="O348" s="470"/>
      <c r="P348" s="470"/>
      <c r="Q348" s="470"/>
      <c r="R348" s="470"/>
      <c r="S348" s="470"/>
      <c r="T348" s="470"/>
      <c r="U348" s="470"/>
      <c r="V348" s="470"/>
      <c r="W348" s="470"/>
      <c r="X348" s="470"/>
      <c r="Y348" s="470"/>
      <c r="Z348" s="470"/>
    </row>
    <row r="349" spans="1:26" ht="12.75" customHeight="1" x14ac:dyDescent="0.2">
      <c r="A349" s="470"/>
      <c r="B349" s="470"/>
      <c r="C349" s="470"/>
      <c r="D349" s="471"/>
      <c r="E349" s="471"/>
      <c r="F349" s="471"/>
      <c r="G349" s="471"/>
      <c r="H349" s="471"/>
      <c r="I349" s="471"/>
      <c r="J349" s="471"/>
      <c r="K349" s="471"/>
      <c r="L349" s="471"/>
      <c r="M349" s="471"/>
      <c r="N349" s="471"/>
      <c r="O349" s="470"/>
      <c r="P349" s="470"/>
      <c r="Q349" s="470"/>
      <c r="R349" s="470"/>
      <c r="S349" s="470"/>
      <c r="T349" s="470"/>
      <c r="U349" s="470"/>
      <c r="V349" s="470"/>
      <c r="W349" s="470"/>
      <c r="X349" s="470"/>
      <c r="Y349" s="470"/>
      <c r="Z349" s="470"/>
    </row>
    <row r="350" spans="1:26" ht="12.75" customHeight="1" x14ac:dyDescent="0.2">
      <c r="A350" s="470"/>
      <c r="B350" s="470"/>
      <c r="C350" s="470"/>
      <c r="D350" s="471"/>
      <c r="E350" s="471"/>
      <c r="F350" s="471"/>
      <c r="G350" s="471"/>
      <c r="H350" s="471"/>
      <c r="I350" s="471"/>
      <c r="J350" s="471"/>
      <c r="K350" s="471"/>
      <c r="L350" s="471"/>
      <c r="M350" s="471"/>
      <c r="N350" s="471"/>
      <c r="O350" s="470"/>
      <c r="P350" s="470"/>
      <c r="Q350" s="470"/>
      <c r="R350" s="470"/>
      <c r="S350" s="470"/>
      <c r="T350" s="470"/>
      <c r="U350" s="470"/>
      <c r="V350" s="470"/>
      <c r="W350" s="470"/>
      <c r="X350" s="470"/>
      <c r="Y350" s="470"/>
      <c r="Z350" s="470"/>
    </row>
    <row r="351" spans="1:26" ht="12.75" customHeight="1" x14ac:dyDescent="0.2">
      <c r="A351" s="470"/>
      <c r="B351" s="470"/>
      <c r="C351" s="470"/>
      <c r="D351" s="471"/>
      <c r="E351" s="471"/>
      <c r="F351" s="471"/>
      <c r="G351" s="471"/>
      <c r="H351" s="471"/>
      <c r="I351" s="471"/>
      <c r="J351" s="471"/>
      <c r="K351" s="471"/>
      <c r="L351" s="471"/>
      <c r="M351" s="471"/>
      <c r="N351" s="471"/>
      <c r="O351" s="470"/>
      <c r="P351" s="470"/>
      <c r="Q351" s="470"/>
      <c r="R351" s="470"/>
      <c r="S351" s="470"/>
      <c r="T351" s="470"/>
      <c r="U351" s="470"/>
      <c r="V351" s="470"/>
      <c r="W351" s="470"/>
      <c r="X351" s="470"/>
      <c r="Y351" s="470"/>
      <c r="Z351" s="470"/>
    </row>
    <row r="352" spans="1:26" ht="12.75" customHeight="1" x14ac:dyDescent="0.2">
      <c r="A352" s="470"/>
      <c r="B352" s="470"/>
      <c r="C352" s="470"/>
      <c r="D352" s="471"/>
      <c r="E352" s="471"/>
      <c r="F352" s="471"/>
      <c r="G352" s="471"/>
      <c r="H352" s="471"/>
      <c r="I352" s="471"/>
      <c r="J352" s="471"/>
      <c r="K352" s="471"/>
      <c r="L352" s="471"/>
      <c r="M352" s="471"/>
      <c r="N352" s="471"/>
      <c r="O352" s="470"/>
      <c r="P352" s="470"/>
      <c r="Q352" s="470"/>
      <c r="R352" s="470"/>
      <c r="S352" s="470"/>
      <c r="T352" s="470"/>
      <c r="U352" s="470"/>
      <c r="V352" s="470"/>
      <c r="W352" s="470"/>
      <c r="X352" s="470"/>
      <c r="Y352" s="470"/>
      <c r="Z352" s="470"/>
    </row>
    <row r="353" spans="1:26" ht="12.75" customHeight="1" x14ac:dyDescent="0.2">
      <c r="A353" s="470"/>
      <c r="B353" s="470"/>
      <c r="C353" s="470"/>
      <c r="D353" s="471"/>
      <c r="E353" s="471"/>
      <c r="F353" s="471"/>
      <c r="G353" s="471"/>
      <c r="H353" s="471"/>
      <c r="I353" s="471"/>
      <c r="J353" s="471"/>
      <c r="K353" s="471"/>
      <c r="L353" s="471"/>
      <c r="M353" s="471"/>
      <c r="N353" s="471"/>
      <c r="O353" s="470"/>
      <c r="P353" s="470"/>
      <c r="Q353" s="470"/>
      <c r="R353" s="470"/>
      <c r="S353" s="470"/>
      <c r="T353" s="470"/>
      <c r="U353" s="470"/>
      <c r="V353" s="470"/>
      <c r="W353" s="470"/>
      <c r="X353" s="470"/>
      <c r="Y353" s="470"/>
      <c r="Z353" s="470"/>
    </row>
    <row r="354" spans="1:26" ht="12.75" customHeight="1" x14ac:dyDescent="0.2">
      <c r="A354" s="470"/>
      <c r="B354" s="470"/>
      <c r="C354" s="470"/>
      <c r="D354" s="471"/>
      <c r="E354" s="471"/>
      <c r="F354" s="471"/>
      <c r="G354" s="471"/>
      <c r="H354" s="471"/>
      <c r="I354" s="471"/>
      <c r="J354" s="471"/>
      <c r="K354" s="471"/>
      <c r="L354" s="471"/>
      <c r="M354" s="471"/>
      <c r="N354" s="471"/>
      <c r="O354" s="470"/>
      <c r="P354" s="470"/>
      <c r="Q354" s="470"/>
      <c r="R354" s="470"/>
      <c r="S354" s="470"/>
      <c r="T354" s="470"/>
      <c r="U354" s="470"/>
      <c r="V354" s="470"/>
      <c r="W354" s="470"/>
      <c r="X354" s="470"/>
      <c r="Y354" s="470"/>
      <c r="Z354" s="470"/>
    </row>
    <row r="355" spans="1:26" ht="12.75" customHeight="1" x14ac:dyDescent="0.2">
      <c r="A355" s="470"/>
      <c r="B355" s="470"/>
      <c r="C355" s="470"/>
      <c r="D355" s="471"/>
      <c r="E355" s="471"/>
      <c r="F355" s="471"/>
      <c r="G355" s="471"/>
      <c r="H355" s="471"/>
      <c r="I355" s="471"/>
      <c r="J355" s="471"/>
      <c r="K355" s="471"/>
      <c r="L355" s="471"/>
      <c r="M355" s="471"/>
      <c r="N355" s="471"/>
      <c r="O355" s="470"/>
      <c r="P355" s="470"/>
      <c r="Q355" s="470"/>
      <c r="R355" s="470"/>
      <c r="S355" s="470"/>
      <c r="T355" s="470"/>
      <c r="U355" s="470"/>
      <c r="V355" s="470"/>
      <c r="W355" s="470"/>
      <c r="X355" s="470"/>
      <c r="Y355" s="470"/>
      <c r="Z355" s="470"/>
    </row>
    <row r="356" spans="1:26" ht="12.75" customHeight="1" x14ac:dyDescent="0.2">
      <c r="A356" s="470"/>
      <c r="B356" s="470"/>
      <c r="C356" s="470"/>
      <c r="D356" s="471"/>
      <c r="E356" s="471"/>
      <c r="F356" s="471"/>
      <c r="G356" s="471"/>
      <c r="H356" s="471"/>
      <c r="I356" s="471"/>
      <c r="J356" s="471"/>
      <c r="K356" s="471"/>
      <c r="L356" s="471"/>
      <c r="M356" s="471"/>
      <c r="N356" s="471"/>
      <c r="O356" s="470"/>
      <c r="P356" s="470"/>
      <c r="Q356" s="470"/>
      <c r="R356" s="470"/>
      <c r="S356" s="470"/>
      <c r="T356" s="470"/>
      <c r="U356" s="470"/>
      <c r="V356" s="470"/>
      <c r="W356" s="470"/>
      <c r="X356" s="470"/>
      <c r="Y356" s="470"/>
      <c r="Z356" s="470"/>
    </row>
    <row r="357" spans="1:26" ht="12.75" customHeight="1" x14ac:dyDescent="0.2">
      <c r="A357" s="470"/>
      <c r="B357" s="470"/>
      <c r="C357" s="470"/>
      <c r="D357" s="471"/>
      <c r="E357" s="471"/>
      <c r="F357" s="471"/>
      <c r="G357" s="471"/>
      <c r="H357" s="471"/>
      <c r="I357" s="471"/>
      <c r="J357" s="471"/>
      <c r="K357" s="471"/>
      <c r="L357" s="471"/>
      <c r="M357" s="471"/>
      <c r="N357" s="471"/>
      <c r="O357" s="470"/>
      <c r="P357" s="470"/>
      <c r="Q357" s="470"/>
      <c r="R357" s="470"/>
      <c r="S357" s="470"/>
      <c r="T357" s="470"/>
      <c r="U357" s="470"/>
      <c r="V357" s="470"/>
      <c r="W357" s="470"/>
      <c r="X357" s="470"/>
      <c r="Y357" s="470"/>
      <c r="Z357" s="470"/>
    </row>
    <row r="358" spans="1:26" ht="12.75" customHeight="1" x14ac:dyDescent="0.2">
      <c r="A358" s="470"/>
      <c r="B358" s="470"/>
      <c r="C358" s="470"/>
      <c r="D358" s="471"/>
      <c r="E358" s="471"/>
      <c r="F358" s="471"/>
      <c r="G358" s="471"/>
      <c r="H358" s="471"/>
      <c r="I358" s="471"/>
      <c r="J358" s="471"/>
      <c r="K358" s="471"/>
      <c r="L358" s="471"/>
      <c r="M358" s="471"/>
      <c r="N358" s="471"/>
      <c r="O358" s="470"/>
      <c r="P358" s="470"/>
      <c r="Q358" s="470"/>
      <c r="R358" s="470"/>
      <c r="S358" s="470"/>
      <c r="T358" s="470"/>
      <c r="U358" s="470"/>
      <c r="V358" s="470"/>
      <c r="W358" s="470"/>
      <c r="X358" s="470"/>
      <c r="Y358" s="470"/>
      <c r="Z358" s="470"/>
    </row>
    <row r="359" spans="1:26" ht="12.75" customHeight="1" x14ac:dyDescent="0.2">
      <c r="A359" s="470"/>
      <c r="B359" s="470"/>
      <c r="C359" s="470"/>
      <c r="D359" s="471"/>
      <c r="E359" s="471"/>
      <c r="F359" s="471"/>
      <c r="G359" s="471"/>
      <c r="H359" s="471"/>
      <c r="I359" s="471"/>
      <c r="J359" s="471"/>
      <c r="K359" s="471"/>
      <c r="L359" s="471"/>
      <c r="M359" s="471"/>
      <c r="N359" s="471"/>
      <c r="O359" s="470"/>
      <c r="P359" s="470"/>
      <c r="Q359" s="470"/>
      <c r="R359" s="470"/>
      <c r="S359" s="470"/>
      <c r="T359" s="470"/>
      <c r="U359" s="470"/>
      <c r="V359" s="470"/>
      <c r="W359" s="470"/>
      <c r="X359" s="470"/>
      <c r="Y359" s="470"/>
      <c r="Z359" s="470"/>
    </row>
    <row r="360" spans="1:26" ht="12.75" customHeight="1" x14ac:dyDescent="0.2">
      <c r="A360" s="470"/>
      <c r="B360" s="470"/>
      <c r="C360" s="470"/>
      <c r="D360" s="471"/>
      <c r="E360" s="471"/>
      <c r="F360" s="471"/>
      <c r="G360" s="471"/>
      <c r="H360" s="471"/>
      <c r="I360" s="471"/>
      <c r="J360" s="471"/>
      <c r="K360" s="471"/>
      <c r="L360" s="471"/>
      <c r="M360" s="471"/>
      <c r="N360" s="471"/>
      <c r="O360" s="470"/>
      <c r="P360" s="470"/>
      <c r="Q360" s="470"/>
      <c r="R360" s="470"/>
      <c r="S360" s="470"/>
      <c r="T360" s="470"/>
      <c r="U360" s="470"/>
      <c r="V360" s="470"/>
      <c r="W360" s="470"/>
      <c r="X360" s="470"/>
      <c r="Y360" s="470"/>
      <c r="Z360" s="470"/>
    </row>
    <row r="361" spans="1:26" ht="12.75" customHeight="1" x14ac:dyDescent="0.2">
      <c r="A361" s="470"/>
      <c r="B361" s="470"/>
      <c r="C361" s="470"/>
      <c r="D361" s="471"/>
      <c r="E361" s="471"/>
      <c r="F361" s="471"/>
      <c r="G361" s="471"/>
      <c r="H361" s="471"/>
      <c r="I361" s="471"/>
      <c r="J361" s="471"/>
      <c r="K361" s="471"/>
      <c r="L361" s="471"/>
      <c r="M361" s="471"/>
      <c r="N361" s="471"/>
      <c r="O361" s="470"/>
      <c r="P361" s="470"/>
      <c r="Q361" s="470"/>
      <c r="R361" s="470"/>
      <c r="S361" s="470"/>
      <c r="T361" s="470"/>
      <c r="U361" s="470"/>
      <c r="V361" s="470"/>
      <c r="W361" s="470"/>
      <c r="X361" s="470"/>
      <c r="Y361" s="470"/>
      <c r="Z361" s="470"/>
    </row>
    <row r="362" spans="1:26" ht="12.75" customHeight="1" x14ac:dyDescent="0.2">
      <c r="A362" s="470"/>
      <c r="B362" s="470"/>
      <c r="C362" s="470"/>
      <c r="D362" s="471"/>
      <c r="E362" s="471"/>
      <c r="F362" s="471"/>
      <c r="G362" s="471"/>
      <c r="H362" s="471"/>
      <c r="I362" s="471"/>
      <c r="J362" s="471"/>
      <c r="K362" s="471"/>
      <c r="L362" s="471"/>
      <c r="M362" s="471"/>
      <c r="N362" s="471"/>
      <c r="O362" s="470"/>
      <c r="P362" s="470"/>
      <c r="Q362" s="470"/>
      <c r="R362" s="470"/>
      <c r="S362" s="470"/>
      <c r="T362" s="470"/>
      <c r="U362" s="470"/>
      <c r="V362" s="470"/>
      <c r="W362" s="470"/>
      <c r="X362" s="470"/>
      <c r="Y362" s="470"/>
      <c r="Z362" s="470"/>
    </row>
    <row r="363" spans="1:26" ht="12.75" customHeight="1" x14ac:dyDescent="0.2">
      <c r="A363" s="470"/>
      <c r="B363" s="470"/>
      <c r="C363" s="470"/>
      <c r="D363" s="471"/>
      <c r="E363" s="471"/>
      <c r="F363" s="471"/>
      <c r="G363" s="471"/>
      <c r="H363" s="471"/>
      <c r="I363" s="471"/>
      <c r="J363" s="471"/>
      <c r="K363" s="471"/>
      <c r="L363" s="471"/>
      <c r="M363" s="471"/>
      <c r="N363" s="471"/>
      <c r="O363" s="470"/>
      <c r="P363" s="470"/>
      <c r="Q363" s="470"/>
      <c r="R363" s="470"/>
      <c r="S363" s="470"/>
      <c r="T363" s="470"/>
      <c r="U363" s="470"/>
      <c r="V363" s="470"/>
      <c r="W363" s="470"/>
      <c r="X363" s="470"/>
      <c r="Y363" s="470"/>
      <c r="Z363" s="470"/>
    </row>
    <row r="364" spans="1:26" ht="12.75" customHeight="1" x14ac:dyDescent="0.2">
      <c r="A364" s="470"/>
      <c r="B364" s="470"/>
      <c r="C364" s="470"/>
      <c r="D364" s="471"/>
      <c r="E364" s="471"/>
      <c r="F364" s="471"/>
      <c r="G364" s="471"/>
      <c r="H364" s="471"/>
      <c r="I364" s="471"/>
      <c r="J364" s="471"/>
      <c r="K364" s="471"/>
      <c r="L364" s="471"/>
      <c r="M364" s="471"/>
      <c r="N364" s="471"/>
      <c r="O364" s="470"/>
      <c r="P364" s="470"/>
      <c r="Q364" s="470"/>
      <c r="R364" s="470"/>
      <c r="S364" s="470"/>
      <c r="T364" s="470"/>
      <c r="U364" s="470"/>
      <c r="V364" s="470"/>
      <c r="W364" s="470"/>
      <c r="X364" s="470"/>
      <c r="Y364" s="470"/>
      <c r="Z364" s="470"/>
    </row>
    <row r="365" spans="1:26" ht="12.75" customHeight="1" x14ac:dyDescent="0.2">
      <c r="A365" s="470"/>
      <c r="B365" s="470"/>
      <c r="C365" s="470"/>
      <c r="D365" s="471"/>
      <c r="E365" s="471"/>
      <c r="F365" s="471"/>
      <c r="G365" s="471"/>
      <c r="H365" s="471"/>
      <c r="I365" s="471"/>
      <c r="J365" s="471"/>
      <c r="K365" s="471"/>
      <c r="L365" s="471"/>
      <c r="M365" s="471"/>
      <c r="N365" s="471"/>
      <c r="O365" s="470"/>
      <c r="P365" s="470"/>
      <c r="Q365" s="470"/>
      <c r="R365" s="470"/>
      <c r="S365" s="470"/>
      <c r="T365" s="470"/>
      <c r="U365" s="470"/>
      <c r="V365" s="470"/>
      <c r="W365" s="470"/>
      <c r="X365" s="470"/>
      <c r="Y365" s="470"/>
      <c r="Z365" s="470"/>
    </row>
    <row r="366" spans="1:26" ht="12.75" customHeight="1" x14ac:dyDescent="0.2">
      <c r="A366" s="470"/>
      <c r="B366" s="470"/>
      <c r="C366" s="470"/>
      <c r="D366" s="471"/>
      <c r="E366" s="471"/>
      <c r="F366" s="471"/>
      <c r="G366" s="471"/>
      <c r="H366" s="471"/>
      <c r="I366" s="471"/>
      <c r="J366" s="471"/>
      <c r="K366" s="471"/>
      <c r="L366" s="471"/>
      <c r="M366" s="471"/>
      <c r="N366" s="471"/>
      <c r="O366" s="470"/>
      <c r="P366" s="470"/>
      <c r="Q366" s="470"/>
      <c r="R366" s="470"/>
      <c r="S366" s="470"/>
      <c r="T366" s="470"/>
      <c r="U366" s="470"/>
      <c r="V366" s="470"/>
      <c r="W366" s="470"/>
      <c r="X366" s="470"/>
      <c r="Y366" s="470"/>
      <c r="Z366" s="470"/>
    </row>
    <row r="367" spans="1:26" ht="12.75" customHeight="1" x14ac:dyDescent="0.2">
      <c r="A367" s="470"/>
      <c r="B367" s="470"/>
      <c r="C367" s="470"/>
      <c r="D367" s="471"/>
      <c r="E367" s="471"/>
      <c r="F367" s="471"/>
      <c r="G367" s="471"/>
      <c r="H367" s="471"/>
      <c r="I367" s="471"/>
      <c r="J367" s="471"/>
      <c r="K367" s="471"/>
      <c r="L367" s="471"/>
      <c r="M367" s="471"/>
      <c r="N367" s="471"/>
      <c r="O367" s="470"/>
      <c r="P367" s="470"/>
      <c r="Q367" s="470"/>
      <c r="R367" s="470"/>
      <c r="S367" s="470"/>
      <c r="T367" s="470"/>
      <c r="U367" s="470"/>
      <c r="V367" s="470"/>
      <c r="W367" s="470"/>
      <c r="X367" s="470"/>
      <c r="Y367" s="470"/>
      <c r="Z367" s="470"/>
    </row>
    <row r="368" spans="1:26" ht="12.75" customHeight="1" x14ac:dyDescent="0.2">
      <c r="A368" s="470"/>
      <c r="B368" s="470"/>
      <c r="C368" s="470"/>
      <c r="D368" s="471"/>
      <c r="E368" s="471"/>
      <c r="F368" s="471"/>
      <c r="G368" s="471"/>
      <c r="H368" s="471"/>
      <c r="I368" s="471"/>
      <c r="J368" s="471"/>
      <c r="K368" s="471"/>
      <c r="L368" s="471"/>
      <c r="M368" s="471"/>
      <c r="N368" s="471"/>
      <c r="O368" s="470"/>
      <c r="P368" s="470"/>
      <c r="Q368" s="470"/>
      <c r="R368" s="470"/>
      <c r="S368" s="470"/>
      <c r="T368" s="470"/>
      <c r="U368" s="470"/>
      <c r="V368" s="470"/>
      <c r="W368" s="470"/>
      <c r="X368" s="470"/>
      <c r="Y368" s="470"/>
      <c r="Z368" s="470"/>
    </row>
    <row r="369" spans="1:26" ht="12.75" customHeight="1" x14ac:dyDescent="0.2">
      <c r="A369" s="470"/>
      <c r="B369" s="470"/>
      <c r="C369" s="470"/>
      <c r="D369" s="471"/>
      <c r="E369" s="471"/>
      <c r="F369" s="471"/>
      <c r="G369" s="471"/>
      <c r="H369" s="471"/>
      <c r="I369" s="471"/>
      <c r="J369" s="471"/>
      <c r="K369" s="471"/>
      <c r="L369" s="471"/>
      <c r="M369" s="471"/>
      <c r="N369" s="471"/>
      <c r="O369" s="470"/>
      <c r="P369" s="470"/>
      <c r="Q369" s="470"/>
      <c r="R369" s="470"/>
      <c r="S369" s="470"/>
      <c r="T369" s="470"/>
      <c r="U369" s="470"/>
      <c r="V369" s="470"/>
      <c r="W369" s="470"/>
      <c r="X369" s="470"/>
      <c r="Y369" s="470"/>
      <c r="Z369" s="470"/>
    </row>
    <row r="370" spans="1:26" ht="12.75" customHeight="1" x14ac:dyDescent="0.2">
      <c r="A370" s="470"/>
      <c r="B370" s="470"/>
      <c r="C370" s="470"/>
      <c r="D370" s="471"/>
      <c r="E370" s="471"/>
      <c r="F370" s="471"/>
      <c r="G370" s="471"/>
      <c r="H370" s="471"/>
      <c r="I370" s="471"/>
      <c r="J370" s="471"/>
      <c r="K370" s="471"/>
      <c r="L370" s="471"/>
      <c r="M370" s="471"/>
      <c r="N370" s="471"/>
      <c r="O370" s="470"/>
      <c r="P370" s="470"/>
      <c r="Q370" s="470"/>
      <c r="R370" s="470"/>
      <c r="S370" s="470"/>
      <c r="T370" s="470"/>
      <c r="U370" s="470"/>
      <c r="V370" s="470"/>
      <c r="W370" s="470"/>
      <c r="X370" s="470"/>
      <c r="Y370" s="470"/>
      <c r="Z370" s="470"/>
    </row>
    <row r="371" spans="1:26" ht="12.75" customHeight="1" x14ac:dyDescent="0.2">
      <c r="A371" s="470"/>
      <c r="B371" s="470"/>
      <c r="C371" s="470"/>
      <c r="D371" s="471"/>
      <c r="E371" s="471"/>
      <c r="F371" s="471"/>
      <c r="G371" s="471"/>
      <c r="H371" s="471"/>
      <c r="I371" s="471"/>
      <c r="J371" s="471"/>
      <c r="K371" s="471"/>
      <c r="L371" s="471"/>
      <c r="M371" s="471"/>
      <c r="N371" s="471"/>
      <c r="O371" s="470"/>
      <c r="P371" s="470"/>
      <c r="Q371" s="470"/>
      <c r="R371" s="470"/>
      <c r="S371" s="470"/>
      <c r="T371" s="470"/>
      <c r="U371" s="470"/>
      <c r="V371" s="470"/>
      <c r="W371" s="470"/>
      <c r="X371" s="470"/>
      <c r="Y371" s="470"/>
      <c r="Z371" s="470"/>
    </row>
    <row r="372" spans="1:26" ht="12.75" customHeight="1" x14ac:dyDescent="0.2">
      <c r="A372" s="470"/>
      <c r="B372" s="470"/>
      <c r="C372" s="470"/>
      <c r="D372" s="471"/>
      <c r="E372" s="471"/>
      <c r="F372" s="471"/>
      <c r="G372" s="471"/>
      <c r="H372" s="471"/>
      <c r="I372" s="471"/>
      <c r="J372" s="471"/>
      <c r="K372" s="471"/>
      <c r="L372" s="471"/>
      <c r="M372" s="471"/>
      <c r="N372" s="471"/>
      <c r="O372" s="470"/>
      <c r="P372" s="470"/>
      <c r="Q372" s="470"/>
      <c r="R372" s="470"/>
      <c r="S372" s="470"/>
      <c r="T372" s="470"/>
      <c r="U372" s="470"/>
      <c r="V372" s="470"/>
      <c r="W372" s="470"/>
      <c r="X372" s="470"/>
      <c r="Y372" s="470"/>
      <c r="Z372" s="470"/>
    </row>
    <row r="373" spans="1:26" ht="12.75" customHeight="1" x14ac:dyDescent="0.2">
      <c r="A373" s="470"/>
      <c r="B373" s="470"/>
      <c r="C373" s="470"/>
      <c r="D373" s="471"/>
      <c r="E373" s="471"/>
      <c r="F373" s="471"/>
      <c r="G373" s="471"/>
      <c r="H373" s="471"/>
      <c r="I373" s="471"/>
      <c r="J373" s="471"/>
      <c r="K373" s="471"/>
      <c r="L373" s="471"/>
      <c r="M373" s="471"/>
      <c r="N373" s="471"/>
      <c r="O373" s="470"/>
      <c r="P373" s="470"/>
      <c r="Q373" s="470"/>
      <c r="R373" s="470"/>
      <c r="S373" s="470"/>
      <c r="T373" s="470"/>
      <c r="U373" s="470"/>
      <c r="V373" s="470"/>
      <c r="W373" s="470"/>
      <c r="X373" s="470"/>
      <c r="Y373" s="470"/>
      <c r="Z373" s="470"/>
    </row>
    <row r="374" spans="1:26" ht="12.75" customHeight="1" x14ac:dyDescent="0.2">
      <c r="A374" s="470"/>
      <c r="B374" s="470"/>
      <c r="C374" s="470"/>
      <c r="D374" s="471"/>
      <c r="E374" s="471"/>
      <c r="F374" s="471"/>
      <c r="G374" s="471"/>
      <c r="H374" s="471"/>
      <c r="I374" s="471"/>
      <c r="J374" s="471"/>
      <c r="K374" s="471"/>
      <c r="L374" s="471"/>
      <c r="M374" s="471"/>
      <c r="N374" s="471"/>
      <c r="O374" s="470"/>
      <c r="P374" s="470"/>
      <c r="Q374" s="470"/>
      <c r="R374" s="470"/>
      <c r="S374" s="470"/>
      <c r="T374" s="470"/>
      <c r="U374" s="470"/>
      <c r="V374" s="470"/>
      <c r="W374" s="470"/>
      <c r="X374" s="470"/>
      <c r="Y374" s="470"/>
      <c r="Z374" s="470"/>
    </row>
    <row r="375" spans="1:26" ht="12.75" customHeight="1" x14ac:dyDescent="0.2">
      <c r="A375" s="470"/>
      <c r="B375" s="470"/>
      <c r="C375" s="470"/>
      <c r="D375" s="471"/>
      <c r="E375" s="471"/>
      <c r="F375" s="471"/>
      <c r="G375" s="471"/>
      <c r="H375" s="471"/>
      <c r="I375" s="471"/>
      <c r="J375" s="471"/>
      <c r="K375" s="471"/>
      <c r="L375" s="471"/>
      <c r="M375" s="471"/>
      <c r="N375" s="471"/>
      <c r="O375" s="470"/>
      <c r="P375" s="470"/>
      <c r="Q375" s="470"/>
      <c r="R375" s="470"/>
      <c r="S375" s="470"/>
      <c r="T375" s="470"/>
      <c r="U375" s="470"/>
      <c r="V375" s="470"/>
      <c r="W375" s="470"/>
      <c r="X375" s="470"/>
      <c r="Y375" s="470"/>
      <c r="Z375" s="470"/>
    </row>
    <row r="376" spans="1:26" ht="12.75" customHeight="1" x14ac:dyDescent="0.2">
      <c r="A376" s="470"/>
      <c r="B376" s="470"/>
      <c r="C376" s="470"/>
      <c r="D376" s="471"/>
      <c r="E376" s="471"/>
      <c r="F376" s="471"/>
      <c r="G376" s="471"/>
      <c r="H376" s="471"/>
      <c r="I376" s="471"/>
      <c r="J376" s="471"/>
      <c r="K376" s="471"/>
      <c r="L376" s="471"/>
      <c r="M376" s="471"/>
      <c r="N376" s="471"/>
      <c r="O376" s="470"/>
      <c r="P376" s="470"/>
      <c r="Q376" s="470"/>
      <c r="R376" s="470"/>
      <c r="S376" s="470"/>
      <c r="T376" s="470"/>
      <c r="U376" s="470"/>
      <c r="V376" s="470"/>
      <c r="W376" s="470"/>
      <c r="X376" s="470"/>
      <c r="Y376" s="470"/>
      <c r="Z376" s="470"/>
    </row>
    <row r="377" spans="1:26" ht="12.75" customHeight="1" x14ac:dyDescent="0.2">
      <c r="A377" s="470"/>
      <c r="B377" s="470"/>
      <c r="C377" s="470"/>
      <c r="D377" s="471"/>
      <c r="E377" s="471"/>
      <c r="F377" s="471"/>
      <c r="G377" s="471"/>
      <c r="H377" s="471"/>
      <c r="I377" s="471"/>
      <c r="J377" s="471"/>
      <c r="K377" s="471"/>
      <c r="L377" s="471"/>
      <c r="M377" s="471"/>
      <c r="N377" s="471"/>
      <c r="O377" s="470"/>
      <c r="P377" s="470"/>
      <c r="Q377" s="470"/>
      <c r="R377" s="470"/>
      <c r="S377" s="470"/>
      <c r="T377" s="470"/>
      <c r="U377" s="470"/>
      <c r="V377" s="470"/>
      <c r="W377" s="470"/>
      <c r="X377" s="470"/>
      <c r="Y377" s="470"/>
      <c r="Z377" s="470"/>
    </row>
    <row r="378" spans="1:26" ht="12.75" customHeight="1" x14ac:dyDescent="0.2">
      <c r="A378" s="470"/>
      <c r="B378" s="470"/>
      <c r="C378" s="470"/>
      <c r="D378" s="471"/>
      <c r="E378" s="471"/>
      <c r="F378" s="471"/>
      <c r="G378" s="471"/>
      <c r="H378" s="471"/>
      <c r="I378" s="471"/>
      <c r="J378" s="471"/>
      <c r="K378" s="471"/>
      <c r="L378" s="471"/>
      <c r="M378" s="471"/>
      <c r="N378" s="471"/>
      <c r="O378" s="470"/>
      <c r="P378" s="470"/>
      <c r="Q378" s="470"/>
      <c r="R378" s="470"/>
      <c r="S378" s="470"/>
      <c r="T378" s="470"/>
      <c r="U378" s="470"/>
      <c r="V378" s="470"/>
      <c r="W378" s="470"/>
      <c r="X378" s="470"/>
      <c r="Y378" s="470"/>
      <c r="Z378" s="470"/>
    </row>
    <row r="379" spans="1:26" ht="12.75" customHeight="1" x14ac:dyDescent="0.2">
      <c r="A379" s="470"/>
      <c r="B379" s="470"/>
      <c r="C379" s="470"/>
      <c r="D379" s="471"/>
      <c r="E379" s="471"/>
      <c r="F379" s="471"/>
      <c r="G379" s="471"/>
      <c r="H379" s="471"/>
      <c r="I379" s="471"/>
      <c r="J379" s="471"/>
      <c r="K379" s="471"/>
      <c r="L379" s="471"/>
      <c r="M379" s="471"/>
      <c r="N379" s="471"/>
      <c r="O379" s="470"/>
      <c r="P379" s="470"/>
      <c r="Q379" s="470"/>
      <c r="R379" s="470"/>
      <c r="S379" s="470"/>
      <c r="T379" s="470"/>
      <c r="U379" s="470"/>
      <c r="V379" s="470"/>
      <c r="W379" s="470"/>
      <c r="X379" s="470"/>
      <c r="Y379" s="470"/>
      <c r="Z379" s="470"/>
    </row>
    <row r="380" spans="1:26" ht="12.75" customHeight="1" x14ac:dyDescent="0.2">
      <c r="A380" s="470"/>
      <c r="B380" s="470"/>
      <c r="C380" s="470"/>
      <c r="D380" s="471"/>
      <c r="E380" s="471"/>
      <c r="F380" s="471"/>
      <c r="G380" s="471"/>
      <c r="H380" s="471"/>
      <c r="I380" s="471"/>
      <c r="J380" s="471"/>
      <c r="K380" s="471"/>
      <c r="L380" s="471"/>
      <c r="M380" s="471"/>
      <c r="N380" s="471"/>
      <c r="O380" s="470"/>
      <c r="P380" s="470"/>
      <c r="Q380" s="470"/>
      <c r="R380" s="470"/>
      <c r="S380" s="470"/>
      <c r="T380" s="470"/>
      <c r="U380" s="470"/>
      <c r="V380" s="470"/>
      <c r="W380" s="470"/>
      <c r="X380" s="470"/>
      <c r="Y380" s="470"/>
      <c r="Z380" s="470"/>
    </row>
    <row r="381" spans="1:26" ht="12.75" customHeight="1" x14ac:dyDescent="0.2">
      <c r="A381" s="470"/>
      <c r="B381" s="470"/>
      <c r="C381" s="470"/>
      <c r="D381" s="471"/>
      <c r="E381" s="471"/>
      <c r="F381" s="471"/>
      <c r="G381" s="471"/>
      <c r="H381" s="471"/>
      <c r="I381" s="471"/>
      <c r="J381" s="471"/>
      <c r="K381" s="471"/>
      <c r="L381" s="471"/>
      <c r="M381" s="471"/>
      <c r="N381" s="471"/>
      <c r="O381" s="470"/>
      <c r="P381" s="470"/>
      <c r="Q381" s="470"/>
      <c r="R381" s="470"/>
      <c r="S381" s="470"/>
      <c r="T381" s="470"/>
      <c r="U381" s="470"/>
      <c r="V381" s="470"/>
      <c r="W381" s="470"/>
      <c r="X381" s="470"/>
      <c r="Y381" s="470"/>
      <c r="Z381" s="470"/>
    </row>
    <row r="382" spans="1:26" ht="12.75" customHeight="1" x14ac:dyDescent="0.2">
      <c r="A382" s="470"/>
      <c r="B382" s="470"/>
      <c r="C382" s="470"/>
      <c r="D382" s="471"/>
      <c r="E382" s="471"/>
      <c r="F382" s="471"/>
      <c r="G382" s="471"/>
      <c r="H382" s="471"/>
      <c r="I382" s="471"/>
      <c r="J382" s="471"/>
      <c r="K382" s="471"/>
      <c r="L382" s="471"/>
      <c r="M382" s="471"/>
      <c r="N382" s="471"/>
      <c r="O382" s="470"/>
      <c r="P382" s="470"/>
      <c r="Q382" s="470"/>
      <c r="R382" s="470"/>
      <c r="S382" s="470"/>
      <c r="T382" s="470"/>
      <c r="U382" s="470"/>
      <c r="V382" s="470"/>
      <c r="W382" s="470"/>
      <c r="X382" s="470"/>
      <c r="Y382" s="470"/>
      <c r="Z382" s="470"/>
    </row>
    <row r="383" spans="1:26" ht="12.75" customHeight="1" x14ac:dyDescent="0.2">
      <c r="A383" s="470"/>
      <c r="B383" s="470"/>
      <c r="C383" s="470"/>
      <c r="D383" s="471"/>
      <c r="E383" s="471"/>
      <c r="F383" s="471"/>
      <c r="G383" s="471"/>
      <c r="H383" s="471"/>
      <c r="I383" s="471"/>
      <c r="J383" s="471"/>
      <c r="K383" s="471"/>
      <c r="L383" s="471"/>
      <c r="M383" s="471"/>
      <c r="N383" s="471"/>
      <c r="O383" s="470"/>
      <c r="P383" s="470"/>
      <c r="Q383" s="470"/>
      <c r="R383" s="470"/>
      <c r="S383" s="470"/>
      <c r="T383" s="470"/>
      <c r="U383" s="470"/>
      <c r="V383" s="470"/>
      <c r="W383" s="470"/>
      <c r="X383" s="470"/>
      <c r="Y383" s="470"/>
      <c r="Z383" s="470"/>
    </row>
    <row r="384" spans="1:26" ht="12.75" customHeight="1" x14ac:dyDescent="0.2">
      <c r="A384" s="470"/>
      <c r="B384" s="470"/>
      <c r="C384" s="470"/>
      <c r="D384" s="471"/>
      <c r="E384" s="471"/>
      <c r="F384" s="471"/>
      <c r="G384" s="471"/>
      <c r="H384" s="471"/>
      <c r="I384" s="471"/>
      <c r="J384" s="471"/>
      <c r="K384" s="471"/>
      <c r="L384" s="471"/>
      <c r="M384" s="471"/>
      <c r="N384" s="471"/>
      <c r="O384" s="470"/>
      <c r="P384" s="470"/>
      <c r="Q384" s="470"/>
      <c r="R384" s="470"/>
      <c r="S384" s="470"/>
      <c r="T384" s="470"/>
      <c r="U384" s="470"/>
      <c r="V384" s="470"/>
      <c r="W384" s="470"/>
      <c r="X384" s="470"/>
      <c r="Y384" s="470"/>
      <c r="Z384" s="470"/>
    </row>
    <row r="385" spans="1:26" ht="12.75" customHeight="1" x14ac:dyDescent="0.2">
      <c r="A385" s="470"/>
      <c r="B385" s="470"/>
      <c r="C385" s="470"/>
      <c r="D385" s="471"/>
      <c r="E385" s="471"/>
      <c r="F385" s="471"/>
      <c r="G385" s="471"/>
      <c r="H385" s="471"/>
      <c r="I385" s="471"/>
      <c r="J385" s="471"/>
      <c r="K385" s="471"/>
      <c r="L385" s="471"/>
      <c r="M385" s="471"/>
      <c r="N385" s="471"/>
      <c r="O385" s="470"/>
      <c r="P385" s="470"/>
      <c r="Q385" s="470"/>
      <c r="R385" s="470"/>
      <c r="S385" s="470"/>
      <c r="T385" s="470"/>
      <c r="U385" s="470"/>
      <c r="V385" s="470"/>
      <c r="W385" s="470"/>
      <c r="X385" s="470"/>
      <c r="Y385" s="470"/>
      <c r="Z385" s="470"/>
    </row>
    <row r="386" spans="1:26" ht="12.75" customHeight="1" x14ac:dyDescent="0.2">
      <c r="A386" s="470"/>
      <c r="B386" s="470"/>
      <c r="C386" s="470"/>
      <c r="D386" s="471"/>
      <c r="E386" s="471"/>
      <c r="F386" s="471"/>
      <c r="G386" s="471"/>
      <c r="H386" s="471"/>
      <c r="I386" s="471"/>
      <c r="J386" s="471"/>
      <c r="K386" s="471"/>
      <c r="L386" s="471"/>
      <c r="M386" s="471"/>
      <c r="N386" s="471"/>
      <c r="O386" s="470"/>
      <c r="P386" s="470"/>
      <c r="Q386" s="470"/>
      <c r="R386" s="470"/>
      <c r="S386" s="470"/>
      <c r="T386" s="470"/>
      <c r="U386" s="470"/>
      <c r="V386" s="470"/>
      <c r="W386" s="470"/>
      <c r="X386" s="470"/>
      <c r="Y386" s="470"/>
      <c r="Z386" s="470"/>
    </row>
    <row r="387" spans="1:26" ht="12.75" customHeight="1" x14ac:dyDescent="0.2">
      <c r="A387" s="470"/>
      <c r="B387" s="470"/>
      <c r="C387" s="470"/>
      <c r="D387" s="471"/>
      <c r="E387" s="471"/>
      <c r="F387" s="471"/>
      <c r="G387" s="471"/>
      <c r="H387" s="471"/>
      <c r="I387" s="471"/>
      <c r="J387" s="471"/>
      <c r="K387" s="471"/>
      <c r="L387" s="471"/>
      <c r="M387" s="471"/>
      <c r="N387" s="471"/>
      <c r="O387" s="470"/>
      <c r="P387" s="470"/>
      <c r="Q387" s="470"/>
      <c r="R387" s="470"/>
      <c r="S387" s="470"/>
      <c r="T387" s="470"/>
      <c r="U387" s="470"/>
      <c r="V387" s="470"/>
      <c r="W387" s="470"/>
      <c r="X387" s="470"/>
      <c r="Y387" s="470"/>
      <c r="Z387" s="470"/>
    </row>
    <row r="388" spans="1:26" ht="12.75" customHeight="1" x14ac:dyDescent="0.2">
      <c r="A388" s="470"/>
      <c r="B388" s="470"/>
      <c r="C388" s="470"/>
      <c r="D388" s="471"/>
      <c r="E388" s="471"/>
      <c r="F388" s="471"/>
      <c r="G388" s="471"/>
      <c r="H388" s="471"/>
      <c r="I388" s="471"/>
      <c r="J388" s="471"/>
      <c r="K388" s="471"/>
      <c r="L388" s="471"/>
      <c r="M388" s="471"/>
      <c r="N388" s="471"/>
      <c r="O388" s="470"/>
      <c r="P388" s="470"/>
      <c r="Q388" s="470"/>
      <c r="R388" s="470"/>
      <c r="S388" s="470"/>
      <c r="T388" s="470"/>
      <c r="U388" s="470"/>
      <c r="V388" s="470"/>
      <c r="W388" s="470"/>
      <c r="X388" s="470"/>
      <c r="Y388" s="470"/>
      <c r="Z388" s="470"/>
    </row>
    <row r="389" spans="1:26" ht="12.75" customHeight="1" x14ac:dyDescent="0.2">
      <c r="A389" s="470"/>
      <c r="B389" s="470"/>
      <c r="C389" s="470"/>
      <c r="D389" s="471"/>
      <c r="E389" s="471"/>
      <c r="F389" s="471"/>
      <c r="G389" s="471"/>
      <c r="H389" s="471"/>
      <c r="I389" s="471"/>
      <c r="J389" s="471"/>
      <c r="K389" s="471"/>
      <c r="L389" s="471"/>
      <c r="M389" s="471"/>
      <c r="N389" s="471"/>
      <c r="O389" s="470"/>
      <c r="P389" s="470"/>
      <c r="Q389" s="470"/>
      <c r="R389" s="470"/>
      <c r="S389" s="470"/>
      <c r="T389" s="470"/>
      <c r="U389" s="470"/>
      <c r="V389" s="470"/>
      <c r="W389" s="470"/>
      <c r="X389" s="470"/>
      <c r="Y389" s="470"/>
      <c r="Z389" s="470"/>
    </row>
    <row r="390" spans="1:26" ht="12.75" customHeight="1" x14ac:dyDescent="0.2">
      <c r="A390" s="470"/>
      <c r="B390" s="470"/>
      <c r="C390" s="470"/>
      <c r="D390" s="471"/>
      <c r="E390" s="471"/>
      <c r="F390" s="471"/>
      <c r="G390" s="471"/>
      <c r="H390" s="471"/>
      <c r="I390" s="471"/>
      <c r="J390" s="471"/>
      <c r="K390" s="471"/>
      <c r="L390" s="471"/>
      <c r="M390" s="471"/>
      <c r="N390" s="471"/>
      <c r="O390" s="470"/>
      <c r="P390" s="470"/>
      <c r="Q390" s="470"/>
      <c r="R390" s="470"/>
      <c r="S390" s="470"/>
      <c r="T390" s="470"/>
      <c r="U390" s="470"/>
      <c r="V390" s="470"/>
      <c r="W390" s="470"/>
      <c r="X390" s="470"/>
      <c r="Y390" s="470"/>
      <c r="Z390" s="470"/>
    </row>
    <row r="391" spans="1:26" ht="12.75" customHeight="1" x14ac:dyDescent="0.2">
      <c r="A391" s="470"/>
      <c r="B391" s="470"/>
      <c r="C391" s="470"/>
      <c r="D391" s="471"/>
      <c r="E391" s="471"/>
      <c r="F391" s="471"/>
      <c r="G391" s="471"/>
      <c r="H391" s="471"/>
      <c r="I391" s="471"/>
      <c r="J391" s="471"/>
      <c r="K391" s="471"/>
      <c r="L391" s="471"/>
      <c r="M391" s="471"/>
      <c r="N391" s="471"/>
      <c r="O391" s="470"/>
      <c r="P391" s="470"/>
      <c r="Q391" s="470"/>
      <c r="R391" s="470"/>
      <c r="S391" s="470"/>
      <c r="T391" s="470"/>
      <c r="U391" s="470"/>
      <c r="V391" s="470"/>
      <c r="W391" s="470"/>
      <c r="X391" s="470"/>
      <c r="Y391" s="470"/>
      <c r="Z391" s="470"/>
    </row>
    <row r="392" spans="1:26" ht="12.75" customHeight="1" x14ac:dyDescent="0.2">
      <c r="A392" s="470"/>
      <c r="B392" s="470"/>
      <c r="C392" s="470"/>
      <c r="D392" s="471"/>
      <c r="E392" s="471"/>
      <c r="F392" s="471"/>
      <c r="G392" s="471"/>
      <c r="H392" s="471"/>
      <c r="I392" s="471"/>
      <c r="J392" s="471"/>
      <c r="K392" s="471"/>
      <c r="L392" s="471"/>
      <c r="M392" s="471"/>
      <c r="N392" s="471"/>
      <c r="O392" s="470"/>
      <c r="P392" s="470"/>
      <c r="Q392" s="470"/>
      <c r="R392" s="470"/>
      <c r="S392" s="470"/>
      <c r="T392" s="470"/>
      <c r="U392" s="470"/>
      <c r="V392" s="470"/>
      <c r="W392" s="470"/>
      <c r="X392" s="470"/>
      <c r="Y392" s="470"/>
      <c r="Z392" s="470"/>
    </row>
    <row r="393" spans="1:26" ht="12.75" customHeight="1" x14ac:dyDescent="0.2">
      <c r="A393" s="470"/>
      <c r="B393" s="470"/>
      <c r="C393" s="470"/>
      <c r="D393" s="471"/>
      <c r="E393" s="471"/>
      <c r="F393" s="471"/>
      <c r="G393" s="471"/>
      <c r="H393" s="471"/>
      <c r="I393" s="471"/>
      <c r="J393" s="471"/>
      <c r="K393" s="471"/>
      <c r="L393" s="471"/>
      <c r="M393" s="471"/>
      <c r="N393" s="471"/>
      <c r="O393" s="470"/>
      <c r="P393" s="470"/>
      <c r="Q393" s="470"/>
      <c r="R393" s="470"/>
      <c r="S393" s="470"/>
      <c r="T393" s="470"/>
      <c r="U393" s="470"/>
      <c r="V393" s="470"/>
      <c r="W393" s="470"/>
      <c r="X393" s="470"/>
      <c r="Y393" s="470"/>
      <c r="Z393" s="470"/>
    </row>
    <row r="394" spans="1:26" ht="12.75" customHeight="1" x14ac:dyDescent="0.2">
      <c r="A394" s="470"/>
      <c r="B394" s="470"/>
      <c r="C394" s="470"/>
      <c r="D394" s="471"/>
      <c r="E394" s="471"/>
      <c r="F394" s="471"/>
      <c r="G394" s="471"/>
      <c r="H394" s="471"/>
      <c r="I394" s="471"/>
      <c r="J394" s="471"/>
      <c r="K394" s="471"/>
      <c r="L394" s="471"/>
      <c r="M394" s="471"/>
      <c r="N394" s="471"/>
      <c r="O394" s="470"/>
      <c r="P394" s="470"/>
      <c r="Q394" s="470"/>
      <c r="R394" s="470"/>
      <c r="S394" s="470"/>
      <c r="T394" s="470"/>
      <c r="U394" s="470"/>
      <c r="V394" s="470"/>
      <c r="W394" s="470"/>
      <c r="X394" s="470"/>
      <c r="Y394" s="470"/>
      <c r="Z394" s="470"/>
    </row>
    <row r="395" spans="1:26" ht="12.75" customHeight="1" x14ac:dyDescent="0.2">
      <c r="A395" s="470"/>
      <c r="B395" s="470"/>
      <c r="C395" s="470"/>
      <c r="D395" s="471"/>
      <c r="E395" s="471"/>
      <c r="F395" s="471"/>
      <c r="G395" s="471"/>
      <c r="H395" s="471"/>
      <c r="I395" s="471"/>
      <c r="J395" s="471"/>
      <c r="K395" s="471"/>
      <c r="L395" s="471"/>
      <c r="M395" s="471"/>
      <c r="N395" s="471"/>
      <c r="O395" s="470"/>
      <c r="P395" s="470"/>
      <c r="Q395" s="470"/>
      <c r="R395" s="470"/>
      <c r="S395" s="470"/>
      <c r="T395" s="470"/>
      <c r="U395" s="470"/>
      <c r="V395" s="470"/>
      <c r="W395" s="470"/>
      <c r="X395" s="470"/>
      <c r="Y395" s="470"/>
      <c r="Z395" s="470"/>
    </row>
    <row r="396" spans="1:26" ht="12.75" customHeight="1" x14ac:dyDescent="0.2">
      <c r="A396" s="470"/>
      <c r="B396" s="470"/>
      <c r="C396" s="470"/>
      <c r="D396" s="471"/>
      <c r="E396" s="471"/>
      <c r="F396" s="471"/>
      <c r="G396" s="471"/>
      <c r="H396" s="471"/>
      <c r="I396" s="471"/>
      <c r="J396" s="471"/>
      <c r="K396" s="471"/>
      <c r="L396" s="471"/>
      <c r="M396" s="471"/>
      <c r="N396" s="471"/>
      <c r="O396" s="470"/>
      <c r="P396" s="470"/>
      <c r="Q396" s="470"/>
      <c r="R396" s="470"/>
      <c r="S396" s="470"/>
      <c r="T396" s="470"/>
      <c r="U396" s="470"/>
      <c r="V396" s="470"/>
      <c r="W396" s="470"/>
      <c r="X396" s="470"/>
      <c r="Y396" s="470"/>
      <c r="Z396" s="470"/>
    </row>
    <row r="397" spans="1:26" ht="12.75" customHeight="1" x14ac:dyDescent="0.2">
      <c r="A397" s="470"/>
      <c r="B397" s="470"/>
      <c r="C397" s="470"/>
      <c r="D397" s="471"/>
      <c r="E397" s="471"/>
      <c r="F397" s="471"/>
      <c r="G397" s="471"/>
      <c r="H397" s="471"/>
      <c r="I397" s="471"/>
      <c r="J397" s="471"/>
      <c r="K397" s="471"/>
      <c r="L397" s="471"/>
      <c r="M397" s="471"/>
      <c r="N397" s="471"/>
      <c r="O397" s="470"/>
      <c r="P397" s="470"/>
      <c r="Q397" s="470"/>
      <c r="R397" s="470"/>
      <c r="S397" s="470"/>
      <c r="T397" s="470"/>
      <c r="U397" s="470"/>
      <c r="V397" s="470"/>
      <c r="W397" s="470"/>
      <c r="X397" s="470"/>
      <c r="Y397" s="470"/>
      <c r="Z397" s="470"/>
    </row>
    <row r="398" spans="1:26" ht="12.75" customHeight="1" x14ac:dyDescent="0.2">
      <c r="A398" s="470"/>
      <c r="B398" s="470"/>
      <c r="C398" s="470"/>
      <c r="D398" s="471"/>
      <c r="E398" s="471"/>
      <c r="F398" s="471"/>
      <c r="G398" s="471"/>
      <c r="H398" s="471"/>
      <c r="I398" s="471"/>
      <c r="J398" s="471"/>
      <c r="K398" s="471"/>
      <c r="L398" s="471"/>
      <c r="M398" s="471"/>
      <c r="N398" s="471"/>
      <c r="O398" s="470"/>
      <c r="P398" s="470"/>
      <c r="Q398" s="470"/>
      <c r="R398" s="470"/>
      <c r="S398" s="470"/>
      <c r="T398" s="470"/>
      <c r="U398" s="470"/>
      <c r="V398" s="470"/>
      <c r="W398" s="470"/>
      <c r="X398" s="470"/>
      <c r="Y398" s="470"/>
      <c r="Z398" s="470"/>
    </row>
    <row r="399" spans="1:26" ht="12.75" customHeight="1" x14ac:dyDescent="0.2">
      <c r="A399" s="470"/>
      <c r="B399" s="470"/>
      <c r="C399" s="470"/>
      <c r="D399" s="471"/>
      <c r="E399" s="471"/>
      <c r="F399" s="471"/>
      <c r="G399" s="471"/>
      <c r="H399" s="471"/>
      <c r="I399" s="471"/>
      <c r="J399" s="471"/>
      <c r="K399" s="471"/>
      <c r="L399" s="471"/>
      <c r="M399" s="471"/>
      <c r="N399" s="471"/>
      <c r="O399" s="470"/>
      <c r="P399" s="470"/>
      <c r="Q399" s="470"/>
      <c r="R399" s="470"/>
      <c r="S399" s="470"/>
      <c r="T399" s="470"/>
      <c r="U399" s="470"/>
      <c r="V399" s="470"/>
      <c r="W399" s="470"/>
      <c r="X399" s="470"/>
      <c r="Y399" s="470"/>
      <c r="Z399" s="470"/>
    </row>
    <row r="400" spans="1:26" ht="12.75" customHeight="1" x14ac:dyDescent="0.2">
      <c r="A400" s="470"/>
      <c r="B400" s="470"/>
      <c r="C400" s="470"/>
      <c r="D400" s="471"/>
      <c r="E400" s="471"/>
      <c r="F400" s="471"/>
      <c r="G400" s="471"/>
      <c r="H400" s="471"/>
      <c r="I400" s="471"/>
      <c r="J400" s="471"/>
      <c r="K400" s="471"/>
      <c r="L400" s="471"/>
      <c r="M400" s="471"/>
      <c r="N400" s="471"/>
      <c r="O400" s="470"/>
      <c r="P400" s="470"/>
      <c r="Q400" s="470"/>
      <c r="R400" s="470"/>
      <c r="S400" s="470"/>
      <c r="T400" s="470"/>
      <c r="U400" s="470"/>
      <c r="V400" s="470"/>
      <c r="W400" s="470"/>
      <c r="X400" s="470"/>
      <c r="Y400" s="470"/>
      <c r="Z400" s="470"/>
    </row>
    <row r="401" spans="1:26" ht="12.75" customHeight="1" x14ac:dyDescent="0.2">
      <c r="A401" s="470"/>
      <c r="B401" s="470"/>
      <c r="C401" s="470"/>
      <c r="D401" s="471"/>
      <c r="E401" s="471"/>
      <c r="F401" s="471"/>
      <c r="G401" s="471"/>
      <c r="H401" s="471"/>
      <c r="I401" s="471"/>
      <c r="J401" s="471"/>
      <c r="K401" s="471"/>
      <c r="L401" s="471"/>
      <c r="M401" s="471"/>
      <c r="N401" s="471"/>
      <c r="O401" s="470"/>
      <c r="P401" s="470"/>
      <c r="Q401" s="470"/>
      <c r="R401" s="470"/>
      <c r="S401" s="470"/>
      <c r="T401" s="470"/>
      <c r="U401" s="470"/>
      <c r="V401" s="470"/>
      <c r="W401" s="470"/>
      <c r="X401" s="470"/>
      <c r="Y401" s="470"/>
      <c r="Z401" s="470"/>
    </row>
    <row r="402" spans="1:26" ht="12.75" customHeight="1" x14ac:dyDescent="0.2">
      <c r="A402" s="470"/>
      <c r="B402" s="470"/>
      <c r="C402" s="470"/>
      <c r="D402" s="471"/>
      <c r="E402" s="471"/>
      <c r="F402" s="471"/>
      <c r="G402" s="471"/>
      <c r="H402" s="471"/>
      <c r="I402" s="471"/>
      <c r="J402" s="471"/>
      <c r="K402" s="471"/>
      <c r="L402" s="471"/>
      <c r="M402" s="471"/>
      <c r="N402" s="471"/>
      <c r="O402" s="470"/>
      <c r="P402" s="470"/>
      <c r="Q402" s="470"/>
      <c r="R402" s="470"/>
      <c r="S402" s="470"/>
      <c r="T402" s="470"/>
      <c r="U402" s="470"/>
      <c r="V402" s="470"/>
      <c r="W402" s="470"/>
      <c r="X402" s="470"/>
      <c r="Y402" s="470"/>
      <c r="Z402" s="470"/>
    </row>
    <row r="403" spans="1:26" ht="12.75" customHeight="1" x14ac:dyDescent="0.2">
      <c r="A403" s="470"/>
      <c r="B403" s="470"/>
      <c r="C403" s="470"/>
      <c r="D403" s="471"/>
      <c r="E403" s="471"/>
      <c r="F403" s="471"/>
      <c r="G403" s="471"/>
      <c r="H403" s="471"/>
      <c r="I403" s="471"/>
      <c r="J403" s="471"/>
      <c r="K403" s="471"/>
      <c r="L403" s="471"/>
      <c r="M403" s="471"/>
      <c r="N403" s="471"/>
      <c r="O403" s="470"/>
      <c r="P403" s="470"/>
      <c r="Q403" s="470"/>
      <c r="R403" s="470"/>
      <c r="S403" s="470"/>
      <c r="T403" s="470"/>
      <c r="U403" s="470"/>
      <c r="V403" s="470"/>
      <c r="W403" s="470"/>
      <c r="X403" s="470"/>
      <c r="Y403" s="470"/>
      <c r="Z403" s="470"/>
    </row>
    <row r="404" spans="1:26" ht="12.75" customHeight="1" x14ac:dyDescent="0.2">
      <c r="A404" s="470"/>
      <c r="B404" s="470"/>
      <c r="C404" s="470"/>
      <c r="D404" s="471"/>
      <c r="E404" s="471"/>
      <c r="F404" s="471"/>
      <c r="G404" s="471"/>
      <c r="H404" s="471"/>
      <c r="I404" s="471"/>
      <c r="J404" s="471"/>
      <c r="K404" s="471"/>
      <c r="L404" s="471"/>
      <c r="M404" s="471"/>
      <c r="N404" s="471"/>
      <c r="O404" s="470"/>
      <c r="P404" s="470"/>
      <c r="Q404" s="470"/>
      <c r="R404" s="470"/>
      <c r="S404" s="470"/>
      <c r="T404" s="470"/>
      <c r="U404" s="470"/>
      <c r="V404" s="470"/>
      <c r="W404" s="470"/>
      <c r="X404" s="470"/>
      <c r="Y404" s="470"/>
      <c r="Z404" s="470"/>
    </row>
    <row r="405" spans="1:26" ht="12.75" customHeight="1" x14ac:dyDescent="0.2">
      <c r="A405" s="470"/>
      <c r="B405" s="470"/>
      <c r="C405" s="470"/>
      <c r="D405" s="471"/>
      <c r="E405" s="471"/>
      <c r="F405" s="471"/>
      <c r="G405" s="471"/>
      <c r="H405" s="471"/>
      <c r="I405" s="471"/>
      <c r="J405" s="471"/>
      <c r="K405" s="471"/>
      <c r="L405" s="471"/>
      <c r="M405" s="471"/>
      <c r="N405" s="471"/>
      <c r="O405" s="470"/>
      <c r="P405" s="470"/>
      <c r="Q405" s="470"/>
      <c r="R405" s="470"/>
      <c r="S405" s="470"/>
      <c r="T405" s="470"/>
      <c r="U405" s="470"/>
      <c r="V405" s="470"/>
      <c r="W405" s="470"/>
      <c r="X405" s="470"/>
      <c r="Y405" s="470"/>
      <c r="Z405" s="470"/>
    </row>
    <row r="406" spans="1:26" ht="12.75" customHeight="1" x14ac:dyDescent="0.2">
      <c r="A406" s="470"/>
      <c r="B406" s="470"/>
      <c r="C406" s="470"/>
      <c r="D406" s="471"/>
      <c r="E406" s="471"/>
      <c r="F406" s="471"/>
      <c r="G406" s="471"/>
      <c r="H406" s="471"/>
      <c r="I406" s="471"/>
      <c r="J406" s="471"/>
      <c r="K406" s="471"/>
      <c r="L406" s="471"/>
      <c r="M406" s="471"/>
      <c r="N406" s="471"/>
      <c r="O406" s="470"/>
      <c r="P406" s="470"/>
      <c r="Q406" s="470"/>
      <c r="R406" s="470"/>
      <c r="S406" s="470"/>
      <c r="T406" s="470"/>
      <c r="U406" s="470"/>
      <c r="V406" s="470"/>
      <c r="W406" s="470"/>
      <c r="X406" s="470"/>
      <c r="Y406" s="470"/>
      <c r="Z406" s="470"/>
    </row>
    <row r="407" spans="1:26" ht="12.75" customHeight="1" x14ac:dyDescent="0.2">
      <c r="A407" s="470"/>
      <c r="B407" s="470"/>
      <c r="C407" s="470"/>
      <c r="D407" s="471"/>
      <c r="E407" s="471"/>
      <c r="F407" s="471"/>
      <c r="G407" s="471"/>
      <c r="H407" s="471"/>
      <c r="I407" s="471"/>
      <c r="J407" s="471"/>
      <c r="K407" s="471"/>
      <c r="L407" s="471"/>
      <c r="M407" s="471"/>
      <c r="N407" s="471"/>
      <c r="O407" s="470"/>
      <c r="P407" s="470"/>
      <c r="Q407" s="470"/>
      <c r="R407" s="470"/>
      <c r="S407" s="470"/>
      <c r="T407" s="470"/>
      <c r="U407" s="470"/>
      <c r="V407" s="470"/>
      <c r="W407" s="470"/>
      <c r="X407" s="470"/>
      <c r="Y407" s="470"/>
      <c r="Z407" s="470"/>
    </row>
    <row r="408" spans="1:26" ht="12.75" customHeight="1" x14ac:dyDescent="0.2">
      <c r="A408" s="470"/>
      <c r="B408" s="470"/>
      <c r="C408" s="470"/>
      <c r="D408" s="471"/>
      <c r="E408" s="471"/>
      <c r="F408" s="471"/>
      <c r="G408" s="471"/>
      <c r="H408" s="471"/>
      <c r="I408" s="471"/>
      <c r="J408" s="471"/>
      <c r="K408" s="471"/>
      <c r="L408" s="471"/>
      <c r="M408" s="471"/>
      <c r="N408" s="471"/>
      <c r="O408" s="470"/>
      <c r="P408" s="470"/>
      <c r="Q408" s="470"/>
      <c r="R408" s="470"/>
      <c r="S408" s="470"/>
      <c r="T408" s="470"/>
      <c r="U408" s="470"/>
      <c r="V408" s="470"/>
      <c r="W408" s="470"/>
      <c r="X408" s="470"/>
      <c r="Y408" s="470"/>
      <c r="Z408" s="470"/>
    </row>
    <row r="409" spans="1:26" ht="12.75" customHeight="1" x14ac:dyDescent="0.2">
      <c r="A409" s="470"/>
      <c r="B409" s="470"/>
      <c r="C409" s="470"/>
      <c r="D409" s="471"/>
      <c r="E409" s="471"/>
      <c r="F409" s="471"/>
      <c r="G409" s="471"/>
      <c r="H409" s="471"/>
      <c r="I409" s="471"/>
      <c r="J409" s="471"/>
      <c r="K409" s="471"/>
      <c r="L409" s="471"/>
      <c r="M409" s="471"/>
      <c r="N409" s="471"/>
      <c r="O409" s="470"/>
      <c r="P409" s="470"/>
      <c r="Q409" s="470"/>
      <c r="R409" s="470"/>
      <c r="S409" s="470"/>
      <c r="T409" s="470"/>
      <c r="U409" s="470"/>
      <c r="V409" s="470"/>
      <c r="W409" s="470"/>
      <c r="X409" s="470"/>
      <c r="Y409" s="470"/>
      <c r="Z409" s="470"/>
    </row>
    <row r="410" spans="1:26" ht="12.75" customHeight="1" x14ac:dyDescent="0.2">
      <c r="A410" s="470"/>
      <c r="B410" s="470"/>
      <c r="C410" s="470"/>
      <c r="D410" s="471"/>
      <c r="E410" s="471"/>
      <c r="F410" s="471"/>
      <c r="G410" s="471"/>
      <c r="H410" s="471"/>
      <c r="I410" s="471"/>
      <c r="J410" s="471"/>
      <c r="K410" s="471"/>
      <c r="L410" s="471"/>
      <c r="M410" s="471"/>
      <c r="N410" s="471"/>
      <c r="O410" s="470"/>
      <c r="P410" s="470"/>
      <c r="Q410" s="470"/>
      <c r="R410" s="470"/>
      <c r="S410" s="470"/>
      <c r="T410" s="470"/>
      <c r="U410" s="470"/>
      <c r="V410" s="470"/>
      <c r="W410" s="470"/>
      <c r="X410" s="470"/>
      <c r="Y410" s="470"/>
      <c r="Z410" s="470"/>
    </row>
    <row r="411" spans="1:26" ht="12.75" customHeight="1" x14ac:dyDescent="0.2">
      <c r="A411" s="470"/>
      <c r="B411" s="470"/>
      <c r="C411" s="470"/>
      <c r="D411" s="471"/>
      <c r="E411" s="471"/>
      <c r="F411" s="471"/>
      <c r="G411" s="471"/>
      <c r="H411" s="471"/>
      <c r="I411" s="471"/>
      <c r="J411" s="471"/>
      <c r="K411" s="471"/>
      <c r="L411" s="471"/>
      <c r="M411" s="471"/>
      <c r="N411" s="471"/>
      <c r="O411" s="470"/>
      <c r="P411" s="470"/>
      <c r="Q411" s="470"/>
      <c r="R411" s="470"/>
      <c r="S411" s="470"/>
      <c r="T411" s="470"/>
      <c r="U411" s="470"/>
      <c r="V411" s="470"/>
      <c r="W411" s="470"/>
      <c r="X411" s="470"/>
      <c r="Y411" s="470"/>
      <c r="Z411" s="470"/>
    </row>
    <row r="412" spans="1:26" ht="12.75" customHeight="1" x14ac:dyDescent="0.2">
      <c r="A412" s="470"/>
      <c r="B412" s="470"/>
      <c r="C412" s="470"/>
      <c r="D412" s="471"/>
      <c r="E412" s="471"/>
      <c r="F412" s="471"/>
      <c r="G412" s="471"/>
      <c r="H412" s="471"/>
      <c r="I412" s="471"/>
      <c r="J412" s="471"/>
      <c r="K412" s="471"/>
      <c r="L412" s="471"/>
      <c r="M412" s="471"/>
      <c r="N412" s="471"/>
      <c r="O412" s="470"/>
      <c r="P412" s="470"/>
      <c r="Q412" s="470"/>
      <c r="R412" s="470"/>
      <c r="S412" s="470"/>
      <c r="T412" s="470"/>
      <c r="U412" s="470"/>
      <c r="V412" s="470"/>
      <c r="W412" s="470"/>
      <c r="X412" s="470"/>
      <c r="Y412" s="470"/>
      <c r="Z412" s="470"/>
    </row>
    <row r="413" spans="1:26" ht="12.75" customHeight="1" x14ac:dyDescent="0.2">
      <c r="A413" s="470"/>
      <c r="B413" s="470"/>
      <c r="C413" s="470"/>
      <c r="D413" s="471"/>
      <c r="E413" s="471"/>
      <c r="F413" s="471"/>
      <c r="G413" s="471"/>
      <c r="H413" s="471"/>
      <c r="I413" s="471"/>
      <c r="J413" s="471"/>
      <c r="K413" s="471"/>
      <c r="L413" s="471"/>
      <c r="M413" s="471"/>
      <c r="N413" s="471"/>
      <c r="O413" s="470"/>
      <c r="P413" s="470"/>
      <c r="Q413" s="470"/>
      <c r="R413" s="470"/>
      <c r="S413" s="470"/>
      <c r="T413" s="470"/>
      <c r="U413" s="470"/>
      <c r="V413" s="470"/>
      <c r="W413" s="470"/>
      <c r="X413" s="470"/>
      <c r="Y413" s="470"/>
      <c r="Z413" s="470"/>
    </row>
    <row r="414" spans="1:26" ht="12.75" customHeight="1" x14ac:dyDescent="0.2">
      <c r="A414" s="470"/>
      <c r="B414" s="470"/>
      <c r="C414" s="470"/>
      <c r="D414" s="471"/>
      <c r="E414" s="471"/>
      <c r="F414" s="471"/>
      <c r="G414" s="471"/>
      <c r="H414" s="471"/>
      <c r="I414" s="471"/>
      <c r="J414" s="471"/>
      <c r="K414" s="471"/>
      <c r="L414" s="471"/>
      <c r="M414" s="471"/>
      <c r="N414" s="471"/>
      <c r="O414" s="470"/>
      <c r="P414" s="470"/>
      <c r="Q414" s="470"/>
      <c r="R414" s="470"/>
      <c r="S414" s="470"/>
      <c r="T414" s="470"/>
      <c r="U414" s="470"/>
      <c r="V414" s="470"/>
      <c r="W414" s="470"/>
      <c r="X414" s="470"/>
      <c r="Y414" s="470"/>
      <c r="Z414" s="470"/>
    </row>
    <row r="415" spans="1:26" ht="12.75" customHeight="1" x14ac:dyDescent="0.2">
      <c r="A415" s="470"/>
      <c r="B415" s="470"/>
      <c r="C415" s="470"/>
      <c r="D415" s="471"/>
      <c r="E415" s="471"/>
      <c r="F415" s="471"/>
      <c r="G415" s="471"/>
      <c r="H415" s="471"/>
      <c r="I415" s="471"/>
      <c r="J415" s="471"/>
      <c r="K415" s="471"/>
      <c r="L415" s="471"/>
      <c r="M415" s="471"/>
      <c r="N415" s="471"/>
      <c r="O415" s="470"/>
      <c r="P415" s="470"/>
      <c r="Q415" s="470"/>
      <c r="R415" s="470"/>
      <c r="S415" s="470"/>
      <c r="T415" s="470"/>
      <c r="U415" s="470"/>
      <c r="V415" s="470"/>
      <c r="W415" s="470"/>
      <c r="X415" s="470"/>
      <c r="Y415" s="470"/>
      <c r="Z415" s="470"/>
    </row>
    <row r="416" spans="1:26" ht="12.75" customHeight="1" x14ac:dyDescent="0.2">
      <c r="A416" s="470"/>
      <c r="B416" s="470"/>
      <c r="C416" s="470"/>
      <c r="D416" s="471"/>
      <c r="E416" s="471"/>
      <c r="F416" s="471"/>
      <c r="G416" s="471"/>
      <c r="H416" s="471"/>
      <c r="I416" s="471"/>
      <c r="J416" s="471"/>
      <c r="K416" s="471"/>
      <c r="L416" s="471"/>
      <c r="M416" s="471"/>
      <c r="N416" s="471"/>
      <c r="O416" s="470"/>
      <c r="P416" s="470"/>
      <c r="Q416" s="470"/>
      <c r="R416" s="470"/>
      <c r="S416" s="470"/>
      <c r="T416" s="470"/>
      <c r="U416" s="470"/>
      <c r="V416" s="470"/>
      <c r="W416" s="470"/>
      <c r="X416" s="470"/>
      <c r="Y416" s="470"/>
      <c r="Z416" s="470"/>
    </row>
    <row r="417" spans="1:26" ht="12.75" customHeight="1" x14ac:dyDescent="0.2">
      <c r="A417" s="470"/>
      <c r="B417" s="470"/>
      <c r="C417" s="470"/>
      <c r="D417" s="471"/>
      <c r="E417" s="471"/>
      <c r="F417" s="471"/>
      <c r="G417" s="471"/>
      <c r="H417" s="471"/>
      <c r="I417" s="471"/>
      <c r="J417" s="471"/>
      <c r="K417" s="471"/>
      <c r="L417" s="471"/>
      <c r="M417" s="471"/>
      <c r="N417" s="471"/>
      <c r="O417" s="470"/>
      <c r="P417" s="470"/>
      <c r="Q417" s="470"/>
      <c r="R417" s="470"/>
      <c r="S417" s="470"/>
      <c r="T417" s="470"/>
      <c r="U417" s="470"/>
      <c r="V417" s="470"/>
      <c r="W417" s="470"/>
      <c r="X417" s="470"/>
      <c r="Y417" s="470"/>
      <c r="Z417" s="470"/>
    </row>
    <row r="418" spans="1:26" ht="12.75" customHeight="1" x14ac:dyDescent="0.2">
      <c r="A418" s="470"/>
      <c r="B418" s="470"/>
      <c r="C418" s="470"/>
      <c r="D418" s="471"/>
      <c r="E418" s="471"/>
      <c r="F418" s="471"/>
      <c r="G418" s="471"/>
      <c r="H418" s="471"/>
      <c r="I418" s="471"/>
      <c r="J418" s="471"/>
      <c r="K418" s="471"/>
      <c r="L418" s="471"/>
      <c r="M418" s="471"/>
      <c r="N418" s="471"/>
      <c r="O418" s="470"/>
      <c r="P418" s="470"/>
      <c r="Q418" s="470"/>
      <c r="R418" s="470"/>
      <c r="S418" s="470"/>
      <c r="T418" s="470"/>
      <c r="U418" s="470"/>
      <c r="V418" s="470"/>
      <c r="W418" s="470"/>
      <c r="X418" s="470"/>
      <c r="Y418" s="470"/>
      <c r="Z418" s="470"/>
    </row>
    <row r="419" spans="1:26" ht="12.75" customHeight="1" x14ac:dyDescent="0.2">
      <c r="A419" s="470"/>
      <c r="B419" s="470"/>
      <c r="C419" s="470"/>
      <c r="D419" s="471"/>
      <c r="E419" s="471"/>
      <c r="F419" s="471"/>
      <c r="G419" s="471"/>
      <c r="H419" s="471"/>
      <c r="I419" s="471"/>
      <c r="J419" s="471"/>
      <c r="K419" s="471"/>
      <c r="L419" s="471"/>
      <c r="M419" s="471"/>
      <c r="N419" s="471"/>
      <c r="O419" s="470"/>
      <c r="P419" s="470"/>
      <c r="Q419" s="470"/>
      <c r="R419" s="470"/>
      <c r="S419" s="470"/>
      <c r="T419" s="470"/>
      <c r="U419" s="470"/>
      <c r="V419" s="470"/>
      <c r="W419" s="470"/>
      <c r="X419" s="470"/>
      <c r="Y419" s="470"/>
      <c r="Z419" s="470"/>
    </row>
    <row r="420" spans="1:26" ht="12.75" customHeight="1" x14ac:dyDescent="0.2">
      <c r="A420" s="470"/>
      <c r="B420" s="470"/>
      <c r="C420" s="470"/>
      <c r="D420" s="471"/>
      <c r="E420" s="471"/>
      <c r="F420" s="471"/>
      <c r="G420" s="471"/>
      <c r="H420" s="471"/>
      <c r="I420" s="471"/>
      <c r="J420" s="471"/>
      <c r="K420" s="471"/>
      <c r="L420" s="471"/>
      <c r="M420" s="471"/>
      <c r="N420" s="471"/>
      <c r="O420" s="470"/>
      <c r="P420" s="470"/>
      <c r="Q420" s="470"/>
      <c r="R420" s="470"/>
      <c r="S420" s="470"/>
      <c r="T420" s="470"/>
      <c r="U420" s="470"/>
      <c r="V420" s="470"/>
      <c r="W420" s="470"/>
      <c r="X420" s="470"/>
      <c r="Y420" s="470"/>
      <c r="Z420" s="470"/>
    </row>
    <row r="421" spans="1:26" ht="12.75" customHeight="1" x14ac:dyDescent="0.2">
      <c r="A421" s="470"/>
      <c r="B421" s="470"/>
      <c r="C421" s="470"/>
      <c r="D421" s="471"/>
      <c r="E421" s="471"/>
      <c r="F421" s="471"/>
      <c r="G421" s="471"/>
      <c r="H421" s="471"/>
      <c r="I421" s="471"/>
      <c r="J421" s="471"/>
      <c r="K421" s="471"/>
      <c r="L421" s="471"/>
      <c r="M421" s="471"/>
      <c r="N421" s="471"/>
      <c r="O421" s="470"/>
      <c r="P421" s="470"/>
      <c r="Q421" s="470"/>
      <c r="R421" s="470"/>
      <c r="S421" s="470"/>
      <c r="T421" s="470"/>
      <c r="U421" s="470"/>
      <c r="V421" s="470"/>
      <c r="W421" s="470"/>
      <c r="X421" s="470"/>
      <c r="Y421" s="470"/>
      <c r="Z421" s="470"/>
    </row>
    <row r="422" spans="1:26" ht="12.75" customHeight="1" x14ac:dyDescent="0.2">
      <c r="A422" s="470"/>
      <c r="B422" s="470"/>
      <c r="C422" s="470"/>
      <c r="D422" s="471"/>
      <c r="E422" s="471"/>
      <c r="F422" s="471"/>
      <c r="G422" s="471"/>
      <c r="H422" s="471"/>
      <c r="I422" s="471"/>
      <c r="J422" s="471"/>
      <c r="K422" s="471"/>
      <c r="L422" s="471"/>
      <c r="M422" s="471"/>
      <c r="N422" s="471"/>
      <c r="O422" s="470"/>
      <c r="P422" s="470"/>
      <c r="Q422" s="470"/>
      <c r="R422" s="470"/>
      <c r="S422" s="470"/>
      <c r="T422" s="470"/>
      <c r="U422" s="470"/>
      <c r="V422" s="470"/>
      <c r="W422" s="470"/>
      <c r="X422" s="470"/>
      <c r="Y422" s="470"/>
      <c r="Z422" s="470"/>
    </row>
    <row r="423" spans="1:26" ht="12.75" customHeight="1" x14ac:dyDescent="0.2">
      <c r="A423" s="470"/>
      <c r="B423" s="470"/>
      <c r="C423" s="470"/>
      <c r="D423" s="471"/>
      <c r="E423" s="471"/>
      <c r="F423" s="471"/>
      <c r="G423" s="471"/>
      <c r="H423" s="471"/>
      <c r="I423" s="471"/>
      <c r="J423" s="471"/>
      <c r="K423" s="471"/>
      <c r="L423" s="471"/>
      <c r="M423" s="471"/>
      <c r="N423" s="471"/>
      <c r="O423" s="470"/>
      <c r="P423" s="470"/>
      <c r="Q423" s="470"/>
      <c r="R423" s="470"/>
      <c r="S423" s="470"/>
      <c r="T423" s="470"/>
      <c r="U423" s="470"/>
      <c r="V423" s="470"/>
      <c r="W423" s="470"/>
      <c r="X423" s="470"/>
      <c r="Y423" s="470"/>
      <c r="Z423" s="470"/>
    </row>
    <row r="424" spans="1:26" ht="12.75" customHeight="1" x14ac:dyDescent="0.2">
      <c r="A424" s="470"/>
      <c r="B424" s="470"/>
      <c r="C424" s="470"/>
      <c r="D424" s="471"/>
      <c r="E424" s="471"/>
      <c r="F424" s="471"/>
      <c r="G424" s="471"/>
      <c r="H424" s="471"/>
      <c r="I424" s="471"/>
      <c r="J424" s="471"/>
      <c r="K424" s="471"/>
      <c r="L424" s="471"/>
      <c r="M424" s="471"/>
      <c r="N424" s="471"/>
      <c r="O424" s="470"/>
      <c r="P424" s="470"/>
      <c r="Q424" s="470"/>
      <c r="R424" s="470"/>
      <c r="S424" s="470"/>
      <c r="T424" s="470"/>
      <c r="U424" s="470"/>
      <c r="V424" s="470"/>
      <c r="W424" s="470"/>
      <c r="X424" s="470"/>
      <c r="Y424" s="470"/>
      <c r="Z424" s="470"/>
    </row>
    <row r="425" spans="1:26" ht="12.75" customHeight="1" x14ac:dyDescent="0.2">
      <c r="A425" s="470"/>
      <c r="B425" s="470"/>
      <c r="C425" s="470"/>
      <c r="D425" s="471"/>
      <c r="E425" s="471"/>
      <c r="F425" s="471"/>
      <c r="G425" s="471"/>
      <c r="H425" s="471"/>
      <c r="I425" s="471"/>
      <c r="J425" s="471"/>
      <c r="K425" s="471"/>
      <c r="L425" s="471"/>
      <c r="M425" s="471"/>
      <c r="N425" s="471"/>
      <c r="O425" s="470"/>
      <c r="P425" s="470"/>
      <c r="Q425" s="470"/>
      <c r="R425" s="470"/>
      <c r="S425" s="470"/>
      <c r="T425" s="470"/>
      <c r="U425" s="470"/>
      <c r="V425" s="470"/>
      <c r="W425" s="470"/>
      <c r="X425" s="470"/>
      <c r="Y425" s="470"/>
      <c r="Z425" s="470"/>
    </row>
    <row r="426" spans="1:26" ht="12.75" customHeight="1" x14ac:dyDescent="0.2">
      <c r="A426" s="470"/>
      <c r="B426" s="470"/>
      <c r="C426" s="470"/>
      <c r="D426" s="471"/>
      <c r="E426" s="471"/>
      <c r="F426" s="471"/>
      <c r="G426" s="471"/>
      <c r="H426" s="471"/>
      <c r="I426" s="471"/>
      <c r="J426" s="471"/>
      <c r="K426" s="471"/>
      <c r="L426" s="471"/>
      <c r="M426" s="471"/>
      <c r="N426" s="471"/>
      <c r="O426" s="470"/>
      <c r="P426" s="470"/>
      <c r="Q426" s="470"/>
      <c r="R426" s="470"/>
      <c r="S426" s="470"/>
      <c r="T426" s="470"/>
      <c r="U426" s="470"/>
      <c r="V426" s="470"/>
      <c r="W426" s="470"/>
      <c r="X426" s="470"/>
      <c r="Y426" s="470"/>
      <c r="Z426" s="470"/>
    </row>
    <row r="427" spans="1:26" ht="12.75" customHeight="1" x14ac:dyDescent="0.2">
      <c r="A427" s="470"/>
      <c r="B427" s="470"/>
      <c r="C427" s="470"/>
      <c r="D427" s="471"/>
      <c r="E427" s="471"/>
      <c r="F427" s="471"/>
      <c r="G427" s="471"/>
      <c r="H427" s="471"/>
      <c r="I427" s="471"/>
      <c r="J427" s="471"/>
      <c r="K427" s="471"/>
      <c r="L427" s="471"/>
      <c r="M427" s="471"/>
      <c r="N427" s="471"/>
      <c r="O427" s="470"/>
      <c r="P427" s="470"/>
      <c r="Q427" s="470"/>
      <c r="R427" s="470"/>
      <c r="S427" s="470"/>
      <c r="T427" s="470"/>
      <c r="U427" s="470"/>
      <c r="V427" s="470"/>
      <c r="W427" s="470"/>
      <c r="X427" s="470"/>
      <c r="Y427" s="470"/>
      <c r="Z427" s="470"/>
    </row>
    <row r="428" spans="1:26" ht="12.75" customHeight="1" x14ac:dyDescent="0.2">
      <c r="A428" s="470"/>
      <c r="B428" s="470"/>
      <c r="C428" s="470"/>
      <c r="D428" s="471"/>
      <c r="E428" s="471"/>
      <c r="F428" s="471"/>
      <c r="G428" s="471"/>
      <c r="H428" s="471"/>
      <c r="I428" s="471"/>
      <c r="J428" s="471"/>
      <c r="K428" s="471"/>
      <c r="L428" s="471"/>
      <c r="M428" s="471"/>
      <c r="N428" s="471"/>
      <c r="O428" s="470"/>
      <c r="P428" s="470"/>
      <c r="Q428" s="470"/>
      <c r="R428" s="470"/>
      <c r="S428" s="470"/>
      <c r="T428" s="470"/>
      <c r="U428" s="470"/>
      <c r="V428" s="470"/>
      <c r="W428" s="470"/>
      <c r="X428" s="470"/>
      <c r="Y428" s="470"/>
      <c r="Z428" s="470"/>
    </row>
    <row r="429" spans="1:26" ht="12.75" customHeight="1" x14ac:dyDescent="0.2">
      <c r="A429" s="470"/>
      <c r="B429" s="470"/>
      <c r="C429" s="470"/>
      <c r="D429" s="471"/>
      <c r="E429" s="471"/>
      <c r="F429" s="471"/>
      <c r="G429" s="471"/>
      <c r="H429" s="471"/>
      <c r="I429" s="471"/>
      <c r="J429" s="471"/>
      <c r="K429" s="471"/>
      <c r="L429" s="471"/>
      <c r="M429" s="471"/>
      <c r="N429" s="471"/>
      <c r="O429" s="470"/>
      <c r="P429" s="470"/>
      <c r="Q429" s="470"/>
      <c r="R429" s="470"/>
      <c r="S429" s="470"/>
      <c r="T429" s="470"/>
      <c r="U429" s="470"/>
      <c r="V429" s="470"/>
      <c r="W429" s="470"/>
      <c r="X429" s="470"/>
      <c r="Y429" s="470"/>
      <c r="Z429" s="470"/>
    </row>
    <row r="430" spans="1:26" ht="12.75" customHeight="1" x14ac:dyDescent="0.2">
      <c r="A430" s="470"/>
      <c r="B430" s="470"/>
      <c r="C430" s="470"/>
      <c r="D430" s="471"/>
      <c r="E430" s="471"/>
      <c r="F430" s="471"/>
      <c r="G430" s="471"/>
      <c r="H430" s="471"/>
      <c r="I430" s="471"/>
      <c r="J430" s="471"/>
      <c r="K430" s="471"/>
      <c r="L430" s="471"/>
      <c r="M430" s="471"/>
      <c r="N430" s="471"/>
      <c r="O430" s="470"/>
      <c r="P430" s="470"/>
      <c r="Q430" s="470"/>
      <c r="R430" s="470"/>
      <c r="S430" s="470"/>
      <c r="T430" s="470"/>
      <c r="U430" s="470"/>
      <c r="V430" s="470"/>
      <c r="W430" s="470"/>
      <c r="X430" s="470"/>
      <c r="Y430" s="470"/>
      <c r="Z430" s="470"/>
    </row>
    <row r="431" spans="1:26" ht="12.75" customHeight="1" x14ac:dyDescent="0.2">
      <c r="A431" s="470"/>
      <c r="B431" s="470"/>
      <c r="C431" s="470"/>
      <c r="D431" s="471"/>
      <c r="E431" s="471"/>
      <c r="F431" s="471"/>
      <c r="G431" s="471"/>
      <c r="H431" s="471"/>
      <c r="I431" s="471"/>
      <c r="J431" s="471"/>
      <c r="K431" s="471"/>
      <c r="L431" s="471"/>
      <c r="M431" s="471"/>
      <c r="N431" s="471"/>
      <c r="O431" s="470"/>
      <c r="P431" s="470"/>
      <c r="Q431" s="470"/>
      <c r="R431" s="470"/>
      <c r="S431" s="470"/>
      <c r="T431" s="470"/>
      <c r="U431" s="470"/>
      <c r="V431" s="470"/>
      <c r="W431" s="470"/>
      <c r="X431" s="470"/>
      <c r="Y431" s="470"/>
      <c r="Z431" s="470"/>
    </row>
    <row r="432" spans="1:26" ht="12.75" customHeight="1" x14ac:dyDescent="0.2">
      <c r="A432" s="470"/>
      <c r="B432" s="470"/>
      <c r="C432" s="470"/>
      <c r="D432" s="471"/>
      <c r="E432" s="471"/>
      <c r="F432" s="471"/>
      <c r="G432" s="471"/>
      <c r="H432" s="471"/>
      <c r="I432" s="471"/>
      <c r="J432" s="471"/>
      <c r="K432" s="471"/>
      <c r="L432" s="471"/>
      <c r="M432" s="471"/>
      <c r="N432" s="471"/>
      <c r="O432" s="470"/>
      <c r="P432" s="470"/>
      <c r="Q432" s="470"/>
      <c r="R432" s="470"/>
      <c r="S432" s="470"/>
      <c r="T432" s="470"/>
      <c r="U432" s="470"/>
      <c r="V432" s="470"/>
      <c r="W432" s="470"/>
      <c r="X432" s="470"/>
      <c r="Y432" s="470"/>
      <c r="Z432" s="470"/>
    </row>
    <row r="433" spans="1:26" ht="12.75" customHeight="1" x14ac:dyDescent="0.2">
      <c r="A433" s="470"/>
      <c r="B433" s="470"/>
      <c r="C433" s="470"/>
      <c r="D433" s="471"/>
      <c r="E433" s="471"/>
      <c r="F433" s="471"/>
      <c r="G433" s="471"/>
      <c r="H433" s="471"/>
      <c r="I433" s="471"/>
      <c r="J433" s="471"/>
      <c r="K433" s="471"/>
      <c r="L433" s="471"/>
      <c r="M433" s="471"/>
      <c r="N433" s="471"/>
      <c r="O433" s="470"/>
      <c r="P433" s="470"/>
      <c r="Q433" s="470"/>
      <c r="R433" s="470"/>
      <c r="S433" s="470"/>
      <c r="T433" s="470"/>
      <c r="U433" s="470"/>
      <c r="V433" s="470"/>
      <c r="W433" s="470"/>
      <c r="X433" s="470"/>
      <c r="Y433" s="470"/>
      <c r="Z433" s="470"/>
    </row>
    <row r="434" spans="1:26" ht="12.75" customHeight="1" x14ac:dyDescent="0.2">
      <c r="A434" s="470"/>
      <c r="B434" s="470"/>
      <c r="C434" s="470"/>
      <c r="D434" s="471"/>
      <c r="E434" s="471"/>
      <c r="F434" s="471"/>
      <c r="G434" s="471"/>
      <c r="H434" s="471"/>
      <c r="I434" s="471"/>
      <c r="J434" s="471"/>
      <c r="K434" s="471"/>
      <c r="L434" s="471"/>
      <c r="M434" s="471"/>
      <c r="N434" s="471"/>
      <c r="O434" s="470"/>
      <c r="P434" s="470"/>
      <c r="Q434" s="470"/>
      <c r="R434" s="470"/>
      <c r="S434" s="470"/>
      <c r="T434" s="470"/>
      <c r="U434" s="470"/>
      <c r="V434" s="470"/>
      <c r="W434" s="470"/>
      <c r="X434" s="470"/>
      <c r="Y434" s="470"/>
      <c r="Z434" s="470"/>
    </row>
    <row r="435" spans="1:26" ht="12.75" customHeight="1" x14ac:dyDescent="0.2">
      <c r="A435" s="470"/>
      <c r="B435" s="470"/>
      <c r="C435" s="470"/>
      <c r="D435" s="471"/>
      <c r="E435" s="471"/>
      <c r="F435" s="471"/>
      <c r="G435" s="471"/>
      <c r="H435" s="471"/>
      <c r="I435" s="471"/>
      <c r="J435" s="471"/>
      <c r="K435" s="471"/>
      <c r="L435" s="471"/>
      <c r="M435" s="471"/>
      <c r="N435" s="471"/>
      <c r="O435" s="470"/>
      <c r="P435" s="470"/>
      <c r="Q435" s="470"/>
      <c r="R435" s="470"/>
      <c r="S435" s="470"/>
      <c r="T435" s="470"/>
      <c r="U435" s="470"/>
      <c r="V435" s="470"/>
      <c r="W435" s="470"/>
      <c r="X435" s="470"/>
      <c r="Y435" s="470"/>
      <c r="Z435" s="470"/>
    </row>
    <row r="436" spans="1:26" ht="12.75" customHeight="1" x14ac:dyDescent="0.2">
      <c r="A436" s="470"/>
      <c r="B436" s="470"/>
      <c r="C436" s="470"/>
      <c r="D436" s="471"/>
      <c r="E436" s="471"/>
      <c r="F436" s="471"/>
      <c r="G436" s="471"/>
      <c r="H436" s="471"/>
      <c r="I436" s="471"/>
      <c r="J436" s="471"/>
      <c r="K436" s="471"/>
      <c r="L436" s="471"/>
      <c r="M436" s="471"/>
      <c r="N436" s="471"/>
      <c r="O436" s="470"/>
      <c r="P436" s="470"/>
      <c r="Q436" s="470"/>
      <c r="R436" s="470"/>
      <c r="S436" s="470"/>
      <c r="T436" s="470"/>
      <c r="U436" s="470"/>
      <c r="V436" s="470"/>
      <c r="W436" s="470"/>
      <c r="X436" s="470"/>
      <c r="Y436" s="470"/>
      <c r="Z436" s="470"/>
    </row>
    <row r="437" spans="1:26" ht="12.75" customHeight="1" x14ac:dyDescent="0.2">
      <c r="A437" s="470"/>
      <c r="B437" s="470"/>
      <c r="C437" s="470"/>
      <c r="D437" s="471"/>
      <c r="E437" s="471"/>
      <c r="F437" s="471"/>
      <c r="G437" s="471"/>
      <c r="H437" s="471"/>
      <c r="I437" s="471"/>
      <c r="J437" s="471"/>
      <c r="K437" s="471"/>
      <c r="L437" s="471"/>
      <c r="M437" s="471"/>
      <c r="N437" s="471"/>
      <c r="O437" s="470"/>
      <c r="P437" s="470"/>
      <c r="Q437" s="470"/>
      <c r="R437" s="470"/>
      <c r="S437" s="470"/>
      <c r="T437" s="470"/>
      <c r="U437" s="470"/>
      <c r="V437" s="470"/>
      <c r="W437" s="470"/>
      <c r="X437" s="470"/>
      <c r="Y437" s="470"/>
      <c r="Z437" s="470"/>
    </row>
    <row r="438" spans="1:26" ht="12.75" customHeight="1" x14ac:dyDescent="0.2">
      <c r="A438" s="470"/>
      <c r="B438" s="470"/>
      <c r="C438" s="470"/>
      <c r="D438" s="471"/>
      <c r="E438" s="471"/>
      <c r="F438" s="471"/>
      <c r="G438" s="471"/>
      <c r="H438" s="471"/>
      <c r="I438" s="471"/>
      <c r="J438" s="471"/>
      <c r="K438" s="471"/>
      <c r="L438" s="471"/>
      <c r="M438" s="471"/>
      <c r="N438" s="471"/>
      <c r="O438" s="470"/>
      <c r="P438" s="470"/>
      <c r="Q438" s="470"/>
      <c r="R438" s="470"/>
      <c r="S438" s="470"/>
      <c r="T438" s="470"/>
      <c r="U438" s="470"/>
      <c r="V438" s="470"/>
      <c r="W438" s="470"/>
      <c r="X438" s="470"/>
      <c r="Y438" s="470"/>
      <c r="Z438" s="470"/>
    </row>
    <row r="439" spans="1:26" ht="12.75" customHeight="1" x14ac:dyDescent="0.2">
      <c r="A439" s="470"/>
      <c r="B439" s="470"/>
      <c r="C439" s="470"/>
      <c r="D439" s="471"/>
      <c r="E439" s="471"/>
      <c r="F439" s="471"/>
      <c r="G439" s="471"/>
      <c r="H439" s="471"/>
      <c r="I439" s="471"/>
      <c r="J439" s="471"/>
      <c r="K439" s="471"/>
      <c r="L439" s="471"/>
      <c r="M439" s="471"/>
      <c r="N439" s="471"/>
      <c r="O439" s="470"/>
      <c r="P439" s="470"/>
      <c r="Q439" s="470"/>
      <c r="R439" s="470"/>
      <c r="S439" s="470"/>
      <c r="T439" s="470"/>
      <c r="U439" s="470"/>
      <c r="V439" s="470"/>
      <c r="W439" s="470"/>
      <c r="X439" s="470"/>
      <c r="Y439" s="470"/>
      <c r="Z439" s="470"/>
    </row>
    <row r="440" spans="1:26" ht="12.75" customHeight="1" x14ac:dyDescent="0.2">
      <c r="A440" s="470"/>
      <c r="B440" s="470"/>
      <c r="C440" s="470"/>
      <c r="D440" s="471"/>
      <c r="E440" s="471"/>
      <c r="F440" s="471"/>
      <c r="G440" s="471"/>
      <c r="H440" s="471"/>
      <c r="I440" s="471"/>
      <c r="J440" s="471"/>
      <c r="K440" s="471"/>
      <c r="L440" s="471"/>
      <c r="M440" s="471"/>
      <c r="N440" s="471"/>
      <c r="O440" s="470"/>
      <c r="P440" s="470"/>
      <c r="Q440" s="470"/>
      <c r="R440" s="470"/>
      <c r="S440" s="470"/>
      <c r="T440" s="470"/>
      <c r="U440" s="470"/>
      <c r="V440" s="470"/>
      <c r="W440" s="470"/>
      <c r="X440" s="470"/>
      <c r="Y440" s="470"/>
      <c r="Z440" s="470"/>
    </row>
    <row r="441" spans="1:26" ht="12.75" customHeight="1" x14ac:dyDescent="0.2">
      <c r="A441" s="470"/>
      <c r="B441" s="470"/>
      <c r="C441" s="470"/>
      <c r="D441" s="471"/>
      <c r="E441" s="471"/>
      <c r="F441" s="471"/>
      <c r="G441" s="471"/>
      <c r="H441" s="471"/>
      <c r="I441" s="471"/>
      <c r="J441" s="471"/>
      <c r="K441" s="471"/>
      <c r="L441" s="471"/>
      <c r="M441" s="471"/>
      <c r="N441" s="471"/>
      <c r="O441" s="470"/>
      <c r="P441" s="470"/>
      <c r="Q441" s="470"/>
      <c r="R441" s="470"/>
      <c r="S441" s="470"/>
      <c r="T441" s="470"/>
      <c r="U441" s="470"/>
      <c r="V441" s="470"/>
      <c r="W441" s="470"/>
      <c r="X441" s="470"/>
      <c r="Y441" s="470"/>
      <c r="Z441" s="470"/>
    </row>
    <row r="442" spans="1:26" ht="12.75" customHeight="1" x14ac:dyDescent="0.2">
      <c r="A442" s="470"/>
      <c r="B442" s="470"/>
      <c r="C442" s="470"/>
      <c r="D442" s="471"/>
      <c r="E442" s="471"/>
      <c r="F442" s="471"/>
      <c r="G442" s="471"/>
      <c r="H442" s="471"/>
      <c r="I442" s="471"/>
      <c r="J442" s="471"/>
      <c r="K442" s="471"/>
      <c r="L442" s="471"/>
      <c r="M442" s="471"/>
      <c r="N442" s="471"/>
      <c r="O442" s="470"/>
      <c r="P442" s="470"/>
      <c r="Q442" s="470"/>
      <c r="R442" s="470"/>
      <c r="S442" s="470"/>
      <c r="T442" s="470"/>
      <c r="U442" s="470"/>
      <c r="V442" s="470"/>
      <c r="W442" s="470"/>
      <c r="X442" s="470"/>
      <c r="Y442" s="470"/>
      <c r="Z442" s="470"/>
    </row>
    <row r="443" spans="1:26" ht="12.75" customHeight="1" x14ac:dyDescent="0.2">
      <c r="A443" s="470"/>
      <c r="B443" s="470"/>
      <c r="C443" s="470"/>
      <c r="D443" s="471"/>
      <c r="E443" s="471"/>
      <c r="F443" s="471"/>
      <c r="G443" s="471"/>
      <c r="H443" s="471"/>
      <c r="I443" s="471"/>
      <c r="J443" s="471"/>
      <c r="K443" s="471"/>
      <c r="L443" s="471"/>
      <c r="M443" s="471"/>
      <c r="N443" s="471"/>
      <c r="O443" s="470"/>
      <c r="P443" s="470"/>
      <c r="Q443" s="470"/>
      <c r="R443" s="470"/>
      <c r="S443" s="470"/>
      <c r="T443" s="470"/>
      <c r="U443" s="470"/>
      <c r="V443" s="470"/>
      <c r="W443" s="470"/>
      <c r="X443" s="470"/>
      <c r="Y443" s="470"/>
      <c r="Z443" s="470"/>
    </row>
    <row r="444" spans="1:26" ht="12.75" customHeight="1" x14ac:dyDescent="0.2">
      <c r="A444" s="470"/>
      <c r="B444" s="470"/>
      <c r="C444" s="470"/>
      <c r="D444" s="471"/>
      <c r="E444" s="471"/>
      <c r="F444" s="471"/>
      <c r="G444" s="471"/>
      <c r="H444" s="471"/>
      <c r="I444" s="471"/>
      <c r="J444" s="471"/>
      <c r="K444" s="471"/>
      <c r="L444" s="471"/>
      <c r="M444" s="471"/>
      <c r="N444" s="471"/>
      <c r="O444" s="470"/>
      <c r="P444" s="470"/>
      <c r="Q444" s="470"/>
      <c r="R444" s="470"/>
      <c r="S444" s="470"/>
      <c r="T444" s="470"/>
      <c r="U444" s="470"/>
      <c r="V444" s="470"/>
      <c r="W444" s="470"/>
      <c r="X444" s="470"/>
      <c r="Y444" s="470"/>
      <c r="Z444" s="470"/>
    </row>
    <row r="445" spans="1:26" ht="12.75" customHeight="1" x14ac:dyDescent="0.2">
      <c r="A445" s="470"/>
      <c r="B445" s="470"/>
      <c r="C445" s="470"/>
      <c r="D445" s="471"/>
      <c r="E445" s="471"/>
      <c r="F445" s="471"/>
      <c r="G445" s="471"/>
      <c r="H445" s="471"/>
      <c r="I445" s="471"/>
      <c r="J445" s="471"/>
      <c r="K445" s="471"/>
      <c r="L445" s="471"/>
      <c r="M445" s="471"/>
      <c r="N445" s="471"/>
      <c r="O445" s="470"/>
      <c r="P445" s="470"/>
      <c r="Q445" s="470"/>
      <c r="R445" s="470"/>
      <c r="S445" s="470"/>
      <c r="T445" s="470"/>
      <c r="U445" s="470"/>
      <c r="V445" s="470"/>
      <c r="W445" s="470"/>
      <c r="X445" s="470"/>
      <c r="Y445" s="470"/>
      <c r="Z445" s="470"/>
    </row>
    <row r="446" spans="1:26" ht="12.75" customHeight="1" x14ac:dyDescent="0.2">
      <c r="A446" s="470"/>
      <c r="B446" s="470"/>
      <c r="C446" s="470"/>
      <c r="D446" s="471"/>
      <c r="E446" s="471"/>
      <c r="F446" s="471"/>
      <c r="G446" s="471"/>
      <c r="H446" s="471"/>
      <c r="I446" s="471"/>
      <c r="J446" s="471"/>
      <c r="K446" s="471"/>
      <c r="L446" s="471"/>
      <c r="M446" s="471"/>
      <c r="N446" s="471"/>
      <c r="O446" s="470"/>
      <c r="P446" s="470"/>
      <c r="Q446" s="470"/>
      <c r="R446" s="470"/>
      <c r="S446" s="470"/>
      <c r="T446" s="470"/>
      <c r="U446" s="470"/>
      <c r="V446" s="470"/>
      <c r="W446" s="470"/>
      <c r="X446" s="470"/>
      <c r="Y446" s="470"/>
      <c r="Z446" s="470"/>
    </row>
    <row r="447" spans="1:26" ht="12.75" customHeight="1" x14ac:dyDescent="0.2">
      <c r="A447" s="470"/>
      <c r="B447" s="470"/>
      <c r="C447" s="470"/>
      <c r="D447" s="471"/>
      <c r="E447" s="471"/>
      <c r="F447" s="471"/>
      <c r="G447" s="471"/>
      <c r="H447" s="471"/>
      <c r="I447" s="471"/>
      <c r="J447" s="471"/>
      <c r="K447" s="471"/>
      <c r="L447" s="471"/>
      <c r="M447" s="471"/>
      <c r="N447" s="471"/>
      <c r="O447" s="470"/>
      <c r="P447" s="470"/>
      <c r="Q447" s="470"/>
      <c r="R447" s="470"/>
      <c r="S447" s="470"/>
      <c r="T447" s="470"/>
      <c r="U447" s="470"/>
      <c r="V447" s="470"/>
      <c r="W447" s="470"/>
      <c r="X447" s="470"/>
      <c r="Y447" s="470"/>
      <c r="Z447" s="470"/>
    </row>
    <row r="448" spans="1:26" ht="12.75" customHeight="1" x14ac:dyDescent="0.2">
      <c r="A448" s="470"/>
      <c r="B448" s="470"/>
      <c r="C448" s="470"/>
      <c r="D448" s="471"/>
      <c r="E448" s="471"/>
      <c r="F448" s="471"/>
      <c r="G448" s="471"/>
      <c r="H448" s="471"/>
      <c r="I448" s="471"/>
      <c r="J448" s="471"/>
      <c r="K448" s="471"/>
      <c r="L448" s="471"/>
      <c r="M448" s="471"/>
      <c r="N448" s="471"/>
      <c r="O448" s="470"/>
      <c r="P448" s="470"/>
      <c r="Q448" s="470"/>
      <c r="R448" s="470"/>
      <c r="S448" s="470"/>
      <c r="T448" s="470"/>
      <c r="U448" s="470"/>
      <c r="V448" s="470"/>
      <c r="W448" s="470"/>
      <c r="X448" s="470"/>
      <c r="Y448" s="470"/>
      <c r="Z448" s="470"/>
    </row>
    <row r="449" spans="1:26" ht="12.75" customHeight="1" x14ac:dyDescent="0.2">
      <c r="A449" s="470"/>
      <c r="B449" s="470"/>
      <c r="C449" s="470"/>
      <c r="D449" s="471"/>
      <c r="E449" s="471"/>
      <c r="F449" s="471"/>
      <c r="G449" s="471"/>
      <c r="H449" s="471"/>
      <c r="I449" s="471"/>
      <c r="J449" s="471"/>
      <c r="K449" s="471"/>
      <c r="L449" s="471"/>
      <c r="M449" s="471"/>
      <c r="N449" s="471"/>
      <c r="O449" s="470"/>
      <c r="P449" s="470"/>
      <c r="Q449" s="470"/>
      <c r="R449" s="470"/>
      <c r="S449" s="470"/>
      <c r="T449" s="470"/>
      <c r="U449" s="470"/>
      <c r="V449" s="470"/>
      <c r="W449" s="470"/>
      <c r="X449" s="470"/>
      <c r="Y449" s="470"/>
      <c r="Z449" s="470"/>
    </row>
    <row r="450" spans="1:26" ht="12.75" customHeight="1" x14ac:dyDescent="0.2">
      <c r="A450" s="470"/>
      <c r="B450" s="470"/>
      <c r="C450" s="470"/>
      <c r="D450" s="471"/>
      <c r="E450" s="471"/>
      <c r="F450" s="471"/>
      <c r="G450" s="471"/>
      <c r="H450" s="471"/>
      <c r="I450" s="471"/>
      <c r="J450" s="471"/>
      <c r="K450" s="471"/>
      <c r="L450" s="471"/>
      <c r="M450" s="471"/>
      <c r="N450" s="471"/>
      <c r="O450" s="470"/>
      <c r="P450" s="470"/>
      <c r="Q450" s="470"/>
      <c r="R450" s="470"/>
      <c r="S450" s="470"/>
      <c r="T450" s="470"/>
      <c r="U450" s="470"/>
      <c r="V450" s="470"/>
      <c r="W450" s="470"/>
      <c r="X450" s="470"/>
      <c r="Y450" s="470"/>
      <c r="Z450" s="470"/>
    </row>
    <row r="451" spans="1:26" ht="12.75" customHeight="1" x14ac:dyDescent="0.2">
      <c r="A451" s="470"/>
      <c r="B451" s="470"/>
      <c r="C451" s="470"/>
      <c r="D451" s="471"/>
      <c r="E451" s="471"/>
      <c r="F451" s="471"/>
      <c r="G451" s="471"/>
      <c r="H451" s="471"/>
      <c r="I451" s="471"/>
      <c r="J451" s="471"/>
      <c r="K451" s="471"/>
      <c r="L451" s="471"/>
      <c r="M451" s="471"/>
      <c r="N451" s="471"/>
      <c r="O451" s="470"/>
      <c r="P451" s="470"/>
      <c r="Q451" s="470"/>
      <c r="R451" s="470"/>
      <c r="S451" s="470"/>
      <c r="T451" s="470"/>
      <c r="U451" s="470"/>
      <c r="V451" s="470"/>
      <c r="W451" s="470"/>
      <c r="X451" s="470"/>
      <c r="Y451" s="470"/>
      <c r="Z451" s="470"/>
    </row>
    <row r="452" spans="1:26" ht="12.75" customHeight="1" x14ac:dyDescent="0.2">
      <c r="A452" s="470"/>
      <c r="B452" s="470"/>
      <c r="C452" s="470"/>
      <c r="D452" s="471"/>
      <c r="E452" s="471"/>
      <c r="F452" s="471"/>
      <c r="G452" s="471"/>
      <c r="H452" s="471"/>
      <c r="I452" s="471"/>
      <c r="J452" s="471"/>
      <c r="K452" s="471"/>
      <c r="L452" s="471"/>
      <c r="M452" s="471"/>
      <c r="N452" s="471"/>
      <c r="O452" s="470"/>
      <c r="P452" s="470"/>
      <c r="Q452" s="470"/>
      <c r="R452" s="470"/>
      <c r="S452" s="470"/>
      <c r="T452" s="470"/>
      <c r="U452" s="470"/>
      <c r="V452" s="470"/>
      <c r="W452" s="470"/>
      <c r="X452" s="470"/>
      <c r="Y452" s="470"/>
      <c r="Z452" s="470"/>
    </row>
    <row r="453" spans="1:26" ht="12.75" customHeight="1" x14ac:dyDescent="0.2">
      <c r="A453" s="470"/>
      <c r="B453" s="470"/>
      <c r="C453" s="470"/>
      <c r="D453" s="471"/>
      <c r="E453" s="471"/>
      <c r="F453" s="471"/>
      <c r="G453" s="471"/>
      <c r="H453" s="471"/>
      <c r="I453" s="471"/>
      <c r="J453" s="471"/>
      <c r="K453" s="471"/>
      <c r="L453" s="471"/>
      <c r="M453" s="471"/>
      <c r="N453" s="471"/>
      <c r="O453" s="470"/>
      <c r="P453" s="470"/>
      <c r="Q453" s="470"/>
      <c r="R453" s="470"/>
      <c r="S453" s="470"/>
      <c r="T453" s="470"/>
      <c r="U453" s="470"/>
      <c r="V453" s="470"/>
      <c r="W453" s="470"/>
      <c r="X453" s="470"/>
      <c r="Y453" s="470"/>
      <c r="Z453" s="470"/>
    </row>
    <row r="454" spans="1:26" ht="12.75" customHeight="1" x14ac:dyDescent="0.2">
      <c r="A454" s="470"/>
      <c r="B454" s="470"/>
      <c r="C454" s="470"/>
      <c r="D454" s="471"/>
      <c r="E454" s="471"/>
      <c r="F454" s="471"/>
      <c r="G454" s="471"/>
      <c r="H454" s="471"/>
      <c r="I454" s="471"/>
      <c r="J454" s="471"/>
      <c r="K454" s="471"/>
      <c r="L454" s="471"/>
      <c r="M454" s="471"/>
      <c r="N454" s="471"/>
      <c r="O454" s="470"/>
      <c r="P454" s="470"/>
      <c r="Q454" s="470"/>
      <c r="R454" s="470"/>
      <c r="S454" s="470"/>
      <c r="T454" s="470"/>
      <c r="U454" s="470"/>
      <c r="V454" s="470"/>
      <c r="W454" s="470"/>
      <c r="X454" s="470"/>
      <c r="Y454" s="470"/>
      <c r="Z454" s="470"/>
    </row>
    <row r="455" spans="1:26" ht="12.75" customHeight="1" x14ac:dyDescent="0.2">
      <c r="A455" s="470"/>
      <c r="B455" s="470"/>
      <c r="C455" s="470"/>
      <c r="D455" s="471"/>
      <c r="E455" s="471"/>
      <c r="F455" s="471"/>
      <c r="G455" s="471"/>
      <c r="H455" s="471"/>
      <c r="I455" s="471"/>
      <c r="J455" s="471"/>
      <c r="K455" s="471"/>
      <c r="L455" s="471"/>
      <c r="M455" s="471"/>
      <c r="N455" s="471"/>
      <c r="O455" s="470"/>
      <c r="P455" s="470"/>
      <c r="Q455" s="470"/>
      <c r="R455" s="470"/>
      <c r="S455" s="470"/>
      <c r="T455" s="470"/>
      <c r="U455" s="470"/>
      <c r="V455" s="470"/>
      <c r="W455" s="470"/>
      <c r="X455" s="470"/>
      <c r="Y455" s="470"/>
      <c r="Z455" s="470"/>
    </row>
    <row r="456" spans="1:26" ht="12.75" customHeight="1" x14ac:dyDescent="0.2">
      <c r="A456" s="470"/>
      <c r="B456" s="470"/>
      <c r="C456" s="470"/>
      <c r="D456" s="471"/>
      <c r="E456" s="471"/>
      <c r="F456" s="471"/>
      <c r="G456" s="471"/>
      <c r="H456" s="471"/>
      <c r="I456" s="471"/>
      <c r="J456" s="471"/>
      <c r="K456" s="471"/>
      <c r="L456" s="471"/>
      <c r="M456" s="471"/>
      <c r="N456" s="471"/>
      <c r="O456" s="470"/>
      <c r="P456" s="470"/>
      <c r="Q456" s="470"/>
      <c r="R456" s="470"/>
      <c r="S456" s="470"/>
      <c r="T456" s="470"/>
      <c r="U456" s="470"/>
      <c r="V456" s="470"/>
      <c r="W456" s="470"/>
      <c r="X456" s="470"/>
      <c r="Y456" s="470"/>
      <c r="Z456" s="470"/>
    </row>
    <row r="457" spans="1:26" ht="12.75" customHeight="1" x14ac:dyDescent="0.2">
      <c r="A457" s="470"/>
      <c r="B457" s="470"/>
      <c r="C457" s="470"/>
      <c r="D457" s="471"/>
      <c r="E457" s="471"/>
      <c r="F457" s="471"/>
      <c r="G457" s="471"/>
      <c r="H457" s="471"/>
      <c r="I457" s="471"/>
      <c r="J457" s="471"/>
      <c r="K457" s="471"/>
      <c r="L457" s="471"/>
      <c r="M457" s="471"/>
      <c r="N457" s="471"/>
      <c r="O457" s="470"/>
      <c r="P457" s="470"/>
      <c r="Q457" s="470"/>
      <c r="R457" s="470"/>
      <c r="S457" s="470"/>
      <c r="T457" s="470"/>
      <c r="U457" s="470"/>
      <c r="V457" s="470"/>
      <c r="W457" s="470"/>
      <c r="X457" s="470"/>
      <c r="Y457" s="470"/>
      <c r="Z457" s="470"/>
    </row>
    <row r="458" spans="1:26" ht="12.75" customHeight="1" x14ac:dyDescent="0.2">
      <c r="A458" s="470"/>
      <c r="B458" s="470"/>
      <c r="C458" s="470"/>
      <c r="D458" s="471"/>
      <c r="E458" s="471"/>
      <c r="F458" s="471"/>
      <c r="G458" s="471"/>
      <c r="H458" s="471"/>
      <c r="I458" s="471"/>
      <c r="J458" s="471"/>
      <c r="K458" s="471"/>
      <c r="L458" s="471"/>
      <c r="M458" s="471"/>
      <c r="N458" s="471"/>
      <c r="O458" s="470"/>
      <c r="P458" s="470"/>
      <c r="Q458" s="470"/>
      <c r="R458" s="470"/>
      <c r="S458" s="470"/>
      <c r="T458" s="470"/>
      <c r="U458" s="470"/>
      <c r="V458" s="470"/>
      <c r="W458" s="470"/>
      <c r="X458" s="470"/>
      <c r="Y458" s="470"/>
      <c r="Z458" s="470"/>
    </row>
    <row r="459" spans="1:26" ht="12.75" customHeight="1" x14ac:dyDescent="0.2">
      <c r="A459" s="470"/>
      <c r="B459" s="470"/>
      <c r="C459" s="470"/>
      <c r="D459" s="471"/>
      <c r="E459" s="471"/>
      <c r="F459" s="471"/>
      <c r="G459" s="471"/>
      <c r="H459" s="471"/>
      <c r="I459" s="471"/>
      <c r="J459" s="471"/>
      <c r="K459" s="471"/>
      <c r="L459" s="471"/>
      <c r="M459" s="471"/>
      <c r="N459" s="471"/>
      <c r="O459" s="470"/>
      <c r="P459" s="470"/>
      <c r="Q459" s="470"/>
      <c r="R459" s="470"/>
      <c r="S459" s="470"/>
      <c r="T459" s="470"/>
      <c r="U459" s="470"/>
      <c r="V459" s="470"/>
      <c r="W459" s="470"/>
      <c r="X459" s="470"/>
      <c r="Y459" s="470"/>
      <c r="Z459" s="470"/>
    </row>
    <row r="460" spans="1:26" ht="12.75" customHeight="1" x14ac:dyDescent="0.2">
      <c r="A460" s="470"/>
      <c r="B460" s="470"/>
      <c r="C460" s="470"/>
      <c r="D460" s="471"/>
      <c r="E460" s="471"/>
      <c r="F460" s="471"/>
      <c r="G460" s="471"/>
      <c r="H460" s="471"/>
      <c r="I460" s="471"/>
      <c r="J460" s="471"/>
      <c r="K460" s="471"/>
      <c r="L460" s="471"/>
      <c r="M460" s="471"/>
      <c r="N460" s="471"/>
      <c r="O460" s="470"/>
      <c r="P460" s="470"/>
      <c r="Q460" s="470"/>
      <c r="R460" s="470"/>
      <c r="S460" s="470"/>
      <c r="T460" s="470"/>
      <c r="U460" s="470"/>
      <c r="V460" s="470"/>
      <c r="W460" s="470"/>
      <c r="X460" s="470"/>
      <c r="Y460" s="470"/>
      <c r="Z460" s="470"/>
    </row>
    <row r="461" spans="1:26" ht="12.75" customHeight="1" x14ac:dyDescent="0.2">
      <c r="A461" s="470"/>
      <c r="B461" s="470"/>
      <c r="C461" s="470"/>
      <c r="D461" s="471"/>
      <c r="E461" s="471"/>
      <c r="F461" s="471"/>
      <c r="G461" s="471"/>
      <c r="H461" s="471"/>
      <c r="I461" s="471"/>
      <c r="J461" s="471"/>
      <c r="K461" s="471"/>
      <c r="L461" s="471"/>
      <c r="M461" s="471"/>
      <c r="N461" s="471"/>
      <c r="O461" s="470"/>
      <c r="P461" s="470"/>
      <c r="Q461" s="470"/>
      <c r="R461" s="470"/>
      <c r="S461" s="470"/>
      <c r="T461" s="470"/>
      <c r="U461" s="470"/>
      <c r="V461" s="470"/>
      <c r="W461" s="470"/>
      <c r="X461" s="470"/>
      <c r="Y461" s="470"/>
      <c r="Z461" s="470"/>
    </row>
    <row r="462" spans="1:26" ht="12.75" customHeight="1" x14ac:dyDescent="0.2">
      <c r="A462" s="470"/>
      <c r="B462" s="470"/>
      <c r="C462" s="470"/>
      <c r="D462" s="471"/>
      <c r="E462" s="471"/>
      <c r="F462" s="471"/>
      <c r="G462" s="471"/>
      <c r="H462" s="471"/>
      <c r="I462" s="471"/>
      <c r="J462" s="471"/>
      <c r="K462" s="471"/>
      <c r="L462" s="471"/>
      <c r="M462" s="471"/>
      <c r="N462" s="471"/>
      <c r="O462" s="470"/>
      <c r="P462" s="470"/>
      <c r="Q462" s="470"/>
      <c r="R462" s="470"/>
      <c r="S462" s="470"/>
      <c r="T462" s="470"/>
      <c r="U462" s="470"/>
      <c r="V462" s="470"/>
      <c r="W462" s="470"/>
      <c r="X462" s="470"/>
      <c r="Y462" s="470"/>
      <c r="Z462" s="470"/>
    </row>
    <row r="463" spans="1:26" ht="12.75" customHeight="1" x14ac:dyDescent="0.2">
      <c r="A463" s="470"/>
      <c r="B463" s="470"/>
      <c r="C463" s="470"/>
      <c r="D463" s="471"/>
      <c r="E463" s="471"/>
      <c r="F463" s="471"/>
      <c r="G463" s="471"/>
      <c r="H463" s="471"/>
      <c r="I463" s="471"/>
      <c r="J463" s="471"/>
      <c r="K463" s="471"/>
      <c r="L463" s="471"/>
      <c r="M463" s="471"/>
      <c r="N463" s="471"/>
      <c r="O463" s="470"/>
      <c r="P463" s="470"/>
      <c r="Q463" s="470"/>
      <c r="R463" s="470"/>
      <c r="S463" s="470"/>
      <c r="T463" s="470"/>
      <c r="U463" s="470"/>
      <c r="V463" s="470"/>
      <c r="W463" s="470"/>
      <c r="X463" s="470"/>
      <c r="Y463" s="470"/>
      <c r="Z463" s="470"/>
    </row>
    <row r="464" spans="1:26" ht="12.75" customHeight="1" x14ac:dyDescent="0.2">
      <c r="A464" s="470"/>
      <c r="B464" s="470"/>
      <c r="C464" s="470"/>
      <c r="D464" s="471"/>
      <c r="E464" s="471"/>
      <c r="F464" s="471"/>
      <c r="G464" s="471"/>
      <c r="H464" s="471"/>
      <c r="I464" s="471"/>
      <c r="J464" s="471"/>
      <c r="K464" s="471"/>
      <c r="L464" s="471"/>
      <c r="M464" s="471"/>
      <c r="N464" s="471"/>
      <c r="O464" s="470"/>
      <c r="P464" s="470"/>
      <c r="Q464" s="470"/>
      <c r="R464" s="470"/>
      <c r="S464" s="470"/>
      <c r="T464" s="470"/>
      <c r="U464" s="470"/>
      <c r="V464" s="470"/>
      <c r="W464" s="470"/>
      <c r="X464" s="470"/>
      <c r="Y464" s="470"/>
      <c r="Z464" s="470"/>
    </row>
    <row r="465" spans="1:26" ht="12.75" customHeight="1" x14ac:dyDescent="0.2">
      <c r="A465" s="470"/>
      <c r="B465" s="470"/>
      <c r="C465" s="470"/>
      <c r="D465" s="471"/>
      <c r="E465" s="471"/>
      <c r="F465" s="471"/>
      <c r="G465" s="471"/>
      <c r="H465" s="471"/>
      <c r="I465" s="471"/>
      <c r="J465" s="471"/>
      <c r="K465" s="471"/>
      <c r="L465" s="471"/>
      <c r="M465" s="471"/>
      <c r="N465" s="471"/>
      <c r="O465" s="470"/>
      <c r="P465" s="470"/>
      <c r="Q465" s="470"/>
      <c r="R465" s="470"/>
      <c r="S465" s="470"/>
      <c r="T465" s="470"/>
      <c r="U465" s="470"/>
      <c r="V465" s="470"/>
      <c r="W465" s="470"/>
      <c r="X465" s="470"/>
      <c r="Y465" s="470"/>
      <c r="Z465" s="470"/>
    </row>
    <row r="466" spans="1:26" ht="12.75" customHeight="1" x14ac:dyDescent="0.2">
      <c r="A466" s="470"/>
      <c r="B466" s="470"/>
      <c r="C466" s="470"/>
      <c r="D466" s="471"/>
      <c r="E466" s="471"/>
      <c r="F466" s="471"/>
      <c r="G466" s="471"/>
      <c r="H466" s="471"/>
      <c r="I466" s="471"/>
      <c r="J466" s="471"/>
      <c r="K466" s="471"/>
      <c r="L466" s="471"/>
      <c r="M466" s="471"/>
      <c r="N466" s="471"/>
      <c r="O466" s="470"/>
      <c r="P466" s="470"/>
      <c r="Q466" s="470"/>
      <c r="R466" s="470"/>
      <c r="S466" s="470"/>
      <c r="T466" s="470"/>
      <c r="U466" s="470"/>
      <c r="V466" s="470"/>
      <c r="W466" s="470"/>
      <c r="X466" s="470"/>
      <c r="Y466" s="470"/>
      <c r="Z466" s="470"/>
    </row>
    <row r="467" spans="1:26" ht="12.75" customHeight="1" x14ac:dyDescent="0.2">
      <c r="A467" s="470"/>
      <c r="B467" s="470"/>
      <c r="C467" s="470"/>
      <c r="D467" s="471"/>
      <c r="E467" s="471"/>
      <c r="F467" s="471"/>
      <c r="G467" s="471"/>
      <c r="H467" s="471"/>
      <c r="I467" s="471"/>
      <c r="J467" s="471"/>
      <c r="K467" s="471"/>
      <c r="L467" s="471"/>
      <c r="M467" s="471"/>
      <c r="N467" s="471"/>
      <c r="O467" s="470"/>
      <c r="P467" s="470"/>
      <c r="Q467" s="470"/>
      <c r="R467" s="470"/>
      <c r="S467" s="470"/>
      <c r="T467" s="470"/>
      <c r="U467" s="470"/>
      <c r="V467" s="470"/>
      <c r="W467" s="470"/>
      <c r="X467" s="470"/>
      <c r="Y467" s="470"/>
      <c r="Z467" s="470"/>
    </row>
    <row r="468" spans="1:26" ht="12.75" customHeight="1" x14ac:dyDescent="0.2">
      <c r="A468" s="470"/>
      <c r="B468" s="470"/>
      <c r="C468" s="470"/>
      <c r="D468" s="471"/>
      <c r="E468" s="471"/>
      <c r="F468" s="471"/>
      <c r="G468" s="471"/>
      <c r="H468" s="471"/>
      <c r="I468" s="471"/>
      <c r="J468" s="471"/>
      <c r="K468" s="471"/>
      <c r="L468" s="471"/>
      <c r="M468" s="471"/>
      <c r="N468" s="471"/>
      <c r="O468" s="470"/>
      <c r="P468" s="470"/>
      <c r="Q468" s="470"/>
      <c r="R468" s="470"/>
      <c r="S468" s="470"/>
      <c r="T468" s="470"/>
      <c r="U468" s="470"/>
      <c r="V468" s="470"/>
      <c r="W468" s="470"/>
      <c r="X468" s="470"/>
      <c r="Y468" s="470"/>
      <c r="Z468" s="470"/>
    </row>
    <row r="469" spans="1:26" ht="12.75" customHeight="1" x14ac:dyDescent="0.2">
      <c r="A469" s="470"/>
      <c r="B469" s="470"/>
      <c r="C469" s="470"/>
      <c r="D469" s="471"/>
      <c r="E469" s="471"/>
      <c r="F469" s="471"/>
      <c r="G469" s="471"/>
      <c r="H469" s="471"/>
      <c r="I469" s="471"/>
      <c r="J469" s="471"/>
      <c r="K469" s="471"/>
      <c r="L469" s="471"/>
      <c r="M469" s="471"/>
      <c r="N469" s="471"/>
      <c r="O469" s="470"/>
      <c r="P469" s="470"/>
      <c r="Q469" s="470"/>
      <c r="R469" s="470"/>
      <c r="S469" s="470"/>
      <c r="T469" s="470"/>
      <c r="U469" s="470"/>
      <c r="V469" s="470"/>
      <c r="W469" s="470"/>
      <c r="X469" s="470"/>
      <c r="Y469" s="470"/>
      <c r="Z469" s="470"/>
    </row>
    <row r="470" spans="1:26" ht="12.75" customHeight="1" x14ac:dyDescent="0.2">
      <c r="A470" s="470"/>
      <c r="B470" s="470"/>
      <c r="C470" s="470"/>
      <c r="D470" s="471"/>
      <c r="E470" s="471"/>
      <c r="F470" s="471"/>
      <c r="G470" s="471"/>
      <c r="H470" s="471"/>
      <c r="I470" s="471"/>
      <c r="J470" s="471"/>
      <c r="K470" s="471"/>
      <c r="L470" s="471"/>
      <c r="M470" s="471"/>
      <c r="N470" s="471"/>
      <c r="O470" s="470"/>
      <c r="P470" s="470"/>
      <c r="Q470" s="470"/>
      <c r="R470" s="470"/>
      <c r="S470" s="470"/>
      <c r="T470" s="470"/>
      <c r="U470" s="470"/>
      <c r="V470" s="470"/>
      <c r="W470" s="470"/>
      <c r="X470" s="470"/>
      <c r="Y470" s="470"/>
      <c r="Z470" s="470"/>
    </row>
    <row r="471" spans="1:26" ht="12.75" customHeight="1" x14ac:dyDescent="0.2">
      <c r="A471" s="470"/>
      <c r="B471" s="470"/>
      <c r="C471" s="470"/>
      <c r="D471" s="471"/>
      <c r="E471" s="471"/>
      <c r="F471" s="471"/>
      <c r="G471" s="471"/>
      <c r="H471" s="471"/>
      <c r="I471" s="471"/>
      <c r="J471" s="471"/>
      <c r="K471" s="471"/>
      <c r="L471" s="471"/>
      <c r="M471" s="471"/>
      <c r="N471" s="471"/>
      <c r="O471" s="470"/>
      <c r="P471" s="470"/>
      <c r="Q471" s="470"/>
      <c r="R471" s="470"/>
      <c r="S471" s="470"/>
      <c r="T471" s="470"/>
      <c r="U471" s="470"/>
      <c r="V471" s="470"/>
      <c r="W471" s="470"/>
      <c r="X471" s="470"/>
      <c r="Y471" s="470"/>
      <c r="Z471" s="470"/>
    </row>
    <row r="472" spans="1:26" ht="12.75" customHeight="1" x14ac:dyDescent="0.2">
      <c r="A472" s="470"/>
      <c r="B472" s="470"/>
      <c r="C472" s="470"/>
      <c r="D472" s="471"/>
      <c r="E472" s="471"/>
      <c r="F472" s="471"/>
      <c r="G472" s="471"/>
      <c r="H472" s="471"/>
      <c r="I472" s="471"/>
      <c r="J472" s="471"/>
      <c r="K472" s="471"/>
      <c r="L472" s="471"/>
      <c r="M472" s="471"/>
      <c r="N472" s="471"/>
      <c r="O472" s="470"/>
      <c r="P472" s="470"/>
      <c r="Q472" s="470"/>
      <c r="R472" s="470"/>
      <c r="S472" s="470"/>
      <c r="T472" s="470"/>
      <c r="U472" s="470"/>
      <c r="V472" s="470"/>
      <c r="W472" s="470"/>
      <c r="X472" s="470"/>
      <c r="Y472" s="470"/>
      <c r="Z472" s="470"/>
    </row>
    <row r="473" spans="1:26" ht="12.75" customHeight="1" x14ac:dyDescent="0.2">
      <c r="A473" s="470"/>
      <c r="B473" s="470"/>
      <c r="C473" s="470"/>
      <c r="D473" s="471"/>
      <c r="E473" s="471"/>
      <c r="F473" s="471"/>
      <c r="G473" s="471"/>
      <c r="H473" s="471"/>
      <c r="I473" s="471"/>
      <c r="J473" s="471"/>
      <c r="K473" s="471"/>
      <c r="L473" s="471"/>
      <c r="M473" s="471"/>
      <c r="N473" s="471"/>
      <c r="O473" s="470"/>
      <c r="P473" s="470"/>
      <c r="Q473" s="470"/>
      <c r="R473" s="470"/>
      <c r="S473" s="470"/>
      <c r="T473" s="470"/>
      <c r="U473" s="470"/>
      <c r="V473" s="470"/>
      <c r="W473" s="470"/>
      <c r="X473" s="470"/>
      <c r="Y473" s="470"/>
      <c r="Z473" s="470"/>
    </row>
    <row r="474" spans="1:26" ht="12.75" customHeight="1" x14ac:dyDescent="0.2">
      <c r="A474" s="470"/>
      <c r="B474" s="470"/>
      <c r="C474" s="470"/>
      <c r="D474" s="471"/>
      <c r="E474" s="471"/>
      <c r="F474" s="471"/>
      <c r="G474" s="471"/>
      <c r="H474" s="471"/>
      <c r="I474" s="471"/>
      <c r="J474" s="471"/>
      <c r="K474" s="471"/>
      <c r="L474" s="471"/>
      <c r="M474" s="471"/>
      <c r="N474" s="471"/>
      <c r="O474" s="470"/>
      <c r="P474" s="470"/>
      <c r="Q474" s="470"/>
      <c r="R474" s="470"/>
      <c r="S474" s="470"/>
      <c r="T474" s="470"/>
      <c r="U474" s="470"/>
      <c r="V474" s="470"/>
      <c r="W474" s="470"/>
      <c r="X474" s="470"/>
      <c r="Y474" s="470"/>
      <c r="Z474" s="470"/>
    </row>
    <row r="475" spans="1:26" ht="12.75" customHeight="1" x14ac:dyDescent="0.2">
      <c r="A475" s="470"/>
      <c r="B475" s="470"/>
      <c r="C475" s="470"/>
      <c r="D475" s="471"/>
      <c r="E475" s="471"/>
      <c r="F475" s="471"/>
      <c r="G475" s="471"/>
      <c r="H475" s="471"/>
      <c r="I475" s="471"/>
      <c r="J475" s="471"/>
      <c r="K475" s="471"/>
      <c r="L475" s="471"/>
      <c r="M475" s="471"/>
      <c r="N475" s="471"/>
      <c r="O475" s="470"/>
      <c r="P475" s="470"/>
      <c r="Q475" s="470"/>
      <c r="R475" s="470"/>
      <c r="S475" s="470"/>
      <c r="T475" s="470"/>
      <c r="U475" s="470"/>
      <c r="V475" s="470"/>
      <c r="W475" s="470"/>
      <c r="X475" s="470"/>
      <c r="Y475" s="470"/>
      <c r="Z475" s="470"/>
    </row>
    <row r="476" spans="1:26" ht="12.75" customHeight="1" x14ac:dyDescent="0.2">
      <c r="A476" s="470"/>
      <c r="B476" s="470"/>
      <c r="C476" s="470"/>
      <c r="D476" s="471"/>
      <c r="E476" s="471"/>
      <c r="F476" s="471"/>
      <c r="G476" s="471"/>
      <c r="H476" s="471"/>
      <c r="I476" s="471"/>
      <c r="J476" s="471"/>
      <c r="K476" s="471"/>
      <c r="L476" s="471"/>
      <c r="M476" s="471"/>
      <c r="N476" s="471"/>
      <c r="O476" s="470"/>
      <c r="P476" s="470"/>
      <c r="Q476" s="470"/>
      <c r="R476" s="470"/>
      <c r="S476" s="470"/>
      <c r="T476" s="470"/>
      <c r="U476" s="470"/>
      <c r="V476" s="470"/>
      <c r="W476" s="470"/>
      <c r="X476" s="470"/>
      <c r="Y476" s="470"/>
      <c r="Z476" s="470"/>
    </row>
    <row r="477" spans="1:26" ht="12.75" customHeight="1" x14ac:dyDescent="0.2">
      <c r="A477" s="470"/>
      <c r="B477" s="470"/>
      <c r="C477" s="470"/>
      <c r="D477" s="471"/>
      <c r="E477" s="471"/>
      <c r="F477" s="471"/>
      <c r="G477" s="471"/>
      <c r="H477" s="471"/>
      <c r="I477" s="471"/>
      <c r="J477" s="471"/>
      <c r="K477" s="471"/>
      <c r="L477" s="471"/>
      <c r="M477" s="471"/>
      <c r="N477" s="471"/>
      <c r="O477" s="470"/>
      <c r="P477" s="470"/>
      <c r="Q477" s="470"/>
      <c r="R477" s="470"/>
      <c r="S477" s="470"/>
      <c r="T477" s="470"/>
      <c r="U477" s="470"/>
      <c r="V477" s="470"/>
      <c r="W477" s="470"/>
      <c r="X477" s="470"/>
      <c r="Y477" s="470"/>
      <c r="Z477" s="470"/>
    </row>
    <row r="478" spans="1:26" ht="12.75" customHeight="1" x14ac:dyDescent="0.2">
      <c r="A478" s="470"/>
      <c r="B478" s="470"/>
      <c r="C478" s="470"/>
      <c r="D478" s="471"/>
      <c r="E478" s="471"/>
      <c r="F478" s="471"/>
      <c r="G478" s="471"/>
      <c r="H478" s="471"/>
      <c r="I478" s="471"/>
      <c r="J478" s="471"/>
      <c r="K478" s="471"/>
      <c r="L478" s="471"/>
      <c r="M478" s="471"/>
      <c r="N478" s="471"/>
      <c r="O478" s="470"/>
      <c r="P478" s="470"/>
      <c r="Q478" s="470"/>
      <c r="R478" s="470"/>
      <c r="S478" s="470"/>
      <c r="T478" s="470"/>
      <c r="U478" s="470"/>
      <c r="V478" s="470"/>
      <c r="W478" s="470"/>
      <c r="X478" s="470"/>
      <c r="Y478" s="470"/>
      <c r="Z478" s="470"/>
    </row>
    <row r="479" spans="1:26" ht="12.75" customHeight="1" x14ac:dyDescent="0.2">
      <c r="A479" s="470"/>
      <c r="B479" s="470"/>
      <c r="C479" s="470"/>
      <c r="D479" s="471"/>
      <c r="E479" s="471"/>
      <c r="F479" s="471"/>
      <c r="G479" s="471"/>
      <c r="H479" s="471"/>
      <c r="I479" s="471"/>
      <c r="J479" s="471"/>
      <c r="K479" s="471"/>
      <c r="L479" s="471"/>
      <c r="M479" s="471"/>
      <c r="N479" s="471"/>
      <c r="O479" s="470"/>
      <c r="P479" s="470"/>
      <c r="Q479" s="470"/>
      <c r="R479" s="470"/>
      <c r="S479" s="470"/>
      <c r="T479" s="470"/>
      <c r="U479" s="470"/>
      <c r="V479" s="470"/>
      <c r="W479" s="470"/>
      <c r="X479" s="470"/>
      <c r="Y479" s="470"/>
      <c r="Z479" s="470"/>
    </row>
    <row r="480" spans="1:26" ht="12.75" customHeight="1" x14ac:dyDescent="0.2">
      <c r="A480" s="470"/>
      <c r="B480" s="470"/>
      <c r="C480" s="470"/>
      <c r="D480" s="471"/>
      <c r="E480" s="471"/>
      <c r="F480" s="471"/>
      <c r="G480" s="471"/>
      <c r="H480" s="471"/>
      <c r="I480" s="471"/>
      <c r="J480" s="471"/>
      <c r="K480" s="471"/>
      <c r="L480" s="471"/>
      <c r="M480" s="471"/>
      <c r="N480" s="471"/>
      <c r="O480" s="470"/>
      <c r="P480" s="470"/>
      <c r="Q480" s="470"/>
      <c r="R480" s="470"/>
      <c r="S480" s="470"/>
      <c r="T480" s="470"/>
      <c r="U480" s="470"/>
      <c r="V480" s="470"/>
      <c r="W480" s="470"/>
      <c r="X480" s="470"/>
      <c r="Y480" s="470"/>
      <c r="Z480" s="470"/>
    </row>
    <row r="481" spans="1:26" ht="12.75" customHeight="1" x14ac:dyDescent="0.2">
      <c r="A481" s="470"/>
      <c r="B481" s="470"/>
      <c r="C481" s="470"/>
      <c r="D481" s="471"/>
      <c r="E481" s="471"/>
      <c r="F481" s="471"/>
      <c r="G481" s="471"/>
      <c r="H481" s="471"/>
      <c r="I481" s="471"/>
      <c r="J481" s="471"/>
      <c r="K481" s="471"/>
      <c r="L481" s="471"/>
      <c r="M481" s="471"/>
      <c r="N481" s="471"/>
      <c r="O481" s="470"/>
      <c r="P481" s="470"/>
      <c r="Q481" s="470"/>
      <c r="R481" s="470"/>
      <c r="S481" s="470"/>
      <c r="T481" s="470"/>
      <c r="U481" s="470"/>
      <c r="V481" s="470"/>
      <c r="W481" s="470"/>
      <c r="X481" s="470"/>
      <c r="Y481" s="470"/>
      <c r="Z481" s="470"/>
    </row>
    <row r="482" spans="1:26" ht="12.75" customHeight="1" x14ac:dyDescent="0.2">
      <c r="A482" s="470"/>
      <c r="B482" s="470"/>
      <c r="C482" s="470"/>
      <c r="D482" s="471"/>
      <c r="E482" s="471"/>
      <c r="F482" s="471"/>
      <c r="G482" s="471"/>
      <c r="H482" s="471"/>
      <c r="I482" s="471"/>
      <c r="J482" s="471"/>
      <c r="K482" s="471"/>
      <c r="L482" s="471"/>
      <c r="M482" s="471"/>
      <c r="N482" s="471"/>
      <c r="O482" s="470"/>
      <c r="P482" s="470"/>
      <c r="Q482" s="470"/>
      <c r="R482" s="470"/>
      <c r="S482" s="470"/>
      <c r="T482" s="470"/>
      <c r="U482" s="470"/>
      <c r="V482" s="470"/>
      <c r="W482" s="470"/>
      <c r="X482" s="470"/>
      <c r="Y482" s="470"/>
      <c r="Z482" s="470"/>
    </row>
    <row r="483" spans="1:26" ht="12.75" customHeight="1" x14ac:dyDescent="0.2">
      <c r="A483" s="470"/>
      <c r="B483" s="470"/>
      <c r="C483" s="470"/>
      <c r="D483" s="471"/>
      <c r="E483" s="471"/>
      <c r="F483" s="471"/>
      <c r="G483" s="471"/>
      <c r="H483" s="471"/>
      <c r="I483" s="471"/>
      <c r="J483" s="471"/>
      <c r="K483" s="471"/>
      <c r="L483" s="471"/>
      <c r="M483" s="471"/>
      <c r="N483" s="471"/>
      <c r="O483" s="470"/>
      <c r="P483" s="470"/>
      <c r="Q483" s="470"/>
      <c r="R483" s="470"/>
      <c r="S483" s="470"/>
      <c r="T483" s="470"/>
      <c r="U483" s="470"/>
      <c r="V483" s="470"/>
      <c r="W483" s="470"/>
      <c r="X483" s="470"/>
      <c r="Y483" s="470"/>
      <c r="Z483" s="470"/>
    </row>
    <row r="484" spans="1:26" ht="12.75" customHeight="1" x14ac:dyDescent="0.2">
      <c r="A484" s="470"/>
      <c r="B484" s="470"/>
      <c r="C484" s="470"/>
      <c r="D484" s="471"/>
      <c r="E484" s="471"/>
      <c r="F484" s="471"/>
      <c r="G484" s="471"/>
      <c r="H484" s="471"/>
      <c r="I484" s="471"/>
      <c r="J484" s="471"/>
      <c r="K484" s="471"/>
      <c r="L484" s="471"/>
      <c r="M484" s="471"/>
      <c r="N484" s="471"/>
      <c r="O484" s="470"/>
      <c r="P484" s="470"/>
      <c r="Q484" s="470"/>
      <c r="R484" s="470"/>
      <c r="S484" s="470"/>
      <c r="T484" s="470"/>
      <c r="U484" s="470"/>
      <c r="V484" s="470"/>
      <c r="W484" s="470"/>
      <c r="X484" s="470"/>
      <c r="Y484" s="470"/>
      <c r="Z484" s="470"/>
    </row>
    <row r="485" spans="1:26" ht="12.75" customHeight="1" x14ac:dyDescent="0.2">
      <c r="A485" s="470"/>
      <c r="B485" s="470"/>
      <c r="C485" s="470"/>
      <c r="D485" s="471"/>
      <c r="E485" s="471"/>
      <c r="F485" s="471"/>
      <c r="G485" s="471"/>
      <c r="H485" s="471"/>
      <c r="I485" s="471"/>
      <c r="J485" s="471"/>
      <c r="K485" s="471"/>
      <c r="L485" s="471"/>
      <c r="M485" s="471"/>
      <c r="N485" s="471"/>
      <c r="O485" s="470"/>
      <c r="P485" s="470"/>
      <c r="Q485" s="470"/>
      <c r="R485" s="470"/>
      <c r="S485" s="470"/>
      <c r="T485" s="470"/>
      <c r="U485" s="470"/>
      <c r="V485" s="470"/>
      <c r="W485" s="470"/>
      <c r="X485" s="470"/>
      <c r="Y485" s="470"/>
      <c r="Z485" s="470"/>
    </row>
    <row r="486" spans="1:26" ht="12.75" customHeight="1" x14ac:dyDescent="0.2">
      <c r="A486" s="470"/>
      <c r="B486" s="470"/>
      <c r="C486" s="470"/>
      <c r="D486" s="471"/>
      <c r="E486" s="471"/>
      <c r="F486" s="471"/>
      <c r="G486" s="471"/>
      <c r="H486" s="471"/>
      <c r="I486" s="471"/>
      <c r="J486" s="471"/>
      <c r="K486" s="471"/>
      <c r="L486" s="471"/>
      <c r="M486" s="471"/>
      <c r="N486" s="471"/>
      <c r="O486" s="470"/>
      <c r="P486" s="470"/>
      <c r="Q486" s="470"/>
      <c r="R486" s="470"/>
      <c r="S486" s="470"/>
      <c r="T486" s="470"/>
      <c r="U486" s="470"/>
      <c r="V486" s="470"/>
      <c r="W486" s="470"/>
      <c r="X486" s="470"/>
      <c r="Y486" s="470"/>
      <c r="Z486" s="470"/>
    </row>
    <row r="487" spans="1:26" ht="12.75" customHeight="1" x14ac:dyDescent="0.2">
      <c r="A487" s="470"/>
      <c r="B487" s="470"/>
      <c r="C487" s="470"/>
      <c r="D487" s="471"/>
      <c r="E487" s="471"/>
      <c r="F487" s="471"/>
      <c r="G487" s="471"/>
      <c r="H487" s="471"/>
      <c r="I487" s="471"/>
      <c r="J487" s="471"/>
      <c r="K487" s="471"/>
      <c r="L487" s="471"/>
      <c r="M487" s="471"/>
      <c r="N487" s="471"/>
      <c r="O487" s="470"/>
      <c r="P487" s="470"/>
      <c r="Q487" s="470"/>
      <c r="R487" s="470"/>
      <c r="S487" s="470"/>
      <c r="T487" s="470"/>
      <c r="U487" s="470"/>
      <c r="V487" s="470"/>
      <c r="W487" s="470"/>
      <c r="X487" s="470"/>
      <c r="Y487" s="470"/>
      <c r="Z487" s="470"/>
    </row>
    <row r="488" spans="1:26" ht="12.75" customHeight="1" x14ac:dyDescent="0.2">
      <c r="A488" s="470"/>
      <c r="B488" s="470"/>
      <c r="C488" s="470"/>
      <c r="D488" s="471"/>
      <c r="E488" s="471"/>
      <c r="F488" s="471"/>
      <c r="G488" s="471"/>
      <c r="H488" s="471"/>
      <c r="I488" s="471"/>
      <c r="J488" s="471"/>
      <c r="K488" s="471"/>
      <c r="L488" s="471"/>
      <c r="M488" s="471"/>
      <c r="N488" s="471"/>
      <c r="O488" s="470"/>
      <c r="P488" s="470"/>
      <c r="Q488" s="470"/>
      <c r="R488" s="470"/>
      <c r="S488" s="470"/>
      <c r="T488" s="470"/>
      <c r="U488" s="470"/>
      <c r="V488" s="470"/>
      <c r="W488" s="470"/>
      <c r="X488" s="470"/>
      <c r="Y488" s="470"/>
      <c r="Z488" s="470"/>
    </row>
    <row r="489" spans="1:26" ht="12.75" customHeight="1" x14ac:dyDescent="0.2">
      <c r="A489" s="470"/>
      <c r="B489" s="470"/>
      <c r="C489" s="470"/>
      <c r="D489" s="471"/>
      <c r="E489" s="471"/>
      <c r="F489" s="471"/>
      <c r="G489" s="471"/>
      <c r="H489" s="471"/>
      <c r="I489" s="471"/>
      <c r="J489" s="471"/>
      <c r="K489" s="471"/>
      <c r="L489" s="471"/>
      <c r="M489" s="471"/>
      <c r="N489" s="471"/>
      <c r="O489" s="470"/>
      <c r="P489" s="470"/>
      <c r="Q489" s="470"/>
      <c r="R489" s="470"/>
      <c r="S489" s="470"/>
      <c r="T489" s="470"/>
      <c r="U489" s="470"/>
      <c r="V489" s="470"/>
      <c r="W489" s="470"/>
      <c r="X489" s="470"/>
      <c r="Y489" s="470"/>
      <c r="Z489" s="470"/>
    </row>
    <row r="490" spans="1:26" ht="12.75" customHeight="1" x14ac:dyDescent="0.2">
      <c r="A490" s="470"/>
      <c r="B490" s="470"/>
      <c r="C490" s="470"/>
      <c r="D490" s="471"/>
      <c r="E490" s="471"/>
      <c r="F490" s="471"/>
      <c r="G490" s="471"/>
      <c r="H490" s="471"/>
      <c r="I490" s="471"/>
      <c r="J490" s="471"/>
      <c r="K490" s="471"/>
      <c r="L490" s="471"/>
      <c r="M490" s="471"/>
      <c r="N490" s="471"/>
      <c r="O490" s="470"/>
      <c r="P490" s="470"/>
      <c r="Q490" s="470"/>
      <c r="R490" s="470"/>
      <c r="S490" s="470"/>
      <c r="T490" s="470"/>
      <c r="U490" s="470"/>
      <c r="V490" s="470"/>
      <c r="W490" s="470"/>
      <c r="X490" s="470"/>
      <c r="Y490" s="470"/>
      <c r="Z490" s="470"/>
    </row>
    <row r="491" spans="1:26" ht="12.75" customHeight="1" x14ac:dyDescent="0.2">
      <c r="A491" s="470"/>
      <c r="B491" s="470"/>
      <c r="C491" s="470"/>
      <c r="D491" s="471"/>
      <c r="E491" s="471"/>
      <c r="F491" s="471"/>
      <c r="G491" s="471"/>
      <c r="H491" s="471"/>
      <c r="I491" s="471"/>
      <c r="J491" s="471"/>
      <c r="K491" s="471"/>
      <c r="L491" s="471"/>
      <c r="M491" s="471"/>
      <c r="N491" s="471"/>
      <c r="O491" s="470"/>
      <c r="P491" s="470"/>
      <c r="Q491" s="470"/>
      <c r="R491" s="470"/>
      <c r="S491" s="470"/>
      <c r="T491" s="470"/>
      <c r="U491" s="470"/>
      <c r="V491" s="470"/>
      <c r="W491" s="470"/>
      <c r="X491" s="470"/>
      <c r="Y491" s="470"/>
      <c r="Z491" s="470"/>
    </row>
    <row r="492" spans="1:26" ht="12.75" customHeight="1" x14ac:dyDescent="0.2">
      <c r="A492" s="470"/>
      <c r="B492" s="470"/>
      <c r="C492" s="470"/>
      <c r="D492" s="471"/>
      <c r="E492" s="471"/>
      <c r="F492" s="471"/>
      <c r="G492" s="471"/>
      <c r="H492" s="471"/>
      <c r="I492" s="471"/>
      <c r="J492" s="471"/>
      <c r="K492" s="471"/>
      <c r="L492" s="471"/>
      <c r="M492" s="471"/>
      <c r="N492" s="471"/>
      <c r="O492" s="470"/>
      <c r="P492" s="470"/>
      <c r="Q492" s="470"/>
      <c r="R492" s="470"/>
      <c r="S492" s="470"/>
      <c r="T492" s="470"/>
      <c r="U492" s="470"/>
      <c r="V492" s="470"/>
      <c r="W492" s="470"/>
      <c r="X492" s="470"/>
      <c r="Y492" s="470"/>
      <c r="Z492" s="470"/>
    </row>
    <row r="493" spans="1:26" ht="12.75" customHeight="1" x14ac:dyDescent="0.2">
      <c r="A493" s="470"/>
      <c r="B493" s="470"/>
      <c r="C493" s="470"/>
      <c r="D493" s="471"/>
      <c r="E493" s="471"/>
      <c r="F493" s="471"/>
      <c r="G493" s="471"/>
      <c r="H493" s="471"/>
      <c r="I493" s="471"/>
      <c r="J493" s="471"/>
      <c r="K493" s="471"/>
      <c r="L493" s="471"/>
      <c r="M493" s="471"/>
      <c r="N493" s="471"/>
      <c r="O493" s="470"/>
      <c r="P493" s="470"/>
      <c r="Q493" s="470"/>
      <c r="R493" s="470"/>
      <c r="S493" s="470"/>
      <c r="T493" s="470"/>
      <c r="U493" s="470"/>
      <c r="V493" s="470"/>
      <c r="W493" s="470"/>
      <c r="X493" s="470"/>
      <c r="Y493" s="470"/>
      <c r="Z493" s="470"/>
    </row>
    <row r="494" spans="1:26" ht="12.75" customHeight="1" x14ac:dyDescent="0.2">
      <c r="A494" s="470"/>
      <c r="B494" s="470"/>
      <c r="C494" s="470"/>
      <c r="D494" s="471"/>
      <c r="E494" s="471"/>
      <c r="F494" s="471"/>
      <c r="G494" s="471"/>
      <c r="H494" s="471"/>
      <c r="I494" s="471"/>
      <c r="J494" s="471"/>
      <c r="K494" s="471"/>
      <c r="L494" s="471"/>
      <c r="M494" s="471"/>
      <c r="N494" s="471"/>
      <c r="O494" s="470"/>
      <c r="P494" s="470"/>
      <c r="Q494" s="470"/>
      <c r="R494" s="470"/>
      <c r="S494" s="470"/>
      <c r="T494" s="470"/>
      <c r="U494" s="470"/>
      <c r="V494" s="470"/>
      <c r="W494" s="470"/>
      <c r="X494" s="470"/>
      <c r="Y494" s="470"/>
      <c r="Z494" s="470"/>
    </row>
    <row r="495" spans="1:26" ht="12.75" customHeight="1" x14ac:dyDescent="0.2">
      <c r="A495" s="470"/>
      <c r="B495" s="470"/>
      <c r="C495" s="470"/>
      <c r="D495" s="471"/>
      <c r="E495" s="471"/>
      <c r="F495" s="471"/>
      <c r="G495" s="471"/>
      <c r="H495" s="471"/>
      <c r="I495" s="471"/>
      <c r="J495" s="471"/>
      <c r="K495" s="471"/>
      <c r="L495" s="471"/>
      <c r="M495" s="471"/>
      <c r="N495" s="471"/>
      <c r="O495" s="470"/>
      <c r="P495" s="470"/>
      <c r="Q495" s="470"/>
      <c r="R495" s="470"/>
      <c r="S495" s="470"/>
      <c r="T495" s="470"/>
      <c r="U495" s="470"/>
      <c r="V495" s="470"/>
      <c r="W495" s="470"/>
      <c r="X495" s="470"/>
      <c r="Y495" s="470"/>
      <c r="Z495" s="470"/>
    </row>
    <row r="496" spans="1:26" ht="12.75" customHeight="1" x14ac:dyDescent="0.2">
      <c r="A496" s="470"/>
      <c r="B496" s="470"/>
      <c r="C496" s="470"/>
      <c r="D496" s="471"/>
      <c r="E496" s="471"/>
      <c r="F496" s="471"/>
      <c r="G496" s="471"/>
      <c r="H496" s="471"/>
      <c r="I496" s="471"/>
      <c r="J496" s="471"/>
      <c r="K496" s="471"/>
      <c r="L496" s="471"/>
      <c r="M496" s="471"/>
      <c r="N496" s="471"/>
      <c r="O496" s="470"/>
      <c r="P496" s="470"/>
      <c r="Q496" s="470"/>
      <c r="R496" s="470"/>
      <c r="S496" s="470"/>
      <c r="T496" s="470"/>
      <c r="U496" s="470"/>
      <c r="V496" s="470"/>
      <c r="W496" s="470"/>
      <c r="X496" s="470"/>
      <c r="Y496" s="470"/>
      <c r="Z496" s="470"/>
    </row>
    <row r="497" spans="1:26" ht="12.75" customHeight="1" x14ac:dyDescent="0.2">
      <c r="A497" s="470"/>
      <c r="B497" s="470"/>
      <c r="C497" s="470"/>
      <c r="D497" s="471"/>
      <c r="E497" s="471"/>
      <c r="F497" s="471"/>
      <c r="G497" s="471"/>
      <c r="H497" s="471"/>
      <c r="I497" s="471"/>
      <c r="J497" s="471"/>
      <c r="K497" s="471"/>
      <c r="L497" s="471"/>
      <c r="M497" s="471"/>
      <c r="N497" s="471"/>
      <c r="O497" s="470"/>
      <c r="P497" s="470"/>
      <c r="Q497" s="470"/>
      <c r="R497" s="470"/>
      <c r="S497" s="470"/>
      <c r="T497" s="470"/>
      <c r="U497" s="470"/>
      <c r="V497" s="470"/>
      <c r="W497" s="470"/>
      <c r="X497" s="470"/>
      <c r="Y497" s="470"/>
      <c r="Z497" s="470"/>
    </row>
    <row r="498" spans="1:26" ht="12.75" customHeight="1" x14ac:dyDescent="0.2">
      <c r="A498" s="470"/>
      <c r="B498" s="470"/>
      <c r="C498" s="470"/>
      <c r="D498" s="471"/>
      <c r="E498" s="471"/>
      <c r="F498" s="471"/>
      <c r="G498" s="471"/>
      <c r="H498" s="471"/>
      <c r="I498" s="471"/>
      <c r="J498" s="471"/>
      <c r="K498" s="471"/>
      <c r="L498" s="471"/>
      <c r="M498" s="471"/>
      <c r="N498" s="471"/>
      <c r="O498" s="470"/>
      <c r="P498" s="470"/>
      <c r="Q498" s="470"/>
      <c r="R498" s="470"/>
      <c r="S498" s="470"/>
      <c r="T498" s="470"/>
      <c r="U498" s="470"/>
      <c r="V498" s="470"/>
      <c r="W498" s="470"/>
      <c r="X498" s="470"/>
      <c r="Y498" s="470"/>
      <c r="Z498" s="470"/>
    </row>
    <row r="499" spans="1:26" ht="12.75" customHeight="1" x14ac:dyDescent="0.2">
      <c r="A499" s="470"/>
      <c r="B499" s="470"/>
      <c r="C499" s="470"/>
      <c r="D499" s="471"/>
      <c r="E499" s="471"/>
      <c r="F499" s="471"/>
      <c r="G499" s="471"/>
      <c r="H499" s="471"/>
      <c r="I499" s="471"/>
      <c r="J499" s="471"/>
      <c r="K499" s="471"/>
      <c r="L499" s="471"/>
      <c r="M499" s="471"/>
      <c r="N499" s="471"/>
      <c r="O499" s="470"/>
      <c r="P499" s="470"/>
      <c r="Q499" s="470"/>
      <c r="R499" s="470"/>
      <c r="S499" s="470"/>
      <c r="T499" s="470"/>
      <c r="U499" s="470"/>
      <c r="V499" s="470"/>
      <c r="W499" s="470"/>
      <c r="X499" s="470"/>
      <c r="Y499" s="470"/>
      <c r="Z499" s="470"/>
    </row>
    <row r="500" spans="1:26" ht="12.75" customHeight="1" x14ac:dyDescent="0.2">
      <c r="A500" s="470"/>
      <c r="B500" s="470"/>
      <c r="C500" s="470"/>
      <c r="D500" s="471"/>
      <c r="E500" s="471"/>
      <c r="F500" s="471"/>
      <c r="G500" s="471"/>
      <c r="H500" s="471"/>
      <c r="I500" s="471"/>
      <c r="J500" s="471"/>
      <c r="K500" s="471"/>
      <c r="L500" s="471"/>
      <c r="M500" s="471"/>
      <c r="N500" s="471"/>
      <c r="O500" s="470"/>
      <c r="P500" s="470"/>
      <c r="Q500" s="470"/>
      <c r="R500" s="470"/>
      <c r="S500" s="470"/>
      <c r="T500" s="470"/>
      <c r="U500" s="470"/>
      <c r="V500" s="470"/>
      <c r="W500" s="470"/>
      <c r="X500" s="470"/>
      <c r="Y500" s="470"/>
      <c r="Z500" s="470"/>
    </row>
    <row r="501" spans="1:26" ht="12.75" customHeight="1" x14ac:dyDescent="0.2">
      <c r="A501" s="470"/>
      <c r="B501" s="470"/>
      <c r="C501" s="470"/>
      <c r="D501" s="471"/>
      <c r="E501" s="471"/>
      <c r="F501" s="471"/>
      <c r="G501" s="471"/>
      <c r="H501" s="471"/>
      <c r="I501" s="471"/>
      <c r="J501" s="471"/>
      <c r="K501" s="471"/>
      <c r="L501" s="471"/>
      <c r="M501" s="471"/>
      <c r="N501" s="471"/>
      <c r="O501" s="470"/>
      <c r="P501" s="470"/>
      <c r="Q501" s="470"/>
      <c r="R501" s="470"/>
      <c r="S501" s="470"/>
      <c r="T501" s="470"/>
      <c r="U501" s="470"/>
      <c r="V501" s="470"/>
      <c r="W501" s="470"/>
      <c r="X501" s="470"/>
      <c r="Y501" s="470"/>
      <c r="Z501" s="470"/>
    </row>
    <row r="502" spans="1:26" ht="12.75" customHeight="1" x14ac:dyDescent="0.2">
      <c r="A502" s="470"/>
      <c r="B502" s="470"/>
      <c r="C502" s="470"/>
      <c r="D502" s="471"/>
      <c r="E502" s="471"/>
      <c r="F502" s="471"/>
      <c r="G502" s="471"/>
      <c r="H502" s="471"/>
      <c r="I502" s="471"/>
      <c r="J502" s="471"/>
      <c r="K502" s="471"/>
      <c r="L502" s="471"/>
      <c r="M502" s="471"/>
      <c r="N502" s="471"/>
      <c r="O502" s="470"/>
      <c r="P502" s="470"/>
      <c r="Q502" s="470"/>
      <c r="R502" s="470"/>
      <c r="S502" s="470"/>
      <c r="T502" s="470"/>
      <c r="U502" s="470"/>
      <c r="V502" s="470"/>
      <c r="W502" s="470"/>
      <c r="X502" s="470"/>
      <c r="Y502" s="470"/>
      <c r="Z502" s="470"/>
    </row>
    <row r="503" spans="1:26" ht="12.75" customHeight="1" x14ac:dyDescent="0.2">
      <c r="A503" s="470"/>
      <c r="B503" s="470"/>
      <c r="C503" s="470"/>
      <c r="D503" s="471"/>
      <c r="E503" s="471"/>
      <c r="F503" s="471"/>
      <c r="G503" s="471"/>
      <c r="H503" s="471"/>
      <c r="I503" s="471"/>
      <c r="J503" s="471"/>
      <c r="K503" s="471"/>
      <c r="L503" s="471"/>
      <c r="M503" s="471"/>
      <c r="N503" s="471"/>
      <c r="O503" s="470"/>
      <c r="P503" s="470"/>
      <c r="Q503" s="470"/>
      <c r="R503" s="470"/>
      <c r="S503" s="470"/>
      <c r="T503" s="470"/>
      <c r="U503" s="470"/>
      <c r="V503" s="470"/>
      <c r="W503" s="470"/>
      <c r="X503" s="470"/>
      <c r="Y503" s="470"/>
      <c r="Z503" s="470"/>
    </row>
    <row r="504" spans="1:26" ht="12.75" customHeight="1" x14ac:dyDescent="0.2">
      <c r="A504" s="470"/>
      <c r="B504" s="470"/>
      <c r="C504" s="470"/>
      <c r="D504" s="471"/>
      <c r="E504" s="471"/>
      <c r="F504" s="471"/>
      <c r="G504" s="471"/>
      <c r="H504" s="471"/>
      <c r="I504" s="471"/>
      <c r="J504" s="471"/>
      <c r="K504" s="471"/>
      <c r="L504" s="471"/>
      <c r="M504" s="471"/>
      <c r="N504" s="471"/>
      <c r="O504" s="470"/>
      <c r="P504" s="470"/>
      <c r="Q504" s="470"/>
      <c r="R504" s="470"/>
      <c r="S504" s="470"/>
      <c r="T504" s="470"/>
      <c r="U504" s="470"/>
      <c r="V504" s="470"/>
      <c r="W504" s="470"/>
      <c r="X504" s="470"/>
      <c r="Y504" s="470"/>
      <c r="Z504" s="470"/>
    </row>
    <row r="505" spans="1:26" ht="12.75" customHeight="1" x14ac:dyDescent="0.2">
      <c r="A505" s="470"/>
      <c r="B505" s="470"/>
      <c r="C505" s="470"/>
      <c r="D505" s="471"/>
      <c r="E505" s="471"/>
      <c r="F505" s="471"/>
      <c r="G505" s="471"/>
      <c r="H505" s="471"/>
      <c r="I505" s="471"/>
      <c r="J505" s="471"/>
      <c r="K505" s="471"/>
      <c r="L505" s="471"/>
      <c r="M505" s="471"/>
      <c r="N505" s="471"/>
      <c r="O505" s="470"/>
      <c r="P505" s="470"/>
      <c r="Q505" s="470"/>
      <c r="R505" s="470"/>
      <c r="S505" s="470"/>
      <c r="T505" s="470"/>
      <c r="U505" s="470"/>
      <c r="V505" s="470"/>
      <c r="W505" s="470"/>
      <c r="X505" s="470"/>
      <c r="Y505" s="470"/>
      <c r="Z505" s="470"/>
    </row>
    <row r="506" spans="1:26" ht="12.75" customHeight="1" x14ac:dyDescent="0.2">
      <c r="A506" s="470"/>
      <c r="B506" s="470"/>
      <c r="C506" s="470"/>
      <c r="D506" s="471"/>
      <c r="E506" s="471"/>
      <c r="F506" s="471"/>
      <c r="G506" s="471"/>
      <c r="H506" s="471"/>
      <c r="I506" s="471"/>
      <c r="J506" s="471"/>
      <c r="K506" s="471"/>
      <c r="L506" s="471"/>
      <c r="M506" s="471"/>
      <c r="N506" s="471"/>
      <c r="O506" s="470"/>
      <c r="P506" s="470"/>
      <c r="Q506" s="470"/>
      <c r="R506" s="470"/>
      <c r="S506" s="470"/>
      <c r="T506" s="470"/>
      <c r="U506" s="470"/>
      <c r="V506" s="470"/>
      <c r="W506" s="470"/>
      <c r="X506" s="470"/>
      <c r="Y506" s="470"/>
      <c r="Z506" s="470"/>
    </row>
    <row r="507" spans="1:26" ht="12.75" customHeight="1" x14ac:dyDescent="0.2">
      <c r="A507" s="470"/>
      <c r="B507" s="470"/>
      <c r="C507" s="470"/>
      <c r="D507" s="471"/>
      <c r="E507" s="471"/>
      <c r="F507" s="471"/>
      <c r="G507" s="471"/>
      <c r="H507" s="471"/>
      <c r="I507" s="471"/>
      <c r="J507" s="471"/>
      <c r="K507" s="471"/>
      <c r="L507" s="471"/>
      <c r="M507" s="471"/>
      <c r="N507" s="471"/>
      <c r="O507" s="470"/>
      <c r="P507" s="470"/>
      <c r="Q507" s="470"/>
      <c r="R507" s="470"/>
      <c r="S507" s="470"/>
      <c r="T507" s="470"/>
      <c r="U507" s="470"/>
      <c r="V507" s="470"/>
      <c r="W507" s="470"/>
      <c r="X507" s="470"/>
      <c r="Y507" s="470"/>
      <c r="Z507" s="470"/>
    </row>
    <row r="508" spans="1:26" ht="12.75" customHeight="1" x14ac:dyDescent="0.2">
      <c r="A508" s="470"/>
      <c r="B508" s="470"/>
      <c r="C508" s="470"/>
      <c r="D508" s="471"/>
      <c r="E508" s="471"/>
      <c r="F508" s="471"/>
      <c r="G508" s="471"/>
      <c r="H508" s="471"/>
      <c r="I508" s="471"/>
      <c r="J508" s="471"/>
      <c r="K508" s="471"/>
      <c r="L508" s="471"/>
      <c r="M508" s="471"/>
      <c r="N508" s="471"/>
      <c r="O508" s="470"/>
      <c r="P508" s="470"/>
      <c r="Q508" s="470"/>
      <c r="R508" s="470"/>
      <c r="S508" s="470"/>
      <c r="T508" s="470"/>
      <c r="U508" s="470"/>
      <c r="V508" s="470"/>
      <c r="W508" s="470"/>
      <c r="X508" s="470"/>
      <c r="Y508" s="470"/>
      <c r="Z508" s="470"/>
    </row>
    <row r="509" spans="1:26" ht="12.75" customHeight="1" x14ac:dyDescent="0.2">
      <c r="A509" s="470"/>
      <c r="B509" s="470"/>
      <c r="C509" s="470"/>
      <c r="D509" s="471"/>
      <c r="E509" s="471"/>
      <c r="F509" s="471"/>
      <c r="G509" s="471"/>
      <c r="H509" s="471"/>
      <c r="I509" s="471"/>
      <c r="J509" s="471"/>
      <c r="K509" s="471"/>
      <c r="L509" s="471"/>
      <c r="M509" s="471"/>
      <c r="N509" s="471"/>
      <c r="O509" s="470"/>
      <c r="P509" s="470"/>
      <c r="Q509" s="470"/>
      <c r="R509" s="470"/>
      <c r="S509" s="470"/>
      <c r="T509" s="470"/>
      <c r="U509" s="470"/>
      <c r="V509" s="470"/>
      <c r="W509" s="470"/>
      <c r="X509" s="470"/>
      <c r="Y509" s="470"/>
      <c r="Z509" s="470"/>
    </row>
    <row r="510" spans="1:26" ht="12.75" customHeight="1" x14ac:dyDescent="0.2">
      <c r="A510" s="470"/>
      <c r="B510" s="470"/>
      <c r="C510" s="470"/>
      <c r="D510" s="471"/>
      <c r="E510" s="471"/>
      <c r="F510" s="471"/>
      <c r="G510" s="471"/>
      <c r="H510" s="471"/>
      <c r="I510" s="471"/>
      <c r="J510" s="471"/>
      <c r="K510" s="471"/>
      <c r="L510" s="471"/>
      <c r="M510" s="471"/>
      <c r="N510" s="471"/>
      <c r="O510" s="470"/>
      <c r="P510" s="470"/>
      <c r="Q510" s="470"/>
      <c r="R510" s="470"/>
      <c r="S510" s="470"/>
      <c r="T510" s="470"/>
      <c r="U510" s="470"/>
      <c r="V510" s="470"/>
      <c r="W510" s="470"/>
      <c r="X510" s="470"/>
      <c r="Y510" s="470"/>
      <c r="Z510" s="470"/>
    </row>
    <row r="511" spans="1:26" ht="12.75" customHeight="1" x14ac:dyDescent="0.2">
      <c r="A511" s="470"/>
      <c r="B511" s="470"/>
      <c r="C511" s="470"/>
      <c r="D511" s="471"/>
      <c r="E511" s="471"/>
      <c r="F511" s="471"/>
      <c r="G511" s="471"/>
      <c r="H511" s="471"/>
      <c r="I511" s="471"/>
      <c r="J511" s="471"/>
      <c r="K511" s="471"/>
      <c r="L511" s="471"/>
      <c r="M511" s="471"/>
      <c r="N511" s="471"/>
      <c r="O511" s="470"/>
      <c r="P511" s="470"/>
      <c r="Q511" s="470"/>
      <c r="R511" s="470"/>
      <c r="S511" s="470"/>
      <c r="T511" s="470"/>
      <c r="U511" s="470"/>
      <c r="V511" s="470"/>
      <c r="W511" s="470"/>
      <c r="X511" s="470"/>
      <c r="Y511" s="470"/>
      <c r="Z511" s="470"/>
    </row>
    <row r="512" spans="1:26" ht="12.75" customHeight="1" x14ac:dyDescent="0.2">
      <c r="A512" s="470"/>
      <c r="B512" s="470"/>
      <c r="C512" s="470"/>
      <c r="D512" s="471"/>
      <c r="E512" s="471"/>
      <c r="F512" s="471"/>
      <c r="G512" s="471"/>
      <c r="H512" s="471"/>
      <c r="I512" s="471"/>
      <c r="J512" s="471"/>
      <c r="K512" s="471"/>
      <c r="L512" s="471"/>
      <c r="M512" s="471"/>
      <c r="N512" s="471"/>
      <c r="O512" s="470"/>
      <c r="P512" s="470"/>
      <c r="Q512" s="470"/>
      <c r="R512" s="470"/>
      <c r="S512" s="470"/>
      <c r="T512" s="470"/>
      <c r="U512" s="470"/>
      <c r="V512" s="470"/>
      <c r="W512" s="470"/>
      <c r="X512" s="470"/>
      <c r="Y512" s="470"/>
      <c r="Z512" s="470"/>
    </row>
    <row r="513" spans="1:26" ht="12.75" customHeight="1" x14ac:dyDescent="0.2">
      <c r="A513" s="470"/>
      <c r="B513" s="470"/>
      <c r="C513" s="470"/>
      <c r="D513" s="471"/>
      <c r="E513" s="471"/>
      <c r="F513" s="471"/>
      <c r="G513" s="471"/>
      <c r="H513" s="471"/>
      <c r="I513" s="471"/>
      <c r="J513" s="471"/>
      <c r="K513" s="471"/>
      <c r="L513" s="471"/>
      <c r="M513" s="471"/>
      <c r="N513" s="471"/>
      <c r="O513" s="470"/>
      <c r="P513" s="470"/>
      <c r="Q513" s="470"/>
      <c r="R513" s="470"/>
      <c r="S513" s="470"/>
      <c r="T513" s="470"/>
      <c r="U513" s="470"/>
      <c r="V513" s="470"/>
      <c r="W513" s="470"/>
      <c r="X513" s="470"/>
      <c r="Y513" s="470"/>
      <c r="Z513" s="470"/>
    </row>
    <row r="514" spans="1:26" ht="12.75" customHeight="1" x14ac:dyDescent="0.2">
      <c r="A514" s="470"/>
      <c r="B514" s="470"/>
      <c r="C514" s="470"/>
      <c r="D514" s="471"/>
      <c r="E514" s="471"/>
      <c r="F514" s="471"/>
      <c r="G514" s="471"/>
      <c r="H514" s="471"/>
      <c r="I514" s="471"/>
      <c r="J514" s="471"/>
      <c r="K514" s="471"/>
      <c r="L514" s="471"/>
      <c r="M514" s="471"/>
      <c r="N514" s="471"/>
      <c r="O514" s="470"/>
      <c r="P514" s="470"/>
      <c r="Q514" s="470"/>
      <c r="R514" s="470"/>
      <c r="S514" s="470"/>
      <c r="T514" s="470"/>
      <c r="U514" s="470"/>
      <c r="V514" s="470"/>
      <c r="W514" s="470"/>
      <c r="X514" s="470"/>
      <c r="Y514" s="470"/>
      <c r="Z514" s="470"/>
    </row>
    <row r="515" spans="1:26" ht="12.75" customHeight="1" x14ac:dyDescent="0.2">
      <c r="A515" s="470"/>
      <c r="B515" s="470"/>
      <c r="C515" s="470"/>
      <c r="D515" s="471"/>
      <c r="E515" s="471"/>
      <c r="F515" s="471"/>
      <c r="G515" s="471"/>
      <c r="H515" s="471"/>
      <c r="I515" s="471"/>
      <c r="J515" s="471"/>
      <c r="K515" s="471"/>
      <c r="L515" s="471"/>
      <c r="M515" s="471"/>
      <c r="N515" s="471"/>
      <c r="O515" s="470"/>
      <c r="P515" s="470"/>
      <c r="Q515" s="470"/>
      <c r="R515" s="470"/>
      <c r="S515" s="470"/>
      <c r="T515" s="470"/>
      <c r="U515" s="470"/>
      <c r="V515" s="470"/>
      <c r="W515" s="470"/>
      <c r="X515" s="470"/>
      <c r="Y515" s="470"/>
      <c r="Z515" s="470"/>
    </row>
    <row r="516" spans="1:26" ht="12.75" customHeight="1" x14ac:dyDescent="0.2">
      <c r="A516" s="470"/>
      <c r="B516" s="470"/>
      <c r="C516" s="470"/>
      <c r="D516" s="471"/>
      <c r="E516" s="471"/>
      <c r="F516" s="471"/>
      <c r="G516" s="471"/>
      <c r="H516" s="471"/>
      <c r="I516" s="471"/>
      <c r="J516" s="471"/>
      <c r="K516" s="471"/>
      <c r="L516" s="471"/>
      <c r="M516" s="471"/>
      <c r="N516" s="471"/>
      <c r="O516" s="470"/>
      <c r="P516" s="470"/>
      <c r="Q516" s="470"/>
      <c r="R516" s="470"/>
      <c r="S516" s="470"/>
      <c r="T516" s="470"/>
      <c r="U516" s="470"/>
      <c r="V516" s="470"/>
      <c r="W516" s="470"/>
      <c r="X516" s="470"/>
      <c r="Y516" s="470"/>
      <c r="Z516" s="470"/>
    </row>
    <row r="517" spans="1:26" ht="12.75" customHeight="1" x14ac:dyDescent="0.2">
      <c r="A517" s="470"/>
      <c r="B517" s="470"/>
      <c r="C517" s="470"/>
      <c r="D517" s="471"/>
      <c r="E517" s="471"/>
      <c r="F517" s="471"/>
      <c r="G517" s="471"/>
      <c r="H517" s="471"/>
      <c r="I517" s="471"/>
      <c r="J517" s="471"/>
      <c r="K517" s="471"/>
      <c r="L517" s="471"/>
      <c r="M517" s="471"/>
      <c r="N517" s="471"/>
      <c r="O517" s="470"/>
      <c r="P517" s="470"/>
      <c r="Q517" s="470"/>
      <c r="R517" s="470"/>
      <c r="S517" s="470"/>
      <c r="T517" s="470"/>
      <c r="U517" s="470"/>
      <c r="V517" s="470"/>
      <c r="W517" s="470"/>
      <c r="X517" s="470"/>
      <c r="Y517" s="470"/>
      <c r="Z517" s="470"/>
    </row>
    <row r="518" spans="1:26" ht="12.75" customHeight="1" x14ac:dyDescent="0.2">
      <c r="A518" s="470"/>
      <c r="B518" s="470"/>
      <c r="C518" s="470"/>
      <c r="D518" s="471"/>
      <c r="E518" s="471"/>
      <c r="F518" s="471"/>
      <c r="G518" s="471"/>
      <c r="H518" s="471"/>
      <c r="I518" s="471"/>
      <c r="J518" s="471"/>
      <c r="K518" s="471"/>
      <c r="L518" s="471"/>
      <c r="M518" s="471"/>
      <c r="N518" s="471"/>
      <c r="O518" s="470"/>
      <c r="P518" s="470"/>
      <c r="Q518" s="470"/>
      <c r="R518" s="470"/>
      <c r="S518" s="470"/>
      <c r="T518" s="470"/>
      <c r="U518" s="470"/>
      <c r="V518" s="470"/>
      <c r="W518" s="470"/>
      <c r="X518" s="470"/>
      <c r="Y518" s="470"/>
      <c r="Z518" s="470"/>
    </row>
    <row r="519" spans="1:26" ht="12.75" customHeight="1" x14ac:dyDescent="0.2">
      <c r="A519" s="470"/>
      <c r="B519" s="470"/>
      <c r="C519" s="470"/>
      <c r="D519" s="471"/>
      <c r="E519" s="471"/>
      <c r="F519" s="471"/>
      <c r="G519" s="471"/>
      <c r="H519" s="471"/>
      <c r="I519" s="471"/>
      <c r="J519" s="471"/>
      <c r="K519" s="471"/>
      <c r="L519" s="471"/>
      <c r="M519" s="471"/>
      <c r="N519" s="471"/>
      <c r="O519" s="470"/>
      <c r="P519" s="470"/>
      <c r="Q519" s="470"/>
      <c r="R519" s="470"/>
      <c r="S519" s="470"/>
      <c r="T519" s="470"/>
      <c r="U519" s="470"/>
      <c r="V519" s="470"/>
      <c r="W519" s="470"/>
      <c r="X519" s="470"/>
      <c r="Y519" s="470"/>
      <c r="Z519" s="470"/>
    </row>
    <row r="520" spans="1:26" ht="12.75" customHeight="1" x14ac:dyDescent="0.2">
      <c r="A520" s="470"/>
      <c r="B520" s="470"/>
      <c r="C520" s="470"/>
      <c r="D520" s="471"/>
      <c r="E520" s="471"/>
      <c r="F520" s="471"/>
      <c r="G520" s="471"/>
      <c r="H520" s="471"/>
      <c r="I520" s="471"/>
      <c r="J520" s="471"/>
      <c r="K520" s="471"/>
      <c r="L520" s="471"/>
      <c r="M520" s="471"/>
      <c r="N520" s="471"/>
      <c r="O520" s="470"/>
      <c r="P520" s="470"/>
      <c r="Q520" s="470"/>
      <c r="R520" s="470"/>
      <c r="S520" s="470"/>
      <c r="T520" s="470"/>
      <c r="U520" s="470"/>
      <c r="V520" s="470"/>
      <c r="W520" s="470"/>
      <c r="X520" s="470"/>
      <c r="Y520" s="470"/>
      <c r="Z520" s="470"/>
    </row>
    <row r="521" spans="1:26" ht="12.75" customHeight="1" x14ac:dyDescent="0.2">
      <c r="A521" s="470"/>
      <c r="B521" s="470"/>
      <c r="C521" s="470"/>
      <c r="D521" s="471"/>
      <c r="E521" s="471"/>
      <c r="F521" s="471"/>
      <c r="G521" s="471"/>
      <c r="H521" s="471"/>
      <c r="I521" s="471"/>
      <c r="J521" s="471"/>
      <c r="K521" s="471"/>
      <c r="L521" s="471"/>
      <c r="M521" s="471"/>
      <c r="N521" s="471"/>
      <c r="O521" s="470"/>
      <c r="P521" s="470"/>
      <c r="Q521" s="470"/>
      <c r="R521" s="470"/>
      <c r="S521" s="470"/>
      <c r="T521" s="470"/>
      <c r="U521" s="470"/>
      <c r="V521" s="470"/>
      <c r="W521" s="470"/>
      <c r="X521" s="470"/>
      <c r="Y521" s="470"/>
      <c r="Z521" s="470"/>
    </row>
    <row r="522" spans="1:26" ht="12.75" customHeight="1" x14ac:dyDescent="0.2">
      <c r="A522" s="470"/>
      <c r="B522" s="470"/>
      <c r="C522" s="470"/>
      <c r="D522" s="471"/>
      <c r="E522" s="471"/>
      <c r="F522" s="471"/>
      <c r="G522" s="471"/>
      <c r="H522" s="471"/>
      <c r="I522" s="471"/>
      <c r="J522" s="471"/>
      <c r="K522" s="471"/>
      <c r="L522" s="471"/>
      <c r="M522" s="471"/>
      <c r="N522" s="471"/>
      <c r="O522" s="470"/>
      <c r="P522" s="470"/>
      <c r="Q522" s="470"/>
      <c r="R522" s="470"/>
      <c r="S522" s="470"/>
      <c r="T522" s="470"/>
      <c r="U522" s="470"/>
      <c r="V522" s="470"/>
      <c r="W522" s="470"/>
      <c r="X522" s="470"/>
      <c r="Y522" s="470"/>
      <c r="Z522" s="470"/>
    </row>
    <row r="523" spans="1:26" ht="12.75" customHeight="1" x14ac:dyDescent="0.2">
      <c r="A523" s="470"/>
      <c r="B523" s="470"/>
      <c r="C523" s="470"/>
      <c r="D523" s="471"/>
      <c r="E523" s="471"/>
      <c r="F523" s="471"/>
      <c r="G523" s="471"/>
      <c r="H523" s="471"/>
      <c r="I523" s="471"/>
      <c r="J523" s="471"/>
      <c r="K523" s="471"/>
      <c r="L523" s="471"/>
      <c r="M523" s="471"/>
      <c r="N523" s="471"/>
      <c r="O523" s="470"/>
      <c r="P523" s="470"/>
      <c r="Q523" s="470"/>
      <c r="R523" s="470"/>
      <c r="S523" s="470"/>
      <c r="T523" s="470"/>
      <c r="U523" s="470"/>
      <c r="V523" s="470"/>
      <c r="W523" s="470"/>
      <c r="X523" s="470"/>
      <c r="Y523" s="470"/>
      <c r="Z523" s="470"/>
    </row>
    <row r="524" spans="1:26" ht="12.75" customHeight="1" x14ac:dyDescent="0.2">
      <c r="A524" s="470"/>
      <c r="B524" s="470"/>
      <c r="C524" s="470"/>
      <c r="D524" s="471"/>
      <c r="E524" s="471"/>
      <c r="F524" s="471"/>
      <c r="G524" s="471"/>
      <c r="H524" s="471"/>
      <c r="I524" s="471"/>
      <c r="J524" s="471"/>
      <c r="K524" s="471"/>
      <c r="L524" s="471"/>
      <c r="M524" s="471"/>
      <c r="N524" s="471"/>
      <c r="O524" s="470"/>
      <c r="P524" s="470"/>
      <c r="Q524" s="470"/>
      <c r="R524" s="470"/>
      <c r="S524" s="470"/>
      <c r="T524" s="470"/>
      <c r="U524" s="470"/>
      <c r="V524" s="470"/>
      <c r="W524" s="470"/>
      <c r="X524" s="470"/>
      <c r="Y524" s="470"/>
      <c r="Z524" s="470"/>
    </row>
    <row r="525" spans="1:26" ht="12.75" customHeight="1" x14ac:dyDescent="0.2">
      <c r="A525" s="470"/>
      <c r="B525" s="470"/>
      <c r="C525" s="470"/>
      <c r="D525" s="471"/>
      <c r="E525" s="471"/>
      <c r="F525" s="471"/>
      <c r="G525" s="471"/>
      <c r="H525" s="471"/>
      <c r="I525" s="471"/>
      <c r="J525" s="471"/>
      <c r="K525" s="471"/>
      <c r="L525" s="471"/>
      <c r="M525" s="471"/>
      <c r="N525" s="471"/>
      <c r="O525" s="470"/>
      <c r="P525" s="470"/>
      <c r="Q525" s="470"/>
      <c r="R525" s="470"/>
      <c r="S525" s="470"/>
      <c r="T525" s="470"/>
      <c r="U525" s="470"/>
      <c r="V525" s="470"/>
      <c r="W525" s="470"/>
      <c r="X525" s="470"/>
      <c r="Y525" s="470"/>
      <c r="Z525" s="470"/>
    </row>
    <row r="526" spans="1:26" ht="12.75" customHeight="1" x14ac:dyDescent="0.2">
      <c r="A526" s="470"/>
      <c r="B526" s="470"/>
      <c r="C526" s="470"/>
      <c r="D526" s="471"/>
      <c r="E526" s="471"/>
      <c r="F526" s="471"/>
      <c r="G526" s="471"/>
      <c r="H526" s="471"/>
      <c r="I526" s="471"/>
      <c r="J526" s="471"/>
      <c r="K526" s="471"/>
      <c r="L526" s="471"/>
      <c r="M526" s="471"/>
      <c r="N526" s="471"/>
      <c r="O526" s="470"/>
      <c r="P526" s="470"/>
      <c r="Q526" s="470"/>
      <c r="R526" s="470"/>
      <c r="S526" s="470"/>
      <c r="T526" s="470"/>
      <c r="U526" s="470"/>
      <c r="V526" s="470"/>
      <c r="W526" s="470"/>
      <c r="X526" s="470"/>
      <c r="Y526" s="470"/>
      <c r="Z526" s="470"/>
    </row>
    <row r="527" spans="1:26" ht="12.75" customHeight="1" x14ac:dyDescent="0.2">
      <c r="A527" s="470"/>
      <c r="B527" s="470"/>
      <c r="C527" s="470"/>
      <c r="D527" s="471"/>
      <c r="E527" s="471"/>
      <c r="F527" s="471"/>
      <c r="G527" s="471"/>
      <c r="H527" s="471"/>
      <c r="I527" s="471"/>
      <c r="J527" s="471"/>
      <c r="K527" s="471"/>
      <c r="L527" s="471"/>
      <c r="M527" s="471"/>
      <c r="N527" s="471"/>
      <c r="O527" s="470"/>
      <c r="P527" s="470"/>
      <c r="Q527" s="470"/>
      <c r="R527" s="470"/>
      <c r="S527" s="470"/>
      <c r="T527" s="470"/>
      <c r="U527" s="470"/>
      <c r="V527" s="470"/>
      <c r="W527" s="470"/>
      <c r="X527" s="470"/>
      <c r="Y527" s="470"/>
      <c r="Z527" s="470"/>
    </row>
    <row r="528" spans="1:26" ht="12.75" customHeight="1" x14ac:dyDescent="0.2">
      <c r="A528" s="470"/>
      <c r="B528" s="470"/>
      <c r="C528" s="470"/>
      <c r="D528" s="471"/>
      <c r="E528" s="471"/>
      <c r="F528" s="471"/>
      <c r="G528" s="471"/>
      <c r="H528" s="471"/>
      <c r="I528" s="471"/>
      <c r="J528" s="471"/>
      <c r="K528" s="471"/>
      <c r="L528" s="471"/>
      <c r="M528" s="471"/>
      <c r="N528" s="471"/>
      <c r="O528" s="470"/>
      <c r="P528" s="470"/>
      <c r="Q528" s="470"/>
      <c r="R528" s="470"/>
      <c r="S528" s="470"/>
      <c r="T528" s="470"/>
      <c r="U528" s="470"/>
      <c r="V528" s="470"/>
      <c r="W528" s="470"/>
      <c r="X528" s="470"/>
      <c r="Y528" s="470"/>
      <c r="Z528" s="470"/>
    </row>
    <row r="529" spans="1:26" ht="12.75" customHeight="1" x14ac:dyDescent="0.2">
      <c r="A529" s="470"/>
      <c r="B529" s="470"/>
      <c r="C529" s="470"/>
      <c r="D529" s="471"/>
      <c r="E529" s="471"/>
      <c r="F529" s="471"/>
      <c r="G529" s="471"/>
      <c r="H529" s="471"/>
      <c r="I529" s="471"/>
      <c r="J529" s="471"/>
      <c r="K529" s="471"/>
      <c r="L529" s="471"/>
      <c r="M529" s="471"/>
      <c r="N529" s="471"/>
      <c r="O529" s="470"/>
      <c r="P529" s="470"/>
      <c r="Q529" s="470"/>
      <c r="R529" s="470"/>
      <c r="S529" s="470"/>
      <c r="T529" s="470"/>
      <c r="U529" s="470"/>
      <c r="V529" s="470"/>
      <c r="W529" s="470"/>
      <c r="X529" s="470"/>
      <c r="Y529" s="470"/>
      <c r="Z529" s="470"/>
    </row>
    <row r="530" spans="1:26" ht="12.75" customHeight="1" x14ac:dyDescent="0.2">
      <c r="A530" s="470"/>
      <c r="B530" s="470"/>
      <c r="C530" s="470"/>
      <c r="D530" s="471"/>
      <c r="E530" s="471"/>
      <c r="F530" s="471"/>
      <c r="G530" s="471"/>
      <c r="H530" s="471"/>
      <c r="I530" s="471"/>
      <c r="J530" s="471"/>
      <c r="K530" s="471"/>
      <c r="L530" s="471"/>
      <c r="M530" s="471"/>
      <c r="N530" s="471"/>
      <c r="O530" s="470"/>
      <c r="P530" s="470"/>
      <c r="Q530" s="470"/>
      <c r="R530" s="470"/>
      <c r="S530" s="470"/>
      <c r="T530" s="470"/>
      <c r="U530" s="470"/>
      <c r="V530" s="470"/>
      <c r="W530" s="470"/>
      <c r="X530" s="470"/>
      <c r="Y530" s="470"/>
      <c r="Z530" s="470"/>
    </row>
    <row r="531" spans="1:26" ht="12.75" customHeight="1" x14ac:dyDescent="0.2">
      <c r="A531" s="470"/>
      <c r="B531" s="470"/>
      <c r="C531" s="470"/>
      <c r="D531" s="471"/>
      <c r="E531" s="471"/>
      <c r="F531" s="471"/>
      <c r="G531" s="471"/>
      <c r="H531" s="471"/>
      <c r="I531" s="471"/>
      <c r="J531" s="471"/>
      <c r="K531" s="471"/>
      <c r="L531" s="471"/>
      <c r="M531" s="471"/>
      <c r="N531" s="471"/>
      <c r="O531" s="470"/>
      <c r="P531" s="470"/>
      <c r="Q531" s="470"/>
      <c r="R531" s="470"/>
      <c r="S531" s="470"/>
      <c r="T531" s="470"/>
      <c r="U531" s="470"/>
      <c r="V531" s="470"/>
      <c r="W531" s="470"/>
      <c r="X531" s="470"/>
      <c r="Y531" s="470"/>
      <c r="Z531" s="470"/>
    </row>
    <row r="532" spans="1:26" ht="12.75" customHeight="1" x14ac:dyDescent="0.2">
      <c r="A532" s="470"/>
      <c r="B532" s="470"/>
      <c r="C532" s="470"/>
      <c r="D532" s="471"/>
      <c r="E532" s="471"/>
      <c r="F532" s="471"/>
      <c r="G532" s="471"/>
      <c r="H532" s="471"/>
      <c r="I532" s="471"/>
      <c r="J532" s="471"/>
      <c r="K532" s="471"/>
      <c r="L532" s="471"/>
      <c r="M532" s="471"/>
      <c r="N532" s="471"/>
      <c r="O532" s="470"/>
      <c r="P532" s="470"/>
      <c r="Q532" s="470"/>
      <c r="R532" s="470"/>
      <c r="S532" s="470"/>
      <c r="T532" s="470"/>
      <c r="U532" s="470"/>
      <c r="V532" s="470"/>
      <c r="W532" s="470"/>
      <c r="X532" s="470"/>
      <c r="Y532" s="470"/>
      <c r="Z532" s="470"/>
    </row>
    <row r="533" spans="1:26" ht="12.75" customHeight="1" x14ac:dyDescent="0.2">
      <c r="A533" s="470"/>
      <c r="B533" s="470"/>
      <c r="C533" s="470"/>
      <c r="D533" s="471"/>
      <c r="E533" s="471"/>
      <c r="F533" s="471"/>
      <c r="G533" s="471"/>
      <c r="H533" s="471"/>
      <c r="I533" s="471"/>
      <c r="J533" s="471"/>
      <c r="K533" s="471"/>
      <c r="L533" s="471"/>
      <c r="M533" s="471"/>
      <c r="N533" s="471"/>
      <c r="O533" s="470"/>
      <c r="P533" s="470"/>
      <c r="Q533" s="470"/>
      <c r="R533" s="470"/>
      <c r="S533" s="470"/>
      <c r="T533" s="470"/>
      <c r="U533" s="470"/>
      <c r="V533" s="470"/>
      <c r="W533" s="470"/>
      <c r="X533" s="470"/>
      <c r="Y533" s="470"/>
      <c r="Z533" s="470"/>
    </row>
    <row r="534" spans="1:26" ht="12.75" customHeight="1" x14ac:dyDescent="0.2">
      <c r="A534" s="470"/>
      <c r="B534" s="470"/>
      <c r="C534" s="470"/>
      <c r="D534" s="471"/>
      <c r="E534" s="471"/>
      <c r="F534" s="471"/>
      <c r="G534" s="471"/>
      <c r="H534" s="471"/>
      <c r="I534" s="471"/>
      <c r="J534" s="471"/>
      <c r="K534" s="471"/>
      <c r="L534" s="471"/>
      <c r="M534" s="471"/>
      <c r="N534" s="471"/>
      <c r="O534" s="470"/>
      <c r="P534" s="470"/>
      <c r="Q534" s="470"/>
      <c r="R534" s="470"/>
      <c r="S534" s="470"/>
      <c r="T534" s="470"/>
      <c r="U534" s="470"/>
      <c r="V534" s="470"/>
      <c r="W534" s="470"/>
      <c r="X534" s="470"/>
      <c r="Y534" s="470"/>
      <c r="Z534" s="470"/>
    </row>
    <row r="535" spans="1:26" ht="12.75" customHeight="1" x14ac:dyDescent="0.2">
      <c r="A535" s="470"/>
      <c r="B535" s="470"/>
      <c r="C535" s="470"/>
      <c r="D535" s="471"/>
      <c r="E535" s="471"/>
      <c r="F535" s="471"/>
      <c r="G535" s="471"/>
      <c r="H535" s="471"/>
      <c r="I535" s="471"/>
      <c r="J535" s="471"/>
      <c r="K535" s="471"/>
      <c r="L535" s="471"/>
      <c r="M535" s="471"/>
      <c r="N535" s="471"/>
      <c r="O535" s="470"/>
      <c r="P535" s="470"/>
      <c r="Q535" s="470"/>
      <c r="R535" s="470"/>
      <c r="S535" s="470"/>
      <c r="T535" s="470"/>
      <c r="U535" s="470"/>
      <c r="V535" s="470"/>
      <c r="W535" s="470"/>
      <c r="X535" s="470"/>
      <c r="Y535" s="470"/>
      <c r="Z535" s="470"/>
    </row>
    <row r="536" spans="1:26" ht="12.75" customHeight="1" x14ac:dyDescent="0.2">
      <c r="A536" s="470"/>
      <c r="B536" s="470"/>
      <c r="C536" s="470"/>
      <c r="D536" s="471"/>
      <c r="E536" s="471"/>
      <c r="F536" s="471"/>
      <c r="G536" s="471"/>
      <c r="H536" s="471"/>
      <c r="I536" s="471"/>
      <c r="J536" s="471"/>
      <c r="K536" s="471"/>
      <c r="L536" s="471"/>
      <c r="M536" s="471"/>
      <c r="N536" s="471"/>
      <c r="O536" s="470"/>
      <c r="P536" s="470"/>
      <c r="Q536" s="470"/>
      <c r="R536" s="470"/>
      <c r="S536" s="470"/>
      <c r="T536" s="470"/>
      <c r="U536" s="470"/>
      <c r="V536" s="470"/>
      <c r="W536" s="470"/>
      <c r="X536" s="470"/>
      <c r="Y536" s="470"/>
      <c r="Z536" s="470"/>
    </row>
    <row r="537" spans="1:26" ht="12.75" customHeight="1" x14ac:dyDescent="0.2">
      <c r="A537" s="470"/>
      <c r="B537" s="470"/>
      <c r="C537" s="470"/>
      <c r="D537" s="471"/>
      <c r="E537" s="471"/>
      <c r="F537" s="471"/>
      <c r="G537" s="471"/>
      <c r="H537" s="471"/>
      <c r="I537" s="471"/>
      <c r="J537" s="471"/>
      <c r="K537" s="471"/>
      <c r="L537" s="471"/>
      <c r="M537" s="471"/>
      <c r="N537" s="471"/>
      <c r="O537" s="470"/>
      <c r="P537" s="470"/>
      <c r="Q537" s="470"/>
      <c r="R537" s="470"/>
      <c r="S537" s="470"/>
      <c r="T537" s="470"/>
      <c r="U537" s="470"/>
      <c r="V537" s="470"/>
      <c r="W537" s="470"/>
      <c r="X537" s="470"/>
      <c r="Y537" s="470"/>
      <c r="Z537" s="470"/>
    </row>
    <row r="538" spans="1:26" ht="12.75" customHeight="1" x14ac:dyDescent="0.2">
      <c r="A538" s="470"/>
      <c r="B538" s="470"/>
      <c r="C538" s="470"/>
      <c r="D538" s="471"/>
      <c r="E538" s="471"/>
      <c r="F538" s="471"/>
      <c r="G538" s="471"/>
      <c r="H538" s="471"/>
      <c r="I538" s="471"/>
      <c r="J538" s="471"/>
      <c r="K538" s="471"/>
      <c r="L538" s="471"/>
      <c r="M538" s="471"/>
      <c r="N538" s="471"/>
      <c r="O538" s="470"/>
      <c r="P538" s="470"/>
      <c r="Q538" s="470"/>
      <c r="R538" s="470"/>
      <c r="S538" s="470"/>
      <c r="T538" s="470"/>
      <c r="U538" s="470"/>
      <c r="V538" s="470"/>
      <c r="W538" s="470"/>
      <c r="X538" s="470"/>
      <c r="Y538" s="470"/>
      <c r="Z538" s="470"/>
    </row>
    <row r="539" spans="1:26" ht="12.75" customHeight="1" x14ac:dyDescent="0.2">
      <c r="A539" s="470"/>
      <c r="B539" s="470"/>
      <c r="C539" s="470"/>
      <c r="D539" s="471"/>
      <c r="E539" s="471"/>
      <c r="F539" s="471"/>
      <c r="G539" s="471"/>
      <c r="H539" s="471"/>
      <c r="I539" s="471"/>
      <c r="J539" s="471"/>
      <c r="K539" s="471"/>
      <c r="L539" s="471"/>
      <c r="M539" s="471"/>
      <c r="N539" s="471"/>
      <c r="O539" s="470"/>
      <c r="P539" s="470"/>
      <c r="Q539" s="470"/>
      <c r="R539" s="470"/>
      <c r="S539" s="470"/>
      <c r="T539" s="470"/>
      <c r="U539" s="470"/>
      <c r="V539" s="470"/>
      <c r="W539" s="470"/>
      <c r="X539" s="470"/>
      <c r="Y539" s="470"/>
      <c r="Z539" s="470"/>
    </row>
    <row r="540" spans="1:26" ht="12.75" customHeight="1" x14ac:dyDescent="0.2">
      <c r="A540" s="470"/>
      <c r="B540" s="470"/>
      <c r="C540" s="470"/>
      <c r="D540" s="471"/>
      <c r="E540" s="471"/>
      <c r="F540" s="471"/>
      <c r="G540" s="471"/>
      <c r="H540" s="471"/>
      <c r="I540" s="471"/>
      <c r="J540" s="471"/>
      <c r="K540" s="471"/>
      <c r="L540" s="471"/>
      <c r="M540" s="471"/>
      <c r="N540" s="471"/>
      <c r="O540" s="470"/>
      <c r="P540" s="470"/>
      <c r="Q540" s="470"/>
      <c r="R540" s="470"/>
      <c r="S540" s="470"/>
      <c r="T540" s="470"/>
      <c r="U540" s="470"/>
      <c r="V540" s="470"/>
      <c r="W540" s="470"/>
      <c r="X540" s="470"/>
      <c r="Y540" s="470"/>
      <c r="Z540" s="470"/>
    </row>
    <row r="541" spans="1:26" ht="12.75" customHeight="1" x14ac:dyDescent="0.2">
      <c r="A541" s="470"/>
      <c r="B541" s="470"/>
      <c r="C541" s="470"/>
      <c r="D541" s="471"/>
      <c r="E541" s="471"/>
      <c r="F541" s="471"/>
      <c r="G541" s="471"/>
      <c r="H541" s="471"/>
      <c r="I541" s="471"/>
      <c r="J541" s="471"/>
      <c r="K541" s="471"/>
      <c r="L541" s="471"/>
      <c r="M541" s="471"/>
      <c r="N541" s="471"/>
      <c r="O541" s="470"/>
      <c r="P541" s="470"/>
      <c r="Q541" s="470"/>
      <c r="R541" s="470"/>
      <c r="S541" s="470"/>
      <c r="T541" s="470"/>
      <c r="U541" s="470"/>
      <c r="V541" s="470"/>
      <c r="W541" s="470"/>
      <c r="X541" s="470"/>
      <c r="Y541" s="470"/>
      <c r="Z541" s="470"/>
    </row>
    <row r="542" spans="1:26" ht="12.75" customHeight="1" x14ac:dyDescent="0.2">
      <c r="A542" s="470"/>
      <c r="B542" s="470"/>
      <c r="C542" s="470"/>
      <c r="D542" s="471"/>
      <c r="E542" s="471"/>
      <c r="F542" s="471"/>
      <c r="G542" s="471"/>
      <c r="H542" s="471"/>
      <c r="I542" s="471"/>
      <c r="J542" s="471"/>
      <c r="K542" s="471"/>
      <c r="L542" s="471"/>
      <c r="M542" s="471"/>
      <c r="N542" s="471"/>
      <c r="O542" s="470"/>
      <c r="P542" s="470"/>
      <c r="Q542" s="470"/>
      <c r="R542" s="470"/>
      <c r="S542" s="470"/>
      <c r="T542" s="470"/>
      <c r="U542" s="470"/>
      <c r="V542" s="470"/>
      <c r="W542" s="470"/>
      <c r="X542" s="470"/>
      <c r="Y542" s="470"/>
      <c r="Z542" s="470"/>
    </row>
    <row r="543" spans="1:26" ht="12.75" customHeight="1" x14ac:dyDescent="0.2">
      <c r="A543" s="470"/>
      <c r="B543" s="470"/>
      <c r="C543" s="470"/>
      <c r="D543" s="471"/>
      <c r="E543" s="471"/>
      <c r="F543" s="471"/>
      <c r="G543" s="471"/>
      <c r="H543" s="471"/>
      <c r="I543" s="471"/>
      <c r="J543" s="471"/>
      <c r="K543" s="471"/>
      <c r="L543" s="471"/>
      <c r="M543" s="471"/>
      <c r="N543" s="471"/>
      <c r="O543" s="470"/>
      <c r="P543" s="470"/>
      <c r="Q543" s="470"/>
      <c r="R543" s="470"/>
      <c r="S543" s="470"/>
      <c r="T543" s="470"/>
      <c r="U543" s="470"/>
      <c r="V543" s="470"/>
      <c r="W543" s="470"/>
      <c r="X543" s="470"/>
      <c r="Y543" s="470"/>
      <c r="Z543" s="470"/>
    </row>
    <row r="544" spans="1:26" ht="12.75" customHeight="1" x14ac:dyDescent="0.2">
      <c r="A544" s="470"/>
      <c r="B544" s="470"/>
      <c r="C544" s="470"/>
      <c r="D544" s="471"/>
      <c r="E544" s="471"/>
      <c r="F544" s="471"/>
      <c r="G544" s="471"/>
      <c r="H544" s="471"/>
      <c r="I544" s="471"/>
      <c r="J544" s="471"/>
      <c r="K544" s="471"/>
      <c r="L544" s="471"/>
      <c r="M544" s="471"/>
      <c r="N544" s="471"/>
      <c r="O544" s="470"/>
      <c r="P544" s="470"/>
      <c r="Q544" s="470"/>
      <c r="R544" s="470"/>
      <c r="S544" s="470"/>
      <c r="T544" s="470"/>
      <c r="U544" s="470"/>
      <c r="V544" s="470"/>
      <c r="W544" s="470"/>
      <c r="X544" s="470"/>
      <c r="Y544" s="470"/>
      <c r="Z544" s="470"/>
    </row>
    <row r="545" spans="1:26" ht="12.75" customHeight="1" x14ac:dyDescent="0.2">
      <c r="A545" s="470"/>
      <c r="B545" s="470"/>
      <c r="C545" s="470"/>
      <c r="D545" s="471"/>
      <c r="E545" s="471"/>
      <c r="F545" s="471"/>
      <c r="G545" s="471"/>
      <c r="H545" s="471"/>
      <c r="I545" s="471"/>
      <c r="J545" s="471"/>
      <c r="K545" s="471"/>
      <c r="L545" s="471"/>
      <c r="M545" s="471"/>
      <c r="N545" s="471"/>
      <c r="O545" s="470"/>
      <c r="P545" s="470"/>
      <c r="Q545" s="470"/>
      <c r="R545" s="470"/>
      <c r="S545" s="470"/>
      <c r="T545" s="470"/>
      <c r="U545" s="470"/>
      <c r="V545" s="470"/>
      <c r="W545" s="470"/>
      <c r="X545" s="470"/>
      <c r="Y545" s="470"/>
      <c r="Z545" s="470"/>
    </row>
    <row r="546" spans="1:26" ht="12.75" customHeight="1" x14ac:dyDescent="0.2">
      <c r="A546" s="470"/>
      <c r="B546" s="470"/>
      <c r="C546" s="470"/>
      <c r="D546" s="471"/>
      <c r="E546" s="471"/>
      <c r="F546" s="471"/>
      <c r="G546" s="471"/>
      <c r="H546" s="471"/>
      <c r="I546" s="471"/>
      <c r="J546" s="471"/>
      <c r="K546" s="471"/>
      <c r="L546" s="471"/>
      <c r="M546" s="471"/>
      <c r="N546" s="471"/>
      <c r="O546" s="470"/>
      <c r="P546" s="470"/>
      <c r="Q546" s="470"/>
      <c r="R546" s="470"/>
      <c r="S546" s="470"/>
      <c r="T546" s="470"/>
      <c r="U546" s="470"/>
      <c r="V546" s="470"/>
      <c r="W546" s="470"/>
      <c r="X546" s="470"/>
      <c r="Y546" s="470"/>
      <c r="Z546" s="470"/>
    </row>
    <row r="547" spans="1:26" ht="12.75" customHeight="1" x14ac:dyDescent="0.2">
      <c r="A547" s="470"/>
      <c r="B547" s="470"/>
      <c r="C547" s="470"/>
      <c r="D547" s="471"/>
      <c r="E547" s="471"/>
      <c r="F547" s="471"/>
      <c r="G547" s="471"/>
      <c r="H547" s="471"/>
      <c r="I547" s="471"/>
      <c r="J547" s="471"/>
      <c r="K547" s="471"/>
      <c r="L547" s="471"/>
      <c r="M547" s="471"/>
      <c r="N547" s="471"/>
      <c r="O547" s="470"/>
      <c r="P547" s="470"/>
      <c r="Q547" s="470"/>
      <c r="R547" s="470"/>
      <c r="S547" s="470"/>
      <c r="T547" s="470"/>
      <c r="U547" s="470"/>
      <c r="V547" s="470"/>
      <c r="W547" s="470"/>
      <c r="X547" s="470"/>
      <c r="Y547" s="470"/>
      <c r="Z547" s="470"/>
    </row>
    <row r="548" spans="1:26" ht="12.75" customHeight="1" x14ac:dyDescent="0.2">
      <c r="A548" s="470"/>
      <c r="B548" s="470"/>
      <c r="C548" s="470"/>
      <c r="D548" s="471"/>
      <c r="E548" s="471"/>
      <c r="F548" s="471"/>
      <c r="G548" s="471"/>
      <c r="H548" s="471"/>
      <c r="I548" s="471"/>
      <c r="J548" s="471"/>
      <c r="K548" s="471"/>
      <c r="L548" s="471"/>
      <c r="M548" s="471"/>
      <c r="N548" s="471"/>
      <c r="O548" s="470"/>
      <c r="P548" s="470"/>
      <c r="Q548" s="470"/>
      <c r="R548" s="470"/>
      <c r="S548" s="470"/>
      <c r="T548" s="470"/>
      <c r="U548" s="470"/>
      <c r="V548" s="470"/>
      <c r="W548" s="470"/>
      <c r="X548" s="470"/>
      <c r="Y548" s="470"/>
      <c r="Z548" s="470"/>
    </row>
    <row r="549" spans="1:26" ht="12.75" customHeight="1" x14ac:dyDescent="0.2">
      <c r="A549" s="470"/>
      <c r="B549" s="470"/>
      <c r="C549" s="470"/>
      <c r="D549" s="471"/>
      <c r="E549" s="471"/>
      <c r="F549" s="471"/>
      <c r="G549" s="471"/>
      <c r="H549" s="471"/>
      <c r="I549" s="471"/>
      <c r="J549" s="471"/>
      <c r="K549" s="471"/>
      <c r="L549" s="471"/>
      <c r="M549" s="471"/>
      <c r="N549" s="471"/>
      <c r="O549" s="470"/>
      <c r="P549" s="470"/>
      <c r="Q549" s="470"/>
      <c r="R549" s="470"/>
      <c r="S549" s="470"/>
      <c r="T549" s="470"/>
      <c r="U549" s="470"/>
      <c r="V549" s="470"/>
      <c r="W549" s="470"/>
      <c r="X549" s="470"/>
      <c r="Y549" s="470"/>
      <c r="Z549" s="470"/>
    </row>
    <row r="550" spans="1:26" ht="12.75" customHeight="1" x14ac:dyDescent="0.2">
      <c r="A550" s="470"/>
      <c r="B550" s="470"/>
      <c r="C550" s="470"/>
      <c r="D550" s="471"/>
      <c r="E550" s="471"/>
      <c r="F550" s="471"/>
      <c r="G550" s="471"/>
      <c r="H550" s="471"/>
      <c r="I550" s="471"/>
      <c r="J550" s="471"/>
      <c r="K550" s="471"/>
      <c r="L550" s="471"/>
      <c r="M550" s="471"/>
      <c r="N550" s="471"/>
      <c r="O550" s="470"/>
      <c r="P550" s="470"/>
      <c r="Q550" s="470"/>
      <c r="R550" s="470"/>
      <c r="S550" s="470"/>
      <c r="T550" s="470"/>
      <c r="U550" s="470"/>
      <c r="V550" s="470"/>
      <c r="W550" s="470"/>
      <c r="X550" s="470"/>
      <c r="Y550" s="470"/>
      <c r="Z550" s="470"/>
    </row>
    <row r="551" spans="1:26" ht="12.75" customHeight="1" x14ac:dyDescent="0.2">
      <c r="A551" s="470"/>
      <c r="B551" s="470"/>
      <c r="C551" s="470"/>
      <c r="D551" s="471"/>
      <c r="E551" s="471"/>
      <c r="F551" s="471"/>
      <c r="G551" s="471"/>
      <c r="H551" s="471"/>
      <c r="I551" s="471"/>
      <c r="J551" s="471"/>
      <c r="K551" s="471"/>
      <c r="L551" s="471"/>
      <c r="M551" s="471"/>
      <c r="N551" s="471"/>
      <c r="O551" s="470"/>
      <c r="P551" s="470"/>
      <c r="Q551" s="470"/>
      <c r="R551" s="470"/>
      <c r="S551" s="470"/>
      <c r="T551" s="470"/>
      <c r="U551" s="470"/>
      <c r="V551" s="470"/>
      <c r="W551" s="470"/>
      <c r="X551" s="470"/>
      <c r="Y551" s="470"/>
      <c r="Z551" s="470"/>
    </row>
    <row r="552" spans="1:26" ht="12.75" customHeight="1" x14ac:dyDescent="0.2">
      <c r="A552" s="470"/>
      <c r="B552" s="470"/>
      <c r="C552" s="470"/>
      <c r="D552" s="471"/>
      <c r="E552" s="471"/>
      <c r="F552" s="471"/>
      <c r="G552" s="471"/>
      <c r="H552" s="471"/>
      <c r="I552" s="471"/>
      <c r="J552" s="471"/>
      <c r="K552" s="471"/>
      <c r="L552" s="471"/>
      <c r="M552" s="471"/>
      <c r="N552" s="471"/>
      <c r="O552" s="470"/>
      <c r="P552" s="470"/>
      <c r="Q552" s="470"/>
      <c r="R552" s="470"/>
      <c r="S552" s="470"/>
      <c r="T552" s="470"/>
      <c r="U552" s="470"/>
      <c r="V552" s="470"/>
      <c r="W552" s="470"/>
      <c r="X552" s="470"/>
      <c r="Y552" s="470"/>
      <c r="Z552" s="470"/>
    </row>
    <row r="553" spans="1:26" ht="12.75" customHeight="1" x14ac:dyDescent="0.2">
      <c r="A553" s="470"/>
      <c r="B553" s="470"/>
      <c r="C553" s="470"/>
      <c r="D553" s="471"/>
      <c r="E553" s="471"/>
      <c r="F553" s="471"/>
      <c r="G553" s="471"/>
      <c r="H553" s="471"/>
      <c r="I553" s="471"/>
      <c r="J553" s="471"/>
      <c r="K553" s="471"/>
      <c r="L553" s="471"/>
      <c r="M553" s="471"/>
      <c r="N553" s="471"/>
      <c r="O553" s="470"/>
      <c r="P553" s="470"/>
      <c r="Q553" s="470"/>
      <c r="R553" s="470"/>
      <c r="S553" s="470"/>
      <c r="T553" s="470"/>
      <c r="U553" s="470"/>
      <c r="V553" s="470"/>
      <c r="W553" s="470"/>
      <c r="X553" s="470"/>
      <c r="Y553" s="470"/>
      <c r="Z553" s="470"/>
    </row>
    <row r="554" spans="1:26" ht="12.75" customHeight="1" x14ac:dyDescent="0.2">
      <c r="A554" s="470"/>
      <c r="B554" s="470"/>
      <c r="C554" s="470"/>
      <c r="D554" s="471"/>
      <c r="E554" s="471"/>
      <c r="F554" s="471"/>
      <c r="G554" s="471"/>
      <c r="H554" s="471"/>
      <c r="I554" s="471"/>
      <c r="J554" s="471"/>
      <c r="K554" s="471"/>
      <c r="L554" s="471"/>
      <c r="M554" s="471"/>
      <c r="N554" s="471"/>
      <c r="O554" s="470"/>
      <c r="P554" s="470"/>
      <c r="Q554" s="470"/>
      <c r="R554" s="470"/>
      <c r="S554" s="470"/>
      <c r="T554" s="470"/>
      <c r="U554" s="470"/>
      <c r="V554" s="470"/>
      <c r="W554" s="470"/>
      <c r="X554" s="470"/>
      <c r="Y554" s="470"/>
      <c r="Z554" s="470"/>
    </row>
    <row r="555" spans="1:26" ht="12.75" customHeight="1" x14ac:dyDescent="0.2">
      <c r="A555" s="470"/>
      <c r="B555" s="470"/>
      <c r="C555" s="470"/>
      <c r="D555" s="471"/>
      <c r="E555" s="471"/>
      <c r="F555" s="471"/>
      <c r="G555" s="471"/>
      <c r="H555" s="471"/>
      <c r="I555" s="471"/>
      <c r="J555" s="471"/>
      <c r="K555" s="471"/>
      <c r="L555" s="471"/>
      <c r="M555" s="471"/>
      <c r="N555" s="471"/>
      <c r="O555" s="470"/>
      <c r="P555" s="470"/>
      <c r="Q555" s="470"/>
      <c r="R555" s="470"/>
      <c r="S555" s="470"/>
      <c r="T555" s="470"/>
      <c r="U555" s="470"/>
      <c r="V555" s="470"/>
      <c r="W555" s="470"/>
      <c r="X555" s="470"/>
      <c r="Y555" s="470"/>
      <c r="Z555" s="470"/>
    </row>
    <row r="556" spans="1:26" ht="12.75" customHeight="1" x14ac:dyDescent="0.2">
      <c r="A556" s="470"/>
      <c r="B556" s="470"/>
      <c r="C556" s="470"/>
      <c r="D556" s="471"/>
      <c r="E556" s="471"/>
      <c r="F556" s="471"/>
      <c r="G556" s="471"/>
      <c r="H556" s="471"/>
      <c r="I556" s="471"/>
      <c r="J556" s="471"/>
      <c r="K556" s="471"/>
      <c r="L556" s="471"/>
      <c r="M556" s="471"/>
      <c r="N556" s="471"/>
      <c r="O556" s="470"/>
      <c r="P556" s="470"/>
      <c r="Q556" s="470"/>
      <c r="R556" s="470"/>
      <c r="S556" s="470"/>
      <c r="T556" s="470"/>
      <c r="U556" s="470"/>
      <c r="V556" s="470"/>
      <c r="W556" s="470"/>
      <c r="X556" s="470"/>
      <c r="Y556" s="470"/>
      <c r="Z556" s="470"/>
    </row>
    <row r="557" spans="1:26" ht="12.75" customHeight="1" x14ac:dyDescent="0.2">
      <c r="A557" s="470"/>
      <c r="B557" s="470"/>
      <c r="C557" s="470"/>
      <c r="D557" s="471"/>
      <c r="E557" s="471"/>
      <c r="F557" s="471"/>
      <c r="G557" s="471"/>
      <c r="H557" s="471"/>
      <c r="I557" s="471"/>
      <c r="J557" s="471"/>
      <c r="K557" s="471"/>
      <c r="L557" s="471"/>
      <c r="M557" s="471"/>
      <c r="N557" s="471"/>
      <c r="O557" s="470"/>
      <c r="P557" s="470"/>
      <c r="Q557" s="470"/>
      <c r="R557" s="470"/>
      <c r="S557" s="470"/>
      <c r="T557" s="470"/>
      <c r="U557" s="470"/>
      <c r="V557" s="470"/>
      <c r="W557" s="470"/>
      <c r="X557" s="470"/>
      <c r="Y557" s="470"/>
      <c r="Z557" s="470"/>
    </row>
    <row r="558" spans="1:26" ht="12.75" customHeight="1" x14ac:dyDescent="0.2">
      <c r="A558" s="470"/>
      <c r="B558" s="470"/>
      <c r="C558" s="470"/>
      <c r="D558" s="471"/>
      <c r="E558" s="471"/>
      <c r="F558" s="471"/>
      <c r="G558" s="471"/>
      <c r="H558" s="471"/>
      <c r="I558" s="471"/>
      <c r="J558" s="471"/>
      <c r="K558" s="471"/>
      <c r="L558" s="471"/>
      <c r="M558" s="471"/>
      <c r="N558" s="471"/>
      <c r="O558" s="470"/>
      <c r="P558" s="470"/>
      <c r="Q558" s="470"/>
      <c r="R558" s="470"/>
      <c r="S558" s="470"/>
      <c r="T558" s="470"/>
      <c r="U558" s="470"/>
      <c r="V558" s="470"/>
      <c r="W558" s="470"/>
      <c r="X558" s="470"/>
      <c r="Y558" s="470"/>
      <c r="Z558" s="470"/>
    </row>
    <row r="559" spans="1:26" ht="12.75" customHeight="1" x14ac:dyDescent="0.2">
      <c r="A559" s="470"/>
      <c r="B559" s="470"/>
      <c r="C559" s="470"/>
      <c r="D559" s="471"/>
      <c r="E559" s="471"/>
      <c r="F559" s="471"/>
      <c r="G559" s="471"/>
      <c r="H559" s="471"/>
      <c r="I559" s="471"/>
      <c r="J559" s="471"/>
      <c r="K559" s="471"/>
      <c r="L559" s="471"/>
      <c r="M559" s="471"/>
      <c r="N559" s="471"/>
      <c r="O559" s="470"/>
      <c r="P559" s="470"/>
      <c r="Q559" s="470"/>
      <c r="R559" s="470"/>
      <c r="S559" s="470"/>
      <c r="T559" s="470"/>
      <c r="U559" s="470"/>
      <c r="V559" s="470"/>
      <c r="W559" s="470"/>
      <c r="X559" s="470"/>
      <c r="Y559" s="470"/>
      <c r="Z559" s="470"/>
    </row>
    <row r="560" spans="1:26" ht="12.75" customHeight="1" x14ac:dyDescent="0.2">
      <c r="A560" s="470"/>
      <c r="B560" s="470"/>
      <c r="C560" s="470"/>
      <c r="D560" s="471"/>
      <c r="E560" s="471"/>
      <c r="F560" s="471"/>
      <c r="G560" s="471"/>
      <c r="H560" s="471"/>
      <c r="I560" s="471"/>
      <c r="J560" s="471"/>
      <c r="K560" s="471"/>
      <c r="L560" s="471"/>
      <c r="M560" s="471"/>
      <c r="N560" s="471"/>
      <c r="O560" s="470"/>
      <c r="P560" s="470"/>
      <c r="Q560" s="470"/>
      <c r="R560" s="470"/>
      <c r="S560" s="470"/>
      <c r="T560" s="470"/>
      <c r="U560" s="470"/>
      <c r="V560" s="470"/>
      <c r="W560" s="470"/>
      <c r="X560" s="470"/>
      <c r="Y560" s="470"/>
      <c r="Z560" s="470"/>
    </row>
    <row r="561" spans="1:26" ht="12.75" customHeight="1" x14ac:dyDescent="0.2">
      <c r="A561" s="470"/>
      <c r="B561" s="470"/>
      <c r="C561" s="470"/>
      <c r="D561" s="471"/>
      <c r="E561" s="471"/>
      <c r="F561" s="471"/>
      <c r="G561" s="471"/>
      <c r="H561" s="471"/>
      <c r="I561" s="471"/>
      <c r="J561" s="471"/>
      <c r="K561" s="471"/>
      <c r="L561" s="471"/>
      <c r="M561" s="471"/>
      <c r="N561" s="471"/>
      <c r="O561" s="470"/>
      <c r="P561" s="470"/>
      <c r="Q561" s="470"/>
      <c r="R561" s="470"/>
      <c r="S561" s="470"/>
      <c r="T561" s="470"/>
      <c r="U561" s="470"/>
      <c r="V561" s="470"/>
      <c r="W561" s="470"/>
      <c r="X561" s="470"/>
      <c r="Y561" s="470"/>
      <c r="Z561" s="470"/>
    </row>
    <row r="562" spans="1:26" ht="12.75" customHeight="1" x14ac:dyDescent="0.2">
      <c r="A562" s="470"/>
      <c r="B562" s="470"/>
      <c r="C562" s="470"/>
      <c r="D562" s="471"/>
      <c r="E562" s="471"/>
      <c r="F562" s="471"/>
      <c r="G562" s="471"/>
      <c r="H562" s="471"/>
      <c r="I562" s="471"/>
      <c r="J562" s="471"/>
      <c r="K562" s="471"/>
      <c r="L562" s="471"/>
      <c r="M562" s="471"/>
      <c r="N562" s="471"/>
      <c r="O562" s="470"/>
      <c r="P562" s="470"/>
      <c r="Q562" s="470"/>
      <c r="R562" s="470"/>
      <c r="S562" s="470"/>
      <c r="T562" s="470"/>
      <c r="U562" s="470"/>
      <c r="V562" s="470"/>
      <c r="W562" s="470"/>
      <c r="X562" s="470"/>
      <c r="Y562" s="470"/>
      <c r="Z562" s="470"/>
    </row>
    <row r="563" spans="1:26" ht="12.75" customHeight="1" x14ac:dyDescent="0.2">
      <c r="A563" s="470"/>
      <c r="B563" s="470"/>
      <c r="C563" s="470"/>
      <c r="D563" s="471"/>
      <c r="E563" s="471"/>
      <c r="F563" s="471"/>
      <c r="G563" s="471"/>
      <c r="H563" s="471"/>
      <c r="I563" s="471"/>
      <c r="J563" s="471"/>
      <c r="K563" s="471"/>
      <c r="L563" s="471"/>
      <c r="M563" s="471"/>
      <c r="N563" s="471"/>
      <c r="O563" s="470"/>
      <c r="P563" s="470"/>
      <c r="Q563" s="470"/>
      <c r="R563" s="470"/>
      <c r="S563" s="470"/>
      <c r="T563" s="470"/>
      <c r="U563" s="470"/>
      <c r="V563" s="470"/>
      <c r="W563" s="470"/>
      <c r="X563" s="470"/>
      <c r="Y563" s="470"/>
      <c r="Z563" s="470"/>
    </row>
    <row r="564" spans="1:26" ht="12.75" customHeight="1" x14ac:dyDescent="0.2">
      <c r="A564" s="470"/>
      <c r="B564" s="470"/>
      <c r="C564" s="470"/>
      <c r="D564" s="471"/>
      <c r="E564" s="471"/>
      <c r="F564" s="471"/>
      <c r="G564" s="471"/>
      <c r="H564" s="471"/>
      <c r="I564" s="471"/>
      <c r="J564" s="471"/>
      <c r="K564" s="471"/>
      <c r="L564" s="471"/>
      <c r="M564" s="471"/>
      <c r="N564" s="471"/>
      <c r="O564" s="470"/>
      <c r="P564" s="470"/>
      <c r="Q564" s="470"/>
      <c r="R564" s="470"/>
      <c r="S564" s="470"/>
      <c r="T564" s="470"/>
      <c r="U564" s="470"/>
      <c r="V564" s="470"/>
      <c r="W564" s="470"/>
      <c r="X564" s="470"/>
      <c r="Y564" s="470"/>
      <c r="Z564" s="470"/>
    </row>
    <row r="565" spans="1:26" ht="12.75" customHeight="1" x14ac:dyDescent="0.2">
      <c r="A565" s="470"/>
      <c r="B565" s="470"/>
      <c r="C565" s="470"/>
      <c r="D565" s="471"/>
      <c r="E565" s="471"/>
      <c r="F565" s="471"/>
      <c r="G565" s="471"/>
      <c r="H565" s="471"/>
      <c r="I565" s="471"/>
      <c r="J565" s="471"/>
      <c r="K565" s="471"/>
      <c r="L565" s="471"/>
      <c r="M565" s="471"/>
      <c r="N565" s="471"/>
      <c r="O565" s="470"/>
      <c r="P565" s="470"/>
      <c r="Q565" s="470"/>
      <c r="R565" s="470"/>
      <c r="S565" s="470"/>
      <c r="T565" s="470"/>
      <c r="U565" s="470"/>
      <c r="V565" s="470"/>
      <c r="W565" s="470"/>
      <c r="X565" s="470"/>
      <c r="Y565" s="470"/>
      <c r="Z565" s="470"/>
    </row>
    <row r="566" spans="1:26" ht="12.75" customHeight="1" x14ac:dyDescent="0.2">
      <c r="A566" s="470"/>
      <c r="B566" s="470"/>
      <c r="C566" s="470"/>
      <c r="D566" s="471"/>
      <c r="E566" s="471"/>
      <c r="F566" s="471"/>
      <c r="G566" s="471"/>
      <c r="H566" s="471"/>
      <c r="I566" s="471"/>
      <c r="J566" s="471"/>
      <c r="K566" s="471"/>
      <c r="L566" s="471"/>
      <c r="M566" s="471"/>
      <c r="N566" s="471"/>
      <c r="O566" s="470"/>
      <c r="P566" s="470"/>
      <c r="Q566" s="470"/>
      <c r="R566" s="470"/>
      <c r="S566" s="470"/>
      <c r="T566" s="470"/>
      <c r="U566" s="470"/>
      <c r="V566" s="470"/>
      <c r="W566" s="470"/>
      <c r="X566" s="470"/>
      <c r="Y566" s="470"/>
      <c r="Z566" s="470"/>
    </row>
    <row r="567" spans="1:26" ht="12.75" customHeight="1" x14ac:dyDescent="0.2">
      <c r="A567" s="470"/>
      <c r="B567" s="470"/>
      <c r="C567" s="470"/>
      <c r="D567" s="471"/>
      <c r="E567" s="471"/>
      <c r="F567" s="471"/>
      <c r="G567" s="471"/>
      <c r="H567" s="471"/>
      <c r="I567" s="471"/>
      <c r="J567" s="471"/>
      <c r="K567" s="471"/>
      <c r="L567" s="471"/>
      <c r="M567" s="471"/>
      <c r="N567" s="471"/>
      <c r="O567" s="470"/>
      <c r="P567" s="470"/>
      <c r="Q567" s="470"/>
      <c r="R567" s="470"/>
      <c r="S567" s="470"/>
      <c r="T567" s="470"/>
      <c r="U567" s="470"/>
      <c r="V567" s="470"/>
      <c r="W567" s="470"/>
      <c r="X567" s="470"/>
      <c r="Y567" s="470"/>
      <c r="Z567" s="470"/>
    </row>
    <row r="568" spans="1:26" ht="12.75" customHeight="1" x14ac:dyDescent="0.2">
      <c r="A568" s="470"/>
      <c r="B568" s="470"/>
      <c r="C568" s="470"/>
      <c r="D568" s="471"/>
      <c r="E568" s="471"/>
      <c r="F568" s="471"/>
      <c r="G568" s="471"/>
      <c r="H568" s="471"/>
      <c r="I568" s="471"/>
      <c r="J568" s="471"/>
      <c r="K568" s="471"/>
      <c r="L568" s="471"/>
      <c r="M568" s="471"/>
      <c r="N568" s="471"/>
      <c r="O568" s="470"/>
      <c r="P568" s="470"/>
      <c r="Q568" s="470"/>
      <c r="R568" s="470"/>
      <c r="S568" s="470"/>
      <c r="T568" s="470"/>
      <c r="U568" s="470"/>
      <c r="V568" s="470"/>
      <c r="W568" s="470"/>
      <c r="X568" s="470"/>
      <c r="Y568" s="470"/>
      <c r="Z568" s="470"/>
    </row>
    <row r="569" spans="1:26" ht="12.75" customHeight="1" x14ac:dyDescent="0.2">
      <c r="A569" s="470"/>
      <c r="B569" s="470"/>
      <c r="C569" s="470"/>
      <c r="D569" s="471"/>
      <c r="E569" s="471"/>
      <c r="F569" s="471"/>
      <c r="G569" s="471"/>
      <c r="H569" s="471"/>
      <c r="I569" s="471"/>
      <c r="J569" s="471"/>
      <c r="K569" s="471"/>
      <c r="L569" s="471"/>
      <c r="M569" s="471"/>
      <c r="N569" s="471"/>
      <c r="O569" s="470"/>
      <c r="P569" s="470"/>
      <c r="Q569" s="470"/>
      <c r="R569" s="470"/>
      <c r="S569" s="470"/>
      <c r="T569" s="470"/>
      <c r="U569" s="470"/>
      <c r="V569" s="470"/>
      <c r="W569" s="470"/>
      <c r="X569" s="470"/>
      <c r="Y569" s="470"/>
      <c r="Z569" s="470"/>
    </row>
    <row r="570" spans="1:26" ht="12.75" customHeight="1" x14ac:dyDescent="0.2">
      <c r="A570" s="470"/>
      <c r="B570" s="470"/>
      <c r="C570" s="470"/>
      <c r="D570" s="471"/>
      <c r="E570" s="471"/>
      <c r="F570" s="471"/>
      <c r="G570" s="471"/>
      <c r="H570" s="471"/>
      <c r="I570" s="471"/>
      <c r="J570" s="471"/>
      <c r="K570" s="471"/>
      <c r="L570" s="471"/>
      <c r="M570" s="471"/>
      <c r="N570" s="471"/>
      <c r="O570" s="470"/>
      <c r="P570" s="470"/>
      <c r="Q570" s="470"/>
      <c r="R570" s="470"/>
      <c r="S570" s="470"/>
      <c r="T570" s="470"/>
      <c r="U570" s="470"/>
      <c r="V570" s="470"/>
      <c r="W570" s="470"/>
      <c r="X570" s="470"/>
      <c r="Y570" s="470"/>
      <c r="Z570" s="470"/>
    </row>
    <row r="571" spans="1:26" ht="12.75" customHeight="1" x14ac:dyDescent="0.2">
      <c r="A571" s="470"/>
      <c r="B571" s="470"/>
      <c r="C571" s="470"/>
      <c r="D571" s="471"/>
      <c r="E571" s="471"/>
      <c r="F571" s="471"/>
      <c r="G571" s="471"/>
      <c r="H571" s="471"/>
      <c r="I571" s="471"/>
      <c r="J571" s="471"/>
      <c r="K571" s="471"/>
      <c r="L571" s="471"/>
      <c r="M571" s="471"/>
      <c r="N571" s="471"/>
      <c r="O571" s="470"/>
      <c r="P571" s="470"/>
      <c r="Q571" s="470"/>
      <c r="R571" s="470"/>
      <c r="S571" s="470"/>
      <c r="T571" s="470"/>
      <c r="U571" s="470"/>
      <c r="V571" s="470"/>
      <c r="W571" s="470"/>
      <c r="X571" s="470"/>
      <c r="Y571" s="470"/>
      <c r="Z571" s="470"/>
    </row>
    <row r="572" spans="1:26" ht="12.75" customHeight="1" x14ac:dyDescent="0.2">
      <c r="A572" s="470"/>
      <c r="B572" s="470"/>
      <c r="C572" s="470"/>
      <c r="D572" s="471"/>
      <c r="E572" s="471"/>
      <c r="F572" s="471"/>
      <c r="G572" s="471"/>
      <c r="H572" s="471"/>
      <c r="I572" s="471"/>
      <c r="J572" s="471"/>
      <c r="K572" s="471"/>
      <c r="L572" s="471"/>
      <c r="M572" s="471"/>
      <c r="N572" s="471"/>
      <c r="O572" s="470"/>
      <c r="P572" s="470"/>
      <c r="Q572" s="470"/>
      <c r="R572" s="470"/>
      <c r="S572" s="470"/>
      <c r="T572" s="470"/>
      <c r="U572" s="470"/>
      <c r="V572" s="470"/>
      <c r="W572" s="470"/>
      <c r="X572" s="470"/>
      <c r="Y572" s="470"/>
      <c r="Z572" s="470"/>
    </row>
    <row r="573" spans="1:26" ht="12.75" customHeight="1" x14ac:dyDescent="0.2">
      <c r="A573" s="470"/>
      <c r="B573" s="470"/>
      <c r="C573" s="470"/>
      <c r="D573" s="471"/>
      <c r="E573" s="471"/>
      <c r="F573" s="471"/>
      <c r="G573" s="471"/>
      <c r="H573" s="471"/>
      <c r="I573" s="471"/>
      <c r="J573" s="471"/>
      <c r="K573" s="471"/>
      <c r="L573" s="471"/>
      <c r="M573" s="471"/>
      <c r="N573" s="471"/>
      <c r="O573" s="470"/>
      <c r="P573" s="470"/>
      <c r="Q573" s="470"/>
      <c r="R573" s="470"/>
      <c r="S573" s="470"/>
      <c r="T573" s="470"/>
      <c r="U573" s="470"/>
      <c r="V573" s="470"/>
      <c r="W573" s="470"/>
      <c r="X573" s="470"/>
      <c r="Y573" s="470"/>
      <c r="Z573" s="470"/>
    </row>
    <row r="574" spans="1:26" ht="12.75" customHeight="1" x14ac:dyDescent="0.2">
      <c r="A574" s="470"/>
      <c r="B574" s="470"/>
      <c r="C574" s="470"/>
      <c r="D574" s="471"/>
      <c r="E574" s="471"/>
      <c r="F574" s="471"/>
      <c r="G574" s="471"/>
      <c r="H574" s="471"/>
      <c r="I574" s="471"/>
      <c r="J574" s="471"/>
      <c r="K574" s="471"/>
      <c r="L574" s="471"/>
      <c r="M574" s="471"/>
      <c r="N574" s="471"/>
      <c r="O574" s="470"/>
      <c r="P574" s="470"/>
      <c r="Q574" s="470"/>
      <c r="R574" s="470"/>
      <c r="S574" s="470"/>
      <c r="T574" s="470"/>
      <c r="U574" s="470"/>
      <c r="V574" s="470"/>
      <c r="W574" s="470"/>
      <c r="X574" s="470"/>
      <c r="Y574" s="470"/>
      <c r="Z574" s="470"/>
    </row>
    <row r="575" spans="1:26" ht="12.75" customHeight="1" x14ac:dyDescent="0.2">
      <c r="A575" s="470"/>
      <c r="B575" s="470"/>
      <c r="C575" s="470"/>
      <c r="D575" s="471"/>
      <c r="E575" s="471"/>
      <c r="F575" s="471"/>
      <c r="G575" s="471"/>
      <c r="H575" s="471"/>
      <c r="I575" s="471"/>
      <c r="J575" s="471"/>
      <c r="K575" s="471"/>
      <c r="L575" s="471"/>
      <c r="M575" s="471"/>
      <c r="N575" s="471"/>
      <c r="O575" s="470"/>
      <c r="P575" s="470"/>
      <c r="Q575" s="470"/>
      <c r="R575" s="470"/>
      <c r="S575" s="470"/>
      <c r="T575" s="470"/>
      <c r="U575" s="470"/>
      <c r="V575" s="470"/>
      <c r="W575" s="470"/>
      <c r="X575" s="470"/>
      <c r="Y575" s="470"/>
      <c r="Z575" s="470"/>
    </row>
    <row r="576" spans="1:26" ht="12.75" customHeight="1" x14ac:dyDescent="0.2">
      <c r="A576" s="470"/>
      <c r="B576" s="470"/>
      <c r="C576" s="470"/>
      <c r="D576" s="471"/>
      <c r="E576" s="471"/>
      <c r="F576" s="471"/>
      <c r="G576" s="471"/>
      <c r="H576" s="471"/>
      <c r="I576" s="471"/>
      <c r="J576" s="471"/>
      <c r="K576" s="471"/>
      <c r="L576" s="471"/>
      <c r="M576" s="471"/>
      <c r="N576" s="471"/>
      <c r="O576" s="470"/>
      <c r="P576" s="470"/>
      <c r="Q576" s="470"/>
      <c r="R576" s="470"/>
      <c r="S576" s="470"/>
      <c r="T576" s="470"/>
      <c r="U576" s="470"/>
      <c r="V576" s="470"/>
      <c r="W576" s="470"/>
      <c r="X576" s="470"/>
      <c r="Y576" s="470"/>
      <c r="Z576" s="470"/>
    </row>
    <row r="577" spans="1:26" ht="12.75" customHeight="1" x14ac:dyDescent="0.2">
      <c r="A577" s="470"/>
      <c r="B577" s="470"/>
      <c r="C577" s="470"/>
      <c r="D577" s="471"/>
      <c r="E577" s="471"/>
      <c r="F577" s="471"/>
      <c r="G577" s="471"/>
      <c r="H577" s="471"/>
      <c r="I577" s="471"/>
      <c r="J577" s="471"/>
      <c r="K577" s="471"/>
      <c r="L577" s="471"/>
      <c r="M577" s="471"/>
      <c r="N577" s="471"/>
      <c r="O577" s="470"/>
      <c r="P577" s="470"/>
      <c r="Q577" s="470"/>
      <c r="R577" s="470"/>
      <c r="S577" s="470"/>
      <c r="T577" s="470"/>
      <c r="U577" s="470"/>
      <c r="V577" s="470"/>
      <c r="W577" s="470"/>
      <c r="X577" s="470"/>
      <c r="Y577" s="470"/>
      <c r="Z577" s="470"/>
    </row>
    <row r="578" spans="1:26" ht="12.75" customHeight="1" x14ac:dyDescent="0.2">
      <c r="A578" s="470"/>
      <c r="B578" s="470"/>
      <c r="C578" s="470"/>
      <c r="D578" s="471"/>
      <c r="E578" s="471"/>
      <c r="F578" s="471"/>
      <c r="G578" s="471"/>
      <c r="H578" s="471"/>
      <c r="I578" s="471"/>
      <c r="J578" s="471"/>
      <c r="K578" s="471"/>
      <c r="L578" s="471"/>
      <c r="M578" s="471"/>
      <c r="N578" s="471"/>
      <c r="O578" s="470"/>
      <c r="P578" s="470"/>
      <c r="Q578" s="470"/>
      <c r="R578" s="470"/>
      <c r="S578" s="470"/>
      <c r="T578" s="470"/>
      <c r="U578" s="470"/>
      <c r="V578" s="470"/>
      <c r="W578" s="470"/>
      <c r="X578" s="470"/>
      <c r="Y578" s="470"/>
      <c r="Z578" s="470"/>
    </row>
    <row r="579" spans="1:26" ht="12.75" customHeight="1" x14ac:dyDescent="0.2">
      <c r="A579" s="470"/>
      <c r="B579" s="470"/>
      <c r="C579" s="470"/>
      <c r="D579" s="471"/>
      <c r="E579" s="471"/>
      <c r="F579" s="471"/>
      <c r="G579" s="471"/>
      <c r="H579" s="471"/>
      <c r="I579" s="471"/>
      <c r="J579" s="471"/>
      <c r="K579" s="471"/>
      <c r="L579" s="471"/>
      <c r="M579" s="471"/>
      <c r="N579" s="471"/>
      <c r="O579" s="470"/>
      <c r="P579" s="470"/>
      <c r="Q579" s="470"/>
      <c r="R579" s="470"/>
      <c r="S579" s="470"/>
      <c r="T579" s="470"/>
      <c r="U579" s="470"/>
      <c r="V579" s="470"/>
      <c r="W579" s="470"/>
      <c r="X579" s="470"/>
      <c r="Y579" s="470"/>
      <c r="Z579" s="470"/>
    </row>
    <row r="580" spans="1:26" ht="12.75" customHeight="1" x14ac:dyDescent="0.2">
      <c r="A580" s="470"/>
      <c r="B580" s="470"/>
      <c r="C580" s="470"/>
      <c r="D580" s="471"/>
      <c r="E580" s="471"/>
      <c r="F580" s="471"/>
      <c r="G580" s="471"/>
      <c r="H580" s="471"/>
      <c r="I580" s="471"/>
      <c r="J580" s="471"/>
      <c r="K580" s="471"/>
      <c r="L580" s="471"/>
      <c r="M580" s="471"/>
      <c r="N580" s="471"/>
      <c r="O580" s="470"/>
      <c r="P580" s="470"/>
      <c r="Q580" s="470"/>
      <c r="R580" s="470"/>
      <c r="S580" s="470"/>
      <c r="T580" s="470"/>
      <c r="U580" s="470"/>
      <c r="V580" s="470"/>
      <c r="W580" s="470"/>
      <c r="X580" s="470"/>
      <c r="Y580" s="470"/>
      <c r="Z580" s="470"/>
    </row>
    <row r="581" spans="1:26" ht="12.75" customHeight="1" x14ac:dyDescent="0.2">
      <c r="A581" s="470"/>
      <c r="B581" s="470"/>
      <c r="C581" s="470"/>
      <c r="D581" s="471"/>
      <c r="E581" s="471"/>
      <c r="F581" s="471"/>
      <c r="G581" s="471"/>
      <c r="H581" s="471"/>
      <c r="I581" s="471"/>
      <c r="J581" s="471"/>
      <c r="K581" s="471"/>
      <c r="L581" s="471"/>
      <c r="M581" s="471"/>
      <c r="N581" s="471"/>
      <c r="O581" s="470"/>
      <c r="P581" s="470"/>
      <c r="Q581" s="470"/>
      <c r="R581" s="470"/>
      <c r="S581" s="470"/>
      <c r="T581" s="470"/>
      <c r="U581" s="470"/>
      <c r="V581" s="470"/>
      <c r="W581" s="470"/>
      <c r="X581" s="470"/>
      <c r="Y581" s="470"/>
      <c r="Z581" s="470"/>
    </row>
    <row r="582" spans="1:26" ht="12.75" customHeight="1" x14ac:dyDescent="0.2">
      <c r="A582" s="470"/>
      <c r="B582" s="470"/>
      <c r="C582" s="470"/>
      <c r="D582" s="471"/>
      <c r="E582" s="471"/>
      <c r="F582" s="471"/>
      <c r="G582" s="471"/>
      <c r="H582" s="471"/>
      <c r="I582" s="471"/>
      <c r="J582" s="471"/>
      <c r="K582" s="471"/>
      <c r="L582" s="471"/>
      <c r="M582" s="471"/>
      <c r="N582" s="471"/>
      <c r="O582" s="470"/>
      <c r="P582" s="470"/>
      <c r="Q582" s="470"/>
      <c r="R582" s="470"/>
      <c r="S582" s="470"/>
      <c r="T582" s="470"/>
      <c r="U582" s="470"/>
      <c r="V582" s="470"/>
      <c r="W582" s="470"/>
      <c r="X582" s="470"/>
      <c r="Y582" s="470"/>
      <c r="Z582" s="470"/>
    </row>
    <row r="583" spans="1:26" ht="12.75" customHeight="1" x14ac:dyDescent="0.2">
      <c r="A583" s="470"/>
      <c r="B583" s="470"/>
      <c r="C583" s="470"/>
      <c r="D583" s="471"/>
      <c r="E583" s="471"/>
      <c r="F583" s="471"/>
      <c r="G583" s="471"/>
      <c r="H583" s="471"/>
      <c r="I583" s="471"/>
      <c r="J583" s="471"/>
      <c r="K583" s="471"/>
      <c r="L583" s="471"/>
      <c r="M583" s="471"/>
      <c r="N583" s="471"/>
      <c r="O583" s="470"/>
      <c r="P583" s="470"/>
      <c r="Q583" s="470"/>
      <c r="R583" s="470"/>
      <c r="S583" s="470"/>
      <c r="T583" s="470"/>
      <c r="U583" s="470"/>
      <c r="V583" s="470"/>
      <c r="W583" s="470"/>
      <c r="X583" s="470"/>
      <c r="Y583" s="470"/>
      <c r="Z583" s="470"/>
    </row>
    <row r="584" spans="1:26" ht="12.75" customHeight="1" x14ac:dyDescent="0.2">
      <c r="A584" s="470"/>
      <c r="B584" s="470"/>
      <c r="C584" s="470"/>
      <c r="D584" s="471"/>
      <c r="E584" s="471"/>
      <c r="F584" s="471"/>
      <c r="G584" s="471"/>
      <c r="H584" s="471"/>
      <c r="I584" s="471"/>
      <c r="J584" s="471"/>
      <c r="K584" s="471"/>
      <c r="L584" s="471"/>
      <c r="M584" s="471"/>
      <c r="N584" s="471"/>
      <c r="O584" s="470"/>
      <c r="P584" s="470"/>
      <c r="Q584" s="470"/>
      <c r="R584" s="470"/>
      <c r="S584" s="470"/>
      <c r="T584" s="470"/>
      <c r="U584" s="470"/>
      <c r="V584" s="470"/>
      <c r="W584" s="470"/>
      <c r="X584" s="470"/>
      <c r="Y584" s="470"/>
      <c r="Z584" s="470"/>
    </row>
    <row r="585" spans="1:26" ht="12.75" customHeight="1" x14ac:dyDescent="0.2">
      <c r="A585" s="470"/>
      <c r="B585" s="470"/>
      <c r="C585" s="470"/>
      <c r="D585" s="471"/>
      <c r="E585" s="471"/>
      <c r="F585" s="471"/>
      <c r="G585" s="471"/>
      <c r="H585" s="471"/>
      <c r="I585" s="471"/>
      <c r="J585" s="471"/>
      <c r="K585" s="471"/>
      <c r="L585" s="471"/>
      <c r="M585" s="471"/>
      <c r="N585" s="471"/>
      <c r="O585" s="470"/>
      <c r="P585" s="470"/>
      <c r="Q585" s="470"/>
      <c r="R585" s="470"/>
      <c r="S585" s="470"/>
      <c r="T585" s="470"/>
      <c r="U585" s="470"/>
      <c r="V585" s="470"/>
      <c r="W585" s="470"/>
      <c r="X585" s="470"/>
      <c r="Y585" s="470"/>
      <c r="Z585" s="470"/>
    </row>
    <row r="586" spans="1:26" ht="12.75" customHeight="1" x14ac:dyDescent="0.2">
      <c r="A586" s="470"/>
      <c r="B586" s="470"/>
      <c r="C586" s="470"/>
      <c r="D586" s="471"/>
      <c r="E586" s="471"/>
      <c r="F586" s="471"/>
      <c r="G586" s="471"/>
      <c r="H586" s="471"/>
      <c r="I586" s="471"/>
      <c r="J586" s="471"/>
      <c r="K586" s="471"/>
      <c r="L586" s="471"/>
      <c r="M586" s="471"/>
      <c r="N586" s="471"/>
      <c r="O586" s="470"/>
      <c r="P586" s="470"/>
      <c r="Q586" s="470"/>
      <c r="R586" s="470"/>
      <c r="S586" s="470"/>
      <c r="T586" s="470"/>
      <c r="U586" s="470"/>
      <c r="V586" s="470"/>
      <c r="W586" s="470"/>
      <c r="X586" s="470"/>
      <c r="Y586" s="470"/>
      <c r="Z586" s="470"/>
    </row>
    <row r="587" spans="1:26" ht="12.75" customHeight="1" x14ac:dyDescent="0.2">
      <c r="A587" s="470"/>
      <c r="B587" s="470"/>
      <c r="C587" s="470"/>
      <c r="D587" s="471"/>
      <c r="E587" s="471"/>
      <c r="F587" s="471"/>
      <c r="G587" s="471"/>
      <c r="H587" s="471"/>
      <c r="I587" s="471"/>
      <c r="J587" s="471"/>
      <c r="K587" s="471"/>
      <c r="L587" s="471"/>
      <c r="M587" s="471"/>
      <c r="N587" s="471"/>
      <c r="O587" s="470"/>
      <c r="P587" s="470"/>
      <c r="Q587" s="470"/>
      <c r="R587" s="470"/>
      <c r="S587" s="470"/>
      <c r="T587" s="470"/>
      <c r="U587" s="470"/>
      <c r="V587" s="470"/>
      <c r="W587" s="470"/>
      <c r="X587" s="470"/>
      <c r="Y587" s="470"/>
      <c r="Z587" s="470"/>
    </row>
    <row r="588" spans="1:26" ht="12.75" customHeight="1" x14ac:dyDescent="0.2">
      <c r="A588" s="470"/>
      <c r="B588" s="470"/>
      <c r="C588" s="470"/>
      <c r="D588" s="471"/>
      <c r="E588" s="471"/>
      <c r="F588" s="471"/>
      <c r="G588" s="471"/>
      <c r="H588" s="471"/>
      <c r="I588" s="471"/>
      <c r="J588" s="471"/>
      <c r="K588" s="471"/>
      <c r="L588" s="471"/>
      <c r="M588" s="471"/>
      <c r="N588" s="471"/>
      <c r="O588" s="470"/>
      <c r="P588" s="470"/>
      <c r="Q588" s="470"/>
      <c r="R588" s="470"/>
      <c r="S588" s="470"/>
      <c r="T588" s="470"/>
      <c r="U588" s="470"/>
      <c r="V588" s="470"/>
      <c r="W588" s="470"/>
      <c r="X588" s="470"/>
      <c r="Y588" s="470"/>
      <c r="Z588" s="470"/>
    </row>
    <row r="589" spans="1:26" ht="12.75" customHeight="1" x14ac:dyDescent="0.2">
      <c r="A589" s="470"/>
      <c r="B589" s="470"/>
      <c r="C589" s="470"/>
      <c r="D589" s="471"/>
      <c r="E589" s="471"/>
      <c r="F589" s="471"/>
      <c r="G589" s="471"/>
      <c r="H589" s="471"/>
      <c r="I589" s="471"/>
      <c r="J589" s="471"/>
      <c r="K589" s="471"/>
      <c r="L589" s="471"/>
      <c r="M589" s="471"/>
      <c r="N589" s="471"/>
      <c r="O589" s="470"/>
      <c r="P589" s="470"/>
      <c r="Q589" s="470"/>
      <c r="R589" s="470"/>
      <c r="S589" s="470"/>
      <c r="T589" s="470"/>
      <c r="U589" s="470"/>
      <c r="V589" s="470"/>
      <c r="W589" s="470"/>
      <c r="X589" s="470"/>
      <c r="Y589" s="470"/>
      <c r="Z589" s="470"/>
    </row>
    <row r="590" spans="1:26" ht="12.75" customHeight="1" x14ac:dyDescent="0.2">
      <c r="A590" s="470"/>
      <c r="B590" s="470"/>
      <c r="C590" s="470"/>
      <c r="D590" s="471"/>
      <c r="E590" s="471"/>
      <c r="F590" s="471"/>
      <c r="G590" s="471"/>
      <c r="H590" s="471"/>
      <c r="I590" s="471"/>
      <c r="J590" s="471"/>
      <c r="K590" s="471"/>
      <c r="L590" s="471"/>
      <c r="M590" s="471"/>
      <c r="N590" s="471"/>
      <c r="O590" s="470"/>
      <c r="P590" s="470"/>
      <c r="Q590" s="470"/>
      <c r="R590" s="470"/>
      <c r="S590" s="470"/>
      <c r="T590" s="470"/>
      <c r="U590" s="470"/>
      <c r="V590" s="470"/>
      <c r="W590" s="470"/>
      <c r="X590" s="470"/>
      <c r="Y590" s="470"/>
      <c r="Z590" s="470"/>
    </row>
    <row r="591" spans="1:26" ht="12.75" customHeight="1" x14ac:dyDescent="0.2">
      <c r="A591" s="470"/>
      <c r="B591" s="470"/>
      <c r="C591" s="470"/>
      <c r="D591" s="471"/>
      <c r="E591" s="471"/>
      <c r="F591" s="471"/>
      <c r="G591" s="471"/>
      <c r="H591" s="471"/>
      <c r="I591" s="471"/>
      <c r="J591" s="471"/>
      <c r="K591" s="471"/>
      <c r="L591" s="471"/>
      <c r="M591" s="471"/>
      <c r="N591" s="471"/>
      <c r="O591" s="470"/>
      <c r="P591" s="470"/>
      <c r="Q591" s="470"/>
      <c r="R591" s="470"/>
      <c r="S591" s="470"/>
      <c r="T591" s="470"/>
      <c r="U591" s="470"/>
      <c r="V591" s="470"/>
      <c r="W591" s="470"/>
      <c r="X591" s="470"/>
      <c r="Y591" s="470"/>
      <c r="Z591" s="470"/>
    </row>
    <row r="592" spans="1:26" ht="12.75" customHeight="1" x14ac:dyDescent="0.2">
      <c r="A592" s="470"/>
      <c r="B592" s="470"/>
      <c r="C592" s="470"/>
      <c r="D592" s="471"/>
      <c r="E592" s="471"/>
      <c r="F592" s="471"/>
      <c r="G592" s="471"/>
      <c r="H592" s="471"/>
      <c r="I592" s="471"/>
      <c r="J592" s="471"/>
      <c r="K592" s="471"/>
      <c r="L592" s="471"/>
      <c r="M592" s="471"/>
      <c r="N592" s="471"/>
      <c r="O592" s="470"/>
      <c r="P592" s="470"/>
      <c r="Q592" s="470"/>
      <c r="R592" s="470"/>
      <c r="S592" s="470"/>
      <c r="T592" s="470"/>
      <c r="U592" s="470"/>
      <c r="V592" s="470"/>
      <c r="W592" s="470"/>
      <c r="X592" s="470"/>
      <c r="Y592" s="470"/>
      <c r="Z592" s="470"/>
    </row>
    <row r="593" spans="1:26" ht="12.75" customHeight="1" x14ac:dyDescent="0.2">
      <c r="A593" s="470"/>
      <c r="B593" s="470"/>
      <c r="C593" s="470"/>
      <c r="D593" s="471"/>
      <c r="E593" s="471"/>
      <c r="F593" s="471"/>
      <c r="G593" s="471"/>
      <c r="H593" s="471"/>
      <c r="I593" s="471"/>
      <c r="J593" s="471"/>
      <c r="K593" s="471"/>
      <c r="L593" s="471"/>
      <c r="M593" s="471"/>
      <c r="N593" s="471"/>
      <c r="O593" s="470"/>
      <c r="P593" s="470"/>
      <c r="Q593" s="470"/>
      <c r="R593" s="470"/>
      <c r="S593" s="470"/>
      <c r="T593" s="470"/>
      <c r="U593" s="470"/>
      <c r="V593" s="470"/>
      <c r="W593" s="470"/>
      <c r="X593" s="470"/>
      <c r="Y593" s="470"/>
      <c r="Z593" s="470"/>
    </row>
    <row r="594" spans="1:26" ht="12.75" customHeight="1" x14ac:dyDescent="0.2">
      <c r="A594" s="470"/>
      <c r="B594" s="470"/>
      <c r="C594" s="470"/>
      <c r="D594" s="471"/>
      <c r="E594" s="471"/>
      <c r="F594" s="471"/>
      <c r="G594" s="471"/>
      <c r="H594" s="471"/>
      <c r="I594" s="471"/>
      <c r="J594" s="471"/>
      <c r="K594" s="471"/>
      <c r="L594" s="471"/>
      <c r="M594" s="471"/>
      <c r="N594" s="471"/>
      <c r="O594" s="470"/>
      <c r="P594" s="470"/>
      <c r="Q594" s="470"/>
      <c r="R594" s="470"/>
      <c r="S594" s="470"/>
      <c r="T594" s="470"/>
      <c r="U594" s="470"/>
      <c r="V594" s="470"/>
      <c r="W594" s="470"/>
      <c r="X594" s="470"/>
      <c r="Y594" s="470"/>
      <c r="Z594" s="470"/>
    </row>
    <row r="595" spans="1:26" ht="12.75" customHeight="1" x14ac:dyDescent="0.2">
      <c r="A595" s="470"/>
      <c r="B595" s="470"/>
      <c r="C595" s="470"/>
      <c r="D595" s="471"/>
      <c r="E595" s="471"/>
      <c r="F595" s="471"/>
      <c r="G595" s="471"/>
      <c r="H595" s="471"/>
      <c r="I595" s="471"/>
      <c r="J595" s="471"/>
      <c r="K595" s="471"/>
      <c r="L595" s="471"/>
      <c r="M595" s="471"/>
      <c r="N595" s="471"/>
      <c r="O595" s="470"/>
      <c r="P595" s="470"/>
      <c r="Q595" s="470"/>
      <c r="R595" s="470"/>
      <c r="S595" s="470"/>
      <c r="T595" s="470"/>
      <c r="U595" s="470"/>
      <c r="V595" s="470"/>
      <c r="W595" s="470"/>
      <c r="X595" s="470"/>
      <c r="Y595" s="470"/>
      <c r="Z595" s="470"/>
    </row>
    <row r="596" spans="1:26" ht="12.75" customHeight="1" x14ac:dyDescent="0.2">
      <c r="A596" s="470"/>
      <c r="B596" s="470"/>
      <c r="C596" s="470"/>
      <c r="D596" s="471"/>
      <c r="E596" s="471"/>
      <c r="F596" s="471"/>
      <c r="G596" s="471"/>
      <c r="H596" s="471"/>
      <c r="I596" s="471"/>
      <c r="J596" s="471"/>
      <c r="K596" s="471"/>
      <c r="L596" s="471"/>
      <c r="M596" s="471"/>
      <c r="N596" s="471"/>
      <c r="O596" s="470"/>
      <c r="P596" s="470"/>
      <c r="Q596" s="470"/>
      <c r="R596" s="470"/>
      <c r="S596" s="470"/>
      <c r="T596" s="470"/>
      <c r="U596" s="470"/>
      <c r="V596" s="470"/>
      <c r="W596" s="470"/>
      <c r="X596" s="470"/>
      <c r="Y596" s="470"/>
      <c r="Z596" s="470"/>
    </row>
    <row r="597" spans="1:26" ht="12.75" customHeight="1" x14ac:dyDescent="0.2">
      <c r="A597" s="470"/>
      <c r="B597" s="470"/>
      <c r="C597" s="470"/>
      <c r="D597" s="471"/>
      <c r="E597" s="471"/>
      <c r="F597" s="471"/>
      <c r="G597" s="471"/>
      <c r="H597" s="471"/>
      <c r="I597" s="471"/>
      <c r="J597" s="471"/>
      <c r="K597" s="471"/>
      <c r="L597" s="471"/>
      <c r="M597" s="471"/>
      <c r="N597" s="471"/>
      <c r="O597" s="470"/>
      <c r="P597" s="470"/>
      <c r="Q597" s="470"/>
      <c r="R597" s="470"/>
      <c r="S597" s="470"/>
      <c r="T597" s="470"/>
      <c r="U597" s="470"/>
      <c r="V597" s="470"/>
      <c r="W597" s="470"/>
      <c r="X597" s="470"/>
      <c r="Y597" s="470"/>
      <c r="Z597" s="470"/>
    </row>
    <row r="598" spans="1:26" ht="12.75" customHeight="1" x14ac:dyDescent="0.2">
      <c r="A598" s="470"/>
      <c r="B598" s="470"/>
      <c r="C598" s="470"/>
      <c r="D598" s="471"/>
      <c r="E598" s="471"/>
      <c r="F598" s="471"/>
      <c r="G598" s="471"/>
      <c r="H598" s="471"/>
      <c r="I598" s="471"/>
      <c r="J598" s="471"/>
      <c r="K598" s="471"/>
      <c r="L598" s="471"/>
      <c r="M598" s="471"/>
      <c r="N598" s="471"/>
      <c r="O598" s="470"/>
      <c r="P598" s="470"/>
      <c r="Q598" s="470"/>
      <c r="R598" s="470"/>
      <c r="S598" s="470"/>
      <c r="T598" s="470"/>
      <c r="U598" s="470"/>
      <c r="V598" s="470"/>
      <c r="W598" s="470"/>
      <c r="X598" s="470"/>
      <c r="Y598" s="470"/>
      <c r="Z598" s="470"/>
    </row>
    <row r="599" spans="1:26" ht="12.75" customHeight="1" x14ac:dyDescent="0.2">
      <c r="A599" s="470"/>
      <c r="B599" s="470"/>
      <c r="C599" s="470"/>
      <c r="D599" s="471"/>
      <c r="E599" s="471"/>
      <c r="F599" s="471"/>
      <c r="G599" s="471"/>
      <c r="H599" s="471"/>
      <c r="I599" s="471"/>
      <c r="J599" s="471"/>
      <c r="K599" s="471"/>
      <c r="L599" s="471"/>
      <c r="M599" s="471"/>
      <c r="N599" s="471"/>
      <c r="O599" s="470"/>
      <c r="P599" s="470"/>
      <c r="Q599" s="470"/>
      <c r="R599" s="470"/>
      <c r="S599" s="470"/>
      <c r="T599" s="470"/>
      <c r="U599" s="470"/>
      <c r="V599" s="470"/>
      <c r="W599" s="470"/>
      <c r="X599" s="470"/>
      <c r="Y599" s="470"/>
      <c r="Z599" s="470"/>
    </row>
    <row r="600" spans="1:26" ht="12.75" customHeight="1" x14ac:dyDescent="0.2">
      <c r="A600" s="470"/>
      <c r="B600" s="470"/>
      <c r="C600" s="470"/>
      <c r="D600" s="471"/>
      <c r="E600" s="471"/>
      <c r="F600" s="471"/>
      <c r="G600" s="471"/>
      <c r="H600" s="471"/>
      <c r="I600" s="471"/>
      <c r="J600" s="471"/>
      <c r="K600" s="471"/>
      <c r="L600" s="471"/>
      <c r="M600" s="471"/>
      <c r="N600" s="471"/>
      <c r="O600" s="470"/>
      <c r="P600" s="470"/>
      <c r="Q600" s="470"/>
      <c r="R600" s="470"/>
      <c r="S600" s="470"/>
      <c r="T600" s="470"/>
      <c r="U600" s="470"/>
      <c r="V600" s="470"/>
      <c r="W600" s="470"/>
      <c r="X600" s="470"/>
      <c r="Y600" s="470"/>
      <c r="Z600" s="470"/>
    </row>
    <row r="601" spans="1:26" ht="12.75" customHeight="1" x14ac:dyDescent="0.2">
      <c r="A601" s="470"/>
      <c r="B601" s="470"/>
      <c r="C601" s="470"/>
      <c r="D601" s="471"/>
      <c r="E601" s="471"/>
      <c r="F601" s="471"/>
      <c r="G601" s="471"/>
      <c r="H601" s="471"/>
      <c r="I601" s="471"/>
      <c r="J601" s="471"/>
      <c r="K601" s="471"/>
      <c r="L601" s="471"/>
      <c r="M601" s="471"/>
      <c r="N601" s="471"/>
      <c r="O601" s="470"/>
      <c r="P601" s="470"/>
      <c r="Q601" s="470"/>
      <c r="R601" s="470"/>
      <c r="S601" s="470"/>
      <c r="T601" s="470"/>
      <c r="U601" s="470"/>
      <c r="V601" s="470"/>
      <c r="W601" s="470"/>
      <c r="X601" s="470"/>
      <c r="Y601" s="470"/>
      <c r="Z601" s="470"/>
    </row>
    <row r="602" spans="1:26" ht="12.75" customHeight="1" x14ac:dyDescent="0.2">
      <c r="A602" s="470"/>
      <c r="B602" s="470"/>
      <c r="C602" s="470"/>
      <c r="D602" s="471"/>
      <c r="E602" s="471"/>
      <c r="F602" s="471"/>
      <c r="G602" s="471"/>
      <c r="H602" s="471"/>
      <c r="I602" s="471"/>
      <c r="J602" s="471"/>
      <c r="K602" s="471"/>
      <c r="L602" s="471"/>
      <c r="M602" s="471"/>
      <c r="N602" s="471"/>
      <c r="O602" s="470"/>
      <c r="P602" s="470"/>
      <c r="Q602" s="470"/>
      <c r="R602" s="470"/>
      <c r="S602" s="470"/>
      <c r="T602" s="470"/>
      <c r="U602" s="470"/>
      <c r="V602" s="470"/>
      <c r="W602" s="470"/>
      <c r="X602" s="470"/>
      <c r="Y602" s="470"/>
      <c r="Z602" s="470"/>
    </row>
    <row r="603" spans="1:26" ht="12.75" customHeight="1" x14ac:dyDescent="0.2">
      <c r="A603" s="470"/>
      <c r="B603" s="470"/>
      <c r="C603" s="470"/>
      <c r="D603" s="471"/>
      <c r="E603" s="471"/>
      <c r="F603" s="471"/>
      <c r="G603" s="471"/>
      <c r="H603" s="471"/>
      <c r="I603" s="471"/>
      <c r="J603" s="471"/>
      <c r="K603" s="471"/>
      <c r="L603" s="471"/>
      <c r="M603" s="471"/>
      <c r="N603" s="471"/>
      <c r="O603" s="470"/>
      <c r="P603" s="470"/>
      <c r="Q603" s="470"/>
      <c r="R603" s="470"/>
      <c r="S603" s="470"/>
      <c r="T603" s="470"/>
      <c r="U603" s="470"/>
      <c r="V603" s="470"/>
      <c r="W603" s="470"/>
      <c r="X603" s="470"/>
      <c r="Y603" s="470"/>
      <c r="Z603" s="470"/>
    </row>
    <row r="604" spans="1:26" ht="12.75" customHeight="1" x14ac:dyDescent="0.2">
      <c r="A604" s="470"/>
      <c r="B604" s="470"/>
      <c r="C604" s="470"/>
      <c r="D604" s="471"/>
      <c r="E604" s="471"/>
      <c r="F604" s="471"/>
      <c r="G604" s="471"/>
      <c r="H604" s="471"/>
      <c r="I604" s="471"/>
      <c r="J604" s="471"/>
      <c r="K604" s="471"/>
      <c r="L604" s="471"/>
      <c r="M604" s="471"/>
      <c r="N604" s="471"/>
      <c r="O604" s="470"/>
      <c r="P604" s="470"/>
      <c r="Q604" s="470"/>
      <c r="R604" s="470"/>
      <c r="S604" s="470"/>
      <c r="T604" s="470"/>
      <c r="U604" s="470"/>
      <c r="V604" s="470"/>
      <c r="W604" s="470"/>
      <c r="X604" s="470"/>
      <c r="Y604" s="470"/>
      <c r="Z604" s="470"/>
    </row>
    <row r="605" spans="1:26" ht="12.75" customHeight="1" x14ac:dyDescent="0.2">
      <c r="A605" s="470"/>
      <c r="B605" s="470"/>
      <c r="C605" s="470"/>
      <c r="D605" s="471"/>
      <c r="E605" s="471"/>
      <c r="F605" s="471"/>
      <c r="G605" s="471"/>
      <c r="H605" s="471"/>
      <c r="I605" s="471"/>
      <c r="J605" s="471"/>
      <c r="K605" s="471"/>
      <c r="L605" s="471"/>
      <c r="M605" s="471"/>
      <c r="N605" s="471"/>
      <c r="O605" s="470"/>
      <c r="P605" s="470"/>
      <c r="Q605" s="470"/>
      <c r="R605" s="470"/>
      <c r="S605" s="470"/>
      <c r="T605" s="470"/>
      <c r="U605" s="470"/>
      <c r="V605" s="470"/>
      <c r="W605" s="470"/>
      <c r="X605" s="470"/>
      <c r="Y605" s="470"/>
      <c r="Z605" s="470"/>
    </row>
    <row r="606" spans="1:26" ht="12.75" customHeight="1" x14ac:dyDescent="0.2">
      <c r="A606" s="470"/>
      <c r="B606" s="470"/>
      <c r="C606" s="470"/>
      <c r="D606" s="471"/>
      <c r="E606" s="471"/>
      <c r="F606" s="471"/>
      <c r="G606" s="471"/>
      <c r="H606" s="471"/>
      <c r="I606" s="471"/>
      <c r="J606" s="471"/>
      <c r="K606" s="471"/>
      <c r="L606" s="471"/>
      <c r="M606" s="471"/>
      <c r="N606" s="471"/>
      <c r="O606" s="470"/>
      <c r="P606" s="470"/>
      <c r="Q606" s="470"/>
      <c r="R606" s="470"/>
      <c r="S606" s="470"/>
      <c r="T606" s="470"/>
      <c r="U606" s="470"/>
      <c r="V606" s="470"/>
      <c r="W606" s="470"/>
      <c r="X606" s="470"/>
      <c r="Y606" s="470"/>
      <c r="Z606" s="470"/>
    </row>
    <row r="607" spans="1:26" ht="12.75" customHeight="1" x14ac:dyDescent="0.2">
      <c r="A607" s="470"/>
      <c r="B607" s="470"/>
      <c r="C607" s="470"/>
      <c r="D607" s="471"/>
      <c r="E607" s="471"/>
      <c r="F607" s="471"/>
      <c r="G607" s="471"/>
      <c r="H607" s="471"/>
      <c r="I607" s="471"/>
      <c r="J607" s="471"/>
      <c r="K607" s="471"/>
      <c r="L607" s="471"/>
      <c r="M607" s="471"/>
      <c r="N607" s="471"/>
      <c r="O607" s="470"/>
      <c r="P607" s="470"/>
      <c r="Q607" s="470"/>
      <c r="R607" s="470"/>
      <c r="S607" s="470"/>
      <c r="T607" s="470"/>
      <c r="U607" s="470"/>
      <c r="V607" s="470"/>
      <c r="W607" s="470"/>
      <c r="X607" s="470"/>
      <c r="Y607" s="470"/>
      <c r="Z607" s="470"/>
    </row>
    <row r="608" spans="1:26" ht="12.75" customHeight="1" x14ac:dyDescent="0.2">
      <c r="A608" s="470"/>
      <c r="B608" s="470"/>
      <c r="C608" s="470"/>
      <c r="D608" s="471"/>
      <c r="E608" s="471"/>
      <c r="F608" s="471"/>
      <c r="G608" s="471"/>
      <c r="H608" s="471"/>
      <c r="I608" s="471"/>
      <c r="J608" s="471"/>
      <c r="K608" s="471"/>
      <c r="L608" s="471"/>
      <c r="M608" s="471"/>
      <c r="N608" s="471"/>
      <c r="O608" s="470"/>
      <c r="P608" s="470"/>
      <c r="Q608" s="470"/>
      <c r="R608" s="470"/>
      <c r="S608" s="470"/>
      <c r="T608" s="470"/>
      <c r="U608" s="470"/>
      <c r="V608" s="470"/>
      <c r="W608" s="470"/>
      <c r="X608" s="470"/>
      <c r="Y608" s="470"/>
      <c r="Z608" s="470"/>
    </row>
    <row r="609" spans="1:26" ht="12.75" customHeight="1" x14ac:dyDescent="0.2">
      <c r="A609" s="470"/>
      <c r="B609" s="470"/>
      <c r="C609" s="470"/>
      <c r="D609" s="471"/>
      <c r="E609" s="471"/>
      <c r="F609" s="471"/>
      <c r="G609" s="471"/>
      <c r="H609" s="471"/>
      <c r="I609" s="471"/>
      <c r="J609" s="471"/>
      <c r="K609" s="471"/>
      <c r="L609" s="471"/>
      <c r="M609" s="471"/>
      <c r="N609" s="471"/>
      <c r="O609" s="470"/>
      <c r="P609" s="470"/>
      <c r="Q609" s="470"/>
      <c r="R609" s="470"/>
      <c r="S609" s="470"/>
      <c r="T609" s="470"/>
      <c r="U609" s="470"/>
      <c r="V609" s="470"/>
      <c r="W609" s="470"/>
      <c r="X609" s="470"/>
      <c r="Y609" s="470"/>
      <c r="Z609" s="470"/>
    </row>
    <row r="610" spans="1:26" ht="12.75" customHeight="1" x14ac:dyDescent="0.2">
      <c r="A610" s="470"/>
      <c r="B610" s="470"/>
      <c r="C610" s="470"/>
      <c r="D610" s="471"/>
      <c r="E610" s="471"/>
      <c r="F610" s="471"/>
      <c r="G610" s="471"/>
      <c r="H610" s="471"/>
      <c r="I610" s="471"/>
      <c r="J610" s="471"/>
      <c r="K610" s="471"/>
      <c r="L610" s="471"/>
      <c r="M610" s="471"/>
      <c r="N610" s="471"/>
      <c r="O610" s="470"/>
      <c r="P610" s="470"/>
      <c r="Q610" s="470"/>
      <c r="R610" s="470"/>
      <c r="S610" s="470"/>
      <c r="T610" s="470"/>
      <c r="U610" s="470"/>
      <c r="V610" s="470"/>
      <c r="W610" s="470"/>
      <c r="X610" s="470"/>
      <c r="Y610" s="470"/>
      <c r="Z610" s="470"/>
    </row>
    <row r="611" spans="1:26" ht="12.75" customHeight="1" x14ac:dyDescent="0.2">
      <c r="A611" s="470"/>
      <c r="B611" s="470"/>
      <c r="C611" s="470"/>
      <c r="D611" s="471"/>
      <c r="E611" s="471"/>
      <c r="F611" s="471"/>
      <c r="G611" s="471"/>
      <c r="H611" s="471"/>
      <c r="I611" s="471"/>
      <c r="J611" s="471"/>
      <c r="K611" s="471"/>
      <c r="L611" s="471"/>
      <c r="M611" s="471"/>
      <c r="N611" s="471"/>
      <c r="O611" s="470"/>
      <c r="P611" s="470"/>
      <c r="Q611" s="470"/>
      <c r="R611" s="470"/>
      <c r="S611" s="470"/>
      <c r="T611" s="470"/>
      <c r="U611" s="470"/>
      <c r="V611" s="470"/>
      <c r="W611" s="470"/>
      <c r="X611" s="470"/>
      <c r="Y611" s="470"/>
      <c r="Z611" s="470"/>
    </row>
    <row r="612" spans="1:26" ht="12.75" customHeight="1" x14ac:dyDescent="0.2">
      <c r="A612" s="470"/>
      <c r="B612" s="470"/>
      <c r="C612" s="470"/>
      <c r="D612" s="471"/>
      <c r="E612" s="471"/>
      <c r="F612" s="471"/>
      <c r="G612" s="471"/>
      <c r="H612" s="471"/>
      <c r="I612" s="471"/>
      <c r="J612" s="471"/>
      <c r="K612" s="471"/>
      <c r="L612" s="471"/>
      <c r="M612" s="471"/>
      <c r="N612" s="471"/>
      <c r="O612" s="470"/>
      <c r="P612" s="470"/>
      <c r="Q612" s="470"/>
      <c r="R612" s="470"/>
      <c r="S612" s="470"/>
      <c r="T612" s="470"/>
      <c r="U612" s="470"/>
      <c r="V612" s="470"/>
      <c r="W612" s="470"/>
      <c r="X612" s="470"/>
      <c r="Y612" s="470"/>
      <c r="Z612" s="470"/>
    </row>
    <row r="613" spans="1:26" ht="12.75" customHeight="1" x14ac:dyDescent="0.2">
      <c r="A613" s="470"/>
      <c r="B613" s="470"/>
      <c r="C613" s="470"/>
      <c r="D613" s="471"/>
      <c r="E613" s="471"/>
      <c r="F613" s="471"/>
      <c r="G613" s="471"/>
      <c r="H613" s="471"/>
      <c r="I613" s="471"/>
      <c r="J613" s="471"/>
      <c r="K613" s="471"/>
      <c r="L613" s="471"/>
      <c r="M613" s="471"/>
      <c r="N613" s="471"/>
      <c r="O613" s="470"/>
      <c r="P613" s="470"/>
      <c r="Q613" s="470"/>
      <c r="R613" s="470"/>
      <c r="S613" s="470"/>
      <c r="T613" s="470"/>
      <c r="U613" s="470"/>
      <c r="V613" s="470"/>
      <c r="W613" s="470"/>
      <c r="X613" s="470"/>
      <c r="Y613" s="470"/>
      <c r="Z613" s="470"/>
    </row>
    <row r="614" spans="1:26" ht="12.75" customHeight="1" x14ac:dyDescent="0.2">
      <c r="A614" s="470"/>
      <c r="B614" s="470"/>
      <c r="C614" s="470"/>
      <c r="D614" s="471"/>
      <c r="E614" s="471"/>
      <c r="F614" s="471"/>
      <c r="G614" s="471"/>
      <c r="H614" s="471"/>
      <c r="I614" s="471"/>
      <c r="J614" s="471"/>
      <c r="K614" s="471"/>
      <c r="L614" s="471"/>
      <c r="M614" s="471"/>
      <c r="N614" s="471"/>
      <c r="O614" s="470"/>
      <c r="P614" s="470"/>
      <c r="Q614" s="470"/>
      <c r="R614" s="470"/>
      <c r="S614" s="470"/>
      <c r="T614" s="470"/>
      <c r="U614" s="470"/>
      <c r="V614" s="470"/>
      <c r="W614" s="470"/>
      <c r="X614" s="470"/>
      <c r="Y614" s="470"/>
      <c r="Z614" s="470"/>
    </row>
    <row r="615" spans="1:26" ht="12.75" customHeight="1" x14ac:dyDescent="0.2">
      <c r="A615" s="470"/>
      <c r="B615" s="470"/>
      <c r="C615" s="470"/>
      <c r="D615" s="471"/>
      <c r="E615" s="471"/>
      <c r="F615" s="471"/>
      <c r="G615" s="471"/>
      <c r="H615" s="471"/>
      <c r="I615" s="471"/>
      <c r="J615" s="471"/>
      <c r="K615" s="471"/>
      <c r="L615" s="471"/>
      <c r="M615" s="471"/>
      <c r="N615" s="471"/>
      <c r="O615" s="470"/>
      <c r="P615" s="470"/>
      <c r="Q615" s="470"/>
      <c r="R615" s="470"/>
      <c r="S615" s="470"/>
      <c r="T615" s="470"/>
      <c r="U615" s="470"/>
      <c r="V615" s="470"/>
      <c r="W615" s="470"/>
      <c r="X615" s="470"/>
      <c r="Y615" s="470"/>
      <c r="Z615" s="470"/>
    </row>
    <row r="616" spans="1:26" ht="12.75" customHeight="1" x14ac:dyDescent="0.2">
      <c r="A616" s="470"/>
      <c r="B616" s="470"/>
      <c r="C616" s="470"/>
      <c r="D616" s="471"/>
      <c r="E616" s="471"/>
      <c r="F616" s="471"/>
      <c r="G616" s="471"/>
      <c r="H616" s="471"/>
      <c r="I616" s="471"/>
      <c r="J616" s="471"/>
      <c r="K616" s="471"/>
      <c r="L616" s="471"/>
      <c r="M616" s="471"/>
      <c r="N616" s="471"/>
      <c r="O616" s="470"/>
      <c r="P616" s="470"/>
      <c r="Q616" s="470"/>
      <c r="R616" s="470"/>
      <c r="S616" s="470"/>
      <c r="T616" s="470"/>
      <c r="U616" s="470"/>
      <c r="V616" s="470"/>
      <c r="W616" s="470"/>
      <c r="X616" s="470"/>
      <c r="Y616" s="470"/>
      <c r="Z616" s="470"/>
    </row>
    <row r="617" spans="1:26" ht="12.75" customHeight="1" x14ac:dyDescent="0.2">
      <c r="A617" s="470"/>
      <c r="B617" s="470"/>
      <c r="C617" s="470"/>
      <c r="D617" s="471"/>
      <c r="E617" s="471"/>
      <c r="F617" s="471"/>
      <c r="G617" s="471"/>
      <c r="H617" s="471"/>
      <c r="I617" s="471"/>
      <c r="J617" s="471"/>
      <c r="K617" s="471"/>
      <c r="L617" s="471"/>
      <c r="M617" s="471"/>
      <c r="N617" s="471"/>
      <c r="O617" s="470"/>
      <c r="P617" s="470"/>
      <c r="Q617" s="470"/>
      <c r="R617" s="470"/>
      <c r="S617" s="470"/>
      <c r="T617" s="470"/>
      <c r="U617" s="470"/>
      <c r="V617" s="470"/>
      <c r="W617" s="470"/>
      <c r="X617" s="470"/>
      <c r="Y617" s="470"/>
      <c r="Z617" s="470"/>
    </row>
    <row r="618" spans="1:26" ht="12.75" customHeight="1" x14ac:dyDescent="0.2">
      <c r="A618" s="470"/>
      <c r="B618" s="470"/>
      <c r="C618" s="470"/>
      <c r="D618" s="471"/>
      <c r="E618" s="471"/>
      <c r="F618" s="471"/>
      <c r="G618" s="471"/>
      <c r="H618" s="471"/>
      <c r="I618" s="471"/>
      <c r="J618" s="471"/>
      <c r="K618" s="471"/>
      <c r="L618" s="471"/>
      <c r="M618" s="471"/>
      <c r="N618" s="471"/>
      <c r="O618" s="470"/>
      <c r="P618" s="470"/>
      <c r="Q618" s="470"/>
      <c r="R618" s="470"/>
      <c r="S618" s="470"/>
      <c r="T618" s="470"/>
      <c r="U618" s="470"/>
      <c r="V618" s="470"/>
      <c r="W618" s="470"/>
      <c r="X618" s="470"/>
      <c r="Y618" s="470"/>
      <c r="Z618" s="470"/>
    </row>
    <row r="619" spans="1:26" ht="12.75" customHeight="1" x14ac:dyDescent="0.2">
      <c r="A619" s="470"/>
      <c r="B619" s="470"/>
      <c r="C619" s="470"/>
      <c r="D619" s="471"/>
      <c r="E619" s="471"/>
      <c r="F619" s="471"/>
      <c r="G619" s="471"/>
      <c r="H619" s="471"/>
      <c r="I619" s="471"/>
      <c r="J619" s="471"/>
      <c r="K619" s="471"/>
      <c r="L619" s="471"/>
      <c r="M619" s="471"/>
      <c r="N619" s="471"/>
      <c r="O619" s="470"/>
      <c r="P619" s="470"/>
      <c r="Q619" s="470"/>
      <c r="R619" s="470"/>
      <c r="S619" s="470"/>
      <c r="T619" s="470"/>
      <c r="U619" s="470"/>
      <c r="V619" s="470"/>
      <c r="W619" s="470"/>
      <c r="X619" s="470"/>
      <c r="Y619" s="470"/>
      <c r="Z619" s="470"/>
    </row>
    <row r="620" spans="1:26" ht="12.75" customHeight="1" x14ac:dyDescent="0.2">
      <c r="A620" s="470"/>
      <c r="B620" s="470"/>
      <c r="C620" s="470"/>
      <c r="D620" s="471"/>
      <c r="E620" s="471"/>
      <c r="F620" s="471"/>
      <c r="G620" s="471"/>
      <c r="H620" s="471"/>
      <c r="I620" s="471"/>
      <c r="J620" s="471"/>
      <c r="K620" s="471"/>
      <c r="L620" s="471"/>
      <c r="M620" s="471"/>
      <c r="N620" s="471"/>
      <c r="O620" s="470"/>
      <c r="P620" s="470"/>
      <c r="Q620" s="470"/>
      <c r="R620" s="470"/>
      <c r="S620" s="470"/>
      <c r="T620" s="470"/>
      <c r="U620" s="470"/>
      <c r="V620" s="470"/>
      <c r="W620" s="470"/>
      <c r="X620" s="470"/>
      <c r="Y620" s="470"/>
      <c r="Z620" s="470"/>
    </row>
    <row r="621" spans="1:26" ht="12.75" customHeight="1" x14ac:dyDescent="0.2">
      <c r="A621" s="470"/>
      <c r="B621" s="470"/>
      <c r="C621" s="470"/>
      <c r="D621" s="471"/>
      <c r="E621" s="471"/>
      <c r="F621" s="471"/>
      <c r="G621" s="471"/>
      <c r="H621" s="471"/>
      <c r="I621" s="471"/>
      <c r="J621" s="471"/>
      <c r="K621" s="471"/>
      <c r="L621" s="471"/>
      <c r="M621" s="471"/>
      <c r="N621" s="471"/>
      <c r="O621" s="470"/>
      <c r="P621" s="470"/>
      <c r="Q621" s="470"/>
      <c r="R621" s="470"/>
      <c r="S621" s="470"/>
      <c r="T621" s="470"/>
      <c r="U621" s="470"/>
      <c r="V621" s="470"/>
      <c r="W621" s="470"/>
      <c r="X621" s="470"/>
      <c r="Y621" s="470"/>
      <c r="Z621" s="470"/>
    </row>
    <row r="622" spans="1:26" ht="12.75" customHeight="1" x14ac:dyDescent="0.2">
      <c r="A622" s="470"/>
      <c r="B622" s="470"/>
      <c r="C622" s="470"/>
      <c r="D622" s="471"/>
      <c r="E622" s="471"/>
      <c r="F622" s="471"/>
      <c r="G622" s="471"/>
      <c r="H622" s="471"/>
      <c r="I622" s="471"/>
      <c r="J622" s="471"/>
      <c r="K622" s="471"/>
      <c r="L622" s="471"/>
      <c r="M622" s="471"/>
      <c r="N622" s="471"/>
      <c r="O622" s="470"/>
      <c r="P622" s="470"/>
      <c r="Q622" s="470"/>
      <c r="R622" s="470"/>
      <c r="S622" s="470"/>
      <c r="T622" s="470"/>
      <c r="U622" s="470"/>
      <c r="V622" s="470"/>
      <c r="W622" s="470"/>
      <c r="X622" s="470"/>
      <c r="Y622" s="470"/>
      <c r="Z622" s="470"/>
    </row>
    <row r="623" spans="1:26" ht="12.75" customHeight="1" x14ac:dyDescent="0.2">
      <c r="A623" s="470"/>
      <c r="B623" s="470"/>
      <c r="C623" s="470"/>
      <c r="D623" s="471"/>
      <c r="E623" s="471"/>
      <c r="F623" s="471"/>
      <c r="G623" s="471"/>
      <c r="H623" s="471"/>
      <c r="I623" s="471"/>
      <c r="J623" s="471"/>
      <c r="K623" s="471"/>
      <c r="L623" s="471"/>
      <c r="M623" s="471"/>
      <c r="N623" s="471"/>
      <c r="O623" s="470"/>
      <c r="P623" s="470"/>
      <c r="Q623" s="470"/>
      <c r="R623" s="470"/>
      <c r="S623" s="470"/>
      <c r="T623" s="470"/>
      <c r="U623" s="470"/>
      <c r="V623" s="470"/>
      <c r="W623" s="470"/>
      <c r="X623" s="470"/>
      <c r="Y623" s="470"/>
      <c r="Z623" s="470"/>
    </row>
    <row r="624" spans="1:26" ht="12.75" customHeight="1" x14ac:dyDescent="0.2">
      <c r="A624" s="470"/>
      <c r="B624" s="470"/>
      <c r="C624" s="470"/>
      <c r="D624" s="471"/>
      <c r="E624" s="471"/>
      <c r="F624" s="471"/>
      <c r="G624" s="471"/>
      <c r="H624" s="471"/>
      <c r="I624" s="471"/>
      <c r="J624" s="471"/>
      <c r="K624" s="471"/>
      <c r="L624" s="471"/>
      <c r="M624" s="471"/>
      <c r="N624" s="471"/>
      <c r="O624" s="470"/>
      <c r="P624" s="470"/>
      <c r="Q624" s="470"/>
      <c r="R624" s="470"/>
      <c r="S624" s="470"/>
      <c r="T624" s="470"/>
      <c r="U624" s="470"/>
      <c r="V624" s="470"/>
      <c r="W624" s="470"/>
      <c r="X624" s="470"/>
      <c r="Y624" s="470"/>
      <c r="Z624" s="470"/>
    </row>
    <row r="625" spans="1:26" ht="12.75" customHeight="1" x14ac:dyDescent="0.2">
      <c r="A625" s="470"/>
      <c r="B625" s="470"/>
      <c r="C625" s="470"/>
      <c r="D625" s="471"/>
      <c r="E625" s="471"/>
      <c r="F625" s="471"/>
      <c r="G625" s="471"/>
      <c r="H625" s="471"/>
      <c r="I625" s="471"/>
      <c r="J625" s="471"/>
      <c r="K625" s="471"/>
      <c r="L625" s="471"/>
      <c r="M625" s="471"/>
      <c r="N625" s="471"/>
      <c r="O625" s="470"/>
      <c r="P625" s="470"/>
      <c r="Q625" s="470"/>
      <c r="R625" s="470"/>
      <c r="S625" s="470"/>
      <c r="T625" s="470"/>
      <c r="U625" s="470"/>
      <c r="V625" s="470"/>
      <c r="W625" s="470"/>
      <c r="X625" s="470"/>
      <c r="Y625" s="470"/>
      <c r="Z625" s="470"/>
    </row>
    <row r="626" spans="1:26" ht="12.75" customHeight="1" x14ac:dyDescent="0.2">
      <c r="A626" s="470"/>
      <c r="B626" s="470"/>
      <c r="C626" s="470"/>
      <c r="D626" s="471"/>
      <c r="E626" s="471"/>
      <c r="F626" s="471"/>
      <c r="G626" s="471"/>
      <c r="H626" s="471"/>
      <c r="I626" s="471"/>
      <c r="J626" s="471"/>
      <c r="K626" s="471"/>
      <c r="L626" s="471"/>
      <c r="M626" s="471"/>
      <c r="N626" s="471"/>
      <c r="O626" s="470"/>
      <c r="P626" s="470"/>
      <c r="Q626" s="470"/>
      <c r="R626" s="470"/>
      <c r="S626" s="470"/>
      <c r="T626" s="470"/>
      <c r="U626" s="470"/>
      <c r="V626" s="470"/>
      <c r="W626" s="470"/>
      <c r="X626" s="470"/>
      <c r="Y626" s="470"/>
      <c r="Z626" s="470"/>
    </row>
    <row r="627" spans="1:26" ht="12.75" customHeight="1" x14ac:dyDescent="0.2">
      <c r="A627" s="470"/>
      <c r="B627" s="470"/>
      <c r="C627" s="470"/>
      <c r="D627" s="471"/>
      <c r="E627" s="471"/>
      <c r="F627" s="471"/>
      <c r="G627" s="471"/>
      <c r="H627" s="471"/>
      <c r="I627" s="471"/>
      <c r="J627" s="471"/>
      <c r="K627" s="471"/>
      <c r="L627" s="471"/>
      <c r="M627" s="471"/>
      <c r="N627" s="471"/>
      <c r="O627" s="470"/>
      <c r="P627" s="470"/>
      <c r="Q627" s="470"/>
      <c r="R627" s="470"/>
      <c r="S627" s="470"/>
      <c r="T627" s="470"/>
      <c r="U627" s="470"/>
      <c r="V627" s="470"/>
      <c r="W627" s="470"/>
      <c r="X627" s="470"/>
      <c r="Y627" s="470"/>
      <c r="Z627" s="470"/>
    </row>
    <row r="628" spans="1:26" ht="12.75" customHeight="1" x14ac:dyDescent="0.2">
      <c r="A628" s="470"/>
      <c r="B628" s="470"/>
      <c r="C628" s="470"/>
      <c r="D628" s="471"/>
      <c r="E628" s="471"/>
      <c r="F628" s="471"/>
      <c r="G628" s="471"/>
      <c r="H628" s="471"/>
      <c r="I628" s="471"/>
      <c r="J628" s="471"/>
      <c r="K628" s="471"/>
      <c r="L628" s="471"/>
      <c r="M628" s="471"/>
      <c r="N628" s="471"/>
      <c r="O628" s="470"/>
      <c r="P628" s="470"/>
      <c r="Q628" s="470"/>
      <c r="R628" s="470"/>
      <c r="S628" s="470"/>
      <c r="T628" s="470"/>
      <c r="U628" s="470"/>
      <c r="V628" s="470"/>
      <c r="W628" s="470"/>
      <c r="X628" s="470"/>
      <c r="Y628" s="470"/>
      <c r="Z628" s="470"/>
    </row>
    <row r="629" spans="1:26" ht="12.75" customHeight="1" x14ac:dyDescent="0.2">
      <c r="A629" s="470"/>
      <c r="B629" s="470"/>
      <c r="C629" s="470"/>
      <c r="D629" s="471"/>
      <c r="E629" s="471"/>
      <c r="F629" s="471"/>
      <c r="G629" s="471"/>
      <c r="H629" s="471"/>
      <c r="I629" s="471"/>
      <c r="J629" s="471"/>
      <c r="K629" s="471"/>
      <c r="L629" s="471"/>
      <c r="M629" s="471"/>
      <c r="N629" s="471"/>
      <c r="O629" s="470"/>
      <c r="P629" s="470"/>
      <c r="Q629" s="470"/>
      <c r="R629" s="470"/>
      <c r="S629" s="470"/>
      <c r="T629" s="470"/>
      <c r="U629" s="470"/>
      <c r="V629" s="470"/>
      <c r="W629" s="470"/>
      <c r="X629" s="470"/>
      <c r="Y629" s="470"/>
      <c r="Z629" s="470"/>
    </row>
    <row r="630" spans="1:26" ht="12.75" customHeight="1" x14ac:dyDescent="0.2">
      <c r="A630" s="470"/>
      <c r="B630" s="470"/>
      <c r="C630" s="470"/>
      <c r="D630" s="471"/>
      <c r="E630" s="471"/>
      <c r="F630" s="471"/>
      <c r="G630" s="471"/>
      <c r="H630" s="471"/>
      <c r="I630" s="471"/>
      <c r="J630" s="471"/>
      <c r="K630" s="471"/>
      <c r="L630" s="471"/>
      <c r="M630" s="471"/>
      <c r="N630" s="471"/>
      <c r="O630" s="470"/>
      <c r="P630" s="470"/>
      <c r="Q630" s="470"/>
      <c r="R630" s="470"/>
      <c r="S630" s="470"/>
      <c r="T630" s="470"/>
      <c r="U630" s="470"/>
      <c r="V630" s="470"/>
      <c r="W630" s="470"/>
      <c r="X630" s="470"/>
      <c r="Y630" s="470"/>
      <c r="Z630" s="470"/>
    </row>
    <row r="631" spans="1:26" ht="12.75" customHeight="1" x14ac:dyDescent="0.2">
      <c r="A631" s="470"/>
      <c r="B631" s="470"/>
      <c r="C631" s="470"/>
      <c r="D631" s="471"/>
      <c r="E631" s="471"/>
      <c r="F631" s="471"/>
      <c r="G631" s="471"/>
      <c r="H631" s="471"/>
      <c r="I631" s="471"/>
      <c r="J631" s="471"/>
      <c r="K631" s="471"/>
      <c r="L631" s="471"/>
      <c r="M631" s="471"/>
      <c r="N631" s="471"/>
      <c r="O631" s="470"/>
      <c r="P631" s="470"/>
      <c r="Q631" s="470"/>
      <c r="R631" s="470"/>
      <c r="S631" s="470"/>
      <c r="T631" s="470"/>
      <c r="U631" s="470"/>
      <c r="V631" s="470"/>
      <c r="W631" s="470"/>
      <c r="X631" s="470"/>
      <c r="Y631" s="470"/>
      <c r="Z631" s="470"/>
    </row>
    <row r="632" spans="1:26" ht="12.75" customHeight="1" x14ac:dyDescent="0.2">
      <c r="A632" s="470"/>
      <c r="B632" s="470"/>
      <c r="C632" s="470"/>
      <c r="D632" s="471"/>
      <c r="E632" s="471"/>
      <c r="F632" s="471"/>
      <c r="G632" s="471"/>
      <c r="H632" s="471"/>
      <c r="I632" s="471"/>
      <c r="J632" s="471"/>
      <c r="K632" s="471"/>
      <c r="L632" s="471"/>
      <c r="M632" s="471"/>
      <c r="N632" s="471"/>
      <c r="O632" s="470"/>
      <c r="P632" s="470"/>
      <c r="Q632" s="470"/>
      <c r="R632" s="470"/>
      <c r="S632" s="470"/>
      <c r="T632" s="470"/>
      <c r="U632" s="470"/>
      <c r="V632" s="470"/>
      <c r="W632" s="470"/>
      <c r="X632" s="470"/>
      <c r="Y632" s="470"/>
      <c r="Z632" s="470"/>
    </row>
    <row r="633" spans="1:26" ht="12.75" customHeight="1" x14ac:dyDescent="0.2">
      <c r="A633" s="470"/>
      <c r="B633" s="470"/>
      <c r="C633" s="470"/>
      <c r="D633" s="471"/>
      <c r="E633" s="471"/>
      <c r="F633" s="471"/>
      <c r="G633" s="471"/>
      <c r="H633" s="471"/>
      <c r="I633" s="471"/>
      <c r="J633" s="471"/>
      <c r="K633" s="471"/>
      <c r="L633" s="471"/>
      <c r="M633" s="471"/>
      <c r="N633" s="471"/>
      <c r="O633" s="470"/>
      <c r="P633" s="470"/>
      <c r="Q633" s="470"/>
      <c r="R633" s="470"/>
      <c r="S633" s="470"/>
      <c r="T633" s="470"/>
      <c r="U633" s="470"/>
      <c r="V633" s="470"/>
      <c r="W633" s="470"/>
      <c r="X633" s="470"/>
      <c r="Y633" s="470"/>
      <c r="Z633" s="470"/>
    </row>
    <row r="634" spans="1:26" ht="12.75" customHeight="1" x14ac:dyDescent="0.2">
      <c r="A634" s="470"/>
      <c r="B634" s="470"/>
      <c r="C634" s="470"/>
      <c r="D634" s="471"/>
      <c r="E634" s="471"/>
      <c r="F634" s="471"/>
      <c r="G634" s="471"/>
      <c r="H634" s="471"/>
      <c r="I634" s="471"/>
      <c r="J634" s="471"/>
      <c r="K634" s="471"/>
      <c r="L634" s="471"/>
      <c r="M634" s="471"/>
      <c r="N634" s="471"/>
      <c r="O634" s="470"/>
      <c r="P634" s="470"/>
      <c r="Q634" s="470"/>
      <c r="R634" s="470"/>
      <c r="S634" s="470"/>
      <c r="T634" s="470"/>
      <c r="U634" s="470"/>
      <c r="V634" s="470"/>
      <c r="W634" s="470"/>
      <c r="X634" s="470"/>
      <c r="Y634" s="470"/>
      <c r="Z634" s="470"/>
    </row>
    <row r="635" spans="1:26" ht="12.75" customHeight="1" x14ac:dyDescent="0.2">
      <c r="A635" s="470"/>
      <c r="B635" s="470"/>
      <c r="C635" s="470"/>
      <c r="D635" s="471"/>
      <c r="E635" s="471"/>
      <c r="F635" s="471"/>
      <c r="G635" s="471"/>
      <c r="H635" s="471"/>
      <c r="I635" s="471"/>
      <c r="J635" s="471"/>
      <c r="K635" s="471"/>
      <c r="L635" s="471"/>
      <c r="M635" s="471"/>
      <c r="N635" s="471"/>
      <c r="O635" s="470"/>
      <c r="P635" s="470"/>
      <c r="Q635" s="470"/>
      <c r="R635" s="470"/>
      <c r="S635" s="470"/>
      <c r="T635" s="470"/>
      <c r="U635" s="470"/>
      <c r="V635" s="470"/>
      <c r="W635" s="470"/>
      <c r="X635" s="470"/>
      <c r="Y635" s="470"/>
      <c r="Z635" s="470"/>
    </row>
    <row r="636" spans="1:26" ht="12.75" customHeight="1" x14ac:dyDescent="0.2">
      <c r="A636" s="470"/>
      <c r="B636" s="470"/>
      <c r="C636" s="470"/>
      <c r="D636" s="471"/>
      <c r="E636" s="471"/>
      <c r="F636" s="471"/>
      <c r="G636" s="471"/>
      <c r="H636" s="471"/>
      <c r="I636" s="471"/>
      <c r="J636" s="471"/>
      <c r="K636" s="471"/>
      <c r="L636" s="471"/>
      <c r="M636" s="471"/>
      <c r="N636" s="471"/>
      <c r="O636" s="470"/>
      <c r="P636" s="470"/>
      <c r="Q636" s="470"/>
      <c r="R636" s="470"/>
      <c r="S636" s="470"/>
      <c r="T636" s="470"/>
      <c r="U636" s="470"/>
      <c r="V636" s="470"/>
      <c r="W636" s="470"/>
      <c r="X636" s="470"/>
      <c r="Y636" s="470"/>
      <c r="Z636" s="470"/>
    </row>
    <row r="637" spans="1:26" ht="12.75" customHeight="1" x14ac:dyDescent="0.2">
      <c r="A637" s="470"/>
      <c r="B637" s="470"/>
      <c r="C637" s="470"/>
      <c r="D637" s="471"/>
      <c r="E637" s="471"/>
      <c r="F637" s="471"/>
      <c r="G637" s="471"/>
      <c r="H637" s="471"/>
      <c r="I637" s="471"/>
      <c r="J637" s="471"/>
      <c r="K637" s="471"/>
      <c r="L637" s="471"/>
      <c r="M637" s="471"/>
      <c r="N637" s="471"/>
      <c r="O637" s="470"/>
      <c r="P637" s="470"/>
      <c r="Q637" s="470"/>
      <c r="R637" s="470"/>
      <c r="S637" s="470"/>
      <c r="T637" s="470"/>
      <c r="U637" s="470"/>
      <c r="V637" s="470"/>
      <c r="W637" s="470"/>
      <c r="X637" s="470"/>
      <c r="Y637" s="470"/>
      <c r="Z637" s="470"/>
    </row>
    <row r="638" spans="1:26" ht="12.75" customHeight="1" x14ac:dyDescent="0.2">
      <c r="A638" s="470"/>
      <c r="B638" s="470"/>
      <c r="C638" s="470"/>
      <c r="D638" s="471"/>
      <c r="E638" s="471"/>
      <c r="F638" s="471"/>
      <c r="G638" s="471"/>
      <c r="H638" s="471"/>
      <c r="I638" s="471"/>
      <c r="J638" s="471"/>
      <c r="K638" s="471"/>
      <c r="L638" s="471"/>
      <c r="M638" s="471"/>
      <c r="N638" s="471"/>
      <c r="O638" s="470"/>
      <c r="P638" s="470"/>
      <c r="Q638" s="470"/>
      <c r="R638" s="470"/>
      <c r="S638" s="470"/>
      <c r="T638" s="470"/>
      <c r="U638" s="470"/>
      <c r="V638" s="470"/>
      <c r="W638" s="470"/>
      <c r="X638" s="470"/>
      <c r="Y638" s="470"/>
      <c r="Z638" s="470"/>
    </row>
    <row r="639" spans="1:26" ht="12.75" customHeight="1" x14ac:dyDescent="0.2">
      <c r="A639" s="470"/>
      <c r="B639" s="470"/>
      <c r="C639" s="470"/>
      <c r="D639" s="471"/>
      <c r="E639" s="471"/>
      <c r="F639" s="471"/>
      <c r="G639" s="471"/>
      <c r="H639" s="471"/>
      <c r="I639" s="471"/>
      <c r="J639" s="471"/>
      <c r="K639" s="471"/>
      <c r="L639" s="471"/>
      <c r="M639" s="471"/>
      <c r="N639" s="471"/>
      <c r="O639" s="470"/>
      <c r="P639" s="470"/>
      <c r="Q639" s="470"/>
      <c r="R639" s="470"/>
      <c r="S639" s="470"/>
      <c r="T639" s="470"/>
      <c r="U639" s="470"/>
      <c r="V639" s="470"/>
      <c r="W639" s="470"/>
      <c r="X639" s="470"/>
      <c r="Y639" s="470"/>
      <c r="Z639" s="470"/>
    </row>
    <row r="640" spans="1:26" ht="12.75" customHeight="1" x14ac:dyDescent="0.2">
      <c r="A640" s="470"/>
      <c r="B640" s="470"/>
      <c r="C640" s="470"/>
      <c r="D640" s="471"/>
      <c r="E640" s="471"/>
      <c r="F640" s="471"/>
      <c r="G640" s="471"/>
      <c r="H640" s="471"/>
      <c r="I640" s="471"/>
      <c r="J640" s="471"/>
      <c r="K640" s="471"/>
      <c r="L640" s="471"/>
      <c r="M640" s="471"/>
      <c r="N640" s="471"/>
      <c r="O640" s="470"/>
      <c r="P640" s="470"/>
      <c r="Q640" s="470"/>
      <c r="R640" s="470"/>
      <c r="S640" s="470"/>
      <c r="T640" s="470"/>
      <c r="U640" s="470"/>
      <c r="V640" s="470"/>
      <c r="W640" s="470"/>
      <c r="X640" s="470"/>
      <c r="Y640" s="470"/>
      <c r="Z640" s="470"/>
    </row>
    <row r="641" spans="1:26" ht="12.75" customHeight="1" x14ac:dyDescent="0.2">
      <c r="A641" s="470"/>
      <c r="B641" s="470"/>
      <c r="C641" s="470"/>
      <c r="D641" s="471"/>
      <c r="E641" s="471"/>
      <c r="F641" s="471"/>
      <c r="G641" s="471"/>
      <c r="H641" s="471"/>
      <c r="I641" s="471"/>
      <c r="J641" s="471"/>
      <c r="K641" s="471"/>
      <c r="L641" s="471"/>
      <c r="M641" s="471"/>
      <c r="N641" s="471"/>
      <c r="O641" s="470"/>
      <c r="P641" s="470"/>
      <c r="Q641" s="470"/>
      <c r="R641" s="470"/>
      <c r="S641" s="470"/>
      <c r="T641" s="470"/>
      <c r="U641" s="470"/>
      <c r="V641" s="470"/>
      <c r="W641" s="470"/>
      <c r="X641" s="470"/>
      <c r="Y641" s="470"/>
      <c r="Z641" s="470"/>
    </row>
    <row r="642" spans="1:26" ht="12.75" customHeight="1" x14ac:dyDescent="0.2">
      <c r="A642" s="470"/>
      <c r="B642" s="470"/>
      <c r="C642" s="470"/>
      <c r="D642" s="471"/>
      <c r="E642" s="471"/>
      <c r="F642" s="471"/>
      <c r="G642" s="471"/>
      <c r="H642" s="471"/>
      <c r="I642" s="471"/>
      <c r="J642" s="471"/>
      <c r="K642" s="471"/>
      <c r="L642" s="471"/>
      <c r="M642" s="471"/>
      <c r="N642" s="471"/>
      <c r="O642" s="470"/>
      <c r="P642" s="470"/>
      <c r="Q642" s="470"/>
      <c r="R642" s="470"/>
      <c r="S642" s="470"/>
      <c r="T642" s="470"/>
      <c r="U642" s="470"/>
      <c r="V642" s="470"/>
      <c r="W642" s="470"/>
      <c r="X642" s="470"/>
      <c r="Y642" s="470"/>
      <c r="Z642" s="470"/>
    </row>
    <row r="643" spans="1:26" ht="12.75" customHeight="1" x14ac:dyDescent="0.2">
      <c r="A643" s="470"/>
      <c r="B643" s="470"/>
      <c r="C643" s="470"/>
      <c r="D643" s="471"/>
      <c r="E643" s="471"/>
      <c r="F643" s="471"/>
      <c r="G643" s="471"/>
      <c r="H643" s="471"/>
      <c r="I643" s="471"/>
      <c r="J643" s="471"/>
      <c r="K643" s="471"/>
      <c r="L643" s="471"/>
      <c r="M643" s="471"/>
      <c r="N643" s="471"/>
      <c r="O643" s="470"/>
      <c r="P643" s="470"/>
      <c r="Q643" s="470"/>
      <c r="R643" s="470"/>
      <c r="S643" s="470"/>
      <c r="T643" s="470"/>
      <c r="U643" s="470"/>
      <c r="V643" s="470"/>
      <c r="W643" s="470"/>
      <c r="X643" s="470"/>
      <c r="Y643" s="470"/>
      <c r="Z643" s="470"/>
    </row>
    <row r="644" spans="1:26" ht="12.75" customHeight="1" x14ac:dyDescent="0.2">
      <c r="A644" s="470"/>
      <c r="B644" s="470"/>
      <c r="C644" s="470"/>
      <c r="D644" s="471"/>
      <c r="E644" s="471"/>
      <c r="F644" s="471"/>
      <c r="G644" s="471"/>
      <c r="H644" s="471"/>
      <c r="I644" s="471"/>
      <c r="J644" s="471"/>
      <c r="K644" s="471"/>
      <c r="L644" s="471"/>
      <c r="M644" s="471"/>
      <c r="N644" s="471"/>
      <c r="O644" s="470"/>
      <c r="P644" s="470"/>
      <c r="Q644" s="470"/>
      <c r="R644" s="470"/>
      <c r="S644" s="470"/>
      <c r="T644" s="470"/>
      <c r="U644" s="470"/>
      <c r="V644" s="470"/>
      <c r="W644" s="470"/>
      <c r="X644" s="470"/>
      <c r="Y644" s="470"/>
      <c r="Z644" s="470"/>
    </row>
    <row r="645" spans="1:26" ht="12.75" customHeight="1" x14ac:dyDescent="0.2">
      <c r="A645" s="470"/>
      <c r="B645" s="470"/>
      <c r="C645" s="470"/>
      <c r="D645" s="471"/>
      <c r="E645" s="471"/>
      <c r="F645" s="471"/>
      <c r="G645" s="471"/>
      <c r="H645" s="471"/>
      <c r="I645" s="471"/>
      <c r="J645" s="471"/>
      <c r="K645" s="471"/>
      <c r="L645" s="471"/>
      <c r="M645" s="471"/>
      <c r="N645" s="471"/>
      <c r="O645" s="470"/>
      <c r="P645" s="470"/>
      <c r="Q645" s="470"/>
      <c r="R645" s="470"/>
      <c r="S645" s="470"/>
      <c r="T645" s="470"/>
      <c r="U645" s="470"/>
      <c r="V645" s="470"/>
      <c r="W645" s="470"/>
      <c r="X645" s="470"/>
      <c r="Y645" s="470"/>
      <c r="Z645" s="470"/>
    </row>
    <row r="646" spans="1:26" ht="12.75" customHeight="1" x14ac:dyDescent="0.2">
      <c r="A646" s="470"/>
      <c r="B646" s="470"/>
      <c r="C646" s="470"/>
      <c r="D646" s="471"/>
      <c r="E646" s="471"/>
      <c r="F646" s="471"/>
      <c r="G646" s="471"/>
      <c r="H646" s="471"/>
      <c r="I646" s="471"/>
      <c r="J646" s="471"/>
      <c r="K646" s="471"/>
      <c r="L646" s="471"/>
      <c r="M646" s="471"/>
      <c r="N646" s="471"/>
      <c r="O646" s="470"/>
      <c r="P646" s="470"/>
      <c r="Q646" s="470"/>
      <c r="R646" s="470"/>
      <c r="S646" s="470"/>
      <c r="T646" s="470"/>
      <c r="U646" s="470"/>
      <c r="V646" s="470"/>
      <c r="W646" s="470"/>
      <c r="X646" s="470"/>
      <c r="Y646" s="470"/>
      <c r="Z646" s="470"/>
    </row>
    <row r="647" spans="1:26" ht="12.75" customHeight="1" x14ac:dyDescent="0.2">
      <c r="A647" s="470"/>
      <c r="B647" s="470"/>
      <c r="C647" s="470"/>
      <c r="D647" s="471"/>
      <c r="E647" s="471"/>
      <c r="F647" s="471"/>
      <c r="G647" s="471"/>
      <c r="H647" s="471"/>
      <c r="I647" s="471"/>
      <c r="J647" s="471"/>
      <c r="K647" s="471"/>
      <c r="L647" s="471"/>
      <c r="M647" s="471"/>
      <c r="N647" s="471"/>
      <c r="O647" s="470"/>
      <c r="P647" s="470"/>
      <c r="Q647" s="470"/>
      <c r="R647" s="470"/>
      <c r="S647" s="470"/>
      <c r="T647" s="470"/>
      <c r="U647" s="470"/>
      <c r="V647" s="470"/>
      <c r="W647" s="470"/>
      <c r="X647" s="470"/>
      <c r="Y647" s="470"/>
      <c r="Z647" s="470"/>
    </row>
    <row r="648" spans="1:26" ht="12.75" customHeight="1" x14ac:dyDescent="0.2">
      <c r="A648" s="470"/>
      <c r="B648" s="470"/>
      <c r="C648" s="470"/>
      <c r="D648" s="471"/>
      <c r="E648" s="471"/>
      <c r="F648" s="471"/>
      <c r="G648" s="471"/>
      <c r="H648" s="471"/>
      <c r="I648" s="471"/>
      <c r="J648" s="471"/>
      <c r="K648" s="471"/>
      <c r="L648" s="471"/>
      <c r="M648" s="471"/>
      <c r="N648" s="471"/>
      <c r="O648" s="470"/>
      <c r="P648" s="470"/>
      <c r="Q648" s="470"/>
      <c r="R648" s="470"/>
      <c r="S648" s="470"/>
      <c r="T648" s="470"/>
      <c r="U648" s="470"/>
      <c r="V648" s="470"/>
      <c r="W648" s="470"/>
      <c r="X648" s="470"/>
      <c r="Y648" s="470"/>
      <c r="Z648" s="470"/>
    </row>
    <row r="649" spans="1:26" ht="12.75" customHeight="1" x14ac:dyDescent="0.2">
      <c r="A649" s="470"/>
      <c r="B649" s="470"/>
      <c r="C649" s="470"/>
      <c r="D649" s="471"/>
      <c r="E649" s="471"/>
      <c r="F649" s="471"/>
      <c r="G649" s="471"/>
      <c r="H649" s="471"/>
      <c r="I649" s="471"/>
      <c r="J649" s="471"/>
      <c r="K649" s="471"/>
      <c r="L649" s="471"/>
      <c r="M649" s="471"/>
      <c r="N649" s="471"/>
      <c r="O649" s="470"/>
      <c r="P649" s="470"/>
      <c r="Q649" s="470"/>
      <c r="R649" s="470"/>
      <c r="S649" s="470"/>
      <c r="T649" s="470"/>
      <c r="U649" s="470"/>
      <c r="V649" s="470"/>
      <c r="W649" s="470"/>
      <c r="X649" s="470"/>
      <c r="Y649" s="470"/>
      <c r="Z649" s="470"/>
    </row>
    <row r="650" spans="1:26" ht="12.75" customHeight="1" x14ac:dyDescent="0.2">
      <c r="A650" s="470"/>
      <c r="B650" s="470"/>
      <c r="C650" s="470"/>
      <c r="D650" s="471"/>
      <c r="E650" s="471"/>
      <c r="F650" s="471"/>
      <c r="G650" s="471"/>
      <c r="H650" s="471"/>
      <c r="I650" s="471"/>
      <c r="J650" s="471"/>
      <c r="K650" s="471"/>
      <c r="L650" s="471"/>
      <c r="M650" s="471"/>
      <c r="N650" s="471"/>
      <c r="O650" s="470"/>
      <c r="P650" s="470"/>
      <c r="Q650" s="470"/>
      <c r="R650" s="470"/>
      <c r="S650" s="470"/>
      <c r="T650" s="470"/>
      <c r="U650" s="470"/>
      <c r="V650" s="470"/>
      <c r="W650" s="470"/>
      <c r="X650" s="470"/>
      <c r="Y650" s="470"/>
      <c r="Z650" s="470"/>
    </row>
    <row r="651" spans="1:26" ht="12.75" customHeight="1" x14ac:dyDescent="0.2">
      <c r="A651" s="470"/>
      <c r="B651" s="470"/>
      <c r="C651" s="470"/>
      <c r="D651" s="471"/>
      <c r="E651" s="471"/>
      <c r="F651" s="471"/>
      <c r="G651" s="471"/>
      <c r="H651" s="471"/>
      <c r="I651" s="471"/>
      <c r="J651" s="471"/>
      <c r="K651" s="471"/>
      <c r="L651" s="471"/>
      <c r="M651" s="471"/>
      <c r="N651" s="471"/>
      <c r="O651" s="470"/>
      <c r="P651" s="470"/>
      <c r="Q651" s="470"/>
      <c r="R651" s="470"/>
      <c r="S651" s="470"/>
      <c r="T651" s="470"/>
      <c r="U651" s="470"/>
      <c r="V651" s="470"/>
      <c r="W651" s="470"/>
      <c r="X651" s="470"/>
      <c r="Y651" s="470"/>
      <c r="Z651" s="470"/>
    </row>
    <row r="652" spans="1:26" ht="12.75" customHeight="1" x14ac:dyDescent="0.2">
      <c r="A652" s="470"/>
      <c r="B652" s="470"/>
      <c r="C652" s="470"/>
      <c r="D652" s="471"/>
      <c r="E652" s="471"/>
      <c r="F652" s="471"/>
      <c r="G652" s="471"/>
      <c r="H652" s="471"/>
      <c r="I652" s="471"/>
      <c r="J652" s="471"/>
      <c r="K652" s="471"/>
      <c r="L652" s="471"/>
      <c r="M652" s="471"/>
      <c r="N652" s="471"/>
      <c r="O652" s="470"/>
      <c r="P652" s="470"/>
      <c r="Q652" s="470"/>
      <c r="R652" s="470"/>
      <c r="S652" s="470"/>
      <c r="T652" s="470"/>
      <c r="U652" s="470"/>
      <c r="V652" s="470"/>
      <c r="W652" s="470"/>
      <c r="X652" s="470"/>
      <c r="Y652" s="470"/>
      <c r="Z652" s="470"/>
    </row>
    <row r="653" spans="1:26" ht="12.75" customHeight="1" x14ac:dyDescent="0.2">
      <c r="A653" s="470"/>
      <c r="B653" s="470"/>
      <c r="C653" s="470"/>
      <c r="D653" s="471"/>
      <c r="E653" s="471"/>
      <c r="F653" s="471"/>
      <c r="G653" s="471"/>
      <c r="H653" s="471"/>
      <c r="I653" s="471"/>
      <c r="J653" s="471"/>
      <c r="K653" s="471"/>
      <c r="L653" s="471"/>
      <c r="M653" s="471"/>
      <c r="N653" s="471"/>
      <c r="O653" s="470"/>
      <c r="P653" s="470"/>
      <c r="Q653" s="470"/>
      <c r="R653" s="470"/>
      <c r="S653" s="470"/>
      <c r="T653" s="470"/>
      <c r="U653" s="470"/>
      <c r="V653" s="470"/>
      <c r="W653" s="470"/>
      <c r="X653" s="470"/>
      <c r="Y653" s="470"/>
      <c r="Z653" s="470"/>
    </row>
    <row r="654" spans="1:26" ht="12.75" customHeight="1" x14ac:dyDescent="0.2">
      <c r="A654" s="470"/>
      <c r="B654" s="470"/>
      <c r="C654" s="470"/>
      <c r="D654" s="471"/>
      <c r="E654" s="471"/>
      <c r="F654" s="471"/>
      <c r="G654" s="471"/>
      <c r="H654" s="471"/>
      <c r="I654" s="471"/>
      <c r="J654" s="471"/>
      <c r="K654" s="471"/>
      <c r="L654" s="471"/>
      <c r="M654" s="471"/>
      <c r="N654" s="471"/>
      <c r="O654" s="470"/>
      <c r="P654" s="470"/>
      <c r="Q654" s="470"/>
      <c r="R654" s="470"/>
      <c r="S654" s="470"/>
      <c r="T654" s="470"/>
      <c r="U654" s="470"/>
      <c r="V654" s="470"/>
      <c r="W654" s="470"/>
      <c r="X654" s="470"/>
      <c r="Y654" s="470"/>
      <c r="Z654" s="470"/>
    </row>
    <row r="655" spans="1:26" ht="12.75" customHeight="1" x14ac:dyDescent="0.2">
      <c r="A655" s="470"/>
      <c r="B655" s="470"/>
      <c r="C655" s="470"/>
      <c r="D655" s="471"/>
      <c r="E655" s="471"/>
      <c r="F655" s="471"/>
      <c r="G655" s="471"/>
      <c r="H655" s="471"/>
      <c r="I655" s="471"/>
      <c r="J655" s="471"/>
      <c r="K655" s="471"/>
      <c r="L655" s="471"/>
      <c r="M655" s="471"/>
      <c r="N655" s="471"/>
      <c r="O655" s="470"/>
      <c r="P655" s="470"/>
      <c r="Q655" s="470"/>
      <c r="R655" s="470"/>
      <c r="S655" s="470"/>
      <c r="T655" s="470"/>
      <c r="U655" s="470"/>
      <c r="V655" s="470"/>
      <c r="W655" s="470"/>
      <c r="X655" s="470"/>
      <c r="Y655" s="470"/>
      <c r="Z655" s="470"/>
    </row>
    <row r="656" spans="1:26" ht="12.75" customHeight="1" x14ac:dyDescent="0.2">
      <c r="A656" s="470"/>
      <c r="B656" s="470"/>
      <c r="C656" s="470"/>
      <c r="D656" s="471"/>
      <c r="E656" s="471"/>
      <c r="F656" s="471"/>
      <c r="G656" s="471"/>
      <c r="H656" s="471"/>
      <c r="I656" s="471"/>
      <c r="J656" s="471"/>
      <c r="K656" s="471"/>
      <c r="L656" s="471"/>
      <c r="M656" s="471"/>
      <c r="N656" s="471"/>
      <c r="O656" s="470"/>
      <c r="P656" s="470"/>
      <c r="Q656" s="470"/>
      <c r="R656" s="470"/>
      <c r="S656" s="470"/>
      <c r="T656" s="470"/>
      <c r="U656" s="470"/>
      <c r="V656" s="470"/>
      <c r="W656" s="470"/>
      <c r="X656" s="470"/>
      <c r="Y656" s="470"/>
      <c r="Z656" s="470"/>
    </row>
    <row r="657" spans="1:26" ht="12.75" customHeight="1" x14ac:dyDescent="0.2">
      <c r="A657" s="470"/>
      <c r="B657" s="470"/>
      <c r="C657" s="470"/>
      <c r="D657" s="471"/>
      <c r="E657" s="471"/>
      <c r="F657" s="471"/>
      <c r="G657" s="471"/>
      <c r="H657" s="471"/>
      <c r="I657" s="471"/>
      <c r="J657" s="471"/>
      <c r="K657" s="471"/>
      <c r="L657" s="471"/>
      <c r="M657" s="471"/>
      <c r="N657" s="471"/>
      <c r="O657" s="470"/>
      <c r="P657" s="470"/>
      <c r="Q657" s="470"/>
      <c r="R657" s="470"/>
      <c r="S657" s="470"/>
      <c r="T657" s="470"/>
      <c r="U657" s="470"/>
      <c r="V657" s="470"/>
      <c r="W657" s="470"/>
      <c r="X657" s="470"/>
      <c r="Y657" s="470"/>
      <c r="Z657" s="470"/>
    </row>
    <row r="658" spans="1:26" ht="12.75" customHeight="1" x14ac:dyDescent="0.2">
      <c r="A658" s="470"/>
      <c r="B658" s="470"/>
      <c r="C658" s="470"/>
      <c r="D658" s="471"/>
      <c r="E658" s="471"/>
      <c r="F658" s="471"/>
      <c r="G658" s="471"/>
      <c r="H658" s="471"/>
      <c r="I658" s="471"/>
      <c r="J658" s="471"/>
      <c r="K658" s="471"/>
      <c r="L658" s="471"/>
      <c r="M658" s="471"/>
      <c r="N658" s="471"/>
      <c r="O658" s="470"/>
      <c r="P658" s="470"/>
      <c r="Q658" s="470"/>
      <c r="R658" s="470"/>
      <c r="S658" s="470"/>
      <c r="T658" s="470"/>
      <c r="U658" s="470"/>
      <c r="V658" s="470"/>
      <c r="W658" s="470"/>
      <c r="X658" s="470"/>
      <c r="Y658" s="470"/>
      <c r="Z658" s="470"/>
    </row>
    <row r="659" spans="1:26" ht="12.75" customHeight="1" x14ac:dyDescent="0.2">
      <c r="A659" s="470"/>
      <c r="B659" s="470"/>
      <c r="C659" s="470"/>
      <c r="D659" s="471"/>
      <c r="E659" s="471"/>
      <c r="F659" s="471"/>
      <c r="G659" s="471"/>
      <c r="H659" s="471"/>
      <c r="I659" s="471"/>
      <c r="J659" s="471"/>
      <c r="K659" s="471"/>
      <c r="L659" s="471"/>
      <c r="M659" s="471"/>
      <c r="N659" s="471"/>
      <c r="O659" s="470"/>
      <c r="P659" s="470"/>
      <c r="Q659" s="470"/>
      <c r="R659" s="470"/>
      <c r="S659" s="470"/>
      <c r="T659" s="470"/>
      <c r="U659" s="470"/>
      <c r="V659" s="470"/>
      <c r="W659" s="470"/>
      <c r="X659" s="470"/>
      <c r="Y659" s="470"/>
      <c r="Z659" s="470"/>
    </row>
    <row r="660" spans="1:26" ht="12.75" customHeight="1" x14ac:dyDescent="0.2">
      <c r="A660" s="470"/>
      <c r="B660" s="470"/>
      <c r="C660" s="470"/>
      <c r="D660" s="471"/>
      <c r="E660" s="471"/>
      <c r="F660" s="471"/>
      <c r="G660" s="471"/>
      <c r="H660" s="471"/>
      <c r="I660" s="471"/>
      <c r="J660" s="471"/>
      <c r="K660" s="471"/>
      <c r="L660" s="471"/>
      <c r="M660" s="471"/>
      <c r="N660" s="471"/>
      <c r="O660" s="470"/>
      <c r="P660" s="470"/>
      <c r="Q660" s="470"/>
      <c r="R660" s="470"/>
      <c r="S660" s="470"/>
      <c r="T660" s="470"/>
      <c r="U660" s="470"/>
      <c r="V660" s="470"/>
      <c r="W660" s="470"/>
      <c r="X660" s="470"/>
      <c r="Y660" s="470"/>
      <c r="Z660" s="470"/>
    </row>
    <row r="661" spans="1:26" ht="12.75" customHeight="1" x14ac:dyDescent="0.2">
      <c r="A661" s="470"/>
      <c r="B661" s="470"/>
      <c r="C661" s="470"/>
      <c r="D661" s="471"/>
      <c r="E661" s="471"/>
      <c r="F661" s="471"/>
      <c r="G661" s="471"/>
      <c r="H661" s="471"/>
      <c r="I661" s="471"/>
      <c r="J661" s="471"/>
      <c r="K661" s="471"/>
      <c r="L661" s="471"/>
      <c r="M661" s="471"/>
      <c r="N661" s="471"/>
      <c r="O661" s="470"/>
      <c r="P661" s="470"/>
      <c r="Q661" s="470"/>
      <c r="R661" s="470"/>
      <c r="S661" s="470"/>
      <c r="T661" s="470"/>
      <c r="U661" s="470"/>
      <c r="V661" s="470"/>
      <c r="W661" s="470"/>
      <c r="X661" s="470"/>
      <c r="Y661" s="470"/>
      <c r="Z661" s="470"/>
    </row>
    <row r="662" spans="1:26" ht="12.75" customHeight="1" x14ac:dyDescent="0.2">
      <c r="A662" s="470"/>
      <c r="B662" s="470"/>
      <c r="C662" s="470"/>
      <c r="D662" s="471"/>
      <c r="E662" s="471"/>
      <c r="F662" s="471"/>
      <c r="G662" s="471"/>
      <c r="H662" s="471"/>
      <c r="I662" s="471"/>
      <c r="J662" s="471"/>
      <c r="K662" s="471"/>
      <c r="L662" s="471"/>
      <c r="M662" s="471"/>
      <c r="N662" s="471"/>
      <c r="O662" s="470"/>
      <c r="P662" s="470"/>
      <c r="Q662" s="470"/>
      <c r="R662" s="470"/>
      <c r="S662" s="470"/>
      <c r="T662" s="470"/>
      <c r="U662" s="470"/>
      <c r="V662" s="470"/>
      <c r="W662" s="470"/>
      <c r="X662" s="470"/>
      <c r="Y662" s="470"/>
      <c r="Z662" s="470"/>
    </row>
    <row r="663" spans="1:26" ht="12.75" customHeight="1" x14ac:dyDescent="0.2">
      <c r="A663" s="470"/>
      <c r="B663" s="470"/>
      <c r="C663" s="470"/>
      <c r="D663" s="471"/>
      <c r="E663" s="471"/>
      <c r="F663" s="471"/>
      <c r="G663" s="471"/>
      <c r="H663" s="471"/>
      <c r="I663" s="471"/>
      <c r="J663" s="471"/>
      <c r="K663" s="471"/>
      <c r="L663" s="471"/>
      <c r="M663" s="471"/>
      <c r="N663" s="471"/>
      <c r="O663" s="470"/>
      <c r="P663" s="470"/>
      <c r="Q663" s="470"/>
      <c r="R663" s="470"/>
      <c r="S663" s="470"/>
      <c r="T663" s="470"/>
      <c r="U663" s="470"/>
      <c r="V663" s="470"/>
      <c r="W663" s="470"/>
      <c r="X663" s="470"/>
      <c r="Y663" s="470"/>
      <c r="Z663" s="470"/>
    </row>
    <row r="664" spans="1:26" ht="12.75" customHeight="1" x14ac:dyDescent="0.2">
      <c r="A664" s="470"/>
      <c r="B664" s="470"/>
      <c r="C664" s="470"/>
      <c r="D664" s="471"/>
      <c r="E664" s="471"/>
      <c r="F664" s="471"/>
      <c r="G664" s="471"/>
      <c r="H664" s="471"/>
      <c r="I664" s="471"/>
      <c r="J664" s="471"/>
      <c r="K664" s="471"/>
      <c r="L664" s="471"/>
      <c r="M664" s="471"/>
      <c r="N664" s="471"/>
      <c r="O664" s="470"/>
      <c r="P664" s="470"/>
      <c r="Q664" s="470"/>
      <c r="R664" s="470"/>
      <c r="S664" s="470"/>
      <c r="T664" s="470"/>
      <c r="U664" s="470"/>
      <c r="V664" s="470"/>
      <c r="W664" s="470"/>
      <c r="X664" s="470"/>
      <c r="Y664" s="470"/>
      <c r="Z664" s="470"/>
    </row>
    <row r="665" spans="1:26" ht="12.75" customHeight="1" x14ac:dyDescent="0.2">
      <c r="A665" s="470"/>
      <c r="B665" s="470"/>
      <c r="C665" s="470"/>
      <c r="D665" s="471"/>
      <c r="E665" s="471"/>
      <c r="F665" s="471"/>
      <c r="G665" s="471"/>
      <c r="H665" s="471"/>
      <c r="I665" s="471"/>
      <c r="J665" s="471"/>
      <c r="K665" s="471"/>
      <c r="L665" s="471"/>
      <c r="M665" s="471"/>
      <c r="N665" s="471"/>
      <c r="O665" s="470"/>
      <c r="P665" s="470"/>
      <c r="Q665" s="470"/>
      <c r="R665" s="470"/>
      <c r="S665" s="470"/>
      <c r="T665" s="470"/>
      <c r="U665" s="470"/>
      <c r="V665" s="470"/>
      <c r="W665" s="470"/>
      <c r="X665" s="470"/>
      <c r="Y665" s="470"/>
      <c r="Z665" s="470"/>
    </row>
    <row r="666" spans="1:26" ht="12.75" customHeight="1" x14ac:dyDescent="0.2">
      <c r="A666" s="470"/>
      <c r="B666" s="470"/>
      <c r="C666" s="470"/>
      <c r="D666" s="471"/>
      <c r="E666" s="471"/>
      <c r="F666" s="471"/>
      <c r="G666" s="471"/>
      <c r="H666" s="471"/>
      <c r="I666" s="471"/>
      <c r="J666" s="471"/>
      <c r="K666" s="471"/>
      <c r="L666" s="471"/>
      <c r="M666" s="471"/>
      <c r="N666" s="471"/>
      <c r="O666" s="470"/>
      <c r="P666" s="470"/>
      <c r="Q666" s="470"/>
      <c r="R666" s="470"/>
      <c r="S666" s="470"/>
      <c r="T666" s="470"/>
      <c r="U666" s="470"/>
      <c r="V666" s="470"/>
      <c r="W666" s="470"/>
      <c r="X666" s="470"/>
      <c r="Y666" s="470"/>
      <c r="Z666" s="470"/>
    </row>
    <row r="667" spans="1:26" ht="12.75" customHeight="1" x14ac:dyDescent="0.2">
      <c r="A667" s="470"/>
      <c r="B667" s="470"/>
      <c r="C667" s="470"/>
      <c r="D667" s="471"/>
      <c r="E667" s="471"/>
      <c r="F667" s="471"/>
      <c r="G667" s="471"/>
      <c r="H667" s="471"/>
      <c r="I667" s="471"/>
      <c r="J667" s="471"/>
      <c r="K667" s="471"/>
      <c r="L667" s="471"/>
      <c r="M667" s="471"/>
      <c r="N667" s="471"/>
      <c r="O667" s="470"/>
      <c r="P667" s="470"/>
      <c r="Q667" s="470"/>
      <c r="R667" s="470"/>
      <c r="S667" s="470"/>
      <c r="T667" s="470"/>
      <c r="U667" s="470"/>
      <c r="V667" s="470"/>
      <c r="W667" s="470"/>
      <c r="X667" s="470"/>
      <c r="Y667" s="470"/>
      <c r="Z667" s="470"/>
    </row>
    <row r="668" spans="1:26" ht="12.75" customHeight="1" x14ac:dyDescent="0.2">
      <c r="A668" s="470"/>
      <c r="B668" s="470"/>
      <c r="C668" s="470"/>
      <c r="D668" s="471"/>
      <c r="E668" s="471"/>
      <c r="F668" s="471"/>
      <c r="G668" s="471"/>
      <c r="H668" s="471"/>
      <c r="I668" s="471"/>
      <c r="J668" s="471"/>
      <c r="K668" s="471"/>
      <c r="L668" s="471"/>
      <c r="M668" s="471"/>
      <c r="N668" s="471"/>
      <c r="O668" s="470"/>
      <c r="P668" s="470"/>
      <c r="Q668" s="470"/>
      <c r="R668" s="470"/>
      <c r="S668" s="470"/>
      <c r="T668" s="470"/>
      <c r="U668" s="470"/>
      <c r="V668" s="470"/>
      <c r="W668" s="470"/>
      <c r="X668" s="470"/>
      <c r="Y668" s="470"/>
      <c r="Z668" s="470"/>
    </row>
    <row r="669" spans="1:26" ht="12.75" customHeight="1" x14ac:dyDescent="0.2">
      <c r="A669" s="470"/>
      <c r="B669" s="470"/>
      <c r="C669" s="470"/>
      <c r="D669" s="471"/>
      <c r="E669" s="471"/>
      <c r="F669" s="471"/>
      <c r="G669" s="471"/>
      <c r="H669" s="471"/>
      <c r="I669" s="471"/>
      <c r="J669" s="471"/>
      <c r="K669" s="471"/>
      <c r="L669" s="471"/>
      <c r="M669" s="471"/>
      <c r="N669" s="471"/>
      <c r="O669" s="470"/>
      <c r="P669" s="470"/>
      <c r="Q669" s="470"/>
      <c r="R669" s="470"/>
      <c r="S669" s="470"/>
      <c r="T669" s="470"/>
      <c r="U669" s="470"/>
      <c r="V669" s="470"/>
      <c r="W669" s="470"/>
      <c r="X669" s="470"/>
      <c r="Y669" s="470"/>
      <c r="Z669" s="470"/>
    </row>
    <row r="670" spans="1:26" ht="12.75" customHeight="1" x14ac:dyDescent="0.2">
      <c r="A670" s="470"/>
      <c r="B670" s="470"/>
      <c r="C670" s="470"/>
      <c r="D670" s="471"/>
      <c r="E670" s="471"/>
      <c r="F670" s="471"/>
      <c r="G670" s="471"/>
      <c r="H670" s="471"/>
      <c r="I670" s="471"/>
      <c r="J670" s="471"/>
      <c r="K670" s="471"/>
      <c r="L670" s="471"/>
      <c r="M670" s="471"/>
      <c r="N670" s="471"/>
      <c r="O670" s="470"/>
      <c r="P670" s="470"/>
      <c r="Q670" s="470"/>
      <c r="R670" s="470"/>
      <c r="S670" s="470"/>
      <c r="T670" s="470"/>
      <c r="U670" s="470"/>
      <c r="V670" s="470"/>
      <c r="W670" s="470"/>
      <c r="X670" s="470"/>
      <c r="Y670" s="470"/>
      <c r="Z670" s="470"/>
    </row>
    <row r="671" spans="1:26" ht="12.75" customHeight="1" x14ac:dyDescent="0.2">
      <c r="A671" s="470"/>
      <c r="B671" s="470"/>
      <c r="C671" s="470"/>
      <c r="D671" s="471"/>
      <c r="E671" s="471"/>
      <c r="F671" s="471"/>
      <c r="G671" s="471"/>
      <c r="H671" s="471"/>
      <c r="I671" s="471"/>
      <c r="J671" s="471"/>
      <c r="K671" s="471"/>
      <c r="L671" s="471"/>
      <c r="M671" s="471"/>
      <c r="N671" s="471"/>
      <c r="O671" s="470"/>
      <c r="P671" s="470"/>
      <c r="Q671" s="470"/>
      <c r="R671" s="470"/>
      <c r="S671" s="470"/>
      <c r="T671" s="470"/>
      <c r="U671" s="470"/>
      <c r="V671" s="470"/>
      <c r="W671" s="470"/>
      <c r="X671" s="470"/>
      <c r="Y671" s="470"/>
      <c r="Z671" s="470"/>
    </row>
    <row r="672" spans="1:26" ht="12.75" customHeight="1" x14ac:dyDescent="0.2">
      <c r="A672" s="470"/>
      <c r="B672" s="470"/>
      <c r="C672" s="470"/>
      <c r="D672" s="471"/>
      <c r="E672" s="471"/>
      <c r="F672" s="471"/>
      <c r="G672" s="471"/>
      <c r="H672" s="471"/>
      <c r="I672" s="471"/>
      <c r="J672" s="471"/>
      <c r="K672" s="471"/>
      <c r="L672" s="471"/>
      <c r="M672" s="471"/>
      <c r="N672" s="471"/>
      <c r="O672" s="470"/>
      <c r="P672" s="470"/>
      <c r="Q672" s="470"/>
      <c r="R672" s="470"/>
      <c r="S672" s="470"/>
      <c r="T672" s="470"/>
      <c r="U672" s="470"/>
      <c r="V672" s="470"/>
      <c r="W672" s="470"/>
      <c r="X672" s="470"/>
      <c r="Y672" s="470"/>
      <c r="Z672" s="470"/>
    </row>
    <row r="673" spans="1:26" ht="12.75" customHeight="1" x14ac:dyDescent="0.2">
      <c r="A673" s="470"/>
      <c r="B673" s="470"/>
      <c r="C673" s="470"/>
      <c r="D673" s="471"/>
      <c r="E673" s="471"/>
      <c r="F673" s="471"/>
      <c r="G673" s="471"/>
      <c r="H673" s="471"/>
      <c r="I673" s="471"/>
      <c r="J673" s="471"/>
      <c r="K673" s="471"/>
      <c r="L673" s="471"/>
      <c r="M673" s="471"/>
      <c r="N673" s="471"/>
      <c r="O673" s="470"/>
      <c r="P673" s="470"/>
      <c r="Q673" s="470"/>
      <c r="R673" s="470"/>
      <c r="S673" s="470"/>
      <c r="T673" s="470"/>
      <c r="U673" s="470"/>
      <c r="V673" s="470"/>
      <c r="W673" s="470"/>
      <c r="X673" s="470"/>
      <c r="Y673" s="470"/>
      <c r="Z673" s="470"/>
    </row>
    <row r="674" spans="1:26" ht="12.75" customHeight="1" x14ac:dyDescent="0.2">
      <c r="A674" s="470"/>
      <c r="B674" s="470"/>
      <c r="C674" s="470"/>
      <c r="D674" s="471"/>
      <c r="E674" s="471"/>
      <c r="F674" s="471"/>
      <c r="G674" s="471"/>
      <c r="H674" s="471"/>
      <c r="I674" s="471"/>
      <c r="J674" s="471"/>
      <c r="K674" s="471"/>
      <c r="L674" s="471"/>
      <c r="M674" s="471"/>
      <c r="N674" s="471"/>
      <c r="O674" s="470"/>
      <c r="P674" s="470"/>
      <c r="Q674" s="470"/>
      <c r="R674" s="470"/>
      <c r="S674" s="470"/>
      <c r="T674" s="470"/>
      <c r="U674" s="470"/>
      <c r="V674" s="470"/>
      <c r="W674" s="470"/>
      <c r="X674" s="470"/>
      <c r="Y674" s="470"/>
      <c r="Z674" s="470"/>
    </row>
    <row r="675" spans="1:26" ht="12.75" customHeight="1" x14ac:dyDescent="0.2">
      <c r="A675" s="470"/>
      <c r="B675" s="470"/>
      <c r="C675" s="470"/>
      <c r="D675" s="471"/>
      <c r="E675" s="471"/>
      <c r="F675" s="471"/>
      <c r="G675" s="471"/>
      <c r="H675" s="471"/>
      <c r="I675" s="471"/>
      <c r="J675" s="471"/>
      <c r="K675" s="471"/>
      <c r="L675" s="471"/>
      <c r="M675" s="471"/>
      <c r="N675" s="471"/>
      <c r="O675" s="470"/>
      <c r="P675" s="470"/>
      <c r="Q675" s="470"/>
      <c r="R675" s="470"/>
      <c r="S675" s="470"/>
      <c r="T675" s="470"/>
      <c r="U675" s="470"/>
      <c r="V675" s="470"/>
      <c r="W675" s="470"/>
      <c r="X675" s="470"/>
      <c r="Y675" s="470"/>
      <c r="Z675" s="470"/>
    </row>
    <row r="676" spans="1:26" ht="12.75" customHeight="1" x14ac:dyDescent="0.2">
      <c r="A676" s="470"/>
      <c r="B676" s="470"/>
      <c r="C676" s="470"/>
      <c r="D676" s="471"/>
      <c r="E676" s="471"/>
      <c r="F676" s="471"/>
      <c r="G676" s="471"/>
      <c r="H676" s="471"/>
      <c r="I676" s="471"/>
      <c r="J676" s="471"/>
      <c r="K676" s="471"/>
      <c r="L676" s="471"/>
      <c r="M676" s="471"/>
      <c r="N676" s="471"/>
      <c r="O676" s="470"/>
      <c r="P676" s="470"/>
      <c r="Q676" s="470"/>
      <c r="R676" s="470"/>
      <c r="S676" s="470"/>
      <c r="T676" s="470"/>
      <c r="U676" s="470"/>
      <c r="V676" s="470"/>
      <c r="W676" s="470"/>
      <c r="X676" s="470"/>
      <c r="Y676" s="470"/>
      <c r="Z676" s="470"/>
    </row>
    <row r="677" spans="1:26" ht="12.75" customHeight="1" x14ac:dyDescent="0.2">
      <c r="A677" s="470"/>
      <c r="B677" s="470"/>
      <c r="C677" s="470"/>
      <c r="D677" s="471"/>
      <c r="E677" s="471"/>
      <c r="F677" s="471"/>
      <c r="G677" s="471"/>
      <c r="H677" s="471"/>
      <c r="I677" s="471"/>
      <c r="J677" s="471"/>
      <c r="K677" s="471"/>
      <c r="L677" s="471"/>
      <c r="M677" s="471"/>
      <c r="N677" s="471"/>
      <c r="O677" s="470"/>
      <c r="P677" s="470"/>
      <c r="Q677" s="470"/>
      <c r="R677" s="470"/>
      <c r="S677" s="470"/>
      <c r="T677" s="470"/>
      <c r="U677" s="470"/>
      <c r="V677" s="470"/>
      <c r="W677" s="470"/>
      <c r="X677" s="470"/>
      <c r="Y677" s="470"/>
      <c r="Z677" s="470"/>
    </row>
    <row r="678" spans="1:26" ht="12.75" customHeight="1" x14ac:dyDescent="0.2">
      <c r="A678" s="470"/>
      <c r="B678" s="470"/>
      <c r="C678" s="470"/>
      <c r="D678" s="471"/>
      <c r="E678" s="471"/>
      <c r="F678" s="471"/>
      <c r="G678" s="471"/>
      <c r="H678" s="471"/>
      <c r="I678" s="471"/>
      <c r="J678" s="471"/>
      <c r="K678" s="471"/>
      <c r="L678" s="471"/>
      <c r="M678" s="471"/>
      <c r="N678" s="471"/>
      <c r="O678" s="470"/>
      <c r="P678" s="470"/>
      <c r="Q678" s="470"/>
      <c r="R678" s="470"/>
      <c r="S678" s="470"/>
      <c r="T678" s="470"/>
      <c r="U678" s="470"/>
      <c r="V678" s="470"/>
      <c r="W678" s="470"/>
      <c r="X678" s="470"/>
      <c r="Y678" s="470"/>
      <c r="Z678" s="470"/>
    </row>
    <row r="679" spans="1:26" ht="12.75" customHeight="1" x14ac:dyDescent="0.2">
      <c r="A679" s="470"/>
      <c r="B679" s="470"/>
      <c r="C679" s="470"/>
      <c r="D679" s="471"/>
      <c r="E679" s="471"/>
      <c r="F679" s="471"/>
      <c r="G679" s="471"/>
      <c r="H679" s="471"/>
      <c r="I679" s="471"/>
      <c r="J679" s="471"/>
      <c r="K679" s="471"/>
      <c r="L679" s="471"/>
      <c r="M679" s="471"/>
      <c r="N679" s="471"/>
      <c r="O679" s="470"/>
      <c r="P679" s="470"/>
      <c r="Q679" s="470"/>
      <c r="R679" s="470"/>
      <c r="S679" s="470"/>
      <c r="T679" s="470"/>
      <c r="U679" s="470"/>
      <c r="V679" s="470"/>
      <c r="W679" s="470"/>
      <c r="X679" s="470"/>
      <c r="Y679" s="470"/>
      <c r="Z679" s="470"/>
    </row>
    <row r="680" spans="1:26" ht="12.75" customHeight="1" x14ac:dyDescent="0.2">
      <c r="A680" s="470"/>
      <c r="B680" s="470"/>
      <c r="C680" s="470"/>
      <c r="D680" s="471"/>
      <c r="E680" s="471"/>
      <c r="F680" s="471"/>
      <c r="G680" s="471"/>
      <c r="H680" s="471"/>
      <c r="I680" s="471"/>
      <c r="J680" s="471"/>
      <c r="K680" s="471"/>
      <c r="L680" s="471"/>
      <c r="M680" s="471"/>
      <c r="N680" s="471"/>
      <c r="O680" s="470"/>
      <c r="P680" s="470"/>
      <c r="Q680" s="470"/>
      <c r="R680" s="470"/>
      <c r="S680" s="470"/>
      <c r="T680" s="470"/>
      <c r="U680" s="470"/>
      <c r="V680" s="470"/>
      <c r="W680" s="470"/>
      <c r="X680" s="470"/>
      <c r="Y680" s="470"/>
      <c r="Z680" s="470"/>
    </row>
    <row r="681" spans="1:26" ht="12.75" customHeight="1" x14ac:dyDescent="0.2">
      <c r="A681" s="470"/>
      <c r="B681" s="470"/>
      <c r="C681" s="470"/>
      <c r="D681" s="471"/>
      <c r="E681" s="471"/>
      <c r="F681" s="471"/>
      <c r="G681" s="471"/>
      <c r="H681" s="471"/>
      <c r="I681" s="471"/>
      <c r="J681" s="471"/>
      <c r="K681" s="471"/>
      <c r="L681" s="471"/>
      <c r="M681" s="471"/>
      <c r="N681" s="471"/>
      <c r="O681" s="470"/>
      <c r="P681" s="470"/>
      <c r="Q681" s="470"/>
      <c r="R681" s="470"/>
      <c r="S681" s="470"/>
      <c r="T681" s="470"/>
      <c r="U681" s="470"/>
      <c r="V681" s="470"/>
      <c r="W681" s="470"/>
      <c r="X681" s="470"/>
      <c r="Y681" s="470"/>
      <c r="Z681" s="470"/>
    </row>
    <row r="682" spans="1:26" ht="12.75" customHeight="1" x14ac:dyDescent="0.2">
      <c r="A682" s="470"/>
      <c r="B682" s="470"/>
      <c r="C682" s="470"/>
      <c r="D682" s="471"/>
      <c r="E682" s="471"/>
      <c r="F682" s="471"/>
      <c r="G682" s="471"/>
      <c r="H682" s="471"/>
      <c r="I682" s="471"/>
      <c r="J682" s="471"/>
      <c r="K682" s="471"/>
      <c r="L682" s="471"/>
      <c r="M682" s="471"/>
      <c r="N682" s="471"/>
      <c r="O682" s="470"/>
      <c r="P682" s="470"/>
      <c r="Q682" s="470"/>
      <c r="R682" s="470"/>
      <c r="S682" s="470"/>
      <c r="T682" s="470"/>
      <c r="U682" s="470"/>
      <c r="V682" s="470"/>
      <c r="W682" s="470"/>
      <c r="X682" s="470"/>
      <c r="Y682" s="470"/>
      <c r="Z682" s="470"/>
    </row>
    <row r="683" spans="1:26" ht="12.75" customHeight="1" x14ac:dyDescent="0.2">
      <c r="A683" s="470"/>
      <c r="B683" s="470"/>
      <c r="C683" s="470"/>
      <c r="D683" s="471"/>
      <c r="E683" s="471"/>
      <c r="F683" s="471"/>
      <c r="G683" s="471"/>
      <c r="H683" s="471"/>
      <c r="I683" s="471"/>
      <c r="J683" s="471"/>
      <c r="K683" s="471"/>
      <c r="L683" s="471"/>
      <c r="M683" s="471"/>
      <c r="N683" s="471"/>
      <c r="O683" s="470"/>
      <c r="P683" s="470"/>
      <c r="Q683" s="470"/>
      <c r="R683" s="470"/>
      <c r="S683" s="470"/>
      <c r="T683" s="470"/>
      <c r="U683" s="470"/>
      <c r="V683" s="470"/>
      <c r="W683" s="470"/>
      <c r="X683" s="470"/>
      <c r="Y683" s="470"/>
      <c r="Z683" s="470"/>
    </row>
    <row r="684" spans="1:26" ht="12.75" customHeight="1" x14ac:dyDescent="0.2">
      <c r="A684" s="470"/>
      <c r="B684" s="470"/>
      <c r="C684" s="470"/>
      <c r="D684" s="471"/>
      <c r="E684" s="471"/>
      <c r="F684" s="471"/>
      <c r="G684" s="471"/>
      <c r="H684" s="471"/>
      <c r="I684" s="471"/>
      <c r="J684" s="471"/>
      <c r="K684" s="471"/>
      <c r="L684" s="471"/>
      <c r="M684" s="471"/>
      <c r="N684" s="471"/>
      <c r="O684" s="470"/>
      <c r="P684" s="470"/>
      <c r="Q684" s="470"/>
      <c r="R684" s="470"/>
      <c r="S684" s="470"/>
      <c r="T684" s="470"/>
      <c r="U684" s="470"/>
      <c r="V684" s="470"/>
      <c r="W684" s="470"/>
      <c r="X684" s="470"/>
      <c r="Y684" s="470"/>
      <c r="Z684" s="470"/>
    </row>
    <row r="685" spans="1:26" ht="12.75" customHeight="1" x14ac:dyDescent="0.2">
      <c r="A685" s="470"/>
      <c r="B685" s="470"/>
      <c r="C685" s="470"/>
      <c r="D685" s="471"/>
      <c r="E685" s="471"/>
      <c r="F685" s="471"/>
      <c r="G685" s="471"/>
      <c r="H685" s="471"/>
      <c r="I685" s="471"/>
      <c r="J685" s="471"/>
      <c r="K685" s="471"/>
      <c r="L685" s="471"/>
      <c r="M685" s="471"/>
      <c r="N685" s="471"/>
      <c r="O685" s="470"/>
      <c r="P685" s="470"/>
      <c r="Q685" s="470"/>
      <c r="R685" s="470"/>
      <c r="S685" s="470"/>
      <c r="T685" s="470"/>
      <c r="U685" s="470"/>
      <c r="V685" s="470"/>
      <c r="W685" s="470"/>
      <c r="X685" s="470"/>
      <c r="Y685" s="470"/>
      <c r="Z685" s="470"/>
    </row>
    <row r="686" spans="1:26" ht="12.75" customHeight="1" x14ac:dyDescent="0.2">
      <c r="A686" s="470"/>
      <c r="B686" s="470"/>
      <c r="C686" s="470"/>
      <c r="D686" s="471"/>
      <c r="E686" s="471"/>
      <c r="F686" s="471"/>
      <c r="G686" s="471"/>
      <c r="H686" s="471"/>
      <c r="I686" s="471"/>
      <c r="J686" s="471"/>
      <c r="K686" s="471"/>
      <c r="L686" s="471"/>
      <c r="M686" s="471"/>
      <c r="N686" s="471"/>
      <c r="O686" s="470"/>
      <c r="P686" s="470"/>
      <c r="Q686" s="470"/>
      <c r="R686" s="470"/>
      <c r="S686" s="470"/>
      <c r="T686" s="470"/>
      <c r="U686" s="470"/>
      <c r="V686" s="470"/>
      <c r="W686" s="470"/>
      <c r="X686" s="470"/>
      <c r="Y686" s="470"/>
      <c r="Z686" s="470"/>
    </row>
    <row r="687" spans="1:26" ht="12.75" customHeight="1" x14ac:dyDescent="0.2">
      <c r="A687" s="470"/>
      <c r="B687" s="470"/>
      <c r="C687" s="470"/>
      <c r="D687" s="471"/>
      <c r="E687" s="471"/>
      <c r="F687" s="471"/>
      <c r="G687" s="471"/>
      <c r="H687" s="471"/>
      <c r="I687" s="471"/>
      <c r="J687" s="471"/>
      <c r="K687" s="471"/>
      <c r="L687" s="471"/>
      <c r="M687" s="471"/>
      <c r="N687" s="471"/>
      <c r="O687" s="470"/>
      <c r="P687" s="470"/>
      <c r="Q687" s="470"/>
      <c r="R687" s="470"/>
      <c r="S687" s="470"/>
      <c r="T687" s="470"/>
      <c r="U687" s="470"/>
      <c r="V687" s="470"/>
      <c r="W687" s="470"/>
      <c r="X687" s="470"/>
      <c r="Y687" s="470"/>
      <c r="Z687" s="470"/>
    </row>
    <row r="688" spans="1:26" ht="12.75" customHeight="1" x14ac:dyDescent="0.2">
      <c r="A688" s="470"/>
      <c r="B688" s="470"/>
      <c r="C688" s="470"/>
      <c r="D688" s="471"/>
      <c r="E688" s="471"/>
      <c r="F688" s="471"/>
      <c r="G688" s="471"/>
      <c r="H688" s="471"/>
      <c r="I688" s="471"/>
      <c r="J688" s="471"/>
      <c r="K688" s="471"/>
      <c r="L688" s="471"/>
      <c r="M688" s="471"/>
      <c r="N688" s="471"/>
      <c r="O688" s="470"/>
      <c r="P688" s="470"/>
      <c r="Q688" s="470"/>
      <c r="R688" s="470"/>
      <c r="S688" s="470"/>
      <c r="T688" s="470"/>
      <c r="U688" s="470"/>
      <c r="V688" s="470"/>
      <c r="W688" s="470"/>
      <c r="X688" s="470"/>
      <c r="Y688" s="470"/>
      <c r="Z688" s="470"/>
    </row>
    <row r="689" spans="1:26" ht="12.75" customHeight="1" x14ac:dyDescent="0.2">
      <c r="A689" s="470"/>
      <c r="B689" s="470"/>
      <c r="C689" s="470"/>
      <c r="D689" s="471"/>
      <c r="E689" s="471"/>
      <c r="F689" s="471"/>
      <c r="G689" s="471"/>
      <c r="H689" s="471"/>
      <c r="I689" s="471"/>
      <c r="J689" s="471"/>
      <c r="K689" s="471"/>
      <c r="L689" s="471"/>
      <c r="M689" s="471"/>
      <c r="N689" s="471"/>
      <c r="O689" s="470"/>
      <c r="P689" s="470"/>
      <c r="Q689" s="470"/>
      <c r="R689" s="470"/>
      <c r="S689" s="470"/>
      <c r="T689" s="470"/>
      <c r="U689" s="470"/>
      <c r="V689" s="470"/>
      <c r="W689" s="470"/>
      <c r="X689" s="470"/>
      <c r="Y689" s="470"/>
      <c r="Z689" s="470"/>
    </row>
    <row r="690" spans="1:26" ht="12.75" customHeight="1" x14ac:dyDescent="0.2">
      <c r="A690" s="470"/>
      <c r="B690" s="470"/>
      <c r="C690" s="470"/>
      <c r="D690" s="471"/>
      <c r="E690" s="471"/>
      <c r="F690" s="471"/>
      <c r="G690" s="471"/>
      <c r="H690" s="471"/>
      <c r="I690" s="471"/>
      <c r="J690" s="471"/>
      <c r="K690" s="471"/>
      <c r="L690" s="471"/>
      <c r="M690" s="471"/>
      <c r="N690" s="471"/>
      <c r="O690" s="470"/>
      <c r="P690" s="470"/>
      <c r="Q690" s="470"/>
      <c r="R690" s="470"/>
      <c r="S690" s="470"/>
      <c r="T690" s="470"/>
      <c r="U690" s="470"/>
      <c r="V690" s="470"/>
      <c r="W690" s="470"/>
      <c r="X690" s="470"/>
      <c r="Y690" s="470"/>
      <c r="Z690" s="470"/>
    </row>
    <row r="691" spans="1:26" ht="12.75" customHeight="1" x14ac:dyDescent="0.2">
      <c r="A691" s="470"/>
      <c r="B691" s="470"/>
      <c r="C691" s="470"/>
      <c r="D691" s="471"/>
      <c r="E691" s="471"/>
      <c r="F691" s="471"/>
      <c r="G691" s="471"/>
      <c r="H691" s="471"/>
      <c r="I691" s="471"/>
      <c r="J691" s="471"/>
      <c r="K691" s="471"/>
      <c r="L691" s="471"/>
      <c r="M691" s="471"/>
      <c r="N691" s="471"/>
      <c r="O691" s="470"/>
      <c r="P691" s="470"/>
      <c r="Q691" s="470"/>
      <c r="R691" s="470"/>
      <c r="S691" s="470"/>
      <c r="T691" s="470"/>
      <c r="U691" s="470"/>
      <c r="V691" s="470"/>
      <c r="W691" s="470"/>
      <c r="X691" s="470"/>
      <c r="Y691" s="470"/>
      <c r="Z691" s="470"/>
    </row>
    <row r="692" spans="1:26" ht="12.75" customHeight="1" x14ac:dyDescent="0.2">
      <c r="A692" s="470"/>
      <c r="B692" s="470"/>
      <c r="C692" s="470"/>
      <c r="D692" s="471"/>
      <c r="E692" s="471"/>
      <c r="F692" s="471"/>
      <c r="G692" s="471"/>
      <c r="H692" s="471"/>
      <c r="I692" s="471"/>
      <c r="J692" s="471"/>
      <c r="K692" s="471"/>
      <c r="L692" s="471"/>
      <c r="M692" s="471"/>
      <c r="N692" s="471"/>
      <c r="O692" s="470"/>
      <c r="P692" s="470"/>
      <c r="Q692" s="470"/>
      <c r="R692" s="470"/>
      <c r="S692" s="470"/>
      <c r="T692" s="470"/>
      <c r="U692" s="470"/>
      <c r="V692" s="470"/>
      <c r="W692" s="470"/>
      <c r="X692" s="470"/>
      <c r="Y692" s="470"/>
      <c r="Z692" s="470"/>
    </row>
    <row r="693" spans="1:26" ht="12.75" customHeight="1" x14ac:dyDescent="0.2">
      <c r="A693" s="470"/>
      <c r="B693" s="470"/>
      <c r="C693" s="470"/>
      <c r="D693" s="471"/>
      <c r="E693" s="471"/>
      <c r="F693" s="471"/>
      <c r="G693" s="471"/>
      <c r="H693" s="471"/>
      <c r="I693" s="471"/>
      <c r="J693" s="471"/>
      <c r="K693" s="471"/>
      <c r="L693" s="471"/>
      <c r="M693" s="471"/>
      <c r="N693" s="471"/>
      <c r="O693" s="470"/>
      <c r="P693" s="470"/>
      <c r="Q693" s="470"/>
      <c r="R693" s="470"/>
      <c r="S693" s="470"/>
      <c r="T693" s="470"/>
      <c r="U693" s="470"/>
      <c r="V693" s="470"/>
      <c r="W693" s="470"/>
      <c r="X693" s="470"/>
      <c r="Y693" s="470"/>
      <c r="Z693" s="470"/>
    </row>
    <row r="694" spans="1:26" ht="12.75" customHeight="1" x14ac:dyDescent="0.2">
      <c r="A694" s="470"/>
      <c r="B694" s="470"/>
      <c r="C694" s="470"/>
      <c r="D694" s="471"/>
      <c r="E694" s="471"/>
      <c r="F694" s="471"/>
      <c r="G694" s="471"/>
      <c r="H694" s="471"/>
      <c r="I694" s="471"/>
      <c r="J694" s="471"/>
      <c r="K694" s="471"/>
      <c r="L694" s="471"/>
      <c r="M694" s="471"/>
      <c r="N694" s="471"/>
      <c r="O694" s="470"/>
      <c r="P694" s="470"/>
      <c r="Q694" s="470"/>
      <c r="R694" s="470"/>
      <c r="S694" s="470"/>
      <c r="T694" s="470"/>
      <c r="U694" s="470"/>
      <c r="V694" s="470"/>
      <c r="W694" s="470"/>
      <c r="X694" s="470"/>
      <c r="Y694" s="470"/>
      <c r="Z694" s="470"/>
    </row>
    <row r="695" spans="1:26" ht="12.75" customHeight="1" x14ac:dyDescent="0.2">
      <c r="A695" s="470"/>
      <c r="B695" s="470"/>
      <c r="C695" s="470"/>
      <c r="D695" s="471"/>
      <c r="E695" s="471"/>
      <c r="F695" s="471"/>
      <c r="G695" s="471"/>
      <c r="H695" s="471"/>
      <c r="I695" s="471"/>
      <c r="J695" s="471"/>
      <c r="K695" s="471"/>
      <c r="L695" s="471"/>
      <c r="M695" s="471"/>
      <c r="N695" s="471"/>
      <c r="O695" s="470"/>
      <c r="P695" s="470"/>
      <c r="Q695" s="470"/>
      <c r="R695" s="470"/>
      <c r="S695" s="470"/>
      <c r="T695" s="470"/>
      <c r="U695" s="470"/>
      <c r="V695" s="470"/>
      <c r="W695" s="470"/>
      <c r="X695" s="470"/>
      <c r="Y695" s="470"/>
      <c r="Z695" s="470"/>
    </row>
    <row r="696" spans="1:26" ht="12.75" customHeight="1" x14ac:dyDescent="0.2">
      <c r="A696" s="470"/>
      <c r="B696" s="470"/>
      <c r="C696" s="470"/>
      <c r="D696" s="471"/>
      <c r="E696" s="471"/>
      <c r="F696" s="471"/>
      <c r="G696" s="471"/>
      <c r="H696" s="471"/>
      <c r="I696" s="471"/>
      <c r="J696" s="471"/>
      <c r="K696" s="471"/>
      <c r="L696" s="471"/>
      <c r="M696" s="471"/>
      <c r="N696" s="471"/>
      <c r="O696" s="470"/>
      <c r="P696" s="470"/>
      <c r="Q696" s="470"/>
      <c r="R696" s="470"/>
      <c r="S696" s="470"/>
      <c r="T696" s="470"/>
      <c r="U696" s="470"/>
      <c r="V696" s="470"/>
      <c r="W696" s="470"/>
      <c r="X696" s="470"/>
      <c r="Y696" s="470"/>
      <c r="Z696" s="470"/>
    </row>
    <row r="697" spans="1:26" ht="12.75" customHeight="1" x14ac:dyDescent="0.2">
      <c r="A697" s="470"/>
      <c r="B697" s="470"/>
      <c r="C697" s="470"/>
      <c r="D697" s="471"/>
      <c r="E697" s="471"/>
      <c r="F697" s="471"/>
      <c r="G697" s="471"/>
      <c r="H697" s="471"/>
      <c r="I697" s="471"/>
      <c r="J697" s="471"/>
      <c r="K697" s="471"/>
      <c r="L697" s="471"/>
      <c r="M697" s="471"/>
      <c r="N697" s="471"/>
      <c r="O697" s="470"/>
      <c r="P697" s="470"/>
      <c r="Q697" s="470"/>
      <c r="R697" s="470"/>
      <c r="S697" s="470"/>
      <c r="T697" s="470"/>
      <c r="U697" s="470"/>
      <c r="V697" s="470"/>
      <c r="W697" s="470"/>
      <c r="X697" s="470"/>
      <c r="Y697" s="470"/>
      <c r="Z697" s="470"/>
    </row>
    <row r="698" spans="1:26" ht="12.75" customHeight="1" x14ac:dyDescent="0.2">
      <c r="A698" s="470"/>
      <c r="B698" s="470"/>
      <c r="C698" s="470"/>
      <c r="D698" s="471"/>
      <c r="E698" s="471"/>
      <c r="F698" s="471"/>
      <c r="G698" s="471"/>
      <c r="H698" s="471"/>
      <c r="I698" s="471"/>
      <c r="J698" s="471"/>
      <c r="K698" s="471"/>
      <c r="L698" s="471"/>
      <c r="M698" s="471"/>
      <c r="N698" s="471"/>
      <c r="O698" s="470"/>
      <c r="P698" s="470"/>
      <c r="Q698" s="470"/>
      <c r="R698" s="470"/>
      <c r="S698" s="470"/>
      <c r="T698" s="470"/>
      <c r="U698" s="470"/>
      <c r="V698" s="470"/>
      <c r="W698" s="470"/>
      <c r="X698" s="470"/>
      <c r="Y698" s="470"/>
      <c r="Z698" s="470"/>
    </row>
    <row r="699" spans="1:26" ht="12.75" customHeight="1" x14ac:dyDescent="0.2">
      <c r="A699" s="470"/>
      <c r="B699" s="470"/>
      <c r="C699" s="470"/>
      <c r="D699" s="471"/>
      <c r="E699" s="471"/>
      <c r="F699" s="471"/>
      <c r="G699" s="471"/>
      <c r="H699" s="471"/>
      <c r="I699" s="471"/>
      <c r="J699" s="471"/>
      <c r="K699" s="471"/>
      <c r="L699" s="471"/>
      <c r="M699" s="471"/>
      <c r="N699" s="471"/>
      <c r="O699" s="470"/>
      <c r="P699" s="470"/>
      <c r="Q699" s="470"/>
      <c r="R699" s="470"/>
      <c r="S699" s="470"/>
      <c r="T699" s="470"/>
      <c r="U699" s="470"/>
      <c r="V699" s="470"/>
      <c r="W699" s="470"/>
      <c r="X699" s="470"/>
      <c r="Y699" s="470"/>
      <c r="Z699" s="470"/>
    </row>
    <row r="700" spans="1:26" ht="12.75" customHeight="1" x14ac:dyDescent="0.2">
      <c r="A700" s="470"/>
      <c r="B700" s="470"/>
      <c r="C700" s="470"/>
      <c r="D700" s="471"/>
      <c r="E700" s="471"/>
      <c r="F700" s="471"/>
      <c r="G700" s="471"/>
      <c r="H700" s="471"/>
      <c r="I700" s="471"/>
      <c r="J700" s="471"/>
      <c r="K700" s="471"/>
      <c r="L700" s="471"/>
      <c r="M700" s="471"/>
      <c r="N700" s="471"/>
      <c r="O700" s="470"/>
      <c r="P700" s="470"/>
      <c r="Q700" s="470"/>
      <c r="R700" s="470"/>
      <c r="S700" s="470"/>
      <c r="T700" s="470"/>
      <c r="U700" s="470"/>
      <c r="V700" s="470"/>
      <c r="W700" s="470"/>
      <c r="X700" s="470"/>
      <c r="Y700" s="470"/>
      <c r="Z700" s="470"/>
    </row>
    <row r="701" spans="1:26" ht="12.75" customHeight="1" x14ac:dyDescent="0.2">
      <c r="A701" s="470"/>
      <c r="B701" s="470"/>
      <c r="C701" s="470"/>
      <c r="D701" s="471"/>
      <c r="E701" s="471"/>
      <c r="F701" s="471"/>
      <c r="G701" s="471"/>
      <c r="H701" s="471"/>
      <c r="I701" s="471"/>
      <c r="J701" s="471"/>
      <c r="K701" s="471"/>
      <c r="L701" s="471"/>
      <c r="M701" s="471"/>
      <c r="N701" s="471"/>
      <c r="O701" s="470"/>
      <c r="P701" s="470"/>
      <c r="Q701" s="470"/>
      <c r="R701" s="470"/>
      <c r="S701" s="470"/>
      <c r="T701" s="470"/>
      <c r="U701" s="470"/>
      <c r="V701" s="470"/>
      <c r="W701" s="470"/>
      <c r="X701" s="470"/>
      <c r="Y701" s="470"/>
      <c r="Z701" s="470"/>
    </row>
    <row r="702" spans="1:26" ht="12.75" customHeight="1" x14ac:dyDescent="0.2">
      <c r="A702" s="470"/>
      <c r="B702" s="470"/>
      <c r="C702" s="470"/>
      <c r="D702" s="471"/>
      <c r="E702" s="471"/>
      <c r="F702" s="471"/>
      <c r="G702" s="471"/>
      <c r="H702" s="471"/>
      <c r="I702" s="471"/>
      <c r="J702" s="471"/>
      <c r="K702" s="471"/>
      <c r="L702" s="471"/>
      <c r="M702" s="471"/>
      <c r="N702" s="471"/>
      <c r="O702" s="470"/>
      <c r="P702" s="470"/>
      <c r="Q702" s="470"/>
      <c r="R702" s="470"/>
      <c r="S702" s="470"/>
      <c r="T702" s="470"/>
      <c r="U702" s="470"/>
      <c r="V702" s="470"/>
      <c r="W702" s="470"/>
      <c r="X702" s="470"/>
      <c r="Y702" s="470"/>
      <c r="Z702" s="470"/>
    </row>
    <row r="703" spans="1:26" ht="12.75" customHeight="1" x14ac:dyDescent="0.2">
      <c r="A703" s="470"/>
      <c r="B703" s="470"/>
      <c r="C703" s="470"/>
      <c r="D703" s="471"/>
      <c r="E703" s="471"/>
      <c r="F703" s="471"/>
      <c r="G703" s="471"/>
      <c r="H703" s="471"/>
      <c r="I703" s="471"/>
      <c r="J703" s="471"/>
      <c r="K703" s="471"/>
      <c r="L703" s="471"/>
      <c r="M703" s="471"/>
      <c r="N703" s="471"/>
      <c r="O703" s="470"/>
      <c r="P703" s="470"/>
      <c r="Q703" s="470"/>
      <c r="R703" s="470"/>
      <c r="S703" s="470"/>
      <c r="T703" s="470"/>
      <c r="U703" s="470"/>
      <c r="V703" s="470"/>
      <c r="W703" s="470"/>
      <c r="X703" s="470"/>
      <c r="Y703" s="470"/>
      <c r="Z703" s="470"/>
    </row>
    <row r="704" spans="1:26" ht="12.75" customHeight="1" x14ac:dyDescent="0.2">
      <c r="A704" s="470"/>
      <c r="B704" s="470"/>
      <c r="C704" s="470"/>
      <c r="D704" s="471"/>
      <c r="E704" s="471"/>
      <c r="F704" s="471"/>
      <c r="G704" s="471"/>
      <c r="H704" s="471"/>
      <c r="I704" s="471"/>
      <c r="J704" s="471"/>
      <c r="K704" s="471"/>
      <c r="L704" s="471"/>
      <c r="M704" s="471"/>
      <c r="N704" s="471"/>
      <c r="O704" s="470"/>
      <c r="P704" s="470"/>
      <c r="Q704" s="470"/>
      <c r="R704" s="470"/>
      <c r="S704" s="470"/>
      <c r="T704" s="470"/>
      <c r="U704" s="470"/>
      <c r="V704" s="470"/>
      <c r="W704" s="470"/>
      <c r="X704" s="470"/>
      <c r="Y704" s="470"/>
      <c r="Z704" s="470"/>
    </row>
    <row r="705" spans="1:26" ht="12.75" customHeight="1" x14ac:dyDescent="0.2">
      <c r="A705" s="470"/>
      <c r="B705" s="470"/>
      <c r="C705" s="470"/>
      <c r="D705" s="471"/>
      <c r="E705" s="471"/>
      <c r="F705" s="471"/>
      <c r="G705" s="471"/>
      <c r="H705" s="471"/>
      <c r="I705" s="471"/>
      <c r="J705" s="471"/>
      <c r="K705" s="471"/>
      <c r="L705" s="471"/>
      <c r="M705" s="471"/>
      <c r="N705" s="471"/>
      <c r="O705" s="470"/>
      <c r="P705" s="470"/>
      <c r="Q705" s="470"/>
      <c r="R705" s="470"/>
      <c r="S705" s="470"/>
      <c r="T705" s="470"/>
      <c r="U705" s="470"/>
      <c r="V705" s="470"/>
      <c r="W705" s="470"/>
      <c r="X705" s="470"/>
      <c r="Y705" s="470"/>
      <c r="Z705" s="470"/>
    </row>
    <row r="706" spans="1:26" ht="12.75" customHeight="1" x14ac:dyDescent="0.2">
      <c r="A706" s="470"/>
      <c r="B706" s="470"/>
      <c r="C706" s="470"/>
      <c r="D706" s="471"/>
      <c r="E706" s="471"/>
      <c r="F706" s="471"/>
      <c r="G706" s="471"/>
      <c r="H706" s="471"/>
      <c r="I706" s="471"/>
      <c r="J706" s="471"/>
      <c r="K706" s="471"/>
      <c r="L706" s="471"/>
      <c r="M706" s="471"/>
      <c r="N706" s="471"/>
      <c r="O706" s="470"/>
      <c r="P706" s="470"/>
      <c r="Q706" s="470"/>
      <c r="R706" s="470"/>
      <c r="S706" s="470"/>
      <c r="T706" s="470"/>
      <c r="U706" s="470"/>
      <c r="V706" s="470"/>
      <c r="W706" s="470"/>
      <c r="X706" s="470"/>
      <c r="Y706" s="470"/>
      <c r="Z706" s="470"/>
    </row>
    <row r="707" spans="1:26" ht="12.75" customHeight="1" x14ac:dyDescent="0.2">
      <c r="A707" s="470"/>
      <c r="B707" s="470"/>
      <c r="C707" s="470"/>
      <c r="D707" s="471"/>
      <c r="E707" s="471"/>
      <c r="F707" s="471"/>
      <c r="G707" s="471"/>
      <c r="H707" s="471"/>
      <c r="I707" s="471"/>
      <c r="J707" s="471"/>
      <c r="K707" s="471"/>
      <c r="L707" s="471"/>
      <c r="M707" s="471"/>
      <c r="N707" s="471"/>
      <c r="O707" s="470"/>
      <c r="P707" s="470"/>
      <c r="Q707" s="470"/>
      <c r="R707" s="470"/>
      <c r="S707" s="470"/>
      <c r="T707" s="470"/>
      <c r="U707" s="470"/>
      <c r="V707" s="470"/>
      <c r="W707" s="470"/>
      <c r="X707" s="470"/>
      <c r="Y707" s="470"/>
      <c r="Z707" s="470"/>
    </row>
    <row r="708" spans="1:26" ht="12.75" customHeight="1" x14ac:dyDescent="0.2">
      <c r="A708" s="470"/>
      <c r="B708" s="470"/>
      <c r="C708" s="470"/>
      <c r="D708" s="471"/>
      <c r="E708" s="471"/>
      <c r="F708" s="471"/>
      <c r="G708" s="471"/>
      <c r="H708" s="471"/>
      <c r="I708" s="471"/>
      <c r="J708" s="471"/>
      <c r="K708" s="471"/>
      <c r="L708" s="471"/>
      <c r="M708" s="471"/>
      <c r="N708" s="471"/>
      <c r="O708" s="470"/>
      <c r="P708" s="470"/>
      <c r="Q708" s="470"/>
      <c r="R708" s="470"/>
      <c r="S708" s="470"/>
      <c r="T708" s="470"/>
      <c r="U708" s="470"/>
      <c r="V708" s="470"/>
      <c r="W708" s="470"/>
      <c r="X708" s="470"/>
      <c r="Y708" s="470"/>
      <c r="Z708" s="470"/>
    </row>
    <row r="709" spans="1:26" ht="12.75" customHeight="1" x14ac:dyDescent="0.2">
      <c r="A709" s="470"/>
      <c r="B709" s="470"/>
      <c r="C709" s="470"/>
      <c r="D709" s="471"/>
      <c r="E709" s="471"/>
      <c r="F709" s="471"/>
      <c r="G709" s="471"/>
      <c r="H709" s="471"/>
      <c r="I709" s="471"/>
      <c r="J709" s="471"/>
      <c r="K709" s="471"/>
      <c r="L709" s="471"/>
      <c r="M709" s="471"/>
      <c r="N709" s="471"/>
      <c r="O709" s="470"/>
      <c r="P709" s="470"/>
      <c r="Q709" s="470"/>
      <c r="R709" s="470"/>
      <c r="S709" s="470"/>
      <c r="T709" s="470"/>
      <c r="U709" s="470"/>
      <c r="V709" s="470"/>
      <c r="W709" s="470"/>
      <c r="X709" s="470"/>
      <c r="Y709" s="470"/>
      <c r="Z709" s="470"/>
    </row>
    <row r="710" spans="1:26" ht="12.75" customHeight="1" x14ac:dyDescent="0.2">
      <c r="A710" s="470"/>
      <c r="B710" s="470"/>
      <c r="C710" s="470"/>
      <c r="D710" s="471"/>
      <c r="E710" s="471"/>
      <c r="F710" s="471"/>
      <c r="G710" s="471"/>
      <c r="H710" s="471"/>
      <c r="I710" s="471"/>
      <c r="J710" s="471"/>
      <c r="K710" s="471"/>
      <c r="L710" s="471"/>
      <c r="M710" s="471"/>
      <c r="N710" s="471"/>
      <c r="O710" s="470"/>
      <c r="P710" s="470"/>
      <c r="Q710" s="470"/>
      <c r="R710" s="470"/>
      <c r="S710" s="470"/>
      <c r="T710" s="470"/>
      <c r="U710" s="470"/>
      <c r="V710" s="470"/>
      <c r="W710" s="470"/>
      <c r="X710" s="470"/>
      <c r="Y710" s="470"/>
      <c r="Z710" s="470"/>
    </row>
    <row r="711" spans="1:26" ht="12.75" customHeight="1" x14ac:dyDescent="0.2">
      <c r="A711" s="470"/>
      <c r="B711" s="470"/>
      <c r="C711" s="470"/>
      <c r="D711" s="471"/>
      <c r="E711" s="471"/>
      <c r="F711" s="471"/>
      <c r="G711" s="471"/>
      <c r="H711" s="471"/>
      <c r="I711" s="471"/>
      <c r="J711" s="471"/>
      <c r="K711" s="471"/>
      <c r="L711" s="471"/>
      <c r="M711" s="471"/>
      <c r="N711" s="471"/>
      <c r="O711" s="470"/>
      <c r="P711" s="470"/>
      <c r="Q711" s="470"/>
      <c r="R711" s="470"/>
      <c r="S711" s="470"/>
      <c r="T711" s="470"/>
      <c r="U711" s="470"/>
      <c r="V711" s="470"/>
      <c r="W711" s="470"/>
      <c r="X711" s="470"/>
      <c r="Y711" s="470"/>
      <c r="Z711" s="470"/>
    </row>
    <row r="712" spans="1:26" ht="12.75" customHeight="1" x14ac:dyDescent="0.2">
      <c r="A712" s="470"/>
      <c r="B712" s="470"/>
      <c r="C712" s="470"/>
      <c r="D712" s="471"/>
      <c r="E712" s="471"/>
      <c r="F712" s="471"/>
      <c r="G712" s="471"/>
      <c r="H712" s="471"/>
      <c r="I712" s="471"/>
      <c r="J712" s="471"/>
      <c r="K712" s="471"/>
      <c r="L712" s="471"/>
      <c r="M712" s="471"/>
      <c r="N712" s="471"/>
      <c r="O712" s="470"/>
      <c r="P712" s="470"/>
      <c r="Q712" s="470"/>
      <c r="R712" s="470"/>
      <c r="S712" s="470"/>
      <c r="T712" s="470"/>
      <c r="U712" s="470"/>
      <c r="V712" s="470"/>
      <c r="W712" s="470"/>
      <c r="X712" s="470"/>
      <c r="Y712" s="470"/>
      <c r="Z712" s="470"/>
    </row>
    <row r="713" spans="1:26" ht="12.75" customHeight="1" x14ac:dyDescent="0.2">
      <c r="A713" s="470"/>
      <c r="B713" s="470"/>
      <c r="C713" s="470"/>
      <c r="D713" s="471"/>
      <c r="E713" s="471"/>
      <c r="F713" s="471"/>
      <c r="G713" s="471"/>
      <c r="H713" s="471"/>
      <c r="I713" s="471"/>
      <c r="J713" s="471"/>
      <c r="K713" s="471"/>
      <c r="L713" s="471"/>
      <c r="M713" s="471"/>
      <c r="N713" s="471"/>
      <c r="O713" s="470"/>
      <c r="P713" s="470"/>
      <c r="Q713" s="470"/>
      <c r="R713" s="470"/>
      <c r="S713" s="470"/>
      <c r="T713" s="470"/>
      <c r="U713" s="470"/>
      <c r="V713" s="470"/>
      <c r="W713" s="470"/>
      <c r="X713" s="470"/>
      <c r="Y713" s="470"/>
      <c r="Z713" s="470"/>
    </row>
    <row r="714" spans="1:26" ht="12.75" customHeight="1" x14ac:dyDescent="0.2">
      <c r="A714" s="470"/>
      <c r="B714" s="470"/>
      <c r="C714" s="470"/>
      <c r="D714" s="471"/>
      <c r="E714" s="471"/>
      <c r="F714" s="471"/>
      <c r="G714" s="471"/>
      <c r="H714" s="471"/>
      <c r="I714" s="471"/>
      <c r="J714" s="471"/>
      <c r="K714" s="471"/>
      <c r="L714" s="471"/>
      <c r="M714" s="471"/>
      <c r="N714" s="471"/>
      <c r="O714" s="470"/>
      <c r="P714" s="470"/>
      <c r="Q714" s="470"/>
      <c r="R714" s="470"/>
      <c r="S714" s="470"/>
      <c r="T714" s="470"/>
      <c r="U714" s="470"/>
      <c r="V714" s="470"/>
      <c r="W714" s="470"/>
      <c r="X714" s="470"/>
      <c r="Y714" s="470"/>
      <c r="Z714" s="470"/>
    </row>
    <row r="715" spans="1:26" ht="12.75" customHeight="1" x14ac:dyDescent="0.2">
      <c r="A715" s="470"/>
      <c r="B715" s="470"/>
      <c r="C715" s="470"/>
      <c r="D715" s="471"/>
      <c r="E715" s="471"/>
      <c r="F715" s="471"/>
      <c r="G715" s="471"/>
      <c r="H715" s="471"/>
      <c r="I715" s="471"/>
      <c r="J715" s="471"/>
      <c r="K715" s="471"/>
      <c r="L715" s="471"/>
      <c r="M715" s="471"/>
      <c r="N715" s="471"/>
      <c r="O715" s="470"/>
      <c r="P715" s="470"/>
      <c r="Q715" s="470"/>
      <c r="R715" s="470"/>
      <c r="S715" s="470"/>
      <c r="T715" s="470"/>
      <c r="U715" s="470"/>
      <c r="V715" s="470"/>
      <c r="W715" s="470"/>
      <c r="X715" s="470"/>
      <c r="Y715" s="470"/>
      <c r="Z715" s="470"/>
    </row>
    <row r="716" spans="1:26" ht="12.75" customHeight="1" x14ac:dyDescent="0.2">
      <c r="A716" s="470"/>
      <c r="B716" s="470"/>
      <c r="C716" s="470"/>
      <c r="D716" s="471"/>
      <c r="E716" s="471"/>
      <c r="F716" s="471"/>
      <c r="G716" s="471"/>
      <c r="H716" s="471"/>
      <c r="I716" s="471"/>
      <c r="J716" s="471"/>
      <c r="K716" s="471"/>
      <c r="L716" s="471"/>
      <c r="M716" s="471"/>
      <c r="N716" s="471"/>
      <c r="O716" s="470"/>
      <c r="P716" s="470"/>
      <c r="Q716" s="470"/>
      <c r="R716" s="470"/>
      <c r="S716" s="470"/>
      <c r="T716" s="470"/>
      <c r="U716" s="470"/>
      <c r="V716" s="470"/>
      <c r="W716" s="470"/>
      <c r="X716" s="470"/>
      <c r="Y716" s="470"/>
      <c r="Z716" s="470"/>
    </row>
    <row r="717" spans="1:26" ht="12.75" customHeight="1" x14ac:dyDescent="0.2">
      <c r="A717" s="470"/>
      <c r="B717" s="470"/>
      <c r="C717" s="470"/>
      <c r="D717" s="471"/>
      <c r="E717" s="471"/>
      <c r="F717" s="471"/>
      <c r="G717" s="471"/>
      <c r="H717" s="471"/>
      <c r="I717" s="471"/>
      <c r="J717" s="471"/>
      <c r="K717" s="471"/>
      <c r="L717" s="471"/>
      <c r="M717" s="471"/>
      <c r="N717" s="471"/>
      <c r="O717" s="470"/>
      <c r="P717" s="470"/>
      <c r="Q717" s="470"/>
      <c r="R717" s="470"/>
      <c r="S717" s="470"/>
      <c r="T717" s="470"/>
      <c r="U717" s="470"/>
      <c r="V717" s="470"/>
      <c r="W717" s="470"/>
      <c r="X717" s="470"/>
      <c r="Y717" s="470"/>
      <c r="Z717" s="470"/>
    </row>
    <row r="718" spans="1:26" ht="12.75" customHeight="1" x14ac:dyDescent="0.2">
      <c r="A718" s="470"/>
      <c r="B718" s="470"/>
      <c r="C718" s="470"/>
      <c r="D718" s="471"/>
      <c r="E718" s="471"/>
      <c r="F718" s="471"/>
      <c r="G718" s="471"/>
      <c r="H718" s="471"/>
      <c r="I718" s="471"/>
      <c r="J718" s="471"/>
      <c r="K718" s="471"/>
      <c r="L718" s="471"/>
      <c r="M718" s="471"/>
      <c r="N718" s="471"/>
      <c r="O718" s="470"/>
      <c r="P718" s="470"/>
      <c r="Q718" s="470"/>
      <c r="R718" s="470"/>
      <c r="S718" s="470"/>
      <c r="T718" s="470"/>
      <c r="U718" s="470"/>
      <c r="V718" s="470"/>
      <c r="W718" s="470"/>
      <c r="X718" s="470"/>
      <c r="Y718" s="470"/>
      <c r="Z718" s="470"/>
    </row>
    <row r="719" spans="1:26" ht="12.75" customHeight="1" x14ac:dyDescent="0.2">
      <c r="A719" s="470"/>
      <c r="B719" s="470"/>
      <c r="C719" s="470"/>
      <c r="D719" s="471"/>
      <c r="E719" s="471"/>
      <c r="F719" s="471"/>
      <c r="G719" s="471"/>
      <c r="H719" s="471"/>
      <c r="I719" s="471"/>
      <c r="J719" s="471"/>
      <c r="K719" s="471"/>
      <c r="L719" s="471"/>
      <c r="M719" s="471"/>
      <c r="N719" s="471"/>
      <c r="O719" s="470"/>
      <c r="P719" s="470"/>
      <c r="Q719" s="470"/>
      <c r="R719" s="470"/>
      <c r="S719" s="470"/>
      <c r="T719" s="470"/>
      <c r="U719" s="470"/>
      <c r="V719" s="470"/>
      <c r="W719" s="470"/>
      <c r="X719" s="470"/>
      <c r="Y719" s="470"/>
      <c r="Z719" s="470"/>
    </row>
    <row r="720" spans="1:26" ht="12.75" customHeight="1" x14ac:dyDescent="0.2">
      <c r="A720" s="470"/>
      <c r="B720" s="470"/>
      <c r="C720" s="470"/>
      <c r="D720" s="471"/>
      <c r="E720" s="471"/>
      <c r="F720" s="471"/>
      <c r="G720" s="471"/>
      <c r="H720" s="471"/>
      <c r="I720" s="471"/>
      <c r="J720" s="471"/>
      <c r="K720" s="471"/>
      <c r="L720" s="471"/>
      <c r="M720" s="471"/>
      <c r="N720" s="471"/>
      <c r="O720" s="470"/>
      <c r="P720" s="470"/>
      <c r="Q720" s="470"/>
      <c r="R720" s="470"/>
      <c r="S720" s="470"/>
      <c r="T720" s="470"/>
      <c r="U720" s="470"/>
      <c r="V720" s="470"/>
      <c r="W720" s="470"/>
      <c r="X720" s="470"/>
      <c r="Y720" s="470"/>
      <c r="Z720" s="470"/>
    </row>
    <row r="721" spans="1:26" ht="12.75" customHeight="1" x14ac:dyDescent="0.2">
      <c r="A721" s="470"/>
      <c r="B721" s="470"/>
      <c r="C721" s="470"/>
      <c r="D721" s="471"/>
      <c r="E721" s="471"/>
      <c r="F721" s="471"/>
      <c r="G721" s="471"/>
      <c r="H721" s="471"/>
      <c r="I721" s="471"/>
      <c r="J721" s="471"/>
      <c r="K721" s="471"/>
      <c r="L721" s="471"/>
      <c r="M721" s="471"/>
      <c r="N721" s="471"/>
      <c r="O721" s="470"/>
      <c r="P721" s="470"/>
      <c r="Q721" s="470"/>
      <c r="R721" s="470"/>
      <c r="S721" s="470"/>
      <c r="T721" s="470"/>
      <c r="U721" s="470"/>
      <c r="V721" s="470"/>
      <c r="W721" s="470"/>
      <c r="X721" s="470"/>
      <c r="Y721" s="470"/>
      <c r="Z721" s="470"/>
    </row>
    <row r="722" spans="1:26" ht="12.75" customHeight="1" x14ac:dyDescent="0.2">
      <c r="A722" s="470"/>
      <c r="B722" s="470"/>
      <c r="C722" s="470"/>
      <c r="D722" s="471"/>
      <c r="E722" s="471"/>
      <c r="F722" s="471"/>
      <c r="G722" s="471"/>
      <c r="H722" s="471"/>
      <c r="I722" s="471"/>
      <c r="J722" s="471"/>
      <c r="K722" s="471"/>
      <c r="L722" s="471"/>
      <c r="M722" s="471"/>
      <c r="N722" s="471"/>
      <c r="O722" s="470"/>
      <c r="P722" s="470"/>
      <c r="Q722" s="470"/>
      <c r="R722" s="470"/>
      <c r="S722" s="470"/>
      <c r="T722" s="470"/>
      <c r="U722" s="470"/>
      <c r="V722" s="470"/>
      <c r="W722" s="470"/>
      <c r="X722" s="470"/>
      <c r="Y722" s="470"/>
      <c r="Z722" s="470"/>
    </row>
    <row r="723" spans="1:26" ht="12.75" customHeight="1" x14ac:dyDescent="0.2">
      <c r="A723" s="470"/>
      <c r="B723" s="470"/>
      <c r="C723" s="470"/>
      <c r="D723" s="471"/>
      <c r="E723" s="471"/>
      <c r="F723" s="471"/>
      <c r="G723" s="471"/>
      <c r="H723" s="471"/>
      <c r="I723" s="471"/>
      <c r="J723" s="471"/>
      <c r="K723" s="471"/>
      <c r="L723" s="471"/>
      <c r="M723" s="471"/>
      <c r="N723" s="471"/>
      <c r="O723" s="470"/>
      <c r="P723" s="470"/>
      <c r="Q723" s="470"/>
      <c r="R723" s="470"/>
      <c r="S723" s="470"/>
      <c r="T723" s="470"/>
      <c r="U723" s="470"/>
      <c r="V723" s="470"/>
      <c r="W723" s="470"/>
      <c r="X723" s="470"/>
      <c r="Y723" s="470"/>
      <c r="Z723" s="470"/>
    </row>
    <row r="724" spans="1:26" ht="12.75" customHeight="1" x14ac:dyDescent="0.2">
      <c r="A724" s="470"/>
      <c r="B724" s="470"/>
      <c r="C724" s="470"/>
      <c r="D724" s="471"/>
      <c r="E724" s="471"/>
      <c r="F724" s="471"/>
      <c r="G724" s="471"/>
      <c r="H724" s="471"/>
      <c r="I724" s="471"/>
      <c r="J724" s="471"/>
      <c r="K724" s="471"/>
      <c r="L724" s="471"/>
      <c r="M724" s="471"/>
      <c r="N724" s="471"/>
      <c r="O724" s="470"/>
      <c r="P724" s="470"/>
      <c r="Q724" s="470"/>
      <c r="R724" s="470"/>
      <c r="S724" s="470"/>
      <c r="T724" s="470"/>
      <c r="U724" s="470"/>
      <c r="V724" s="470"/>
      <c r="W724" s="470"/>
      <c r="X724" s="470"/>
      <c r="Y724" s="470"/>
      <c r="Z724" s="470"/>
    </row>
    <row r="725" spans="1:26" ht="12.75" customHeight="1" x14ac:dyDescent="0.2">
      <c r="A725" s="470"/>
      <c r="B725" s="470"/>
      <c r="C725" s="470"/>
      <c r="D725" s="471"/>
      <c r="E725" s="471"/>
      <c r="F725" s="471"/>
      <c r="G725" s="471"/>
      <c r="H725" s="471"/>
      <c r="I725" s="471"/>
      <c r="J725" s="471"/>
      <c r="K725" s="471"/>
      <c r="L725" s="471"/>
      <c r="M725" s="471"/>
      <c r="N725" s="471"/>
      <c r="O725" s="470"/>
      <c r="P725" s="470"/>
      <c r="Q725" s="470"/>
      <c r="R725" s="470"/>
      <c r="S725" s="470"/>
      <c r="T725" s="470"/>
      <c r="U725" s="470"/>
      <c r="V725" s="470"/>
      <c r="W725" s="470"/>
      <c r="X725" s="470"/>
      <c r="Y725" s="470"/>
      <c r="Z725" s="470"/>
    </row>
    <row r="726" spans="1:26" ht="12.75" customHeight="1" x14ac:dyDescent="0.2">
      <c r="A726" s="470"/>
      <c r="B726" s="470"/>
      <c r="C726" s="470"/>
      <c r="D726" s="471"/>
      <c r="E726" s="471"/>
      <c r="F726" s="471"/>
      <c r="G726" s="471"/>
      <c r="H726" s="471"/>
      <c r="I726" s="471"/>
      <c r="J726" s="471"/>
      <c r="K726" s="471"/>
      <c r="L726" s="471"/>
      <c r="M726" s="471"/>
      <c r="N726" s="471"/>
      <c r="O726" s="470"/>
      <c r="P726" s="470"/>
      <c r="Q726" s="470"/>
      <c r="R726" s="470"/>
      <c r="S726" s="470"/>
      <c r="T726" s="470"/>
      <c r="U726" s="470"/>
      <c r="V726" s="470"/>
      <c r="W726" s="470"/>
      <c r="X726" s="470"/>
      <c r="Y726" s="470"/>
      <c r="Z726" s="470"/>
    </row>
    <row r="727" spans="1:26" ht="12.75" customHeight="1" x14ac:dyDescent="0.2">
      <c r="A727" s="470"/>
      <c r="B727" s="470"/>
      <c r="C727" s="470"/>
      <c r="D727" s="471"/>
      <c r="E727" s="471"/>
      <c r="F727" s="471"/>
      <c r="G727" s="471"/>
      <c r="H727" s="471"/>
      <c r="I727" s="471"/>
      <c r="J727" s="471"/>
      <c r="K727" s="471"/>
      <c r="L727" s="471"/>
      <c r="M727" s="471"/>
      <c r="N727" s="471"/>
      <c r="O727" s="470"/>
      <c r="P727" s="470"/>
      <c r="Q727" s="470"/>
      <c r="R727" s="470"/>
      <c r="S727" s="470"/>
      <c r="T727" s="470"/>
      <c r="U727" s="470"/>
      <c r="V727" s="470"/>
      <c r="W727" s="470"/>
      <c r="X727" s="470"/>
      <c r="Y727" s="470"/>
      <c r="Z727" s="470"/>
    </row>
    <row r="728" spans="1:26" ht="12.75" customHeight="1" x14ac:dyDescent="0.2">
      <c r="A728" s="470"/>
      <c r="B728" s="470"/>
      <c r="C728" s="470"/>
      <c r="D728" s="471"/>
      <c r="E728" s="471"/>
      <c r="F728" s="471"/>
      <c r="G728" s="471"/>
      <c r="H728" s="471"/>
      <c r="I728" s="471"/>
      <c r="J728" s="471"/>
      <c r="K728" s="471"/>
      <c r="L728" s="471"/>
      <c r="M728" s="471"/>
      <c r="N728" s="471"/>
      <c r="O728" s="470"/>
      <c r="P728" s="470"/>
      <c r="Q728" s="470"/>
      <c r="R728" s="470"/>
      <c r="S728" s="470"/>
      <c r="T728" s="470"/>
      <c r="U728" s="470"/>
      <c r="V728" s="470"/>
      <c r="W728" s="470"/>
      <c r="X728" s="470"/>
      <c r="Y728" s="470"/>
      <c r="Z728" s="470"/>
    </row>
    <row r="729" spans="1:26" ht="12.75" customHeight="1" x14ac:dyDescent="0.2">
      <c r="A729" s="470"/>
      <c r="B729" s="470"/>
      <c r="C729" s="470"/>
      <c r="D729" s="471"/>
      <c r="E729" s="471"/>
      <c r="F729" s="471"/>
      <c r="G729" s="471"/>
      <c r="H729" s="471"/>
      <c r="I729" s="471"/>
      <c r="J729" s="471"/>
      <c r="K729" s="471"/>
      <c r="L729" s="471"/>
      <c r="M729" s="471"/>
      <c r="N729" s="471"/>
      <c r="O729" s="470"/>
      <c r="P729" s="470"/>
      <c r="Q729" s="470"/>
      <c r="R729" s="470"/>
      <c r="S729" s="470"/>
      <c r="T729" s="470"/>
      <c r="U729" s="470"/>
      <c r="V729" s="470"/>
      <c r="W729" s="470"/>
      <c r="X729" s="470"/>
      <c r="Y729" s="470"/>
      <c r="Z729" s="470"/>
    </row>
    <row r="730" spans="1:26" ht="12.75" customHeight="1" x14ac:dyDescent="0.2">
      <c r="A730" s="470"/>
      <c r="B730" s="470"/>
      <c r="C730" s="470"/>
      <c r="D730" s="471"/>
      <c r="E730" s="471"/>
      <c r="F730" s="471"/>
      <c r="G730" s="471"/>
      <c r="H730" s="471"/>
      <c r="I730" s="471"/>
      <c r="J730" s="471"/>
      <c r="K730" s="471"/>
      <c r="L730" s="471"/>
      <c r="M730" s="471"/>
      <c r="N730" s="471"/>
      <c r="O730" s="470"/>
      <c r="P730" s="470"/>
      <c r="Q730" s="470"/>
      <c r="R730" s="470"/>
      <c r="S730" s="470"/>
      <c r="T730" s="470"/>
      <c r="U730" s="470"/>
      <c r="V730" s="470"/>
      <c r="W730" s="470"/>
      <c r="X730" s="470"/>
      <c r="Y730" s="470"/>
      <c r="Z730" s="470"/>
    </row>
    <row r="731" spans="1:26" ht="12.75" customHeight="1" x14ac:dyDescent="0.2">
      <c r="A731" s="470"/>
      <c r="B731" s="470"/>
      <c r="C731" s="470"/>
      <c r="D731" s="471"/>
      <c r="E731" s="471"/>
      <c r="F731" s="471"/>
      <c r="G731" s="471"/>
      <c r="H731" s="471"/>
      <c r="I731" s="471"/>
      <c r="J731" s="471"/>
      <c r="K731" s="471"/>
      <c r="L731" s="471"/>
      <c r="M731" s="471"/>
      <c r="N731" s="471"/>
      <c r="O731" s="470"/>
      <c r="P731" s="470"/>
      <c r="Q731" s="470"/>
      <c r="R731" s="470"/>
      <c r="S731" s="470"/>
      <c r="T731" s="470"/>
      <c r="U731" s="470"/>
      <c r="V731" s="470"/>
      <c r="W731" s="470"/>
      <c r="X731" s="470"/>
      <c r="Y731" s="470"/>
      <c r="Z731" s="470"/>
    </row>
    <row r="732" spans="1:26" ht="12.75" customHeight="1" x14ac:dyDescent="0.2">
      <c r="A732" s="470"/>
      <c r="B732" s="470"/>
      <c r="C732" s="470"/>
      <c r="D732" s="471"/>
      <c r="E732" s="471"/>
      <c r="F732" s="471"/>
      <c r="G732" s="471"/>
      <c r="H732" s="471"/>
      <c r="I732" s="471"/>
      <c r="J732" s="471"/>
      <c r="K732" s="471"/>
      <c r="L732" s="471"/>
      <c r="M732" s="471"/>
      <c r="N732" s="471"/>
      <c r="O732" s="470"/>
      <c r="P732" s="470"/>
      <c r="Q732" s="470"/>
      <c r="R732" s="470"/>
      <c r="S732" s="470"/>
      <c r="T732" s="470"/>
      <c r="U732" s="470"/>
      <c r="V732" s="470"/>
      <c r="W732" s="470"/>
      <c r="X732" s="470"/>
      <c r="Y732" s="470"/>
      <c r="Z732" s="470"/>
    </row>
    <row r="733" spans="1:26" ht="12.75" customHeight="1" x14ac:dyDescent="0.2">
      <c r="A733" s="470"/>
      <c r="B733" s="470"/>
      <c r="C733" s="470"/>
      <c r="D733" s="471"/>
      <c r="E733" s="471"/>
      <c r="F733" s="471"/>
      <c r="G733" s="471"/>
      <c r="H733" s="471"/>
      <c r="I733" s="471"/>
      <c r="J733" s="471"/>
      <c r="K733" s="471"/>
      <c r="L733" s="471"/>
      <c r="M733" s="471"/>
      <c r="N733" s="471"/>
      <c r="O733" s="470"/>
      <c r="P733" s="470"/>
      <c r="Q733" s="470"/>
      <c r="R733" s="470"/>
      <c r="S733" s="470"/>
      <c r="T733" s="470"/>
      <c r="U733" s="470"/>
      <c r="V733" s="470"/>
      <c r="W733" s="470"/>
      <c r="X733" s="470"/>
      <c r="Y733" s="470"/>
      <c r="Z733" s="470"/>
    </row>
    <row r="734" spans="1:26" ht="12.75" customHeight="1" x14ac:dyDescent="0.2">
      <c r="A734" s="470"/>
      <c r="B734" s="470"/>
      <c r="C734" s="470"/>
      <c r="D734" s="471"/>
      <c r="E734" s="471"/>
      <c r="F734" s="471"/>
      <c r="G734" s="471"/>
      <c r="H734" s="471"/>
      <c r="I734" s="471"/>
      <c r="J734" s="471"/>
      <c r="K734" s="471"/>
      <c r="L734" s="471"/>
      <c r="M734" s="471"/>
      <c r="N734" s="471"/>
      <c r="O734" s="470"/>
      <c r="P734" s="470"/>
      <c r="Q734" s="470"/>
      <c r="R734" s="470"/>
      <c r="S734" s="470"/>
      <c r="T734" s="470"/>
      <c r="U734" s="470"/>
      <c r="V734" s="470"/>
      <c r="W734" s="470"/>
      <c r="X734" s="470"/>
      <c r="Y734" s="470"/>
      <c r="Z734" s="470"/>
    </row>
    <row r="735" spans="1:26" ht="12.75" customHeight="1" x14ac:dyDescent="0.2">
      <c r="A735" s="470"/>
      <c r="B735" s="470"/>
      <c r="C735" s="470"/>
      <c r="D735" s="471"/>
      <c r="E735" s="471"/>
      <c r="F735" s="471"/>
      <c r="G735" s="471"/>
      <c r="H735" s="471"/>
      <c r="I735" s="471"/>
      <c r="J735" s="471"/>
      <c r="K735" s="471"/>
      <c r="L735" s="471"/>
      <c r="M735" s="471"/>
      <c r="N735" s="471"/>
      <c r="O735" s="470"/>
      <c r="P735" s="470"/>
      <c r="Q735" s="470"/>
      <c r="R735" s="470"/>
      <c r="S735" s="470"/>
      <c r="T735" s="470"/>
      <c r="U735" s="470"/>
      <c r="V735" s="470"/>
      <c r="W735" s="470"/>
      <c r="X735" s="470"/>
      <c r="Y735" s="470"/>
      <c r="Z735" s="470"/>
    </row>
    <row r="736" spans="1:26" ht="12.75" customHeight="1" x14ac:dyDescent="0.2">
      <c r="A736" s="470"/>
      <c r="B736" s="470"/>
      <c r="C736" s="470"/>
      <c r="D736" s="471"/>
      <c r="E736" s="471"/>
      <c r="F736" s="471"/>
      <c r="G736" s="471"/>
      <c r="H736" s="471"/>
      <c r="I736" s="471"/>
      <c r="J736" s="471"/>
      <c r="K736" s="471"/>
      <c r="L736" s="471"/>
      <c r="M736" s="471"/>
      <c r="N736" s="471"/>
      <c r="O736" s="470"/>
      <c r="P736" s="470"/>
      <c r="Q736" s="470"/>
      <c r="R736" s="470"/>
      <c r="S736" s="470"/>
      <c r="T736" s="470"/>
      <c r="U736" s="470"/>
      <c r="V736" s="470"/>
      <c r="W736" s="470"/>
      <c r="X736" s="470"/>
      <c r="Y736" s="470"/>
      <c r="Z736" s="470"/>
    </row>
    <row r="737" spans="1:26" ht="12.75" customHeight="1" x14ac:dyDescent="0.2">
      <c r="A737" s="470"/>
      <c r="B737" s="470"/>
      <c r="C737" s="470"/>
      <c r="D737" s="471"/>
      <c r="E737" s="471"/>
      <c r="F737" s="471"/>
      <c r="G737" s="471"/>
      <c r="H737" s="471"/>
      <c r="I737" s="471"/>
      <c r="J737" s="471"/>
      <c r="K737" s="471"/>
      <c r="L737" s="471"/>
      <c r="M737" s="471"/>
      <c r="N737" s="471"/>
      <c r="O737" s="470"/>
      <c r="P737" s="470"/>
      <c r="Q737" s="470"/>
      <c r="R737" s="470"/>
      <c r="S737" s="470"/>
      <c r="T737" s="470"/>
      <c r="U737" s="470"/>
      <c r="V737" s="470"/>
      <c r="W737" s="470"/>
      <c r="X737" s="470"/>
      <c r="Y737" s="470"/>
      <c r="Z737" s="470"/>
    </row>
    <row r="738" spans="1:26" ht="12.75" customHeight="1" x14ac:dyDescent="0.2">
      <c r="A738" s="470"/>
      <c r="B738" s="470"/>
      <c r="C738" s="470"/>
      <c r="D738" s="471"/>
      <c r="E738" s="471"/>
      <c r="F738" s="471"/>
      <c r="G738" s="471"/>
      <c r="H738" s="471"/>
      <c r="I738" s="471"/>
      <c r="J738" s="471"/>
      <c r="K738" s="471"/>
      <c r="L738" s="471"/>
      <c r="M738" s="471"/>
      <c r="N738" s="471"/>
      <c r="O738" s="470"/>
      <c r="P738" s="470"/>
      <c r="Q738" s="470"/>
      <c r="R738" s="470"/>
      <c r="S738" s="470"/>
      <c r="T738" s="470"/>
      <c r="U738" s="470"/>
      <c r="V738" s="470"/>
      <c r="W738" s="470"/>
      <c r="X738" s="470"/>
      <c r="Y738" s="470"/>
      <c r="Z738" s="470"/>
    </row>
    <row r="739" spans="1:26" ht="12.75" customHeight="1" x14ac:dyDescent="0.2">
      <c r="A739" s="470"/>
      <c r="B739" s="470"/>
      <c r="C739" s="470"/>
      <c r="D739" s="471"/>
      <c r="E739" s="471"/>
      <c r="F739" s="471"/>
      <c r="G739" s="471"/>
      <c r="H739" s="471"/>
      <c r="I739" s="471"/>
      <c r="J739" s="471"/>
      <c r="K739" s="471"/>
      <c r="L739" s="471"/>
      <c r="M739" s="471"/>
      <c r="N739" s="471"/>
      <c r="O739" s="470"/>
      <c r="P739" s="470"/>
      <c r="Q739" s="470"/>
      <c r="R739" s="470"/>
      <c r="S739" s="470"/>
      <c r="T739" s="470"/>
      <c r="U739" s="470"/>
      <c r="V739" s="470"/>
      <c r="W739" s="470"/>
      <c r="X739" s="470"/>
      <c r="Y739" s="470"/>
      <c r="Z739" s="470"/>
    </row>
    <row r="740" spans="1:26" ht="12.75" customHeight="1" x14ac:dyDescent="0.2">
      <c r="A740" s="470"/>
      <c r="B740" s="470"/>
      <c r="C740" s="470"/>
      <c r="D740" s="471"/>
      <c r="E740" s="471"/>
      <c r="F740" s="471"/>
      <c r="G740" s="471"/>
      <c r="H740" s="471"/>
      <c r="I740" s="471"/>
      <c r="J740" s="471"/>
      <c r="K740" s="471"/>
      <c r="L740" s="471"/>
      <c r="M740" s="471"/>
      <c r="N740" s="471"/>
      <c r="O740" s="470"/>
      <c r="P740" s="470"/>
      <c r="Q740" s="470"/>
      <c r="R740" s="470"/>
      <c r="S740" s="470"/>
      <c r="T740" s="470"/>
      <c r="U740" s="470"/>
      <c r="V740" s="470"/>
      <c r="W740" s="470"/>
      <c r="X740" s="470"/>
      <c r="Y740" s="470"/>
      <c r="Z740" s="470"/>
    </row>
    <row r="741" spans="1:26" ht="12.75" customHeight="1" x14ac:dyDescent="0.2">
      <c r="A741" s="470"/>
      <c r="B741" s="470"/>
      <c r="C741" s="470"/>
      <c r="D741" s="471"/>
      <c r="E741" s="471"/>
      <c r="F741" s="471"/>
      <c r="G741" s="471"/>
      <c r="H741" s="471"/>
      <c r="I741" s="471"/>
      <c r="J741" s="471"/>
      <c r="K741" s="471"/>
      <c r="L741" s="471"/>
      <c r="M741" s="471"/>
      <c r="N741" s="471"/>
      <c r="O741" s="470"/>
      <c r="P741" s="470"/>
      <c r="Q741" s="470"/>
      <c r="R741" s="470"/>
      <c r="S741" s="470"/>
      <c r="T741" s="470"/>
      <c r="U741" s="470"/>
      <c r="V741" s="470"/>
      <c r="W741" s="470"/>
      <c r="X741" s="470"/>
      <c r="Y741" s="470"/>
      <c r="Z741" s="470"/>
    </row>
    <row r="742" spans="1:26" ht="12.75" customHeight="1" x14ac:dyDescent="0.2">
      <c r="A742" s="470"/>
      <c r="B742" s="470"/>
      <c r="C742" s="470"/>
      <c r="D742" s="471"/>
      <c r="E742" s="471"/>
      <c r="F742" s="471"/>
      <c r="G742" s="471"/>
      <c r="H742" s="471"/>
      <c r="I742" s="471"/>
      <c r="J742" s="471"/>
      <c r="K742" s="471"/>
      <c r="L742" s="471"/>
      <c r="M742" s="471"/>
      <c r="N742" s="471"/>
      <c r="O742" s="470"/>
      <c r="P742" s="470"/>
      <c r="Q742" s="470"/>
      <c r="R742" s="470"/>
      <c r="S742" s="470"/>
      <c r="T742" s="470"/>
      <c r="U742" s="470"/>
      <c r="V742" s="470"/>
      <c r="W742" s="470"/>
      <c r="X742" s="470"/>
      <c r="Y742" s="470"/>
      <c r="Z742" s="470"/>
    </row>
    <row r="743" spans="1:26" ht="12.75" customHeight="1" x14ac:dyDescent="0.2">
      <c r="A743" s="470"/>
      <c r="B743" s="470"/>
      <c r="C743" s="470"/>
      <c r="D743" s="471"/>
      <c r="E743" s="471"/>
      <c r="F743" s="471"/>
      <c r="G743" s="471"/>
      <c r="H743" s="471"/>
      <c r="I743" s="471"/>
      <c r="J743" s="471"/>
      <c r="K743" s="471"/>
      <c r="L743" s="471"/>
      <c r="M743" s="471"/>
      <c r="N743" s="471"/>
      <c r="O743" s="470"/>
      <c r="P743" s="470"/>
      <c r="Q743" s="470"/>
      <c r="R743" s="470"/>
      <c r="S743" s="470"/>
      <c r="T743" s="470"/>
      <c r="U743" s="470"/>
      <c r="V743" s="470"/>
      <c r="W743" s="470"/>
      <c r="X743" s="470"/>
      <c r="Y743" s="470"/>
      <c r="Z743" s="470"/>
    </row>
    <row r="744" spans="1:26" ht="12.75" customHeight="1" x14ac:dyDescent="0.2">
      <c r="A744" s="470"/>
      <c r="B744" s="470"/>
      <c r="C744" s="470"/>
      <c r="D744" s="471"/>
      <c r="E744" s="471"/>
      <c r="F744" s="471"/>
      <c r="G744" s="471"/>
      <c r="H744" s="471"/>
      <c r="I744" s="471"/>
      <c r="J744" s="471"/>
      <c r="K744" s="471"/>
      <c r="L744" s="471"/>
      <c r="M744" s="471"/>
      <c r="N744" s="471"/>
      <c r="O744" s="470"/>
      <c r="P744" s="470"/>
      <c r="Q744" s="470"/>
      <c r="R744" s="470"/>
      <c r="S744" s="470"/>
      <c r="T744" s="470"/>
      <c r="U744" s="470"/>
      <c r="V744" s="470"/>
      <c r="W744" s="470"/>
      <c r="X744" s="470"/>
      <c r="Y744" s="470"/>
      <c r="Z744" s="470"/>
    </row>
    <row r="745" spans="1:26" ht="12.75" customHeight="1" x14ac:dyDescent="0.2">
      <c r="A745" s="470"/>
      <c r="B745" s="470"/>
      <c r="C745" s="470"/>
      <c r="D745" s="471"/>
      <c r="E745" s="471"/>
      <c r="F745" s="471"/>
      <c r="G745" s="471"/>
      <c r="H745" s="471"/>
      <c r="I745" s="471"/>
      <c r="J745" s="471"/>
      <c r="K745" s="471"/>
      <c r="L745" s="471"/>
      <c r="M745" s="471"/>
      <c r="N745" s="471"/>
      <c r="O745" s="470"/>
      <c r="P745" s="470"/>
      <c r="Q745" s="470"/>
      <c r="R745" s="470"/>
      <c r="S745" s="470"/>
      <c r="T745" s="470"/>
      <c r="U745" s="470"/>
      <c r="V745" s="470"/>
      <c r="W745" s="470"/>
      <c r="X745" s="470"/>
      <c r="Y745" s="470"/>
      <c r="Z745" s="470"/>
    </row>
    <row r="746" spans="1:26" ht="12.75" customHeight="1" x14ac:dyDescent="0.2">
      <c r="A746" s="470"/>
      <c r="B746" s="470"/>
      <c r="C746" s="470"/>
      <c r="D746" s="471"/>
      <c r="E746" s="471"/>
      <c r="F746" s="471"/>
      <c r="G746" s="471"/>
      <c r="H746" s="471"/>
      <c r="I746" s="471"/>
      <c r="J746" s="471"/>
      <c r="K746" s="471"/>
      <c r="L746" s="471"/>
      <c r="M746" s="471"/>
      <c r="N746" s="471"/>
      <c r="O746" s="470"/>
      <c r="P746" s="470"/>
      <c r="Q746" s="470"/>
      <c r="R746" s="470"/>
      <c r="S746" s="470"/>
      <c r="T746" s="470"/>
      <c r="U746" s="470"/>
      <c r="V746" s="470"/>
      <c r="W746" s="470"/>
      <c r="X746" s="470"/>
      <c r="Y746" s="470"/>
      <c r="Z746" s="470"/>
    </row>
    <row r="747" spans="1:26" ht="12.75" customHeight="1" x14ac:dyDescent="0.2">
      <c r="A747" s="470"/>
      <c r="B747" s="470"/>
      <c r="C747" s="470"/>
      <c r="D747" s="471"/>
      <c r="E747" s="471"/>
      <c r="F747" s="471"/>
      <c r="G747" s="471"/>
      <c r="H747" s="471"/>
      <c r="I747" s="471"/>
      <c r="J747" s="471"/>
      <c r="K747" s="471"/>
      <c r="L747" s="471"/>
      <c r="M747" s="471"/>
      <c r="N747" s="471"/>
      <c r="O747" s="470"/>
      <c r="P747" s="470"/>
      <c r="Q747" s="470"/>
      <c r="R747" s="470"/>
      <c r="S747" s="470"/>
      <c r="T747" s="470"/>
      <c r="U747" s="470"/>
      <c r="V747" s="470"/>
      <c r="W747" s="470"/>
      <c r="X747" s="470"/>
      <c r="Y747" s="470"/>
      <c r="Z747" s="470"/>
    </row>
    <row r="748" spans="1:26" ht="12.75" customHeight="1" x14ac:dyDescent="0.2">
      <c r="A748" s="470"/>
      <c r="B748" s="470"/>
      <c r="C748" s="470"/>
      <c r="D748" s="471"/>
      <c r="E748" s="471"/>
      <c r="F748" s="471"/>
      <c r="G748" s="471"/>
      <c r="H748" s="471"/>
      <c r="I748" s="471"/>
      <c r="J748" s="471"/>
      <c r="K748" s="471"/>
      <c r="L748" s="471"/>
      <c r="M748" s="471"/>
      <c r="N748" s="471"/>
      <c r="O748" s="470"/>
      <c r="P748" s="470"/>
      <c r="Q748" s="470"/>
      <c r="R748" s="470"/>
      <c r="S748" s="470"/>
      <c r="T748" s="470"/>
      <c r="U748" s="470"/>
      <c r="V748" s="470"/>
      <c r="W748" s="470"/>
      <c r="X748" s="470"/>
      <c r="Y748" s="470"/>
      <c r="Z748" s="470"/>
    </row>
    <row r="749" spans="1:26" ht="12.75" customHeight="1" x14ac:dyDescent="0.2">
      <c r="A749" s="470"/>
      <c r="B749" s="470"/>
      <c r="C749" s="470"/>
      <c r="D749" s="471"/>
      <c r="E749" s="471"/>
      <c r="F749" s="471"/>
      <c r="G749" s="471"/>
      <c r="H749" s="471"/>
      <c r="I749" s="471"/>
      <c r="J749" s="471"/>
      <c r="K749" s="471"/>
      <c r="L749" s="471"/>
      <c r="M749" s="471"/>
      <c r="N749" s="471"/>
      <c r="O749" s="470"/>
      <c r="P749" s="470"/>
      <c r="Q749" s="470"/>
      <c r="R749" s="470"/>
      <c r="S749" s="470"/>
      <c r="T749" s="470"/>
      <c r="U749" s="470"/>
      <c r="V749" s="470"/>
      <c r="W749" s="470"/>
      <c r="X749" s="470"/>
      <c r="Y749" s="470"/>
      <c r="Z749" s="470"/>
    </row>
    <row r="750" spans="1:26" ht="12.75" customHeight="1" x14ac:dyDescent="0.2">
      <c r="A750" s="470"/>
      <c r="B750" s="470"/>
      <c r="C750" s="470"/>
      <c r="D750" s="471"/>
      <c r="E750" s="471"/>
      <c r="F750" s="471"/>
      <c r="G750" s="471"/>
      <c r="H750" s="471"/>
      <c r="I750" s="471"/>
      <c r="J750" s="471"/>
      <c r="K750" s="471"/>
      <c r="L750" s="471"/>
      <c r="M750" s="471"/>
      <c r="N750" s="471"/>
      <c r="O750" s="470"/>
      <c r="P750" s="470"/>
      <c r="Q750" s="470"/>
      <c r="R750" s="470"/>
      <c r="S750" s="470"/>
      <c r="T750" s="470"/>
      <c r="U750" s="470"/>
      <c r="V750" s="470"/>
      <c r="W750" s="470"/>
      <c r="X750" s="470"/>
      <c r="Y750" s="470"/>
      <c r="Z750" s="470"/>
    </row>
    <row r="751" spans="1:26" ht="12.75" customHeight="1" x14ac:dyDescent="0.2">
      <c r="A751" s="470"/>
      <c r="B751" s="470"/>
      <c r="C751" s="470"/>
      <c r="D751" s="471"/>
      <c r="E751" s="471"/>
      <c r="F751" s="471"/>
      <c r="G751" s="471"/>
      <c r="H751" s="471"/>
      <c r="I751" s="471"/>
      <c r="J751" s="471"/>
      <c r="K751" s="471"/>
      <c r="L751" s="471"/>
      <c r="M751" s="471"/>
      <c r="N751" s="471"/>
      <c r="O751" s="470"/>
      <c r="P751" s="470"/>
      <c r="Q751" s="470"/>
      <c r="R751" s="470"/>
      <c r="S751" s="470"/>
      <c r="T751" s="470"/>
      <c r="U751" s="470"/>
      <c r="V751" s="470"/>
      <c r="W751" s="470"/>
      <c r="X751" s="470"/>
      <c r="Y751" s="470"/>
      <c r="Z751" s="470"/>
    </row>
    <row r="752" spans="1:26" ht="12.75" customHeight="1" x14ac:dyDescent="0.2">
      <c r="A752" s="470"/>
      <c r="B752" s="470"/>
      <c r="C752" s="470"/>
      <c r="D752" s="471"/>
      <c r="E752" s="471"/>
      <c r="F752" s="471"/>
      <c r="G752" s="471"/>
      <c r="H752" s="471"/>
      <c r="I752" s="471"/>
      <c r="J752" s="471"/>
      <c r="K752" s="471"/>
      <c r="L752" s="471"/>
      <c r="M752" s="471"/>
      <c r="N752" s="471"/>
      <c r="O752" s="470"/>
      <c r="P752" s="470"/>
      <c r="Q752" s="470"/>
      <c r="R752" s="470"/>
      <c r="S752" s="470"/>
      <c r="T752" s="470"/>
      <c r="U752" s="470"/>
      <c r="V752" s="470"/>
      <c r="W752" s="470"/>
      <c r="X752" s="470"/>
      <c r="Y752" s="470"/>
      <c r="Z752" s="470"/>
    </row>
    <row r="753" spans="1:26" ht="12.75" customHeight="1" x14ac:dyDescent="0.2">
      <c r="A753" s="470"/>
      <c r="B753" s="470"/>
      <c r="C753" s="470"/>
      <c r="D753" s="471"/>
      <c r="E753" s="471"/>
      <c r="F753" s="471"/>
      <c r="G753" s="471"/>
      <c r="H753" s="471"/>
      <c r="I753" s="471"/>
      <c r="J753" s="471"/>
      <c r="K753" s="471"/>
      <c r="L753" s="471"/>
      <c r="M753" s="471"/>
      <c r="N753" s="471"/>
      <c r="O753" s="470"/>
      <c r="P753" s="470"/>
      <c r="Q753" s="470"/>
      <c r="R753" s="470"/>
      <c r="S753" s="470"/>
      <c r="T753" s="470"/>
      <c r="U753" s="470"/>
      <c r="V753" s="470"/>
      <c r="W753" s="470"/>
      <c r="X753" s="470"/>
      <c r="Y753" s="470"/>
      <c r="Z753" s="470"/>
    </row>
    <row r="754" spans="1:26" ht="12.75" customHeight="1" x14ac:dyDescent="0.2">
      <c r="A754" s="470"/>
      <c r="B754" s="470"/>
      <c r="C754" s="470"/>
      <c r="D754" s="471"/>
      <c r="E754" s="471"/>
      <c r="F754" s="471"/>
      <c r="G754" s="471"/>
      <c r="H754" s="471"/>
      <c r="I754" s="471"/>
      <c r="J754" s="471"/>
      <c r="K754" s="471"/>
      <c r="L754" s="471"/>
      <c r="M754" s="471"/>
      <c r="N754" s="471"/>
      <c r="O754" s="470"/>
      <c r="P754" s="470"/>
      <c r="Q754" s="470"/>
      <c r="R754" s="470"/>
      <c r="S754" s="470"/>
      <c r="T754" s="470"/>
      <c r="U754" s="470"/>
      <c r="V754" s="470"/>
      <c r="W754" s="470"/>
      <c r="X754" s="470"/>
      <c r="Y754" s="470"/>
      <c r="Z754" s="470"/>
    </row>
    <row r="755" spans="1:26" ht="12.75" customHeight="1" x14ac:dyDescent="0.2">
      <c r="A755" s="470"/>
      <c r="B755" s="470"/>
      <c r="C755" s="470"/>
      <c r="D755" s="471"/>
      <c r="E755" s="471"/>
      <c r="F755" s="471"/>
      <c r="G755" s="471"/>
      <c r="H755" s="471"/>
      <c r="I755" s="471"/>
      <c r="J755" s="471"/>
      <c r="K755" s="471"/>
      <c r="L755" s="471"/>
      <c r="M755" s="471"/>
      <c r="N755" s="471"/>
      <c r="O755" s="470"/>
      <c r="P755" s="470"/>
      <c r="Q755" s="470"/>
      <c r="R755" s="470"/>
      <c r="S755" s="470"/>
      <c r="T755" s="470"/>
      <c r="U755" s="470"/>
      <c r="V755" s="470"/>
      <c r="W755" s="470"/>
      <c r="X755" s="470"/>
      <c r="Y755" s="470"/>
      <c r="Z755" s="470"/>
    </row>
    <row r="756" spans="1:26" ht="12.75" customHeight="1" x14ac:dyDescent="0.2">
      <c r="A756" s="470"/>
      <c r="B756" s="470"/>
      <c r="C756" s="470"/>
      <c r="D756" s="471"/>
      <c r="E756" s="471"/>
      <c r="F756" s="471"/>
      <c r="G756" s="471"/>
      <c r="H756" s="471"/>
      <c r="I756" s="471"/>
      <c r="J756" s="471"/>
      <c r="K756" s="471"/>
      <c r="L756" s="471"/>
      <c r="M756" s="471"/>
      <c r="N756" s="471"/>
      <c r="O756" s="470"/>
      <c r="P756" s="470"/>
      <c r="Q756" s="470"/>
      <c r="R756" s="470"/>
      <c r="S756" s="470"/>
      <c r="T756" s="470"/>
      <c r="U756" s="470"/>
      <c r="V756" s="470"/>
      <c r="W756" s="470"/>
      <c r="X756" s="470"/>
      <c r="Y756" s="470"/>
      <c r="Z756" s="470"/>
    </row>
    <row r="757" spans="1:26" ht="12.75" customHeight="1" x14ac:dyDescent="0.2">
      <c r="A757" s="470"/>
      <c r="B757" s="470"/>
      <c r="C757" s="470"/>
      <c r="D757" s="471"/>
      <c r="E757" s="471"/>
      <c r="F757" s="471"/>
      <c r="G757" s="471"/>
      <c r="H757" s="471"/>
      <c r="I757" s="471"/>
      <c r="J757" s="471"/>
      <c r="K757" s="471"/>
      <c r="L757" s="471"/>
      <c r="M757" s="471"/>
      <c r="N757" s="471"/>
      <c r="O757" s="470"/>
      <c r="P757" s="470"/>
      <c r="Q757" s="470"/>
      <c r="R757" s="470"/>
      <c r="S757" s="470"/>
      <c r="T757" s="470"/>
      <c r="U757" s="470"/>
      <c r="V757" s="470"/>
      <c r="W757" s="470"/>
      <c r="X757" s="470"/>
      <c r="Y757" s="470"/>
      <c r="Z757" s="470"/>
    </row>
    <row r="758" spans="1:26" ht="12.75" customHeight="1" x14ac:dyDescent="0.2">
      <c r="A758" s="470"/>
      <c r="B758" s="470"/>
      <c r="C758" s="470"/>
      <c r="D758" s="471"/>
      <c r="E758" s="471"/>
      <c r="F758" s="471"/>
      <c r="G758" s="471"/>
      <c r="H758" s="471"/>
      <c r="I758" s="471"/>
      <c r="J758" s="471"/>
      <c r="K758" s="471"/>
      <c r="L758" s="471"/>
      <c r="M758" s="471"/>
      <c r="N758" s="471"/>
      <c r="O758" s="470"/>
      <c r="P758" s="470"/>
      <c r="Q758" s="470"/>
      <c r="R758" s="470"/>
      <c r="S758" s="470"/>
      <c r="T758" s="470"/>
      <c r="U758" s="470"/>
      <c r="V758" s="470"/>
      <c r="W758" s="470"/>
      <c r="X758" s="470"/>
      <c r="Y758" s="470"/>
      <c r="Z758" s="470"/>
    </row>
    <row r="759" spans="1:26" ht="12.75" customHeight="1" x14ac:dyDescent="0.2">
      <c r="A759" s="470"/>
      <c r="B759" s="470"/>
      <c r="C759" s="470"/>
      <c r="D759" s="471"/>
      <c r="E759" s="471"/>
      <c r="F759" s="471"/>
      <c r="G759" s="471"/>
      <c r="H759" s="471"/>
      <c r="I759" s="471"/>
      <c r="J759" s="471"/>
      <c r="K759" s="471"/>
      <c r="L759" s="471"/>
      <c r="M759" s="471"/>
      <c r="N759" s="471"/>
      <c r="O759" s="470"/>
      <c r="P759" s="470"/>
      <c r="Q759" s="470"/>
      <c r="R759" s="470"/>
      <c r="S759" s="470"/>
      <c r="T759" s="470"/>
      <c r="U759" s="470"/>
      <c r="V759" s="470"/>
      <c r="W759" s="470"/>
      <c r="X759" s="470"/>
      <c r="Y759" s="470"/>
      <c r="Z759" s="470"/>
    </row>
    <row r="760" spans="1:26" ht="12.75" customHeight="1" x14ac:dyDescent="0.2">
      <c r="A760" s="470"/>
      <c r="B760" s="470"/>
      <c r="C760" s="470"/>
      <c r="D760" s="471"/>
      <c r="E760" s="471"/>
      <c r="F760" s="471"/>
      <c r="G760" s="471"/>
      <c r="H760" s="471"/>
      <c r="I760" s="471"/>
      <c r="J760" s="471"/>
      <c r="K760" s="471"/>
      <c r="L760" s="471"/>
      <c r="M760" s="471"/>
      <c r="N760" s="471"/>
      <c r="O760" s="470"/>
      <c r="P760" s="470"/>
      <c r="Q760" s="470"/>
      <c r="R760" s="470"/>
      <c r="S760" s="470"/>
      <c r="T760" s="470"/>
      <c r="U760" s="470"/>
      <c r="V760" s="470"/>
      <c r="W760" s="470"/>
      <c r="X760" s="470"/>
      <c r="Y760" s="470"/>
      <c r="Z760" s="470"/>
    </row>
    <row r="761" spans="1:26" ht="12.75" customHeight="1" x14ac:dyDescent="0.2">
      <c r="A761" s="470"/>
      <c r="B761" s="470"/>
      <c r="C761" s="470"/>
      <c r="D761" s="471"/>
      <c r="E761" s="471"/>
      <c r="F761" s="471"/>
      <c r="G761" s="471"/>
      <c r="H761" s="471"/>
      <c r="I761" s="471"/>
      <c r="J761" s="471"/>
      <c r="K761" s="471"/>
      <c r="L761" s="471"/>
      <c r="M761" s="471"/>
      <c r="N761" s="471"/>
      <c r="O761" s="470"/>
      <c r="P761" s="470"/>
      <c r="Q761" s="470"/>
      <c r="R761" s="470"/>
      <c r="S761" s="470"/>
      <c r="T761" s="470"/>
      <c r="U761" s="470"/>
      <c r="V761" s="470"/>
      <c r="W761" s="470"/>
      <c r="X761" s="470"/>
      <c r="Y761" s="470"/>
      <c r="Z761" s="470"/>
    </row>
    <row r="762" spans="1:26" ht="12.75" customHeight="1" x14ac:dyDescent="0.2">
      <c r="A762" s="470"/>
      <c r="B762" s="470"/>
      <c r="C762" s="470"/>
      <c r="D762" s="471"/>
      <c r="E762" s="471"/>
      <c r="F762" s="471"/>
      <c r="G762" s="471"/>
      <c r="H762" s="471"/>
      <c r="I762" s="471"/>
      <c r="J762" s="471"/>
      <c r="K762" s="471"/>
      <c r="L762" s="471"/>
      <c r="M762" s="471"/>
      <c r="N762" s="471"/>
      <c r="O762" s="470"/>
      <c r="P762" s="470"/>
      <c r="Q762" s="470"/>
      <c r="R762" s="470"/>
      <c r="S762" s="470"/>
      <c r="T762" s="470"/>
      <c r="U762" s="470"/>
      <c r="V762" s="470"/>
      <c r="W762" s="470"/>
      <c r="X762" s="470"/>
      <c r="Y762" s="470"/>
      <c r="Z762" s="470"/>
    </row>
    <row r="763" spans="1:26" ht="12.75" customHeight="1" x14ac:dyDescent="0.2">
      <c r="A763" s="470"/>
      <c r="B763" s="470"/>
      <c r="C763" s="470"/>
      <c r="D763" s="471"/>
      <c r="E763" s="471"/>
      <c r="F763" s="471"/>
      <c r="G763" s="471"/>
      <c r="H763" s="471"/>
      <c r="I763" s="471"/>
      <c r="J763" s="471"/>
      <c r="K763" s="471"/>
      <c r="L763" s="471"/>
      <c r="M763" s="471"/>
      <c r="N763" s="471"/>
      <c r="O763" s="470"/>
      <c r="P763" s="470"/>
      <c r="Q763" s="470"/>
      <c r="R763" s="470"/>
      <c r="S763" s="470"/>
      <c r="T763" s="470"/>
      <c r="U763" s="470"/>
      <c r="V763" s="470"/>
      <c r="W763" s="470"/>
      <c r="X763" s="470"/>
      <c r="Y763" s="470"/>
      <c r="Z763" s="470"/>
    </row>
    <row r="764" spans="1:26" ht="12.75" customHeight="1" x14ac:dyDescent="0.2">
      <c r="A764" s="470"/>
      <c r="B764" s="470"/>
      <c r="C764" s="470"/>
      <c r="D764" s="471"/>
      <c r="E764" s="471"/>
      <c r="F764" s="471"/>
      <c r="G764" s="471"/>
      <c r="H764" s="471"/>
      <c r="I764" s="471"/>
      <c r="J764" s="471"/>
      <c r="K764" s="471"/>
      <c r="L764" s="471"/>
      <c r="M764" s="471"/>
      <c r="N764" s="471"/>
      <c r="O764" s="470"/>
      <c r="P764" s="470"/>
      <c r="Q764" s="470"/>
      <c r="R764" s="470"/>
      <c r="S764" s="470"/>
      <c r="T764" s="470"/>
      <c r="U764" s="470"/>
      <c r="V764" s="470"/>
      <c r="W764" s="470"/>
      <c r="X764" s="470"/>
      <c r="Y764" s="470"/>
      <c r="Z764" s="470"/>
    </row>
    <row r="765" spans="1:26" ht="12.75" customHeight="1" x14ac:dyDescent="0.2">
      <c r="A765" s="470"/>
      <c r="B765" s="470"/>
      <c r="C765" s="470"/>
      <c r="D765" s="471"/>
      <c r="E765" s="471"/>
      <c r="F765" s="471"/>
      <c r="G765" s="471"/>
      <c r="H765" s="471"/>
      <c r="I765" s="471"/>
      <c r="J765" s="471"/>
      <c r="K765" s="471"/>
      <c r="L765" s="471"/>
      <c r="M765" s="471"/>
      <c r="N765" s="471"/>
      <c r="O765" s="470"/>
      <c r="P765" s="470"/>
      <c r="Q765" s="470"/>
      <c r="R765" s="470"/>
      <c r="S765" s="470"/>
      <c r="T765" s="470"/>
      <c r="U765" s="470"/>
      <c r="V765" s="470"/>
      <c r="W765" s="470"/>
      <c r="X765" s="470"/>
      <c r="Y765" s="470"/>
      <c r="Z765" s="470"/>
    </row>
    <row r="766" spans="1:26" ht="12.75" customHeight="1" x14ac:dyDescent="0.2">
      <c r="A766" s="470"/>
      <c r="B766" s="470"/>
      <c r="C766" s="470"/>
      <c r="D766" s="471"/>
      <c r="E766" s="471"/>
      <c r="F766" s="471"/>
      <c r="G766" s="471"/>
      <c r="H766" s="471"/>
      <c r="I766" s="471"/>
      <c r="J766" s="471"/>
      <c r="K766" s="471"/>
      <c r="L766" s="471"/>
      <c r="M766" s="471"/>
      <c r="N766" s="471"/>
      <c r="O766" s="470"/>
      <c r="P766" s="470"/>
      <c r="Q766" s="470"/>
      <c r="R766" s="470"/>
      <c r="S766" s="470"/>
      <c r="T766" s="470"/>
      <c r="U766" s="470"/>
      <c r="V766" s="470"/>
      <c r="W766" s="470"/>
      <c r="X766" s="470"/>
      <c r="Y766" s="470"/>
      <c r="Z766" s="470"/>
    </row>
    <row r="767" spans="1:26" ht="12.75" customHeight="1" x14ac:dyDescent="0.2">
      <c r="A767" s="470"/>
      <c r="B767" s="470"/>
      <c r="C767" s="470"/>
      <c r="D767" s="471"/>
      <c r="E767" s="471"/>
      <c r="F767" s="471"/>
      <c r="G767" s="471"/>
      <c r="H767" s="471"/>
      <c r="I767" s="471"/>
      <c r="J767" s="471"/>
      <c r="K767" s="471"/>
      <c r="L767" s="471"/>
      <c r="M767" s="471"/>
      <c r="N767" s="471"/>
      <c r="O767" s="470"/>
      <c r="P767" s="470"/>
      <c r="Q767" s="470"/>
      <c r="R767" s="470"/>
      <c r="S767" s="470"/>
      <c r="T767" s="470"/>
      <c r="U767" s="470"/>
      <c r="V767" s="470"/>
      <c r="W767" s="470"/>
      <c r="X767" s="470"/>
      <c r="Y767" s="470"/>
      <c r="Z767" s="470"/>
    </row>
    <row r="768" spans="1:26" ht="12.75" customHeight="1" x14ac:dyDescent="0.2">
      <c r="A768" s="470"/>
      <c r="B768" s="470"/>
      <c r="C768" s="470"/>
      <c r="D768" s="471"/>
      <c r="E768" s="471"/>
      <c r="F768" s="471"/>
      <c r="G768" s="471"/>
      <c r="H768" s="471"/>
      <c r="I768" s="471"/>
      <c r="J768" s="471"/>
      <c r="K768" s="471"/>
      <c r="L768" s="471"/>
      <c r="M768" s="471"/>
      <c r="N768" s="471"/>
      <c r="O768" s="470"/>
      <c r="P768" s="470"/>
      <c r="Q768" s="470"/>
      <c r="R768" s="470"/>
      <c r="S768" s="470"/>
      <c r="T768" s="470"/>
      <c r="U768" s="470"/>
      <c r="V768" s="470"/>
      <c r="W768" s="470"/>
      <c r="X768" s="470"/>
      <c r="Y768" s="470"/>
      <c r="Z768" s="470"/>
    </row>
    <row r="769" spans="1:26" ht="12.75" customHeight="1" x14ac:dyDescent="0.2">
      <c r="A769" s="470"/>
      <c r="B769" s="470"/>
      <c r="C769" s="470"/>
      <c r="D769" s="471"/>
      <c r="E769" s="471"/>
      <c r="F769" s="471"/>
      <c r="G769" s="471"/>
      <c r="H769" s="471"/>
      <c r="I769" s="471"/>
      <c r="J769" s="471"/>
      <c r="K769" s="471"/>
      <c r="L769" s="471"/>
      <c r="M769" s="471"/>
      <c r="N769" s="471"/>
      <c r="O769" s="470"/>
      <c r="P769" s="470"/>
      <c r="Q769" s="470"/>
      <c r="R769" s="470"/>
      <c r="S769" s="470"/>
      <c r="T769" s="470"/>
      <c r="U769" s="470"/>
      <c r="V769" s="470"/>
      <c r="W769" s="470"/>
      <c r="X769" s="470"/>
      <c r="Y769" s="470"/>
      <c r="Z769" s="470"/>
    </row>
    <row r="770" spans="1:26" ht="12.75" customHeight="1" x14ac:dyDescent="0.2">
      <c r="A770" s="470"/>
      <c r="B770" s="470"/>
      <c r="C770" s="470"/>
      <c r="D770" s="471"/>
      <c r="E770" s="471"/>
      <c r="F770" s="471"/>
      <c r="G770" s="471"/>
      <c r="H770" s="471"/>
      <c r="I770" s="471"/>
      <c r="J770" s="471"/>
      <c r="K770" s="471"/>
      <c r="L770" s="471"/>
      <c r="M770" s="471"/>
      <c r="N770" s="471"/>
      <c r="O770" s="470"/>
      <c r="P770" s="470"/>
      <c r="Q770" s="470"/>
      <c r="R770" s="470"/>
      <c r="S770" s="470"/>
      <c r="T770" s="470"/>
      <c r="U770" s="470"/>
      <c r="V770" s="470"/>
      <c r="W770" s="470"/>
      <c r="X770" s="470"/>
      <c r="Y770" s="470"/>
      <c r="Z770" s="470"/>
    </row>
    <row r="771" spans="1:26" ht="12.75" customHeight="1" x14ac:dyDescent="0.2">
      <c r="A771" s="470"/>
      <c r="B771" s="470"/>
      <c r="C771" s="470"/>
      <c r="D771" s="471"/>
      <c r="E771" s="471"/>
      <c r="F771" s="471"/>
      <c r="G771" s="471"/>
      <c r="H771" s="471"/>
      <c r="I771" s="471"/>
      <c r="J771" s="471"/>
      <c r="K771" s="471"/>
      <c r="L771" s="471"/>
      <c r="M771" s="471"/>
      <c r="N771" s="471"/>
      <c r="O771" s="470"/>
      <c r="P771" s="470"/>
      <c r="Q771" s="470"/>
      <c r="R771" s="470"/>
      <c r="S771" s="470"/>
      <c r="T771" s="470"/>
      <c r="U771" s="470"/>
      <c r="V771" s="470"/>
      <c r="W771" s="470"/>
      <c r="X771" s="470"/>
      <c r="Y771" s="470"/>
      <c r="Z771" s="470"/>
    </row>
    <row r="772" spans="1:26" ht="12.75" customHeight="1" x14ac:dyDescent="0.2">
      <c r="A772" s="470"/>
      <c r="B772" s="470"/>
      <c r="C772" s="470"/>
      <c r="D772" s="471"/>
      <c r="E772" s="471"/>
      <c r="F772" s="471"/>
      <c r="G772" s="471"/>
      <c r="H772" s="471"/>
      <c r="I772" s="471"/>
      <c r="J772" s="471"/>
      <c r="K772" s="471"/>
      <c r="L772" s="471"/>
      <c r="M772" s="471"/>
      <c r="N772" s="471"/>
      <c r="O772" s="470"/>
      <c r="P772" s="470"/>
      <c r="Q772" s="470"/>
      <c r="R772" s="470"/>
      <c r="S772" s="470"/>
      <c r="T772" s="470"/>
      <c r="U772" s="470"/>
      <c r="V772" s="470"/>
      <c r="W772" s="470"/>
      <c r="X772" s="470"/>
      <c r="Y772" s="470"/>
      <c r="Z772" s="470"/>
    </row>
    <row r="773" spans="1:26" ht="12.75" customHeight="1" x14ac:dyDescent="0.2">
      <c r="A773" s="470"/>
      <c r="B773" s="470"/>
      <c r="C773" s="470"/>
      <c r="D773" s="471"/>
      <c r="E773" s="471"/>
      <c r="F773" s="471"/>
      <c r="G773" s="471"/>
      <c r="H773" s="471"/>
      <c r="I773" s="471"/>
      <c r="J773" s="471"/>
      <c r="K773" s="471"/>
      <c r="L773" s="471"/>
      <c r="M773" s="471"/>
      <c r="N773" s="471"/>
      <c r="O773" s="470"/>
      <c r="P773" s="470"/>
      <c r="Q773" s="470"/>
      <c r="R773" s="470"/>
      <c r="S773" s="470"/>
      <c r="T773" s="470"/>
      <c r="U773" s="470"/>
      <c r="V773" s="470"/>
      <c r="W773" s="470"/>
      <c r="X773" s="470"/>
      <c r="Y773" s="470"/>
      <c r="Z773" s="470"/>
    </row>
    <row r="774" spans="1:26" ht="12.75" customHeight="1" x14ac:dyDescent="0.2">
      <c r="A774" s="470"/>
      <c r="B774" s="470"/>
      <c r="C774" s="470"/>
      <c r="D774" s="471"/>
      <c r="E774" s="471"/>
      <c r="F774" s="471"/>
      <c r="G774" s="471"/>
      <c r="H774" s="471"/>
      <c r="I774" s="471"/>
      <c r="J774" s="471"/>
      <c r="K774" s="471"/>
      <c r="L774" s="471"/>
      <c r="M774" s="471"/>
      <c r="N774" s="471"/>
      <c r="O774" s="470"/>
      <c r="P774" s="470"/>
      <c r="Q774" s="470"/>
      <c r="R774" s="470"/>
      <c r="S774" s="470"/>
      <c r="T774" s="470"/>
      <c r="U774" s="470"/>
      <c r="V774" s="470"/>
      <c r="W774" s="470"/>
      <c r="X774" s="470"/>
      <c r="Y774" s="470"/>
      <c r="Z774" s="470"/>
    </row>
    <row r="775" spans="1:26" ht="12.75" customHeight="1" x14ac:dyDescent="0.2">
      <c r="A775" s="470"/>
      <c r="B775" s="470"/>
      <c r="C775" s="470"/>
      <c r="D775" s="471"/>
      <c r="E775" s="471"/>
      <c r="F775" s="471"/>
      <c r="G775" s="471"/>
      <c r="H775" s="471"/>
      <c r="I775" s="471"/>
      <c r="J775" s="471"/>
      <c r="K775" s="471"/>
      <c r="L775" s="471"/>
      <c r="M775" s="471"/>
      <c r="N775" s="471"/>
      <c r="O775" s="470"/>
      <c r="P775" s="470"/>
      <c r="Q775" s="470"/>
      <c r="R775" s="470"/>
      <c r="S775" s="470"/>
      <c r="T775" s="470"/>
      <c r="U775" s="470"/>
      <c r="V775" s="470"/>
      <c r="W775" s="470"/>
      <c r="X775" s="470"/>
      <c r="Y775" s="470"/>
      <c r="Z775" s="470"/>
    </row>
    <row r="776" spans="1:26" ht="12.75" customHeight="1" x14ac:dyDescent="0.2">
      <c r="A776" s="470"/>
      <c r="B776" s="470"/>
      <c r="C776" s="470"/>
      <c r="D776" s="471"/>
      <c r="E776" s="471"/>
      <c r="F776" s="471"/>
      <c r="G776" s="471"/>
      <c r="H776" s="471"/>
      <c r="I776" s="471"/>
      <c r="J776" s="471"/>
      <c r="K776" s="471"/>
      <c r="L776" s="471"/>
      <c r="M776" s="471"/>
      <c r="N776" s="471"/>
      <c r="O776" s="470"/>
      <c r="P776" s="470"/>
      <c r="Q776" s="470"/>
      <c r="R776" s="470"/>
      <c r="S776" s="470"/>
      <c r="T776" s="470"/>
      <c r="U776" s="470"/>
      <c r="V776" s="470"/>
      <c r="W776" s="470"/>
      <c r="X776" s="470"/>
      <c r="Y776" s="470"/>
      <c r="Z776" s="470"/>
    </row>
    <row r="777" spans="1:26" ht="12.75" customHeight="1" x14ac:dyDescent="0.2">
      <c r="A777" s="470"/>
      <c r="B777" s="470"/>
      <c r="C777" s="470"/>
      <c r="D777" s="471"/>
      <c r="E777" s="471"/>
      <c r="F777" s="471"/>
      <c r="G777" s="471"/>
      <c r="H777" s="471"/>
      <c r="I777" s="471"/>
      <c r="J777" s="471"/>
      <c r="K777" s="471"/>
      <c r="L777" s="471"/>
      <c r="M777" s="471"/>
      <c r="N777" s="471"/>
      <c r="O777" s="470"/>
      <c r="P777" s="470"/>
      <c r="Q777" s="470"/>
      <c r="R777" s="470"/>
      <c r="S777" s="470"/>
      <c r="T777" s="470"/>
      <c r="U777" s="470"/>
      <c r="V777" s="470"/>
      <c r="W777" s="470"/>
      <c r="X777" s="470"/>
      <c r="Y777" s="470"/>
      <c r="Z777" s="470"/>
    </row>
    <row r="778" spans="1:26" ht="12.75" customHeight="1" x14ac:dyDescent="0.2">
      <c r="A778" s="470"/>
      <c r="B778" s="470"/>
      <c r="C778" s="470"/>
      <c r="D778" s="471"/>
      <c r="E778" s="471"/>
      <c r="F778" s="471"/>
      <c r="G778" s="471"/>
      <c r="H778" s="471"/>
      <c r="I778" s="471"/>
      <c r="J778" s="471"/>
      <c r="K778" s="471"/>
      <c r="L778" s="471"/>
      <c r="M778" s="471"/>
      <c r="N778" s="471"/>
      <c r="O778" s="470"/>
      <c r="P778" s="470"/>
      <c r="Q778" s="470"/>
      <c r="R778" s="470"/>
      <c r="S778" s="470"/>
      <c r="T778" s="470"/>
      <c r="U778" s="470"/>
      <c r="V778" s="470"/>
      <c r="W778" s="470"/>
      <c r="X778" s="470"/>
      <c r="Y778" s="470"/>
      <c r="Z778" s="470"/>
    </row>
    <row r="779" spans="1:26" ht="12.75" customHeight="1" x14ac:dyDescent="0.2">
      <c r="A779" s="470"/>
      <c r="B779" s="470"/>
      <c r="C779" s="470"/>
      <c r="D779" s="471"/>
      <c r="E779" s="471"/>
      <c r="F779" s="471"/>
      <c r="G779" s="471"/>
      <c r="H779" s="471"/>
      <c r="I779" s="471"/>
      <c r="J779" s="471"/>
      <c r="K779" s="471"/>
      <c r="L779" s="471"/>
      <c r="M779" s="471"/>
      <c r="N779" s="471"/>
      <c r="O779" s="470"/>
      <c r="P779" s="470"/>
      <c r="Q779" s="470"/>
      <c r="R779" s="470"/>
      <c r="S779" s="470"/>
      <c r="T779" s="470"/>
      <c r="U779" s="470"/>
      <c r="V779" s="470"/>
      <c r="W779" s="470"/>
      <c r="X779" s="470"/>
      <c r="Y779" s="470"/>
      <c r="Z779" s="470"/>
    </row>
    <row r="780" spans="1:26" ht="12.75" customHeight="1" x14ac:dyDescent="0.2">
      <c r="A780" s="470"/>
      <c r="B780" s="470"/>
      <c r="C780" s="470"/>
      <c r="D780" s="471"/>
      <c r="E780" s="471"/>
      <c r="F780" s="471"/>
      <c r="G780" s="471"/>
      <c r="H780" s="471"/>
      <c r="I780" s="471"/>
      <c r="J780" s="471"/>
      <c r="K780" s="471"/>
      <c r="L780" s="471"/>
      <c r="M780" s="471"/>
      <c r="N780" s="471"/>
      <c r="O780" s="470"/>
      <c r="P780" s="470"/>
      <c r="Q780" s="470"/>
      <c r="R780" s="470"/>
      <c r="S780" s="470"/>
      <c r="T780" s="470"/>
      <c r="U780" s="470"/>
      <c r="V780" s="470"/>
      <c r="W780" s="470"/>
      <c r="X780" s="470"/>
      <c r="Y780" s="470"/>
      <c r="Z780" s="470"/>
    </row>
    <row r="781" spans="1:26" ht="12.75" customHeight="1" x14ac:dyDescent="0.2">
      <c r="A781" s="470"/>
      <c r="B781" s="470"/>
      <c r="C781" s="470"/>
      <c r="D781" s="471"/>
      <c r="E781" s="471"/>
      <c r="F781" s="471"/>
      <c r="G781" s="471"/>
      <c r="H781" s="471"/>
      <c r="I781" s="471"/>
      <c r="J781" s="471"/>
      <c r="K781" s="471"/>
      <c r="L781" s="471"/>
      <c r="M781" s="471"/>
      <c r="N781" s="471"/>
      <c r="O781" s="470"/>
      <c r="P781" s="470"/>
      <c r="Q781" s="470"/>
      <c r="R781" s="470"/>
      <c r="S781" s="470"/>
      <c r="T781" s="470"/>
      <c r="U781" s="470"/>
      <c r="V781" s="470"/>
      <c r="W781" s="470"/>
      <c r="X781" s="470"/>
      <c r="Y781" s="470"/>
      <c r="Z781" s="470"/>
    </row>
    <row r="782" spans="1:26" ht="12.75" customHeight="1" x14ac:dyDescent="0.2">
      <c r="A782" s="470"/>
      <c r="B782" s="470"/>
      <c r="C782" s="470"/>
      <c r="D782" s="471"/>
      <c r="E782" s="471"/>
      <c r="F782" s="471"/>
      <c r="G782" s="471"/>
      <c r="H782" s="471"/>
      <c r="I782" s="471"/>
      <c r="J782" s="471"/>
      <c r="K782" s="471"/>
      <c r="L782" s="471"/>
      <c r="M782" s="471"/>
      <c r="N782" s="471"/>
      <c r="O782" s="470"/>
      <c r="P782" s="470"/>
      <c r="Q782" s="470"/>
      <c r="R782" s="470"/>
      <c r="S782" s="470"/>
      <c r="T782" s="470"/>
      <c r="U782" s="470"/>
      <c r="V782" s="470"/>
      <c r="W782" s="470"/>
      <c r="X782" s="470"/>
      <c r="Y782" s="470"/>
      <c r="Z782" s="470"/>
    </row>
    <row r="783" spans="1:26" ht="12.75" customHeight="1" x14ac:dyDescent="0.2">
      <c r="A783" s="470"/>
      <c r="B783" s="470"/>
      <c r="C783" s="470"/>
      <c r="D783" s="471"/>
      <c r="E783" s="471"/>
      <c r="F783" s="471"/>
      <c r="G783" s="471"/>
      <c r="H783" s="471"/>
      <c r="I783" s="471"/>
      <c r="J783" s="471"/>
      <c r="K783" s="471"/>
      <c r="L783" s="471"/>
      <c r="M783" s="471"/>
      <c r="N783" s="471"/>
      <c r="O783" s="470"/>
      <c r="P783" s="470"/>
      <c r="Q783" s="470"/>
      <c r="R783" s="470"/>
      <c r="S783" s="470"/>
      <c r="T783" s="470"/>
      <c r="U783" s="470"/>
      <c r="V783" s="470"/>
      <c r="W783" s="470"/>
      <c r="X783" s="470"/>
      <c r="Y783" s="470"/>
      <c r="Z783" s="470"/>
    </row>
    <row r="784" spans="1:26" ht="12.75" customHeight="1" x14ac:dyDescent="0.2">
      <c r="A784" s="470"/>
      <c r="B784" s="470"/>
      <c r="C784" s="470"/>
      <c r="D784" s="471"/>
      <c r="E784" s="471"/>
      <c r="F784" s="471"/>
      <c r="G784" s="471"/>
      <c r="H784" s="471"/>
      <c r="I784" s="471"/>
      <c r="J784" s="471"/>
      <c r="K784" s="471"/>
      <c r="L784" s="471"/>
      <c r="M784" s="471"/>
      <c r="N784" s="471"/>
      <c r="O784" s="470"/>
      <c r="P784" s="470"/>
      <c r="Q784" s="470"/>
      <c r="R784" s="470"/>
      <c r="S784" s="470"/>
      <c r="T784" s="470"/>
      <c r="U784" s="470"/>
      <c r="V784" s="470"/>
      <c r="W784" s="470"/>
      <c r="X784" s="470"/>
      <c r="Y784" s="470"/>
      <c r="Z784" s="470"/>
    </row>
    <row r="785" spans="1:26" ht="12.75" customHeight="1" x14ac:dyDescent="0.2">
      <c r="A785" s="470"/>
      <c r="B785" s="470"/>
      <c r="C785" s="470"/>
      <c r="D785" s="471"/>
      <c r="E785" s="471"/>
      <c r="F785" s="471"/>
      <c r="G785" s="471"/>
      <c r="H785" s="471"/>
      <c r="I785" s="471"/>
      <c r="J785" s="471"/>
      <c r="K785" s="471"/>
      <c r="L785" s="471"/>
      <c r="M785" s="471"/>
      <c r="N785" s="471"/>
      <c r="O785" s="470"/>
      <c r="P785" s="470"/>
      <c r="Q785" s="470"/>
      <c r="R785" s="470"/>
      <c r="S785" s="470"/>
      <c r="T785" s="470"/>
      <c r="U785" s="470"/>
      <c r="V785" s="470"/>
      <c r="W785" s="470"/>
      <c r="X785" s="470"/>
      <c r="Y785" s="470"/>
      <c r="Z785" s="470"/>
    </row>
    <row r="786" spans="1:26" ht="12.75" customHeight="1" x14ac:dyDescent="0.2">
      <c r="A786" s="470"/>
      <c r="B786" s="470"/>
      <c r="C786" s="470"/>
      <c r="D786" s="471"/>
      <c r="E786" s="471"/>
      <c r="F786" s="471"/>
      <c r="G786" s="471"/>
      <c r="H786" s="471"/>
      <c r="I786" s="471"/>
      <c r="J786" s="471"/>
      <c r="K786" s="471"/>
      <c r="L786" s="471"/>
      <c r="M786" s="471"/>
      <c r="N786" s="471"/>
      <c r="O786" s="470"/>
      <c r="P786" s="470"/>
      <c r="Q786" s="470"/>
      <c r="R786" s="470"/>
      <c r="S786" s="470"/>
      <c r="T786" s="470"/>
      <c r="U786" s="470"/>
      <c r="V786" s="470"/>
      <c r="W786" s="470"/>
      <c r="X786" s="470"/>
      <c r="Y786" s="470"/>
      <c r="Z786" s="470"/>
    </row>
    <row r="787" spans="1:26" ht="12.75" customHeight="1" x14ac:dyDescent="0.2">
      <c r="A787" s="470"/>
      <c r="B787" s="470"/>
      <c r="C787" s="470"/>
      <c r="D787" s="471"/>
      <c r="E787" s="471"/>
      <c r="F787" s="471"/>
      <c r="G787" s="471"/>
      <c r="H787" s="471"/>
      <c r="I787" s="471"/>
      <c r="J787" s="471"/>
      <c r="K787" s="471"/>
      <c r="L787" s="471"/>
      <c r="M787" s="471"/>
      <c r="N787" s="471"/>
      <c r="O787" s="470"/>
      <c r="P787" s="470"/>
      <c r="Q787" s="470"/>
      <c r="R787" s="470"/>
      <c r="S787" s="470"/>
      <c r="T787" s="470"/>
      <c r="U787" s="470"/>
      <c r="V787" s="470"/>
      <c r="W787" s="470"/>
      <c r="X787" s="470"/>
      <c r="Y787" s="470"/>
      <c r="Z787" s="470"/>
    </row>
    <row r="788" spans="1:26" ht="12.75" customHeight="1" x14ac:dyDescent="0.2">
      <c r="A788" s="470"/>
      <c r="B788" s="470"/>
      <c r="C788" s="470"/>
      <c r="D788" s="471"/>
      <c r="E788" s="471"/>
      <c r="F788" s="471"/>
      <c r="G788" s="471"/>
      <c r="H788" s="471"/>
      <c r="I788" s="471"/>
      <c r="J788" s="471"/>
      <c r="K788" s="471"/>
      <c r="L788" s="471"/>
      <c r="M788" s="471"/>
      <c r="N788" s="471"/>
      <c r="O788" s="470"/>
      <c r="P788" s="470"/>
      <c r="Q788" s="470"/>
      <c r="R788" s="470"/>
      <c r="S788" s="470"/>
      <c r="T788" s="470"/>
      <c r="U788" s="470"/>
      <c r="V788" s="470"/>
      <c r="W788" s="470"/>
      <c r="X788" s="470"/>
      <c r="Y788" s="470"/>
      <c r="Z788" s="470"/>
    </row>
    <row r="789" spans="1:26" ht="12.75" customHeight="1" x14ac:dyDescent="0.2">
      <c r="A789" s="470"/>
      <c r="B789" s="470"/>
      <c r="C789" s="470"/>
      <c r="D789" s="471"/>
      <c r="E789" s="471"/>
      <c r="F789" s="471"/>
      <c r="G789" s="471"/>
      <c r="H789" s="471"/>
      <c r="I789" s="471"/>
      <c r="J789" s="471"/>
      <c r="K789" s="471"/>
      <c r="L789" s="471"/>
      <c r="M789" s="471"/>
      <c r="N789" s="471"/>
      <c r="O789" s="470"/>
      <c r="P789" s="470"/>
      <c r="Q789" s="470"/>
      <c r="R789" s="470"/>
      <c r="S789" s="470"/>
      <c r="T789" s="470"/>
      <c r="U789" s="470"/>
      <c r="V789" s="470"/>
      <c r="W789" s="470"/>
      <c r="X789" s="470"/>
      <c r="Y789" s="470"/>
      <c r="Z789" s="470"/>
    </row>
    <row r="790" spans="1:26" ht="12.75" customHeight="1" x14ac:dyDescent="0.2">
      <c r="A790" s="470"/>
      <c r="B790" s="470"/>
      <c r="C790" s="470"/>
      <c r="D790" s="471"/>
      <c r="E790" s="471"/>
      <c r="F790" s="471"/>
      <c r="G790" s="471"/>
      <c r="H790" s="471"/>
      <c r="I790" s="471"/>
      <c r="J790" s="471"/>
      <c r="K790" s="471"/>
      <c r="L790" s="471"/>
      <c r="M790" s="471"/>
      <c r="N790" s="471"/>
      <c r="O790" s="470"/>
      <c r="P790" s="470"/>
      <c r="Q790" s="470"/>
      <c r="R790" s="470"/>
      <c r="S790" s="470"/>
      <c r="T790" s="470"/>
      <c r="U790" s="470"/>
      <c r="V790" s="470"/>
      <c r="W790" s="470"/>
      <c r="X790" s="470"/>
      <c r="Y790" s="470"/>
      <c r="Z790" s="470"/>
    </row>
    <row r="791" spans="1:26" ht="12.75" customHeight="1" x14ac:dyDescent="0.2">
      <c r="A791" s="470"/>
      <c r="B791" s="470"/>
      <c r="C791" s="470"/>
      <c r="D791" s="471"/>
      <c r="E791" s="471"/>
      <c r="F791" s="471"/>
      <c r="G791" s="471"/>
      <c r="H791" s="471"/>
      <c r="I791" s="471"/>
      <c r="J791" s="471"/>
      <c r="K791" s="471"/>
      <c r="L791" s="471"/>
      <c r="M791" s="471"/>
      <c r="N791" s="471"/>
      <c r="O791" s="470"/>
      <c r="P791" s="470"/>
      <c r="Q791" s="470"/>
      <c r="R791" s="470"/>
      <c r="S791" s="470"/>
      <c r="T791" s="470"/>
      <c r="U791" s="470"/>
      <c r="V791" s="470"/>
      <c r="W791" s="470"/>
      <c r="X791" s="470"/>
      <c r="Y791" s="470"/>
      <c r="Z791" s="470"/>
    </row>
    <row r="792" spans="1:26" ht="12.75" customHeight="1" x14ac:dyDescent="0.2">
      <c r="A792" s="470"/>
      <c r="B792" s="470"/>
      <c r="C792" s="470"/>
      <c r="D792" s="471"/>
      <c r="E792" s="471"/>
      <c r="F792" s="471"/>
      <c r="G792" s="471"/>
      <c r="H792" s="471"/>
      <c r="I792" s="471"/>
      <c r="J792" s="471"/>
      <c r="K792" s="471"/>
      <c r="L792" s="471"/>
      <c r="M792" s="471"/>
      <c r="N792" s="471"/>
      <c r="O792" s="470"/>
      <c r="P792" s="470"/>
      <c r="Q792" s="470"/>
      <c r="R792" s="470"/>
      <c r="S792" s="470"/>
      <c r="T792" s="470"/>
      <c r="U792" s="470"/>
      <c r="V792" s="470"/>
      <c r="W792" s="470"/>
      <c r="X792" s="470"/>
      <c r="Y792" s="470"/>
      <c r="Z792" s="470"/>
    </row>
    <row r="793" spans="1:26" ht="12.75" customHeight="1" x14ac:dyDescent="0.2">
      <c r="A793" s="470"/>
      <c r="B793" s="470"/>
      <c r="C793" s="470"/>
      <c r="D793" s="471"/>
      <c r="E793" s="471"/>
      <c r="F793" s="471"/>
      <c r="G793" s="471"/>
      <c r="H793" s="471"/>
      <c r="I793" s="471"/>
      <c r="J793" s="471"/>
      <c r="K793" s="471"/>
      <c r="L793" s="471"/>
      <c r="M793" s="471"/>
      <c r="N793" s="471"/>
      <c r="O793" s="470"/>
      <c r="P793" s="470"/>
      <c r="Q793" s="470"/>
      <c r="R793" s="470"/>
      <c r="S793" s="470"/>
      <c r="T793" s="470"/>
      <c r="U793" s="470"/>
      <c r="V793" s="470"/>
      <c r="W793" s="470"/>
      <c r="X793" s="470"/>
      <c r="Y793" s="470"/>
      <c r="Z793" s="470"/>
    </row>
    <row r="794" spans="1:26" ht="12.75" customHeight="1" x14ac:dyDescent="0.2">
      <c r="A794" s="470"/>
      <c r="B794" s="470"/>
      <c r="C794" s="470"/>
      <c r="D794" s="471"/>
      <c r="E794" s="471"/>
      <c r="F794" s="471"/>
      <c r="G794" s="471"/>
      <c r="H794" s="471"/>
      <c r="I794" s="471"/>
      <c r="J794" s="471"/>
      <c r="K794" s="471"/>
      <c r="L794" s="471"/>
      <c r="M794" s="471"/>
      <c r="N794" s="471"/>
      <c r="O794" s="470"/>
      <c r="P794" s="470"/>
      <c r="Q794" s="470"/>
      <c r="R794" s="470"/>
      <c r="S794" s="470"/>
      <c r="T794" s="470"/>
      <c r="U794" s="470"/>
      <c r="V794" s="470"/>
      <c r="W794" s="470"/>
      <c r="X794" s="470"/>
      <c r="Y794" s="470"/>
      <c r="Z794" s="470"/>
    </row>
    <row r="795" spans="1:26" ht="12.75" customHeight="1" x14ac:dyDescent="0.2">
      <c r="A795" s="470"/>
      <c r="B795" s="470"/>
      <c r="C795" s="470"/>
      <c r="D795" s="471"/>
      <c r="E795" s="471"/>
      <c r="F795" s="471"/>
      <c r="G795" s="471"/>
      <c r="H795" s="471"/>
      <c r="I795" s="471"/>
      <c r="J795" s="471"/>
      <c r="K795" s="471"/>
      <c r="L795" s="471"/>
      <c r="M795" s="471"/>
      <c r="N795" s="471"/>
      <c r="O795" s="470"/>
      <c r="P795" s="470"/>
      <c r="Q795" s="470"/>
      <c r="R795" s="470"/>
      <c r="S795" s="470"/>
      <c r="T795" s="470"/>
      <c r="U795" s="470"/>
      <c r="V795" s="470"/>
      <c r="W795" s="470"/>
      <c r="X795" s="470"/>
      <c r="Y795" s="470"/>
      <c r="Z795" s="470"/>
    </row>
    <row r="796" spans="1:26" ht="12.75" customHeight="1" x14ac:dyDescent="0.2">
      <c r="A796" s="470"/>
      <c r="B796" s="470"/>
      <c r="C796" s="470"/>
      <c r="D796" s="471"/>
      <c r="E796" s="471"/>
      <c r="F796" s="471"/>
      <c r="G796" s="471"/>
      <c r="H796" s="471"/>
      <c r="I796" s="471"/>
      <c r="J796" s="471"/>
      <c r="K796" s="471"/>
      <c r="L796" s="471"/>
      <c r="M796" s="471"/>
      <c r="N796" s="471"/>
      <c r="O796" s="470"/>
      <c r="P796" s="470"/>
      <c r="Q796" s="470"/>
      <c r="R796" s="470"/>
      <c r="S796" s="470"/>
      <c r="T796" s="470"/>
      <c r="U796" s="470"/>
      <c r="V796" s="470"/>
      <c r="W796" s="470"/>
      <c r="X796" s="470"/>
      <c r="Y796" s="470"/>
      <c r="Z796" s="470"/>
    </row>
    <row r="797" spans="1:26" ht="12.75" customHeight="1" x14ac:dyDescent="0.2">
      <c r="A797" s="470"/>
      <c r="B797" s="470"/>
      <c r="C797" s="470"/>
      <c r="D797" s="471"/>
      <c r="E797" s="471"/>
      <c r="F797" s="471"/>
      <c r="G797" s="471"/>
      <c r="H797" s="471"/>
      <c r="I797" s="471"/>
      <c r="J797" s="471"/>
      <c r="K797" s="471"/>
      <c r="L797" s="471"/>
      <c r="M797" s="471"/>
      <c r="N797" s="471"/>
      <c r="O797" s="470"/>
      <c r="P797" s="470"/>
      <c r="Q797" s="470"/>
      <c r="R797" s="470"/>
      <c r="S797" s="470"/>
      <c r="T797" s="470"/>
      <c r="U797" s="470"/>
      <c r="V797" s="470"/>
      <c r="W797" s="470"/>
      <c r="X797" s="470"/>
      <c r="Y797" s="470"/>
      <c r="Z797" s="470"/>
    </row>
    <row r="798" spans="1:26" ht="12.75" customHeight="1" x14ac:dyDescent="0.2">
      <c r="A798" s="470"/>
      <c r="B798" s="470"/>
      <c r="C798" s="470"/>
      <c r="D798" s="471"/>
      <c r="E798" s="471"/>
      <c r="F798" s="471"/>
      <c r="G798" s="471"/>
      <c r="H798" s="471"/>
      <c r="I798" s="471"/>
      <c r="J798" s="471"/>
      <c r="K798" s="471"/>
      <c r="L798" s="471"/>
      <c r="M798" s="471"/>
      <c r="N798" s="471"/>
      <c r="O798" s="470"/>
      <c r="P798" s="470"/>
      <c r="Q798" s="470"/>
      <c r="R798" s="470"/>
      <c r="S798" s="470"/>
      <c r="T798" s="470"/>
      <c r="U798" s="470"/>
      <c r="V798" s="470"/>
      <c r="W798" s="470"/>
      <c r="X798" s="470"/>
      <c r="Y798" s="470"/>
      <c r="Z798" s="470"/>
    </row>
    <row r="799" spans="1:26" ht="12.75" customHeight="1" x14ac:dyDescent="0.2">
      <c r="A799" s="470"/>
      <c r="B799" s="470"/>
      <c r="C799" s="470"/>
      <c r="D799" s="471"/>
      <c r="E799" s="471"/>
      <c r="F799" s="471"/>
      <c r="G799" s="471"/>
      <c r="H799" s="471"/>
      <c r="I799" s="471"/>
      <c r="J799" s="471"/>
      <c r="K799" s="471"/>
      <c r="L799" s="471"/>
      <c r="M799" s="471"/>
      <c r="N799" s="471"/>
      <c r="O799" s="470"/>
      <c r="P799" s="470"/>
      <c r="Q799" s="470"/>
      <c r="R799" s="470"/>
      <c r="S799" s="470"/>
      <c r="T799" s="470"/>
      <c r="U799" s="470"/>
      <c r="V799" s="470"/>
      <c r="W799" s="470"/>
      <c r="X799" s="470"/>
      <c r="Y799" s="470"/>
      <c r="Z799" s="470"/>
    </row>
    <row r="800" spans="1:26" ht="12.75" customHeight="1" x14ac:dyDescent="0.2">
      <c r="A800" s="470"/>
      <c r="B800" s="470"/>
      <c r="C800" s="470"/>
      <c r="D800" s="471"/>
      <c r="E800" s="471"/>
      <c r="F800" s="471"/>
      <c r="G800" s="471"/>
      <c r="H800" s="471"/>
      <c r="I800" s="471"/>
      <c r="J800" s="471"/>
      <c r="K800" s="471"/>
      <c r="L800" s="471"/>
      <c r="M800" s="471"/>
      <c r="N800" s="471"/>
      <c r="O800" s="470"/>
      <c r="P800" s="470"/>
      <c r="Q800" s="470"/>
      <c r="R800" s="470"/>
      <c r="S800" s="470"/>
      <c r="T800" s="470"/>
      <c r="U800" s="470"/>
      <c r="V800" s="470"/>
      <c r="W800" s="470"/>
      <c r="X800" s="470"/>
      <c r="Y800" s="470"/>
      <c r="Z800" s="470"/>
    </row>
    <row r="801" spans="1:26" ht="12.75" customHeight="1" x14ac:dyDescent="0.2">
      <c r="A801" s="470"/>
      <c r="B801" s="470"/>
      <c r="C801" s="470"/>
      <c r="D801" s="471"/>
      <c r="E801" s="471"/>
      <c r="F801" s="471"/>
      <c r="G801" s="471"/>
      <c r="H801" s="471"/>
      <c r="I801" s="471"/>
      <c r="J801" s="471"/>
      <c r="K801" s="471"/>
      <c r="L801" s="471"/>
      <c r="M801" s="471"/>
      <c r="N801" s="471"/>
      <c r="O801" s="470"/>
      <c r="P801" s="470"/>
      <c r="Q801" s="470"/>
      <c r="R801" s="470"/>
      <c r="S801" s="470"/>
      <c r="T801" s="470"/>
      <c r="U801" s="470"/>
      <c r="V801" s="470"/>
      <c r="W801" s="470"/>
      <c r="X801" s="470"/>
      <c r="Y801" s="470"/>
      <c r="Z801" s="470"/>
    </row>
    <row r="802" spans="1:26" ht="12.75" customHeight="1" x14ac:dyDescent="0.2">
      <c r="A802" s="470"/>
      <c r="B802" s="470"/>
      <c r="C802" s="470"/>
      <c r="D802" s="471"/>
      <c r="E802" s="471"/>
      <c r="F802" s="471"/>
      <c r="G802" s="471"/>
      <c r="H802" s="471"/>
      <c r="I802" s="471"/>
      <c r="J802" s="471"/>
      <c r="K802" s="471"/>
      <c r="L802" s="471"/>
      <c r="M802" s="471"/>
      <c r="N802" s="471"/>
      <c r="O802" s="470"/>
      <c r="P802" s="470"/>
      <c r="Q802" s="470"/>
      <c r="R802" s="470"/>
      <c r="S802" s="470"/>
      <c r="T802" s="470"/>
      <c r="U802" s="470"/>
      <c r="V802" s="470"/>
      <c r="W802" s="470"/>
      <c r="X802" s="470"/>
      <c r="Y802" s="470"/>
      <c r="Z802" s="470"/>
    </row>
    <row r="803" spans="1:26" ht="12.75" customHeight="1" x14ac:dyDescent="0.2">
      <c r="A803" s="470"/>
      <c r="B803" s="470"/>
      <c r="C803" s="470"/>
      <c r="D803" s="471"/>
      <c r="E803" s="471"/>
      <c r="F803" s="471"/>
      <c r="G803" s="471"/>
      <c r="H803" s="471"/>
      <c r="I803" s="471"/>
      <c r="J803" s="471"/>
      <c r="K803" s="471"/>
      <c r="L803" s="471"/>
      <c r="M803" s="471"/>
      <c r="N803" s="471"/>
      <c r="O803" s="470"/>
      <c r="P803" s="470"/>
      <c r="Q803" s="470"/>
      <c r="R803" s="470"/>
      <c r="S803" s="470"/>
      <c r="T803" s="470"/>
      <c r="U803" s="470"/>
      <c r="V803" s="470"/>
      <c r="W803" s="470"/>
      <c r="X803" s="470"/>
      <c r="Y803" s="470"/>
      <c r="Z803" s="470"/>
    </row>
    <row r="804" spans="1:26" ht="12.75" customHeight="1" x14ac:dyDescent="0.2">
      <c r="A804" s="470"/>
      <c r="B804" s="470"/>
      <c r="C804" s="470"/>
      <c r="D804" s="471"/>
      <c r="E804" s="471"/>
      <c r="F804" s="471"/>
      <c r="G804" s="471"/>
      <c r="H804" s="471"/>
      <c r="I804" s="471"/>
      <c r="J804" s="471"/>
      <c r="K804" s="471"/>
      <c r="L804" s="471"/>
      <c r="M804" s="471"/>
      <c r="N804" s="471"/>
      <c r="O804" s="470"/>
      <c r="P804" s="470"/>
      <c r="Q804" s="470"/>
      <c r="R804" s="470"/>
      <c r="S804" s="470"/>
      <c r="T804" s="470"/>
      <c r="U804" s="470"/>
      <c r="V804" s="470"/>
      <c r="W804" s="470"/>
      <c r="X804" s="470"/>
      <c r="Y804" s="470"/>
      <c r="Z804" s="470"/>
    </row>
    <row r="805" spans="1:26" ht="12.75" customHeight="1" x14ac:dyDescent="0.2">
      <c r="A805" s="470"/>
      <c r="B805" s="470"/>
      <c r="C805" s="470"/>
      <c r="D805" s="471"/>
      <c r="E805" s="471"/>
      <c r="F805" s="471"/>
      <c r="G805" s="471"/>
      <c r="H805" s="471"/>
      <c r="I805" s="471"/>
      <c r="J805" s="471"/>
      <c r="K805" s="471"/>
      <c r="L805" s="471"/>
      <c r="M805" s="471"/>
      <c r="N805" s="471"/>
      <c r="O805" s="470"/>
      <c r="P805" s="470"/>
      <c r="Q805" s="470"/>
      <c r="R805" s="470"/>
      <c r="S805" s="470"/>
      <c r="T805" s="470"/>
      <c r="U805" s="470"/>
      <c r="V805" s="470"/>
      <c r="W805" s="470"/>
      <c r="X805" s="470"/>
      <c r="Y805" s="470"/>
      <c r="Z805" s="470"/>
    </row>
    <row r="806" spans="1:26" ht="12.75" customHeight="1" x14ac:dyDescent="0.2">
      <c r="A806" s="470"/>
      <c r="B806" s="470"/>
      <c r="C806" s="470"/>
      <c r="D806" s="471"/>
      <c r="E806" s="471"/>
      <c r="F806" s="471"/>
      <c r="G806" s="471"/>
      <c r="H806" s="471"/>
      <c r="I806" s="471"/>
      <c r="J806" s="471"/>
      <c r="K806" s="471"/>
      <c r="L806" s="471"/>
      <c r="M806" s="471"/>
      <c r="N806" s="471"/>
      <c r="O806" s="470"/>
      <c r="P806" s="470"/>
      <c r="Q806" s="470"/>
      <c r="R806" s="470"/>
      <c r="S806" s="470"/>
      <c r="T806" s="470"/>
      <c r="U806" s="470"/>
      <c r="V806" s="470"/>
      <c r="W806" s="470"/>
      <c r="X806" s="470"/>
      <c r="Y806" s="470"/>
      <c r="Z806" s="470"/>
    </row>
    <row r="807" spans="1:26" ht="12.75" customHeight="1" x14ac:dyDescent="0.2">
      <c r="A807" s="470"/>
      <c r="B807" s="470"/>
      <c r="C807" s="470"/>
      <c r="D807" s="471"/>
      <c r="E807" s="471"/>
      <c r="F807" s="471"/>
      <c r="G807" s="471"/>
      <c r="H807" s="471"/>
      <c r="I807" s="471"/>
      <c r="J807" s="471"/>
      <c r="K807" s="471"/>
      <c r="L807" s="471"/>
      <c r="M807" s="471"/>
      <c r="N807" s="471"/>
      <c r="O807" s="470"/>
      <c r="P807" s="470"/>
      <c r="Q807" s="470"/>
      <c r="R807" s="470"/>
      <c r="S807" s="470"/>
      <c r="T807" s="470"/>
      <c r="U807" s="470"/>
      <c r="V807" s="470"/>
      <c r="W807" s="470"/>
      <c r="X807" s="470"/>
      <c r="Y807" s="470"/>
      <c r="Z807" s="470"/>
    </row>
    <row r="808" spans="1:26" ht="12.75" customHeight="1" x14ac:dyDescent="0.2">
      <c r="A808" s="470"/>
      <c r="B808" s="470"/>
      <c r="C808" s="470"/>
      <c r="D808" s="471"/>
      <c r="E808" s="471"/>
      <c r="F808" s="471"/>
      <c r="G808" s="471"/>
      <c r="H808" s="471"/>
      <c r="I808" s="471"/>
      <c r="J808" s="471"/>
      <c r="K808" s="471"/>
      <c r="L808" s="471"/>
      <c r="M808" s="471"/>
      <c r="N808" s="471"/>
      <c r="O808" s="470"/>
      <c r="P808" s="470"/>
      <c r="Q808" s="470"/>
      <c r="R808" s="470"/>
      <c r="S808" s="470"/>
      <c r="T808" s="470"/>
      <c r="U808" s="470"/>
      <c r="V808" s="470"/>
      <c r="W808" s="470"/>
      <c r="X808" s="470"/>
      <c r="Y808" s="470"/>
      <c r="Z808" s="470"/>
    </row>
    <row r="809" spans="1:26" ht="12.75" customHeight="1" x14ac:dyDescent="0.2">
      <c r="A809" s="470"/>
      <c r="B809" s="470"/>
      <c r="C809" s="470"/>
      <c r="D809" s="471"/>
      <c r="E809" s="471"/>
      <c r="F809" s="471"/>
      <c r="G809" s="471"/>
      <c r="H809" s="471"/>
      <c r="I809" s="471"/>
      <c r="J809" s="471"/>
      <c r="K809" s="471"/>
      <c r="L809" s="471"/>
      <c r="M809" s="471"/>
      <c r="N809" s="471"/>
      <c r="O809" s="470"/>
      <c r="P809" s="470"/>
      <c r="Q809" s="470"/>
      <c r="R809" s="470"/>
      <c r="S809" s="470"/>
      <c r="T809" s="470"/>
      <c r="U809" s="470"/>
      <c r="V809" s="470"/>
      <c r="W809" s="470"/>
      <c r="X809" s="470"/>
      <c r="Y809" s="470"/>
      <c r="Z809" s="470"/>
    </row>
    <row r="810" spans="1:26" ht="12.75" customHeight="1" x14ac:dyDescent="0.2">
      <c r="A810" s="470"/>
      <c r="B810" s="470"/>
      <c r="C810" s="470"/>
      <c r="D810" s="471"/>
      <c r="E810" s="471"/>
      <c r="F810" s="471"/>
      <c r="G810" s="471"/>
      <c r="H810" s="471"/>
      <c r="I810" s="471"/>
      <c r="J810" s="471"/>
      <c r="K810" s="471"/>
      <c r="L810" s="471"/>
      <c r="M810" s="471"/>
      <c r="N810" s="471"/>
      <c r="O810" s="470"/>
      <c r="P810" s="470"/>
      <c r="Q810" s="470"/>
      <c r="R810" s="470"/>
      <c r="S810" s="470"/>
      <c r="T810" s="470"/>
      <c r="U810" s="470"/>
      <c r="V810" s="470"/>
      <c r="W810" s="470"/>
      <c r="X810" s="470"/>
      <c r="Y810" s="470"/>
      <c r="Z810" s="470"/>
    </row>
    <row r="811" spans="1:26" ht="12.75" customHeight="1" x14ac:dyDescent="0.2">
      <c r="A811" s="470"/>
      <c r="B811" s="470"/>
      <c r="C811" s="470"/>
      <c r="D811" s="471"/>
      <c r="E811" s="471"/>
      <c r="F811" s="471"/>
      <c r="G811" s="471"/>
      <c r="H811" s="471"/>
      <c r="I811" s="471"/>
      <c r="J811" s="471"/>
      <c r="K811" s="471"/>
      <c r="L811" s="471"/>
      <c r="M811" s="471"/>
      <c r="N811" s="471"/>
      <c r="O811" s="470"/>
      <c r="P811" s="470"/>
      <c r="Q811" s="470"/>
      <c r="R811" s="470"/>
      <c r="S811" s="470"/>
      <c r="T811" s="470"/>
      <c r="U811" s="470"/>
      <c r="V811" s="470"/>
      <c r="W811" s="470"/>
      <c r="X811" s="470"/>
      <c r="Y811" s="470"/>
      <c r="Z811" s="470"/>
    </row>
    <row r="812" spans="1:26" ht="12.75" customHeight="1" x14ac:dyDescent="0.2">
      <c r="A812" s="470"/>
      <c r="B812" s="470"/>
      <c r="C812" s="470"/>
      <c r="D812" s="471"/>
      <c r="E812" s="471"/>
      <c r="F812" s="471"/>
      <c r="G812" s="471"/>
      <c r="H812" s="471"/>
      <c r="I812" s="471"/>
      <c r="J812" s="471"/>
      <c r="K812" s="471"/>
      <c r="L812" s="471"/>
      <c r="M812" s="471"/>
      <c r="N812" s="471"/>
      <c r="O812" s="470"/>
      <c r="P812" s="470"/>
      <c r="Q812" s="470"/>
      <c r="R812" s="470"/>
      <c r="S812" s="470"/>
      <c r="T812" s="470"/>
      <c r="U812" s="470"/>
      <c r="V812" s="470"/>
      <c r="W812" s="470"/>
      <c r="X812" s="470"/>
      <c r="Y812" s="470"/>
      <c r="Z812" s="470"/>
    </row>
    <row r="813" spans="1:26" ht="12.75" customHeight="1" x14ac:dyDescent="0.2">
      <c r="A813" s="470"/>
      <c r="B813" s="470"/>
      <c r="C813" s="470"/>
      <c r="D813" s="471"/>
      <c r="E813" s="471"/>
      <c r="F813" s="471"/>
      <c r="G813" s="471"/>
      <c r="H813" s="471"/>
      <c r="I813" s="471"/>
      <c r="J813" s="471"/>
      <c r="K813" s="471"/>
      <c r="L813" s="471"/>
      <c r="M813" s="471"/>
      <c r="N813" s="471"/>
      <c r="O813" s="470"/>
      <c r="P813" s="470"/>
      <c r="Q813" s="470"/>
      <c r="R813" s="470"/>
      <c r="S813" s="470"/>
      <c r="T813" s="470"/>
      <c r="U813" s="470"/>
      <c r="V813" s="470"/>
      <c r="W813" s="470"/>
      <c r="X813" s="470"/>
      <c r="Y813" s="470"/>
      <c r="Z813" s="470"/>
    </row>
    <row r="814" spans="1:26" ht="12.75" customHeight="1" x14ac:dyDescent="0.2">
      <c r="A814" s="470"/>
      <c r="B814" s="470"/>
      <c r="C814" s="470"/>
      <c r="D814" s="471"/>
      <c r="E814" s="471"/>
      <c r="F814" s="471"/>
      <c r="G814" s="471"/>
      <c r="H814" s="471"/>
      <c r="I814" s="471"/>
      <c r="J814" s="471"/>
      <c r="K814" s="471"/>
      <c r="L814" s="471"/>
      <c r="M814" s="471"/>
      <c r="N814" s="471"/>
      <c r="O814" s="470"/>
      <c r="P814" s="470"/>
      <c r="Q814" s="470"/>
      <c r="R814" s="470"/>
      <c r="S814" s="470"/>
      <c r="T814" s="470"/>
      <c r="U814" s="470"/>
      <c r="V814" s="470"/>
      <c r="W814" s="470"/>
      <c r="X814" s="470"/>
      <c r="Y814" s="470"/>
      <c r="Z814" s="470"/>
    </row>
    <row r="815" spans="1:26" ht="12.75" customHeight="1" x14ac:dyDescent="0.2">
      <c r="A815" s="470"/>
      <c r="B815" s="470"/>
      <c r="C815" s="470"/>
      <c r="D815" s="471"/>
      <c r="E815" s="471"/>
      <c r="F815" s="471"/>
      <c r="G815" s="471"/>
      <c r="H815" s="471"/>
      <c r="I815" s="471"/>
      <c r="J815" s="471"/>
      <c r="K815" s="471"/>
      <c r="L815" s="471"/>
      <c r="M815" s="471"/>
      <c r="N815" s="471"/>
      <c r="O815" s="470"/>
      <c r="P815" s="470"/>
      <c r="Q815" s="470"/>
      <c r="R815" s="470"/>
      <c r="S815" s="470"/>
      <c r="T815" s="470"/>
      <c r="U815" s="470"/>
      <c r="V815" s="470"/>
      <c r="W815" s="470"/>
      <c r="X815" s="470"/>
      <c r="Y815" s="470"/>
      <c r="Z815" s="470"/>
    </row>
    <row r="816" spans="1:26" ht="12.75" customHeight="1" x14ac:dyDescent="0.2">
      <c r="A816" s="470"/>
      <c r="B816" s="470"/>
      <c r="C816" s="470"/>
      <c r="D816" s="471"/>
      <c r="E816" s="471"/>
      <c r="F816" s="471"/>
      <c r="G816" s="471"/>
      <c r="H816" s="471"/>
      <c r="I816" s="471"/>
      <c r="J816" s="471"/>
      <c r="K816" s="471"/>
      <c r="L816" s="471"/>
      <c r="M816" s="471"/>
      <c r="N816" s="471"/>
      <c r="O816" s="470"/>
      <c r="P816" s="470"/>
      <c r="Q816" s="470"/>
      <c r="R816" s="470"/>
      <c r="S816" s="470"/>
      <c r="T816" s="470"/>
      <c r="U816" s="470"/>
      <c r="V816" s="470"/>
      <c r="W816" s="470"/>
      <c r="X816" s="470"/>
      <c r="Y816" s="470"/>
      <c r="Z816" s="470"/>
    </row>
    <row r="817" spans="1:26" ht="12.75" customHeight="1" x14ac:dyDescent="0.2">
      <c r="A817" s="470"/>
      <c r="B817" s="470"/>
      <c r="C817" s="470"/>
      <c r="D817" s="471"/>
      <c r="E817" s="471"/>
      <c r="F817" s="471"/>
      <c r="G817" s="471"/>
      <c r="H817" s="471"/>
      <c r="I817" s="471"/>
      <c r="J817" s="471"/>
      <c r="K817" s="471"/>
      <c r="L817" s="471"/>
      <c r="M817" s="471"/>
      <c r="N817" s="471"/>
      <c r="O817" s="470"/>
      <c r="P817" s="470"/>
      <c r="Q817" s="470"/>
      <c r="R817" s="470"/>
      <c r="S817" s="470"/>
      <c r="T817" s="470"/>
      <c r="U817" s="470"/>
      <c r="V817" s="470"/>
      <c r="W817" s="470"/>
      <c r="X817" s="470"/>
      <c r="Y817" s="470"/>
      <c r="Z817" s="470"/>
    </row>
    <row r="818" spans="1:26" ht="12.75" customHeight="1" x14ac:dyDescent="0.2">
      <c r="A818" s="470"/>
      <c r="B818" s="470"/>
      <c r="C818" s="470"/>
      <c r="D818" s="471"/>
      <c r="E818" s="471"/>
      <c r="F818" s="471"/>
      <c r="G818" s="471"/>
      <c r="H818" s="471"/>
      <c r="I818" s="471"/>
      <c r="J818" s="471"/>
      <c r="K818" s="471"/>
      <c r="L818" s="471"/>
      <c r="M818" s="471"/>
      <c r="N818" s="471"/>
      <c r="O818" s="470"/>
      <c r="P818" s="470"/>
      <c r="Q818" s="470"/>
      <c r="R818" s="470"/>
      <c r="S818" s="470"/>
      <c r="T818" s="470"/>
      <c r="U818" s="470"/>
      <c r="V818" s="470"/>
      <c r="W818" s="470"/>
      <c r="X818" s="470"/>
      <c r="Y818" s="470"/>
      <c r="Z818" s="470"/>
    </row>
    <row r="819" spans="1:26" ht="12.75" customHeight="1" x14ac:dyDescent="0.2">
      <c r="A819" s="470"/>
      <c r="B819" s="470"/>
      <c r="C819" s="470"/>
      <c r="D819" s="471"/>
      <c r="E819" s="471"/>
      <c r="F819" s="471"/>
      <c r="G819" s="471"/>
      <c r="H819" s="471"/>
      <c r="I819" s="471"/>
      <c r="J819" s="471"/>
      <c r="K819" s="471"/>
      <c r="L819" s="471"/>
      <c r="M819" s="471"/>
      <c r="N819" s="471"/>
      <c r="O819" s="470"/>
      <c r="P819" s="470"/>
      <c r="Q819" s="470"/>
      <c r="R819" s="470"/>
      <c r="S819" s="470"/>
      <c r="T819" s="470"/>
      <c r="U819" s="470"/>
      <c r="V819" s="470"/>
      <c r="W819" s="470"/>
      <c r="X819" s="470"/>
      <c r="Y819" s="470"/>
      <c r="Z819" s="470"/>
    </row>
    <row r="820" spans="1:26" ht="12.75" customHeight="1" x14ac:dyDescent="0.2">
      <c r="A820" s="470"/>
      <c r="B820" s="470"/>
      <c r="C820" s="470"/>
      <c r="D820" s="471"/>
      <c r="E820" s="471"/>
      <c r="F820" s="471"/>
      <c r="G820" s="471"/>
      <c r="H820" s="471"/>
      <c r="I820" s="471"/>
      <c r="J820" s="471"/>
      <c r="K820" s="471"/>
      <c r="L820" s="471"/>
      <c r="M820" s="471"/>
      <c r="N820" s="471"/>
      <c r="O820" s="470"/>
      <c r="P820" s="470"/>
      <c r="Q820" s="470"/>
      <c r="R820" s="470"/>
      <c r="S820" s="470"/>
      <c r="T820" s="470"/>
      <c r="U820" s="470"/>
      <c r="V820" s="470"/>
      <c r="W820" s="470"/>
      <c r="X820" s="470"/>
      <c r="Y820" s="470"/>
      <c r="Z820" s="470"/>
    </row>
    <row r="821" spans="1:26" ht="12.75" customHeight="1" x14ac:dyDescent="0.2">
      <c r="A821" s="470"/>
      <c r="B821" s="470"/>
      <c r="C821" s="470"/>
      <c r="D821" s="471"/>
      <c r="E821" s="471"/>
      <c r="F821" s="471"/>
      <c r="G821" s="471"/>
      <c r="H821" s="471"/>
      <c r="I821" s="471"/>
      <c r="J821" s="471"/>
      <c r="K821" s="471"/>
      <c r="L821" s="471"/>
      <c r="M821" s="471"/>
      <c r="N821" s="471"/>
      <c r="O821" s="470"/>
      <c r="P821" s="470"/>
      <c r="Q821" s="470"/>
      <c r="R821" s="470"/>
      <c r="S821" s="470"/>
      <c r="T821" s="470"/>
      <c r="U821" s="470"/>
      <c r="V821" s="470"/>
      <c r="W821" s="470"/>
      <c r="X821" s="470"/>
      <c r="Y821" s="470"/>
      <c r="Z821" s="470"/>
    </row>
    <row r="822" spans="1:26" ht="12.75" customHeight="1" x14ac:dyDescent="0.2">
      <c r="A822" s="470"/>
      <c r="B822" s="470"/>
      <c r="C822" s="470"/>
      <c r="D822" s="471"/>
      <c r="E822" s="471"/>
      <c r="F822" s="471"/>
      <c r="G822" s="471"/>
      <c r="H822" s="471"/>
      <c r="I822" s="471"/>
      <c r="J822" s="471"/>
      <c r="K822" s="471"/>
      <c r="L822" s="471"/>
      <c r="M822" s="471"/>
      <c r="N822" s="471"/>
      <c r="O822" s="470"/>
      <c r="P822" s="470"/>
      <c r="Q822" s="470"/>
      <c r="R822" s="470"/>
      <c r="S822" s="470"/>
      <c r="T822" s="470"/>
      <c r="U822" s="470"/>
      <c r="V822" s="470"/>
      <c r="W822" s="470"/>
      <c r="X822" s="470"/>
      <c r="Y822" s="470"/>
      <c r="Z822" s="470"/>
    </row>
    <row r="823" spans="1:26" ht="12.75" customHeight="1" x14ac:dyDescent="0.2">
      <c r="A823" s="470"/>
      <c r="B823" s="470"/>
      <c r="C823" s="470"/>
      <c r="D823" s="471"/>
      <c r="E823" s="471"/>
      <c r="F823" s="471"/>
      <c r="G823" s="471"/>
      <c r="H823" s="471"/>
      <c r="I823" s="471"/>
      <c r="J823" s="471"/>
      <c r="K823" s="471"/>
      <c r="L823" s="471"/>
      <c r="M823" s="471"/>
      <c r="N823" s="471"/>
      <c r="O823" s="470"/>
      <c r="P823" s="470"/>
      <c r="Q823" s="470"/>
      <c r="R823" s="470"/>
      <c r="S823" s="470"/>
      <c r="T823" s="470"/>
      <c r="U823" s="470"/>
      <c r="V823" s="470"/>
      <c r="W823" s="470"/>
      <c r="X823" s="470"/>
      <c r="Y823" s="470"/>
      <c r="Z823" s="470"/>
    </row>
    <row r="824" spans="1:26" ht="12.75" customHeight="1" x14ac:dyDescent="0.2">
      <c r="A824" s="470"/>
      <c r="B824" s="470"/>
      <c r="C824" s="470"/>
      <c r="D824" s="471"/>
      <c r="E824" s="471"/>
      <c r="F824" s="471"/>
      <c r="G824" s="471"/>
      <c r="H824" s="471"/>
      <c r="I824" s="471"/>
      <c r="J824" s="471"/>
      <c r="K824" s="471"/>
      <c r="L824" s="471"/>
      <c r="M824" s="471"/>
      <c r="N824" s="471"/>
      <c r="O824" s="470"/>
      <c r="P824" s="470"/>
      <c r="Q824" s="470"/>
      <c r="R824" s="470"/>
      <c r="S824" s="470"/>
      <c r="T824" s="470"/>
      <c r="U824" s="470"/>
      <c r="V824" s="470"/>
      <c r="W824" s="470"/>
      <c r="X824" s="470"/>
      <c r="Y824" s="470"/>
      <c r="Z824" s="470"/>
    </row>
    <row r="825" spans="1:26" ht="12.75" customHeight="1" x14ac:dyDescent="0.2">
      <c r="A825" s="470"/>
      <c r="B825" s="470"/>
      <c r="C825" s="470"/>
      <c r="D825" s="471"/>
      <c r="E825" s="471"/>
      <c r="F825" s="471"/>
      <c r="G825" s="471"/>
      <c r="H825" s="471"/>
      <c r="I825" s="471"/>
      <c r="J825" s="471"/>
      <c r="K825" s="471"/>
      <c r="L825" s="471"/>
      <c r="M825" s="471"/>
      <c r="N825" s="471"/>
      <c r="O825" s="470"/>
      <c r="P825" s="470"/>
      <c r="Q825" s="470"/>
      <c r="R825" s="470"/>
      <c r="S825" s="470"/>
      <c r="T825" s="470"/>
      <c r="U825" s="470"/>
      <c r="V825" s="470"/>
      <c r="W825" s="470"/>
      <c r="X825" s="470"/>
      <c r="Y825" s="470"/>
      <c r="Z825" s="470"/>
    </row>
    <row r="826" spans="1:26" ht="12.75" customHeight="1" x14ac:dyDescent="0.2">
      <c r="A826" s="470"/>
      <c r="B826" s="470"/>
      <c r="C826" s="470"/>
      <c r="D826" s="471"/>
      <c r="E826" s="471"/>
      <c r="F826" s="471"/>
      <c r="G826" s="471"/>
      <c r="H826" s="471"/>
      <c r="I826" s="471"/>
      <c r="J826" s="471"/>
      <c r="K826" s="471"/>
      <c r="L826" s="471"/>
      <c r="M826" s="471"/>
      <c r="N826" s="471"/>
      <c r="O826" s="470"/>
      <c r="P826" s="470"/>
      <c r="Q826" s="470"/>
      <c r="R826" s="470"/>
      <c r="S826" s="470"/>
      <c r="T826" s="470"/>
      <c r="U826" s="470"/>
      <c r="V826" s="470"/>
      <c r="W826" s="470"/>
      <c r="X826" s="470"/>
      <c r="Y826" s="470"/>
      <c r="Z826" s="470"/>
    </row>
    <row r="827" spans="1:26" ht="12.75" customHeight="1" x14ac:dyDescent="0.2">
      <c r="A827" s="470"/>
      <c r="B827" s="470"/>
      <c r="C827" s="470"/>
      <c r="D827" s="471"/>
      <c r="E827" s="471"/>
      <c r="F827" s="471"/>
      <c r="G827" s="471"/>
      <c r="H827" s="471"/>
      <c r="I827" s="471"/>
      <c r="J827" s="471"/>
      <c r="K827" s="471"/>
      <c r="L827" s="471"/>
      <c r="M827" s="471"/>
      <c r="N827" s="471"/>
      <c r="O827" s="470"/>
      <c r="P827" s="470"/>
      <c r="Q827" s="470"/>
      <c r="R827" s="470"/>
      <c r="S827" s="470"/>
      <c r="T827" s="470"/>
      <c r="U827" s="470"/>
      <c r="V827" s="470"/>
      <c r="W827" s="470"/>
      <c r="X827" s="470"/>
      <c r="Y827" s="470"/>
      <c r="Z827" s="470"/>
    </row>
    <row r="828" spans="1:26" ht="12.75" customHeight="1" x14ac:dyDescent="0.2">
      <c r="A828" s="470"/>
      <c r="B828" s="470"/>
      <c r="C828" s="470"/>
      <c r="D828" s="471"/>
      <c r="E828" s="471"/>
      <c r="F828" s="471"/>
      <c r="G828" s="471"/>
      <c r="H828" s="471"/>
      <c r="I828" s="471"/>
      <c r="J828" s="471"/>
      <c r="K828" s="471"/>
      <c r="L828" s="471"/>
      <c r="M828" s="471"/>
      <c r="N828" s="471"/>
      <c r="O828" s="470"/>
      <c r="P828" s="470"/>
      <c r="Q828" s="470"/>
      <c r="R828" s="470"/>
      <c r="S828" s="470"/>
      <c r="T828" s="470"/>
      <c r="U828" s="470"/>
      <c r="V828" s="470"/>
      <c r="W828" s="470"/>
      <c r="X828" s="470"/>
      <c r="Y828" s="470"/>
      <c r="Z828" s="470"/>
    </row>
    <row r="829" spans="1:26" ht="12.75" customHeight="1" x14ac:dyDescent="0.2">
      <c r="A829" s="470"/>
      <c r="B829" s="470"/>
      <c r="C829" s="470"/>
      <c r="D829" s="471"/>
      <c r="E829" s="471"/>
      <c r="F829" s="471"/>
      <c r="G829" s="471"/>
      <c r="H829" s="471"/>
      <c r="I829" s="471"/>
      <c r="J829" s="471"/>
      <c r="K829" s="471"/>
      <c r="L829" s="471"/>
      <c r="M829" s="471"/>
      <c r="N829" s="471"/>
      <c r="O829" s="470"/>
      <c r="P829" s="470"/>
      <c r="Q829" s="470"/>
      <c r="R829" s="470"/>
      <c r="S829" s="470"/>
      <c r="T829" s="470"/>
      <c r="U829" s="470"/>
      <c r="V829" s="470"/>
      <c r="W829" s="470"/>
      <c r="X829" s="470"/>
      <c r="Y829" s="470"/>
      <c r="Z829" s="470"/>
    </row>
    <row r="830" spans="1:26" ht="12.75" customHeight="1" x14ac:dyDescent="0.2">
      <c r="A830" s="470"/>
      <c r="B830" s="470"/>
      <c r="C830" s="470"/>
      <c r="D830" s="471"/>
      <c r="E830" s="471"/>
      <c r="F830" s="471"/>
      <c r="G830" s="471"/>
      <c r="H830" s="471"/>
      <c r="I830" s="471"/>
      <c r="J830" s="471"/>
      <c r="K830" s="471"/>
      <c r="L830" s="471"/>
      <c r="M830" s="471"/>
      <c r="N830" s="471"/>
      <c r="O830" s="470"/>
      <c r="P830" s="470"/>
      <c r="Q830" s="470"/>
      <c r="R830" s="470"/>
      <c r="S830" s="470"/>
      <c r="T830" s="470"/>
      <c r="U830" s="470"/>
      <c r="V830" s="470"/>
      <c r="W830" s="470"/>
      <c r="X830" s="470"/>
      <c r="Y830" s="470"/>
      <c r="Z830" s="470"/>
    </row>
    <row r="831" spans="1:26" ht="12.75" customHeight="1" x14ac:dyDescent="0.2">
      <c r="A831" s="470"/>
      <c r="B831" s="470"/>
      <c r="C831" s="470"/>
      <c r="D831" s="471"/>
      <c r="E831" s="471"/>
      <c r="F831" s="471"/>
      <c r="G831" s="471"/>
      <c r="H831" s="471"/>
      <c r="I831" s="471"/>
      <c r="J831" s="471"/>
      <c r="K831" s="471"/>
      <c r="L831" s="471"/>
      <c r="M831" s="471"/>
      <c r="N831" s="471"/>
      <c r="O831" s="470"/>
      <c r="P831" s="470"/>
      <c r="Q831" s="470"/>
      <c r="R831" s="470"/>
      <c r="S831" s="470"/>
      <c r="T831" s="470"/>
      <c r="U831" s="470"/>
      <c r="V831" s="470"/>
      <c r="W831" s="470"/>
      <c r="X831" s="470"/>
      <c r="Y831" s="470"/>
      <c r="Z831" s="470"/>
    </row>
    <row r="832" spans="1:26" ht="12.75" customHeight="1" x14ac:dyDescent="0.2">
      <c r="A832" s="470"/>
      <c r="B832" s="470"/>
      <c r="C832" s="470"/>
      <c r="D832" s="471"/>
      <c r="E832" s="471"/>
      <c r="F832" s="471"/>
      <c r="G832" s="471"/>
      <c r="H832" s="471"/>
      <c r="I832" s="471"/>
      <c r="J832" s="471"/>
      <c r="K832" s="471"/>
      <c r="L832" s="471"/>
      <c r="M832" s="471"/>
      <c r="N832" s="471"/>
      <c r="O832" s="470"/>
      <c r="P832" s="470"/>
      <c r="Q832" s="470"/>
      <c r="R832" s="470"/>
      <c r="S832" s="470"/>
      <c r="T832" s="470"/>
      <c r="U832" s="470"/>
      <c r="V832" s="470"/>
      <c r="W832" s="470"/>
      <c r="X832" s="470"/>
      <c r="Y832" s="470"/>
      <c r="Z832" s="470"/>
    </row>
    <row r="833" spans="1:26" ht="12.75" customHeight="1" x14ac:dyDescent="0.2">
      <c r="A833" s="470"/>
      <c r="B833" s="470"/>
      <c r="C833" s="470"/>
      <c r="D833" s="471"/>
      <c r="E833" s="471"/>
      <c r="F833" s="471"/>
      <c r="G833" s="471"/>
      <c r="H833" s="471"/>
      <c r="I833" s="471"/>
      <c r="J833" s="471"/>
      <c r="K833" s="471"/>
      <c r="L833" s="471"/>
      <c r="M833" s="471"/>
      <c r="N833" s="471"/>
      <c r="O833" s="470"/>
      <c r="P833" s="470"/>
      <c r="Q833" s="470"/>
      <c r="R833" s="470"/>
      <c r="S833" s="470"/>
      <c r="T833" s="470"/>
      <c r="U833" s="470"/>
      <c r="V833" s="470"/>
      <c r="W833" s="470"/>
      <c r="X833" s="470"/>
      <c r="Y833" s="470"/>
      <c r="Z833" s="470"/>
    </row>
    <row r="834" spans="1:26" ht="12.75" customHeight="1" x14ac:dyDescent="0.2">
      <c r="A834" s="470"/>
      <c r="B834" s="470"/>
      <c r="C834" s="470"/>
      <c r="D834" s="471"/>
      <c r="E834" s="471"/>
      <c r="F834" s="471"/>
      <c r="G834" s="471"/>
      <c r="H834" s="471"/>
      <c r="I834" s="471"/>
      <c r="J834" s="471"/>
      <c r="K834" s="471"/>
      <c r="L834" s="471"/>
      <c r="M834" s="471"/>
      <c r="N834" s="471"/>
      <c r="O834" s="470"/>
      <c r="P834" s="470"/>
      <c r="Q834" s="470"/>
      <c r="R834" s="470"/>
      <c r="S834" s="470"/>
      <c r="T834" s="470"/>
      <c r="U834" s="470"/>
      <c r="V834" s="470"/>
      <c r="W834" s="470"/>
      <c r="X834" s="470"/>
      <c r="Y834" s="470"/>
      <c r="Z834" s="470"/>
    </row>
    <row r="835" spans="1:26" ht="12.75" customHeight="1" x14ac:dyDescent="0.2">
      <c r="A835" s="470"/>
      <c r="B835" s="470"/>
      <c r="C835" s="470"/>
      <c r="D835" s="471"/>
      <c r="E835" s="471"/>
      <c r="F835" s="471"/>
      <c r="G835" s="471"/>
      <c r="H835" s="471"/>
      <c r="I835" s="471"/>
      <c r="J835" s="471"/>
      <c r="K835" s="471"/>
      <c r="L835" s="471"/>
      <c r="M835" s="471"/>
      <c r="N835" s="471"/>
      <c r="O835" s="470"/>
      <c r="P835" s="470"/>
      <c r="Q835" s="470"/>
      <c r="R835" s="470"/>
      <c r="S835" s="470"/>
      <c r="T835" s="470"/>
      <c r="U835" s="470"/>
      <c r="V835" s="470"/>
      <c r="W835" s="470"/>
      <c r="X835" s="470"/>
      <c r="Y835" s="470"/>
      <c r="Z835" s="470"/>
    </row>
    <row r="836" spans="1:26" ht="12.75" customHeight="1" x14ac:dyDescent="0.2">
      <c r="A836" s="470"/>
      <c r="B836" s="470"/>
      <c r="C836" s="470"/>
      <c r="D836" s="471"/>
      <c r="E836" s="471"/>
      <c r="F836" s="471"/>
      <c r="G836" s="471"/>
      <c r="H836" s="471"/>
      <c r="I836" s="471"/>
      <c r="J836" s="471"/>
      <c r="K836" s="471"/>
      <c r="L836" s="471"/>
      <c r="M836" s="471"/>
      <c r="N836" s="471"/>
      <c r="O836" s="470"/>
      <c r="P836" s="470"/>
      <c r="Q836" s="470"/>
      <c r="R836" s="470"/>
      <c r="S836" s="470"/>
      <c r="T836" s="470"/>
      <c r="U836" s="470"/>
      <c r="V836" s="470"/>
      <c r="W836" s="470"/>
      <c r="X836" s="470"/>
      <c r="Y836" s="470"/>
      <c r="Z836" s="470"/>
    </row>
    <row r="837" spans="1:26" ht="12.75" customHeight="1" x14ac:dyDescent="0.2">
      <c r="A837" s="470"/>
      <c r="B837" s="470"/>
      <c r="C837" s="470"/>
      <c r="D837" s="471"/>
      <c r="E837" s="471"/>
      <c r="F837" s="471"/>
      <c r="G837" s="471"/>
      <c r="H837" s="471"/>
      <c r="I837" s="471"/>
      <c r="J837" s="471"/>
      <c r="K837" s="471"/>
      <c r="L837" s="471"/>
      <c r="M837" s="471"/>
      <c r="N837" s="471"/>
      <c r="O837" s="470"/>
      <c r="P837" s="470"/>
      <c r="Q837" s="470"/>
      <c r="R837" s="470"/>
      <c r="S837" s="470"/>
      <c r="T837" s="470"/>
      <c r="U837" s="470"/>
      <c r="V837" s="470"/>
      <c r="W837" s="470"/>
      <c r="X837" s="470"/>
      <c r="Y837" s="470"/>
      <c r="Z837" s="470"/>
    </row>
    <row r="838" spans="1:26" ht="12.75" customHeight="1" x14ac:dyDescent="0.2">
      <c r="A838" s="470"/>
      <c r="B838" s="470"/>
      <c r="C838" s="470"/>
      <c r="D838" s="471"/>
      <c r="E838" s="471"/>
      <c r="F838" s="471"/>
      <c r="G838" s="471"/>
      <c r="H838" s="471"/>
      <c r="I838" s="471"/>
      <c r="J838" s="471"/>
      <c r="K838" s="471"/>
      <c r="L838" s="471"/>
      <c r="M838" s="471"/>
      <c r="N838" s="471"/>
      <c r="O838" s="470"/>
      <c r="P838" s="470"/>
      <c r="Q838" s="470"/>
      <c r="R838" s="470"/>
      <c r="S838" s="470"/>
      <c r="T838" s="470"/>
      <c r="U838" s="470"/>
      <c r="V838" s="470"/>
      <c r="W838" s="470"/>
      <c r="X838" s="470"/>
      <c r="Y838" s="470"/>
      <c r="Z838" s="470"/>
    </row>
    <row r="839" spans="1:26" ht="12.75" customHeight="1" x14ac:dyDescent="0.2">
      <c r="A839" s="470"/>
      <c r="B839" s="470"/>
      <c r="C839" s="470"/>
      <c r="D839" s="471"/>
      <c r="E839" s="471"/>
      <c r="F839" s="471"/>
      <c r="G839" s="471"/>
      <c r="H839" s="471"/>
      <c r="I839" s="471"/>
      <c r="J839" s="471"/>
      <c r="K839" s="471"/>
      <c r="L839" s="471"/>
      <c r="M839" s="471"/>
      <c r="N839" s="471"/>
      <c r="O839" s="470"/>
      <c r="P839" s="470"/>
      <c r="Q839" s="470"/>
      <c r="R839" s="470"/>
      <c r="S839" s="470"/>
      <c r="T839" s="470"/>
      <c r="U839" s="470"/>
      <c r="V839" s="470"/>
      <c r="W839" s="470"/>
      <c r="X839" s="470"/>
      <c r="Y839" s="470"/>
      <c r="Z839" s="470"/>
    </row>
    <row r="840" spans="1:26" ht="12.75" customHeight="1" x14ac:dyDescent="0.2">
      <c r="A840" s="470"/>
      <c r="B840" s="470"/>
      <c r="C840" s="470"/>
      <c r="D840" s="471"/>
      <c r="E840" s="471"/>
      <c r="F840" s="471"/>
      <c r="G840" s="471"/>
      <c r="H840" s="471"/>
      <c r="I840" s="471"/>
      <c r="J840" s="471"/>
      <c r="K840" s="471"/>
      <c r="L840" s="471"/>
      <c r="M840" s="471"/>
      <c r="N840" s="471"/>
      <c r="O840" s="470"/>
      <c r="P840" s="470"/>
      <c r="Q840" s="470"/>
      <c r="R840" s="470"/>
      <c r="S840" s="470"/>
      <c r="T840" s="470"/>
      <c r="U840" s="470"/>
      <c r="V840" s="470"/>
      <c r="W840" s="470"/>
      <c r="X840" s="470"/>
      <c r="Y840" s="470"/>
      <c r="Z840" s="470"/>
    </row>
    <row r="841" spans="1:26" ht="12.75" customHeight="1" x14ac:dyDescent="0.2">
      <c r="A841" s="470"/>
      <c r="B841" s="470"/>
      <c r="C841" s="470"/>
      <c r="D841" s="471"/>
      <c r="E841" s="471"/>
      <c r="F841" s="471"/>
      <c r="G841" s="471"/>
      <c r="H841" s="471"/>
      <c r="I841" s="471"/>
      <c r="J841" s="471"/>
      <c r="K841" s="471"/>
      <c r="L841" s="471"/>
      <c r="M841" s="471"/>
      <c r="N841" s="471"/>
      <c r="O841" s="470"/>
      <c r="P841" s="470"/>
      <c r="Q841" s="470"/>
      <c r="R841" s="470"/>
      <c r="S841" s="470"/>
      <c r="T841" s="470"/>
      <c r="U841" s="470"/>
      <c r="V841" s="470"/>
      <c r="W841" s="470"/>
      <c r="X841" s="470"/>
      <c r="Y841" s="470"/>
      <c r="Z841" s="470"/>
    </row>
    <row r="842" spans="1:26" ht="12.75" customHeight="1" x14ac:dyDescent="0.2">
      <c r="A842" s="470"/>
      <c r="B842" s="470"/>
      <c r="C842" s="470"/>
      <c r="D842" s="471"/>
      <c r="E842" s="471"/>
      <c r="F842" s="471"/>
      <c r="G842" s="471"/>
      <c r="H842" s="471"/>
      <c r="I842" s="471"/>
      <c r="J842" s="471"/>
      <c r="K842" s="471"/>
      <c r="L842" s="471"/>
      <c r="M842" s="471"/>
      <c r="N842" s="471"/>
      <c r="O842" s="470"/>
      <c r="P842" s="470"/>
      <c r="Q842" s="470"/>
      <c r="R842" s="470"/>
      <c r="S842" s="470"/>
      <c r="T842" s="470"/>
      <c r="U842" s="470"/>
      <c r="V842" s="470"/>
      <c r="W842" s="470"/>
      <c r="X842" s="470"/>
      <c r="Y842" s="470"/>
      <c r="Z842" s="470"/>
    </row>
    <row r="843" spans="1:26" ht="12.75" customHeight="1" x14ac:dyDescent="0.2">
      <c r="A843" s="470"/>
      <c r="B843" s="470"/>
      <c r="C843" s="470"/>
      <c r="D843" s="471"/>
      <c r="E843" s="471"/>
      <c r="F843" s="471"/>
      <c r="G843" s="471"/>
      <c r="H843" s="471"/>
      <c r="I843" s="471"/>
      <c r="J843" s="471"/>
      <c r="K843" s="471"/>
      <c r="L843" s="471"/>
      <c r="M843" s="471"/>
      <c r="N843" s="471"/>
      <c r="O843" s="470"/>
      <c r="P843" s="470"/>
      <c r="Q843" s="470"/>
      <c r="R843" s="470"/>
      <c r="S843" s="470"/>
      <c r="T843" s="470"/>
      <c r="U843" s="470"/>
      <c r="V843" s="470"/>
      <c r="W843" s="470"/>
      <c r="X843" s="470"/>
      <c r="Y843" s="470"/>
      <c r="Z843" s="470"/>
    </row>
    <row r="844" spans="1:26" ht="12.75" customHeight="1" x14ac:dyDescent="0.2">
      <c r="A844" s="470"/>
      <c r="B844" s="470"/>
      <c r="C844" s="470"/>
      <c r="D844" s="471"/>
      <c r="E844" s="471"/>
      <c r="F844" s="471"/>
      <c r="G844" s="471"/>
      <c r="H844" s="471"/>
      <c r="I844" s="471"/>
      <c r="J844" s="471"/>
      <c r="K844" s="471"/>
      <c r="L844" s="471"/>
      <c r="M844" s="471"/>
      <c r="N844" s="471"/>
      <c r="O844" s="470"/>
      <c r="P844" s="470"/>
      <c r="Q844" s="470"/>
      <c r="R844" s="470"/>
      <c r="S844" s="470"/>
      <c r="T844" s="470"/>
      <c r="U844" s="470"/>
      <c r="V844" s="470"/>
      <c r="W844" s="470"/>
      <c r="X844" s="470"/>
      <c r="Y844" s="470"/>
      <c r="Z844" s="470"/>
    </row>
    <row r="845" spans="1:26" ht="12.75" customHeight="1" x14ac:dyDescent="0.2">
      <c r="A845" s="470"/>
      <c r="B845" s="470"/>
      <c r="C845" s="470"/>
      <c r="D845" s="471"/>
      <c r="E845" s="471"/>
      <c r="F845" s="471"/>
      <c r="G845" s="471"/>
      <c r="H845" s="471"/>
      <c r="I845" s="471"/>
      <c r="J845" s="471"/>
      <c r="K845" s="471"/>
      <c r="L845" s="471"/>
      <c r="M845" s="471"/>
      <c r="N845" s="471"/>
      <c r="O845" s="470"/>
      <c r="P845" s="470"/>
      <c r="Q845" s="470"/>
      <c r="R845" s="470"/>
      <c r="S845" s="470"/>
      <c r="T845" s="470"/>
      <c r="U845" s="470"/>
      <c r="V845" s="470"/>
      <c r="W845" s="470"/>
      <c r="X845" s="470"/>
      <c r="Y845" s="470"/>
      <c r="Z845" s="470"/>
    </row>
    <row r="846" spans="1:26" ht="12.75" customHeight="1" x14ac:dyDescent="0.2">
      <c r="A846" s="470"/>
      <c r="B846" s="470"/>
      <c r="C846" s="470"/>
      <c r="D846" s="471"/>
      <c r="E846" s="471"/>
      <c r="F846" s="471"/>
      <c r="G846" s="471"/>
      <c r="H846" s="471"/>
      <c r="I846" s="471"/>
      <c r="J846" s="471"/>
      <c r="K846" s="471"/>
      <c r="L846" s="471"/>
      <c r="M846" s="471"/>
      <c r="N846" s="471"/>
      <c r="O846" s="470"/>
      <c r="P846" s="470"/>
      <c r="Q846" s="470"/>
      <c r="R846" s="470"/>
      <c r="S846" s="470"/>
      <c r="T846" s="470"/>
      <c r="U846" s="470"/>
      <c r="V846" s="470"/>
      <c r="W846" s="470"/>
      <c r="X846" s="470"/>
      <c r="Y846" s="470"/>
      <c r="Z846" s="470"/>
    </row>
    <row r="847" spans="1:26" ht="12.75" customHeight="1" x14ac:dyDescent="0.2">
      <c r="A847" s="470"/>
      <c r="B847" s="470"/>
      <c r="C847" s="470"/>
      <c r="D847" s="471"/>
      <c r="E847" s="471"/>
      <c r="F847" s="471"/>
      <c r="G847" s="471"/>
      <c r="H847" s="471"/>
      <c r="I847" s="471"/>
      <c r="J847" s="471"/>
      <c r="K847" s="471"/>
      <c r="L847" s="471"/>
      <c r="M847" s="471"/>
      <c r="N847" s="471"/>
      <c r="O847" s="470"/>
      <c r="P847" s="470"/>
      <c r="Q847" s="470"/>
      <c r="R847" s="470"/>
      <c r="S847" s="470"/>
      <c r="T847" s="470"/>
      <c r="U847" s="470"/>
      <c r="V847" s="470"/>
      <c r="W847" s="470"/>
      <c r="X847" s="470"/>
      <c r="Y847" s="470"/>
      <c r="Z847" s="470"/>
    </row>
    <row r="848" spans="1:26" ht="12.75" customHeight="1" x14ac:dyDescent="0.2">
      <c r="A848" s="470"/>
      <c r="B848" s="470"/>
      <c r="C848" s="470"/>
      <c r="D848" s="471"/>
      <c r="E848" s="471"/>
      <c r="F848" s="471"/>
      <c r="G848" s="471"/>
      <c r="H848" s="471"/>
      <c r="I848" s="471"/>
      <c r="J848" s="471"/>
      <c r="K848" s="471"/>
      <c r="L848" s="471"/>
      <c r="M848" s="471"/>
      <c r="N848" s="471"/>
      <c r="O848" s="470"/>
      <c r="P848" s="470"/>
      <c r="Q848" s="470"/>
      <c r="R848" s="470"/>
      <c r="S848" s="470"/>
      <c r="T848" s="470"/>
      <c r="U848" s="470"/>
      <c r="V848" s="470"/>
      <c r="W848" s="470"/>
      <c r="X848" s="470"/>
      <c r="Y848" s="470"/>
      <c r="Z848" s="470"/>
    </row>
    <row r="849" spans="1:26" ht="12.75" customHeight="1" x14ac:dyDescent="0.2">
      <c r="A849" s="470"/>
      <c r="B849" s="470"/>
      <c r="C849" s="470"/>
      <c r="D849" s="471"/>
      <c r="E849" s="471"/>
      <c r="F849" s="471"/>
      <c r="G849" s="471"/>
      <c r="H849" s="471"/>
      <c r="I849" s="471"/>
      <c r="J849" s="471"/>
      <c r="K849" s="471"/>
      <c r="L849" s="471"/>
      <c r="M849" s="471"/>
      <c r="N849" s="471"/>
      <c r="O849" s="470"/>
      <c r="P849" s="470"/>
      <c r="Q849" s="470"/>
      <c r="R849" s="470"/>
      <c r="S849" s="470"/>
      <c r="T849" s="470"/>
      <c r="U849" s="470"/>
      <c r="V849" s="470"/>
      <c r="W849" s="470"/>
      <c r="X849" s="470"/>
      <c r="Y849" s="470"/>
      <c r="Z849" s="470"/>
    </row>
    <row r="850" spans="1:26" ht="12.75" customHeight="1" x14ac:dyDescent="0.2">
      <c r="A850" s="470"/>
      <c r="B850" s="470"/>
      <c r="C850" s="470"/>
      <c r="D850" s="471"/>
      <c r="E850" s="471"/>
      <c r="F850" s="471"/>
      <c r="G850" s="471"/>
      <c r="H850" s="471"/>
      <c r="I850" s="471"/>
      <c r="J850" s="471"/>
      <c r="K850" s="471"/>
      <c r="L850" s="471"/>
      <c r="M850" s="471"/>
      <c r="N850" s="471"/>
      <c r="O850" s="470"/>
      <c r="P850" s="470"/>
      <c r="Q850" s="470"/>
      <c r="R850" s="470"/>
      <c r="S850" s="470"/>
      <c r="T850" s="470"/>
      <c r="U850" s="470"/>
      <c r="V850" s="470"/>
      <c r="W850" s="470"/>
      <c r="X850" s="470"/>
      <c r="Y850" s="470"/>
      <c r="Z850" s="470"/>
    </row>
    <row r="851" spans="1:26" ht="12.75" customHeight="1" x14ac:dyDescent="0.2">
      <c r="A851" s="470"/>
      <c r="B851" s="470"/>
      <c r="C851" s="470"/>
      <c r="D851" s="471"/>
      <c r="E851" s="471"/>
      <c r="F851" s="471"/>
      <c r="G851" s="471"/>
      <c r="H851" s="471"/>
      <c r="I851" s="471"/>
      <c r="J851" s="471"/>
      <c r="K851" s="471"/>
      <c r="L851" s="471"/>
      <c r="M851" s="471"/>
      <c r="N851" s="471"/>
      <c r="O851" s="470"/>
      <c r="P851" s="470"/>
      <c r="Q851" s="470"/>
      <c r="R851" s="470"/>
      <c r="S851" s="470"/>
      <c r="T851" s="470"/>
      <c r="U851" s="470"/>
      <c r="V851" s="470"/>
      <c r="W851" s="470"/>
      <c r="X851" s="470"/>
      <c r="Y851" s="470"/>
      <c r="Z851" s="470"/>
    </row>
    <row r="852" spans="1:26" ht="12.75" customHeight="1" x14ac:dyDescent="0.2">
      <c r="A852" s="470"/>
      <c r="B852" s="470"/>
      <c r="C852" s="470"/>
      <c r="D852" s="471"/>
      <c r="E852" s="471"/>
      <c r="F852" s="471"/>
      <c r="G852" s="471"/>
      <c r="H852" s="471"/>
      <c r="I852" s="471"/>
      <c r="J852" s="471"/>
      <c r="K852" s="471"/>
      <c r="L852" s="471"/>
      <c r="M852" s="471"/>
      <c r="N852" s="471"/>
      <c r="O852" s="470"/>
      <c r="P852" s="470"/>
      <c r="Q852" s="470"/>
      <c r="R852" s="470"/>
      <c r="S852" s="470"/>
      <c r="T852" s="470"/>
      <c r="U852" s="470"/>
      <c r="V852" s="470"/>
      <c r="W852" s="470"/>
      <c r="X852" s="470"/>
      <c r="Y852" s="470"/>
      <c r="Z852" s="470"/>
    </row>
    <row r="853" spans="1:26" ht="12.75" customHeight="1" x14ac:dyDescent="0.2">
      <c r="A853" s="470"/>
      <c r="B853" s="470"/>
      <c r="C853" s="470"/>
      <c r="D853" s="471"/>
      <c r="E853" s="471"/>
      <c r="F853" s="471"/>
      <c r="G853" s="471"/>
      <c r="H853" s="471"/>
      <c r="I853" s="471"/>
      <c r="J853" s="471"/>
      <c r="K853" s="471"/>
      <c r="L853" s="471"/>
      <c r="M853" s="471"/>
      <c r="N853" s="471"/>
      <c r="O853" s="470"/>
      <c r="P853" s="470"/>
      <c r="Q853" s="470"/>
      <c r="R853" s="470"/>
      <c r="S853" s="470"/>
      <c r="T853" s="470"/>
      <c r="U853" s="470"/>
      <c r="V853" s="470"/>
      <c r="W853" s="470"/>
      <c r="X853" s="470"/>
      <c r="Y853" s="470"/>
      <c r="Z853" s="470"/>
    </row>
    <row r="854" spans="1:26" ht="12.75" customHeight="1" x14ac:dyDescent="0.2">
      <c r="A854" s="470"/>
      <c r="B854" s="470"/>
      <c r="C854" s="470"/>
      <c r="D854" s="471"/>
      <c r="E854" s="471"/>
      <c r="F854" s="471"/>
      <c r="G854" s="471"/>
      <c r="H854" s="471"/>
      <c r="I854" s="471"/>
      <c r="J854" s="471"/>
      <c r="K854" s="471"/>
      <c r="L854" s="471"/>
      <c r="M854" s="471"/>
      <c r="N854" s="471"/>
      <c r="O854" s="470"/>
      <c r="P854" s="470"/>
      <c r="Q854" s="470"/>
      <c r="R854" s="470"/>
      <c r="S854" s="470"/>
      <c r="T854" s="470"/>
      <c r="U854" s="470"/>
      <c r="V854" s="470"/>
      <c r="W854" s="470"/>
      <c r="X854" s="470"/>
      <c r="Y854" s="470"/>
      <c r="Z854" s="470"/>
    </row>
    <row r="855" spans="1:26" ht="12.75" customHeight="1" x14ac:dyDescent="0.2">
      <c r="A855" s="470"/>
      <c r="B855" s="470"/>
      <c r="C855" s="470"/>
      <c r="D855" s="471"/>
      <c r="E855" s="471"/>
      <c r="F855" s="471"/>
      <c r="G855" s="471"/>
      <c r="H855" s="471"/>
      <c r="I855" s="471"/>
      <c r="J855" s="471"/>
      <c r="K855" s="471"/>
      <c r="L855" s="471"/>
      <c r="M855" s="471"/>
      <c r="N855" s="471"/>
      <c r="O855" s="470"/>
      <c r="P855" s="470"/>
      <c r="Q855" s="470"/>
      <c r="R855" s="470"/>
      <c r="S855" s="470"/>
      <c r="T855" s="470"/>
      <c r="U855" s="470"/>
      <c r="V855" s="470"/>
      <c r="W855" s="470"/>
      <c r="X855" s="470"/>
      <c r="Y855" s="470"/>
      <c r="Z855" s="470"/>
    </row>
    <row r="856" spans="1:26" ht="12.75" customHeight="1" x14ac:dyDescent="0.2">
      <c r="A856" s="470"/>
      <c r="B856" s="470"/>
      <c r="C856" s="470"/>
      <c r="D856" s="471"/>
      <c r="E856" s="471"/>
      <c r="F856" s="471"/>
      <c r="G856" s="471"/>
      <c r="H856" s="471"/>
      <c r="I856" s="471"/>
      <c r="J856" s="471"/>
      <c r="K856" s="471"/>
      <c r="L856" s="471"/>
      <c r="M856" s="471"/>
      <c r="N856" s="471"/>
      <c r="O856" s="470"/>
      <c r="P856" s="470"/>
      <c r="Q856" s="470"/>
      <c r="R856" s="470"/>
      <c r="S856" s="470"/>
      <c r="T856" s="470"/>
      <c r="U856" s="470"/>
      <c r="V856" s="470"/>
      <c r="W856" s="470"/>
      <c r="X856" s="470"/>
      <c r="Y856" s="470"/>
      <c r="Z856" s="470"/>
    </row>
    <row r="857" spans="1:26" ht="12.75" customHeight="1" x14ac:dyDescent="0.2">
      <c r="A857" s="470"/>
      <c r="B857" s="470"/>
      <c r="C857" s="470"/>
      <c r="D857" s="471"/>
      <c r="E857" s="471"/>
      <c r="F857" s="471"/>
      <c r="G857" s="471"/>
      <c r="H857" s="471"/>
      <c r="I857" s="471"/>
      <c r="J857" s="471"/>
      <c r="K857" s="471"/>
      <c r="L857" s="471"/>
      <c r="M857" s="471"/>
      <c r="N857" s="471"/>
      <c r="O857" s="470"/>
      <c r="P857" s="470"/>
      <c r="Q857" s="470"/>
      <c r="R857" s="470"/>
      <c r="S857" s="470"/>
      <c r="T857" s="470"/>
      <c r="U857" s="470"/>
      <c r="V857" s="470"/>
      <c r="W857" s="470"/>
      <c r="X857" s="470"/>
      <c r="Y857" s="470"/>
      <c r="Z857" s="470"/>
    </row>
    <row r="858" spans="1:26" ht="12.75" customHeight="1" x14ac:dyDescent="0.2">
      <c r="A858" s="470"/>
      <c r="B858" s="470"/>
      <c r="C858" s="470"/>
      <c r="D858" s="471"/>
      <c r="E858" s="471"/>
      <c r="F858" s="471"/>
      <c r="G858" s="471"/>
      <c r="H858" s="471"/>
      <c r="I858" s="471"/>
      <c r="J858" s="471"/>
      <c r="K858" s="471"/>
      <c r="L858" s="471"/>
      <c r="M858" s="471"/>
      <c r="N858" s="471"/>
      <c r="O858" s="470"/>
      <c r="P858" s="470"/>
      <c r="Q858" s="470"/>
      <c r="R858" s="470"/>
      <c r="S858" s="470"/>
      <c r="T858" s="470"/>
      <c r="U858" s="470"/>
      <c r="V858" s="470"/>
      <c r="W858" s="470"/>
      <c r="X858" s="470"/>
      <c r="Y858" s="470"/>
      <c r="Z858" s="470"/>
    </row>
    <row r="859" spans="1:26" ht="12.75" customHeight="1" x14ac:dyDescent="0.2">
      <c r="A859" s="470"/>
      <c r="B859" s="470"/>
      <c r="C859" s="470"/>
      <c r="D859" s="471"/>
      <c r="E859" s="471"/>
      <c r="F859" s="471"/>
      <c r="G859" s="471"/>
      <c r="H859" s="471"/>
      <c r="I859" s="471"/>
      <c r="J859" s="471"/>
      <c r="K859" s="471"/>
      <c r="L859" s="471"/>
      <c r="M859" s="471"/>
      <c r="N859" s="471"/>
      <c r="O859" s="470"/>
      <c r="P859" s="470"/>
      <c r="Q859" s="470"/>
      <c r="R859" s="470"/>
      <c r="S859" s="470"/>
      <c r="T859" s="470"/>
      <c r="U859" s="470"/>
      <c r="V859" s="470"/>
      <c r="W859" s="470"/>
      <c r="X859" s="470"/>
      <c r="Y859" s="470"/>
      <c r="Z859" s="470"/>
    </row>
    <row r="860" spans="1:26" ht="12.75" customHeight="1" x14ac:dyDescent="0.2">
      <c r="A860" s="470"/>
      <c r="B860" s="470"/>
      <c r="C860" s="470"/>
      <c r="D860" s="471"/>
      <c r="E860" s="471"/>
      <c r="F860" s="471"/>
      <c r="G860" s="471"/>
      <c r="H860" s="471"/>
      <c r="I860" s="471"/>
      <c r="J860" s="471"/>
      <c r="K860" s="471"/>
      <c r="L860" s="471"/>
      <c r="M860" s="471"/>
      <c r="N860" s="471"/>
      <c r="O860" s="470"/>
      <c r="P860" s="470"/>
      <c r="Q860" s="470"/>
      <c r="R860" s="470"/>
      <c r="S860" s="470"/>
      <c r="T860" s="470"/>
      <c r="U860" s="470"/>
      <c r="V860" s="470"/>
      <c r="W860" s="470"/>
      <c r="X860" s="470"/>
      <c r="Y860" s="470"/>
      <c r="Z860" s="470"/>
    </row>
    <row r="861" spans="1:26" ht="12.75" customHeight="1" x14ac:dyDescent="0.2">
      <c r="A861" s="470"/>
      <c r="B861" s="470"/>
      <c r="C861" s="470"/>
      <c r="D861" s="471"/>
      <c r="E861" s="471"/>
      <c r="F861" s="471"/>
      <c r="G861" s="471"/>
      <c r="H861" s="471"/>
      <c r="I861" s="471"/>
      <c r="J861" s="471"/>
      <c r="K861" s="471"/>
      <c r="L861" s="471"/>
      <c r="M861" s="471"/>
      <c r="N861" s="471"/>
      <c r="O861" s="470"/>
      <c r="P861" s="470"/>
      <c r="Q861" s="470"/>
      <c r="R861" s="470"/>
      <c r="S861" s="470"/>
      <c r="T861" s="470"/>
      <c r="U861" s="470"/>
      <c r="V861" s="470"/>
      <c r="W861" s="470"/>
      <c r="X861" s="470"/>
      <c r="Y861" s="470"/>
      <c r="Z861" s="470"/>
    </row>
    <row r="862" spans="1:26" ht="12.75" customHeight="1" x14ac:dyDescent="0.2">
      <c r="A862" s="470"/>
      <c r="B862" s="470"/>
      <c r="C862" s="470"/>
      <c r="D862" s="471"/>
      <c r="E862" s="471"/>
      <c r="F862" s="471"/>
      <c r="G862" s="471"/>
      <c r="H862" s="471"/>
      <c r="I862" s="471"/>
      <c r="J862" s="471"/>
      <c r="K862" s="471"/>
      <c r="L862" s="471"/>
      <c r="M862" s="471"/>
      <c r="N862" s="471"/>
      <c r="O862" s="470"/>
      <c r="P862" s="470"/>
      <c r="Q862" s="470"/>
      <c r="R862" s="470"/>
      <c r="S862" s="470"/>
      <c r="T862" s="470"/>
      <c r="U862" s="470"/>
      <c r="V862" s="470"/>
      <c r="W862" s="470"/>
      <c r="X862" s="470"/>
      <c r="Y862" s="470"/>
      <c r="Z862" s="470"/>
    </row>
    <row r="863" spans="1:26" ht="12.75" customHeight="1" x14ac:dyDescent="0.2">
      <c r="A863" s="470"/>
      <c r="B863" s="470"/>
      <c r="C863" s="470"/>
      <c r="D863" s="471"/>
      <c r="E863" s="471"/>
      <c r="F863" s="471"/>
      <c r="G863" s="471"/>
      <c r="H863" s="471"/>
      <c r="I863" s="471"/>
      <c r="J863" s="471"/>
      <c r="K863" s="471"/>
      <c r="L863" s="471"/>
      <c r="M863" s="471"/>
      <c r="N863" s="471"/>
      <c r="O863" s="470"/>
      <c r="P863" s="470"/>
      <c r="Q863" s="470"/>
      <c r="R863" s="470"/>
      <c r="S863" s="470"/>
      <c r="T863" s="470"/>
      <c r="U863" s="470"/>
      <c r="V863" s="470"/>
      <c r="W863" s="470"/>
      <c r="X863" s="470"/>
      <c r="Y863" s="470"/>
      <c r="Z863" s="470"/>
    </row>
    <row r="864" spans="1:26" ht="12.75" customHeight="1" x14ac:dyDescent="0.2">
      <c r="A864" s="470"/>
      <c r="B864" s="470"/>
      <c r="C864" s="470"/>
      <c r="D864" s="471"/>
      <c r="E864" s="471"/>
      <c r="F864" s="471"/>
      <c r="G864" s="471"/>
      <c r="H864" s="471"/>
      <c r="I864" s="471"/>
      <c r="J864" s="471"/>
      <c r="K864" s="471"/>
      <c r="L864" s="471"/>
      <c r="M864" s="471"/>
      <c r="N864" s="471"/>
      <c r="O864" s="470"/>
      <c r="P864" s="470"/>
      <c r="Q864" s="470"/>
      <c r="R864" s="470"/>
      <c r="S864" s="470"/>
      <c r="T864" s="470"/>
      <c r="U864" s="470"/>
      <c r="V864" s="470"/>
      <c r="W864" s="470"/>
      <c r="X864" s="470"/>
      <c r="Y864" s="470"/>
      <c r="Z864" s="470"/>
    </row>
    <row r="865" spans="1:26" ht="12.75" customHeight="1" x14ac:dyDescent="0.2">
      <c r="A865" s="470"/>
      <c r="B865" s="470"/>
      <c r="C865" s="470"/>
      <c r="D865" s="471"/>
      <c r="E865" s="471"/>
      <c r="F865" s="471"/>
      <c r="G865" s="471"/>
      <c r="H865" s="471"/>
      <c r="I865" s="471"/>
      <c r="J865" s="471"/>
      <c r="K865" s="471"/>
      <c r="L865" s="471"/>
      <c r="M865" s="471"/>
      <c r="N865" s="471"/>
      <c r="O865" s="470"/>
      <c r="P865" s="470"/>
      <c r="Q865" s="470"/>
      <c r="R865" s="470"/>
      <c r="S865" s="470"/>
      <c r="T865" s="470"/>
      <c r="U865" s="470"/>
      <c r="V865" s="470"/>
      <c r="W865" s="470"/>
      <c r="X865" s="470"/>
      <c r="Y865" s="470"/>
      <c r="Z865" s="470"/>
    </row>
    <row r="866" spans="1:26" ht="12.75" customHeight="1" x14ac:dyDescent="0.2">
      <c r="A866" s="470"/>
      <c r="B866" s="470"/>
      <c r="C866" s="470"/>
      <c r="D866" s="471"/>
      <c r="E866" s="471"/>
      <c r="F866" s="471"/>
      <c r="G866" s="471"/>
      <c r="H866" s="471"/>
      <c r="I866" s="471"/>
      <c r="J866" s="471"/>
      <c r="K866" s="471"/>
      <c r="L866" s="471"/>
      <c r="M866" s="471"/>
      <c r="N866" s="471"/>
      <c r="O866" s="470"/>
      <c r="P866" s="470"/>
      <c r="Q866" s="470"/>
      <c r="R866" s="470"/>
      <c r="S866" s="470"/>
      <c r="T866" s="470"/>
      <c r="U866" s="470"/>
      <c r="V866" s="470"/>
      <c r="W866" s="470"/>
      <c r="X866" s="470"/>
      <c r="Y866" s="470"/>
      <c r="Z866" s="470"/>
    </row>
    <row r="867" spans="1:26" ht="12.75" customHeight="1" x14ac:dyDescent="0.2">
      <c r="A867" s="470"/>
      <c r="B867" s="470"/>
      <c r="C867" s="470"/>
      <c r="D867" s="471"/>
      <c r="E867" s="471"/>
      <c r="F867" s="471"/>
      <c r="G867" s="471"/>
      <c r="H867" s="471"/>
      <c r="I867" s="471"/>
      <c r="J867" s="471"/>
      <c r="K867" s="471"/>
      <c r="L867" s="471"/>
      <c r="M867" s="471"/>
      <c r="N867" s="471"/>
      <c r="O867" s="470"/>
      <c r="P867" s="470"/>
      <c r="Q867" s="470"/>
      <c r="R867" s="470"/>
      <c r="S867" s="470"/>
      <c r="T867" s="470"/>
      <c r="U867" s="470"/>
      <c r="V867" s="470"/>
      <c r="W867" s="470"/>
      <c r="X867" s="470"/>
      <c r="Y867" s="470"/>
      <c r="Z867" s="470"/>
    </row>
    <row r="868" spans="1:26" ht="12.75" customHeight="1" x14ac:dyDescent="0.2">
      <c r="A868" s="470"/>
      <c r="B868" s="470"/>
      <c r="C868" s="470"/>
      <c r="D868" s="471"/>
      <c r="E868" s="471"/>
      <c r="F868" s="471"/>
      <c r="G868" s="471"/>
      <c r="H868" s="471"/>
      <c r="I868" s="471"/>
      <c r="J868" s="471"/>
      <c r="K868" s="471"/>
      <c r="L868" s="471"/>
      <c r="M868" s="471"/>
      <c r="N868" s="471"/>
      <c r="O868" s="470"/>
      <c r="P868" s="470"/>
      <c r="Q868" s="470"/>
      <c r="R868" s="470"/>
      <c r="S868" s="470"/>
      <c r="T868" s="470"/>
      <c r="U868" s="470"/>
      <c r="V868" s="470"/>
      <c r="W868" s="470"/>
      <c r="X868" s="470"/>
      <c r="Y868" s="470"/>
      <c r="Z868" s="470"/>
    </row>
    <row r="869" spans="1:26" ht="12.75" customHeight="1" x14ac:dyDescent="0.2">
      <c r="A869" s="470"/>
      <c r="B869" s="470"/>
      <c r="C869" s="470"/>
      <c r="D869" s="471"/>
      <c r="E869" s="471"/>
      <c r="F869" s="471"/>
      <c r="G869" s="471"/>
      <c r="H869" s="471"/>
      <c r="I869" s="471"/>
      <c r="J869" s="471"/>
      <c r="K869" s="471"/>
      <c r="L869" s="471"/>
      <c r="M869" s="471"/>
      <c r="N869" s="471"/>
      <c r="O869" s="470"/>
      <c r="P869" s="470"/>
      <c r="Q869" s="470"/>
      <c r="R869" s="470"/>
      <c r="S869" s="470"/>
      <c r="T869" s="470"/>
      <c r="U869" s="470"/>
      <c r="V869" s="470"/>
      <c r="W869" s="470"/>
      <c r="X869" s="470"/>
      <c r="Y869" s="470"/>
      <c r="Z869" s="470"/>
    </row>
    <row r="870" spans="1:26" ht="12.75" customHeight="1" x14ac:dyDescent="0.2">
      <c r="A870" s="470"/>
      <c r="B870" s="470"/>
      <c r="C870" s="470"/>
      <c r="D870" s="471"/>
      <c r="E870" s="471"/>
      <c r="F870" s="471"/>
      <c r="G870" s="471"/>
      <c r="H870" s="471"/>
      <c r="I870" s="471"/>
      <c r="J870" s="471"/>
      <c r="K870" s="471"/>
      <c r="L870" s="471"/>
      <c r="M870" s="471"/>
      <c r="N870" s="471"/>
      <c r="O870" s="470"/>
      <c r="P870" s="470"/>
      <c r="Q870" s="470"/>
      <c r="R870" s="470"/>
      <c r="S870" s="470"/>
      <c r="T870" s="470"/>
      <c r="U870" s="470"/>
      <c r="V870" s="470"/>
      <c r="W870" s="470"/>
      <c r="X870" s="470"/>
      <c r="Y870" s="470"/>
      <c r="Z870" s="470"/>
    </row>
    <row r="871" spans="1:26" ht="12.75" customHeight="1" x14ac:dyDescent="0.2">
      <c r="A871" s="470"/>
      <c r="B871" s="470"/>
      <c r="C871" s="470"/>
      <c r="D871" s="471"/>
      <c r="E871" s="471"/>
      <c r="F871" s="471"/>
      <c r="G871" s="471"/>
      <c r="H871" s="471"/>
      <c r="I871" s="471"/>
      <c r="J871" s="471"/>
      <c r="K871" s="471"/>
      <c r="L871" s="471"/>
      <c r="M871" s="471"/>
      <c r="N871" s="471"/>
      <c r="O871" s="470"/>
      <c r="P871" s="470"/>
      <c r="Q871" s="470"/>
      <c r="R871" s="470"/>
      <c r="S871" s="470"/>
      <c r="T871" s="470"/>
      <c r="U871" s="470"/>
      <c r="V871" s="470"/>
      <c r="W871" s="470"/>
      <c r="X871" s="470"/>
      <c r="Y871" s="470"/>
      <c r="Z871" s="470"/>
    </row>
    <row r="872" spans="1:26" ht="12.75" customHeight="1" x14ac:dyDescent="0.2">
      <c r="A872" s="470"/>
      <c r="B872" s="470"/>
      <c r="C872" s="470"/>
      <c r="D872" s="471"/>
      <c r="E872" s="471"/>
      <c r="F872" s="471"/>
      <c r="G872" s="471"/>
      <c r="H872" s="471"/>
      <c r="I872" s="471"/>
      <c r="J872" s="471"/>
      <c r="K872" s="471"/>
      <c r="L872" s="471"/>
      <c r="M872" s="471"/>
      <c r="N872" s="471"/>
      <c r="O872" s="470"/>
      <c r="P872" s="470"/>
      <c r="Q872" s="470"/>
      <c r="R872" s="470"/>
      <c r="S872" s="470"/>
      <c r="T872" s="470"/>
      <c r="U872" s="470"/>
      <c r="V872" s="470"/>
      <c r="W872" s="470"/>
      <c r="X872" s="470"/>
      <c r="Y872" s="470"/>
      <c r="Z872" s="470"/>
    </row>
    <row r="873" spans="1:26" ht="12.75" customHeight="1" x14ac:dyDescent="0.2">
      <c r="A873" s="470"/>
      <c r="B873" s="470"/>
      <c r="C873" s="470"/>
      <c r="D873" s="471"/>
      <c r="E873" s="471"/>
      <c r="F873" s="471"/>
      <c r="G873" s="471"/>
      <c r="H873" s="471"/>
      <c r="I873" s="471"/>
      <c r="J873" s="471"/>
      <c r="K873" s="471"/>
      <c r="L873" s="471"/>
      <c r="M873" s="471"/>
      <c r="N873" s="471"/>
      <c r="O873" s="470"/>
      <c r="P873" s="470"/>
      <c r="Q873" s="470"/>
      <c r="R873" s="470"/>
      <c r="S873" s="470"/>
      <c r="T873" s="470"/>
      <c r="U873" s="470"/>
      <c r="V873" s="470"/>
      <c r="W873" s="470"/>
      <c r="X873" s="470"/>
      <c r="Y873" s="470"/>
      <c r="Z873" s="470"/>
    </row>
    <row r="874" spans="1:26" ht="12.75" customHeight="1" x14ac:dyDescent="0.2">
      <c r="A874" s="470"/>
      <c r="B874" s="470"/>
      <c r="C874" s="470"/>
      <c r="D874" s="471"/>
      <c r="E874" s="471"/>
      <c r="F874" s="471"/>
      <c r="G874" s="471"/>
      <c r="H874" s="471"/>
      <c r="I874" s="471"/>
      <c r="J874" s="471"/>
      <c r="K874" s="471"/>
      <c r="L874" s="471"/>
      <c r="M874" s="471"/>
      <c r="N874" s="471"/>
      <c r="O874" s="470"/>
      <c r="P874" s="470"/>
      <c r="Q874" s="470"/>
      <c r="R874" s="470"/>
      <c r="S874" s="470"/>
      <c r="T874" s="470"/>
      <c r="U874" s="470"/>
      <c r="V874" s="470"/>
      <c r="W874" s="470"/>
      <c r="X874" s="470"/>
      <c r="Y874" s="470"/>
      <c r="Z874" s="470"/>
    </row>
    <row r="875" spans="1:26" ht="12.75" customHeight="1" x14ac:dyDescent="0.2">
      <c r="A875" s="470"/>
      <c r="B875" s="470"/>
      <c r="C875" s="470"/>
      <c r="D875" s="471"/>
      <c r="E875" s="471"/>
      <c r="F875" s="471"/>
      <c r="G875" s="471"/>
      <c r="H875" s="471"/>
      <c r="I875" s="471"/>
      <c r="J875" s="471"/>
      <c r="K875" s="471"/>
      <c r="L875" s="471"/>
      <c r="M875" s="471"/>
      <c r="N875" s="471"/>
      <c r="O875" s="470"/>
      <c r="P875" s="470"/>
      <c r="Q875" s="470"/>
      <c r="R875" s="470"/>
      <c r="S875" s="470"/>
      <c r="T875" s="470"/>
      <c r="U875" s="470"/>
      <c r="V875" s="470"/>
      <c r="W875" s="470"/>
      <c r="X875" s="470"/>
      <c r="Y875" s="470"/>
      <c r="Z875" s="470"/>
    </row>
    <row r="876" spans="1:26" ht="12.75" customHeight="1" x14ac:dyDescent="0.2">
      <c r="A876" s="470"/>
      <c r="B876" s="470"/>
      <c r="C876" s="470"/>
      <c r="D876" s="471"/>
      <c r="E876" s="471"/>
      <c r="F876" s="471"/>
      <c r="G876" s="471"/>
      <c r="H876" s="471"/>
      <c r="I876" s="471"/>
      <c r="J876" s="471"/>
      <c r="K876" s="471"/>
      <c r="L876" s="471"/>
      <c r="M876" s="471"/>
      <c r="N876" s="471"/>
      <c r="O876" s="470"/>
      <c r="P876" s="470"/>
      <c r="Q876" s="470"/>
      <c r="R876" s="470"/>
      <c r="S876" s="470"/>
      <c r="T876" s="470"/>
      <c r="U876" s="470"/>
      <c r="V876" s="470"/>
      <c r="W876" s="470"/>
      <c r="X876" s="470"/>
      <c r="Y876" s="470"/>
      <c r="Z876" s="470"/>
    </row>
    <row r="877" spans="1:26" ht="12.75" customHeight="1" x14ac:dyDescent="0.2">
      <c r="A877" s="470"/>
      <c r="B877" s="470"/>
      <c r="C877" s="470"/>
      <c r="D877" s="471"/>
      <c r="E877" s="471"/>
      <c r="F877" s="471"/>
      <c r="G877" s="471"/>
      <c r="H877" s="471"/>
      <c r="I877" s="471"/>
      <c r="J877" s="471"/>
      <c r="K877" s="471"/>
      <c r="L877" s="471"/>
      <c r="M877" s="471"/>
      <c r="N877" s="471"/>
      <c r="O877" s="470"/>
      <c r="P877" s="470"/>
      <c r="Q877" s="470"/>
      <c r="R877" s="470"/>
      <c r="S877" s="470"/>
      <c r="T877" s="470"/>
      <c r="U877" s="470"/>
      <c r="V877" s="470"/>
      <c r="W877" s="470"/>
      <c r="X877" s="470"/>
      <c r="Y877" s="470"/>
      <c r="Z877" s="470"/>
    </row>
    <row r="878" spans="1:26" ht="12.75" customHeight="1" x14ac:dyDescent="0.2">
      <c r="A878" s="470"/>
      <c r="B878" s="470"/>
      <c r="C878" s="470"/>
      <c r="D878" s="471"/>
      <c r="E878" s="471"/>
      <c r="F878" s="471"/>
      <c r="G878" s="471"/>
      <c r="H878" s="471"/>
      <c r="I878" s="471"/>
      <c r="J878" s="471"/>
      <c r="K878" s="471"/>
      <c r="L878" s="471"/>
      <c r="M878" s="471"/>
      <c r="N878" s="471"/>
      <c r="O878" s="470"/>
      <c r="P878" s="470"/>
      <c r="Q878" s="470"/>
      <c r="R878" s="470"/>
      <c r="S878" s="470"/>
      <c r="T878" s="470"/>
      <c r="U878" s="470"/>
      <c r="V878" s="470"/>
      <c r="W878" s="470"/>
      <c r="X878" s="470"/>
      <c r="Y878" s="470"/>
      <c r="Z878" s="470"/>
    </row>
    <row r="879" spans="1:26" ht="12.75" customHeight="1" x14ac:dyDescent="0.2">
      <c r="A879" s="470"/>
      <c r="B879" s="470"/>
      <c r="C879" s="470"/>
      <c r="D879" s="471"/>
      <c r="E879" s="471"/>
      <c r="F879" s="471"/>
      <c r="G879" s="471"/>
      <c r="H879" s="471"/>
      <c r="I879" s="471"/>
      <c r="J879" s="471"/>
      <c r="K879" s="471"/>
      <c r="L879" s="471"/>
      <c r="M879" s="471"/>
      <c r="N879" s="471"/>
      <c r="O879" s="470"/>
      <c r="P879" s="470"/>
      <c r="Q879" s="470"/>
      <c r="R879" s="470"/>
      <c r="S879" s="470"/>
      <c r="T879" s="470"/>
      <c r="U879" s="470"/>
      <c r="V879" s="470"/>
      <c r="W879" s="470"/>
      <c r="X879" s="470"/>
      <c r="Y879" s="470"/>
      <c r="Z879" s="470"/>
    </row>
    <row r="880" spans="1:26" ht="12.75" customHeight="1" x14ac:dyDescent="0.2">
      <c r="A880" s="470"/>
      <c r="B880" s="470"/>
      <c r="C880" s="470"/>
      <c r="D880" s="471"/>
      <c r="E880" s="471"/>
      <c r="F880" s="471"/>
      <c r="G880" s="471"/>
      <c r="H880" s="471"/>
      <c r="I880" s="471"/>
      <c r="J880" s="471"/>
      <c r="K880" s="471"/>
      <c r="L880" s="471"/>
      <c r="M880" s="471"/>
      <c r="N880" s="471"/>
      <c r="O880" s="470"/>
      <c r="P880" s="470"/>
      <c r="Q880" s="470"/>
      <c r="R880" s="470"/>
      <c r="S880" s="470"/>
      <c r="T880" s="470"/>
      <c r="U880" s="470"/>
      <c r="V880" s="470"/>
      <c r="W880" s="470"/>
      <c r="X880" s="470"/>
      <c r="Y880" s="470"/>
      <c r="Z880" s="470"/>
    </row>
    <row r="881" spans="1:26" ht="12.75" customHeight="1" x14ac:dyDescent="0.2">
      <c r="A881" s="470"/>
      <c r="B881" s="470"/>
      <c r="C881" s="470"/>
      <c r="D881" s="471"/>
      <c r="E881" s="471"/>
      <c r="F881" s="471"/>
      <c r="G881" s="471"/>
      <c r="H881" s="471"/>
      <c r="I881" s="471"/>
      <c r="J881" s="471"/>
      <c r="K881" s="471"/>
      <c r="L881" s="471"/>
      <c r="M881" s="471"/>
      <c r="N881" s="471"/>
      <c r="O881" s="470"/>
      <c r="P881" s="470"/>
      <c r="Q881" s="470"/>
      <c r="R881" s="470"/>
      <c r="S881" s="470"/>
      <c r="T881" s="470"/>
      <c r="U881" s="470"/>
      <c r="V881" s="470"/>
      <c r="W881" s="470"/>
      <c r="X881" s="470"/>
      <c r="Y881" s="470"/>
      <c r="Z881" s="470"/>
    </row>
    <row r="882" spans="1:26" ht="12.75" customHeight="1" x14ac:dyDescent="0.2">
      <c r="A882" s="470"/>
      <c r="B882" s="470"/>
      <c r="C882" s="470"/>
      <c r="D882" s="471"/>
      <c r="E882" s="471"/>
      <c r="F882" s="471"/>
      <c r="G882" s="471"/>
      <c r="H882" s="471"/>
      <c r="I882" s="471"/>
      <c r="J882" s="471"/>
      <c r="K882" s="471"/>
      <c r="L882" s="471"/>
      <c r="M882" s="471"/>
      <c r="N882" s="471"/>
      <c r="O882" s="470"/>
      <c r="P882" s="470"/>
      <c r="Q882" s="470"/>
      <c r="R882" s="470"/>
      <c r="S882" s="470"/>
      <c r="T882" s="470"/>
      <c r="U882" s="470"/>
      <c r="V882" s="470"/>
      <c r="W882" s="470"/>
      <c r="X882" s="470"/>
      <c r="Y882" s="470"/>
      <c r="Z882" s="470"/>
    </row>
    <row r="883" spans="1:26" ht="12.75" customHeight="1" x14ac:dyDescent="0.2">
      <c r="A883" s="470"/>
      <c r="B883" s="470"/>
      <c r="C883" s="470"/>
      <c r="D883" s="471"/>
      <c r="E883" s="471"/>
      <c r="F883" s="471"/>
      <c r="G883" s="471"/>
      <c r="H883" s="471"/>
      <c r="I883" s="471"/>
      <c r="J883" s="471"/>
      <c r="K883" s="471"/>
      <c r="L883" s="471"/>
      <c r="M883" s="471"/>
      <c r="N883" s="471"/>
      <c r="O883" s="470"/>
      <c r="P883" s="470"/>
      <c r="Q883" s="470"/>
      <c r="R883" s="470"/>
      <c r="S883" s="470"/>
      <c r="T883" s="470"/>
      <c r="U883" s="470"/>
      <c r="V883" s="470"/>
      <c r="W883" s="470"/>
      <c r="X883" s="470"/>
      <c r="Y883" s="470"/>
      <c r="Z883" s="470"/>
    </row>
    <row r="884" spans="1:26" ht="12.75" customHeight="1" x14ac:dyDescent="0.2">
      <c r="A884" s="470"/>
      <c r="B884" s="470"/>
      <c r="C884" s="470"/>
      <c r="D884" s="471"/>
      <c r="E884" s="471"/>
      <c r="F884" s="471"/>
      <c r="G884" s="471"/>
      <c r="H884" s="471"/>
      <c r="I884" s="471"/>
      <c r="J884" s="471"/>
      <c r="K884" s="471"/>
      <c r="L884" s="471"/>
      <c r="M884" s="471"/>
      <c r="N884" s="471"/>
      <c r="O884" s="470"/>
      <c r="P884" s="470"/>
      <c r="Q884" s="470"/>
      <c r="R884" s="470"/>
      <c r="S884" s="470"/>
      <c r="T884" s="470"/>
      <c r="U884" s="470"/>
      <c r="V884" s="470"/>
      <c r="W884" s="470"/>
      <c r="X884" s="470"/>
      <c r="Y884" s="470"/>
      <c r="Z884" s="470"/>
    </row>
    <row r="885" spans="1:26" ht="12.75" customHeight="1" x14ac:dyDescent="0.2">
      <c r="A885" s="470"/>
      <c r="B885" s="470"/>
      <c r="C885" s="470"/>
      <c r="D885" s="471"/>
      <c r="E885" s="471"/>
      <c r="F885" s="471"/>
      <c r="G885" s="471"/>
      <c r="H885" s="471"/>
      <c r="I885" s="471"/>
      <c r="J885" s="471"/>
      <c r="K885" s="471"/>
      <c r="L885" s="471"/>
      <c r="M885" s="471"/>
      <c r="N885" s="471"/>
      <c r="O885" s="470"/>
      <c r="P885" s="470"/>
      <c r="Q885" s="470"/>
      <c r="R885" s="470"/>
      <c r="S885" s="470"/>
      <c r="T885" s="470"/>
      <c r="U885" s="470"/>
      <c r="V885" s="470"/>
      <c r="W885" s="470"/>
      <c r="X885" s="470"/>
      <c r="Y885" s="470"/>
      <c r="Z885" s="470"/>
    </row>
    <row r="886" spans="1:26" ht="12.75" customHeight="1" x14ac:dyDescent="0.2">
      <c r="A886" s="470"/>
      <c r="B886" s="470"/>
      <c r="C886" s="470"/>
      <c r="D886" s="471"/>
      <c r="E886" s="471"/>
      <c r="F886" s="471"/>
      <c r="G886" s="471"/>
      <c r="H886" s="471"/>
      <c r="I886" s="471"/>
      <c r="J886" s="471"/>
      <c r="K886" s="471"/>
      <c r="L886" s="471"/>
      <c r="M886" s="471"/>
      <c r="N886" s="471"/>
      <c r="O886" s="470"/>
      <c r="P886" s="470"/>
      <c r="Q886" s="470"/>
      <c r="R886" s="470"/>
      <c r="S886" s="470"/>
      <c r="T886" s="470"/>
      <c r="U886" s="470"/>
      <c r="V886" s="470"/>
      <c r="W886" s="470"/>
      <c r="X886" s="470"/>
      <c r="Y886" s="470"/>
      <c r="Z886" s="470"/>
    </row>
    <row r="887" spans="1:26" ht="12.75" customHeight="1" x14ac:dyDescent="0.2">
      <c r="A887" s="470"/>
      <c r="B887" s="470"/>
      <c r="C887" s="470"/>
      <c r="D887" s="471"/>
      <c r="E887" s="471"/>
      <c r="F887" s="471"/>
      <c r="G887" s="471"/>
      <c r="H887" s="471"/>
      <c r="I887" s="471"/>
      <c r="J887" s="471"/>
      <c r="K887" s="471"/>
      <c r="L887" s="471"/>
      <c r="M887" s="471"/>
      <c r="N887" s="471"/>
      <c r="O887" s="470"/>
      <c r="P887" s="470"/>
      <c r="Q887" s="470"/>
      <c r="R887" s="470"/>
      <c r="S887" s="470"/>
      <c r="T887" s="470"/>
      <c r="U887" s="470"/>
      <c r="V887" s="470"/>
      <c r="W887" s="470"/>
      <c r="X887" s="470"/>
      <c r="Y887" s="470"/>
      <c r="Z887" s="470"/>
    </row>
    <row r="888" spans="1:26" ht="12.75" customHeight="1" x14ac:dyDescent="0.2">
      <c r="A888" s="470"/>
      <c r="B888" s="470"/>
      <c r="C888" s="470"/>
      <c r="D888" s="471"/>
      <c r="E888" s="471"/>
      <c r="F888" s="471"/>
      <c r="G888" s="471"/>
      <c r="H888" s="471"/>
      <c r="I888" s="471"/>
      <c r="J888" s="471"/>
      <c r="K888" s="471"/>
      <c r="L888" s="471"/>
      <c r="M888" s="471"/>
      <c r="N888" s="471"/>
      <c r="O888" s="470"/>
      <c r="P888" s="470"/>
      <c r="Q888" s="470"/>
      <c r="R888" s="470"/>
      <c r="S888" s="470"/>
      <c r="T888" s="470"/>
      <c r="U888" s="470"/>
      <c r="V888" s="470"/>
      <c r="W888" s="470"/>
      <c r="X888" s="470"/>
      <c r="Y888" s="470"/>
      <c r="Z888" s="470"/>
    </row>
    <row r="889" spans="1:26" ht="12.75" customHeight="1" x14ac:dyDescent="0.2">
      <c r="A889" s="470"/>
      <c r="B889" s="470"/>
      <c r="C889" s="470"/>
      <c r="D889" s="471"/>
      <c r="E889" s="471"/>
      <c r="F889" s="471"/>
      <c r="G889" s="471"/>
      <c r="H889" s="471"/>
      <c r="I889" s="471"/>
      <c r="J889" s="471"/>
      <c r="K889" s="471"/>
      <c r="L889" s="471"/>
      <c r="M889" s="471"/>
      <c r="N889" s="471"/>
      <c r="O889" s="470"/>
      <c r="P889" s="470"/>
      <c r="Q889" s="470"/>
      <c r="R889" s="470"/>
      <c r="S889" s="470"/>
      <c r="T889" s="470"/>
      <c r="U889" s="470"/>
      <c r="V889" s="470"/>
      <c r="W889" s="470"/>
      <c r="X889" s="470"/>
      <c r="Y889" s="470"/>
      <c r="Z889" s="470"/>
    </row>
    <row r="890" spans="1:26" ht="12.75" customHeight="1" x14ac:dyDescent="0.2">
      <c r="A890" s="470"/>
      <c r="B890" s="470"/>
      <c r="C890" s="470"/>
      <c r="D890" s="471"/>
      <c r="E890" s="471"/>
      <c r="F890" s="471"/>
      <c r="G890" s="471"/>
      <c r="H890" s="471"/>
      <c r="I890" s="471"/>
      <c r="J890" s="471"/>
      <c r="K890" s="471"/>
      <c r="L890" s="471"/>
      <c r="M890" s="471"/>
      <c r="N890" s="471"/>
      <c r="O890" s="470"/>
      <c r="P890" s="470"/>
      <c r="Q890" s="470"/>
      <c r="R890" s="470"/>
      <c r="S890" s="470"/>
      <c r="T890" s="470"/>
      <c r="U890" s="470"/>
      <c r="V890" s="470"/>
      <c r="W890" s="470"/>
      <c r="X890" s="470"/>
      <c r="Y890" s="470"/>
      <c r="Z890" s="470"/>
    </row>
    <row r="891" spans="1:26" ht="12.75" customHeight="1" x14ac:dyDescent="0.2">
      <c r="A891" s="470"/>
      <c r="B891" s="470"/>
      <c r="C891" s="470"/>
      <c r="D891" s="471"/>
      <c r="E891" s="471"/>
      <c r="F891" s="471"/>
      <c r="G891" s="471"/>
      <c r="H891" s="471"/>
      <c r="I891" s="471"/>
      <c r="J891" s="471"/>
      <c r="K891" s="471"/>
      <c r="L891" s="471"/>
      <c r="M891" s="471"/>
      <c r="N891" s="471"/>
      <c r="O891" s="470"/>
      <c r="P891" s="470"/>
      <c r="Q891" s="470"/>
      <c r="R891" s="470"/>
      <c r="S891" s="470"/>
      <c r="T891" s="470"/>
      <c r="U891" s="470"/>
      <c r="V891" s="470"/>
      <c r="W891" s="470"/>
      <c r="X891" s="470"/>
      <c r="Y891" s="470"/>
      <c r="Z891" s="470"/>
    </row>
    <row r="892" spans="1:26" ht="12.75" customHeight="1" x14ac:dyDescent="0.2">
      <c r="A892" s="470"/>
      <c r="B892" s="470"/>
      <c r="C892" s="470"/>
      <c r="D892" s="471"/>
      <c r="E892" s="471"/>
      <c r="F892" s="471"/>
      <c r="G892" s="471"/>
      <c r="H892" s="471"/>
      <c r="I892" s="471"/>
      <c r="J892" s="471"/>
      <c r="K892" s="471"/>
      <c r="L892" s="471"/>
      <c r="M892" s="471"/>
      <c r="N892" s="471"/>
      <c r="O892" s="470"/>
      <c r="P892" s="470"/>
      <c r="Q892" s="470"/>
      <c r="R892" s="470"/>
      <c r="S892" s="470"/>
      <c r="T892" s="470"/>
      <c r="U892" s="470"/>
      <c r="V892" s="470"/>
      <c r="W892" s="470"/>
      <c r="X892" s="470"/>
      <c r="Y892" s="470"/>
      <c r="Z892" s="470"/>
    </row>
    <row r="893" spans="1:26" ht="12.75" customHeight="1" x14ac:dyDescent="0.2">
      <c r="A893" s="470"/>
      <c r="B893" s="470"/>
      <c r="C893" s="470"/>
      <c r="D893" s="471"/>
      <c r="E893" s="471"/>
      <c r="F893" s="471"/>
      <c r="G893" s="471"/>
      <c r="H893" s="471"/>
      <c r="I893" s="471"/>
      <c r="J893" s="471"/>
      <c r="K893" s="471"/>
      <c r="L893" s="471"/>
      <c r="M893" s="471"/>
      <c r="N893" s="471"/>
      <c r="O893" s="470"/>
      <c r="P893" s="470"/>
      <c r="Q893" s="470"/>
      <c r="R893" s="470"/>
      <c r="S893" s="470"/>
      <c r="T893" s="470"/>
      <c r="U893" s="470"/>
      <c r="V893" s="470"/>
      <c r="W893" s="470"/>
      <c r="X893" s="470"/>
      <c r="Y893" s="470"/>
      <c r="Z893" s="470"/>
    </row>
    <row r="894" spans="1:26" ht="12.75" customHeight="1" x14ac:dyDescent="0.2">
      <c r="A894" s="470"/>
      <c r="B894" s="470"/>
      <c r="C894" s="470"/>
      <c r="D894" s="471"/>
      <c r="E894" s="471"/>
      <c r="F894" s="471"/>
      <c r="G894" s="471"/>
      <c r="H894" s="471"/>
      <c r="I894" s="471"/>
      <c r="J894" s="471"/>
      <c r="K894" s="471"/>
      <c r="L894" s="471"/>
      <c r="M894" s="471"/>
      <c r="N894" s="471"/>
      <c r="O894" s="470"/>
      <c r="P894" s="470"/>
      <c r="Q894" s="470"/>
      <c r="R894" s="470"/>
      <c r="S894" s="470"/>
      <c r="T894" s="470"/>
      <c r="U894" s="470"/>
      <c r="V894" s="470"/>
      <c r="W894" s="470"/>
      <c r="X894" s="470"/>
      <c r="Y894" s="470"/>
      <c r="Z894" s="470"/>
    </row>
    <row r="895" spans="1:26" ht="12.75" customHeight="1" x14ac:dyDescent="0.2">
      <c r="A895" s="470"/>
      <c r="B895" s="470"/>
      <c r="C895" s="470"/>
      <c r="D895" s="471"/>
      <c r="E895" s="471"/>
      <c r="F895" s="471"/>
      <c r="G895" s="471"/>
      <c r="H895" s="471"/>
      <c r="I895" s="471"/>
      <c r="J895" s="471"/>
      <c r="K895" s="471"/>
      <c r="L895" s="471"/>
      <c r="M895" s="471"/>
      <c r="N895" s="471"/>
      <c r="O895" s="470"/>
      <c r="P895" s="470"/>
      <c r="Q895" s="470"/>
      <c r="R895" s="470"/>
      <c r="S895" s="470"/>
      <c r="T895" s="470"/>
      <c r="U895" s="470"/>
      <c r="V895" s="470"/>
      <c r="W895" s="470"/>
      <c r="X895" s="470"/>
      <c r="Y895" s="470"/>
      <c r="Z895" s="470"/>
    </row>
    <row r="896" spans="1:26" ht="12.75" customHeight="1" x14ac:dyDescent="0.2">
      <c r="A896" s="470"/>
      <c r="B896" s="470"/>
      <c r="C896" s="470"/>
      <c r="D896" s="471"/>
      <c r="E896" s="471"/>
      <c r="F896" s="471"/>
      <c r="G896" s="471"/>
      <c r="H896" s="471"/>
      <c r="I896" s="471"/>
      <c r="J896" s="471"/>
      <c r="K896" s="471"/>
      <c r="L896" s="471"/>
      <c r="M896" s="471"/>
      <c r="N896" s="471"/>
      <c r="O896" s="470"/>
      <c r="P896" s="470"/>
      <c r="Q896" s="470"/>
      <c r="R896" s="470"/>
      <c r="S896" s="470"/>
      <c r="T896" s="470"/>
      <c r="U896" s="470"/>
      <c r="V896" s="470"/>
      <c r="W896" s="470"/>
      <c r="X896" s="470"/>
      <c r="Y896" s="470"/>
      <c r="Z896" s="470"/>
    </row>
    <row r="897" spans="1:26" ht="12.75" customHeight="1" x14ac:dyDescent="0.2">
      <c r="A897" s="470"/>
      <c r="B897" s="470"/>
      <c r="C897" s="470"/>
      <c r="D897" s="471"/>
      <c r="E897" s="471"/>
      <c r="F897" s="471"/>
      <c r="G897" s="471"/>
      <c r="H897" s="471"/>
      <c r="I897" s="471"/>
      <c r="J897" s="471"/>
      <c r="K897" s="471"/>
      <c r="L897" s="471"/>
      <c r="M897" s="471"/>
      <c r="N897" s="471"/>
      <c r="O897" s="470"/>
      <c r="P897" s="470"/>
      <c r="Q897" s="470"/>
      <c r="R897" s="470"/>
      <c r="S897" s="470"/>
      <c r="T897" s="470"/>
      <c r="U897" s="470"/>
      <c r="V897" s="470"/>
      <c r="W897" s="470"/>
      <c r="X897" s="470"/>
      <c r="Y897" s="470"/>
      <c r="Z897" s="470"/>
    </row>
    <row r="898" spans="1:26" ht="12.75" customHeight="1" x14ac:dyDescent="0.2">
      <c r="A898" s="470"/>
      <c r="B898" s="470"/>
      <c r="C898" s="470"/>
      <c r="D898" s="471"/>
      <c r="E898" s="471"/>
      <c r="F898" s="471"/>
      <c r="G898" s="471"/>
      <c r="H898" s="471"/>
      <c r="I898" s="471"/>
      <c r="J898" s="471"/>
      <c r="K898" s="471"/>
      <c r="L898" s="471"/>
      <c r="M898" s="471"/>
      <c r="N898" s="471"/>
      <c r="O898" s="470"/>
      <c r="P898" s="470"/>
      <c r="Q898" s="470"/>
      <c r="R898" s="470"/>
      <c r="S898" s="470"/>
      <c r="T898" s="470"/>
      <c r="U898" s="470"/>
      <c r="V898" s="470"/>
      <c r="W898" s="470"/>
      <c r="X898" s="470"/>
      <c r="Y898" s="470"/>
      <c r="Z898" s="470"/>
    </row>
    <row r="899" spans="1:26" ht="12.75" customHeight="1" x14ac:dyDescent="0.2">
      <c r="A899" s="470"/>
      <c r="B899" s="470"/>
      <c r="C899" s="470"/>
      <c r="D899" s="471"/>
      <c r="E899" s="471"/>
      <c r="F899" s="471"/>
      <c r="G899" s="471"/>
      <c r="H899" s="471"/>
      <c r="I899" s="471"/>
      <c r="J899" s="471"/>
      <c r="K899" s="471"/>
      <c r="L899" s="471"/>
      <c r="M899" s="471"/>
      <c r="N899" s="471"/>
      <c r="O899" s="470"/>
      <c r="P899" s="470"/>
      <c r="Q899" s="470"/>
      <c r="R899" s="470"/>
      <c r="S899" s="470"/>
      <c r="T899" s="470"/>
      <c r="U899" s="470"/>
      <c r="V899" s="470"/>
      <c r="W899" s="470"/>
      <c r="X899" s="470"/>
      <c r="Y899" s="470"/>
      <c r="Z899" s="470"/>
    </row>
    <row r="900" spans="1:26" ht="12.75" customHeight="1" x14ac:dyDescent="0.2">
      <c r="A900" s="470"/>
      <c r="B900" s="470"/>
      <c r="C900" s="470"/>
      <c r="D900" s="471"/>
      <c r="E900" s="471"/>
      <c r="F900" s="471"/>
      <c r="G900" s="471"/>
      <c r="H900" s="471"/>
      <c r="I900" s="471"/>
      <c r="J900" s="471"/>
      <c r="K900" s="471"/>
      <c r="L900" s="471"/>
      <c r="M900" s="471"/>
      <c r="N900" s="471"/>
      <c r="O900" s="470"/>
      <c r="P900" s="470"/>
      <c r="Q900" s="470"/>
      <c r="R900" s="470"/>
      <c r="S900" s="470"/>
      <c r="T900" s="470"/>
      <c r="U900" s="470"/>
      <c r="V900" s="470"/>
      <c r="W900" s="470"/>
      <c r="X900" s="470"/>
      <c r="Y900" s="470"/>
      <c r="Z900" s="470"/>
    </row>
    <row r="901" spans="1:26" ht="12.75" customHeight="1" x14ac:dyDescent="0.2">
      <c r="A901" s="470"/>
      <c r="B901" s="470"/>
      <c r="C901" s="470"/>
      <c r="D901" s="471"/>
      <c r="E901" s="471"/>
      <c r="F901" s="471"/>
      <c r="G901" s="471"/>
      <c r="H901" s="471"/>
      <c r="I901" s="471"/>
      <c r="J901" s="471"/>
      <c r="K901" s="471"/>
      <c r="L901" s="471"/>
      <c r="M901" s="471"/>
      <c r="N901" s="471"/>
      <c r="O901" s="470"/>
      <c r="P901" s="470"/>
      <c r="Q901" s="470"/>
      <c r="R901" s="470"/>
      <c r="S901" s="470"/>
      <c r="T901" s="470"/>
      <c r="U901" s="470"/>
      <c r="V901" s="470"/>
      <c r="W901" s="470"/>
      <c r="X901" s="470"/>
      <c r="Y901" s="470"/>
      <c r="Z901" s="470"/>
    </row>
    <row r="902" spans="1:26" ht="12.75" customHeight="1" x14ac:dyDescent="0.2">
      <c r="A902" s="470"/>
      <c r="B902" s="470"/>
      <c r="C902" s="470"/>
      <c r="D902" s="471"/>
      <c r="E902" s="471"/>
      <c r="F902" s="471"/>
      <c r="G902" s="471"/>
      <c r="H902" s="471"/>
      <c r="I902" s="471"/>
      <c r="J902" s="471"/>
      <c r="K902" s="471"/>
      <c r="L902" s="471"/>
      <c r="M902" s="471"/>
      <c r="N902" s="471"/>
      <c r="O902" s="470"/>
      <c r="P902" s="470"/>
      <c r="Q902" s="470"/>
      <c r="R902" s="470"/>
      <c r="S902" s="470"/>
      <c r="T902" s="470"/>
      <c r="U902" s="470"/>
      <c r="V902" s="470"/>
      <c r="W902" s="470"/>
      <c r="X902" s="470"/>
      <c r="Y902" s="470"/>
      <c r="Z902" s="470"/>
    </row>
    <row r="903" spans="1:26" ht="12.75" customHeight="1" x14ac:dyDescent="0.2">
      <c r="A903" s="470"/>
      <c r="B903" s="470"/>
      <c r="C903" s="470"/>
      <c r="D903" s="471"/>
      <c r="E903" s="471"/>
      <c r="F903" s="471"/>
      <c r="G903" s="471"/>
      <c r="H903" s="471"/>
      <c r="I903" s="471"/>
      <c r="J903" s="471"/>
      <c r="K903" s="471"/>
      <c r="L903" s="471"/>
      <c r="M903" s="471"/>
      <c r="N903" s="471"/>
      <c r="O903" s="470"/>
      <c r="P903" s="470"/>
      <c r="Q903" s="470"/>
      <c r="R903" s="470"/>
      <c r="S903" s="470"/>
      <c r="T903" s="470"/>
      <c r="U903" s="470"/>
      <c r="V903" s="470"/>
      <c r="W903" s="470"/>
      <c r="X903" s="470"/>
      <c r="Y903" s="470"/>
      <c r="Z903" s="470"/>
    </row>
    <row r="904" spans="1:26" ht="12.75" customHeight="1" x14ac:dyDescent="0.2">
      <c r="A904" s="470"/>
      <c r="B904" s="470"/>
      <c r="C904" s="470"/>
      <c r="D904" s="471"/>
      <c r="E904" s="471"/>
      <c r="F904" s="471"/>
      <c r="G904" s="471"/>
      <c r="H904" s="471"/>
      <c r="I904" s="471"/>
      <c r="J904" s="471"/>
      <c r="K904" s="471"/>
      <c r="L904" s="471"/>
      <c r="M904" s="471"/>
      <c r="N904" s="471"/>
      <c r="O904" s="470"/>
      <c r="P904" s="470"/>
      <c r="Q904" s="470"/>
      <c r="R904" s="470"/>
      <c r="S904" s="470"/>
      <c r="T904" s="470"/>
      <c r="U904" s="470"/>
      <c r="V904" s="470"/>
      <c r="W904" s="470"/>
      <c r="X904" s="470"/>
      <c r="Y904" s="470"/>
      <c r="Z904" s="470"/>
    </row>
    <row r="905" spans="1:26" ht="12.75" customHeight="1" x14ac:dyDescent="0.2">
      <c r="A905" s="470"/>
      <c r="B905" s="470"/>
      <c r="C905" s="470"/>
      <c r="D905" s="471"/>
      <c r="E905" s="471"/>
      <c r="F905" s="471"/>
      <c r="G905" s="471"/>
      <c r="H905" s="471"/>
      <c r="I905" s="471"/>
      <c r="J905" s="471"/>
      <c r="K905" s="471"/>
      <c r="L905" s="471"/>
      <c r="M905" s="471"/>
      <c r="N905" s="471"/>
      <c r="O905" s="470"/>
      <c r="P905" s="470"/>
      <c r="Q905" s="470"/>
      <c r="R905" s="470"/>
      <c r="S905" s="470"/>
      <c r="T905" s="470"/>
      <c r="U905" s="470"/>
      <c r="V905" s="470"/>
      <c r="W905" s="470"/>
      <c r="X905" s="470"/>
      <c r="Y905" s="470"/>
      <c r="Z905" s="470"/>
    </row>
    <row r="906" spans="1:26" ht="12.75" customHeight="1" x14ac:dyDescent="0.2">
      <c r="A906" s="470"/>
      <c r="B906" s="470"/>
      <c r="C906" s="470"/>
      <c r="D906" s="471"/>
      <c r="E906" s="471"/>
      <c r="F906" s="471"/>
      <c r="G906" s="471"/>
      <c r="H906" s="471"/>
      <c r="I906" s="471"/>
      <c r="J906" s="471"/>
      <c r="K906" s="471"/>
      <c r="L906" s="471"/>
      <c r="M906" s="471"/>
      <c r="N906" s="471"/>
      <c r="O906" s="470"/>
      <c r="P906" s="470"/>
      <c r="Q906" s="470"/>
      <c r="R906" s="470"/>
      <c r="S906" s="470"/>
      <c r="T906" s="470"/>
      <c r="U906" s="470"/>
      <c r="V906" s="470"/>
      <c r="W906" s="470"/>
      <c r="X906" s="470"/>
      <c r="Y906" s="470"/>
      <c r="Z906" s="470"/>
    </row>
    <row r="907" spans="1:26" ht="12.75" customHeight="1" x14ac:dyDescent="0.2">
      <c r="A907" s="470"/>
      <c r="B907" s="470"/>
      <c r="C907" s="470"/>
      <c r="D907" s="471"/>
      <c r="E907" s="471"/>
      <c r="F907" s="471"/>
      <c r="G907" s="471"/>
      <c r="H907" s="471"/>
      <c r="I907" s="471"/>
      <c r="J907" s="471"/>
      <c r="K907" s="471"/>
      <c r="L907" s="471"/>
      <c r="M907" s="471"/>
      <c r="N907" s="471"/>
      <c r="O907" s="470"/>
      <c r="P907" s="470"/>
      <c r="Q907" s="470"/>
      <c r="R907" s="470"/>
      <c r="S907" s="470"/>
      <c r="T907" s="470"/>
      <c r="U907" s="470"/>
      <c r="V907" s="470"/>
      <c r="W907" s="470"/>
      <c r="X907" s="470"/>
      <c r="Y907" s="470"/>
      <c r="Z907" s="470"/>
    </row>
    <row r="908" spans="1:26" ht="12.75" customHeight="1" x14ac:dyDescent="0.2">
      <c r="A908" s="470"/>
      <c r="B908" s="470"/>
      <c r="C908" s="470"/>
      <c r="D908" s="471"/>
      <c r="E908" s="471"/>
      <c r="F908" s="471"/>
      <c r="G908" s="471"/>
      <c r="H908" s="471"/>
      <c r="I908" s="471"/>
      <c r="J908" s="471"/>
      <c r="K908" s="471"/>
      <c r="L908" s="471"/>
      <c r="M908" s="471"/>
      <c r="N908" s="471"/>
      <c r="O908" s="470"/>
      <c r="P908" s="470"/>
      <c r="Q908" s="470"/>
      <c r="R908" s="470"/>
      <c r="S908" s="470"/>
      <c r="T908" s="470"/>
      <c r="U908" s="470"/>
      <c r="V908" s="470"/>
      <c r="W908" s="470"/>
      <c r="X908" s="470"/>
      <c r="Y908" s="470"/>
      <c r="Z908" s="470"/>
    </row>
    <row r="909" spans="1:26" ht="12.75" customHeight="1" x14ac:dyDescent="0.2">
      <c r="A909" s="470"/>
      <c r="B909" s="470"/>
      <c r="C909" s="470"/>
      <c r="D909" s="471"/>
      <c r="E909" s="471"/>
      <c r="F909" s="471"/>
      <c r="G909" s="471"/>
      <c r="H909" s="471"/>
      <c r="I909" s="471"/>
      <c r="J909" s="471"/>
      <c r="K909" s="471"/>
      <c r="L909" s="471"/>
      <c r="M909" s="471"/>
      <c r="N909" s="471"/>
      <c r="O909" s="470"/>
      <c r="P909" s="470"/>
      <c r="Q909" s="470"/>
      <c r="R909" s="470"/>
      <c r="S909" s="470"/>
      <c r="T909" s="470"/>
      <c r="U909" s="470"/>
      <c r="V909" s="470"/>
      <c r="W909" s="470"/>
      <c r="X909" s="470"/>
      <c r="Y909" s="470"/>
      <c r="Z909" s="470"/>
    </row>
    <row r="910" spans="1:26" ht="12.75" customHeight="1" x14ac:dyDescent="0.2">
      <c r="A910" s="470"/>
      <c r="B910" s="470"/>
      <c r="C910" s="470"/>
      <c r="D910" s="471"/>
      <c r="E910" s="471"/>
      <c r="F910" s="471"/>
      <c r="G910" s="471"/>
      <c r="H910" s="471"/>
      <c r="I910" s="471"/>
      <c r="J910" s="471"/>
      <c r="K910" s="471"/>
      <c r="L910" s="471"/>
      <c r="M910" s="471"/>
      <c r="N910" s="471"/>
      <c r="O910" s="470"/>
      <c r="P910" s="470"/>
      <c r="Q910" s="470"/>
      <c r="R910" s="470"/>
      <c r="S910" s="470"/>
      <c r="T910" s="470"/>
      <c r="U910" s="470"/>
      <c r="V910" s="470"/>
      <c r="W910" s="470"/>
      <c r="X910" s="470"/>
      <c r="Y910" s="470"/>
      <c r="Z910" s="470"/>
    </row>
    <row r="911" spans="1:26" ht="12.75" customHeight="1" x14ac:dyDescent="0.2">
      <c r="A911" s="470"/>
      <c r="B911" s="470"/>
      <c r="C911" s="470"/>
      <c r="D911" s="471"/>
      <c r="E911" s="471"/>
      <c r="F911" s="471"/>
      <c r="G911" s="471"/>
      <c r="H911" s="471"/>
      <c r="I911" s="471"/>
      <c r="J911" s="471"/>
      <c r="K911" s="471"/>
      <c r="L911" s="471"/>
      <c r="M911" s="471"/>
      <c r="N911" s="471"/>
      <c r="O911" s="470"/>
      <c r="P911" s="470"/>
      <c r="Q911" s="470"/>
      <c r="R911" s="470"/>
      <c r="S911" s="470"/>
      <c r="T911" s="470"/>
      <c r="U911" s="470"/>
      <c r="V911" s="470"/>
      <c r="W911" s="470"/>
      <c r="X911" s="470"/>
      <c r="Y911" s="470"/>
      <c r="Z911" s="470"/>
    </row>
    <row r="912" spans="1:26" ht="12.75" customHeight="1" x14ac:dyDescent="0.2">
      <c r="A912" s="470"/>
      <c r="B912" s="470"/>
      <c r="C912" s="470"/>
      <c r="D912" s="471"/>
      <c r="E912" s="471"/>
      <c r="F912" s="471"/>
      <c r="G912" s="471"/>
      <c r="H912" s="471"/>
      <c r="I912" s="471"/>
      <c r="J912" s="471"/>
      <c r="K912" s="471"/>
      <c r="L912" s="471"/>
      <c r="M912" s="471"/>
      <c r="N912" s="471"/>
      <c r="O912" s="470"/>
      <c r="P912" s="470"/>
      <c r="Q912" s="470"/>
      <c r="R912" s="470"/>
      <c r="S912" s="470"/>
      <c r="T912" s="470"/>
      <c r="U912" s="470"/>
      <c r="V912" s="470"/>
      <c r="W912" s="470"/>
      <c r="X912" s="470"/>
      <c r="Y912" s="470"/>
      <c r="Z912" s="470"/>
    </row>
    <row r="913" spans="1:26" ht="12.75" customHeight="1" x14ac:dyDescent="0.2">
      <c r="A913" s="470"/>
      <c r="B913" s="470"/>
      <c r="C913" s="470"/>
      <c r="D913" s="471"/>
      <c r="E913" s="471"/>
      <c r="F913" s="471"/>
      <c r="G913" s="471"/>
      <c r="H913" s="471"/>
      <c r="I913" s="471"/>
      <c r="J913" s="471"/>
      <c r="K913" s="471"/>
      <c r="L913" s="471"/>
      <c r="M913" s="471"/>
      <c r="N913" s="471"/>
      <c r="O913" s="470"/>
      <c r="P913" s="470"/>
      <c r="Q913" s="470"/>
      <c r="R913" s="470"/>
      <c r="S913" s="470"/>
      <c r="T913" s="470"/>
      <c r="U913" s="470"/>
      <c r="V913" s="470"/>
      <c r="W913" s="470"/>
      <c r="X913" s="470"/>
      <c r="Y913" s="470"/>
      <c r="Z913" s="470"/>
    </row>
    <row r="914" spans="1:26" ht="12.75" customHeight="1" x14ac:dyDescent="0.2">
      <c r="A914" s="470"/>
      <c r="B914" s="470"/>
      <c r="C914" s="470"/>
      <c r="D914" s="471"/>
      <c r="E914" s="471"/>
      <c r="F914" s="471"/>
      <c r="G914" s="471"/>
      <c r="H914" s="471"/>
      <c r="I914" s="471"/>
      <c r="J914" s="471"/>
      <c r="K914" s="471"/>
      <c r="L914" s="471"/>
      <c r="M914" s="471"/>
      <c r="N914" s="471"/>
      <c r="O914" s="470"/>
      <c r="P914" s="470"/>
      <c r="Q914" s="470"/>
      <c r="R914" s="470"/>
      <c r="S914" s="470"/>
      <c r="T914" s="470"/>
      <c r="U914" s="470"/>
      <c r="V914" s="470"/>
      <c r="W914" s="470"/>
      <c r="X914" s="470"/>
      <c r="Y914" s="470"/>
      <c r="Z914" s="470"/>
    </row>
    <row r="915" spans="1:26" ht="12.75" customHeight="1" x14ac:dyDescent="0.2">
      <c r="A915" s="470"/>
      <c r="B915" s="470"/>
      <c r="C915" s="470"/>
      <c r="D915" s="471"/>
      <c r="E915" s="471"/>
      <c r="F915" s="471"/>
      <c r="G915" s="471"/>
      <c r="H915" s="471"/>
      <c r="I915" s="471"/>
      <c r="J915" s="471"/>
      <c r="K915" s="471"/>
      <c r="L915" s="471"/>
      <c r="M915" s="471"/>
      <c r="N915" s="471"/>
      <c r="O915" s="470"/>
      <c r="P915" s="470"/>
      <c r="Q915" s="470"/>
      <c r="R915" s="470"/>
      <c r="S915" s="470"/>
      <c r="T915" s="470"/>
      <c r="U915" s="470"/>
      <c r="V915" s="470"/>
      <c r="W915" s="470"/>
      <c r="X915" s="470"/>
      <c r="Y915" s="470"/>
      <c r="Z915" s="470"/>
    </row>
    <row r="916" spans="1:26" ht="12.75" customHeight="1" x14ac:dyDescent="0.2">
      <c r="A916" s="470"/>
      <c r="B916" s="470"/>
      <c r="C916" s="470"/>
      <c r="D916" s="471"/>
      <c r="E916" s="471"/>
      <c r="F916" s="471"/>
      <c r="G916" s="471"/>
      <c r="H916" s="471"/>
      <c r="I916" s="471"/>
      <c r="J916" s="471"/>
      <c r="K916" s="471"/>
      <c r="L916" s="471"/>
      <c r="M916" s="471"/>
      <c r="N916" s="471"/>
      <c r="O916" s="470"/>
      <c r="P916" s="470"/>
      <c r="Q916" s="470"/>
      <c r="R916" s="470"/>
      <c r="S916" s="470"/>
      <c r="T916" s="470"/>
      <c r="U916" s="470"/>
      <c r="V916" s="470"/>
      <c r="W916" s="470"/>
      <c r="X916" s="470"/>
      <c r="Y916" s="470"/>
      <c r="Z916" s="470"/>
    </row>
    <row r="917" spans="1:26" ht="12.75" customHeight="1" x14ac:dyDescent="0.2">
      <c r="A917" s="470"/>
      <c r="B917" s="470"/>
      <c r="C917" s="470"/>
      <c r="D917" s="471"/>
      <c r="E917" s="471"/>
      <c r="F917" s="471"/>
      <c r="G917" s="471"/>
      <c r="H917" s="471"/>
      <c r="I917" s="471"/>
      <c r="J917" s="471"/>
      <c r="K917" s="471"/>
      <c r="L917" s="471"/>
      <c r="M917" s="471"/>
      <c r="N917" s="471"/>
      <c r="O917" s="470"/>
      <c r="P917" s="470"/>
      <c r="Q917" s="470"/>
      <c r="R917" s="470"/>
      <c r="S917" s="470"/>
      <c r="T917" s="470"/>
      <c r="U917" s="470"/>
      <c r="V917" s="470"/>
      <c r="W917" s="470"/>
      <c r="X917" s="470"/>
      <c r="Y917" s="470"/>
      <c r="Z917" s="470"/>
    </row>
    <row r="918" spans="1:26" ht="12.75" customHeight="1" x14ac:dyDescent="0.2">
      <c r="A918" s="470"/>
      <c r="B918" s="470"/>
      <c r="C918" s="470"/>
      <c r="D918" s="471"/>
      <c r="E918" s="471"/>
      <c r="F918" s="471"/>
      <c r="G918" s="471"/>
      <c r="H918" s="471"/>
      <c r="I918" s="471"/>
      <c r="J918" s="471"/>
      <c r="K918" s="471"/>
      <c r="L918" s="471"/>
      <c r="M918" s="471"/>
      <c r="N918" s="471"/>
      <c r="O918" s="470"/>
      <c r="P918" s="470"/>
      <c r="Q918" s="470"/>
      <c r="R918" s="470"/>
      <c r="S918" s="470"/>
      <c r="T918" s="470"/>
      <c r="U918" s="470"/>
      <c r="V918" s="470"/>
      <c r="W918" s="470"/>
      <c r="X918" s="470"/>
      <c r="Y918" s="470"/>
      <c r="Z918" s="470"/>
    </row>
    <row r="919" spans="1:26" ht="12.75" customHeight="1" x14ac:dyDescent="0.2">
      <c r="A919" s="470"/>
      <c r="B919" s="470"/>
      <c r="C919" s="470"/>
      <c r="D919" s="471"/>
      <c r="E919" s="471"/>
      <c r="F919" s="471"/>
      <c r="G919" s="471"/>
      <c r="H919" s="471"/>
      <c r="I919" s="471"/>
      <c r="J919" s="471"/>
      <c r="K919" s="471"/>
      <c r="L919" s="471"/>
      <c r="M919" s="471"/>
      <c r="N919" s="471"/>
      <c r="O919" s="470"/>
      <c r="P919" s="470"/>
      <c r="Q919" s="470"/>
      <c r="R919" s="470"/>
      <c r="S919" s="470"/>
      <c r="T919" s="470"/>
      <c r="U919" s="470"/>
      <c r="V919" s="470"/>
      <c r="W919" s="470"/>
      <c r="X919" s="470"/>
      <c r="Y919" s="470"/>
      <c r="Z919" s="470"/>
    </row>
    <row r="920" spans="1:26" ht="12.75" customHeight="1" x14ac:dyDescent="0.2">
      <c r="A920" s="470"/>
      <c r="B920" s="470"/>
      <c r="C920" s="470"/>
      <c r="D920" s="471"/>
      <c r="E920" s="471"/>
      <c r="F920" s="471"/>
      <c r="G920" s="471"/>
      <c r="H920" s="471"/>
      <c r="I920" s="471"/>
      <c r="J920" s="471"/>
      <c r="K920" s="471"/>
      <c r="L920" s="471"/>
      <c r="M920" s="471"/>
      <c r="N920" s="471"/>
      <c r="O920" s="470"/>
      <c r="P920" s="470"/>
      <c r="Q920" s="470"/>
      <c r="R920" s="470"/>
      <c r="S920" s="470"/>
      <c r="T920" s="470"/>
      <c r="U920" s="470"/>
      <c r="V920" s="470"/>
      <c r="W920" s="470"/>
      <c r="X920" s="470"/>
      <c r="Y920" s="470"/>
      <c r="Z920" s="470"/>
    </row>
    <row r="921" spans="1:26" ht="12.75" customHeight="1" x14ac:dyDescent="0.2">
      <c r="A921" s="470"/>
      <c r="B921" s="470"/>
      <c r="C921" s="470"/>
      <c r="D921" s="471"/>
      <c r="E921" s="471"/>
      <c r="F921" s="471"/>
      <c r="G921" s="471"/>
      <c r="H921" s="471"/>
      <c r="I921" s="471"/>
      <c r="J921" s="471"/>
      <c r="K921" s="471"/>
      <c r="L921" s="471"/>
      <c r="M921" s="471"/>
      <c r="N921" s="471"/>
      <c r="O921" s="470"/>
      <c r="P921" s="470"/>
      <c r="Q921" s="470"/>
      <c r="R921" s="470"/>
      <c r="S921" s="470"/>
      <c r="T921" s="470"/>
      <c r="U921" s="470"/>
      <c r="V921" s="470"/>
      <c r="W921" s="470"/>
      <c r="X921" s="470"/>
      <c r="Y921" s="470"/>
      <c r="Z921" s="470"/>
    </row>
    <row r="922" spans="1:26" ht="12.75" customHeight="1" x14ac:dyDescent="0.2">
      <c r="A922" s="470"/>
      <c r="B922" s="470"/>
      <c r="C922" s="470"/>
      <c r="D922" s="471"/>
      <c r="E922" s="471"/>
      <c r="F922" s="471"/>
      <c r="G922" s="471"/>
      <c r="H922" s="471"/>
      <c r="I922" s="471"/>
      <c r="J922" s="471"/>
      <c r="K922" s="471"/>
      <c r="L922" s="471"/>
      <c r="M922" s="471"/>
      <c r="N922" s="471"/>
      <c r="O922" s="470"/>
      <c r="P922" s="470"/>
      <c r="Q922" s="470"/>
      <c r="R922" s="470"/>
      <c r="S922" s="470"/>
      <c r="T922" s="470"/>
      <c r="U922" s="470"/>
      <c r="V922" s="470"/>
      <c r="W922" s="470"/>
      <c r="X922" s="470"/>
      <c r="Y922" s="470"/>
      <c r="Z922" s="470"/>
    </row>
    <row r="923" spans="1:26" ht="12.75" customHeight="1" x14ac:dyDescent="0.2">
      <c r="A923" s="470"/>
      <c r="B923" s="470"/>
      <c r="C923" s="470"/>
      <c r="D923" s="471"/>
      <c r="E923" s="471"/>
      <c r="F923" s="471"/>
      <c r="G923" s="471"/>
      <c r="H923" s="471"/>
      <c r="I923" s="471"/>
      <c r="J923" s="471"/>
      <c r="K923" s="471"/>
      <c r="L923" s="471"/>
      <c r="M923" s="471"/>
      <c r="N923" s="471"/>
      <c r="O923" s="470"/>
      <c r="P923" s="470"/>
      <c r="Q923" s="470"/>
      <c r="R923" s="470"/>
      <c r="S923" s="470"/>
      <c r="T923" s="470"/>
      <c r="U923" s="470"/>
      <c r="V923" s="470"/>
      <c r="W923" s="470"/>
      <c r="X923" s="470"/>
      <c r="Y923" s="470"/>
      <c r="Z923" s="470"/>
    </row>
    <row r="924" spans="1:26" ht="12.75" customHeight="1" x14ac:dyDescent="0.2">
      <c r="A924" s="470"/>
      <c r="B924" s="470"/>
      <c r="C924" s="470"/>
      <c r="D924" s="471"/>
      <c r="E924" s="471"/>
      <c r="F924" s="471"/>
      <c r="G924" s="471"/>
      <c r="H924" s="471"/>
      <c r="I924" s="471"/>
      <c r="J924" s="471"/>
      <c r="K924" s="471"/>
      <c r="L924" s="471"/>
      <c r="M924" s="471"/>
      <c r="N924" s="471"/>
      <c r="O924" s="470"/>
      <c r="P924" s="470"/>
      <c r="Q924" s="470"/>
      <c r="R924" s="470"/>
      <c r="S924" s="470"/>
      <c r="T924" s="470"/>
      <c r="U924" s="470"/>
      <c r="V924" s="470"/>
      <c r="W924" s="470"/>
      <c r="X924" s="470"/>
      <c r="Y924" s="470"/>
      <c r="Z924" s="470"/>
    </row>
    <row r="925" spans="1:26" ht="12.75" customHeight="1" x14ac:dyDescent="0.2">
      <c r="A925" s="470"/>
      <c r="B925" s="470"/>
      <c r="C925" s="470"/>
      <c r="D925" s="471"/>
      <c r="E925" s="471"/>
      <c r="F925" s="471"/>
      <c r="G925" s="471"/>
      <c r="H925" s="471"/>
      <c r="I925" s="471"/>
      <c r="J925" s="471"/>
      <c r="K925" s="471"/>
      <c r="L925" s="471"/>
      <c r="M925" s="471"/>
      <c r="N925" s="471"/>
      <c r="O925" s="470"/>
      <c r="P925" s="470"/>
      <c r="Q925" s="470"/>
      <c r="R925" s="470"/>
      <c r="S925" s="470"/>
      <c r="T925" s="470"/>
      <c r="U925" s="470"/>
      <c r="V925" s="470"/>
      <c r="W925" s="470"/>
      <c r="X925" s="470"/>
      <c r="Y925" s="470"/>
      <c r="Z925" s="470"/>
    </row>
    <row r="926" spans="1:26" ht="12.75" customHeight="1" x14ac:dyDescent="0.2">
      <c r="A926" s="470"/>
      <c r="B926" s="470"/>
      <c r="C926" s="470"/>
      <c r="D926" s="471"/>
      <c r="E926" s="471"/>
      <c r="F926" s="471"/>
      <c r="G926" s="471"/>
      <c r="H926" s="471"/>
      <c r="I926" s="471"/>
      <c r="J926" s="471"/>
      <c r="K926" s="471"/>
      <c r="L926" s="471"/>
      <c r="M926" s="471"/>
      <c r="N926" s="471"/>
      <c r="O926" s="470"/>
      <c r="P926" s="470"/>
      <c r="Q926" s="470"/>
      <c r="R926" s="470"/>
      <c r="S926" s="470"/>
      <c r="T926" s="470"/>
      <c r="U926" s="470"/>
      <c r="V926" s="470"/>
      <c r="W926" s="470"/>
      <c r="X926" s="470"/>
      <c r="Y926" s="470"/>
      <c r="Z926" s="470"/>
    </row>
    <row r="927" spans="1:26" ht="12.75" customHeight="1" x14ac:dyDescent="0.2">
      <c r="A927" s="470"/>
      <c r="B927" s="470"/>
      <c r="C927" s="470"/>
      <c r="D927" s="471"/>
      <c r="E927" s="471"/>
      <c r="F927" s="471"/>
      <c r="G927" s="471"/>
      <c r="H927" s="471"/>
      <c r="I927" s="471"/>
      <c r="J927" s="471"/>
      <c r="K927" s="471"/>
      <c r="L927" s="471"/>
      <c r="M927" s="471"/>
      <c r="N927" s="471"/>
      <c r="O927" s="470"/>
      <c r="P927" s="470"/>
      <c r="Q927" s="470"/>
      <c r="R927" s="470"/>
      <c r="S927" s="470"/>
      <c r="T927" s="470"/>
      <c r="U927" s="470"/>
      <c r="V927" s="470"/>
      <c r="W927" s="470"/>
      <c r="X927" s="470"/>
      <c r="Y927" s="470"/>
      <c r="Z927" s="470"/>
    </row>
    <row r="928" spans="1:26" ht="12.75" customHeight="1" x14ac:dyDescent="0.2">
      <c r="A928" s="470"/>
      <c r="B928" s="470"/>
      <c r="C928" s="470"/>
      <c r="D928" s="471"/>
      <c r="E928" s="471"/>
      <c r="F928" s="471"/>
      <c r="G928" s="471"/>
      <c r="H928" s="471"/>
      <c r="I928" s="471"/>
      <c r="J928" s="471"/>
      <c r="K928" s="471"/>
      <c r="L928" s="471"/>
      <c r="M928" s="471"/>
      <c r="N928" s="471"/>
      <c r="O928" s="470"/>
      <c r="P928" s="470"/>
      <c r="Q928" s="470"/>
      <c r="R928" s="470"/>
      <c r="S928" s="470"/>
      <c r="T928" s="470"/>
      <c r="U928" s="470"/>
      <c r="V928" s="470"/>
      <c r="W928" s="470"/>
      <c r="X928" s="470"/>
      <c r="Y928" s="470"/>
      <c r="Z928" s="470"/>
    </row>
    <row r="929" spans="1:26" ht="12.75" customHeight="1" x14ac:dyDescent="0.2">
      <c r="A929" s="470"/>
      <c r="B929" s="470"/>
      <c r="C929" s="470"/>
      <c r="D929" s="471"/>
      <c r="E929" s="471"/>
      <c r="F929" s="471"/>
      <c r="G929" s="471"/>
      <c r="H929" s="471"/>
      <c r="I929" s="471"/>
      <c r="J929" s="471"/>
      <c r="K929" s="471"/>
      <c r="L929" s="471"/>
      <c r="M929" s="471"/>
      <c r="N929" s="471"/>
      <c r="O929" s="470"/>
      <c r="P929" s="470"/>
      <c r="Q929" s="470"/>
      <c r="R929" s="470"/>
      <c r="S929" s="470"/>
      <c r="T929" s="470"/>
      <c r="U929" s="470"/>
      <c r="V929" s="470"/>
      <c r="W929" s="470"/>
      <c r="X929" s="470"/>
      <c r="Y929" s="470"/>
      <c r="Z929" s="470"/>
    </row>
    <row r="930" spans="1:26" ht="12.75" customHeight="1" x14ac:dyDescent="0.2">
      <c r="A930" s="470"/>
      <c r="B930" s="470"/>
      <c r="C930" s="470"/>
      <c r="D930" s="471"/>
      <c r="E930" s="471"/>
      <c r="F930" s="471"/>
      <c r="G930" s="471"/>
      <c r="H930" s="471"/>
      <c r="I930" s="471"/>
      <c r="J930" s="471"/>
      <c r="K930" s="471"/>
      <c r="L930" s="471"/>
      <c r="M930" s="471"/>
      <c r="N930" s="471"/>
      <c r="O930" s="470"/>
      <c r="P930" s="470"/>
      <c r="Q930" s="470"/>
      <c r="R930" s="470"/>
      <c r="S930" s="470"/>
      <c r="T930" s="470"/>
      <c r="U930" s="470"/>
      <c r="V930" s="470"/>
      <c r="W930" s="470"/>
      <c r="X930" s="470"/>
      <c r="Y930" s="470"/>
      <c r="Z930" s="470"/>
    </row>
    <row r="931" spans="1:26" ht="12.75" customHeight="1" x14ac:dyDescent="0.2">
      <c r="A931" s="470"/>
      <c r="B931" s="470"/>
      <c r="C931" s="470"/>
      <c r="D931" s="471"/>
      <c r="E931" s="471"/>
      <c r="F931" s="471"/>
      <c r="G931" s="471"/>
      <c r="H931" s="471"/>
      <c r="I931" s="471"/>
      <c r="J931" s="471"/>
      <c r="K931" s="471"/>
      <c r="L931" s="471"/>
      <c r="M931" s="471"/>
      <c r="N931" s="471"/>
      <c r="O931" s="470"/>
      <c r="P931" s="470"/>
      <c r="Q931" s="470"/>
      <c r="R931" s="470"/>
      <c r="S931" s="470"/>
      <c r="T931" s="470"/>
      <c r="U931" s="470"/>
      <c r="V931" s="470"/>
      <c r="W931" s="470"/>
      <c r="X931" s="470"/>
      <c r="Y931" s="470"/>
      <c r="Z931" s="470"/>
    </row>
    <row r="932" spans="1:26" ht="12.75" customHeight="1" x14ac:dyDescent="0.2">
      <c r="A932" s="470"/>
      <c r="B932" s="470"/>
      <c r="C932" s="470"/>
      <c r="D932" s="471"/>
      <c r="E932" s="471"/>
      <c r="F932" s="471"/>
      <c r="G932" s="471"/>
      <c r="H932" s="471"/>
      <c r="I932" s="471"/>
      <c r="J932" s="471"/>
      <c r="K932" s="471"/>
      <c r="L932" s="471"/>
      <c r="M932" s="471"/>
      <c r="N932" s="471"/>
      <c r="O932" s="470"/>
      <c r="P932" s="470"/>
      <c r="Q932" s="470"/>
      <c r="R932" s="470"/>
      <c r="S932" s="470"/>
      <c r="T932" s="470"/>
      <c r="U932" s="470"/>
      <c r="V932" s="470"/>
      <c r="W932" s="470"/>
      <c r="X932" s="470"/>
      <c r="Y932" s="470"/>
      <c r="Z932" s="470"/>
    </row>
    <row r="933" spans="1:26" ht="12.75" customHeight="1" x14ac:dyDescent="0.2">
      <c r="A933" s="470"/>
      <c r="B933" s="470"/>
      <c r="C933" s="470"/>
      <c r="D933" s="471"/>
      <c r="E933" s="471"/>
      <c r="F933" s="471"/>
      <c r="G933" s="471"/>
      <c r="H933" s="471"/>
      <c r="I933" s="471"/>
      <c r="J933" s="471"/>
      <c r="K933" s="471"/>
      <c r="L933" s="471"/>
      <c r="M933" s="471"/>
      <c r="N933" s="471"/>
      <c r="O933" s="470"/>
      <c r="P933" s="470"/>
      <c r="Q933" s="470"/>
      <c r="R933" s="470"/>
      <c r="S933" s="470"/>
      <c r="T933" s="470"/>
      <c r="U933" s="470"/>
      <c r="V933" s="470"/>
      <c r="W933" s="470"/>
      <c r="X933" s="470"/>
      <c r="Y933" s="470"/>
      <c r="Z933" s="470"/>
    </row>
    <row r="934" spans="1:26" ht="12.75" customHeight="1" x14ac:dyDescent="0.2">
      <c r="A934" s="470"/>
      <c r="B934" s="470"/>
      <c r="C934" s="470"/>
      <c r="D934" s="471"/>
      <c r="E934" s="471"/>
      <c r="F934" s="471"/>
      <c r="G934" s="471"/>
      <c r="H934" s="471"/>
      <c r="I934" s="471"/>
      <c r="J934" s="471"/>
      <c r="K934" s="471"/>
      <c r="L934" s="471"/>
      <c r="M934" s="471"/>
      <c r="N934" s="471"/>
      <c r="O934" s="470"/>
      <c r="P934" s="470"/>
      <c r="Q934" s="470"/>
      <c r="R934" s="470"/>
      <c r="S934" s="470"/>
      <c r="T934" s="470"/>
      <c r="U934" s="470"/>
      <c r="V934" s="470"/>
      <c r="W934" s="470"/>
      <c r="X934" s="470"/>
      <c r="Y934" s="470"/>
      <c r="Z934" s="470"/>
    </row>
    <row r="935" spans="1:26" ht="12.75" customHeight="1" x14ac:dyDescent="0.2">
      <c r="A935" s="470"/>
      <c r="B935" s="470"/>
      <c r="C935" s="470"/>
      <c r="D935" s="471"/>
      <c r="E935" s="471"/>
      <c r="F935" s="471"/>
      <c r="G935" s="471"/>
      <c r="H935" s="471"/>
      <c r="I935" s="471"/>
      <c r="J935" s="471"/>
      <c r="K935" s="471"/>
      <c r="L935" s="471"/>
      <c r="M935" s="471"/>
      <c r="N935" s="471"/>
      <c r="O935" s="470"/>
      <c r="P935" s="470"/>
      <c r="Q935" s="470"/>
      <c r="R935" s="470"/>
      <c r="S935" s="470"/>
      <c r="T935" s="470"/>
      <c r="U935" s="470"/>
      <c r="V935" s="470"/>
      <c r="W935" s="470"/>
      <c r="X935" s="470"/>
      <c r="Y935" s="470"/>
      <c r="Z935" s="470"/>
    </row>
    <row r="936" spans="1:26" ht="12.75" customHeight="1" x14ac:dyDescent="0.2">
      <c r="A936" s="470"/>
      <c r="B936" s="470"/>
      <c r="C936" s="470"/>
      <c r="D936" s="471"/>
      <c r="E936" s="471"/>
      <c r="F936" s="471"/>
      <c r="G936" s="471"/>
      <c r="H936" s="471"/>
      <c r="I936" s="471"/>
      <c r="J936" s="471"/>
      <c r="K936" s="471"/>
      <c r="L936" s="471"/>
      <c r="M936" s="471"/>
      <c r="N936" s="471"/>
      <c r="O936" s="470"/>
      <c r="P936" s="470"/>
      <c r="Q936" s="470"/>
      <c r="R936" s="470"/>
      <c r="S936" s="470"/>
      <c r="T936" s="470"/>
      <c r="U936" s="470"/>
      <c r="V936" s="470"/>
      <c r="W936" s="470"/>
      <c r="X936" s="470"/>
      <c r="Y936" s="470"/>
      <c r="Z936" s="470"/>
    </row>
    <row r="937" spans="1:26" ht="12.75" customHeight="1" x14ac:dyDescent="0.2">
      <c r="A937" s="470"/>
      <c r="B937" s="470"/>
      <c r="C937" s="470"/>
      <c r="D937" s="471"/>
      <c r="E937" s="471"/>
      <c r="F937" s="471"/>
      <c r="G937" s="471"/>
      <c r="H937" s="471"/>
      <c r="I937" s="471"/>
      <c r="J937" s="471"/>
      <c r="K937" s="471"/>
      <c r="L937" s="471"/>
      <c r="M937" s="471"/>
      <c r="N937" s="471"/>
      <c r="O937" s="470"/>
      <c r="P937" s="470"/>
      <c r="Q937" s="470"/>
      <c r="R937" s="470"/>
      <c r="S937" s="470"/>
      <c r="T937" s="470"/>
      <c r="U937" s="470"/>
      <c r="V937" s="470"/>
      <c r="W937" s="470"/>
      <c r="X937" s="470"/>
      <c r="Y937" s="470"/>
      <c r="Z937" s="470"/>
    </row>
    <row r="938" spans="1:26" ht="12.75" customHeight="1" x14ac:dyDescent="0.2">
      <c r="A938" s="470"/>
      <c r="B938" s="470"/>
      <c r="C938" s="470"/>
      <c r="D938" s="471"/>
      <c r="E938" s="471"/>
      <c r="F938" s="471"/>
      <c r="G938" s="471"/>
      <c r="H938" s="471"/>
      <c r="I938" s="471"/>
      <c r="J938" s="471"/>
      <c r="K938" s="471"/>
      <c r="L938" s="471"/>
      <c r="M938" s="471"/>
      <c r="N938" s="471"/>
      <c r="O938" s="470"/>
      <c r="P938" s="470"/>
      <c r="Q938" s="470"/>
      <c r="R938" s="470"/>
      <c r="S938" s="470"/>
      <c r="T938" s="470"/>
      <c r="U938" s="470"/>
      <c r="V938" s="470"/>
      <c r="W938" s="470"/>
      <c r="X938" s="470"/>
      <c r="Y938" s="470"/>
      <c r="Z938" s="470"/>
    </row>
    <row r="939" spans="1:26" ht="12.75" customHeight="1" x14ac:dyDescent="0.2">
      <c r="A939" s="470"/>
      <c r="B939" s="470"/>
      <c r="C939" s="470"/>
      <c r="D939" s="471"/>
      <c r="E939" s="471"/>
      <c r="F939" s="471"/>
      <c r="G939" s="471"/>
      <c r="H939" s="471"/>
      <c r="I939" s="471"/>
      <c r="J939" s="471"/>
      <c r="K939" s="471"/>
      <c r="L939" s="471"/>
      <c r="M939" s="471"/>
      <c r="N939" s="471"/>
      <c r="O939" s="470"/>
      <c r="P939" s="470"/>
      <c r="Q939" s="470"/>
      <c r="R939" s="470"/>
      <c r="S939" s="470"/>
      <c r="T939" s="470"/>
      <c r="U939" s="470"/>
      <c r="V939" s="470"/>
      <c r="W939" s="470"/>
      <c r="X939" s="470"/>
      <c r="Y939" s="470"/>
      <c r="Z939" s="470"/>
    </row>
    <row r="940" spans="1:26" ht="12.75" customHeight="1" x14ac:dyDescent="0.2">
      <c r="A940" s="470"/>
      <c r="B940" s="470"/>
      <c r="C940" s="470"/>
      <c r="D940" s="471"/>
      <c r="E940" s="471"/>
      <c r="F940" s="471"/>
      <c r="G940" s="471"/>
      <c r="H940" s="471"/>
      <c r="I940" s="471"/>
      <c r="J940" s="471"/>
      <c r="K940" s="471"/>
      <c r="L940" s="471"/>
      <c r="M940" s="471"/>
      <c r="N940" s="471"/>
      <c r="O940" s="470"/>
      <c r="P940" s="470"/>
      <c r="Q940" s="470"/>
      <c r="R940" s="470"/>
      <c r="S940" s="470"/>
      <c r="T940" s="470"/>
      <c r="U940" s="470"/>
      <c r="V940" s="470"/>
      <c r="W940" s="470"/>
      <c r="X940" s="470"/>
      <c r="Y940" s="470"/>
      <c r="Z940" s="470"/>
    </row>
    <row r="941" spans="1:26" ht="12.75" customHeight="1" x14ac:dyDescent="0.2">
      <c r="A941" s="470"/>
      <c r="B941" s="470"/>
      <c r="C941" s="470"/>
      <c r="D941" s="471"/>
      <c r="E941" s="471"/>
      <c r="F941" s="471"/>
      <c r="G941" s="471"/>
      <c r="H941" s="471"/>
      <c r="I941" s="471"/>
      <c r="J941" s="471"/>
      <c r="K941" s="471"/>
      <c r="L941" s="471"/>
      <c r="M941" s="471"/>
      <c r="N941" s="471"/>
      <c r="O941" s="470"/>
      <c r="P941" s="470"/>
      <c r="Q941" s="470"/>
      <c r="R941" s="470"/>
      <c r="S941" s="470"/>
      <c r="T941" s="470"/>
      <c r="U941" s="470"/>
      <c r="V941" s="470"/>
      <c r="W941" s="470"/>
      <c r="X941" s="470"/>
      <c r="Y941" s="470"/>
      <c r="Z941" s="470"/>
    </row>
    <row r="942" spans="1:26" ht="12.75" customHeight="1" x14ac:dyDescent="0.2">
      <c r="A942" s="470"/>
      <c r="B942" s="470"/>
      <c r="C942" s="470"/>
      <c r="D942" s="471"/>
      <c r="E942" s="471"/>
      <c r="F942" s="471"/>
      <c r="G942" s="471"/>
      <c r="H942" s="471"/>
      <c r="I942" s="471"/>
      <c r="J942" s="471"/>
      <c r="K942" s="471"/>
      <c r="L942" s="471"/>
      <c r="M942" s="471"/>
      <c r="N942" s="471"/>
      <c r="O942" s="470"/>
      <c r="P942" s="470"/>
      <c r="Q942" s="470"/>
      <c r="R942" s="470"/>
      <c r="S942" s="470"/>
      <c r="T942" s="470"/>
      <c r="U942" s="470"/>
      <c r="V942" s="470"/>
      <c r="W942" s="470"/>
      <c r="X942" s="470"/>
      <c r="Y942" s="470"/>
      <c r="Z942" s="470"/>
    </row>
    <row r="943" spans="1:26" ht="12.75" customHeight="1" x14ac:dyDescent="0.2">
      <c r="A943" s="470"/>
      <c r="B943" s="470"/>
      <c r="C943" s="470"/>
      <c r="D943" s="471"/>
      <c r="E943" s="471"/>
      <c r="F943" s="471"/>
      <c r="G943" s="471"/>
      <c r="H943" s="471"/>
      <c r="I943" s="471"/>
      <c r="J943" s="471"/>
      <c r="K943" s="471"/>
      <c r="L943" s="471"/>
      <c r="M943" s="471"/>
      <c r="N943" s="471"/>
      <c r="O943" s="470"/>
      <c r="P943" s="470"/>
      <c r="Q943" s="470"/>
      <c r="R943" s="470"/>
      <c r="S943" s="470"/>
      <c r="T943" s="470"/>
      <c r="U943" s="470"/>
      <c r="V943" s="470"/>
      <c r="W943" s="470"/>
      <c r="X943" s="470"/>
      <c r="Y943" s="470"/>
      <c r="Z943" s="470"/>
    </row>
    <row r="944" spans="1:26" ht="12.75" customHeight="1" x14ac:dyDescent="0.2">
      <c r="A944" s="470"/>
      <c r="B944" s="470"/>
      <c r="C944" s="470"/>
      <c r="D944" s="471"/>
      <c r="E944" s="471"/>
      <c r="F944" s="471"/>
      <c r="G944" s="471"/>
      <c r="H944" s="471"/>
      <c r="I944" s="471"/>
      <c r="J944" s="471"/>
      <c r="K944" s="471"/>
      <c r="L944" s="471"/>
      <c r="M944" s="471"/>
      <c r="N944" s="471"/>
      <c r="O944" s="470"/>
      <c r="P944" s="470"/>
      <c r="Q944" s="470"/>
      <c r="R944" s="470"/>
      <c r="S944" s="470"/>
      <c r="T944" s="470"/>
      <c r="U944" s="470"/>
      <c r="V944" s="470"/>
      <c r="W944" s="470"/>
      <c r="X944" s="470"/>
      <c r="Y944" s="470"/>
      <c r="Z944" s="470"/>
    </row>
    <row r="945" spans="1:26" ht="12.75" customHeight="1" x14ac:dyDescent="0.2">
      <c r="A945" s="470"/>
      <c r="B945" s="470"/>
      <c r="C945" s="470"/>
      <c r="D945" s="471"/>
      <c r="E945" s="471"/>
      <c r="F945" s="471"/>
      <c r="G945" s="471"/>
      <c r="H945" s="471"/>
      <c r="I945" s="471"/>
      <c r="J945" s="471"/>
      <c r="K945" s="471"/>
      <c r="L945" s="471"/>
      <c r="M945" s="471"/>
      <c r="N945" s="471"/>
      <c r="O945" s="470"/>
      <c r="P945" s="470"/>
      <c r="Q945" s="470"/>
      <c r="R945" s="470"/>
      <c r="S945" s="470"/>
      <c r="T945" s="470"/>
      <c r="U945" s="470"/>
      <c r="V945" s="470"/>
      <c r="W945" s="470"/>
      <c r="X945" s="470"/>
      <c r="Y945" s="470"/>
      <c r="Z945" s="470"/>
    </row>
    <row r="946" spans="1:26" ht="12.75" customHeight="1" x14ac:dyDescent="0.2">
      <c r="A946" s="470"/>
      <c r="B946" s="470"/>
      <c r="C946" s="470"/>
      <c r="D946" s="471"/>
      <c r="E946" s="471"/>
      <c r="F946" s="471"/>
      <c r="G946" s="471"/>
      <c r="H946" s="471"/>
      <c r="I946" s="471"/>
      <c r="J946" s="471"/>
      <c r="K946" s="471"/>
      <c r="L946" s="471"/>
      <c r="M946" s="471"/>
      <c r="N946" s="471"/>
      <c r="O946" s="470"/>
      <c r="P946" s="470"/>
      <c r="Q946" s="470"/>
      <c r="R946" s="470"/>
      <c r="S946" s="470"/>
      <c r="T946" s="470"/>
      <c r="U946" s="470"/>
      <c r="V946" s="470"/>
      <c r="W946" s="470"/>
      <c r="X946" s="470"/>
      <c r="Y946" s="470"/>
      <c r="Z946" s="470"/>
    </row>
    <row r="947" spans="1:26" ht="12.75" customHeight="1" x14ac:dyDescent="0.2">
      <c r="A947" s="470"/>
      <c r="B947" s="470"/>
      <c r="C947" s="470"/>
      <c r="D947" s="471"/>
      <c r="E947" s="471"/>
      <c r="F947" s="471"/>
      <c r="G947" s="471"/>
      <c r="H947" s="471"/>
      <c r="I947" s="471"/>
      <c r="J947" s="471"/>
      <c r="K947" s="471"/>
      <c r="L947" s="471"/>
      <c r="M947" s="471"/>
      <c r="N947" s="471"/>
      <c r="O947" s="470"/>
      <c r="P947" s="470"/>
      <c r="Q947" s="470"/>
      <c r="R947" s="470"/>
      <c r="S947" s="470"/>
      <c r="T947" s="470"/>
      <c r="U947" s="470"/>
      <c r="V947" s="470"/>
      <c r="W947" s="470"/>
      <c r="X947" s="470"/>
      <c r="Y947" s="470"/>
      <c r="Z947" s="470"/>
    </row>
    <row r="948" spans="1:26" ht="12.75" customHeight="1" x14ac:dyDescent="0.2">
      <c r="A948" s="470"/>
      <c r="B948" s="470"/>
      <c r="C948" s="470"/>
      <c r="D948" s="471"/>
      <c r="E948" s="471"/>
      <c r="F948" s="471"/>
      <c r="G948" s="471"/>
      <c r="H948" s="471"/>
      <c r="I948" s="471"/>
      <c r="J948" s="471"/>
      <c r="K948" s="471"/>
      <c r="L948" s="471"/>
      <c r="M948" s="471"/>
      <c r="N948" s="471"/>
      <c r="O948" s="470"/>
      <c r="P948" s="470"/>
      <c r="Q948" s="470"/>
      <c r="R948" s="470"/>
      <c r="S948" s="470"/>
      <c r="T948" s="470"/>
      <c r="U948" s="470"/>
      <c r="V948" s="470"/>
      <c r="W948" s="470"/>
      <c r="X948" s="470"/>
      <c r="Y948" s="470"/>
      <c r="Z948" s="470"/>
    </row>
    <row r="949" spans="1:26" ht="12.75" customHeight="1" x14ac:dyDescent="0.2">
      <c r="A949" s="470"/>
      <c r="B949" s="470"/>
      <c r="C949" s="470"/>
      <c r="D949" s="471"/>
      <c r="E949" s="471"/>
      <c r="F949" s="471"/>
      <c r="G949" s="471"/>
      <c r="H949" s="471"/>
      <c r="I949" s="471"/>
      <c r="J949" s="471"/>
      <c r="K949" s="471"/>
      <c r="L949" s="471"/>
      <c r="M949" s="471"/>
      <c r="N949" s="471"/>
      <c r="O949" s="470"/>
      <c r="P949" s="470"/>
      <c r="Q949" s="470"/>
      <c r="R949" s="470"/>
      <c r="S949" s="470"/>
      <c r="T949" s="470"/>
      <c r="U949" s="470"/>
      <c r="V949" s="470"/>
      <c r="W949" s="470"/>
      <c r="X949" s="470"/>
      <c r="Y949" s="470"/>
      <c r="Z949" s="470"/>
    </row>
    <row r="950" spans="1:26" ht="12.75" customHeight="1" x14ac:dyDescent="0.2">
      <c r="A950" s="470"/>
      <c r="B950" s="470"/>
      <c r="C950" s="470"/>
      <c r="D950" s="471"/>
      <c r="E950" s="471"/>
      <c r="F950" s="471"/>
      <c r="G950" s="471"/>
      <c r="H950" s="471"/>
      <c r="I950" s="471"/>
      <c r="J950" s="471"/>
      <c r="K950" s="471"/>
      <c r="L950" s="471"/>
      <c r="M950" s="471"/>
      <c r="N950" s="471"/>
      <c r="O950" s="470"/>
      <c r="P950" s="470"/>
      <c r="Q950" s="470"/>
      <c r="R950" s="470"/>
      <c r="S950" s="470"/>
      <c r="T950" s="470"/>
      <c r="U950" s="470"/>
      <c r="V950" s="470"/>
      <c r="W950" s="470"/>
      <c r="X950" s="470"/>
      <c r="Y950" s="470"/>
      <c r="Z950" s="470"/>
    </row>
    <row r="951" spans="1:26" ht="12.75" customHeight="1" x14ac:dyDescent="0.2">
      <c r="A951" s="470"/>
      <c r="B951" s="470"/>
      <c r="C951" s="470"/>
      <c r="D951" s="471"/>
      <c r="E951" s="471"/>
      <c r="F951" s="471"/>
      <c r="G951" s="471"/>
      <c r="H951" s="471"/>
      <c r="I951" s="471"/>
      <c r="J951" s="471"/>
      <c r="K951" s="471"/>
      <c r="L951" s="471"/>
      <c r="M951" s="471"/>
      <c r="N951" s="471"/>
      <c r="O951" s="470"/>
      <c r="P951" s="470"/>
      <c r="Q951" s="470"/>
      <c r="R951" s="470"/>
      <c r="S951" s="470"/>
      <c r="T951" s="470"/>
      <c r="U951" s="470"/>
      <c r="V951" s="470"/>
      <c r="W951" s="470"/>
      <c r="X951" s="470"/>
      <c r="Y951" s="470"/>
      <c r="Z951" s="470"/>
    </row>
    <row r="952" spans="1:26" ht="12.75" customHeight="1" x14ac:dyDescent="0.2">
      <c r="A952" s="470"/>
      <c r="B952" s="470"/>
      <c r="C952" s="470"/>
      <c r="D952" s="471"/>
      <c r="E952" s="471"/>
      <c r="F952" s="471"/>
      <c r="G952" s="471"/>
      <c r="H952" s="471"/>
      <c r="I952" s="471"/>
      <c r="J952" s="471"/>
      <c r="K952" s="471"/>
      <c r="L952" s="471"/>
      <c r="M952" s="471"/>
      <c r="N952" s="471"/>
      <c r="O952" s="470"/>
      <c r="P952" s="470"/>
      <c r="Q952" s="470"/>
      <c r="R952" s="470"/>
      <c r="S952" s="470"/>
      <c r="T952" s="470"/>
      <c r="U952" s="470"/>
      <c r="V952" s="470"/>
      <c r="W952" s="470"/>
      <c r="X952" s="470"/>
      <c r="Y952" s="470"/>
      <c r="Z952" s="470"/>
    </row>
    <row r="953" spans="1:26" ht="12.75" customHeight="1" x14ac:dyDescent="0.2">
      <c r="A953" s="470"/>
      <c r="B953" s="470"/>
      <c r="C953" s="470"/>
      <c r="D953" s="471"/>
      <c r="E953" s="471"/>
      <c r="F953" s="471"/>
      <c r="G953" s="471"/>
      <c r="H953" s="471"/>
      <c r="I953" s="471"/>
      <c r="J953" s="471"/>
      <c r="K953" s="471"/>
      <c r="L953" s="471"/>
      <c r="M953" s="471"/>
      <c r="N953" s="471"/>
      <c r="O953" s="470"/>
      <c r="P953" s="470"/>
      <c r="Q953" s="470"/>
      <c r="R953" s="470"/>
      <c r="S953" s="470"/>
      <c r="T953" s="470"/>
      <c r="U953" s="470"/>
      <c r="V953" s="470"/>
      <c r="W953" s="470"/>
      <c r="X953" s="470"/>
      <c r="Y953" s="470"/>
      <c r="Z953" s="470"/>
    </row>
    <row r="954" spans="1:26" ht="12.75" customHeight="1" x14ac:dyDescent="0.2">
      <c r="A954" s="470"/>
      <c r="B954" s="470"/>
      <c r="C954" s="470"/>
      <c r="D954" s="471"/>
      <c r="E954" s="471"/>
      <c r="F954" s="471"/>
      <c r="G954" s="471"/>
      <c r="H954" s="471"/>
      <c r="I954" s="471"/>
      <c r="J954" s="471"/>
      <c r="K954" s="471"/>
      <c r="L954" s="471"/>
      <c r="M954" s="471"/>
      <c r="N954" s="471"/>
      <c r="O954" s="470"/>
      <c r="P954" s="470"/>
      <c r="Q954" s="470"/>
      <c r="R954" s="470"/>
      <c r="S954" s="470"/>
      <c r="T954" s="470"/>
      <c r="U954" s="470"/>
      <c r="V954" s="470"/>
      <c r="W954" s="470"/>
      <c r="X954" s="470"/>
      <c r="Y954" s="470"/>
      <c r="Z954" s="470"/>
    </row>
    <row r="955" spans="1:26" ht="12.75" customHeight="1" x14ac:dyDescent="0.2">
      <c r="A955" s="470"/>
      <c r="B955" s="470"/>
      <c r="C955" s="470"/>
      <c r="D955" s="471"/>
      <c r="E955" s="471"/>
      <c r="F955" s="471"/>
      <c r="G955" s="471"/>
      <c r="H955" s="471"/>
      <c r="I955" s="471"/>
      <c r="J955" s="471"/>
      <c r="K955" s="471"/>
      <c r="L955" s="471"/>
      <c r="M955" s="471"/>
      <c r="N955" s="471"/>
      <c r="O955" s="470"/>
      <c r="P955" s="470"/>
      <c r="Q955" s="470"/>
      <c r="R955" s="470"/>
      <c r="S955" s="470"/>
      <c r="T955" s="470"/>
      <c r="U955" s="470"/>
      <c r="V955" s="470"/>
      <c r="W955" s="470"/>
      <c r="X955" s="470"/>
      <c r="Y955" s="470"/>
      <c r="Z955" s="470"/>
    </row>
    <row r="956" spans="1:26" ht="12.75" customHeight="1" x14ac:dyDescent="0.2">
      <c r="A956" s="470"/>
      <c r="B956" s="470"/>
      <c r="C956" s="470"/>
      <c r="D956" s="471"/>
      <c r="E956" s="471"/>
      <c r="F956" s="471"/>
      <c r="G956" s="471"/>
      <c r="H956" s="471"/>
      <c r="I956" s="471"/>
      <c r="J956" s="471"/>
      <c r="K956" s="471"/>
      <c r="L956" s="471"/>
      <c r="M956" s="471"/>
      <c r="N956" s="471"/>
      <c r="O956" s="470"/>
      <c r="P956" s="470"/>
      <c r="Q956" s="470"/>
      <c r="R956" s="470"/>
      <c r="S956" s="470"/>
      <c r="T956" s="470"/>
      <c r="U956" s="470"/>
      <c r="V956" s="470"/>
      <c r="W956" s="470"/>
      <c r="X956" s="470"/>
      <c r="Y956" s="470"/>
      <c r="Z956" s="470"/>
    </row>
    <row r="957" spans="1:26" ht="12.75" customHeight="1" x14ac:dyDescent="0.2">
      <c r="A957" s="470"/>
      <c r="B957" s="470"/>
      <c r="C957" s="470"/>
      <c r="D957" s="471"/>
      <c r="E957" s="471"/>
      <c r="F957" s="471"/>
      <c r="G957" s="471"/>
      <c r="H957" s="471"/>
      <c r="I957" s="471"/>
      <c r="J957" s="471"/>
      <c r="K957" s="471"/>
      <c r="L957" s="471"/>
      <c r="M957" s="471"/>
      <c r="N957" s="471"/>
      <c r="O957" s="470"/>
      <c r="P957" s="470"/>
      <c r="Q957" s="470"/>
      <c r="R957" s="470"/>
      <c r="S957" s="470"/>
      <c r="T957" s="470"/>
      <c r="U957" s="470"/>
      <c r="V957" s="470"/>
      <c r="W957" s="470"/>
      <c r="X957" s="470"/>
      <c r="Y957" s="470"/>
      <c r="Z957" s="470"/>
    </row>
    <row r="958" spans="1:26" ht="12.75" customHeight="1" x14ac:dyDescent="0.2">
      <c r="A958" s="470"/>
      <c r="B958" s="470"/>
      <c r="C958" s="470"/>
      <c r="D958" s="471"/>
      <c r="E958" s="471"/>
      <c r="F958" s="471"/>
      <c r="G958" s="471"/>
      <c r="H958" s="471"/>
      <c r="I958" s="471"/>
      <c r="J958" s="471"/>
      <c r="K958" s="471"/>
      <c r="L958" s="471"/>
      <c r="M958" s="471"/>
      <c r="N958" s="471"/>
      <c r="O958" s="470"/>
      <c r="P958" s="470"/>
      <c r="Q958" s="470"/>
      <c r="R958" s="470"/>
      <c r="S958" s="470"/>
      <c r="T958" s="470"/>
      <c r="U958" s="470"/>
      <c r="V958" s="470"/>
      <c r="W958" s="470"/>
      <c r="X958" s="470"/>
      <c r="Y958" s="470"/>
      <c r="Z958" s="470"/>
    </row>
    <row r="959" spans="1:26" ht="12.75" customHeight="1" x14ac:dyDescent="0.2">
      <c r="A959" s="470"/>
      <c r="B959" s="470"/>
      <c r="C959" s="470"/>
      <c r="D959" s="471"/>
      <c r="E959" s="471"/>
      <c r="F959" s="471"/>
      <c r="G959" s="471"/>
      <c r="H959" s="471"/>
      <c r="I959" s="471"/>
      <c r="J959" s="471"/>
      <c r="K959" s="471"/>
      <c r="L959" s="471"/>
      <c r="M959" s="471"/>
      <c r="N959" s="471"/>
      <c r="O959" s="470"/>
      <c r="P959" s="470"/>
      <c r="Q959" s="470"/>
      <c r="R959" s="470"/>
      <c r="S959" s="470"/>
      <c r="T959" s="470"/>
      <c r="U959" s="470"/>
      <c r="V959" s="470"/>
      <c r="W959" s="470"/>
      <c r="X959" s="470"/>
      <c r="Y959" s="470"/>
      <c r="Z959" s="470"/>
    </row>
    <row r="960" spans="1:26" ht="12.75" customHeight="1" x14ac:dyDescent="0.2">
      <c r="A960" s="470"/>
      <c r="B960" s="470"/>
      <c r="C960" s="470"/>
      <c r="D960" s="471"/>
      <c r="E960" s="471"/>
      <c r="F960" s="471"/>
      <c r="G960" s="471"/>
      <c r="H960" s="471"/>
      <c r="I960" s="471"/>
      <c r="J960" s="471"/>
      <c r="K960" s="471"/>
      <c r="L960" s="471"/>
      <c r="M960" s="471"/>
      <c r="N960" s="471"/>
      <c r="O960" s="470"/>
      <c r="P960" s="470"/>
      <c r="Q960" s="470"/>
      <c r="R960" s="470"/>
      <c r="S960" s="470"/>
      <c r="T960" s="470"/>
      <c r="U960" s="470"/>
      <c r="V960" s="470"/>
      <c r="W960" s="470"/>
      <c r="X960" s="470"/>
      <c r="Y960" s="470"/>
      <c r="Z960" s="470"/>
    </row>
    <row r="961" spans="1:26" ht="12.75" customHeight="1" x14ac:dyDescent="0.2">
      <c r="A961" s="470"/>
      <c r="B961" s="470"/>
      <c r="C961" s="470"/>
      <c r="D961" s="471"/>
      <c r="E961" s="471"/>
      <c r="F961" s="471"/>
      <c r="G961" s="471"/>
      <c r="H961" s="471"/>
      <c r="I961" s="471"/>
      <c r="J961" s="471"/>
      <c r="K961" s="471"/>
      <c r="L961" s="471"/>
      <c r="M961" s="471"/>
      <c r="N961" s="471"/>
      <c r="O961" s="470"/>
      <c r="P961" s="470"/>
      <c r="Q961" s="470"/>
      <c r="R961" s="470"/>
      <c r="S961" s="470"/>
      <c r="T961" s="470"/>
      <c r="U961" s="470"/>
      <c r="V961" s="470"/>
      <c r="W961" s="470"/>
      <c r="X961" s="470"/>
      <c r="Y961" s="470"/>
      <c r="Z961" s="470"/>
    </row>
    <row r="962" spans="1:26" ht="12.75" customHeight="1" x14ac:dyDescent="0.2">
      <c r="A962" s="470"/>
      <c r="B962" s="470"/>
      <c r="C962" s="470"/>
      <c r="D962" s="471"/>
      <c r="E962" s="471"/>
      <c r="F962" s="471"/>
      <c r="G962" s="471"/>
      <c r="H962" s="471"/>
      <c r="I962" s="471"/>
      <c r="J962" s="471"/>
      <c r="K962" s="471"/>
      <c r="L962" s="471"/>
      <c r="M962" s="471"/>
      <c r="N962" s="471"/>
      <c r="O962" s="470"/>
      <c r="P962" s="470"/>
      <c r="Q962" s="470"/>
      <c r="R962" s="470"/>
      <c r="S962" s="470"/>
      <c r="T962" s="470"/>
      <c r="U962" s="470"/>
      <c r="V962" s="470"/>
      <c r="W962" s="470"/>
      <c r="X962" s="470"/>
      <c r="Y962" s="470"/>
      <c r="Z962" s="470"/>
    </row>
    <row r="963" spans="1:26" ht="12.75" customHeight="1" x14ac:dyDescent="0.2">
      <c r="A963" s="470"/>
      <c r="B963" s="470"/>
      <c r="C963" s="470"/>
      <c r="D963" s="471"/>
      <c r="E963" s="471"/>
      <c r="F963" s="471"/>
      <c r="G963" s="471"/>
      <c r="H963" s="471"/>
      <c r="I963" s="471"/>
      <c r="J963" s="471"/>
      <c r="K963" s="471"/>
      <c r="L963" s="471"/>
      <c r="M963" s="471"/>
      <c r="N963" s="471"/>
      <c r="O963" s="470"/>
      <c r="P963" s="470"/>
      <c r="Q963" s="470"/>
      <c r="R963" s="470"/>
      <c r="S963" s="470"/>
      <c r="T963" s="470"/>
      <c r="U963" s="470"/>
      <c r="V963" s="470"/>
      <c r="W963" s="470"/>
      <c r="X963" s="470"/>
      <c r="Y963" s="470"/>
      <c r="Z963" s="470"/>
    </row>
    <row r="964" spans="1:26" ht="12.75" customHeight="1" x14ac:dyDescent="0.2">
      <c r="A964" s="470"/>
      <c r="B964" s="470"/>
      <c r="C964" s="470"/>
      <c r="D964" s="471"/>
      <c r="E964" s="471"/>
      <c r="F964" s="471"/>
      <c r="G964" s="471"/>
      <c r="H964" s="471"/>
      <c r="I964" s="471"/>
      <c r="J964" s="471"/>
      <c r="K964" s="471"/>
      <c r="L964" s="471"/>
      <c r="M964" s="471"/>
      <c r="N964" s="471"/>
      <c r="O964" s="470"/>
      <c r="P964" s="470"/>
      <c r="Q964" s="470"/>
      <c r="R964" s="470"/>
      <c r="S964" s="470"/>
      <c r="T964" s="470"/>
      <c r="U964" s="470"/>
      <c r="V964" s="470"/>
      <c r="W964" s="470"/>
      <c r="X964" s="470"/>
      <c r="Y964" s="470"/>
      <c r="Z964" s="470"/>
    </row>
    <row r="965" spans="1:26" ht="12.75" customHeight="1" x14ac:dyDescent="0.2">
      <c r="A965" s="470"/>
      <c r="B965" s="470"/>
      <c r="C965" s="470"/>
      <c r="D965" s="471"/>
      <c r="E965" s="471"/>
      <c r="F965" s="471"/>
      <c r="G965" s="471"/>
      <c r="H965" s="471"/>
      <c r="I965" s="471"/>
      <c r="J965" s="471"/>
      <c r="K965" s="471"/>
      <c r="L965" s="471"/>
      <c r="M965" s="471"/>
      <c r="N965" s="471"/>
      <c r="O965" s="470"/>
      <c r="P965" s="470"/>
      <c r="Q965" s="470"/>
      <c r="R965" s="470"/>
      <c r="S965" s="470"/>
      <c r="T965" s="470"/>
      <c r="U965" s="470"/>
      <c r="V965" s="470"/>
      <c r="W965" s="470"/>
      <c r="X965" s="470"/>
      <c r="Y965" s="470"/>
      <c r="Z965" s="470"/>
    </row>
    <row r="966" spans="1:26" ht="12.75" customHeight="1" x14ac:dyDescent="0.2">
      <c r="A966" s="470"/>
      <c r="B966" s="470"/>
      <c r="C966" s="470"/>
      <c r="D966" s="471"/>
      <c r="E966" s="471"/>
      <c r="F966" s="471"/>
      <c r="G966" s="471"/>
      <c r="H966" s="471"/>
      <c r="I966" s="471"/>
      <c r="J966" s="471"/>
      <c r="K966" s="471"/>
      <c r="L966" s="471"/>
      <c r="M966" s="471"/>
      <c r="N966" s="471"/>
      <c r="O966" s="470"/>
      <c r="P966" s="470"/>
      <c r="Q966" s="470"/>
      <c r="R966" s="470"/>
      <c r="S966" s="470"/>
      <c r="T966" s="470"/>
      <c r="U966" s="470"/>
      <c r="V966" s="470"/>
      <c r="W966" s="470"/>
      <c r="X966" s="470"/>
      <c r="Y966" s="470"/>
      <c r="Z966" s="470"/>
    </row>
    <row r="967" spans="1:26" ht="12.75" customHeight="1" x14ac:dyDescent="0.2">
      <c r="A967" s="470"/>
      <c r="B967" s="470"/>
      <c r="C967" s="470"/>
      <c r="D967" s="471"/>
      <c r="E967" s="471"/>
      <c r="F967" s="471"/>
      <c r="G967" s="471"/>
      <c r="H967" s="471"/>
      <c r="I967" s="471"/>
      <c r="J967" s="471"/>
      <c r="K967" s="471"/>
      <c r="L967" s="471"/>
      <c r="M967" s="471"/>
      <c r="N967" s="471"/>
      <c r="O967" s="470"/>
      <c r="P967" s="470"/>
      <c r="Q967" s="470"/>
      <c r="R967" s="470"/>
      <c r="S967" s="470"/>
      <c r="T967" s="470"/>
      <c r="U967" s="470"/>
      <c r="V967" s="470"/>
      <c r="W967" s="470"/>
      <c r="X967" s="470"/>
      <c r="Y967" s="470"/>
      <c r="Z967" s="470"/>
    </row>
    <row r="968" spans="1:26" ht="12.75" customHeight="1" x14ac:dyDescent="0.2">
      <c r="A968" s="470"/>
      <c r="B968" s="470"/>
      <c r="C968" s="470"/>
      <c r="D968" s="471"/>
      <c r="E968" s="471"/>
      <c r="F968" s="471"/>
      <c r="G968" s="471"/>
      <c r="H968" s="471"/>
      <c r="I968" s="471"/>
      <c r="J968" s="471"/>
      <c r="K968" s="471"/>
      <c r="L968" s="471"/>
      <c r="M968" s="471"/>
      <c r="N968" s="471"/>
      <c r="O968" s="470"/>
      <c r="P968" s="470"/>
      <c r="Q968" s="470"/>
      <c r="R968" s="470"/>
      <c r="S968" s="470"/>
      <c r="T968" s="470"/>
      <c r="U968" s="470"/>
      <c r="V968" s="470"/>
      <c r="W968" s="470"/>
      <c r="X968" s="470"/>
      <c r="Y968" s="470"/>
      <c r="Z968" s="470"/>
    </row>
    <row r="969" spans="1:26" ht="12.75" customHeight="1" x14ac:dyDescent="0.2">
      <c r="A969" s="470"/>
      <c r="B969" s="470"/>
      <c r="C969" s="470"/>
      <c r="D969" s="471"/>
      <c r="E969" s="471"/>
      <c r="F969" s="471"/>
      <c r="G969" s="471"/>
      <c r="H969" s="471"/>
      <c r="I969" s="471"/>
      <c r="J969" s="471"/>
      <c r="K969" s="471"/>
      <c r="L969" s="471"/>
      <c r="M969" s="471"/>
      <c r="N969" s="471"/>
      <c r="O969" s="470"/>
      <c r="P969" s="470"/>
      <c r="Q969" s="470"/>
      <c r="R969" s="470"/>
      <c r="S969" s="470"/>
      <c r="T969" s="470"/>
      <c r="U969" s="470"/>
      <c r="V969" s="470"/>
      <c r="W969" s="470"/>
      <c r="X969" s="470"/>
      <c r="Y969" s="470"/>
      <c r="Z969" s="470"/>
    </row>
    <row r="970" spans="1:26" ht="12.75" customHeight="1" x14ac:dyDescent="0.2">
      <c r="A970" s="470"/>
      <c r="B970" s="470"/>
      <c r="C970" s="470"/>
      <c r="D970" s="471"/>
      <c r="E970" s="471"/>
      <c r="F970" s="471"/>
      <c r="G970" s="471"/>
      <c r="H970" s="471"/>
      <c r="I970" s="471"/>
      <c r="J970" s="471"/>
      <c r="K970" s="471"/>
      <c r="L970" s="471"/>
      <c r="M970" s="471"/>
      <c r="N970" s="471"/>
      <c r="O970" s="470"/>
      <c r="P970" s="470"/>
      <c r="Q970" s="470"/>
      <c r="R970" s="470"/>
      <c r="S970" s="470"/>
      <c r="T970" s="470"/>
      <c r="U970" s="470"/>
      <c r="V970" s="470"/>
      <c r="W970" s="470"/>
      <c r="X970" s="470"/>
      <c r="Y970" s="470"/>
      <c r="Z970" s="470"/>
    </row>
    <row r="971" spans="1:26" ht="12.75" customHeight="1" x14ac:dyDescent="0.2">
      <c r="A971" s="470"/>
      <c r="B971" s="470"/>
      <c r="C971" s="470"/>
      <c r="D971" s="471"/>
      <c r="E971" s="471"/>
      <c r="F971" s="471"/>
      <c r="G971" s="471"/>
      <c r="H971" s="471"/>
      <c r="I971" s="471"/>
      <c r="J971" s="471"/>
      <c r="K971" s="471"/>
      <c r="L971" s="471"/>
      <c r="M971" s="471"/>
      <c r="N971" s="471"/>
      <c r="O971" s="470"/>
      <c r="P971" s="470"/>
      <c r="Q971" s="470"/>
      <c r="R971" s="470"/>
      <c r="S971" s="470"/>
      <c r="T971" s="470"/>
      <c r="U971" s="470"/>
      <c r="V971" s="470"/>
      <c r="W971" s="470"/>
      <c r="X971" s="470"/>
      <c r="Y971" s="470"/>
      <c r="Z971" s="470"/>
    </row>
    <row r="972" spans="1:26" ht="12.75" customHeight="1" x14ac:dyDescent="0.2">
      <c r="A972" s="470"/>
      <c r="B972" s="470"/>
      <c r="C972" s="470"/>
      <c r="D972" s="471"/>
      <c r="E972" s="471"/>
      <c r="F972" s="471"/>
      <c r="G972" s="471"/>
      <c r="H972" s="471"/>
      <c r="I972" s="471"/>
      <c r="J972" s="471"/>
      <c r="K972" s="471"/>
      <c r="L972" s="471"/>
      <c r="M972" s="471"/>
      <c r="N972" s="471"/>
      <c r="O972" s="470"/>
      <c r="P972" s="470"/>
      <c r="Q972" s="470"/>
      <c r="R972" s="470"/>
      <c r="S972" s="470"/>
      <c r="T972" s="470"/>
      <c r="U972" s="470"/>
      <c r="V972" s="470"/>
      <c r="W972" s="470"/>
      <c r="X972" s="470"/>
      <c r="Y972" s="470"/>
      <c r="Z972" s="470"/>
    </row>
    <row r="973" spans="1:26" ht="12.75" customHeight="1" x14ac:dyDescent="0.2">
      <c r="A973" s="470"/>
      <c r="B973" s="470"/>
      <c r="C973" s="470"/>
      <c r="D973" s="471"/>
      <c r="E973" s="471"/>
      <c r="F973" s="471"/>
      <c r="G973" s="471"/>
      <c r="H973" s="471"/>
      <c r="I973" s="471"/>
      <c r="J973" s="471"/>
      <c r="K973" s="471"/>
      <c r="L973" s="471"/>
      <c r="M973" s="471"/>
      <c r="N973" s="471"/>
      <c r="O973" s="470"/>
      <c r="P973" s="470"/>
      <c r="Q973" s="470"/>
      <c r="R973" s="470"/>
      <c r="S973" s="470"/>
      <c r="T973" s="470"/>
      <c r="U973" s="470"/>
      <c r="V973" s="470"/>
      <c r="W973" s="470"/>
      <c r="X973" s="470"/>
      <c r="Y973" s="470"/>
      <c r="Z973" s="470"/>
    </row>
    <row r="974" spans="1:26" ht="12.75" customHeight="1" x14ac:dyDescent="0.2">
      <c r="A974" s="470"/>
      <c r="B974" s="470"/>
      <c r="C974" s="470"/>
      <c r="D974" s="471"/>
      <c r="E974" s="471"/>
      <c r="F974" s="471"/>
      <c r="G974" s="471"/>
      <c r="H974" s="471"/>
      <c r="I974" s="471"/>
      <c r="J974" s="471"/>
      <c r="K974" s="471"/>
      <c r="L974" s="471"/>
      <c r="M974" s="471"/>
      <c r="N974" s="471"/>
      <c r="O974" s="470"/>
      <c r="P974" s="470"/>
      <c r="Q974" s="470"/>
      <c r="R974" s="470"/>
      <c r="S974" s="470"/>
      <c r="T974" s="470"/>
      <c r="U974" s="470"/>
      <c r="V974" s="470"/>
      <c r="W974" s="470"/>
      <c r="X974" s="470"/>
      <c r="Y974" s="470"/>
      <c r="Z974" s="470"/>
    </row>
    <row r="975" spans="1:26" ht="12.75" customHeight="1" x14ac:dyDescent="0.2">
      <c r="A975" s="470"/>
      <c r="B975" s="470"/>
      <c r="C975" s="470"/>
      <c r="D975" s="471"/>
      <c r="E975" s="471"/>
      <c r="F975" s="471"/>
      <c r="G975" s="471"/>
      <c r="H975" s="471"/>
      <c r="I975" s="471"/>
      <c r="J975" s="471"/>
      <c r="K975" s="471"/>
      <c r="L975" s="471"/>
      <c r="M975" s="471"/>
      <c r="N975" s="471"/>
      <c r="O975" s="470"/>
      <c r="P975" s="470"/>
      <c r="Q975" s="470"/>
      <c r="R975" s="470"/>
      <c r="S975" s="470"/>
      <c r="T975" s="470"/>
      <c r="U975" s="470"/>
      <c r="V975" s="470"/>
      <c r="W975" s="470"/>
      <c r="X975" s="470"/>
      <c r="Y975" s="470"/>
      <c r="Z975" s="470"/>
    </row>
    <row r="976" spans="1:26" ht="12.75" customHeight="1" x14ac:dyDescent="0.2">
      <c r="A976" s="470"/>
      <c r="B976" s="470"/>
      <c r="C976" s="470"/>
      <c r="D976" s="471"/>
      <c r="E976" s="471"/>
      <c r="F976" s="471"/>
      <c r="G976" s="471"/>
      <c r="H976" s="471"/>
      <c r="I976" s="471"/>
      <c r="J976" s="471"/>
      <c r="K976" s="471"/>
      <c r="L976" s="471"/>
      <c r="M976" s="471"/>
      <c r="N976" s="471"/>
      <c r="O976" s="470"/>
      <c r="P976" s="470"/>
      <c r="Q976" s="470"/>
      <c r="R976" s="470"/>
      <c r="S976" s="470"/>
      <c r="T976" s="470"/>
      <c r="U976" s="470"/>
      <c r="V976" s="470"/>
      <c r="W976" s="470"/>
      <c r="X976" s="470"/>
      <c r="Y976" s="470"/>
      <c r="Z976" s="470"/>
    </row>
    <row r="977" spans="1:26" ht="12.75" customHeight="1" x14ac:dyDescent="0.2">
      <c r="A977" s="470"/>
      <c r="B977" s="470"/>
      <c r="C977" s="470"/>
      <c r="D977" s="471"/>
      <c r="E977" s="471"/>
      <c r="F977" s="471"/>
      <c r="G977" s="471"/>
      <c r="H977" s="471"/>
      <c r="I977" s="471"/>
      <c r="J977" s="471"/>
      <c r="K977" s="471"/>
      <c r="L977" s="471"/>
      <c r="M977" s="471"/>
      <c r="N977" s="471"/>
      <c r="O977" s="470"/>
      <c r="P977" s="470"/>
      <c r="Q977" s="470"/>
      <c r="R977" s="470"/>
      <c r="S977" s="470"/>
      <c r="T977" s="470"/>
      <c r="U977" s="470"/>
      <c r="V977" s="470"/>
      <c r="W977" s="470"/>
      <c r="X977" s="470"/>
      <c r="Y977" s="470"/>
      <c r="Z977" s="470"/>
    </row>
    <row r="978" spans="1:26" ht="12.75" customHeight="1" x14ac:dyDescent="0.2">
      <c r="A978" s="470"/>
      <c r="B978" s="470"/>
      <c r="C978" s="470"/>
      <c r="D978" s="471"/>
      <c r="E978" s="471"/>
      <c r="F978" s="471"/>
      <c r="G978" s="471"/>
      <c r="H978" s="471"/>
      <c r="I978" s="471"/>
      <c r="J978" s="471"/>
      <c r="K978" s="471"/>
      <c r="L978" s="471"/>
      <c r="M978" s="471"/>
      <c r="N978" s="471"/>
      <c r="O978" s="470"/>
      <c r="P978" s="470"/>
      <c r="Q978" s="470"/>
      <c r="R978" s="470"/>
      <c r="S978" s="470"/>
      <c r="T978" s="470"/>
      <c r="U978" s="470"/>
      <c r="V978" s="470"/>
      <c r="W978" s="470"/>
      <c r="X978" s="470"/>
      <c r="Y978" s="470"/>
      <c r="Z978" s="470"/>
    </row>
    <row r="979" spans="1:26" ht="12.75" customHeight="1" x14ac:dyDescent="0.2">
      <c r="A979" s="470"/>
      <c r="B979" s="470"/>
      <c r="C979" s="470"/>
      <c r="D979" s="471"/>
      <c r="E979" s="471"/>
      <c r="F979" s="471"/>
      <c r="G979" s="471"/>
      <c r="H979" s="471"/>
      <c r="I979" s="471"/>
      <c r="J979" s="471"/>
      <c r="K979" s="471"/>
      <c r="L979" s="471"/>
      <c r="M979" s="471"/>
      <c r="N979" s="471"/>
      <c r="O979" s="470"/>
      <c r="P979" s="470"/>
      <c r="Q979" s="470"/>
      <c r="R979" s="470"/>
      <c r="S979" s="470"/>
      <c r="T979" s="470"/>
      <c r="U979" s="470"/>
      <c r="V979" s="470"/>
      <c r="W979" s="470"/>
      <c r="X979" s="470"/>
      <c r="Y979" s="470"/>
      <c r="Z979" s="470"/>
    </row>
    <row r="980" spans="1:26" ht="12.75" customHeight="1" x14ac:dyDescent="0.2">
      <c r="A980" s="470"/>
      <c r="B980" s="470"/>
      <c r="C980" s="470"/>
      <c r="D980" s="471"/>
      <c r="E980" s="471"/>
      <c r="F980" s="471"/>
      <c r="G980" s="471"/>
      <c r="H980" s="471"/>
      <c r="I980" s="471"/>
      <c r="J980" s="471"/>
      <c r="K980" s="471"/>
      <c r="L980" s="471"/>
      <c r="M980" s="471"/>
      <c r="N980" s="471"/>
      <c r="O980" s="470"/>
      <c r="P980" s="470"/>
      <c r="Q980" s="470"/>
      <c r="R980" s="470"/>
      <c r="S980" s="470"/>
      <c r="T980" s="470"/>
      <c r="U980" s="470"/>
      <c r="V980" s="470"/>
      <c r="W980" s="470"/>
      <c r="X980" s="470"/>
      <c r="Y980" s="470"/>
      <c r="Z980" s="470"/>
    </row>
    <row r="981" spans="1:26" ht="12.75" customHeight="1" x14ac:dyDescent="0.2">
      <c r="A981" s="470"/>
      <c r="B981" s="470"/>
      <c r="C981" s="470"/>
      <c r="D981" s="471"/>
      <c r="E981" s="471"/>
      <c r="F981" s="471"/>
      <c r="G981" s="471"/>
      <c r="H981" s="471"/>
      <c r="I981" s="471"/>
      <c r="J981" s="471"/>
      <c r="K981" s="471"/>
      <c r="L981" s="471"/>
      <c r="M981" s="471"/>
      <c r="N981" s="471"/>
      <c r="O981" s="470"/>
      <c r="P981" s="470"/>
      <c r="Q981" s="470"/>
      <c r="R981" s="470"/>
      <c r="S981" s="470"/>
      <c r="T981" s="470"/>
      <c r="U981" s="470"/>
      <c r="V981" s="470"/>
      <c r="W981" s="470"/>
      <c r="X981" s="470"/>
      <c r="Y981" s="470"/>
      <c r="Z981" s="470"/>
    </row>
    <row r="982" spans="1:26" ht="12.75" customHeight="1" x14ac:dyDescent="0.2">
      <c r="A982" s="470"/>
      <c r="B982" s="470"/>
      <c r="C982" s="470"/>
      <c r="D982" s="471"/>
      <c r="E982" s="471"/>
      <c r="F982" s="471"/>
      <c r="G982" s="471"/>
      <c r="H982" s="471"/>
      <c r="I982" s="471"/>
      <c r="J982" s="471"/>
      <c r="K982" s="471"/>
      <c r="L982" s="471"/>
      <c r="M982" s="471"/>
      <c r="N982" s="471"/>
      <c r="O982" s="470"/>
      <c r="P982" s="470"/>
      <c r="Q982" s="470"/>
      <c r="R982" s="470"/>
      <c r="S982" s="470"/>
      <c r="T982" s="470"/>
      <c r="U982" s="470"/>
      <c r="V982" s="470"/>
      <c r="W982" s="470"/>
      <c r="X982" s="470"/>
      <c r="Y982" s="470"/>
      <c r="Z982" s="470"/>
    </row>
    <row r="983" spans="1:26" ht="12.75" customHeight="1" x14ac:dyDescent="0.2">
      <c r="A983" s="470"/>
      <c r="B983" s="470"/>
      <c r="C983" s="470"/>
      <c r="D983" s="471"/>
      <c r="E983" s="471"/>
      <c r="F983" s="471"/>
      <c r="G983" s="471"/>
      <c r="H983" s="471"/>
      <c r="I983" s="471"/>
      <c r="J983" s="471"/>
      <c r="K983" s="471"/>
      <c r="L983" s="471"/>
      <c r="M983" s="471"/>
      <c r="N983" s="471"/>
      <c r="O983" s="470"/>
      <c r="P983" s="470"/>
      <c r="Q983" s="470"/>
      <c r="R983" s="470"/>
      <c r="S983" s="470"/>
      <c r="T983" s="470"/>
      <c r="U983" s="470"/>
      <c r="V983" s="470"/>
      <c r="W983" s="470"/>
      <c r="X983" s="470"/>
      <c r="Y983" s="470"/>
      <c r="Z983" s="470"/>
    </row>
    <row r="984" spans="1:26" ht="12.75" customHeight="1" x14ac:dyDescent="0.2">
      <c r="A984" s="470"/>
      <c r="B984" s="470"/>
      <c r="C984" s="470"/>
      <c r="D984" s="471"/>
      <c r="E984" s="471"/>
      <c r="F984" s="471"/>
      <c r="G984" s="471"/>
      <c r="H984" s="471"/>
      <c r="I984" s="471"/>
      <c r="J984" s="471"/>
      <c r="K984" s="471"/>
      <c r="L984" s="471"/>
      <c r="M984" s="471"/>
      <c r="N984" s="471"/>
      <c r="O984" s="470"/>
      <c r="P984" s="470"/>
      <c r="Q984" s="470"/>
      <c r="R984" s="470"/>
      <c r="S984" s="470"/>
      <c r="T984" s="470"/>
      <c r="U984" s="470"/>
      <c r="V984" s="470"/>
      <c r="W984" s="470"/>
      <c r="X984" s="470"/>
      <c r="Y984" s="470"/>
      <c r="Z984" s="470"/>
    </row>
    <row r="985" spans="1:26" ht="12.75" customHeight="1" x14ac:dyDescent="0.2">
      <c r="A985" s="470"/>
      <c r="B985" s="470"/>
      <c r="C985" s="470"/>
      <c r="D985" s="471"/>
      <c r="E985" s="471"/>
      <c r="F985" s="471"/>
      <c r="G985" s="471"/>
      <c r="H985" s="471"/>
      <c r="I985" s="471"/>
      <c r="J985" s="471"/>
      <c r="K985" s="471"/>
      <c r="L985" s="471"/>
      <c r="M985" s="471"/>
      <c r="N985" s="471"/>
      <c r="O985" s="470"/>
      <c r="P985" s="470"/>
      <c r="Q985" s="470"/>
      <c r="R985" s="470"/>
      <c r="S985" s="470"/>
      <c r="T985" s="470"/>
      <c r="U985" s="470"/>
      <c r="V985" s="470"/>
      <c r="W985" s="470"/>
      <c r="X985" s="470"/>
      <c r="Y985" s="470"/>
      <c r="Z985" s="470"/>
    </row>
    <row r="986" spans="1:26" ht="12.75" customHeight="1" x14ac:dyDescent="0.2">
      <c r="A986" s="470"/>
      <c r="B986" s="470"/>
      <c r="C986" s="470"/>
      <c r="D986" s="471"/>
      <c r="E986" s="471"/>
      <c r="F986" s="471"/>
      <c r="G986" s="471"/>
      <c r="H986" s="471"/>
      <c r="I986" s="471"/>
      <c r="J986" s="471"/>
      <c r="K986" s="471"/>
      <c r="L986" s="471"/>
      <c r="M986" s="471"/>
      <c r="N986" s="471"/>
      <c r="O986" s="470"/>
      <c r="P986" s="470"/>
      <c r="Q986" s="470"/>
      <c r="R986" s="470"/>
      <c r="S986" s="470"/>
      <c r="T986" s="470"/>
      <c r="U986" s="470"/>
      <c r="V986" s="470"/>
      <c r="W986" s="470"/>
      <c r="X986" s="470"/>
      <c r="Y986" s="470"/>
      <c r="Z986" s="470"/>
    </row>
    <row r="987" spans="1:26" ht="12.75" customHeight="1" x14ac:dyDescent="0.2">
      <c r="A987" s="470"/>
      <c r="B987" s="470"/>
      <c r="C987" s="470"/>
      <c r="D987" s="471"/>
      <c r="E987" s="471"/>
      <c r="F987" s="471"/>
      <c r="G987" s="471"/>
      <c r="H987" s="471"/>
      <c r="I987" s="471"/>
      <c r="J987" s="471"/>
      <c r="K987" s="471"/>
      <c r="L987" s="471"/>
      <c r="M987" s="471"/>
      <c r="N987" s="471"/>
      <c r="O987" s="470"/>
      <c r="P987" s="470"/>
      <c r="Q987" s="470"/>
      <c r="R987" s="470"/>
      <c r="S987" s="470"/>
      <c r="T987" s="470"/>
      <c r="U987" s="470"/>
      <c r="V987" s="470"/>
      <c r="W987" s="470"/>
      <c r="X987" s="470"/>
      <c r="Y987" s="470"/>
      <c r="Z987" s="470"/>
    </row>
    <row r="988" spans="1:26" ht="12.75" customHeight="1" x14ac:dyDescent="0.2">
      <c r="A988" s="470"/>
      <c r="B988" s="470"/>
      <c r="C988" s="470"/>
      <c r="D988" s="471"/>
      <c r="E988" s="471"/>
      <c r="F988" s="471"/>
      <c r="G988" s="471"/>
      <c r="H988" s="471"/>
      <c r="I988" s="471"/>
      <c r="J988" s="471"/>
      <c r="K988" s="471"/>
      <c r="L988" s="471"/>
      <c r="M988" s="471"/>
      <c r="N988" s="471"/>
      <c r="O988" s="470"/>
      <c r="P988" s="470"/>
      <c r="Q988" s="470"/>
      <c r="R988" s="470"/>
      <c r="S988" s="470"/>
      <c r="T988" s="470"/>
      <c r="U988" s="470"/>
      <c r="V988" s="470"/>
      <c r="W988" s="470"/>
      <c r="X988" s="470"/>
      <c r="Y988" s="470"/>
      <c r="Z988" s="470"/>
    </row>
    <row r="989" spans="1:26" ht="12.75" customHeight="1" x14ac:dyDescent="0.2">
      <c r="A989" s="470"/>
      <c r="B989" s="470"/>
      <c r="C989" s="470"/>
      <c r="D989" s="471"/>
      <c r="E989" s="471"/>
      <c r="F989" s="471"/>
      <c r="G989" s="471"/>
      <c r="H989" s="471"/>
      <c r="I989" s="471"/>
      <c r="J989" s="471"/>
      <c r="K989" s="471"/>
      <c r="L989" s="471"/>
      <c r="M989" s="471"/>
      <c r="N989" s="471"/>
      <c r="O989" s="470"/>
      <c r="P989" s="470"/>
      <c r="Q989" s="470"/>
      <c r="R989" s="470"/>
      <c r="S989" s="470"/>
      <c r="T989" s="470"/>
      <c r="U989" s="470"/>
      <c r="V989" s="470"/>
      <c r="W989" s="470"/>
      <c r="X989" s="470"/>
      <c r="Y989" s="470"/>
      <c r="Z989" s="470"/>
    </row>
    <row r="990" spans="1:26" ht="12.75" customHeight="1" x14ac:dyDescent="0.2">
      <c r="A990" s="470"/>
      <c r="B990" s="470"/>
      <c r="C990" s="470"/>
      <c r="D990" s="471"/>
      <c r="E990" s="471"/>
      <c r="F990" s="471"/>
      <c r="G990" s="471"/>
      <c r="H990" s="471"/>
      <c r="I990" s="471"/>
      <c r="J990" s="471"/>
      <c r="K990" s="471"/>
      <c r="L990" s="471"/>
      <c r="M990" s="471"/>
      <c r="N990" s="471"/>
      <c r="O990" s="470"/>
      <c r="P990" s="470"/>
      <c r="Q990" s="470"/>
      <c r="R990" s="470"/>
      <c r="S990" s="470"/>
      <c r="T990" s="470"/>
      <c r="U990" s="470"/>
      <c r="V990" s="470"/>
      <c r="W990" s="470"/>
      <c r="X990" s="470"/>
      <c r="Y990" s="470"/>
      <c r="Z990" s="470"/>
    </row>
    <row r="991" spans="1:26" ht="12.75" customHeight="1" x14ac:dyDescent="0.2">
      <c r="A991" s="470"/>
      <c r="B991" s="470"/>
      <c r="C991" s="470"/>
      <c r="D991" s="471"/>
      <c r="E991" s="471"/>
      <c r="F991" s="471"/>
      <c r="G991" s="471"/>
      <c r="H991" s="471"/>
      <c r="I991" s="471"/>
      <c r="J991" s="471"/>
      <c r="K991" s="471"/>
      <c r="L991" s="471"/>
      <c r="M991" s="471"/>
      <c r="N991" s="471"/>
      <c r="O991" s="470"/>
      <c r="P991" s="470"/>
      <c r="Q991" s="470"/>
      <c r="R991" s="470"/>
      <c r="S991" s="470"/>
      <c r="T991" s="470"/>
      <c r="U991" s="470"/>
      <c r="V991" s="470"/>
      <c r="W991" s="470"/>
      <c r="X991" s="470"/>
      <c r="Y991" s="470"/>
      <c r="Z991" s="470"/>
    </row>
    <row r="992" spans="1:26" ht="12.75" customHeight="1" x14ac:dyDescent="0.2">
      <c r="A992" s="470"/>
      <c r="B992" s="470"/>
      <c r="C992" s="470"/>
      <c r="D992" s="471"/>
      <c r="E992" s="471"/>
      <c r="F992" s="471"/>
      <c r="G992" s="471"/>
      <c r="H992" s="471"/>
      <c r="I992" s="471"/>
      <c r="J992" s="471"/>
      <c r="K992" s="471"/>
      <c r="L992" s="471"/>
      <c r="M992" s="471"/>
      <c r="N992" s="471"/>
      <c r="O992" s="470"/>
      <c r="P992" s="470"/>
      <c r="Q992" s="470"/>
      <c r="R992" s="470"/>
      <c r="S992" s="470"/>
      <c r="T992" s="470"/>
      <c r="U992" s="470"/>
      <c r="V992" s="470"/>
      <c r="W992" s="470"/>
      <c r="X992" s="470"/>
      <c r="Y992" s="470"/>
      <c r="Z992" s="470"/>
    </row>
    <row r="993" spans="1:26" ht="12.75" customHeight="1" x14ac:dyDescent="0.2">
      <c r="A993" s="470"/>
      <c r="B993" s="470"/>
      <c r="C993" s="470"/>
      <c r="D993" s="471"/>
      <c r="E993" s="471"/>
      <c r="F993" s="471"/>
      <c r="G993" s="471"/>
      <c r="H993" s="471"/>
      <c r="I993" s="471"/>
      <c r="J993" s="471"/>
      <c r="K993" s="471"/>
      <c r="L993" s="471"/>
      <c r="M993" s="471"/>
      <c r="N993" s="471"/>
      <c r="O993" s="470"/>
      <c r="P993" s="470"/>
      <c r="Q993" s="470"/>
      <c r="R993" s="470"/>
      <c r="S993" s="470"/>
      <c r="T993" s="470"/>
      <c r="U993" s="470"/>
      <c r="V993" s="470"/>
      <c r="W993" s="470"/>
      <c r="X993" s="470"/>
      <c r="Y993" s="470"/>
      <c r="Z993" s="470"/>
    </row>
    <row r="994" spans="1:26" ht="12.75" customHeight="1" x14ac:dyDescent="0.2">
      <c r="A994" s="470"/>
      <c r="B994" s="470"/>
      <c r="C994" s="470"/>
      <c r="D994" s="471"/>
      <c r="E994" s="471"/>
      <c r="F994" s="471"/>
      <c r="G994" s="471"/>
      <c r="H994" s="471"/>
      <c r="I994" s="471"/>
      <c r="J994" s="471"/>
      <c r="K994" s="471"/>
      <c r="L994" s="471"/>
      <c r="M994" s="471"/>
      <c r="N994" s="471"/>
      <c r="O994" s="470"/>
      <c r="P994" s="470"/>
      <c r="Q994" s="470"/>
      <c r="R994" s="470"/>
      <c r="S994" s="470"/>
      <c r="T994" s="470"/>
      <c r="U994" s="470"/>
      <c r="V994" s="470"/>
      <c r="W994" s="470"/>
      <c r="X994" s="470"/>
      <c r="Y994" s="470"/>
      <c r="Z994" s="470"/>
    </row>
    <row r="995" spans="1:26" ht="12.75" customHeight="1" x14ac:dyDescent="0.2">
      <c r="A995" s="470"/>
      <c r="B995" s="470"/>
      <c r="C995" s="470"/>
      <c r="D995" s="471"/>
      <c r="E995" s="471"/>
      <c r="F995" s="471"/>
      <c r="G995" s="471"/>
      <c r="H995" s="471"/>
      <c r="I995" s="471"/>
      <c r="J995" s="471"/>
      <c r="K995" s="471"/>
      <c r="L995" s="471"/>
      <c r="M995" s="471"/>
      <c r="N995" s="471"/>
      <c r="O995" s="470"/>
      <c r="P995" s="470"/>
      <c r="Q995" s="470"/>
      <c r="R995" s="470"/>
      <c r="S995" s="470"/>
      <c r="T995" s="470"/>
      <c r="U995" s="470"/>
      <c r="V995" s="470"/>
      <c r="W995" s="470"/>
      <c r="X995" s="470"/>
      <c r="Y995" s="470"/>
      <c r="Z995" s="470"/>
    </row>
    <row r="996" spans="1:26" ht="12.75" customHeight="1" x14ac:dyDescent="0.2">
      <c r="A996" s="470"/>
      <c r="B996" s="470"/>
      <c r="C996" s="470"/>
      <c r="D996" s="471"/>
      <c r="E996" s="471"/>
      <c r="F996" s="471"/>
      <c r="G996" s="471"/>
      <c r="H996" s="471"/>
      <c r="I996" s="471"/>
      <c r="J996" s="471"/>
      <c r="K996" s="471"/>
      <c r="L996" s="471"/>
      <c r="M996" s="471"/>
      <c r="N996" s="471"/>
      <c r="O996" s="470"/>
      <c r="P996" s="470"/>
      <c r="Q996" s="470"/>
      <c r="R996" s="470"/>
      <c r="S996" s="470"/>
      <c r="T996" s="470"/>
      <c r="U996" s="470"/>
      <c r="V996" s="470"/>
      <c r="W996" s="470"/>
      <c r="X996" s="470"/>
      <c r="Y996" s="470"/>
      <c r="Z996" s="470"/>
    </row>
    <row r="997" spans="1:26" ht="12.75" customHeight="1" x14ac:dyDescent="0.2">
      <c r="A997" s="470"/>
      <c r="B997" s="470"/>
      <c r="C997" s="470"/>
      <c r="D997" s="471"/>
      <c r="E997" s="471"/>
      <c r="F997" s="471"/>
      <c r="G997" s="471"/>
      <c r="H997" s="471"/>
      <c r="I997" s="471"/>
      <c r="J997" s="471"/>
      <c r="K997" s="471"/>
      <c r="L997" s="471"/>
      <c r="M997" s="471"/>
      <c r="N997" s="471"/>
      <c r="O997" s="470"/>
      <c r="P997" s="470"/>
      <c r="Q997" s="470"/>
      <c r="R997" s="470"/>
      <c r="S997" s="470"/>
      <c r="T997" s="470"/>
      <c r="U997" s="470"/>
      <c r="V997" s="470"/>
      <c r="W997" s="470"/>
      <c r="X997" s="470"/>
      <c r="Y997" s="470"/>
      <c r="Z997" s="470"/>
    </row>
  </sheetData>
  <mergeCells count="6">
    <mergeCell ref="B23:O23"/>
    <mergeCell ref="B1:O1"/>
    <mergeCell ref="B2:O2"/>
    <mergeCell ref="B12:O12"/>
    <mergeCell ref="B13:O13"/>
    <mergeCell ref="B22:O22"/>
  </mergeCells>
  <hyperlinks>
    <hyperlink ref="P2" location="Índice!A50" display="Volver" xr:uid="{00000000-0004-0000-2000-000000000000}"/>
    <hyperlink ref="P12" location="Índice!A50" display="Volver" xr:uid="{00000000-0004-0000-2000-000001000000}"/>
    <hyperlink ref="P22" location="Índice!A50" display="Volver" xr:uid="{00000000-0004-0000-2000-000002000000}"/>
  </hyperlinks>
  <pageMargins left="0.70866141732283472" right="0.70866141732283472" top="0.74803149606299213" bottom="0.74803149606299213" header="0" footer="0"/>
  <pageSetup paperSize="14"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4" tint="0.79998168889431442"/>
    <outlinePr summaryBelow="0" summaryRight="0"/>
    <pageSetUpPr fitToPage="1"/>
  </sheetPr>
  <dimension ref="A1:Z997"/>
  <sheetViews>
    <sheetView showGridLines="0" zoomScale="90" zoomScaleNormal="90" workbookViewId="0">
      <selection sqref="A1:N1"/>
    </sheetView>
  </sheetViews>
  <sheetFormatPr baseColWidth="10" defaultRowHeight="15" customHeight="1" x14ac:dyDescent="0.2"/>
  <cols>
    <col min="1" max="1" width="16.140625" style="440" customWidth="1"/>
    <col min="2" max="13" width="10.85546875" style="440" customWidth="1"/>
    <col min="14" max="14" width="11.140625" style="440" customWidth="1"/>
    <col min="15" max="26" width="10.85546875" style="440" customWidth="1"/>
    <col min="27" max="16384" width="11.42578125" style="440"/>
  </cols>
  <sheetData>
    <row r="1" spans="1:26" ht="19.5" customHeight="1" x14ac:dyDescent="0.25">
      <c r="A1" s="1286" t="s">
        <v>340</v>
      </c>
      <c r="B1" s="1288"/>
      <c r="C1" s="1288"/>
      <c r="D1" s="1288"/>
      <c r="E1" s="1288"/>
      <c r="F1" s="1288"/>
      <c r="G1" s="1288"/>
      <c r="H1" s="1288"/>
      <c r="I1" s="1288"/>
      <c r="J1" s="1288"/>
      <c r="K1" s="1288"/>
      <c r="L1" s="1288"/>
      <c r="M1" s="1288"/>
      <c r="N1" s="1288"/>
      <c r="O1" s="441"/>
      <c r="P1" s="441"/>
      <c r="Q1" s="441"/>
      <c r="R1" s="441"/>
      <c r="S1" s="441"/>
      <c r="T1" s="441"/>
      <c r="U1" s="441"/>
      <c r="V1" s="441"/>
      <c r="W1" s="441"/>
      <c r="X1" s="441"/>
      <c r="Y1" s="441"/>
      <c r="Z1" s="441"/>
    </row>
    <row r="2" spans="1:26" ht="12.75" customHeight="1" x14ac:dyDescent="0.25">
      <c r="A2" s="1286" t="s">
        <v>2</v>
      </c>
      <c r="B2" s="1288"/>
      <c r="C2" s="1288"/>
      <c r="D2" s="1288"/>
      <c r="E2" s="1288"/>
      <c r="F2" s="1288"/>
      <c r="G2" s="1288"/>
      <c r="H2" s="1288"/>
      <c r="I2" s="1288"/>
      <c r="J2" s="1288"/>
      <c r="K2" s="1288"/>
      <c r="L2" s="1288"/>
      <c r="M2" s="1288"/>
      <c r="N2" s="1288"/>
      <c r="O2" s="441"/>
      <c r="P2" s="441"/>
      <c r="Q2" s="441"/>
      <c r="R2" s="441"/>
      <c r="S2" s="441"/>
      <c r="T2" s="441"/>
      <c r="U2" s="441"/>
      <c r="V2" s="441"/>
      <c r="W2" s="441"/>
      <c r="X2" s="441"/>
      <c r="Y2" s="441"/>
      <c r="Z2" s="441"/>
    </row>
    <row r="3" spans="1:26" ht="12.75" customHeight="1" x14ac:dyDescent="0.2">
      <c r="A3" s="443"/>
      <c r="B3" s="441"/>
      <c r="C3" s="447"/>
      <c r="D3" s="447"/>
      <c r="E3" s="444"/>
      <c r="F3" s="444"/>
      <c r="G3" s="444"/>
      <c r="H3" s="444"/>
      <c r="I3" s="444"/>
      <c r="J3" s="444"/>
      <c r="K3" s="444"/>
      <c r="L3" s="444"/>
      <c r="M3" s="444"/>
      <c r="N3" s="479"/>
      <c r="O3" s="1191" t="s">
        <v>1070</v>
      </c>
      <c r="P3" s="441"/>
      <c r="Q3" s="441"/>
      <c r="R3" s="441"/>
      <c r="S3" s="441"/>
      <c r="T3" s="441"/>
      <c r="U3" s="441"/>
      <c r="V3" s="441"/>
      <c r="W3" s="441"/>
      <c r="X3" s="441"/>
      <c r="Y3" s="441"/>
      <c r="Z3" s="441"/>
    </row>
    <row r="4" spans="1:26" ht="12.75" customHeight="1" x14ac:dyDescent="0.2">
      <c r="A4" s="480" t="s">
        <v>328</v>
      </c>
      <c r="B4" s="449" t="s">
        <v>5</v>
      </c>
      <c r="C4" s="449" t="s">
        <v>6</v>
      </c>
      <c r="D4" s="449" t="s">
        <v>7</v>
      </c>
      <c r="E4" s="449" t="s">
        <v>8</v>
      </c>
      <c r="F4" s="449" t="s">
        <v>9</v>
      </c>
      <c r="G4" s="449" t="s">
        <v>10</v>
      </c>
      <c r="H4" s="449" t="s">
        <v>11</v>
      </c>
      <c r="I4" s="449" t="s">
        <v>12</v>
      </c>
      <c r="J4" s="449" t="s">
        <v>13</v>
      </c>
      <c r="K4" s="449" t="s">
        <v>14</v>
      </c>
      <c r="L4" s="449" t="s">
        <v>15</v>
      </c>
      <c r="M4" s="449" t="s">
        <v>16</v>
      </c>
      <c r="N4" s="449" t="s">
        <v>75</v>
      </c>
      <c r="O4" s="481"/>
      <c r="P4" s="439"/>
      <c r="Q4" s="439"/>
      <c r="R4" s="439"/>
      <c r="S4" s="439"/>
      <c r="T4" s="439"/>
      <c r="U4" s="439"/>
      <c r="V4" s="439"/>
      <c r="W4" s="439"/>
      <c r="X4" s="439"/>
      <c r="Y4" s="439"/>
      <c r="Z4" s="439"/>
    </row>
    <row r="5" spans="1:26" ht="12.75" customHeight="1" x14ac:dyDescent="0.2">
      <c r="A5" s="482" t="s">
        <v>329</v>
      </c>
      <c r="B5" s="466">
        <v>431162</v>
      </c>
      <c r="C5" s="466">
        <v>429976</v>
      </c>
      <c r="D5" s="466">
        <v>430027</v>
      </c>
      <c r="E5" s="466">
        <v>429903</v>
      </c>
      <c r="F5" s="466">
        <v>428393</v>
      </c>
      <c r="G5" s="466">
        <v>428084</v>
      </c>
      <c r="H5" s="466">
        <v>427542</v>
      </c>
      <c r="I5" s="466">
        <v>426173</v>
      </c>
      <c r="J5" s="466">
        <v>425137</v>
      </c>
      <c r="K5" s="466">
        <v>423236</v>
      </c>
      <c r="L5" s="466">
        <v>423066</v>
      </c>
      <c r="M5" s="466">
        <v>422753</v>
      </c>
      <c r="N5" s="466">
        <v>427121</v>
      </c>
      <c r="O5" s="441"/>
      <c r="P5" s="441"/>
      <c r="Q5" s="441"/>
      <c r="R5" s="441"/>
      <c r="S5" s="441"/>
      <c r="T5" s="441"/>
      <c r="U5" s="441"/>
      <c r="V5" s="441"/>
      <c r="W5" s="441"/>
      <c r="X5" s="441"/>
      <c r="Y5" s="441"/>
      <c r="Z5" s="441"/>
    </row>
    <row r="6" spans="1:26" ht="12.75" customHeight="1" x14ac:dyDescent="0.2">
      <c r="A6" s="482" t="s">
        <v>341</v>
      </c>
      <c r="B6" s="466">
        <v>251500</v>
      </c>
      <c r="C6" s="466">
        <v>250506</v>
      </c>
      <c r="D6" s="466">
        <v>250200</v>
      </c>
      <c r="E6" s="466">
        <v>251980</v>
      </c>
      <c r="F6" s="466">
        <v>247727</v>
      </c>
      <c r="G6" s="466">
        <v>246176</v>
      </c>
      <c r="H6" s="466">
        <v>244788</v>
      </c>
      <c r="I6" s="466">
        <v>242998</v>
      </c>
      <c r="J6" s="466">
        <v>242104</v>
      </c>
      <c r="K6" s="466">
        <v>241877</v>
      </c>
      <c r="L6" s="466">
        <v>241092</v>
      </c>
      <c r="M6" s="466">
        <v>240594</v>
      </c>
      <c r="N6" s="466">
        <v>245961.83333333334</v>
      </c>
      <c r="O6" s="441"/>
      <c r="P6" s="441"/>
      <c r="Q6" s="441"/>
      <c r="R6" s="441"/>
      <c r="S6" s="441"/>
      <c r="T6" s="441"/>
      <c r="U6" s="441"/>
      <c r="V6" s="441"/>
      <c r="W6" s="441"/>
      <c r="X6" s="441"/>
      <c r="Y6" s="441"/>
      <c r="Z6" s="441"/>
    </row>
    <row r="7" spans="1:26" ht="12.75" customHeight="1" x14ac:dyDescent="0.2">
      <c r="A7" s="482" t="s">
        <v>331</v>
      </c>
      <c r="B7" s="466">
        <v>633114</v>
      </c>
      <c r="C7" s="466">
        <v>634692</v>
      </c>
      <c r="D7" s="466">
        <v>636657</v>
      </c>
      <c r="E7" s="466">
        <v>637476</v>
      </c>
      <c r="F7" s="466">
        <v>639355</v>
      </c>
      <c r="G7" s="466">
        <v>641422</v>
      </c>
      <c r="H7" s="466">
        <v>644257</v>
      </c>
      <c r="I7" s="466">
        <v>646144</v>
      </c>
      <c r="J7" s="466">
        <v>648146</v>
      </c>
      <c r="K7" s="466">
        <v>652254</v>
      </c>
      <c r="L7" s="466">
        <v>653276</v>
      </c>
      <c r="M7" s="466">
        <v>655499</v>
      </c>
      <c r="N7" s="466">
        <v>643524.33333333337</v>
      </c>
      <c r="O7" s="441"/>
      <c r="P7" s="441"/>
      <c r="Q7" s="441"/>
      <c r="R7" s="441"/>
      <c r="S7" s="441"/>
      <c r="T7" s="441"/>
      <c r="U7" s="441"/>
      <c r="V7" s="441"/>
      <c r="W7" s="441"/>
      <c r="X7" s="441"/>
      <c r="Y7" s="441"/>
      <c r="Z7" s="441"/>
    </row>
    <row r="8" spans="1:26" ht="12.75" customHeight="1" x14ac:dyDescent="0.2">
      <c r="A8" s="482" t="s">
        <v>342</v>
      </c>
      <c r="B8" s="466">
        <v>130692</v>
      </c>
      <c r="C8" s="466">
        <v>132989</v>
      </c>
      <c r="D8" s="466">
        <v>136405</v>
      </c>
      <c r="E8" s="466">
        <v>136716</v>
      </c>
      <c r="F8" s="466">
        <v>137105</v>
      </c>
      <c r="G8" s="466">
        <v>137647</v>
      </c>
      <c r="H8" s="466">
        <v>135728</v>
      </c>
      <c r="I8" s="466">
        <v>135964</v>
      </c>
      <c r="J8" s="466">
        <v>136741</v>
      </c>
      <c r="K8" s="466">
        <v>137073</v>
      </c>
      <c r="L8" s="466">
        <v>137810</v>
      </c>
      <c r="M8" s="466">
        <v>137682</v>
      </c>
      <c r="N8" s="466">
        <v>136046</v>
      </c>
      <c r="O8" s="441"/>
      <c r="P8" s="441"/>
      <c r="Q8" s="441"/>
      <c r="R8" s="441"/>
      <c r="S8" s="441"/>
      <c r="T8" s="441"/>
      <c r="U8" s="441"/>
      <c r="V8" s="441"/>
      <c r="W8" s="441"/>
      <c r="X8" s="441"/>
      <c r="Y8" s="441"/>
      <c r="Z8" s="441"/>
    </row>
    <row r="9" spans="1:26" ht="12.75" customHeight="1" x14ac:dyDescent="0.2">
      <c r="A9" s="483" t="s">
        <v>17</v>
      </c>
      <c r="B9" s="474">
        <v>1446468</v>
      </c>
      <c r="C9" s="474">
        <v>1448163</v>
      </c>
      <c r="D9" s="474">
        <v>1453289</v>
      </c>
      <c r="E9" s="474">
        <v>1456075</v>
      </c>
      <c r="F9" s="474">
        <v>1452580</v>
      </c>
      <c r="G9" s="474">
        <v>1453329</v>
      </c>
      <c r="H9" s="474">
        <v>1452315</v>
      </c>
      <c r="I9" s="474">
        <v>1451279</v>
      </c>
      <c r="J9" s="474">
        <v>1452128</v>
      </c>
      <c r="K9" s="474">
        <v>1454440</v>
      </c>
      <c r="L9" s="474">
        <v>1455244</v>
      </c>
      <c r="M9" s="474">
        <v>1456528</v>
      </c>
      <c r="N9" s="474">
        <v>1452653.1666666667</v>
      </c>
      <c r="O9" s="441"/>
      <c r="P9" s="441"/>
      <c r="Q9" s="441"/>
      <c r="R9" s="441"/>
      <c r="S9" s="441"/>
      <c r="T9" s="441"/>
      <c r="U9" s="441"/>
      <c r="V9" s="441"/>
      <c r="W9" s="441"/>
      <c r="X9" s="441"/>
      <c r="Y9" s="441"/>
      <c r="Z9" s="441"/>
    </row>
    <row r="10" spans="1:26" ht="12.75" customHeight="1" x14ac:dyDescent="0.2">
      <c r="A10" s="475"/>
      <c r="B10" s="444"/>
      <c r="C10" s="444"/>
      <c r="D10" s="445"/>
      <c r="E10" s="445"/>
      <c r="F10" s="445"/>
      <c r="G10" s="445"/>
      <c r="H10" s="445"/>
      <c r="I10" s="445"/>
      <c r="K10" s="444"/>
      <c r="L10" s="477"/>
      <c r="M10" s="477"/>
      <c r="N10" s="484"/>
      <c r="O10" s="441"/>
      <c r="P10" s="441"/>
      <c r="Q10" s="441"/>
      <c r="R10" s="441"/>
      <c r="S10" s="441"/>
      <c r="T10" s="441"/>
      <c r="U10" s="441"/>
      <c r="V10" s="441"/>
      <c r="W10" s="441"/>
      <c r="X10" s="441"/>
      <c r="Y10" s="441"/>
      <c r="Z10" s="441"/>
    </row>
    <row r="11" spans="1:26" ht="24.75" customHeight="1" x14ac:dyDescent="0.2">
      <c r="A11" s="485"/>
      <c r="B11" s="441"/>
      <c r="C11" s="447"/>
      <c r="D11" s="447"/>
      <c r="E11" s="447"/>
      <c r="F11" s="447"/>
      <c r="G11" s="447"/>
      <c r="H11" s="447"/>
      <c r="I11" s="447"/>
      <c r="J11" s="447"/>
      <c r="K11" s="447"/>
      <c r="L11" s="447"/>
      <c r="M11" s="447"/>
      <c r="N11" s="486"/>
      <c r="O11" s="441"/>
      <c r="P11" s="441"/>
      <c r="Q11" s="441"/>
      <c r="R11" s="441"/>
      <c r="S11" s="441"/>
      <c r="T11" s="441"/>
      <c r="U11" s="441"/>
      <c r="V11" s="441"/>
      <c r="W11" s="441"/>
      <c r="X11" s="441"/>
      <c r="Y11" s="441"/>
      <c r="Z11" s="441"/>
    </row>
    <row r="12" spans="1:26" ht="12.75" customHeight="1" x14ac:dyDescent="0.25">
      <c r="A12" s="1286" t="s">
        <v>343</v>
      </c>
      <c r="B12" s="1288"/>
      <c r="C12" s="1288"/>
      <c r="D12" s="1288"/>
      <c r="E12" s="1288"/>
      <c r="F12" s="1288"/>
      <c r="G12" s="1288"/>
      <c r="H12" s="1288"/>
      <c r="I12" s="1288"/>
      <c r="J12" s="1288"/>
      <c r="K12" s="1288"/>
      <c r="L12" s="1288"/>
      <c r="M12" s="1288"/>
      <c r="N12" s="1288"/>
      <c r="O12" s="1191" t="s">
        <v>1070</v>
      </c>
      <c r="P12" s="441"/>
      <c r="Q12" s="441"/>
      <c r="R12" s="441"/>
      <c r="S12" s="441"/>
      <c r="T12" s="441"/>
      <c r="U12" s="441"/>
      <c r="V12" s="441"/>
      <c r="W12" s="441"/>
      <c r="X12" s="441"/>
      <c r="Y12" s="441"/>
      <c r="Z12" s="441"/>
    </row>
    <row r="13" spans="1:26" ht="13.5" customHeight="1" x14ac:dyDescent="0.25">
      <c r="A13" s="1286" t="s">
        <v>2</v>
      </c>
      <c r="B13" s="1288"/>
      <c r="C13" s="1288"/>
      <c r="D13" s="1288"/>
      <c r="E13" s="1288"/>
      <c r="F13" s="1288"/>
      <c r="G13" s="1288"/>
      <c r="H13" s="1288"/>
      <c r="I13" s="1288"/>
      <c r="J13" s="1288"/>
      <c r="K13" s="1288"/>
      <c r="L13" s="1288"/>
      <c r="M13" s="1288"/>
      <c r="N13" s="1288"/>
      <c r="Q13" s="441"/>
      <c r="R13" s="441"/>
      <c r="S13" s="441"/>
      <c r="T13" s="441"/>
      <c r="U13" s="441"/>
      <c r="V13" s="441"/>
      <c r="W13" s="441"/>
      <c r="X13" s="441"/>
      <c r="Y13" s="441"/>
      <c r="Z13" s="441"/>
    </row>
    <row r="14" spans="1:26" ht="12.75" customHeight="1" x14ac:dyDescent="0.2">
      <c r="A14" s="441"/>
      <c r="B14" s="444"/>
      <c r="C14" s="458"/>
      <c r="D14" s="458"/>
      <c r="E14" s="458"/>
      <c r="F14" s="458"/>
      <c r="G14" s="458"/>
      <c r="H14" s="446"/>
      <c r="I14" s="458"/>
      <c r="J14" s="458"/>
      <c r="K14" s="458"/>
      <c r="L14" s="458"/>
      <c r="M14" s="446"/>
      <c r="N14" s="479"/>
      <c r="O14" s="441"/>
      <c r="P14" s="441"/>
      <c r="Q14" s="441"/>
      <c r="R14" s="441"/>
      <c r="S14" s="441"/>
      <c r="T14" s="441"/>
      <c r="U14" s="441"/>
      <c r="V14" s="441"/>
      <c r="W14" s="441"/>
      <c r="X14" s="441"/>
      <c r="Y14" s="441"/>
      <c r="Z14" s="441"/>
    </row>
    <row r="15" spans="1:26" ht="12.75" customHeight="1" x14ac:dyDescent="0.2">
      <c r="A15" s="480" t="s">
        <v>328</v>
      </c>
      <c r="B15" s="449" t="s">
        <v>5</v>
      </c>
      <c r="C15" s="449" t="s">
        <v>6</v>
      </c>
      <c r="D15" s="449" t="s">
        <v>7</v>
      </c>
      <c r="E15" s="449" t="s">
        <v>8</v>
      </c>
      <c r="F15" s="449" t="s">
        <v>9</v>
      </c>
      <c r="G15" s="449" t="s">
        <v>10</v>
      </c>
      <c r="H15" s="449" t="s">
        <v>11</v>
      </c>
      <c r="I15" s="449" t="s">
        <v>12</v>
      </c>
      <c r="J15" s="449" t="s">
        <v>13</v>
      </c>
      <c r="K15" s="449" t="s">
        <v>14</v>
      </c>
      <c r="L15" s="449" t="s">
        <v>15</v>
      </c>
      <c r="M15" s="449" t="s">
        <v>16</v>
      </c>
      <c r="N15" s="449" t="s">
        <v>75</v>
      </c>
      <c r="O15" s="481"/>
      <c r="P15" s="439"/>
      <c r="Q15" s="439"/>
      <c r="R15" s="439"/>
      <c r="S15" s="439"/>
      <c r="T15" s="439"/>
      <c r="U15" s="439"/>
      <c r="V15" s="439"/>
      <c r="W15" s="439"/>
      <c r="X15" s="439"/>
      <c r="Y15" s="439"/>
      <c r="Z15" s="439"/>
    </row>
    <row r="16" spans="1:26" ht="12.75" customHeight="1" x14ac:dyDescent="0.2">
      <c r="A16" s="482" t="s">
        <v>329</v>
      </c>
      <c r="B16" s="466">
        <v>167209</v>
      </c>
      <c r="C16" s="466">
        <v>166708</v>
      </c>
      <c r="D16" s="466">
        <v>166697</v>
      </c>
      <c r="E16" s="466">
        <v>166500</v>
      </c>
      <c r="F16" s="466">
        <v>165500</v>
      </c>
      <c r="G16" s="466">
        <v>164313</v>
      </c>
      <c r="H16" s="466">
        <v>163941</v>
      </c>
      <c r="I16" s="452">
        <v>163213</v>
      </c>
      <c r="J16" s="452">
        <v>162724</v>
      </c>
      <c r="K16" s="466">
        <v>161881</v>
      </c>
      <c r="L16" s="466">
        <v>161653</v>
      </c>
      <c r="M16" s="466">
        <v>161396</v>
      </c>
      <c r="N16" s="466">
        <v>164311.25</v>
      </c>
      <c r="U16" s="441"/>
      <c r="V16" s="441"/>
      <c r="W16" s="441"/>
      <c r="X16" s="441"/>
      <c r="Y16" s="441"/>
      <c r="Z16" s="441"/>
    </row>
    <row r="17" spans="1:26" ht="12.75" customHeight="1" x14ac:dyDescent="0.2">
      <c r="A17" s="482" t="s">
        <v>341</v>
      </c>
      <c r="B17" s="466">
        <v>108901</v>
      </c>
      <c r="C17" s="466">
        <v>108417</v>
      </c>
      <c r="D17" s="466">
        <v>108326</v>
      </c>
      <c r="E17" s="466">
        <v>109147</v>
      </c>
      <c r="F17" s="466">
        <v>107281</v>
      </c>
      <c r="G17" s="466">
        <v>106561</v>
      </c>
      <c r="H17" s="466">
        <v>105947</v>
      </c>
      <c r="I17" s="452">
        <v>105191</v>
      </c>
      <c r="J17" s="452">
        <v>104808</v>
      </c>
      <c r="K17" s="466">
        <v>104670</v>
      </c>
      <c r="L17" s="466">
        <v>104310</v>
      </c>
      <c r="M17" s="466">
        <v>104090</v>
      </c>
      <c r="N17" s="466">
        <v>106470.75</v>
      </c>
      <c r="O17" s="441"/>
      <c r="U17" s="441"/>
      <c r="V17" s="441"/>
      <c r="W17" s="441"/>
      <c r="X17" s="441"/>
      <c r="Y17" s="441"/>
      <c r="Z17" s="441"/>
    </row>
    <row r="18" spans="1:26" ht="12.75" customHeight="1" x14ac:dyDescent="0.2">
      <c r="A18" s="482" t="s">
        <v>331</v>
      </c>
      <c r="B18" s="466">
        <v>247256</v>
      </c>
      <c r="C18" s="466">
        <v>247745</v>
      </c>
      <c r="D18" s="466">
        <v>248375</v>
      </c>
      <c r="E18" s="466">
        <v>248458</v>
      </c>
      <c r="F18" s="466">
        <v>249149</v>
      </c>
      <c r="G18" s="466">
        <v>249808</v>
      </c>
      <c r="H18" s="466">
        <v>250880</v>
      </c>
      <c r="I18" s="452">
        <v>251473</v>
      </c>
      <c r="J18" s="452">
        <v>252145</v>
      </c>
      <c r="K18" s="466">
        <v>253662</v>
      </c>
      <c r="L18" s="466">
        <v>253908</v>
      </c>
      <c r="M18" s="466">
        <v>254805</v>
      </c>
      <c r="N18" s="466">
        <v>250638.66666666666</v>
      </c>
      <c r="O18" s="441"/>
      <c r="U18" s="441"/>
      <c r="V18" s="441"/>
      <c r="W18" s="441"/>
      <c r="X18" s="441"/>
      <c r="Y18" s="441"/>
      <c r="Z18" s="441"/>
    </row>
    <row r="19" spans="1:26" ht="12.75" customHeight="1" x14ac:dyDescent="0.2">
      <c r="A19" s="482" t="s">
        <v>342</v>
      </c>
      <c r="B19" s="466">
        <v>58660</v>
      </c>
      <c r="C19" s="466">
        <v>59800</v>
      </c>
      <c r="D19" s="466">
        <v>60748</v>
      </c>
      <c r="E19" s="466">
        <v>60900</v>
      </c>
      <c r="F19" s="466">
        <v>61084</v>
      </c>
      <c r="G19" s="466">
        <v>61421</v>
      </c>
      <c r="H19" s="466">
        <v>60440</v>
      </c>
      <c r="I19" s="452">
        <v>60625</v>
      </c>
      <c r="J19" s="452">
        <v>61093</v>
      </c>
      <c r="K19" s="466">
        <v>61298</v>
      </c>
      <c r="L19" s="466">
        <v>61698</v>
      </c>
      <c r="M19" s="466">
        <v>61637</v>
      </c>
      <c r="N19" s="466">
        <v>60783.666666666664</v>
      </c>
      <c r="O19" s="441"/>
      <c r="T19" s="441"/>
      <c r="U19" s="441"/>
      <c r="V19" s="441"/>
      <c r="W19" s="441"/>
      <c r="X19" s="441"/>
      <c r="Y19" s="441"/>
      <c r="Z19" s="441"/>
    </row>
    <row r="20" spans="1:26" ht="12.75" customHeight="1" x14ac:dyDescent="0.2">
      <c r="A20" s="487" t="s">
        <v>17</v>
      </c>
      <c r="B20" s="474">
        <v>582026</v>
      </c>
      <c r="C20" s="474">
        <v>582670</v>
      </c>
      <c r="D20" s="474">
        <v>584146</v>
      </c>
      <c r="E20" s="474">
        <v>585005</v>
      </c>
      <c r="F20" s="474">
        <v>583014</v>
      </c>
      <c r="G20" s="474">
        <v>582103</v>
      </c>
      <c r="H20" s="474">
        <v>581208</v>
      </c>
      <c r="I20" s="455">
        <v>580502</v>
      </c>
      <c r="J20" s="455">
        <v>580770</v>
      </c>
      <c r="K20" s="474">
        <v>581511</v>
      </c>
      <c r="L20" s="474">
        <v>581569</v>
      </c>
      <c r="M20" s="474">
        <v>581928</v>
      </c>
      <c r="N20" s="474">
        <v>582204.33333333337</v>
      </c>
      <c r="O20" s="441"/>
      <c r="T20" s="441"/>
      <c r="U20" s="441"/>
      <c r="V20" s="441"/>
      <c r="W20" s="441"/>
      <c r="X20" s="441"/>
      <c r="Y20" s="441"/>
      <c r="Z20" s="441"/>
    </row>
    <row r="21" spans="1:26" ht="12.75" customHeight="1" x14ac:dyDescent="0.2">
      <c r="A21" s="441"/>
      <c r="B21" s="445"/>
      <c r="C21" s="445"/>
      <c r="D21" s="445"/>
      <c r="E21" s="445"/>
      <c r="F21" s="445"/>
      <c r="G21" s="445"/>
      <c r="H21" s="445"/>
      <c r="I21" s="445"/>
      <c r="J21" s="444"/>
      <c r="K21" s="444"/>
      <c r="L21" s="444"/>
      <c r="M21" s="444"/>
      <c r="N21" s="479"/>
      <c r="O21" s="441"/>
      <c r="T21" s="441"/>
      <c r="U21" s="441"/>
      <c r="V21" s="441"/>
      <c r="W21" s="441"/>
      <c r="X21" s="441"/>
      <c r="Y21" s="441"/>
      <c r="Z21" s="441"/>
    </row>
    <row r="22" spans="1:26" ht="12.75" customHeight="1" x14ac:dyDescent="0.25">
      <c r="A22" s="1286" t="s">
        <v>344</v>
      </c>
      <c r="B22" s="1288"/>
      <c r="C22" s="1288"/>
      <c r="D22" s="1288"/>
      <c r="E22" s="1288"/>
      <c r="F22" s="1288"/>
      <c r="G22" s="1288"/>
      <c r="H22" s="1288"/>
      <c r="I22" s="1288"/>
      <c r="J22" s="1288"/>
      <c r="K22" s="1288"/>
      <c r="L22" s="1288"/>
      <c r="M22" s="1288"/>
      <c r="N22" s="1288"/>
      <c r="O22" s="1191" t="s">
        <v>1070</v>
      </c>
      <c r="T22" s="441"/>
      <c r="U22" s="441"/>
      <c r="V22" s="441"/>
      <c r="W22" s="441"/>
      <c r="X22" s="441"/>
      <c r="Y22" s="441"/>
      <c r="Z22" s="441"/>
    </row>
    <row r="23" spans="1:26" ht="13.5" customHeight="1" x14ac:dyDescent="0.25">
      <c r="A23" s="1286" t="s">
        <v>2</v>
      </c>
      <c r="B23" s="1288"/>
      <c r="C23" s="1288"/>
      <c r="D23" s="1288"/>
      <c r="E23" s="1288"/>
      <c r="F23" s="1288"/>
      <c r="G23" s="1288"/>
      <c r="H23" s="1288"/>
      <c r="I23" s="1288"/>
      <c r="J23" s="1288"/>
      <c r="K23" s="1288"/>
      <c r="L23" s="1288"/>
      <c r="M23" s="1288"/>
      <c r="N23" s="1288"/>
      <c r="O23" s="441"/>
      <c r="T23" s="441"/>
      <c r="U23" s="441"/>
      <c r="V23" s="441"/>
      <c r="W23" s="441"/>
      <c r="X23" s="441"/>
      <c r="Y23" s="441"/>
      <c r="Z23" s="441"/>
    </row>
    <row r="24" spans="1:26" ht="12.75" customHeight="1" x14ac:dyDescent="0.2">
      <c r="A24" s="441"/>
      <c r="B24" s="458"/>
      <c r="C24" s="458"/>
      <c r="D24" s="458"/>
      <c r="E24" s="458"/>
      <c r="F24" s="458"/>
      <c r="G24" s="446"/>
      <c r="H24" s="458"/>
      <c r="I24" s="458"/>
      <c r="J24" s="458"/>
      <c r="K24" s="446"/>
      <c r="L24" s="458"/>
      <c r="M24" s="446"/>
      <c r="N24" s="479"/>
      <c r="O24" s="441"/>
      <c r="V24" s="441"/>
      <c r="W24" s="441"/>
      <c r="X24" s="441"/>
      <c r="Y24" s="441"/>
      <c r="Z24" s="441"/>
    </row>
    <row r="25" spans="1:26" ht="12.75" customHeight="1" x14ac:dyDescent="0.2">
      <c r="A25" s="480" t="s">
        <v>328</v>
      </c>
      <c r="B25" s="449" t="s">
        <v>5</v>
      </c>
      <c r="C25" s="449" t="s">
        <v>6</v>
      </c>
      <c r="D25" s="449" t="s">
        <v>7</v>
      </c>
      <c r="E25" s="449" t="s">
        <v>8</v>
      </c>
      <c r="F25" s="449" t="s">
        <v>9</v>
      </c>
      <c r="G25" s="449" t="s">
        <v>10</v>
      </c>
      <c r="H25" s="449" t="s">
        <v>11</v>
      </c>
      <c r="I25" s="449" t="s">
        <v>12</v>
      </c>
      <c r="J25" s="449" t="s">
        <v>13</v>
      </c>
      <c r="K25" s="449" t="s">
        <v>14</v>
      </c>
      <c r="L25" s="449" t="s">
        <v>15</v>
      </c>
      <c r="M25" s="449" t="s">
        <v>16</v>
      </c>
      <c r="N25" s="449" t="s">
        <v>75</v>
      </c>
      <c r="O25" s="481"/>
      <c r="V25" s="439"/>
      <c r="W25" s="439"/>
      <c r="X25" s="439"/>
      <c r="Y25" s="439"/>
      <c r="Z25" s="439"/>
    </row>
    <row r="26" spans="1:26" ht="12.75" customHeight="1" x14ac:dyDescent="0.2">
      <c r="A26" s="482" t="s">
        <v>329</v>
      </c>
      <c r="B26" s="466">
        <v>263953</v>
      </c>
      <c r="C26" s="466">
        <v>263268</v>
      </c>
      <c r="D26" s="466">
        <v>263330</v>
      </c>
      <c r="E26" s="466">
        <v>263403</v>
      </c>
      <c r="F26" s="466">
        <v>262893</v>
      </c>
      <c r="G26" s="466">
        <v>263771</v>
      </c>
      <c r="H26" s="466">
        <v>263601</v>
      </c>
      <c r="I26" s="452">
        <v>262960</v>
      </c>
      <c r="J26" s="452">
        <v>262413</v>
      </c>
      <c r="K26" s="466">
        <v>261355</v>
      </c>
      <c r="L26" s="466">
        <v>261413</v>
      </c>
      <c r="M26" s="466">
        <v>261357</v>
      </c>
      <c r="N26" s="466">
        <v>262809.75</v>
      </c>
      <c r="V26" s="441"/>
      <c r="W26" s="441"/>
      <c r="X26" s="441"/>
      <c r="Y26" s="441"/>
      <c r="Z26" s="441"/>
    </row>
    <row r="27" spans="1:26" ht="12.75" customHeight="1" x14ac:dyDescent="0.2">
      <c r="A27" s="482" t="s">
        <v>341</v>
      </c>
      <c r="B27" s="466">
        <v>142599</v>
      </c>
      <c r="C27" s="466">
        <v>142089</v>
      </c>
      <c r="D27" s="466">
        <v>141874</v>
      </c>
      <c r="E27" s="466">
        <v>142833</v>
      </c>
      <c r="F27" s="466">
        <v>140446</v>
      </c>
      <c r="G27" s="466">
        <v>139615</v>
      </c>
      <c r="H27" s="466">
        <v>138841</v>
      </c>
      <c r="I27" s="452">
        <v>137807</v>
      </c>
      <c r="J27" s="452">
        <v>137296</v>
      </c>
      <c r="K27" s="466">
        <v>137207</v>
      </c>
      <c r="L27" s="466">
        <v>136782</v>
      </c>
      <c r="M27" s="466">
        <v>136504</v>
      </c>
      <c r="N27" s="466">
        <v>139491.08333333334</v>
      </c>
      <c r="O27" s="441"/>
      <c r="V27" s="441"/>
      <c r="W27" s="441"/>
      <c r="X27" s="441"/>
      <c r="Y27" s="441"/>
      <c r="Z27" s="441"/>
    </row>
    <row r="28" spans="1:26" ht="12.75" customHeight="1" x14ac:dyDescent="0.2">
      <c r="A28" s="482" t="s">
        <v>331</v>
      </c>
      <c r="B28" s="466">
        <v>385858</v>
      </c>
      <c r="C28" s="466">
        <v>386947</v>
      </c>
      <c r="D28" s="466">
        <v>388282</v>
      </c>
      <c r="E28" s="466">
        <v>389018</v>
      </c>
      <c r="F28" s="466">
        <v>390206</v>
      </c>
      <c r="G28" s="466">
        <v>391614</v>
      </c>
      <c r="H28" s="466">
        <v>393377</v>
      </c>
      <c r="I28" s="452">
        <v>394671</v>
      </c>
      <c r="J28" s="452">
        <v>396001</v>
      </c>
      <c r="K28" s="466">
        <v>398592</v>
      </c>
      <c r="L28" s="466">
        <v>399368</v>
      </c>
      <c r="M28" s="466">
        <v>400694</v>
      </c>
      <c r="N28" s="466">
        <v>392885.66666666669</v>
      </c>
      <c r="O28" s="441"/>
      <c r="V28" s="441"/>
      <c r="W28" s="441"/>
      <c r="X28" s="441"/>
      <c r="Y28" s="441"/>
      <c r="Z28" s="441"/>
    </row>
    <row r="29" spans="1:26" ht="12.75" customHeight="1" x14ac:dyDescent="0.2">
      <c r="A29" s="482" t="s">
        <v>342</v>
      </c>
      <c r="B29" s="466">
        <v>72032</v>
      </c>
      <c r="C29" s="466">
        <v>73189</v>
      </c>
      <c r="D29" s="466">
        <v>75657</v>
      </c>
      <c r="E29" s="466">
        <v>75816</v>
      </c>
      <c r="F29" s="466">
        <v>76021</v>
      </c>
      <c r="G29" s="466">
        <v>76226</v>
      </c>
      <c r="H29" s="466">
        <v>75288</v>
      </c>
      <c r="I29" s="452">
        <v>75339</v>
      </c>
      <c r="J29" s="452">
        <v>75648</v>
      </c>
      <c r="K29" s="466">
        <v>75775</v>
      </c>
      <c r="L29" s="466">
        <v>76112</v>
      </c>
      <c r="M29" s="466">
        <v>76045</v>
      </c>
      <c r="N29" s="466">
        <v>75262.333333333328</v>
      </c>
      <c r="O29" s="441"/>
      <c r="P29" s="441"/>
      <c r="V29" s="441"/>
      <c r="W29" s="441"/>
      <c r="X29" s="441"/>
      <c r="Y29" s="441"/>
      <c r="Z29" s="441"/>
    </row>
    <row r="30" spans="1:26" ht="12.75" customHeight="1" x14ac:dyDescent="0.2">
      <c r="A30" s="487" t="s">
        <v>17</v>
      </c>
      <c r="B30" s="474">
        <v>864442</v>
      </c>
      <c r="C30" s="474">
        <v>865493</v>
      </c>
      <c r="D30" s="474">
        <v>869143</v>
      </c>
      <c r="E30" s="474">
        <v>871070</v>
      </c>
      <c r="F30" s="474">
        <v>869566</v>
      </c>
      <c r="G30" s="474">
        <v>871226</v>
      </c>
      <c r="H30" s="474">
        <v>871107</v>
      </c>
      <c r="I30" s="455">
        <v>870777</v>
      </c>
      <c r="J30" s="455">
        <v>871358</v>
      </c>
      <c r="K30" s="474">
        <v>872929</v>
      </c>
      <c r="L30" s="474">
        <v>873675</v>
      </c>
      <c r="M30" s="474">
        <v>874600</v>
      </c>
      <c r="N30" s="474">
        <v>870448.83333333337</v>
      </c>
      <c r="O30" s="441"/>
      <c r="P30" s="441"/>
      <c r="V30" s="441"/>
      <c r="W30" s="441"/>
      <c r="X30" s="441"/>
      <c r="Y30" s="441"/>
      <c r="Z30" s="441"/>
    </row>
    <row r="31" spans="1:26" ht="12.75" customHeight="1" x14ac:dyDescent="0.2">
      <c r="A31" s="441"/>
      <c r="B31" s="445"/>
      <c r="C31" s="445"/>
      <c r="D31" s="445"/>
      <c r="E31" s="445"/>
      <c r="F31" s="445"/>
      <c r="G31" s="446"/>
      <c r="H31" s="445"/>
      <c r="I31" s="445"/>
      <c r="J31" s="444"/>
      <c r="K31" s="444"/>
      <c r="L31" s="444"/>
      <c r="M31" s="444"/>
      <c r="N31" s="479"/>
      <c r="O31" s="441"/>
      <c r="P31" s="441"/>
      <c r="Q31" s="441"/>
      <c r="R31" s="441"/>
      <c r="S31" s="441"/>
      <c r="T31" s="441"/>
      <c r="U31" s="441"/>
      <c r="V31" s="441"/>
      <c r="W31" s="441"/>
      <c r="X31" s="441"/>
      <c r="Y31" s="441"/>
      <c r="Z31" s="441"/>
    </row>
    <row r="32" spans="1:26" ht="12.75" customHeight="1" x14ac:dyDescent="0.2">
      <c r="A32" s="441"/>
      <c r="B32" s="441"/>
      <c r="C32" s="447"/>
      <c r="D32" s="447"/>
      <c r="E32" s="447"/>
      <c r="F32" s="447"/>
      <c r="G32" s="447"/>
      <c r="H32" s="447"/>
      <c r="I32" s="447"/>
      <c r="J32" s="447"/>
      <c r="K32" s="447"/>
      <c r="L32" s="447"/>
      <c r="M32" s="447"/>
      <c r="N32" s="486"/>
      <c r="O32" s="441"/>
      <c r="P32" s="441"/>
      <c r="Q32" s="441"/>
      <c r="R32" s="441"/>
      <c r="S32" s="441"/>
      <c r="T32" s="441"/>
      <c r="U32" s="441"/>
      <c r="V32" s="441"/>
      <c r="W32" s="441"/>
      <c r="X32" s="441"/>
      <c r="Y32" s="441"/>
      <c r="Z32" s="441"/>
    </row>
    <row r="33" spans="1:26" ht="12.75" customHeight="1" x14ac:dyDescent="0.2">
      <c r="A33" s="441"/>
      <c r="B33" s="441"/>
      <c r="C33" s="447"/>
      <c r="D33" s="447"/>
      <c r="E33" s="447"/>
      <c r="F33" s="447"/>
      <c r="G33" s="447"/>
      <c r="M33" s="447"/>
      <c r="N33" s="486"/>
      <c r="O33" s="441"/>
      <c r="P33" s="441"/>
      <c r="Q33" s="441"/>
      <c r="R33" s="441"/>
      <c r="S33" s="441"/>
      <c r="T33" s="441"/>
      <c r="U33" s="441"/>
      <c r="V33" s="441"/>
      <c r="W33" s="441"/>
      <c r="X33" s="441"/>
      <c r="Y33" s="441"/>
      <c r="Z33" s="441"/>
    </row>
    <row r="34" spans="1:26" ht="12.75" customHeight="1" x14ac:dyDescent="0.2">
      <c r="A34" s="441"/>
      <c r="B34" s="441"/>
      <c r="C34" s="447"/>
      <c r="D34" s="447"/>
      <c r="M34" s="447"/>
      <c r="N34" s="486"/>
      <c r="O34" s="441"/>
      <c r="P34" s="441"/>
      <c r="Q34" s="441"/>
      <c r="R34" s="441"/>
      <c r="S34" s="441"/>
      <c r="T34" s="441"/>
      <c r="U34" s="441"/>
      <c r="V34" s="441"/>
      <c r="W34" s="441"/>
      <c r="X34" s="441"/>
      <c r="Y34" s="441"/>
      <c r="Z34" s="441"/>
    </row>
    <row r="35" spans="1:26" ht="12.75" customHeight="1" x14ac:dyDescent="0.2">
      <c r="A35" s="441"/>
      <c r="B35" s="441"/>
      <c r="C35" s="447"/>
      <c r="D35" s="447"/>
      <c r="E35" s="447"/>
      <c r="F35" s="447"/>
      <c r="N35" s="486"/>
      <c r="O35" s="441"/>
      <c r="P35" s="441"/>
      <c r="Q35" s="441"/>
      <c r="R35" s="441"/>
      <c r="S35" s="441"/>
      <c r="T35" s="441"/>
      <c r="U35" s="441"/>
      <c r="V35" s="441"/>
      <c r="W35" s="441"/>
      <c r="X35" s="441"/>
      <c r="Y35" s="441"/>
      <c r="Z35" s="441"/>
    </row>
    <row r="36" spans="1:26" ht="12.75" customHeight="1" x14ac:dyDescent="0.2">
      <c r="A36" s="441"/>
      <c r="B36" s="441"/>
      <c r="C36" s="447"/>
      <c r="D36" s="447"/>
      <c r="N36" s="486"/>
      <c r="O36" s="441"/>
      <c r="P36" s="441"/>
      <c r="Q36" s="441"/>
      <c r="R36" s="441"/>
      <c r="S36" s="441"/>
      <c r="T36" s="441"/>
      <c r="U36" s="441"/>
      <c r="V36" s="441"/>
      <c r="W36" s="441"/>
      <c r="X36" s="441"/>
      <c r="Y36" s="441"/>
      <c r="Z36" s="441"/>
    </row>
    <row r="37" spans="1:26" ht="12.75" customHeight="1" x14ac:dyDescent="0.2">
      <c r="A37" s="441"/>
      <c r="B37" s="441"/>
      <c r="C37" s="447"/>
      <c r="N37" s="486"/>
      <c r="O37" s="441"/>
      <c r="P37" s="441"/>
      <c r="Q37" s="441"/>
      <c r="R37" s="441"/>
      <c r="S37" s="441"/>
      <c r="T37" s="441"/>
      <c r="U37" s="441"/>
      <c r="V37" s="441"/>
      <c r="W37" s="441"/>
      <c r="X37" s="441"/>
      <c r="Y37" s="441"/>
      <c r="Z37" s="441"/>
    </row>
    <row r="38" spans="1:26" ht="12.75" customHeight="1" x14ac:dyDescent="0.2">
      <c r="A38" s="441"/>
      <c r="B38" s="441"/>
      <c r="C38" s="447"/>
      <c r="D38" s="447"/>
      <c r="E38" s="447"/>
      <c r="F38" s="447"/>
      <c r="G38" s="447"/>
      <c r="N38" s="486"/>
      <c r="O38" s="441"/>
      <c r="P38" s="441"/>
      <c r="Q38" s="441"/>
      <c r="R38" s="441"/>
      <c r="S38" s="441"/>
      <c r="T38" s="441"/>
      <c r="U38" s="441"/>
      <c r="V38" s="441"/>
      <c r="W38" s="441"/>
      <c r="X38" s="441"/>
      <c r="Y38" s="441"/>
      <c r="Z38" s="441"/>
    </row>
    <row r="39" spans="1:26" ht="12.75" customHeight="1" x14ac:dyDescent="0.2">
      <c r="A39" s="441"/>
      <c r="B39" s="441"/>
      <c r="C39" s="447"/>
      <c r="D39" s="447"/>
      <c r="E39" s="447"/>
      <c r="N39" s="486"/>
      <c r="O39" s="441"/>
      <c r="P39" s="441"/>
      <c r="Q39" s="441"/>
      <c r="R39" s="441"/>
      <c r="S39" s="441"/>
      <c r="T39" s="441"/>
      <c r="U39" s="441"/>
      <c r="V39" s="441"/>
      <c r="W39" s="441"/>
      <c r="X39" s="441"/>
      <c r="Y39" s="441"/>
      <c r="Z39" s="441"/>
    </row>
    <row r="40" spans="1:26" ht="12.75" customHeight="1" x14ac:dyDescent="0.2">
      <c r="A40" s="441"/>
      <c r="B40" s="441"/>
      <c r="C40" s="447"/>
      <c r="D40" s="447"/>
      <c r="E40" s="447"/>
      <c r="F40" s="447"/>
      <c r="G40" s="447"/>
      <c r="N40" s="486"/>
      <c r="O40" s="441"/>
      <c r="P40" s="441"/>
      <c r="Q40" s="441"/>
      <c r="R40" s="441"/>
      <c r="S40" s="441"/>
      <c r="T40" s="441"/>
      <c r="U40" s="441"/>
      <c r="V40" s="441"/>
      <c r="W40" s="441"/>
      <c r="X40" s="441"/>
      <c r="Y40" s="441"/>
      <c r="Z40" s="441"/>
    </row>
    <row r="41" spans="1:26" ht="12.75" customHeight="1" x14ac:dyDescent="0.2">
      <c r="A41" s="441"/>
      <c r="B41" s="441"/>
      <c r="C41" s="447"/>
      <c r="D41" s="447"/>
      <c r="E41" s="447"/>
      <c r="F41" s="447"/>
      <c r="G41" s="447"/>
      <c r="H41" s="447"/>
      <c r="I41" s="447"/>
      <c r="J41" s="447"/>
      <c r="K41" s="447"/>
      <c r="L41" s="447"/>
      <c r="M41" s="447"/>
      <c r="N41" s="486"/>
      <c r="O41" s="441"/>
      <c r="P41" s="441"/>
      <c r="Q41" s="441"/>
      <c r="R41" s="441"/>
      <c r="S41" s="441"/>
      <c r="T41" s="441"/>
      <c r="U41" s="441"/>
      <c r="V41" s="441"/>
      <c r="W41" s="441"/>
      <c r="X41" s="441"/>
      <c r="Y41" s="441"/>
      <c r="Z41" s="441"/>
    </row>
    <row r="42" spans="1:26" ht="12.75" customHeight="1" x14ac:dyDescent="0.2">
      <c r="A42" s="441"/>
      <c r="B42" s="441"/>
      <c r="C42" s="447"/>
      <c r="D42" s="447"/>
      <c r="E42" s="447"/>
      <c r="F42" s="447"/>
      <c r="G42" s="447"/>
      <c r="H42" s="447"/>
      <c r="I42" s="447"/>
      <c r="J42" s="447"/>
      <c r="K42" s="447"/>
      <c r="L42" s="447"/>
      <c r="M42" s="447"/>
      <c r="N42" s="486"/>
      <c r="O42" s="441"/>
      <c r="P42" s="441"/>
      <c r="Q42" s="441"/>
      <c r="R42" s="441"/>
      <c r="S42" s="441"/>
      <c r="T42" s="441"/>
      <c r="U42" s="441"/>
      <c r="V42" s="441"/>
      <c r="W42" s="441"/>
      <c r="X42" s="441"/>
      <c r="Y42" s="441"/>
      <c r="Z42" s="441"/>
    </row>
    <row r="43" spans="1:26" ht="12.75" customHeight="1" x14ac:dyDescent="0.2">
      <c r="A43" s="441"/>
      <c r="B43" s="441"/>
      <c r="C43" s="447"/>
      <c r="D43" s="447"/>
      <c r="E43" s="447"/>
      <c r="F43" s="447"/>
      <c r="G43" s="447"/>
      <c r="H43" s="447"/>
      <c r="I43" s="447"/>
      <c r="J43" s="447"/>
      <c r="K43" s="447"/>
      <c r="L43" s="447"/>
      <c r="M43" s="447"/>
      <c r="N43" s="486"/>
      <c r="O43" s="441"/>
      <c r="P43" s="441"/>
      <c r="Q43" s="441"/>
      <c r="R43" s="441"/>
      <c r="S43" s="441"/>
      <c r="T43" s="441"/>
      <c r="U43" s="441"/>
      <c r="V43" s="441"/>
      <c r="W43" s="441"/>
      <c r="X43" s="441"/>
      <c r="Y43" s="441"/>
      <c r="Z43" s="441"/>
    </row>
    <row r="44" spans="1:26" ht="12.75" customHeight="1" x14ac:dyDescent="0.2">
      <c r="A44" s="441"/>
      <c r="B44" s="441"/>
      <c r="C44" s="447"/>
      <c r="D44" s="447"/>
      <c r="E44" s="447"/>
      <c r="F44" s="447"/>
      <c r="G44" s="447"/>
      <c r="H44" s="447"/>
      <c r="I44" s="447"/>
      <c r="J44" s="447"/>
      <c r="K44" s="447"/>
      <c r="L44" s="447"/>
      <c r="M44" s="447"/>
      <c r="N44" s="486"/>
      <c r="O44" s="441"/>
      <c r="P44" s="441"/>
      <c r="Q44" s="441"/>
      <c r="R44" s="441"/>
      <c r="S44" s="441"/>
      <c r="T44" s="441"/>
      <c r="U44" s="441"/>
      <c r="V44" s="441"/>
      <c r="W44" s="441"/>
      <c r="X44" s="441"/>
      <c r="Y44" s="441"/>
      <c r="Z44" s="441"/>
    </row>
    <row r="45" spans="1:26" ht="12.75" customHeight="1" x14ac:dyDescent="0.2">
      <c r="A45" s="441"/>
      <c r="B45" s="441"/>
      <c r="C45" s="447"/>
      <c r="D45" s="447"/>
      <c r="E45" s="447"/>
      <c r="F45" s="447"/>
      <c r="G45" s="447"/>
      <c r="H45" s="447"/>
      <c r="I45" s="447"/>
      <c r="J45" s="447"/>
      <c r="K45" s="447"/>
      <c r="L45" s="447"/>
      <c r="M45" s="447"/>
      <c r="N45" s="486"/>
      <c r="O45" s="441"/>
      <c r="P45" s="441"/>
      <c r="Q45" s="441"/>
      <c r="R45" s="441"/>
      <c r="S45" s="441"/>
      <c r="T45" s="441"/>
      <c r="U45" s="441"/>
      <c r="V45" s="441"/>
      <c r="W45" s="441"/>
      <c r="X45" s="441"/>
      <c r="Y45" s="441"/>
      <c r="Z45" s="441"/>
    </row>
    <row r="46" spans="1:26" ht="12.75" customHeight="1" x14ac:dyDescent="0.2">
      <c r="A46" s="441"/>
      <c r="B46" s="441"/>
      <c r="C46" s="447"/>
      <c r="D46" s="447"/>
      <c r="E46" s="447"/>
      <c r="F46" s="447"/>
      <c r="G46" s="447"/>
      <c r="H46" s="447"/>
      <c r="I46" s="447"/>
      <c r="J46" s="447"/>
      <c r="K46" s="447"/>
      <c r="L46" s="447"/>
      <c r="M46" s="447"/>
      <c r="N46" s="486"/>
      <c r="O46" s="441"/>
      <c r="P46" s="441"/>
      <c r="Q46" s="441"/>
      <c r="R46" s="441"/>
      <c r="S46" s="441"/>
      <c r="T46" s="441"/>
      <c r="U46" s="441"/>
      <c r="V46" s="441"/>
      <c r="W46" s="441"/>
      <c r="X46" s="441"/>
      <c r="Y46" s="441"/>
      <c r="Z46" s="441"/>
    </row>
    <row r="47" spans="1:26" ht="12.75" customHeight="1" x14ac:dyDescent="0.2">
      <c r="A47" s="441"/>
      <c r="B47" s="441"/>
      <c r="C47" s="447"/>
      <c r="D47" s="447"/>
      <c r="E47" s="447"/>
      <c r="F47" s="447"/>
      <c r="G47" s="447"/>
      <c r="H47" s="447"/>
      <c r="I47" s="447"/>
      <c r="J47" s="447"/>
      <c r="K47" s="447"/>
      <c r="L47" s="447"/>
      <c r="M47" s="447"/>
      <c r="N47" s="486"/>
      <c r="O47" s="441"/>
      <c r="P47" s="441"/>
      <c r="Q47" s="441"/>
      <c r="R47" s="441"/>
      <c r="S47" s="441"/>
      <c r="T47" s="441"/>
      <c r="U47" s="441"/>
      <c r="V47" s="441"/>
      <c r="W47" s="441"/>
      <c r="X47" s="441"/>
      <c r="Y47" s="441"/>
      <c r="Z47" s="441"/>
    </row>
    <row r="48" spans="1:26" ht="12.75" customHeight="1" x14ac:dyDescent="0.2">
      <c r="A48" s="441"/>
      <c r="B48" s="441"/>
      <c r="C48" s="447"/>
      <c r="D48" s="447"/>
      <c r="E48" s="447"/>
      <c r="F48" s="447"/>
      <c r="G48" s="447"/>
      <c r="H48" s="447"/>
      <c r="I48" s="447"/>
      <c r="J48" s="447"/>
      <c r="K48" s="447"/>
      <c r="L48" s="447"/>
      <c r="M48" s="447"/>
      <c r="N48" s="486"/>
      <c r="O48" s="441"/>
      <c r="P48" s="441"/>
      <c r="Q48" s="441"/>
      <c r="R48" s="441"/>
      <c r="S48" s="441"/>
      <c r="T48" s="441"/>
      <c r="U48" s="441"/>
      <c r="V48" s="441"/>
      <c r="W48" s="441"/>
      <c r="X48" s="441"/>
      <c r="Y48" s="441"/>
      <c r="Z48" s="441"/>
    </row>
    <row r="49" spans="1:26" ht="12.75" customHeight="1" x14ac:dyDescent="0.2">
      <c r="A49" s="441"/>
      <c r="B49" s="441"/>
      <c r="C49" s="447"/>
      <c r="D49" s="447"/>
      <c r="E49" s="447"/>
      <c r="F49" s="447"/>
      <c r="G49" s="447"/>
      <c r="H49" s="447"/>
      <c r="I49" s="447"/>
      <c r="J49" s="447"/>
      <c r="K49" s="447"/>
      <c r="L49" s="447"/>
      <c r="M49" s="447"/>
      <c r="N49" s="486"/>
      <c r="O49" s="441"/>
      <c r="P49" s="441"/>
      <c r="Q49" s="441"/>
      <c r="R49" s="441"/>
      <c r="S49" s="441"/>
      <c r="T49" s="441"/>
      <c r="U49" s="441"/>
      <c r="V49" s="441"/>
      <c r="W49" s="441"/>
      <c r="X49" s="441"/>
      <c r="Y49" s="441"/>
      <c r="Z49" s="441"/>
    </row>
    <row r="50" spans="1:26" ht="12.75" customHeight="1" x14ac:dyDescent="0.2">
      <c r="A50" s="441"/>
      <c r="B50" s="441"/>
      <c r="C50" s="447"/>
      <c r="D50" s="447"/>
      <c r="E50" s="447"/>
      <c r="F50" s="447"/>
      <c r="G50" s="447"/>
      <c r="H50" s="447"/>
      <c r="I50" s="447"/>
      <c r="J50" s="447"/>
      <c r="K50" s="447"/>
      <c r="L50" s="447"/>
      <c r="M50" s="447"/>
      <c r="N50" s="486"/>
      <c r="O50" s="441"/>
      <c r="P50" s="441"/>
      <c r="Q50" s="441"/>
      <c r="R50" s="441"/>
      <c r="S50" s="441"/>
      <c r="T50" s="441"/>
      <c r="U50" s="441"/>
      <c r="V50" s="441"/>
      <c r="W50" s="441"/>
      <c r="X50" s="441"/>
      <c r="Y50" s="441"/>
      <c r="Z50" s="441"/>
    </row>
    <row r="51" spans="1:26" ht="12.75" customHeight="1" x14ac:dyDescent="0.2">
      <c r="A51" s="441"/>
      <c r="B51" s="441"/>
      <c r="C51" s="447"/>
      <c r="D51" s="447"/>
      <c r="E51" s="447"/>
      <c r="F51" s="447"/>
      <c r="G51" s="447"/>
      <c r="H51" s="447"/>
      <c r="I51" s="447"/>
      <c r="J51" s="447"/>
      <c r="K51" s="447"/>
      <c r="L51" s="447"/>
      <c r="M51" s="447"/>
      <c r="N51" s="486"/>
      <c r="O51" s="441"/>
      <c r="P51" s="441"/>
      <c r="Q51" s="441"/>
      <c r="R51" s="441"/>
      <c r="S51" s="441"/>
      <c r="T51" s="441"/>
      <c r="U51" s="441"/>
      <c r="V51" s="441"/>
      <c r="W51" s="441"/>
      <c r="X51" s="441"/>
      <c r="Y51" s="441"/>
      <c r="Z51" s="441"/>
    </row>
    <row r="52" spans="1:26" ht="12.75" customHeight="1" x14ac:dyDescent="0.2">
      <c r="A52" s="441"/>
      <c r="B52" s="441"/>
      <c r="C52" s="447"/>
      <c r="D52" s="447"/>
      <c r="E52" s="447"/>
      <c r="F52" s="447"/>
      <c r="G52" s="447"/>
      <c r="H52" s="447"/>
      <c r="I52" s="447"/>
      <c r="J52" s="447"/>
      <c r="K52" s="447"/>
      <c r="L52" s="447"/>
      <c r="M52" s="447"/>
      <c r="N52" s="486"/>
      <c r="O52" s="441"/>
      <c r="P52" s="441"/>
      <c r="Q52" s="441"/>
      <c r="R52" s="441"/>
      <c r="S52" s="441"/>
      <c r="T52" s="441"/>
      <c r="U52" s="441"/>
      <c r="V52" s="441"/>
      <c r="W52" s="441"/>
      <c r="X52" s="441"/>
      <c r="Y52" s="441"/>
      <c r="Z52" s="441"/>
    </row>
    <row r="53" spans="1:26" ht="12.75" customHeight="1" x14ac:dyDescent="0.2">
      <c r="A53" s="441"/>
      <c r="B53" s="441"/>
      <c r="C53" s="447"/>
      <c r="D53" s="447"/>
      <c r="E53" s="447"/>
      <c r="F53" s="447"/>
      <c r="G53" s="447"/>
      <c r="H53" s="447"/>
      <c r="I53" s="447"/>
      <c r="J53" s="447"/>
      <c r="K53" s="447"/>
      <c r="L53" s="447"/>
      <c r="M53" s="447"/>
      <c r="N53" s="486"/>
      <c r="O53" s="441"/>
      <c r="P53" s="441"/>
      <c r="Q53" s="441"/>
      <c r="R53" s="441"/>
      <c r="S53" s="441"/>
      <c r="T53" s="441"/>
      <c r="U53" s="441"/>
      <c r="V53" s="441"/>
      <c r="W53" s="441"/>
      <c r="X53" s="441"/>
      <c r="Y53" s="441"/>
      <c r="Z53" s="441"/>
    </row>
    <row r="54" spans="1:26" ht="12.75" customHeight="1" x14ac:dyDescent="0.2">
      <c r="A54" s="441"/>
      <c r="B54" s="441"/>
      <c r="C54" s="447"/>
      <c r="D54" s="447"/>
      <c r="E54" s="447"/>
      <c r="F54" s="447"/>
      <c r="G54" s="447"/>
      <c r="H54" s="447"/>
      <c r="I54" s="447"/>
      <c r="J54" s="447"/>
      <c r="K54" s="447"/>
      <c r="L54" s="447"/>
      <c r="M54" s="447"/>
      <c r="N54" s="486"/>
      <c r="O54" s="441"/>
      <c r="P54" s="441"/>
      <c r="Q54" s="441"/>
      <c r="R54" s="441"/>
      <c r="S54" s="441"/>
      <c r="T54" s="441"/>
      <c r="U54" s="441"/>
      <c r="V54" s="441"/>
      <c r="W54" s="441"/>
      <c r="X54" s="441"/>
      <c r="Y54" s="441"/>
      <c r="Z54" s="441"/>
    </row>
    <row r="55" spans="1:26" ht="12.75" customHeight="1" x14ac:dyDescent="0.2">
      <c r="A55" s="441"/>
      <c r="B55" s="441"/>
      <c r="C55" s="447"/>
      <c r="D55" s="447"/>
      <c r="E55" s="447"/>
      <c r="F55" s="447"/>
      <c r="G55" s="447"/>
      <c r="H55" s="447"/>
      <c r="I55" s="447"/>
      <c r="J55" s="447"/>
      <c r="K55" s="447"/>
      <c r="L55" s="447"/>
      <c r="M55" s="447"/>
      <c r="N55" s="486"/>
      <c r="O55" s="441"/>
      <c r="P55" s="441"/>
      <c r="Q55" s="441"/>
      <c r="R55" s="441"/>
      <c r="S55" s="441"/>
      <c r="T55" s="441"/>
      <c r="U55" s="441"/>
      <c r="V55" s="441"/>
      <c r="W55" s="441"/>
      <c r="X55" s="441"/>
      <c r="Y55" s="441"/>
      <c r="Z55" s="441"/>
    </row>
    <row r="56" spans="1:26" ht="12.75" customHeight="1" x14ac:dyDescent="0.2">
      <c r="A56" s="441"/>
      <c r="B56" s="441"/>
      <c r="C56" s="447"/>
      <c r="D56" s="447"/>
      <c r="E56" s="447"/>
      <c r="F56" s="447"/>
      <c r="G56" s="447"/>
      <c r="H56" s="447"/>
      <c r="I56" s="447"/>
      <c r="J56" s="447"/>
      <c r="K56" s="447"/>
      <c r="L56" s="447"/>
      <c r="M56" s="447"/>
      <c r="N56" s="486"/>
      <c r="O56" s="441"/>
      <c r="P56" s="441"/>
      <c r="Q56" s="441"/>
      <c r="R56" s="441"/>
      <c r="S56" s="441"/>
      <c r="T56" s="441"/>
      <c r="U56" s="441"/>
      <c r="V56" s="441"/>
      <c r="W56" s="441"/>
      <c r="X56" s="441"/>
      <c r="Y56" s="441"/>
      <c r="Z56" s="441"/>
    </row>
    <row r="57" spans="1:26" ht="12.75" customHeight="1" x14ac:dyDescent="0.2">
      <c r="A57" s="441"/>
      <c r="B57" s="441"/>
      <c r="C57" s="447"/>
      <c r="D57" s="447"/>
      <c r="E57" s="447"/>
      <c r="F57" s="447"/>
      <c r="G57" s="447"/>
      <c r="H57" s="447"/>
      <c r="I57" s="447"/>
      <c r="J57" s="447"/>
      <c r="K57" s="447"/>
      <c r="L57" s="447"/>
      <c r="M57" s="447"/>
      <c r="N57" s="486"/>
      <c r="O57" s="441"/>
      <c r="P57" s="441"/>
      <c r="Q57" s="441"/>
      <c r="R57" s="441"/>
      <c r="S57" s="441"/>
      <c r="T57" s="441"/>
      <c r="U57" s="441"/>
      <c r="V57" s="441"/>
      <c r="W57" s="441"/>
      <c r="X57" s="441"/>
      <c r="Y57" s="441"/>
      <c r="Z57" s="441"/>
    </row>
    <row r="58" spans="1:26" ht="12.75" customHeight="1" x14ac:dyDescent="0.2">
      <c r="A58" s="441"/>
      <c r="B58" s="441"/>
      <c r="C58" s="447"/>
      <c r="D58" s="447"/>
      <c r="E58" s="447"/>
      <c r="F58" s="447"/>
      <c r="G58" s="447"/>
      <c r="H58" s="447"/>
      <c r="I58" s="447"/>
      <c r="J58" s="447"/>
      <c r="K58" s="447"/>
      <c r="L58" s="447"/>
      <c r="M58" s="447"/>
      <c r="N58" s="486"/>
      <c r="O58" s="441"/>
      <c r="P58" s="441"/>
      <c r="Q58" s="441"/>
      <c r="R58" s="441"/>
      <c r="S58" s="441"/>
      <c r="T58" s="441"/>
      <c r="U58" s="441"/>
      <c r="V58" s="441"/>
      <c r="W58" s="441"/>
      <c r="X58" s="441"/>
      <c r="Y58" s="441"/>
      <c r="Z58" s="441"/>
    </row>
    <row r="59" spans="1:26" ht="12.75" customHeight="1" x14ac:dyDescent="0.2">
      <c r="A59" s="441"/>
      <c r="B59" s="441"/>
      <c r="C59" s="447"/>
      <c r="D59" s="447"/>
      <c r="E59" s="447"/>
      <c r="F59" s="447"/>
      <c r="G59" s="447"/>
      <c r="H59" s="447"/>
      <c r="I59" s="447"/>
      <c r="J59" s="447"/>
      <c r="K59" s="447"/>
      <c r="L59" s="447"/>
      <c r="M59" s="447"/>
      <c r="N59" s="486"/>
      <c r="O59" s="441"/>
      <c r="P59" s="441"/>
      <c r="Q59" s="441"/>
      <c r="R59" s="441"/>
      <c r="S59" s="441"/>
      <c r="T59" s="441"/>
      <c r="U59" s="441"/>
      <c r="V59" s="441"/>
      <c r="W59" s="441"/>
      <c r="X59" s="441"/>
      <c r="Y59" s="441"/>
      <c r="Z59" s="441"/>
    </row>
    <row r="60" spans="1:26" ht="12.75" customHeight="1" x14ac:dyDescent="0.2">
      <c r="A60" s="441"/>
      <c r="B60" s="441"/>
      <c r="C60" s="447"/>
      <c r="D60" s="447"/>
      <c r="E60" s="447"/>
      <c r="F60" s="447"/>
      <c r="G60" s="447"/>
      <c r="H60" s="447"/>
      <c r="I60" s="447"/>
      <c r="J60" s="447"/>
      <c r="K60" s="447"/>
      <c r="L60" s="447"/>
      <c r="M60" s="447"/>
      <c r="N60" s="486"/>
      <c r="O60" s="441"/>
      <c r="P60" s="441"/>
      <c r="Q60" s="441"/>
      <c r="R60" s="441"/>
      <c r="S60" s="441"/>
      <c r="T60" s="441"/>
      <c r="U60" s="441"/>
      <c r="V60" s="441"/>
      <c r="W60" s="441"/>
      <c r="X60" s="441"/>
      <c r="Y60" s="441"/>
      <c r="Z60" s="441"/>
    </row>
    <row r="61" spans="1:26" ht="12.75" customHeight="1" x14ac:dyDescent="0.2">
      <c r="A61" s="441"/>
      <c r="B61" s="441"/>
      <c r="C61" s="447"/>
      <c r="D61" s="447"/>
      <c r="E61" s="447"/>
      <c r="F61" s="447"/>
      <c r="G61" s="447"/>
      <c r="H61" s="447"/>
      <c r="I61" s="447"/>
      <c r="J61" s="447"/>
      <c r="K61" s="447"/>
      <c r="L61" s="447"/>
      <c r="M61" s="447"/>
      <c r="N61" s="486"/>
      <c r="O61" s="441"/>
      <c r="P61" s="441"/>
      <c r="Q61" s="441"/>
      <c r="R61" s="441"/>
      <c r="S61" s="441"/>
      <c r="T61" s="441"/>
      <c r="U61" s="441"/>
      <c r="V61" s="441"/>
      <c r="W61" s="441"/>
      <c r="X61" s="441"/>
      <c r="Y61" s="441"/>
      <c r="Z61" s="441"/>
    </row>
    <row r="62" spans="1:26" ht="12.75" customHeight="1" x14ac:dyDescent="0.2">
      <c r="A62" s="441"/>
      <c r="B62" s="441"/>
      <c r="C62" s="447"/>
      <c r="D62" s="447"/>
      <c r="E62" s="447"/>
      <c r="F62" s="447"/>
      <c r="G62" s="447"/>
      <c r="H62" s="447"/>
      <c r="I62" s="447"/>
      <c r="J62" s="447"/>
      <c r="K62" s="447"/>
      <c r="L62" s="447"/>
      <c r="M62" s="447"/>
      <c r="N62" s="486"/>
      <c r="O62" s="441"/>
      <c r="P62" s="441"/>
      <c r="Q62" s="441"/>
      <c r="R62" s="441"/>
      <c r="S62" s="441"/>
      <c r="T62" s="441"/>
      <c r="U62" s="441"/>
      <c r="V62" s="441"/>
      <c r="W62" s="441"/>
      <c r="X62" s="441"/>
      <c r="Y62" s="441"/>
      <c r="Z62" s="441"/>
    </row>
    <row r="63" spans="1:26" ht="12.75" customHeight="1" x14ac:dyDescent="0.2">
      <c r="A63" s="441"/>
      <c r="B63" s="441"/>
      <c r="C63" s="447"/>
      <c r="D63" s="447"/>
      <c r="E63" s="447"/>
      <c r="F63" s="447"/>
      <c r="G63" s="447"/>
      <c r="H63" s="447"/>
      <c r="I63" s="447"/>
      <c r="J63" s="447"/>
      <c r="K63" s="447"/>
      <c r="L63" s="447"/>
      <c r="M63" s="447"/>
      <c r="N63" s="486"/>
      <c r="O63" s="441"/>
      <c r="P63" s="441"/>
      <c r="Q63" s="441"/>
      <c r="R63" s="441"/>
      <c r="S63" s="441"/>
      <c r="T63" s="441"/>
      <c r="U63" s="441"/>
      <c r="V63" s="441"/>
      <c r="W63" s="441"/>
      <c r="X63" s="441"/>
      <c r="Y63" s="441"/>
      <c r="Z63" s="441"/>
    </row>
    <row r="64" spans="1:26" ht="12.75" customHeight="1" x14ac:dyDescent="0.2">
      <c r="A64" s="441"/>
      <c r="B64" s="441"/>
      <c r="C64" s="447"/>
      <c r="D64" s="447"/>
      <c r="E64" s="447"/>
      <c r="F64" s="447"/>
      <c r="G64" s="447"/>
      <c r="H64" s="447"/>
      <c r="I64" s="447"/>
      <c r="J64" s="447"/>
      <c r="K64" s="447"/>
      <c r="L64" s="447"/>
      <c r="M64" s="447"/>
      <c r="N64" s="486"/>
      <c r="O64" s="441"/>
      <c r="P64" s="441"/>
      <c r="Q64" s="441"/>
      <c r="R64" s="441"/>
      <c r="S64" s="441"/>
      <c r="T64" s="441"/>
      <c r="U64" s="441"/>
      <c r="V64" s="441"/>
      <c r="W64" s="441"/>
      <c r="X64" s="441"/>
      <c r="Y64" s="441"/>
      <c r="Z64" s="441"/>
    </row>
    <row r="65" spans="1:26" ht="12.75" customHeight="1" x14ac:dyDescent="0.2">
      <c r="A65" s="441"/>
      <c r="B65" s="441"/>
      <c r="C65" s="447"/>
      <c r="D65" s="447"/>
      <c r="E65" s="447"/>
      <c r="F65" s="447"/>
      <c r="G65" s="447"/>
      <c r="H65" s="447"/>
      <c r="I65" s="447"/>
      <c r="J65" s="447"/>
      <c r="K65" s="447"/>
      <c r="L65" s="447"/>
      <c r="M65" s="447"/>
      <c r="N65" s="486"/>
      <c r="O65" s="441"/>
      <c r="P65" s="441"/>
      <c r="Q65" s="441"/>
      <c r="R65" s="441"/>
      <c r="S65" s="441"/>
      <c r="T65" s="441"/>
      <c r="U65" s="441"/>
      <c r="V65" s="441"/>
      <c r="W65" s="441"/>
      <c r="X65" s="441"/>
      <c r="Y65" s="441"/>
      <c r="Z65" s="441"/>
    </row>
    <row r="66" spans="1:26" ht="12.75" customHeight="1" x14ac:dyDescent="0.2">
      <c r="A66" s="441"/>
      <c r="B66" s="441"/>
      <c r="C66" s="447"/>
      <c r="D66" s="447"/>
      <c r="E66" s="447"/>
      <c r="F66" s="447"/>
      <c r="G66" s="447"/>
      <c r="H66" s="447"/>
      <c r="I66" s="447"/>
      <c r="J66" s="447"/>
      <c r="K66" s="447"/>
      <c r="L66" s="447"/>
      <c r="M66" s="447"/>
      <c r="N66" s="486"/>
      <c r="O66" s="441"/>
      <c r="P66" s="441"/>
      <c r="Q66" s="441"/>
      <c r="R66" s="441"/>
      <c r="S66" s="441"/>
      <c r="T66" s="441"/>
      <c r="U66" s="441"/>
      <c r="V66" s="441"/>
      <c r="W66" s="441"/>
      <c r="X66" s="441"/>
      <c r="Y66" s="441"/>
      <c r="Z66" s="441"/>
    </row>
    <row r="67" spans="1:26" ht="12.75" customHeight="1" x14ac:dyDescent="0.2">
      <c r="A67" s="441"/>
      <c r="B67" s="441"/>
      <c r="C67" s="447"/>
      <c r="D67" s="447"/>
      <c r="E67" s="447"/>
      <c r="F67" s="447"/>
      <c r="G67" s="447"/>
      <c r="H67" s="447"/>
      <c r="I67" s="447"/>
      <c r="J67" s="447"/>
      <c r="K67" s="447"/>
      <c r="L67" s="447"/>
      <c r="M67" s="447"/>
      <c r="N67" s="486"/>
      <c r="O67" s="441"/>
      <c r="P67" s="441"/>
      <c r="Q67" s="441"/>
      <c r="R67" s="441"/>
      <c r="S67" s="441"/>
      <c r="T67" s="441"/>
      <c r="U67" s="441"/>
      <c r="V67" s="441"/>
      <c r="W67" s="441"/>
      <c r="X67" s="441"/>
      <c r="Y67" s="441"/>
      <c r="Z67" s="441"/>
    </row>
    <row r="68" spans="1:26" ht="12.75" customHeight="1" x14ac:dyDescent="0.2">
      <c r="A68" s="441"/>
      <c r="B68" s="441"/>
      <c r="C68" s="447"/>
      <c r="D68" s="447"/>
      <c r="E68" s="447"/>
      <c r="F68" s="447"/>
      <c r="G68" s="447"/>
      <c r="H68" s="447"/>
      <c r="I68" s="447"/>
      <c r="J68" s="447"/>
      <c r="K68" s="447"/>
      <c r="L68" s="447"/>
      <c r="M68" s="447"/>
      <c r="N68" s="486"/>
      <c r="O68" s="441"/>
      <c r="P68" s="441"/>
      <c r="Q68" s="441"/>
      <c r="R68" s="441"/>
      <c r="S68" s="441"/>
      <c r="T68" s="441"/>
      <c r="U68" s="441"/>
      <c r="V68" s="441"/>
      <c r="W68" s="441"/>
      <c r="X68" s="441"/>
      <c r="Y68" s="441"/>
      <c r="Z68" s="441"/>
    </row>
    <row r="69" spans="1:26" ht="12.75" customHeight="1" x14ac:dyDescent="0.2">
      <c r="A69" s="441"/>
      <c r="B69" s="441"/>
      <c r="C69" s="447"/>
      <c r="D69" s="447"/>
      <c r="E69" s="447"/>
      <c r="F69" s="447"/>
      <c r="G69" s="447"/>
      <c r="H69" s="447"/>
      <c r="I69" s="447"/>
      <c r="J69" s="447"/>
      <c r="K69" s="447"/>
      <c r="L69" s="447"/>
      <c r="M69" s="447"/>
      <c r="N69" s="486"/>
      <c r="O69" s="441"/>
      <c r="P69" s="441"/>
      <c r="Q69" s="441"/>
      <c r="R69" s="441"/>
      <c r="S69" s="441"/>
      <c r="T69" s="441"/>
      <c r="U69" s="441"/>
      <c r="V69" s="441"/>
      <c r="W69" s="441"/>
      <c r="X69" s="441"/>
      <c r="Y69" s="441"/>
      <c r="Z69" s="441"/>
    </row>
    <row r="70" spans="1:26" ht="12.75" customHeight="1" x14ac:dyDescent="0.2">
      <c r="A70" s="441"/>
      <c r="B70" s="441"/>
      <c r="C70" s="447"/>
      <c r="D70" s="447"/>
      <c r="E70" s="447"/>
      <c r="F70" s="447"/>
      <c r="G70" s="447"/>
      <c r="H70" s="447"/>
      <c r="I70" s="447"/>
      <c r="J70" s="447"/>
      <c r="K70" s="447"/>
      <c r="L70" s="447"/>
      <c r="M70" s="447"/>
      <c r="N70" s="486"/>
      <c r="O70" s="441"/>
      <c r="P70" s="441"/>
      <c r="Q70" s="441"/>
      <c r="R70" s="441"/>
      <c r="S70" s="441"/>
      <c r="T70" s="441"/>
      <c r="U70" s="441"/>
      <c r="V70" s="441"/>
      <c r="W70" s="441"/>
      <c r="X70" s="441"/>
      <c r="Y70" s="441"/>
      <c r="Z70" s="441"/>
    </row>
    <row r="71" spans="1:26" ht="12.75" customHeight="1" x14ac:dyDescent="0.2">
      <c r="A71" s="441"/>
      <c r="B71" s="441"/>
      <c r="C71" s="447"/>
      <c r="D71" s="447"/>
      <c r="E71" s="447"/>
      <c r="F71" s="447"/>
      <c r="G71" s="447"/>
      <c r="H71" s="447"/>
      <c r="I71" s="447"/>
      <c r="J71" s="447"/>
      <c r="K71" s="447"/>
      <c r="L71" s="447"/>
      <c r="M71" s="447"/>
      <c r="N71" s="486"/>
      <c r="O71" s="441"/>
      <c r="P71" s="441"/>
      <c r="Q71" s="441"/>
      <c r="R71" s="441"/>
      <c r="S71" s="441"/>
      <c r="T71" s="441"/>
      <c r="U71" s="441"/>
      <c r="V71" s="441"/>
      <c r="W71" s="441"/>
      <c r="X71" s="441"/>
      <c r="Y71" s="441"/>
      <c r="Z71" s="441"/>
    </row>
    <row r="72" spans="1:26" ht="12.75" customHeight="1" x14ac:dyDescent="0.2">
      <c r="A72" s="441"/>
      <c r="B72" s="441"/>
      <c r="C72" s="447"/>
      <c r="D72" s="447"/>
      <c r="E72" s="447"/>
      <c r="F72" s="447"/>
      <c r="G72" s="447"/>
      <c r="H72" s="447"/>
      <c r="I72" s="447"/>
      <c r="J72" s="447"/>
      <c r="K72" s="447"/>
      <c r="L72" s="447"/>
      <c r="M72" s="447"/>
      <c r="N72" s="486"/>
      <c r="O72" s="441"/>
      <c r="P72" s="441"/>
      <c r="Q72" s="441"/>
      <c r="R72" s="441"/>
      <c r="S72" s="441"/>
      <c r="T72" s="441"/>
      <c r="U72" s="441"/>
      <c r="V72" s="441"/>
      <c r="W72" s="441"/>
      <c r="X72" s="441"/>
      <c r="Y72" s="441"/>
      <c r="Z72" s="441"/>
    </row>
    <row r="73" spans="1:26" ht="12.75" customHeight="1" x14ac:dyDescent="0.2">
      <c r="A73" s="441"/>
      <c r="B73" s="441"/>
      <c r="C73" s="447"/>
      <c r="D73" s="447"/>
      <c r="E73" s="447"/>
      <c r="F73" s="447"/>
      <c r="G73" s="447"/>
      <c r="H73" s="447"/>
      <c r="I73" s="447"/>
      <c r="J73" s="447"/>
      <c r="K73" s="447"/>
      <c r="L73" s="447"/>
      <c r="M73" s="447"/>
      <c r="N73" s="486"/>
      <c r="O73" s="441"/>
      <c r="P73" s="441"/>
      <c r="Q73" s="441"/>
      <c r="R73" s="441"/>
      <c r="S73" s="441"/>
      <c r="T73" s="441"/>
      <c r="U73" s="441"/>
      <c r="V73" s="441"/>
      <c r="W73" s="441"/>
      <c r="X73" s="441"/>
      <c r="Y73" s="441"/>
      <c r="Z73" s="441"/>
    </row>
    <row r="74" spans="1:26" ht="12.75" customHeight="1" x14ac:dyDescent="0.2">
      <c r="A74" s="441"/>
      <c r="B74" s="441"/>
      <c r="C74" s="447"/>
      <c r="D74" s="447"/>
      <c r="E74" s="447"/>
      <c r="F74" s="447"/>
      <c r="G74" s="447"/>
      <c r="H74" s="447"/>
      <c r="I74" s="447"/>
      <c r="J74" s="447"/>
      <c r="K74" s="447"/>
      <c r="L74" s="447"/>
      <c r="M74" s="447"/>
      <c r="N74" s="486"/>
      <c r="O74" s="441"/>
      <c r="P74" s="441"/>
      <c r="Q74" s="441"/>
      <c r="R74" s="441"/>
      <c r="S74" s="441"/>
      <c r="T74" s="441"/>
      <c r="U74" s="441"/>
      <c r="V74" s="441"/>
      <c r="W74" s="441"/>
      <c r="X74" s="441"/>
      <c r="Y74" s="441"/>
      <c r="Z74" s="441"/>
    </row>
    <row r="75" spans="1:26" ht="12.75" customHeight="1" x14ac:dyDescent="0.2">
      <c r="A75" s="441"/>
      <c r="B75" s="441"/>
      <c r="C75" s="447"/>
      <c r="D75" s="447"/>
      <c r="E75" s="447"/>
      <c r="F75" s="447"/>
      <c r="G75" s="447"/>
      <c r="H75" s="447"/>
      <c r="I75" s="447"/>
      <c r="J75" s="447"/>
      <c r="K75" s="447"/>
      <c r="L75" s="447"/>
      <c r="M75" s="447"/>
      <c r="N75" s="486"/>
      <c r="O75" s="441"/>
      <c r="P75" s="441"/>
      <c r="Q75" s="441"/>
      <c r="R75" s="441"/>
      <c r="S75" s="441"/>
      <c r="T75" s="441"/>
      <c r="U75" s="441"/>
      <c r="V75" s="441"/>
      <c r="W75" s="441"/>
      <c r="X75" s="441"/>
      <c r="Y75" s="441"/>
      <c r="Z75" s="441"/>
    </row>
    <row r="76" spans="1:26" ht="12.75" customHeight="1" x14ac:dyDescent="0.2">
      <c r="A76" s="441"/>
      <c r="B76" s="441"/>
      <c r="C76" s="447"/>
      <c r="D76" s="447"/>
      <c r="E76" s="447"/>
      <c r="F76" s="447"/>
      <c r="G76" s="447"/>
      <c r="H76" s="447"/>
      <c r="I76" s="447"/>
      <c r="J76" s="447"/>
      <c r="K76" s="447"/>
      <c r="L76" s="447"/>
      <c r="M76" s="447"/>
      <c r="N76" s="486"/>
      <c r="O76" s="441"/>
      <c r="P76" s="441"/>
      <c r="Q76" s="441"/>
      <c r="R76" s="441"/>
      <c r="S76" s="441"/>
      <c r="T76" s="441"/>
      <c r="U76" s="441"/>
      <c r="V76" s="441"/>
      <c r="W76" s="441"/>
      <c r="X76" s="441"/>
      <c r="Y76" s="441"/>
      <c r="Z76" s="441"/>
    </row>
    <row r="77" spans="1:26" ht="12.75" customHeight="1" x14ac:dyDescent="0.2">
      <c r="A77" s="441"/>
      <c r="B77" s="441"/>
      <c r="C77" s="447"/>
      <c r="D77" s="447"/>
      <c r="E77" s="447"/>
      <c r="F77" s="447"/>
      <c r="G77" s="447"/>
      <c r="H77" s="447"/>
      <c r="I77" s="447"/>
      <c r="J77" s="447"/>
      <c r="K77" s="447"/>
      <c r="L77" s="447"/>
      <c r="M77" s="447"/>
      <c r="N77" s="486"/>
      <c r="O77" s="441"/>
      <c r="P77" s="441"/>
      <c r="Q77" s="441"/>
      <c r="R77" s="441"/>
      <c r="S77" s="441"/>
      <c r="T77" s="441"/>
      <c r="U77" s="441"/>
      <c r="V77" s="441"/>
      <c r="W77" s="441"/>
      <c r="X77" s="441"/>
      <c r="Y77" s="441"/>
      <c r="Z77" s="441"/>
    </row>
    <row r="78" spans="1:26" ht="12.75" customHeight="1" x14ac:dyDescent="0.2">
      <c r="A78" s="441"/>
      <c r="B78" s="441"/>
      <c r="C78" s="447"/>
      <c r="D78" s="447"/>
      <c r="E78" s="447"/>
      <c r="F78" s="447"/>
      <c r="G78" s="447"/>
      <c r="H78" s="447"/>
      <c r="I78" s="447"/>
      <c r="J78" s="447"/>
      <c r="K78" s="447"/>
      <c r="L78" s="447"/>
      <c r="M78" s="447"/>
      <c r="N78" s="486"/>
      <c r="O78" s="441"/>
      <c r="P78" s="441"/>
      <c r="Q78" s="441"/>
      <c r="R78" s="441"/>
      <c r="S78" s="441"/>
      <c r="T78" s="441"/>
      <c r="U78" s="441"/>
      <c r="V78" s="441"/>
      <c r="W78" s="441"/>
      <c r="X78" s="441"/>
      <c r="Y78" s="441"/>
      <c r="Z78" s="441"/>
    </row>
    <row r="79" spans="1:26" ht="12.75" customHeight="1" x14ac:dyDescent="0.2">
      <c r="A79" s="441"/>
      <c r="B79" s="441"/>
      <c r="C79" s="447"/>
      <c r="D79" s="447"/>
      <c r="E79" s="447"/>
      <c r="F79" s="447"/>
      <c r="G79" s="447"/>
      <c r="H79" s="447"/>
      <c r="I79" s="447"/>
      <c r="J79" s="447"/>
      <c r="K79" s="447"/>
      <c r="L79" s="447"/>
      <c r="M79" s="447"/>
      <c r="N79" s="486"/>
      <c r="O79" s="441"/>
      <c r="P79" s="441"/>
      <c r="Q79" s="441"/>
      <c r="R79" s="441"/>
      <c r="S79" s="441"/>
      <c r="T79" s="441"/>
      <c r="U79" s="441"/>
      <c r="V79" s="441"/>
      <c r="W79" s="441"/>
      <c r="X79" s="441"/>
      <c r="Y79" s="441"/>
      <c r="Z79" s="441"/>
    </row>
    <row r="80" spans="1:26" ht="12.75" customHeight="1" x14ac:dyDescent="0.2">
      <c r="A80" s="441"/>
      <c r="B80" s="441"/>
      <c r="C80" s="447"/>
      <c r="D80" s="447"/>
      <c r="E80" s="447"/>
      <c r="F80" s="447"/>
      <c r="G80" s="447"/>
      <c r="H80" s="447"/>
      <c r="I80" s="447"/>
      <c r="J80" s="447"/>
      <c r="K80" s="447"/>
      <c r="L80" s="447"/>
      <c r="M80" s="447"/>
      <c r="N80" s="486"/>
      <c r="O80" s="441"/>
      <c r="P80" s="441"/>
      <c r="Q80" s="441"/>
      <c r="R80" s="441"/>
      <c r="S80" s="441"/>
      <c r="T80" s="441"/>
      <c r="U80" s="441"/>
      <c r="V80" s="441"/>
      <c r="W80" s="441"/>
      <c r="X80" s="441"/>
      <c r="Y80" s="441"/>
      <c r="Z80" s="441"/>
    </row>
    <row r="81" spans="1:26" ht="12.75" customHeight="1" x14ac:dyDescent="0.2">
      <c r="A81" s="441"/>
      <c r="B81" s="441"/>
      <c r="C81" s="447"/>
      <c r="D81" s="447"/>
      <c r="E81" s="447"/>
      <c r="F81" s="447"/>
      <c r="G81" s="447"/>
      <c r="H81" s="447"/>
      <c r="I81" s="447"/>
      <c r="J81" s="447"/>
      <c r="K81" s="447"/>
      <c r="L81" s="447"/>
      <c r="M81" s="447"/>
      <c r="N81" s="486"/>
      <c r="O81" s="441"/>
      <c r="P81" s="441"/>
      <c r="Q81" s="441"/>
      <c r="R81" s="441"/>
      <c r="S81" s="441"/>
      <c r="T81" s="441"/>
      <c r="U81" s="441"/>
      <c r="V81" s="441"/>
      <c r="W81" s="441"/>
      <c r="X81" s="441"/>
      <c r="Y81" s="441"/>
      <c r="Z81" s="441"/>
    </row>
    <row r="82" spans="1:26" ht="12.75" customHeight="1" x14ac:dyDescent="0.2">
      <c r="A82" s="441"/>
      <c r="B82" s="441"/>
      <c r="C82" s="447"/>
      <c r="D82" s="447"/>
      <c r="E82" s="447"/>
      <c r="F82" s="447"/>
      <c r="G82" s="447"/>
      <c r="H82" s="447"/>
      <c r="I82" s="447"/>
      <c r="J82" s="447"/>
      <c r="K82" s="447"/>
      <c r="L82" s="447"/>
      <c r="M82" s="447"/>
      <c r="N82" s="486"/>
      <c r="O82" s="441"/>
      <c r="P82" s="441"/>
      <c r="Q82" s="441"/>
      <c r="R82" s="441"/>
      <c r="S82" s="441"/>
      <c r="T82" s="441"/>
      <c r="U82" s="441"/>
      <c r="V82" s="441"/>
      <c r="W82" s="441"/>
      <c r="X82" s="441"/>
      <c r="Y82" s="441"/>
      <c r="Z82" s="441"/>
    </row>
    <row r="83" spans="1:26" ht="12.75" customHeight="1" x14ac:dyDescent="0.2">
      <c r="A83" s="441"/>
      <c r="B83" s="441"/>
      <c r="C83" s="447"/>
      <c r="D83" s="447"/>
      <c r="E83" s="447"/>
      <c r="F83" s="447"/>
      <c r="G83" s="447"/>
      <c r="H83" s="447"/>
      <c r="I83" s="447"/>
      <c r="J83" s="447"/>
      <c r="K83" s="447"/>
      <c r="L83" s="447"/>
      <c r="M83" s="447"/>
      <c r="N83" s="486"/>
      <c r="O83" s="441"/>
      <c r="P83" s="441"/>
      <c r="Q83" s="441"/>
      <c r="R83" s="441"/>
      <c r="S83" s="441"/>
      <c r="T83" s="441"/>
      <c r="U83" s="441"/>
      <c r="V83" s="441"/>
      <c r="W83" s="441"/>
      <c r="X83" s="441"/>
      <c r="Y83" s="441"/>
      <c r="Z83" s="441"/>
    </row>
    <row r="84" spans="1:26" ht="12.75" customHeight="1" x14ac:dyDescent="0.2">
      <c r="A84" s="441"/>
      <c r="B84" s="441"/>
      <c r="C84" s="447"/>
      <c r="D84" s="447"/>
      <c r="E84" s="447"/>
      <c r="F84" s="447"/>
      <c r="G84" s="447"/>
      <c r="H84" s="447"/>
      <c r="I84" s="447"/>
      <c r="J84" s="447"/>
      <c r="K84" s="447"/>
      <c r="L84" s="447"/>
      <c r="M84" s="447"/>
      <c r="N84" s="486"/>
      <c r="O84" s="441"/>
      <c r="P84" s="441"/>
      <c r="Q84" s="441"/>
      <c r="R84" s="441"/>
      <c r="S84" s="441"/>
      <c r="T84" s="441"/>
      <c r="U84" s="441"/>
      <c r="V84" s="441"/>
      <c r="W84" s="441"/>
      <c r="X84" s="441"/>
      <c r="Y84" s="441"/>
      <c r="Z84" s="441"/>
    </row>
    <row r="85" spans="1:26" ht="12.75" customHeight="1" x14ac:dyDescent="0.2">
      <c r="A85" s="441"/>
      <c r="B85" s="441"/>
      <c r="C85" s="447"/>
      <c r="D85" s="447"/>
      <c r="E85" s="447"/>
      <c r="F85" s="447"/>
      <c r="G85" s="447"/>
      <c r="H85" s="447"/>
      <c r="I85" s="447"/>
      <c r="J85" s="447"/>
      <c r="K85" s="447"/>
      <c r="L85" s="447"/>
      <c r="M85" s="447"/>
      <c r="N85" s="486"/>
      <c r="O85" s="441"/>
      <c r="P85" s="441"/>
      <c r="Q85" s="441"/>
      <c r="R85" s="441"/>
      <c r="S85" s="441"/>
      <c r="T85" s="441"/>
      <c r="U85" s="441"/>
      <c r="V85" s="441"/>
      <c r="W85" s="441"/>
      <c r="X85" s="441"/>
      <c r="Y85" s="441"/>
      <c r="Z85" s="441"/>
    </row>
    <row r="86" spans="1:26" ht="12.75" customHeight="1" x14ac:dyDescent="0.2">
      <c r="A86" s="441"/>
      <c r="B86" s="441"/>
      <c r="C86" s="447"/>
      <c r="D86" s="447"/>
      <c r="E86" s="447"/>
      <c r="F86" s="447"/>
      <c r="G86" s="447"/>
      <c r="H86" s="447"/>
      <c r="I86" s="447"/>
      <c r="J86" s="447"/>
      <c r="K86" s="447"/>
      <c r="L86" s="447"/>
      <c r="M86" s="447"/>
      <c r="N86" s="486"/>
      <c r="O86" s="441"/>
      <c r="P86" s="441"/>
      <c r="Q86" s="441"/>
      <c r="R86" s="441"/>
      <c r="S86" s="441"/>
      <c r="T86" s="441"/>
      <c r="U86" s="441"/>
      <c r="V86" s="441"/>
      <c r="W86" s="441"/>
      <c r="X86" s="441"/>
      <c r="Y86" s="441"/>
      <c r="Z86" s="441"/>
    </row>
    <row r="87" spans="1:26" ht="12.75" customHeight="1" x14ac:dyDescent="0.2">
      <c r="A87" s="441"/>
      <c r="B87" s="441"/>
      <c r="C87" s="447"/>
      <c r="D87" s="447"/>
      <c r="E87" s="447"/>
      <c r="F87" s="447"/>
      <c r="G87" s="447"/>
      <c r="H87" s="447"/>
      <c r="I87" s="447"/>
      <c r="J87" s="447"/>
      <c r="K87" s="447"/>
      <c r="L87" s="447"/>
      <c r="M87" s="447"/>
      <c r="N87" s="486"/>
      <c r="O87" s="441"/>
      <c r="P87" s="441"/>
      <c r="Q87" s="441"/>
      <c r="R87" s="441"/>
      <c r="S87" s="441"/>
      <c r="T87" s="441"/>
      <c r="U87" s="441"/>
      <c r="V87" s="441"/>
      <c r="W87" s="441"/>
      <c r="X87" s="441"/>
      <c r="Y87" s="441"/>
      <c r="Z87" s="441"/>
    </row>
    <row r="88" spans="1:26" ht="12.75" customHeight="1" x14ac:dyDescent="0.2">
      <c r="A88" s="441"/>
      <c r="B88" s="441"/>
      <c r="C88" s="447"/>
      <c r="D88" s="447"/>
      <c r="E88" s="447"/>
      <c r="F88" s="447"/>
      <c r="G88" s="447"/>
      <c r="H88" s="447"/>
      <c r="I88" s="447"/>
      <c r="J88" s="447"/>
      <c r="K88" s="447"/>
      <c r="L88" s="447"/>
      <c r="M88" s="447"/>
      <c r="N88" s="486"/>
      <c r="O88" s="441"/>
      <c r="P88" s="441"/>
      <c r="Q88" s="441"/>
      <c r="R88" s="441"/>
      <c r="S88" s="441"/>
      <c r="T88" s="441"/>
      <c r="U88" s="441"/>
      <c r="V88" s="441"/>
      <c r="W88" s="441"/>
      <c r="X88" s="441"/>
      <c r="Y88" s="441"/>
      <c r="Z88" s="441"/>
    </row>
    <row r="89" spans="1:26" ht="12.75" customHeight="1" x14ac:dyDescent="0.2">
      <c r="A89" s="441"/>
      <c r="B89" s="441"/>
      <c r="C89" s="447"/>
      <c r="D89" s="447"/>
      <c r="E89" s="447"/>
      <c r="F89" s="447"/>
      <c r="G89" s="447"/>
      <c r="H89" s="447"/>
      <c r="I89" s="447"/>
      <c r="J89" s="447"/>
      <c r="K89" s="447"/>
      <c r="L89" s="447"/>
      <c r="M89" s="447"/>
      <c r="N89" s="486"/>
      <c r="O89" s="441"/>
      <c r="P89" s="441"/>
      <c r="Q89" s="441"/>
      <c r="R89" s="441"/>
      <c r="S89" s="441"/>
      <c r="T89" s="441"/>
      <c r="U89" s="441"/>
      <c r="V89" s="441"/>
      <c r="W89" s="441"/>
      <c r="X89" s="441"/>
      <c r="Y89" s="441"/>
      <c r="Z89" s="441"/>
    </row>
    <row r="90" spans="1:26" ht="12.75" customHeight="1" x14ac:dyDescent="0.2">
      <c r="A90" s="441"/>
      <c r="B90" s="441"/>
      <c r="C90" s="447"/>
      <c r="D90" s="447"/>
      <c r="E90" s="447"/>
      <c r="F90" s="447"/>
      <c r="G90" s="447"/>
      <c r="H90" s="447"/>
      <c r="I90" s="447"/>
      <c r="J90" s="447"/>
      <c r="K90" s="447"/>
      <c r="L90" s="447"/>
      <c r="M90" s="447"/>
      <c r="N90" s="486"/>
      <c r="O90" s="441"/>
      <c r="P90" s="441"/>
      <c r="Q90" s="441"/>
      <c r="R90" s="441"/>
      <c r="S90" s="441"/>
      <c r="T90" s="441"/>
      <c r="U90" s="441"/>
      <c r="V90" s="441"/>
      <c r="W90" s="441"/>
      <c r="X90" s="441"/>
      <c r="Y90" s="441"/>
      <c r="Z90" s="441"/>
    </row>
    <row r="91" spans="1:26" ht="12.75" customHeight="1" x14ac:dyDescent="0.2">
      <c r="A91" s="441"/>
      <c r="B91" s="441"/>
      <c r="C91" s="447"/>
      <c r="D91" s="447"/>
      <c r="E91" s="447"/>
      <c r="F91" s="447"/>
      <c r="G91" s="447"/>
      <c r="H91" s="447"/>
      <c r="I91" s="447"/>
      <c r="J91" s="447"/>
      <c r="K91" s="447"/>
      <c r="L91" s="447"/>
      <c r="M91" s="447"/>
      <c r="N91" s="486"/>
      <c r="O91" s="441"/>
      <c r="P91" s="441"/>
      <c r="Q91" s="441"/>
      <c r="R91" s="441"/>
      <c r="S91" s="441"/>
      <c r="T91" s="441"/>
      <c r="U91" s="441"/>
      <c r="V91" s="441"/>
      <c r="W91" s="441"/>
      <c r="X91" s="441"/>
      <c r="Y91" s="441"/>
      <c r="Z91" s="441"/>
    </row>
    <row r="92" spans="1:26" ht="12.75" customHeight="1" x14ac:dyDescent="0.2">
      <c r="A92" s="441"/>
      <c r="B92" s="441"/>
      <c r="C92" s="447"/>
      <c r="D92" s="447"/>
      <c r="E92" s="447"/>
      <c r="F92" s="447"/>
      <c r="G92" s="447"/>
      <c r="H92" s="447"/>
      <c r="I92" s="447"/>
      <c r="J92" s="447"/>
      <c r="K92" s="447"/>
      <c r="L92" s="447"/>
      <c r="M92" s="447"/>
      <c r="N92" s="486"/>
      <c r="O92" s="441"/>
      <c r="P92" s="441"/>
      <c r="Q92" s="441"/>
      <c r="R92" s="441"/>
      <c r="S92" s="441"/>
      <c r="T92" s="441"/>
      <c r="U92" s="441"/>
      <c r="V92" s="441"/>
      <c r="W92" s="441"/>
      <c r="X92" s="441"/>
      <c r="Y92" s="441"/>
      <c r="Z92" s="441"/>
    </row>
    <row r="93" spans="1:26" ht="12.75" customHeight="1" x14ac:dyDescent="0.2">
      <c r="A93" s="441"/>
      <c r="B93" s="441"/>
      <c r="C93" s="447"/>
      <c r="D93" s="447"/>
      <c r="E93" s="447"/>
      <c r="F93" s="447"/>
      <c r="G93" s="447"/>
      <c r="H93" s="447"/>
      <c r="I93" s="447"/>
      <c r="J93" s="447"/>
      <c r="K93" s="447"/>
      <c r="L93" s="447"/>
      <c r="M93" s="447"/>
      <c r="N93" s="486"/>
      <c r="O93" s="441"/>
      <c r="P93" s="441"/>
      <c r="Q93" s="441"/>
      <c r="R93" s="441"/>
      <c r="S93" s="441"/>
      <c r="T93" s="441"/>
      <c r="U93" s="441"/>
      <c r="V93" s="441"/>
      <c r="W93" s="441"/>
      <c r="X93" s="441"/>
      <c r="Y93" s="441"/>
      <c r="Z93" s="441"/>
    </row>
    <row r="94" spans="1:26" ht="12.75" customHeight="1" x14ac:dyDescent="0.2">
      <c r="A94" s="441"/>
      <c r="B94" s="441"/>
      <c r="C94" s="447"/>
      <c r="D94" s="447"/>
      <c r="E94" s="447"/>
      <c r="F94" s="447"/>
      <c r="G94" s="447"/>
      <c r="H94" s="447"/>
      <c r="I94" s="447"/>
      <c r="J94" s="447"/>
      <c r="K94" s="447"/>
      <c r="L94" s="447"/>
      <c r="M94" s="447"/>
      <c r="N94" s="486"/>
      <c r="O94" s="441"/>
      <c r="P94" s="441"/>
      <c r="Q94" s="441"/>
      <c r="R94" s="441"/>
      <c r="S94" s="441"/>
      <c r="T94" s="441"/>
      <c r="U94" s="441"/>
      <c r="V94" s="441"/>
      <c r="W94" s="441"/>
      <c r="X94" s="441"/>
      <c r="Y94" s="441"/>
      <c r="Z94" s="441"/>
    </row>
    <row r="95" spans="1:26" ht="12.75" customHeight="1" x14ac:dyDescent="0.2">
      <c r="A95" s="441"/>
      <c r="B95" s="441"/>
      <c r="C95" s="447"/>
      <c r="D95" s="447"/>
      <c r="E95" s="447"/>
      <c r="F95" s="447"/>
      <c r="G95" s="447"/>
      <c r="H95" s="447"/>
      <c r="I95" s="447"/>
      <c r="J95" s="447"/>
      <c r="K95" s="447"/>
      <c r="L95" s="447"/>
      <c r="M95" s="447"/>
      <c r="N95" s="486"/>
      <c r="O95" s="441"/>
      <c r="P95" s="441"/>
      <c r="Q95" s="441"/>
      <c r="R95" s="441"/>
      <c r="S95" s="441"/>
      <c r="T95" s="441"/>
      <c r="U95" s="441"/>
      <c r="V95" s="441"/>
      <c r="W95" s="441"/>
      <c r="X95" s="441"/>
      <c r="Y95" s="441"/>
      <c r="Z95" s="441"/>
    </row>
    <row r="96" spans="1:26" ht="12.75" customHeight="1" x14ac:dyDescent="0.2">
      <c r="A96" s="441"/>
      <c r="B96" s="441"/>
      <c r="C96" s="447"/>
      <c r="D96" s="447"/>
      <c r="E96" s="447"/>
      <c r="F96" s="447"/>
      <c r="G96" s="447"/>
      <c r="H96" s="447"/>
      <c r="I96" s="447"/>
      <c r="J96" s="447"/>
      <c r="K96" s="447"/>
      <c r="L96" s="447"/>
      <c r="M96" s="447"/>
      <c r="N96" s="486"/>
      <c r="O96" s="441"/>
      <c r="P96" s="441"/>
      <c r="Q96" s="441"/>
      <c r="R96" s="441"/>
      <c r="S96" s="441"/>
      <c r="T96" s="441"/>
      <c r="U96" s="441"/>
      <c r="V96" s="441"/>
      <c r="W96" s="441"/>
      <c r="X96" s="441"/>
      <c r="Y96" s="441"/>
      <c r="Z96" s="441"/>
    </row>
    <row r="97" spans="1:26" ht="12.75" customHeight="1" x14ac:dyDescent="0.2">
      <c r="A97" s="441"/>
      <c r="B97" s="441"/>
      <c r="C97" s="447"/>
      <c r="D97" s="447"/>
      <c r="E97" s="447"/>
      <c r="F97" s="447"/>
      <c r="G97" s="447"/>
      <c r="H97" s="447"/>
      <c r="I97" s="447"/>
      <c r="J97" s="447"/>
      <c r="K97" s="447"/>
      <c r="L97" s="447"/>
      <c r="M97" s="447"/>
      <c r="N97" s="486"/>
      <c r="O97" s="441"/>
      <c r="P97" s="441"/>
      <c r="Q97" s="441"/>
      <c r="R97" s="441"/>
      <c r="S97" s="441"/>
      <c r="T97" s="441"/>
      <c r="U97" s="441"/>
      <c r="V97" s="441"/>
      <c r="W97" s="441"/>
      <c r="X97" s="441"/>
      <c r="Y97" s="441"/>
      <c r="Z97" s="441"/>
    </row>
    <row r="98" spans="1:26" ht="12.75" customHeight="1" x14ac:dyDescent="0.2">
      <c r="A98" s="441"/>
      <c r="B98" s="441"/>
      <c r="C98" s="447"/>
      <c r="D98" s="447"/>
      <c r="E98" s="447"/>
      <c r="F98" s="447"/>
      <c r="G98" s="447"/>
      <c r="H98" s="447"/>
      <c r="I98" s="447"/>
      <c r="J98" s="447"/>
      <c r="K98" s="447"/>
      <c r="L98" s="447"/>
      <c r="M98" s="447"/>
      <c r="N98" s="486"/>
      <c r="O98" s="441"/>
      <c r="P98" s="441"/>
      <c r="Q98" s="441"/>
      <c r="R98" s="441"/>
      <c r="S98" s="441"/>
      <c r="T98" s="441"/>
      <c r="U98" s="441"/>
      <c r="V98" s="441"/>
      <c r="W98" s="441"/>
      <c r="X98" s="441"/>
      <c r="Y98" s="441"/>
      <c r="Z98" s="441"/>
    </row>
    <row r="99" spans="1:26" ht="12.75" customHeight="1" x14ac:dyDescent="0.2">
      <c r="A99" s="441"/>
      <c r="B99" s="441"/>
      <c r="C99" s="447"/>
      <c r="D99" s="447"/>
      <c r="E99" s="447"/>
      <c r="F99" s="447"/>
      <c r="G99" s="447"/>
      <c r="H99" s="447"/>
      <c r="I99" s="447"/>
      <c r="J99" s="447"/>
      <c r="K99" s="447"/>
      <c r="L99" s="447"/>
      <c r="M99" s="447"/>
      <c r="N99" s="486"/>
      <c r="O99" s="441"/>
      <c r="P99" s="441"/>
      <c r="Q99" s="441"/>
      <c r="R99" s="441"/>
      <c r="S99" s="441"/>
      <c r="T99" s="441"/>
      <c r="U99" s="441"/>
      <c r="V99" s="441"/>
      <c r="W99" s="441"/>
      <c r="X99" s="441"/>
      <c r="Y99" s="441"/>
      <c r="Z99" s="441"/>
    </row>
    <row r="100" spans="1:26" ht="12.75" customHeight="1" x14ac:dyDescent="0.2">
      <c r="A100" s="441"/>
      <c r="B100" s="441"/>
      <c r="C100" s="447"/>
      <c r="D100" s="447"/>
      <c r="E100" s="447"/>
      <c r="F100" s="447"/>
      <c r="G100" s="447"/>
      <c r="H100" s="447"/>
      <c r="I100" s="447"/>
      <c r="J100" s="447"/>
      <c r="K100" s="447"/>
      <c r="L100" s="447"/>
      <c r="M100" s="447"/>
      <c r="N100" s="486"/>
      <c r="O100" s="441"/>
      <c r="P100" s="441"/>
      <c r="Q100" s="441"/>
      <c r="R100" s="441"/>
      <c r="S100" s="441"/>
      <c r="T100" s="441"/>
      <c r="U100" s="441"/>
      <c r="V100" s="441"/>
      <c r="W100" s="441"/>
      <c r="X100" s="441"/>
      <c r="Y100" s="441"/>
      <c r="Z100" s="441"/>
    </row>
    <row r="101" spans="1:26" ht="12.75" customHeight="1" x14ac:dyDescent="0.2">
      <c r="A101" s="441"/>
      <c r="B101" s="441"/>
      <c r="C101" s="447"/>
      <c r="D101" s="447"/>
      <c r="E101" s="447"/>
      <c r="F101" s="447"/>
      <c r="G101" s="447"/>
      <c r="H101" s="447"/>
      <c r="I101" s="447"/>
      <c r="J101" s="447"/>
      <c r="K101" s="447"/>
      <c r="L101" s="447"/>
      <c r="M101" s="447"/>
      <c r="N101" s="486"/>
      <c r="O101" s="441"/>
      <c r="P101" s="441"/>
      <c r="Q101" s="441"/>
      <c r="R101" s="441"/>
      <c r="S101" s="441"/>
      <c r="T101" s="441"/>
      <c r="U101" s="441"/>
      <c r="V101" s="441"/>
      <c r="W101" s="441"/>
      <c r="X101" s="441"/>
      <c r="Y101" s="441"/>
      <c r="Z101" s="441"/>
    </row>
    <row r="102" spans="1:26" ht="12.75" customHeight="1" x14ac:dyDescent="0.2">
      <c r="A102" s="441"/>
      <c r="B102" s="441"/>
      <c r="C102" s="447"/>
      <c r="D102" s="447"/>
      <c r="E102" s="447"/>
      <c r="F102" s="447"/>
      <c r="G102" s="447"/>
      <c r="H102" s="447"/>
      <c r="I102" s="447"/>
      <c r="J102" s="447"/>
      <c r="K102" s="447"/>
      <c r="L102" s="447"/>
      <c r="M102" s="447"/>
      <c r="N102" s="486"/>
      <c r="O102" s="441"/>
      <c r="P102" s="441"/>
      <c r="Q102" s="441"/>
      <c r="R102" s="441"/>
      <c r="S102" s="441"/>
      <c r="T102" s="441"/>
      <c r="U102" s="441"/>
      <c r="V102" s="441"/>
      <c r="W102" s="441"/>
      <c r="X102" s="441"/>
      <c r="Y102" s="441"/>
      <c r="Z102" s="441"/>
    </row>
    <row r="103" spans="1:26" ht="12.75" customHeight="1" x14ac:dyDescent="0.2">
      <c r="A103" s="441"/>
      <c r="B103" s="441"/>
      <c r="C103" s="447"/>
      <c r="D103" s="447"/>
      <c r="E103" s="447"/>
      <c r="F103" s="447"/>
      <c r="G103" s="447"/>
      <c r="H103" s="447"/>
      <c r="I103" s="447"/>
      <c r="J103" s="447"/>
      <c r="K103" s="447"/>
      <c r="L103" s="447"/>
      <c r="M103" s="447"/>
      <c r="N103" s="486"/>
      <c r="O103" s="441"/>
      <c r="P103" s="441"/>
      <c r="Q103" s="441"/>
      <c r="R103" s="441"/>
      <c r="S103" s="441"/>
      <c r="T103" s="441"/>
      <c r="U103" s="441"/>
      <c r="V103" s="441"/>
      <c r="W103" s="441"/>
      <c r="X103" s="441"/>
      <c r="Y103" s="441"/>
      <c r="Z103" s="441"/>
    </row>
    <row r="104" spans="1:26" ht="12.75" customHeight="1" x14ac:dyDescent="0.2">
      <c r="A104" s="441"/>
      <c r="B104" s="441"/>
      <c r="C104" s="447"/>
      <c r="D104" s="447"/>
      <c r="E104" s="447"/>
      <c r="F104" s="447"/>
      <c r="G104" s="447"/>
      <c r="H104" s="447"/>
      <c r="I104" s="447"/>
      <c r="J104" s="447"/>
      <c r="K104" s="447"/>
      <c r="L104" s="447"/>
      <c r="M104" s="447"/>
      <c r="N104" s="486"/>
      <c r="O104" s="441"/>
      <c r="P104" s="441"/>
      <c r="Q104" s="441"/>
      <c r="R104" s="441"/>
      <c r="S104" s="441"/>
      <c r="T104" s="441"/>
      <c r="U104" s="441"/>
      <c r="V104" s="441"/>
      <c r="W104" s="441"/>
      <c r="X104" s="441"/>
      <c r="Y104" s="441"/>
      <c r="Z104" s="441"/>
    </row>
    <row r="105" spans="1:26" ht="12.75" customHeight="1" x14ac:dyDescent="0.2">
      <c r="A105" s="441"/>
      <c r="B105" s="441"/>
      <c r="C105" s="447"/>
      <c r="D105" s="447"/>
      <c r="E105" s="447"/>
      <c r="F105" s="447"/>
      <c r="G105" s="447"/>
      <c r="H105" s="447"/>
      <c r="I105" s="447"/>
      <c r="J105" s="447"/>
      <c r="K105" s="447"/>
      <c r="L105" s="447"/>
      <c r="M105" s="447"/>
      <c r="N105" s="486"/>
      <c r="O105" s="441"/>
      <c r="P105" s="441"/>
      <c r="Q105" s="441"/>
      <c r="R105" s="441"/>
      <c r="S105" s="441"/>
      <c r="T105" s="441"/>
      <c r="U105" s="441"/>
      <c r="V105" s="441"/>
      <c r="W105" s="441"/>
      <c r="X105" s="441"/>
      <c r="Y105" s="441"/>
      <c r="Z105" s="441"/>
    </row>
    <row r="106" spans="1:26" ht="12.75" customHeight="1" x14ac:dyDescent="0.2">
      <c r="A106" s="441"/>
      <c r="B106" s="441"/>
      <c r="C106" s="447"/>
      <c r="D106" s="447"/>
      <c r="E106" s="447"/>
      <c r="F106" s="447"/>
      <c r="G106" s="447"/>
      <c r="H106" s="447"/>
      <c r="I106" s="447"/>
      <c r="J106" s="447"/>
      <c r="K106" s="447"/>
      <c r="L106" s="447"/>
      <c r="M106" s="447"/>
      <c r="N106" s="486"/>
      <c r="O106" s="441"/>
      <c r="P106" s="441"/>
      <c r="Q106" s="441"/>
      <c r="R106" s="441"/>
      <c r="S106" s="441"/>
      <c r="T106" s="441"/>
      <c r="U106" s="441"/>
      <c r="V106" s="441"/>
      <c r="W106" s="441"/>
      <c r="X106" s="441"/>
      <c r="Y106" s="441"/>
      <c r="Z106" s="441"/>
    </row>
    <row r="107" spans="1:26" ht="12.75" customHeight="1" x14ac:dyDescent="0.2">
      <c r="A107" s="441"/>
      <c r="B107" s="441"/>
      <c r="C107" s="447"/>
      <c r="D107" s="447"/>
      <c r="E107" s="447"/>
      <c r="F107" s="447"/>
      <c r="G107" s="447"/>
      <c r="H107" s="447"/>
      <c r="I107" s="447"/>
      <c r="J107" s="447"/>
      <c r="K107" s="447"/>
      <c r="L107" s="447"/>
      <c r="M107" s="447"/>
      <c r="N107" s="486"/>
      <c r="O107" s="441"/>
      <c r="P107" s="441"/>
      <c r="Q107" s="441"/>
      <c r="R107" s="441"/>
      <c r="S107" s="441"/>
      <c r="T107" s="441"/>
      <c r="U107" s="441"/>
      <c r="V107" s="441"/>
      <c r="W107" s="441"/>
      <c r="X107" s="441"/>
      <c r="Y107" s="441"/>
      <c r="Z107" s="441"/>
    </row>
    <row r="108" spans="1:26" ht="12.75" customHeight="1" x14ac:dyDescent="0.2">
      <c r="A108" s="441"/>
      <c r="B108" s="441"/>
      <c r="C108" s="447"/>
      <c r="D108" s="447"/>
      <c r="E108" s="447"/>
      <c r="F108" s="447"/>
      <c r="G108" s="447"/>
      <c r="H108" s="447"/>
      <c r="I108" s="447"/>
      <c r="J108" s="447"/>
      <c r="K108" s="447"/>
      <c r="L108" s="447"/>
      <c r="M108" s="447"/>
      <c r="N108" s="486"/>
      <c r="O108" s="441"/>
      <c r="P108" s="441"/>
      <c r="Q108" s="441"/>
      <c r="R108" s="441"/>
      <c r="S108" s="441"/>
      <c r="T108" s="441"/>
      <c r="U108" s="441"/>
      <c r="V108" s="441"/>
      <c r="W108" s="441"/>
      <c r="X108" s="441"/>
      <c r="Y108" s="441"/>
      <c r="Z108" s="441"/>
    </row>
    <row r="109" spans="1:26" ht="12.75" customHeight="1" x14ac:dyDescent="0.2">
      <c r="A109" s="441"/>
      <c r="B109" s="441"/>
      <c r="C109" s="447"/>
      <c r="D109" s="447"/>
      <c r="E109" s="447"/>
      <c r="F109" s="447"/>
      <c r="G109" s="447"/>
      <c r="H109" s="447"/>
      <c r="I109" s="447"/>
      <c r="J109" s="447"/>
      <c r="K109" s="447"/>
      <c r="L109" s="447"/>
      <c r="M109" s="447"/>
      <c r="N109" s="486"/>
      <c r="O109" s="441"/>
      <c r="P109" s="441"/>
      <c r="Q109" s="441"/>
      <c r="R109" s="441"/>
      <c r="S109" s="441"/>
      <c r="T109" s="441"/>
      <c r="U109" s="441"/>
      <c r="V109" s="441"/>
      <c r="W109" s="441"/>
      <c r="X109" s="441"/>
      <c r="Y109" s="441"/>
      <c r="Z109" s="441"/>
    </row>
    <row r="110" spans="1:26" ht="12.75" customHeight="1" x14ac:dyDescent="0.2">
      <c r="A110" s="441"/>
      <c r="B110" s="441"/>
      <c r="C110" s="447"/>
      <c r="D110" s="447"/>
      <c r="E110" s="447"/>
      <c r="F110" s="447"/>
      <c r="G110" s="447"/>
      <c r="H110" s="447"/>
      <c r="I110" s="447"/>
      <c r="J110" s="447"/>
      <c r="K110" s="447"/>
      <c r="L110" s="447"/>
      <c r="M110" s="447"/>
      <c r="N110" s="486"/>
      <c r="O110" s="441"/>
      <c r="P110" s="441"/>
      <c r="Q110" s="441"/>
      <c r="R110" s="441"/>
      <c r="S110" s="441"/>
      <c r="T110" s="441"/>
      <c r="U110" s="441"/>
      <c r="V110" s="441"/>
      <c r="W110" s="441"/>
      <c r="X110" s="441"/>
      <c r="Y110" s="441"/>
      <c r="Z110" s="441"/>
    </row>
    <row r="111" spans="1:26" ht="12.75" customHeight="1" x14ac:dyDescent="0.2">
      <c r="A111" s="441"/>
      <c r="B111" s="441"/>
      <c r="C111" s="447"/>
      <c r="D111" s="447"/>
      <c r="E111" s="447"/>
      <c r="F111" s="447"/>
      <c r="G111" s="447"/>
      <c r="H111" s="447"/>
      <c r="I111" s="447"/>
      <c r="J111" s="447"/>
      <c r="K111" s="447"/>
      <c r="L111" s="447"/>
      <c r="M111" s="447"/>
      <c r="N111" s="486"/>
      <c r="O111" s="441"/>
      <c r="P111" s="441"/>
      <c r="Q111" s="441"/>
      <c r="R111" s="441"/>
      <c r="S111" s="441"/>
      <c r="T111" s="441"/>
      <c r="U111" s="441"/>
      <c r="V111" s="441"/>
      <c r="W111" s="441"/>
      <c r="X111" s="441"/>
      <c r="Y111" s="441"/>
      <c r="Z111" s="441"/>
    </row>
    <row r="112" spans="1:26" ht="12.75" customHeight="1" x14ac:dyDescent="0.2">
      <c r="A112" s="441"/>
      <c r="B112" s="441"/>
      <c r="C112" s="447"/>
      <c r="D112" s="447"/>
      <c r="E112" s="447"/>
      <c r="F112" s="447"/>
      <c r="G112" s="447"/>
      <c r="H112" s="447"/>
      <c r="I112" s="447"/>
      <c r="J112" s="447"/>
      <c r="K112" s="447"/>
      <c r="L112" s="447"/>
      <c r="M112" s="447"/>
      <c r="N112" s="486"/>
      <c r="O112" s="441"/>
      <c r="P112" s="441"/>
      <c r="Q112" s="441"/>
      <c r="R112" s="441"/>
      <c r="S112" s="441"/>
      <c r="T112" s="441"/>
      <c r="U112" s="441"/>
      <c r="V112" s="441"/>
      <c r="W112" s="441"/>
      <c r="X112" s="441"/>
      <c r="Y112" s="441"/>
      <c r="Z112" s="441"/>
    </row>
    <row r="113" spans="1:26" ht="12.75" customHeight="1" x14ac:dyDescent="0.2">
      <c r="A113" s="441"/>
      <c r="B113" s="441"/>
      <c r="C113" s="447"/>
      <c r="D113" s="447"/>
      <c r="E113" s="447"/>
      <c r="F113" s="447"/>
      <c r="G113" s="447"/>
      <c r="H113" s="447"/>
      <c r="I113" s="447"/>
      <c r="J113" s="447"/>
      <c r="K113" s="447"/>
      <c r="L113" s="447"/>
      <c r="M113" s="447"/>
      <c r="N113" s="486"/>
      <c r="O113" s="441"/>
      <c r="P113" s="441"/>
      <c r="Q113" s="441"/>
      <c r="R113" s="441"/>
      <c r="S113" s="441"/>
      <c r="T113" s="441"/>
      <c r="U113" s="441"/>
      <c r="V113" s="441"/>
      <c r="W113" s="441"/>
      <c r="X113" s="441"/>
      <c r="Y113" s="441"/>
      <c r="Z113" s="441"/>
    </row>
    <row r="114" spans="1:26" ht="12.75" customHeight="1" x14ac:dyDescent="0.2">
      <c r="A114" s="441"/>
      <c r="B114" s="441"/>
      <c r="C114" s="447"/>
      <c r="D114" s="447"/>
      <c r="E114" s="447"/>
      <c r="F114" s="447"/>
      <c r="G114" s="447"/>
      <c r="H114" s="447"/>
      <c r="I114" s="447"/>
      <c r="J114" s="447"/>
      <c r="K114" s="447"/>
      <c r="L114" s="447"/>
      <c r="M114" s="447"/>
      <c r="N114" s="486"/>
      <c r="O114" s="441"/>
      <c r="P114" s="441"/>
      <c r="Q114" s="441"/>
      <c r="R114" s="441"/>
      <c r="S114" s="441"/>
      <c r="T114" s="441"/>
      <c r="U114" s="441"/>
      <c r="V114" s="441"/>
      <c r="W114" s="441"/>
      <c r="X114" s="441"/>
      <c r="Y114" s="441"/>
      <c r="Z114" s="441"/>
    </row>
    <row r="115" spans="1:26" ht="12.75" customHeight="1" x14ac:dyDescent="0.2">
      <c r="A115" s="441"/>
      <c r="B115" s="441"/>
      <c r="C115" s="447"/>
      <c r="D115" s="447"/>
      <c r="E115" s="447"/>
      <c r="F115" s="447"/>
      <c r="G115" s="447"/>
      <c r="H115" s="447"/>
      <c r="I115" s="447"/>
      <c r="J115" s="447"/>
      <c r="K115" s="447"/>
      <c r="L115" s="447"/>
      <c r="M115" s="447"/>
      <c r="N115" s="486"/>
      <c r="O115" s="441"/>
      <c r="P115" s="441"/>
      <c r="Q115" s="441"/>
      <c r="R115" s="441"/>
      <c r="S115" s="441"/>
      <c r="T115" s="441"/>
      <c r="U115" s="441"/>
      <c r="V115" s="441"/>
      <c r="W115" s="441"/>
      <c r="X115" s="441"/>
      <c r="Y115" s="441"/>
      <c r="Z115" s="441"/>
    </row>
    <row r="116" spans="1:26" ht="12.75" customHeight="1" x14ac:dyDescent="0.2">
      <c r="A116" s="441"/>
      <c r="B116" s="441"/>
      <c r="C116" s="447"/>
      <c r="D116" s="447"/>
      <c r="E116" s="447"/>
      <c r="F116" s="447"/>
      <c r="G116" s="447"/>
      <c r="H116" s="447"/>
      <c r="I116" s="447"/>
      <c r="J116" s="447"/>
      <c r="K116" s="447"/>
      <c r="L116" s="447"/>
      <c r="M116" s="447"/>
      <c r="N116" s="486"/>
      <c r="O116" s="441"/>
      <c r="P116" s="441"/>
      <c r="Q116" s="441"/>
      <c r="R116" s="441"/>
      <c r="S116" s="441"/>
      <c r="T116" s="441"/>
      <c r="U116" s="441"/>
      <c r="V116" s="441"/>
      <c r="W116" s="441"/>
      <c r="X116" s="441"/>
      <c r="Y116" s="441"/>
      <c r="Z116" s="441"/>
    </row>
    <row r="117" spans="1:26" ht="12.75" customHeight="1" x14ac:dyDescent="0.2">
      <c r="A117" s="441"/>
      <c r="B117" s="441"/>
      <c r="C117" s="447"/>
      <c r="D117" s="447"/>
      <c r="E117" s="447"/>
      <c r="F117" s="447"/>
      <c r="G117" s="447"/>
      <c r="H117" s="447"/>
      <c r="I117" s="447"/>
      <c r="J117" s="447"/>
      <c r="K117" s="447"/>
      <c r="L117" s="447"/>
      <c r="M117" s="447"/>
      <c r="N117" s="486"/>
      <c r="O117" s="441"/>
      <c r="P117" s="441"/>
      <c r="Q117" s="441"/>
      <c r="R117" s="441"/>
      <c r="S117" s="441"/>
      <c r="T117" s="441"/>
      <c r="U117" s="441"/>
      <c r="V117" s="441"/>
      <c r="W117" s="441"/>
      <c r="X117" s="441"/>
      <c r="Y117" s="441"/>
      <c r="Z117" s="441"/>
    </row>
    <row r="118" spans="1:26" ht="12.75" customHeight="1" x14ac:dyDescent="0.2">
      <c r="A118" s="441"/>
      <c r="B118" s="441"/>
      <c r="C118" s="447"/>
      <c r="D118" s="447"/>
      <c r="E118" s="447"/>
      <c r="F118" s="447"/>
      <c r="G118" s="447"/>
      <c r="H118" s="447"/>
      <c r="I118" s="447"/>
      <c r="J118" s="447"/>
      <c r="K118" s="447"/>
      <c r="L118" s="447"/>
      <c r="M118" s="447"/>
      <c r="N118" s="486"/>
      <c r="O118" s="441"/>
      <c r="P118" s="441"/>
      <c r="Q118" s="441"/>
      <c r="R118" s="441"/>
      <c r="S118" s="441"/>
      <c r="T118" s="441"/>
      <c r="U118" s="441"/>
      <c r="V118" s="441"/>
      <c r="W118" s="441"/>
      <c r="X118" s="441"/>
      <c r="Y118" s="441"/>
      <c r="Z118" s="441"/>
    </row>
    <row r="119" spans="1:26" ht="12.75" customHeight="1" x14ac:dyDescent="0.2">
      <c r="A119" s="441"/>
      <c r="B119" s="441"/>
      <c r="C119" s="447"/>
      <c r="D119" s="447"/>
      <c r="E119" s="447"/>
      <c r="F119" s="447"/>
      <c r="G119" s="447"/>
      <c r="H119" s="447"/>
      <c r="I119" s="447"/>
      <c r="J119" s="447"/>
      <c r="K119" s="447"/>
      <c r="L119" s="447"/>
      <c r="M119" s="447"/>
      <c r="N119" s="486"/>
      <c r="O119" s="441"/>
      <c r="P119" s="441"/>
      <c r="Q119" s="441"/>
      <c r="R119" s="441"/>
      <c r="S119" s="441"/>
      <c r="T119" s="441"/>
      <c r="U119" s="441"/>
      <c r="V119" s="441"/>
      <c r="W119" s="441"/>
      <c r="X119" s="441"/>
      <c r="Y119" s="441"/>
      <c r="Z119" s="441"/>
    </row>
    <row r="120" spans="1:26" ht="12.75" customHeight="1" x14ac:dyDescent="0.2">
      <c r="A120" s="441"/>
      <c r="B120" s="441"/>
      <c r="C120" s="447"/>
      <c r="D120" s="447"/>
      <c r="E120" s="447"/>
      <c r="F120" s="447"/>
      <c r="G120" s="447"/>
      <c r="H120" s="447"/>
      <c r="I120" s="447"/>
      <c r="J120" s="447"/>
      <c r="K120" s="447"/>
      <c r="L120" s="447"/>
      <c r="M120" s="447"/>
      <c r="N120" s="486"/>
      <c r="O120" s="441"/>
      <c r="P120" s="441"/>
      <c r="Q120" s="441"/>
      <c r="R120" s="441"/>
      <c r="S120" s="441"/>
      <c r="T120" s="441"/>
      <c r="U120" s="441"/>
      <c r="V120" s="441"/>
      <c r="W120" s="441"/>
      <c r="X120" s="441"/>
      <c r="Y120" s="441"/>
      <c r="Z120" s="441"/>
    </row>
    <row r="121" spans="1:26" ht="12.75" customHeight="1" x14ac:dyDescent="0.2">
      <c r="A121" s="441"/>
      <c r="B121" s="441"/>
      <c r="C121" s="447"/>
      <c r="D121" s="447"/>
      <c r="E121" s="447"/>
      <c r="F121" s="447"/>
      <c r="G121" s="447"/>
      <c r="H121" s="447"/>
      <c r="I121" s="447"/>
      <c r="J121" s="447"/>
      <c r="K121" s="447"/>
      <c r="L121" s="447"/>
      <c r="M121" s="447"/>
      <c r="N121" s="486"/>
      <c r="O121" s="441"/>
      <c r="P121" s="441"/>
      <c r="Q121" s="441"/>
      <c r="R121" s="441"/>
      <c r="S121" s="441"/>
      <c r="T121" s="441"/>
      <c r="U121" s="441"/>
      <c r="V121" s="441"/>
      <c r="W121" s="441"/>
      <c r="X121" s="441"/>
      <c r="Y121" s="441"/>
      <c r="Z121" s="441"/>
    </row>
    <row r="122" spans="1:26" ht="12.75" customHeight="1" x14ac:dyDescent="0.2">
      <c r="A122" s="441"/>
      <c r="B122" s="441"/>
      <c r="C122" s="447"/>
      <c r="D122" s="447"/>
      <c r="E122" s="447"/>
      <c r="F122" s="447"/>
      <c r="G122" s="447"/>
      <c r="H122" s="447"/>
      <c r="I122" s="447"/>
      <c r="J122" s="447"/>
      <c r="K122" s="447"/>
      <c r="L122" s="447"/>
      <c r="M122" s="447"/>
      <c r="N122" s="486"/>
      <c r="O122" s="441"/>
      <c r="P122" s="441"/>
      <c r="Q122" s="441"/>
      <c r="R122" s="441"/>
      <c r="S122" s="441"/>
      <c r="T122" s="441"/>
      <c r="U122" s="441"/>
      <c r="V122" s="441"/>
      <c r="W122" s="441"/>
      <c r="X122" s="441"/>
      <c r="Y122" s="441"/>
      <c r="Z122" s="441"/>
    </row>
    <row r="123" spans="1:26" ht="12.75" customHeight="1" x14ac:dyDescent="0.2">
      <c r="A123" s="441"/>
      <c r="B123" s="441"/>
      <c r="C123" s="447"/>
      <c r="D123" s="447"/>
      <c r="E123" s="447"/>
      <c r="F123" s="447"/>
      <c r="G123" s="447"/>
      <c r="H123" s="447"/>
      <c r="I123" s="447"/>
      <c r="J123" s="447"/>
      <c r="K123" s="447"/>
      <c r="L123" s="447"/>
      <c r="M123" s="447"/>
      <c r="N123" s="486"/>
      <c r="O123" s="441"/>
      <c r="P123" s="441"/>
      <c r="Q123" s="441"/>
      <c r="R123" s="441"/>
      <c r="S123" s="441"/>
      <c r="T123" s="441"/>
      <c r="U123" s="441"/>
      <c r="V123" s="441"/>
      <c r="W123" s="441"/>
      <c r="X123" s="441"/>
      <c r="Y123" s="441"/>
      <c r="Z123" s="441"/>
    </row>
    <row r="124" spans="1:26" ht="12.75" customHeight="1" x14ac:dyDescent="0.2">
      <c r="A124" s="441"/>
      <c r="B124" s="441"/>
      <c r="C124" s="447"/>
      <c r="D124" s="447"/>
      <c r="E124" s="447"/>
      <c r="F124" s="447"/>
      <c r="G124" s="447"/>
      <c r="H124" s="447"/>
      <c r="I124" s="447"/>
      <c r="J124" s="447"/>
      <c r="K124" s="447"/>
      <c r="L124" s="447"/>
      <c r="M124" s="447"/>
      <c r="N124" s="486"/>
      <c r="O124" s="441"/>
      <c r="P124" s="441"/>
      <c r="Q124" s="441"/>
      <c r="R124" s="441"/>
      <c r="S124" s="441"/>
      <c r="T124" s="441"/>
      <c r="U124" s="441"/>
      <c r="V124" s="441"/>
      <c r="W124" s="441"/>
      <c r="X124" s="441"/>
      <c r="Y124" s="441"/>
      <c r="Z124" s="441"/>
    </row>
    <row r="125" spans="1:26" ht="12.75" customHeight="1" x14ac:dyDescent="0.2">
      <c r="A125" s="441"/>
      <c r="B125" s="441"/>
      <c r="C125" s="447"/>
      <c r="D125" s="447"/>
      <c r="E125" s="447"/>
      <c r="F125" s="447"/>
      <c r="G125" s="447"/>
      <c r="H125" s="447"/>
      <c r="I125" s="447"/>
      <c r="J125" s="447"/>
      <c r="K125" s="447"/>
      <c r="L125" s="447"/>
      <c r="M125" s="447"/>
      <c r="N125" s="486"/>
      <c r="O125" s="441"/>
      <c r="P125" s="441"/>
      <c r="Q125" s="441"/>
      <c r="R125" s="441"/>
      <c r="S125" s="441"/>
      <c r="T125" s="441"/>
      <c r="U125" s="441"/>
      <c r="V125" s="441"/>
      <c r="W125" s="441"/>
      <c r="X125" s="441"/>
      <c r="Y125" s="441"/>
      <c r="Z125" s="441"/>
    </row>
    <row r="126" spans="1:26" ht="12.75" customHeight="1" x14ac:dyDescent="0.2">
      <c r="A126" s="441"/>
      <c r="B126" s="441"/>
      <c r="C126" s="447"/>
      <c r="D126" s="447"/>
      <c r="E126" s="447"/>
      <c r="F126" s="447"/>
      <c r="G126" s="447"/>
      <c r="H126" s="447"/>
      <c r="I126" s="447"/>
      <c r="J126" s="447"/>
      <c r="K126" s="447"/>
      <c r="L126" s="447"/>
      <c r="M126" s="447"/>
      <c r="N126" s="486"/>
      <c r="O126" s="441"/>
      <c r="P126" s="441"/>
      <c r="Q126" s="441"/>
      <c r="R126" s="441"/>
      <c r="S126" s="441"/>
      <c r="T126" s="441"/>
      <c r="U126" s="441"/>
      <c r="V126" s="441"/>
      <c r="W126" s="441"/>
      <c r="X126" s="441"/>
      <c r="Y126" s="441"/>
      <c r="Z126" s="441"/>
    </row>
    <row r="127" spans="1:26" ht="12.75" customHeight="1" x14ac:dyDescent="0.2">
      <c r="A127" s="441"/>
      <c r="B127" s="441"/>
      <c r="C127" s="447"/>
      <c r="D127" s="447"/>
      <c r="E127" s="447"/>
      <c r="F127" s="447"/>
      <c r="G127" s="447"/>
      <c r="H127" s="447"/>
      <c r="I127" s="447"/>
      <c r="J127" s="447"/>
      <c r="K127" s="447"/>
      <c r="L127" s="447"/>
      <c r="M127" s="447"/>
      <c r="N127" s="486"/>
      <c r="O127" s="441"/>
      <c r="P127" s="441"/>
      <c r="Q127" s="441"/>
      <c r="R127" s="441"/>
      <c r="S127" s="441"/>
      <c r="T127" s="441"/>
      <c r="U127" s="441"/>
      <c r="V127" s="441"/>
      <c r="W127" s="441"/>
      <c r="X127" s="441"/>
      <c r="Y127" s="441"/>
      <c r="Z127" s="441"/>
    </row>
    <row r="128" spans="1:26" ht="12.75" customHeight="1" x14ac:dyDescent="0.2">
      <c r="A128" s="441"/>
      <c r="B128" s="441"/>
      <c r="C128" s="447"/>
      <c r="D128" s="447"/>
      <c r="E128" s="447"/>
      <c r="F128" s="447"/>
      <c r="G128" s="447"/>
      <c r="H128" s="447"/>
      <c r="I128" s="447"/>
      <c r="J128" s="447"/>
      <c r="K128" s="447"/>
      <c r="L128" s="447"/>
      <c r="M128" s="447"/>
      <c r="N128" s="486"/>
      <c r="O128" s="441"/>
      <c r="P128" s="441"/>
      <c r="Q128" s="441"/>
      <c r="R128" s="441"/>
      <c r="S128" s="441"/>
      <c r="T128" s="441"/>
      <c r="U128" s="441"/>
      <c r="V128" s="441"/>
      <c r="W128" s="441"/>
      <c r="X128" s="441"/>
      <c r="Y128" s="441"/>
      <c r="Z128" s="441"/>
    </row>
    <row r="129" spans="1:26" ht="12.75" customHeight="1" x14ac:dyDescent="0.2">
      <c r="A129" s="441"/>
      <c r="B129" s="441"/>
      <c r="C129" s="447"/>
      <c r="D129" s="447"/>
      <c r="E129" s="447"/>
      <c r="F129" s="447"/>
      <c r="G129" s="447"/>
      <c r="H129" s="447"/>
      <c r="I129" s="447"/>
      <c r="J129" s="447"/>
      <c r="K129" s="447"/>
      <c r="L129" s="447"/>
      <c r="M129" s="447"/>
      <c r="N129" s="486"/>
      <c r="O129" s="441"/>
      <c r="P129" s="441"/>
      <c r="Q129" s="441"/>
      <c r="R129" s="441"/>
      <c r="S129" s="441"/>
      <c r="T129" s="441"/>
      <c r="U129" s="441"/>
      <c r="V129" s="441"/>
      <c r="W129" s="441"/>
      <c r="X129" s="441"/>
      <c r="Y129" s="441"/>
      <c r="Z129" s="441"/>
    </row>
    <row r="130" spans="1:26" ht="12.75" customHeight="1" x14ac:dyDescent="0.2">
      <c r="A130" s="441"/>
      <c r="B130" s="441"/>
      <c r="C130" s="447"/>
      <c r="D130" s="447"/>
      <c r="E130" s="447"/>
      <c r="F130" s="447"/>
      <c r="G130" s="447"/>
      <c r="H130" s="447"/>
      <c r="I130" s="447"/>
      <c r="J130" s="447"/>
      <c r="K130" s="447"/>
      <c r="L130" s="447"/>
      <c r="M130" s="447"/>
      <c r="N130" s="486"/>
      <c r="O130" s="441"/>
      <c r="P130" s="441"/>
      <c r="Q130" s="441"/>
      <c r="R130" s="441"/>
      <c r="S130" s="441"/>
      <c r="T130" s="441"/>
      <c r="U130" s="441"/>
      <c r="V130" s="441"/>
      <c r="W130" s="441"/>
      <c r="X130" s="441"/>
      <c r="Y130" s="441"/>
      <c r="Z130" s="441"/>
    </row>
    <row r="131" spans="1:26" ht="12.75" customHeight="1" x14ac:dyDescent="0.2">
      <c r="A131" s="441"/>
      <c r="B131" s="441"/>
      <c r="C131" s="447"/>
      <c r="D131" s="447"/>
      <c r="E131" s="447"/>
      <c r="F131" s="447"/>
      <c r="G131" s="447"/>
      <c r="H131" s="447"/>
      <c r="I131" s="447"/>
      <c r="J131" s="447"/>
      <c r="K131" s="447"/>
      <c r="L131" s="447"/>
      <c r="M131" s="447"/>
      <c r="N131" s="486"/>
      <c r="O131" s="441"/>
      <c r="P131" s="441"/>
      <c r="Q131" s="441"/>
      <c r="R131" s="441"/>
      <c r="S131" s="441"/>
      <c r="T131" s="441"/>
      <c r="U131" s="441"/>
      <c r="V131" s="441"/>
      <c r="W131" s="441"/>
      <c r="X131" s="441"/>
      <c r="Y131" s="441"/>
      <c r="Z131" s="441"/>
    </row>
    <row r="132" spans="1:26" ht="12.75" customHeight="1" x14ac:dyDescent="0.2">
      <c r="A132" s="441"/>
      <c r="B132" s="441"/>
      <c r="C132" s="447"/>
      <c r="D132" s="447"/>
      <c r="E132" s="447"/>
      <c r="F132" s="447"/>
      <c r="G132" s="447"/>
      <c r="H132" s="447"/>
      <c r="I132" s="447"/>
      <c r="J132" s="447"/>
      <c r="K132" s="447"/>
      <c r="L132" s="447"/>
      <c r="M132" s="447"/>
      <c r="N132" s="486"/>
      <c r="O132" s="441"/>
      <c r="P132" s="441"/>
      <c r="Q132" s="441"/>
      <c r="R132" s="441"/>
      <c r="S132" s="441"/>
      <c r="T132" s="441"/>
      <c r="U132" s="441"/>
      <c r="V132" s="441"/>
      <c r="W132" s="441"/>
      <c r="X132" s="441"/>
      <c r="Y132" s="441"/>
      <c r="Z132" s="441"/>
    </row>
    <row r="133" spans="1:26" ht="12.75" customHeight="1" x14ac:dyDescent="0.2">
      <c r="A133" s="441"/>
      <c r="B133" s="441"/>
      <c r="C133" s="447"/>
      <c r="D133" s="447"/>
      <c r="E133" s="447"/>
      <c r="F133" s="447"/>
      <c r="G133" s="447"/>
      <c r="H133" s="447"/>
      <c r="I133" s="447"/>
      <c r="J133" s="447"/>
      <c r="K133" s="447"/>
      <c r="L133" s="447"/>
      <c r="M133" s="447"/>
      <c r="N133" s="486"/>
      <c r="O133" s="441"/>
      <c r="P133" s="441"/>
      <c r="Q133" s="441"/>
      <c r="R133" s="441"/>
      <c r="S133" s="441"/>
      <c r="T133" s="441"/>
      <c r="U133" s="441"/>
      <c r="V133" s="441"/>
      <c r="W133" s="441"/>
      <c r="X133" s="441"/>
      <c r="Y133" s="441"/>
      <c r="Z133" s="441"/>
    </row>
    <row r="134" spans="1:26" ht="12.75" customHeight="1" x14ac:dyDescent="0.2">
      <c r="A134" s="441"/>
      <c r="B134" s="441"/>
      <c r="C134" s="447"/>
      <c r="D134" s="447"/>
      <c r="E134" s="447"/>
      <c r="F134" s="447"/>
      <c r="G134" s="447"/>
      <c r="H134" s="447"/>
      <c r="I134" s="447"/>
      <c r="J134" s="447"/>
      <c r="K134" s="447"/>
      <c r="L134" s="447"/>
      <c r="M134" s="447"/>
      <c r="N134" s="486"/>
      <c r="O134" s="441"/>
      <c r="P134" s="441"/>
      <c r="Q134" s="441"/>
      <c r="R134" s="441"/>
      <c r="S134" s="441"/>
      <c r="T134" s="441"/>
      <c r="U134" s="441"/>
      <c r="V134" s="441"/>
      <c r="W134" s="441"/>
      <c r="X134" s="441"/>
      <c r="Y134" s="441"/>
      <c r="Z134" s="441"/>
    </row>
    <row r="135" spans="1:26" ht="12.75" customHeight="1" x14ac:dyDescent="0.2">
      <c r="A135" s="441"/>
      <c r="B135" s="441"/>
      <c r="C135" s="447"/>
      <c r="D135" s="447"/>
      <c r="E135" s="447"/>
      <c r="F135" s="447"/>
      <c r="G135" s="447"/>
      <c r="H135" s="447"/>
      <c r="I135" s="447"/>
      <c r="J135" s="447"/>
      <c r="K135" s="447"/>
      <c r="L135" s="447"/>
      <c r="M135" s="447"/>
      <c r="N135" s="486"/>
      <c r="O135" s="441"/>
      <c r="P135" s="441"/>
      <c r="Q135" s="441"/>
      <c r="R135" s="441"/>
      <c r="S135" s="441"/>
      <c r="T135" s="441"/>
      <c r="U135" s="441"/>
      <c r="V135" s="441"/>
      <c r="W135" s="441"/>
      <c r="X135" s="441"/>
      <c r="Y135" s="441"/>
      <c r="Z135" s="441"/>
    </row>
    <row r="136" spans="1:26" ht="12.75" customHeight="1" x14ac:dyDescent="0.2">
      <c r="A136" s="441"/>
      <c r="B136" s="441"/>
      <c r="C136" s="447"/>
      <c r="D136" s="447"/>
      <c r="E136" s="447"/>
      <c r="F136" s="447"/>
      <c r="G136" s="447"/>
      <c r="H136" s="447"/>
      <c r="I136" s="447"/>
      <c r="J136" s="447"/>
      <c r="K136" s="447"/>
      <c r="L136" s="447"/>
      <c r="M136" s="447"/>
      <c r="N136" s="486"/>
      <c r="O136" s="441"/>
      <c r="P136" s="441"/>
      <c r="Q136" s="441"/>
      <c r="R136" s="441"/>
      <c r="S136" s="441"/>
      <c r="T136" s="441"/>
      <c r="U136" s="441"/>
      <c r="V136" s="441"/>
      <c r="W136" s="441"/>
      <c r="X136" s="441"/>
      <c r="Y136" s="441"/>
      <c r="Z136" s="441"/>
    </row>
    <row r="137" spans="1:26" ht="12.75" customHeight="1" x14ac:dyDescent="0.2">
      <c r="A137" s="441"/>
      <c r="B137" s="441"/>
      <c r="C137" s="447"/>
      <c r="D137" s="447"/>
      <c r="E137" s="447"/>
      <c r="F137" s="447"/>
      <c r="G137" s="447"/>
      <c r="H137" s="447"/>
      <c r="I137" s="447"/>
      <c r="J137" s="447"/>
      <c r="K137" s="447"/>
      <c r="L137" s="447"/>
      <c r="M137" s="447"/>
      <c r="N137" s="486"/>
      <c r="O137" s="441"/>
      <c r="P137" s="441"/>
      <c r="Q137" s="441"/>
      <c r="R137" s="441"/>
      <c r="S137" s="441"/>
      <c r="T137" s="441"/>
      <c r="U137" s="441"/>
      <c r="V137" s="441"/>
      <c r="W137" s="441"/>
      <c r="X137" s="441"/>
      <c r="Y137" s="441"/>
      <c r="Z137" s="441"/>
    </row>
    <row r="138" spans="1:26" ht="12.75" customHeight="1" x14ac:dyDescent="0.2">
      <c r="A138" s="441"/>
      <c r="B138" s="441"/>
      <c r="C138" s="447"/>
      <c r="D138" s="447"/>
      <c r="E138" s="447"/>
      <c r="F138" s="447"/>
      <c r="G138" s="447"/>
      <c r="H138" s="447"/>
      <c r="I138" s="447"/>
      <c r="J138" s="447"/>
      <c r="K138" s="447"/>
      <c r="L138" s="447"/>
      <c r="M138" s="447"/>
      <c r="N138" s="486"/>
      <c r="O138" s="441"/>
      <c r="P138" s="441"/>
      <c r="Q138" s="441"/>
      <c r="R138" s="441"/>
      <c r="S138" s="441"/>
      <c r="T138" s="441"/>
      <c r="U138" s="441"/>
      <c r="V138" s="441"/>
      <c r="W138" s="441"/>
      <c r="X138" s="441"/>
      <c r="Y138" s="441"/>
      <c r="Z138" s="441"/>
    </row>
    <row r="139" spans="1:26" ht="12.75" customHeight="1" x14ac:dyDescent="0.2">
      <c r="A139" s="441"/>
      <c r="B139" s="441"/>
      <c r="C139" s="447"/>
      <c r="D139" s="447"/>
      <c r="E139" s="447"/>
      <c r="F139" s="447"/>
      <c r="G139" s="447"/>
      <c r="H139" s="447"/>
      <c r="I139" s="447"/>
      <c r="J139" s="447"/>
      <c r="K139" s="447"/>
      <c r="L139" s="447"/>
      <c r="M139" s="447"/>
      <c r="N139" s="486"/>
      <c r="O139" s="441"/>
      <c r="P139" s="441"/>
      <c r="Q139" s="441"/>
      <c r="R139" s="441"/>
      <c r="S139" s="441"/>
      <c r="T139" s="441"/>
      <c r="U139" s="441"/>
      <c r="V139" s="441"/>
      <c r="W139" s="441"/>
      <c r="X139" s="441"/>
      <c r="Y139" s="441"/>
      <c r="Z139" s="441"/>
    </row>
    <row r="140" spans="1:26" ht="12.75" customHeight="1" x14ac:dyDescent="0.2">
      <c r="A140" s="441"/>
      <c r="B140" s="441"/>
      <c r="C140" s="447"/>
      <c r="D140" s="447"/>
      <c r="E140" s="447"/>
      <c r="F140" s="447"/>
      <c r="G140" s="447"/>
      <c r="H140" s="447"/>
      <c r="I140" s="447"/>
      <c r="J140" s="447"/>
      <c r="K140" s="447"/>
      <c r="L140" s="447"/>
      <c r="M140" s="447"/>
      <c r="N140" s="486"/>
      <c r="O140" s="441"/>
      <c r="P140" s="441"/>
      <c r="Q140" s="441"/>
      <c r="R140" s="441"/>
      <c r="S140" s="441"/>
      <c r="T140" s="441"/>
      <c r="U140" s="441"/>
      <c r="V140" s="441"/>
      <c r="W140" s="441"/>
      <c r="X140" s="441"/>
      <c r="Y140" s="441"/>
      <c r="Z140" s="441"/>
    </row>
    <row r="141" spans="1:26" ht="12.75" customHeight="1" x14ac:dyDescent="0.2">
      <c r="A141" s="441"/>
      <c r="B141" s="441"/>
      <c r="C141" s="447"/>
      <c r="D141" s="447"/>
      <c r="E141" s="447"/>
      <c r="F141" s="447"/>
      <c r="G141" s="447"/>
      <c r="H141" s="447"/>
      <c r="I141" s="447"/>
      <c r="J141" s="447"/>
      <c r="K141" s="447"/>
      <c r="L141" s="447"/>
      <c r="M141" s="447"/>
      <c r="N141" s="486"/>
      <c r="O141" s="441"/>
      <c r="P141" s="441"/>
      <c r="Q141" s="441"/>
      <c r="R141" s="441"/>
      <c r="S141" s="441"/>
      <c r="T141" s="441"/>
      <c r="U141" s="441"/>
      <c r="V141" s="441"/>
      <c r="W141" s="441"/>
      <c r="X141" s="441"/>
      <c r="Y141" s="441"/>
      <c r="Z141" s="441"/>
    </row>
    <row r="142" spans="1:26" ht="12.75" customHeight="1" x14ac:dyDescent="0.2">
      <c r="A142" s="441"/>
      <c r="B142" s="441"/>
      <c r="C142" s="447"/>
      <c r="D142" s="447"/>
      <c r="E142" s="447"/>
      <c r="F142" s="447"/>
      <c r="G142" s="447"/>
      <c r="H142" s="447"/>
      <c r="I142" s="447"/>
      <c r="J142" s="447"/>
      <c r="K142" s="447"/>
      <c r="L142" s="447"/>
      <c r="M142" s="447"/>
      <c r="N142" s="486"/>
      <c r="O142" s="441"/>
      <c r="P142" s="441"/>
      <c r="Q142" s="441"/>
      <c r="R142" s="441"/>
      <c r="S142" s="441"/>
      <c r="T142" s="441"/>
      <c r="U142" s="441"/>
      <c r="V142" s="441"/>
      <c r="W142" s="441"/>
      <c r="X142" s="441"/>
      <c r="Y142" s="441"/>
      <c r="Z142" s="441"/>
    </row>
    <row r="143" spans="1:26" ht="12.75" customHeight="1" x14ac:dyDescent="0.2">
      <c r="A143" s="441"/>
      <c r="B143" s="441"/>
      <c r="C143" s="447"/>
      <c r="D143" s="447"/>
      <c r="E143" s="447"/>
      <c r="F143" s="447"/>
      <c r="G143" s="447"/>
      <c r="H143" s="447"/>
      <c r="I143" s="447"/>
      <c r="J143" s="447"/>
      <c r="K143" s="447"/>
      <c r="L143" s="447"/>
      <c r="M143" s="447"/>
      <c r="N143" s="486"/>
      <c r="O143" s="441"/>
      <c r="P143" s="441"/>
      <c r="Q143" s="441"/>
      <c r="R143" s="441"/>
      <c r="S143" s="441"/>
      <c r="T143" s="441"/>
      <c r="U143" s="441"/>
      <c r="V143" s="441"/>
      <c r="W143" s="441"/>
      <c r="X143" s="441"/>
      <c r="Y143" s="441"/>
      <c r="Z143" s="441"/>
    </row>
    <row r="144" spans="1:26" ht="12.75" customHeight="1" x14ac:dyDescent="0.2">
      <c r="A144" s="441"/>
      <c r="B144" s="441"/>
      <c r="C144" s="447"/>
      <c r="D144" s="447"/>
      <c r="E144" s="447"/>
      <c r="F144" s="447"/>
      <c r="G144" s="447"/>
      <c r="H144" s="447"/>
      <c r="I144" s="447"/>
      <c r="J144" s="447"/>
      <c r="K144" s="447"/>
      <c r="L144" s="447"/>
      <c r="M144" s="447"/>
      <c r="N144" s="486"/>
      <c r="O144" s="441"/>
      <c r="P144" s="441"/>
      <c r="Q144" s="441"/>
      <c r="R144" s="441"/>
      <c r="S144" s="441"/>
      <c r="T144" s="441"/>
      <c r="U144" s="441"/>
      <c r="V144" s="441"/>
      <c r="W144" s="441"/>
      <c r="X144" s="441"/>
      <c r="Y144" s="441"/>
      <c r="Z144" s="441"/>
    </row>
    <row r="145" spans="1:26" ht="12.75" customHeight="1" x14ac:dyDescent="0.2">
      <c r="A145" s="441"/>
      <c r="B145" s="441"/>
      <c r="C145" s="447"/>
      <c r="D145" s="447"/>
      <c r="E145" s="447"/>
      <c r="F145" s="447"/>
      <c r="G145" s="447"/>
      <c r="H145" s="447"/>
      <c r="I145" s="447"/>
      <c r="J145" s="447"/>
      <c r="K145" s="447"/>
      <c r="L145" s="447"/>
      <c r="M145" s="447"/>
      <c r="N145" s="486"/>
      <c r="O145" s="441"/>
      <c r="P145" s="441"/>
      <c r="Q145" s="441"/>
      <c r="R145" s="441"/>
      <c r="S145" s="441"/>
      <c r="T145" s="441"/>
      <c r="U145" s="441"/>
      <c r="V145" s="441"/>
      <c r="W145" s="441"/>
      <c r="X145" s="441"/>
      <c r="Y145" s="441"/>
      <c r="Z145" s="441"/>
    </row>
    <row r="146" spans="1:26" ht="12.75" customHeight="1" x14ac:dyDescent="0.2">
      <c r="A146" s="441"/>
      <c r="B146" s="441"/>
      <c r="C146" s="447"/>
      <c r="D146" s="447"/>
      <c r="E146" s="447"/>
      <c r="F146" s="447"/>
      <c r="G146" s="447"/>
      <c r="H146" s="447"/>
      <c r="I146" s="447"/>
      <c r="J146" s="447"/>
      <c r="K146" s="447"/>
      <c r="L146" s="447"/>
      <c r="M146" s="447"/>
      <c r="N146" s="486"/>
      <c r="O146" s="441"/>
      <c r="P146" s="441"/>
      <c r="Q146" s="441"/>
      <c r="R146" s="441"/>
      <c r="S146" s="441"/>
      <c r="T146" s="441"/>
      <c r="U146" s="441"/>
      <c r="V146" s="441"/>
      <c r="W146" s="441"/>
      <c r="X146" s="441"/>
      <c r="Y146" s="441"/>
      <c r="Z146" s="441"/>
    </row>
    <row r="147" spans="1:26" ht="12.75" customHeight="1" x14ac:dyDescent="0.2">
      <c r="A147" s="441"/>
      <c r="B147" s="441"/>
      <c r="C147" s="447"/>
      <c r="D147" s="447"/>
      <c r="E147" s="447"/>
      <c r="F147" s="447"/>
      <c r="G147" s="447"/>
      <c r="H147" s="447"/>
      <c r="I147" s="447"/>
      <c r="J147" s="447"/>
      <c r="K147" s="447"/>
      <c r="L147" s="447"/>
      <c r="M147" s="447"/>
      <c r="N147" s="486"/>
      <c r="O147" s="441"/>
      <c r="P147" s="441"/>
      <c r="Q147" s="441"/>
      <c r="R147" s="441"/>
      <c r="S147" s="441"/>
      <c r="T147" s="441"/>
      <c r="U147" s="441"/>
      <c r="V147" s="441"/>
      <c r="W147" s="441"/>
      <c r="X147" s="441"/>
      <c r="Y147" s="441"/>
      <c r="Z147" s="441"/>
    </row>
    <row r="148" spans="1:26" ht="12.75" customHeight="1" x14ac:dyDescent="0.2">
      <c r="A148" s="441"/>
      <c r="B148" s="441"/>
      <c r="C148" s="447"/>
      <c r="D148" s="447"/>
      <c r="E148" s="447"/>
      <c r="F148" s="447"/>
      <c r="G148" s="447"/>
      <c r="H148" s="447"/>
      <c r="I148" s="447"/>
      <c r="J148" s="447"/>
      <c r="K148" s="447"/>
      <c r="L148" s="447"/>
      <c r="M148" s="447"/>
      <c r="N148" s="486"/>
      <c r="O148" s="441"/>
      <c r="P148" s="441"/>
      <c r="Q148" s="441"/>
      <c r="R148" s="441"/>
      <c r="S148" s="441"/>
      <c r="T148" s="441"/>
      <c r="U148" s="441"/>
      <c r="V148" s="441"/>
      <c r="W148" s="441"/>
      <c r="X148" s="441"/>
      <c r="Y148" s="441"/>
      <c r="Z148" s="441"/>
    </row>
    <row r="149" spans="1:26" ht="12.75" customHeight="1" x14ac:dyDescent="0.2">
      <c r="A149" s="441"/>
      <c r="B149" s="441"/>
      <c r="C149" s="447"/>
      <c r="D149" s="447"/>
      <c r="E149" s="447"/>
      <c r="F149" s="447"/>
      <c r="G149" s="447"/>
      <c r="H149" s="447"/>
      <c r="I149" s="447"/>
      <c r="J149" s="447"/>
      <c r="K149" s="447"/>
      <c r="L149" s="447"/>
      <c r="M149" s="447"/>
      <c r="N149" s="486"/>
      <c r="O149" s="441"/>
      <c r="P149" s="441"/>
      <c r="Q149" s="441"/>
      <c r="R149" s="441"/>
      <c r="S149" s="441"/>
      <c r="T149" s="441"/>
      <c r="U149" s="441"/>
      <c r="V149" s="441"/>
      <c r="W149" s="441"/>
      <c r="X149" s="441"/>
      <c r="Y149" s="441"/>
      <c r="Z149" s="441"/>
    </row>
    <row r="150" spans="1:26" ht="12.75" customHeight="1" x14ac:dyDescent="0.2">
      <c r="A150" s="441"/>
      <c r="B150" s="441"/>
      <c r="C150" s="447"/>
      <c r="D150" s="447"/>
      <c r="E150" s="447"/>
      <c r="F150" s="447"/>
      <c r="G150" s="447"/>
      <c r="H150" s="447"/>
      <c r="I150" s="447"/>
      <c r="J150" s="447"/>
      <c r="K150" s="447"/>
      <c r="L150" s="447"/>
      <c r="M150" s="447"/>
      <c r="N150" s="486"/>
      <c r="O150" s="441"/>
      <c r="P150" s="441"/>
      <c r="Q150" s="441"/>
      <c r="R150" s="441"/>
      <c r="S150" s="441"/>
      <c r="T150" s="441"/>
      <c r="U150" s="441"/>
      <c r="V150" s="441"/>
      <c r="W150" s="441"/>
      <c r="X150" s="441"/>
      <c r="Y150" s="441"/>
      <c r="Z150" s="441"/>
    </row>
    <row r="151" spans="1:26" ht="12.75" customHeight="1" x14ac:dyDescent="0.2">
      <c r="A151" s="441"/>
      <c r="B151" s="441"/>
      <c r="C151" s="447"/>
      <c r="D151" s="447"/>
      <c r="E151" s="447"/>
      <c r="F151" s="447"/>
      <c r="G151" s="447"/>
      <c r="H151" s="447"/>
      <c r="I151" s="447"/>
      <c r="J151" s="447"/>
      <c r="K151" s="447"/>
      <c r="L151" s="447"/>
      <c r="M151" s="447"/>
      <c r="N151" s="486"/>
      <c r="O151" s="441"/>
      <c r="P151" s="441"/>
      <c r="Q151" s="441"/>
      <c r="R151" s="441"/>
      <c r="S151" s="441"/>
      <c r="T151" s="441"/>
      <c r="U151" s="441"/>
      <c r="V151" s="441"/>
      <c r="W151" s="441"/>
      <c r="X151" s="441"/>
      <c r="Y151" s="441"/>
      <c r="Z151" s="441"/>
    </row>
    <row r="152" spans="1:26" ht="12.75" customHeight="1" x14ac:dyDescent="0.2">
      <c r="A152" s="441"/>
      <c r="B152" s="441"/>
      <c r="C152" s="447"/>
      <c r="D152" s="447"/>
      <c r="E152" s="447"/>
      <c r="F152" s="447"/>
      <c r="G152" s="447"/>
      <c r="H152" s="447"/>
      <c r="I152" s="447"/>
      <c r="J152" s="447"/>
      <c r="K152" s="447"/>
      <c r="L152" s="447"/>
      <c r="M152" s="447"/>
      <c r="N152" s="486"/>
      <c r="O152" s="441"/>
      <c r="P152" s="441"/>
      <c r="Q152" s="441"/>
      <c r="R152" s="441"/>
      <c r="S152" s="441"/>
      <c r="T152" s="441"/>
      <c r="U152" s="441"/>
      <c r="V152" s="441"/>
      <c r="W152" s="441"/>
      <c r="X152" s="441"/>
      <c r="Y152" s="441"/>
      <c r="Z152" s="441"/>
    </row>
    <row r="153" spans="1:26" ht="12.75" customHeight="1" x14ac:dyDescent="0.2">
      <c r="A153" s="441"/>
      <c r="B153" s="441"/>
      <c r="C153" s="447"/>
      <c r="D153" s="447"/>
      <c r="E153" s="447"/>
      <c r="F153" s="447"/>
      <c r="G153" s="447"/>
      <c r="H153" s="447"/>
      <c r="I153" s="447"/>
      <c r="J153" s="447"/>
      <c r="K153" s="447"/>
      <c r="L153" s="447"/>
      <c r="M153" s="447"/>
      <c r="N153" s="486"/>
      <c r="O153" s="441"/>
      <c r="P153" s="441"/>
      <c r="Q153" s="441"/>
      <c r="R153" s="441"/>
      <c r="S153" s="441"/>
      <c r="T153" s="441"/>
      <c r="U153" s="441"/>
      <c r="V153" s="441"/>
      <c r="W153" s="441"/>
      <c r="X153" s="441"/>
      <c r="Y153" s="441"/>
      <c r="Z153" s="441"/>
    </row>
    <row r="154" spans="1:26" ht="12.75" customHeight="1" x14ac:dyDescent="0.2">
      <c r="A154" s="441"/>
      <c r="B154" s="441"/>
      <c r="C154" s="447"/>
      <c r="D154" s="447"/>
      <c r="E154" s="447"/>
      <c r="F154" s="447"/>
      <c r="G154" s="447"/>
      <c r="H154" s="447"/>
      <c r="I154" s="447"/>
      <c r="J154" s="447"/>
      <c r="K154" s="447"/>
      <c r="L154" s="447"/>
      <c r="M154" s="447"/>
      <c r="N154" s="486"/>
      <c r="O154" s="441"/>
      <c r="P154" s="441"/>
      <c r="Q154" s="441"/>
      <c r="R154" s="441"/>
      <c r="S154" s="441"/>
      <c r="T154" s="441"/>
      <c r="U154" s="441"/>
      <c r="V154" s="441"/>
      <c r="W154" s="441"/>
      <c r="X154" s="441"/>
      <c r="Y154" s="441"/>
      <c r="Z154" s="441"/>
    </row>
    <row r="155" spans="1:26" ht="12.75" customHeight="1" x14ac:dyDescent="0.2">
      <c r="A155" s="441"/>
      <c r="B155" s="441"/>
      <c r="C155" s="447"/>
      <c r="D155" s="447"/>
      <c r="E155" s="447"/>
      <c r="F155" s="447"/>
      <c r="G155" s="447"/>
      <c r="H155" s="447"/>
      <c r="I155" s="447"/>
      <c r="J155" s="447"/>
      <c r="K155" s="447"/>
      <c r="L155" s="447"/>
      <c r="M155" s="447"/>
      <c r="N155" s="486"/>
      <c r="O155" s="441"/>
      <c r="P155" s="441"/>
      <c r="Q155" s="441"/>
      <c r="R155" s="441"/>
      <c r="S155" s="441"/>
      <c r="T155" s="441"/>
      <c r="U155" s="441"/>
      <c r="V155" s="441"/>
      <c r="W155" s="441"/>
      <c r="X155" s="441"/>
      <c r="Y155" s="441"/>
      <c r="Z155" s="441"/>
    </row>
    <row r="156" spans="1:26" ht="12.75" customHeight="1" x14ac:dyDescent="0.2">
      <c r="A156" s="441"/>
      <c r="B156" s="441"/>
      <c r="C156" s="447"/>
      <c r="D156" s="447"/>
      <c r="E156" s="447"/>
      <c r="F156" s="447"/>
      <c r="G156" s="447"/>
      <c r="H156" s="447"/>
      <c r="I156" s="447"/>
      <c r="J156" s="447"/>
      <c r="K156" s="447"/>
      <c r="L156" s="447"/>
      <c r="M156" s="447"/>
      <c r="N156" s="486"/>
      <c r="O156" s="441"/>
      <c r="P156" s="441"/>
      <c r="Q156" s="441"/>
      <c r="R156" s="441"/>
      <c r="S156" s="441"/>
      <c r="T156" s="441"/>
      <c r="U156" s="441"/>
      <c r="V156" s="441"/>
      <c r="W156" s="441"/>
      <c r="X156" s="441"/>
      <c r="Y156" s="441"/>
      <c r="Z156" s="441"/>
    </row>
    <row r="157" spans="1:26" ht="12.75" customHeight="1" x14ac:dyDescent="0.2">
      <c r="A157" s="441"/>
      <c r="B157" s="441"/>
      <c r="C157" s="447"/>
      <c r="D157" s="447"/>
      <c r="E157" s="447"/>
      <c r="F157" s="447"/>
      <c r="G157" s="447"/>
      <c r="H157" s="447"/>
      <c r="I157" s="447"/>
      <c r="J157" s="447"/>
      <c r="K157" s="447"/>
      <c r="L157" s="447"/>
      <c r="M157" s="447"/>
      <c r="N157" s="486"/>
      <c r="O157" s="441"/>
      <c r="P157" s="441"/>
      <c r="Q157" s="441"/>
      <c r="R157" s="441"/>
      <c r="S157" s="441"/>
      <c r="T157" s="441"/>
      <c r="U157" s="441"/>
      <c r="V157" s="441"/>
      <c r="W157" s="441"/>
      <c r="X157" s="441"/>
      <c r="Y157" s="441"/>
      <c r="Z157" s="441"/>
    </row>
    <row r="158" spans="1:26" ht="12.75" customHeight="1" x14ac:dyDescent="0.2">
      <c r="A158" s="441"/>
      <c r="B158" s="441"/>
      <c r="C158" s="447"/>
      <c r="D158" s="447"/>
      <c r="E158" s="447"/>
      <c r="F158" s="447"/>
      <c r="G158" s="447"/>
      <c r="H158" s="447"/>
      <c r="I158" s="447"/>
      <c r="J158" s="447"/>
      <c r="K158" s="447"/>
      <c r="L158" s="447"/>
      <c r="M158" s="447"/>
      <c r="N158" s="486"/>
      <c r="O158" s="441"/>
      <c r="P158" s="441"/>
      <c r="Q158" s="441"/>
      <c r="R158" s="441"/>
      <c r="S158" s="441"/>
      <c r="T158" s="441"/>
      <c r="U158" s="441"/>
      <c r="V158" s="441"/>
      <c r="W158" s="441"/>
      <c r="X158" s="441"/>
      <c r="Y158" s="441"/>
      <c r="Z158" s="441"/>
    </row>
    <row r="159" spans="1:26" ht="12.75" customHeight="1" x14ac:dyDescent="0.2">
      <c r="A159" s="441"/>
      <c r="B159" s="441"/>
      <c r="C159" s="447"/>
      <c r="D159" s="447"/>
      <c r="E159" s="447"/>
      <c r="F159" s="447"/>
      <c r="G159" s="447"/>
      <c r="H159" s="447"/>
      <c r="I159" s="447"/>
      <c r="J159" s="447"/>
      <c r="K159" s="447"/>
      <c r="L159" s="447"/>
      <c r="M159" s="447"/>
      <c r="N159" s="486"/>
      <c r="O159" s="441"/>
      <c r="P159" s="441"/>
      <c r="Q159" s="441"/>
      <c r="R159" s="441"/>
      <c r="S159" s="441"/>
      <c r="T159" s="441"/>
      <c r="U159" s="441"/>
      <c r="V159" s="441"/>
      <c r="W159" s="441"/>
      <c r="X159" s="441"/>
      <c r="Y159" s="441"/>
      <c r="Z159" s="441"/>
    </row>
    <row r="160" spans="1:26" ht="12.75" customHeight="1" x14ac:dyDescent="0.2">
      <c r="A160" s="441"/>
      <c r="B160" s="441"/>
      <c r="C160" s="447"/>
      <c r="D160" s="447"/>
      <c r="E160" s="447"/>
      <c r="F160" s="447"/>
      <c r="G160" s="447"/>
      <c r="H160" s="447"/>
      <c r="I160" s="447"/>
      <c r="J160" s="447"/>
      <c r="K160" s="447"/>
      <c r="L160" s="447"/>
      <c r="M160" s="447"/>
      <c r="N160" s="486"/>
      <c r="O160" s="441"/>
      <c r="P160" s="441"/>
      <c r="Q160" s="441"/>
      <c r="R160" s="441"/>
      <c r="S160" s="441"/>
      <c r="T160" s="441"/>
      <c r="U160" s="441"/>
      <c r="V160" s="441"/>
      <c r="W160" s="441"/>
      <c r="X160" s="441"/>
      <c r="Y160" s="441"/>
      <c r="Z160" s="441"/>
    </row>
    <row r="161" spans="1:26" ht="12.75" customHeight="1" x14ac:dyDescent="0.2">
      <c r="A161" s="441"/>
      <c r="B161" s="441"/>
      <c r="C161" s="447"/>
      <c r="D161" s="447"/>
      <c r="E161" s="447"/>
      <c r="F161" s="447"/>
      <c r="G161" s="447"/>
      <c r="H161" s="447"/>
      <c r="I161" s="447"/>
      <c r="J161" s="447"/>
      <c r="K161" s="447"/>
      <c r="L161" s="447"/>
      <c r="M161" s="447"/>
      <c r="N161" s="486"/>
      <c r="O161" s="441"/>
      <c r="P161" s="441"/>
      <c r="Q161" s="441"/>
      <c r="R161" s="441"/>
      <c r="S161" s="441"/>
      <c r="T161" s="441"/>
      <c r="U161" s="441"/>
      <c r="V161" s="441"/>
      <c r="W161" s="441"/>
      <c r="X161" s="441"/>
      <c r="Y161" s="441"/>
      <c r="Z161" s="441"/>
    </row>
    <row r="162" spans="1:26" ht="12.75" customHeight="1" x14ac:dyDescent="0.2">
      <c r="A162" s="441"/>
      <c r="B162" s="441"/>
      <c r="C162" s="447"/>
      <c r="D162" s="447"/>
      <c r="E162" s="447"/>
      <c r="F162" s="447"/>
      <c r="G162" s="447"/>
      <c r="H162" s="447"/>
      <c r="I162" s="447"/>
      <c r="J162" s="447"/>
      <c r="K162" s="447"/>
      <c r="L162" s="447"/>
      <c r="M162" s="447"/>
      <c r="N162" s="486"/>
      <c r="O162" s="441"/>
      <c r="P162" s="441"/>
      <c r="Q162" s="441"/>
      <c r="R162" s="441"/>
      <c r="S162" s="441"/>
      <c r="T162" s="441"/>
      <c r="U162" s="441"/>
      <c r="V162" s="441"/>
      <c r="W162" s="441"/>
      <c r="X162" s="441"/>
      <c r="Y162" s="441"/>
      <c r="Z162" s="441"/>
    </row>
    <row r="163" spans="1:26" ht="12.75" customHeight="1" x14ac:dyDescent="0.2">
      <c r="A163" s="441"/>
      <c r="B163" s="441"/>
      <c r="C163" s="447"/>
      <c r="D163" s="447"/>
      <c r="E163" s="447"/>
      <c r="F163" s="447"/>
      <c r="G163" s="447"/>
      <c r="H163" s="447"/>
      <c r="I163" s="447"/>
      <c r="J163" s="447"/>
      <c r="K163" s="447"/>
      <c r="L163" s="447"/>
      <c r="M163" s="447"/>
      <c r="N163" s="486"/>
      <c r="O163" s="441"/>
      <c r="P163" s="441"/>
      <c r="Q163" s="441"/>
      <c r="R163" s="441"/>
      <c r="S163" s="441"/>
      <c r="T163" s="441"/>
      <c r="U163" s="441"/>
      <c r="V163" s="441"/>
      <c r="W163" s="441"/>
      <c r="X163" s="441"/>
      <c r="Y163" s="441"/>
      <c r="Z163" s="441"/>
    </row>
    <row r="164" spans="1:26" ht="12.75" customHeight="1" x14ac:dyDescent="0.2">
      <c r="A164" s="441"/>
      <c r="B164" s="441"/>
      <c r="C164" s="447"/>
      <c r="D164" s="447"/>
      <c r="E164" s="447"/>
      <c r="F164" s="447"/>
      <c r="G164" s="447"/>
      <c r="H164" s="447"/>
      <c r="I164" s="447"/>
      <c r="J164" s="447"/>
      <c r="K164" s="447"/>
      <c r="L164" s="447"/>
      <c r="M164" s="447"/>
      <c r="N164" s="486"/>
      <c r="O164" s="441"/>
      <c r="P164" s="441"/>
      <c r="Q164" s="441"/>
      <c r="R164" s="441"/>
      <c r="S164" s="441"/>
      <c r="T164" s="441"/>
      <c r="U164" s="441"/>
      <c r="V164" s="441"/>
      <c r="W164" s="441"/>
      <c r="X164" s="441"/>
      <c r="Y164" s="441"/>
      <c r="Z164" s="441"/>
    </row>
    <row r="165" spans="1:26" ht="12.75" customHeight="1" x14ac:dyDescent="0.2">
      <c r="A165" s="441"/>
      <c r="B165" s="441"/>
      <c r="C165" s="447"/>
      <c r="D165" s="447"/>
      <c r="E165" s="447"/>
      <c r="F165" s="447"/>
      <c r="G165" s="447"/>
      <c r="H165" s="447"/>
      <c r="I165" s="447"/>
      <c r="J165" s="447"/>
      <c r="K165" s="447"/>
      <c r="L165" s="447"/>
      <c r="M165" s="447"/>
      <c r="N165" s="486"/>
      <c r="O165" s="441"/>
      <c r="P165" s="441"/>
      <c r="Q165" s="441"/>
      <c r="R165" s="441"/>
      <c r="S165" s="441"/>
      <c r="T165" s="441"/>
      <c r="U165" s="441"/>
      <c r="V165" s="441"/>
      <c r="W165" s="441"/>
      <c r="X165" s="441"/>
      <c r="Y165" s="441"/>
      <c r="Z165" s="441"/>
    </row>
    <row r="166" spans="1:26" ht="12.75" customHeight="1" x14ac:dyDescent="0.2">
      <c r="A166" s="441"/>
      <c r="B166" s="441"/>
      <c r="C166" s="447"/>
      <c r="D166" s="447"/>
      <c r="E166" s="447"/>
      <c r="F166" s="447"/>
      <c r="G166" s="447"/>
      <c r="H166" s="447"/>
      <c r="I166" s="447"/>
      <c r="J166" s="447"/>
      <c r="K166" s="447"/>
      <c r="L166" s="447"/>
      <c r="M166" s="447"/>
      <c r="N166" s="486"/>
      <c r="O166" s="441"/>
      <c r="P166" s="441"/>
      <c r="Q166" s="441"/>
      <c r="R166" s="441"/>
      <c r="S166" s="441"/>
      <c r="T166" s="441"/>
      <c r="U166" s="441"/>
      <c r="V166" s="441"/>
      <c r="W166" s="441"/>
      <c r="X166" s="441"/>
      <c r="Y166" s="441"/>
      <c r="Z166" s="441"/>
    </row>
    <row r="167" spans="1:26" ht="12.75" customHeight="1" x14ac:dyDescent="0.2">
      <c r="A167" s="441"/>
      <c r="B167" s="441"/>
      <c r="C167" s="447"/>
      <c r="D167" s="447"/>
      <c r="E167" s="447"/>
      <c r="F167" s="447"/>
      <c r="G167" s="447"/>
      <c r="H167" s="447"/>
      <c r="I167" s="447"/>
      <c r="J167" s="447"/>
      <c r="K167" s="447"/>
      <c r="L167" s="447"/>
      <c r="M167" s="447"/>
      <c r="N167" s="486"/>
      <c r="O167" s="441"/>
      <c r="P167" s="441"/>
      <c r="Q167" s="441"/>
      <c r="R167" s="441"/>
      <c r="S167" s="441"/>
      <c r="T167" s="441"/>
      <c r="U167" s="441"/>
      <c r="V167" s="441"/>
      <c r="W167" s="441"/>
      <c r="X167" s="441"/>
      <c r="Y167" s="441"/>
      <c r="Z167" s="441"/>
    </row>
    <row r="168" spans="1:26" ht="12.75" customHeight="1" x14ac:dyDescent="0.2">
      <c r="A168" s="441"/>
      <c r="B168" s="441"/>
      <c r="C168" s="447"/>
      <c r="D168" s="447"/>
      <c r="E168" s="447"/>
      <c r="F168" s="447"/>
      <c r="G168" s="447"/>
      <c r="H168" s="447"/>
      <c r="I168" s="447"/>
      <c r="J168" s="447"/>
      <c r="K168" s="447"/>
      <c r="L168" s="447"/>
      <c r="M168" s="447"/>
      <c r="N168" s="486"/>
      <c r="O168" s="441"/>
      <c r="P168" s="441"/>
      <c r="Q168" s="441"/>
      <c r="R168" s="441"/>
      <c r="S168" s="441"/>
      <c r="T168" s="441"/>
      <c r="U168" s="441"/>
      <c r="V168" s="441"/>
      <c r="W168" s="441"/>
      <c r="X168" s="441"/>
      <c r="Y168" s="441"/>
      <c r="Z168" s="441"/>
    </row>
    <row r="169" spans="1:26" ht="12.75" customHeight="1" x14ac:dyDescent="0.2">
      <c r="A169" s="441"/>
      <c r="B169" s="441"/>
      <c r="C169" s="447"/>
      <c r="D169" s="447"/>
      <c r="E169" s="447"/>
      <c r="F169" s="447"/>
      <c r="G169" s="447"/>
      <c r="H169" s="447"/>
      <c r="I169" s="447"/>
      <c r="J169" s="447"/>
      <c r="K169" s="447"/>
      <c r="L169" s="447"/>
      <c r="M169" s="447"/>
      <c r="N169" s="486"/>
      <c r="O169" s="441"/>
      <c r="P169" s="441"/>
      <c r="Q169" s="441"/>
      <c r="R169" s="441"/>
      <c r="S169" s="441"/>
      <c r="T169" s="441"/>
      <c r="U169" s="441"/>
      <c r="V169" s="441"/>
      <c r="W169" s="441"/>
      <c r="X169" s="441"/>
      <c r="Y169" s="441"/>
      <c r="Z169" s="441"/>
    </row>
    <row r="170" spans="1:26" ht="12.75" customHeight="1" x14ac:dyDescent="0.2">
      <c r="A170" s="441"/>
      <c r="B170" s="441"/>
      <c r="C170" s="447"/>
      <c r="D170" s="447"/>
      <c r="E170" s="447"/>
      <c r="F170" s="447"/>
      <c r="G170" s="447"/>
      <c r="H170" s="447"/>
      <c r="I170" s="447"/>
      <c r="J170" s="447"/>
      <c r="K170" s="447"/>
      <c r="L170" s="447"/>
      <c r="M170" s="447"/>
      <c r="N170" s="486"/>
      <c r="O170" s="441"/>
      <c r="P170" s="441"/>
      <c r="Q170" s="441"/>
      <c r="R170" s="441"/>
      <c r="S170" s="441"/>
      <c r="T170" s="441"/>
      <c r="U170" s="441"/>
      <c r="V170" s="441"/>
      <c r="W170" s="441"/>
      <c r="X170" s="441"/>
      <c r="Y170" s="441"/>
      <c r="Z170" s="441"/>
    </row>
    <row r="171" spans="1:26" ht="12.75" customHeight="1" x14ac:dyDescent="0.2">
      <c r="A171" s="441"/>
      <c r="B171" s="441"/>
      <c r="C171" s="447"/>
      <c r="D171" s="447"/>
      <c r="E171" s="447"/>
      <c r="F171" s="447"/>
      <c r="G171" s="447"/>
      <c r="H171" s="447"/>
      <c r="I171" s="447"/>
      <c r="J171" s="447"/>
      <c r="K171" s="447"/>
      <c r="L171" s="447"/>
      <c r="M171" s="447"/>
      <c r="N171" s="486"/>
      <c r="O171" s="441"/>
      <c r="P171" s="441"/>
      <c r="Q171" s="441"/>
      <c r="R171" s="441"/>
      <c r="S171" s="441"/>
      <c r="T171" s="441"/>
      <c r="U171" s="441"/>
      <c r="V171" s="441"/>
      <c r="W171" s="441"/>
      <c r="X171" s="441"/>
      <c r="Y171" s="441"/>
      <c r="Z171" s="441"/>
    </row>
    <row r="172" spans="1:26" ht="12.75" customHeight="1" x14ac:dyDescent="0.2">
      <c r="A172" s="441"/>
      <c r="B172" s="441"/>
      <c r="C172" s="447"/>
      <c r="D172" s="447"/>
      <c r="E172" s="447"/>
      <c r="F172" s="447"/>
      <c r="G172" s="447"/>
      <c r="H172" s="447"/>
      <c r="I172" s="447"/>
      <c r="J172" s="447"/>
      <c r="K172" s="447"/>
      <c r="L172" s="447"/>
      <c r="M172" s="447"/>
      <c r="N172" s="486"/>
      <c r="O172" s="441"/>
      <c r="P172" s="441"/>
      <c r="Q172" s="441"/>
      <c r="R172" s="441"/>
      <c r="S172" s="441"/>
      <c r="T172" s="441"/>
      <c r="U172" s="441"/>
      <c r="V172" s="441"/>
      <c r="W172" s="441"/>
      <c r="X172" s="441"/>
      <c r="Y172" s="441"/>
      <c r="Z172" s="441"/>
    </row>
    <row r="173" spans="1:26" ht="12.75" customHeight="1" x14ac:dyDescent="0.2">
      <c r="A173" s="441"/>
      <c r="B173" s="441"/>
      <c r="C173" s="447"/>
      <c r="D173" s="447"/>
      <c r="E173" s="447"/>
      <c r="F173" s="447"/>
      <c r="G173" s="447"/>
      <c r="H173" s="447"/>
      <c r="I173" s="447"/>
      <c r="J173" s="447"/>
      <c r="K173" s="447"/>
      <c r="L173" s="447"/>
      <c r="M173" s="447"/>
      <c r="N173" s="486"/>
      <c r="O173" s="441"/>
      <c r="P173" s="441"/>
      <c r="Q173" s="441"/>
      <c r="R173" s="441"/>
      <c r="S173" s="441"/>
      <c r="T173" s="441"/>
      <c r="U173" s="441"/>
      <c r="V173" s="441"/>
      <c r="W173" s="441"/>
      <c r="X173" s="441"/>
      <c r="Y173" s="441"/>
      <c r="Z173" s="441"/>
    </row>
    <row r="174" spans="1:26" ht="12.75" customHeight="1" x14ac:dyDescent="0.2">
      <c r="A174" s="441"/>
      <c r="B174" s="441"/>
      <c r="C174" s="447"/>
      <c r="D174" s="447"/>
      <c r="E174" s="447"/>
      <c r="F174" s="447"/>
      <c r="G174" s="447"/>
      <c r="H174" s="447"/>
      <c r="I174" s="447"/>
      <c r="J174" s="447"/>
      <c r="K174" s="447"/>
      <c r="L174" s="447"/>
      <c r="M174" s="447"/>
      <c r="N174" s="486"/>
      <c r="O174" s="441"/>
      <c r="P174" s="441"/>
      <c r="Q174" s="441"/>
      <c r="R174" s="441"/>
      <c r="S174" s="441"/>
      <c r="T174" s="441"/>
      <c r="U174" s="441"/>
      <c r="V174" s="441"/>
      <c r="W174" s="441"/>
      <c r="X174" s="441"/>
      <c r="Y174" s="441"/>
      <c r="Z174" s="441"/>
    </row>
    <row r="175" spans="1:26" ht="12.75" customHeight="1" x14ac:dyDescent="0.2">
      <c r="A175" s="441"/>
      <c r="B175" s="441"/>
      <c r="C175" s="447"/>
      <c r="D175" s="447"/>
      <c r="E175" s="447"/>
      <c r="F175" s="447"/>
      <c r="G175" s="447"/>
      <c r="H175" s="447"/>
      <c r="I175" s="447"/>
      <c r="J175" s="447"/>
      <c r="K175" s="447"/>
      <c r="L175" s="447"/>
      <c r="M175" s="447"/>
      <c r="N175" s="486"/>
      <c r="O175" s="441"/>
      <c r="P175" s="441"/>
      <c r="Q175" s="441"/>
      <c r="R175" s="441"/>
      <c r="S175" s="441"/>
      <c r="T175" s="441"/>
      <c r="U175" s="441"/>
      <c r="V175" s="441"/>
      <c r="W175" s="441"/>
      <c r="X175" s="441"/>
      <c r="Y175" s="441"/>
      <c r="Z175" s="441"/>
    </row>
    <row r="176" spans="1:26" ht="12.75" customHeight="1" x14ac:dyDescent="0.2">
      <c r="A176" s="441"/>
      <c r="B176" s="441"/>
      <c r="C176" s="447"/>
      <c r="D176" s="447"/>
      <c r="E176" s="447"/>
      <c r="F176" s="447"/>
      <c r="G176" s="447"/>
      <c r="H176" s="447"/>
      <c r="I176" s="447"/>
      <c r="J176" s="447"/>
      <c r="K176" s="447"/>
      <c r="L176" s="447"/>
      <c r="M176" s="447"/>
      <c r="N176" s="486"/>
      <c r="O176" s="441"/>
      <c r="P176" s="441"/>
      <c r="Q176" s="441"/>
      <c r="R176" s="441"/>
      <c r="S176" s="441"/>
      <c r="T176" s="441"/>
      <c r="U176" s="441"/>
      <c r="V176" s="441"/>
      <c r="W176" s="441"/>
      <c r="X176" s="441"/>
      <c r="Y176" s="441"/>
      <c r="Z176" s="441"/>
    </row>
    <row r="177" spans="1:26" ht="12.75" customHeight="1" x14ac:dyDescent="0.2">
      <c r="A177" s="441"/>
      <c r="B177" s="441"/>
      <c r="C177" s="447"/>
      <c r="D177" s="447"/>
      <c r="E177" s="447"/>
      <c r="F177" s="447"/>
      <c r="G177" s="447"/>
      <c r="H177" s="447"/>
      <c r="I177" s="447"/>
      <c r="J177" s="447"/>
      <c r="K177" s="447"/>
      <c r="L177" s="447"/>
      <c r="M177" s="447"/>
      <c r="N177" s="486"/>
      <c r="O177" s="441"/>
      <c r="P177" s="441"/>
      <c r="Q177" s="441"/>
      <c r="R177" s="441"/>
      <c r="S177" s="441"/>
      <c r="T177" s="441"/>
      <c r="U177" s="441"/>
      <c r="V177" s="441"/>
      <c r="W177" s="441"/>
      <c r="X177" s="441"/>
      <c r="Y177" s="441"/>
      <c r="Z177" s="441"/>
    </row>
    <row r="178" spans="1:26" ht="12.75" customHeight="1" x14ac:dyDescent="0.2">
      <c r="A178" s="441"/>
      <c r="B178" s="441"/>
      <c r="C178" s="447"/>
      <c r="D178" s="447"/>
      <c r="E178" s="447"/>
      <c r="F178" s="447"/>
      <c r="G178" s="447"/>
      <c r="H178" s="447"/>
      <c r="I178" s="447"/>
      <c r="J178" s="447"/>
      <c r="K178" s="447"/>
      <c r="L178" s="447"/>
      <c r="M178" s="447"/>
      <c r="N178" s="486"/>
      <c r="O178" s="441"/>
      <c r="P178" s="441"/>
      <c r="Q178" s="441"/>
      <c r="R178" s="441"/>
      <c r="S178" s="441"/>
      <c r="T178" s="441"/>
      <c r="U178" s="441"/>
      <c r="V178" s="441"/>
      <c r="W178" s="441"/>
      <c r="X178" s="441"/>
      <c r="Y178" s="441"/>
      <c r="Z178" s="441"/>
    </row>
    <row r="179" spans="1:26" ht="12.75" customHeight="1" x14ac:dyDescent="0.2">
      <c r="A179" s="441"/>
      <c r="B179" s="441"/>
      <c r="C179" s="447"/>
      <c r="D179" s="447"/>
      <c r="E179" s="447"/>
      <c r="F179" s="447"/>
      <c r="G179" s="447"/>
      <c r="H179" s="447"/>
      <c r="I179" s="447"/>
      <c r="J179" s="447"/>
      <c r="K179" s="447"/>
      <c r="L179" s="447"/>
      <c r="M179" s="447"/>
      <c r="N179" s="486"/>
      <c r="O179" s="441"/>
      <c r="P179" s="441"/>
      <c r="Q179" s="441"/>
      <c r="R179" s="441"/>
      <c r="S179" s="441"/>
      <c r="T179" s="441"/>
      <c r="U179" s="441"/>
      <c r="V179" s="441"/>
      <c r="W179" s="441"/>
      <c r="X179" s="441"/>
      <c r="Y179" s="441"/>
      <c r="Z179" s="441"/>
    </row>
    <row r="180" spans="1:26" ht="12.75" customHeight="1" x14ac:dyDescent="0.2">
      <c r="A180" s="441"/>
      <c r="B180" s="441"/>
      <c r="C180" s="447"/>
      <c r="D180" s="447"/>
      <c r="E180" s="447"/>
      <c r="F180" s="447"/>
      <c r="G180" s="447"/>
      <c r="H180" s="447"/>
      <c r="I180" s="447"/>
      <c r="J180" s="447"/>
      <c r="K180" s="447"/>
      <c r="L180" s="447"/>
      <c r="M180" s="447"/>
      <c r="N180" s="486"/>
      <c r="O180" s="441"/>
      <c r="P180" s="441"/>
      <c r="Q180" s="441"/>
      <c r="R180" s="441"/>
      <c r="S180" s="441"/>
      <c r="T180" s="441"/>
      <c r="U180" s="441"/>
      <c r="V180" s="441"/>
      <c r="W180" s="441"/>
      <c r="X180" s="441"/>
      <c r="Y180" s="441"/>
      <c r="Z180" s="441"/>
    </row>
    <row r="181" spans="1:26" ht="12.75" customHeight="1" x14ac:dyDescent="0.2">
      <c r="A181" s="441"/>
      <c r="B181" s="441"/>
      <c r="C181" s="447"/>
      <c r="D181" s="447"/>
      <c r="E181" s="447"/>
      <c r="F181" s="447"/>
      <c r="G181" s="447"/>
      <c r="H181" s="447"/>
      <c r="I181" s="447"/>
      <c r="J181" s="447"/>
      <c r="K181" s="447"/>
      <c r="L181" s="447"/>
      <c r="M181" s="447"/>
      <c r="N181" s="486"/>
      <c r="O181" s="441"/>
      <c r="P181" s="441"/>
      <c r="Q181" s="441"/>
      <c r="R181" s="441"/>
      <c r="S181" s="441"/>
      <c r="T181" s="441"/>
      <c r="U181" s="441"/>
      <c r="V181" s="441"/>
      <c r="W181" s="441"/>
      <c r="X181" s="441"/>
      <c r="Y181" s="441"/>
      <c r="Z181" s="441"/>
    </row>
    <row r="182" spans="1:26" ht="12.75" customHeight="1" x14ac:dyDescent="0.2">
      <c r="A182" s="441"/>
      <c r="B182" s="441"/>
      <c r="C182" s="447"/>
      <c r="D182" s="447"/>
      <c r="E182" s="447"/>
      <c r="F182" s="447"/>
      <c r="G182" s="447"/>
      <c r="H182" s="447"/>
      <c r="I182" s="447"/>
      <c r="J182" s="447"/>
      <c r="K182" s="447"/>
      <c r="L182" s="447"/>
      <c r="M182" s="447"/>
      <c r="N182" s="486"/>
      <c r="O182" s="441"/>
      <c r="P182" s="441"/>
      <c r="Q182" s="441"/>
      <c r="R182" s="441"/>
      <c r="S182" s="441"/>
      <c r="T182" s="441"/>
      <c r="U182" s="441"/>
      <c r="V182" s="441"/>
      <c r="W182" s="441"/>
      <c r="X182" s="441"/>
      <c r="Y182" s="441"/>
      <c r="Z182" s="441"/>
    </row>
    <row r="183" spans="1:26" ht="12.75" customHeight="1" x14ac:dyDescent="0.2">
      <c r="A183" s="441"/>
      <c r="B183" s="441"/>
      <c r="C183" s="447"/>
      <c r="D183" s="447"/>
      <c r="E183" s="447"/>
      <c r="F183" s="447"/>
      <c r="G183" s="447"/>
      <c r="H183" s="447"/>
      <c r="I183" s="447"/>
      <c r="J183" s="447"/>
      <c r="K183" s="447"/>
      <c r="L183" s="447"/>
      <c r="M183" s="447"/>
      <c r="N183" s="486"/>
      <c r="O183" s="441"/>
      <c r="P183" s="441"/>
      <c r="Q183" s="441"/>
      <c r="R183" s="441"/>
      <c r="S183" s="441"/>
      <c r="T183" s="441"/>
      <c r="U183" s="441"/>
      <c r="V183" s="441"/>
      <c r="W183" s="441"/>
      <c r="X183" s="441"/>
      <c r="Y183" s="441"/>
      <c r="Z183" s="441"/>
    </row>
    <row r="184" spans="1:26" ht="12.75" customHeight="1" x14ac:dyDescent="0.2">
      <c r="A184" s="441"/>
      <c r="B184" s="441"/>
      <c r="C184" s="447"/>
      <c r="D184" s="447"/>
      <c r="E184" s="447"/>
      <c r="F184" s="447"/>
      <c r="G184" s="447"/>
      <c r="H184" s="447"/>
      <c r="I184" s="447"/>
      <c r="J184" s="447"/>
      <c r="K184" s="447"/>
      <c r="L184" s="447"/>
      <c r="M184" s="447"/>
      <c r="N184" s="486"/>
      <c r="O184" s="441"/>
      <c r="P184" s="441"/>
      <c r="Q184" s="441"/>
      <c r="R184" s="441"/>
      <c r="S184" s="441"/>
      <c r="T184" s="441"/>
      <c r="U184" s="441"/>
      <c r="V184" s="441"/>
      <c r="W184" s="441"/>
      <c r="X184" s="441"/>
      <c r="Y184" s="441"/>
      <c r="Z184" s="441"/>
    </row>
    <row r="185" spans="1:26" ht="12.75" customHeight="1" x14ac:dyDescent="0.2">
      <c r="A185" s="441"/>
      <c r="B185" s="441"/>
      <c r="C185" s="447"/>
      <c r="D185" s="447"/>
      <c r="E185" s="447"/>
      <c r="F185" s="447"/>
      <c r="G185" s="447"/>
      <c r="H185" s="447"/>
      <c r="I185" s="447"/>
      <c r="J185" s="447"/>
      <c r="K185" s="447"/>
      <c r="L185" s="447"/>
      <c r="M185" s="447"/>
      <c r="N185" s="486"/>
      <c r="O185" s="441"/>
      <c r="P185" s="441"/>
      <c r="Q185" s="441"/>
      <c r="R185" s="441"/>
      <c r="S185" s="441"/>
      <c r="T185" s="441"/>
      <c r="U185" s="441"/>
      <c r="V185" s="441"/>
      <c r="W185" s="441"/>
      <c r="X185" s="441"/>
      <c r="Y185" s="441"/>
      <c r="Z185" s="441"/>
    </row>
    <row r="186" spans="1:26" ht="12.75" customHeight="1" x14ac:dyDescent="0.2">
      <c r="A186" s="441"/>
      <c r="B186" s="441"/>
      <c r="C186" s="447"/>
      <c r="D186" s="447"/>
      <c r="E186" s="447"/>
      <c r="F186" s="447"/>
      <c r="G186" s="447"/>
      <c r="H186" s="447"/>
      <c r="I186" s="447"/>
      <c r="J186" s="447"/>
      <c r="K186" s="447"/>
      <c r="L186" s="447"/>
      <c r="M186" s="447"/>
      <c r="N186" s="486"/>
      <c r="O186" s="441"/>
      <c r="P186" s="441"/>
      <c r="Q186" s="441"/>
      <c r="R186" s="441"/>
      <c r="S186" s="441"/>
      <c r="T186" s="441"/>
      <c r="U186" s="441"/>
      <c r="V186" s="441"/>
      <c r="W186" s="441"/>
      <c r="X186" s="441"/>
      <c r="Y186" s="441"/>
      <c r="Z186" s="441"/>
    </row>
    <row r="187" spans="1:26" ht="12.75" customHeight="1" x14ac:dyDescent="0.2">
      <c r="A187" s="441"/>
      <c r="B187" s="441"/>
      <c r="C187" s="447"/>
      <c r="D187" s="447"/>
      <c r="E187" s="447"/>
      <c r="F187" s="447"/>
      <c r="G187" s="447"/>
      <c r="H187" s="447"/>
      <c r="I187" s="447"/>
      <c r="J187" s="447"/>
      <c r="K187" s="447"/>
      <c r="L187" s="447"/>
      <c r="M187" s="447"/>
      <c r="N187" s="486"/>
      <c r="O187" s="441"/>
      <c r="P187" s="441"/>
      <c r="Q187" s="441"/>
      <c r="R187" s="441"/>
      <c r="S187" s="441"/>
      <c r="T187" s="441"/>
      <c r="U187" s="441"/>
      <c r="V187" s="441"/>
      <c r="W187" s="441"/>
      <c r="X187" s="441"/>
      <c r="Y187" s="441"/>
      <c r="Z187" s="441"/>
    </row>
    <row r="188" spans="1:26" ht="12.75" customHeight="1" x14ac:dyDescent="0.2">
      <c r="A188" s="441"/>
      <c r="B188" s="441"/>
      <c r="C188" s="447"/>
      <c r="D188" s="447"/>
      <c r="E188" s="447"/>
      <c r="F188" s="447"/>
      <c r="G188" s="447"/>
      <c r="H188" s="447"/>
      <c r="I188" s="447"/>
      <c r="J188" s="447"/>
      <c r="K188" s="447"/>
      <c r="L188" s="447"/>
      <c r="M188" s="447"/>
      <c r="N188" s="486"/>
      <c r="O188" s="441"/>
      <c r="P188" s="441"/>
      <c r="Q188" s="441"/>
      <c r="R188" s="441"/>
      <c r="S188" s="441"/>
      <c r="T188" s="441"/>
      <c r="U188" s="441"/>
      <c r="V188" s="441"/>
      <c r="W188" s="441"/>
      <c r="X188" s="441"/>
      <c r="Y188" s="441"/>
      <c r="Z188" s="441"/>
    </row>
    <row r="189" spans="1:26" ht="12.75" customHeight="1" x14ac:dyDescent="0.2">
      <c r="A189" s="441"/>
      <c r="B189" s="441"/>
      <c r="C189" s="447"/>
      <c r="D189" s="447"/>
      <c r="E189" s="447"/>
      <c r="F189" s="447"/>
      <c r="G189" s="447"/>
      <c r="H189" s="447"/>
      <c r="I189" s="447"/>
      <c r="J189" s="447"/>
      <c r="K189" s="447"/>
      <c r="L189" s="447"/>
      <c r="M189" s="447"/>
      <c r="N189" s="486"/>
      <c r="O189" s="441"/>
      <c r="P189" s="441"/>
      <c r="Q189" s="441"/>
      <c r="R189" s="441"/>
      <c r="S189" s="441"/>
      <c r="T189" s="441"/>
      <c r="U189" s="441"/>
      <c r="V189" s="441"/>
      <c r="W189" s="441"/>
      <c r="X189" s="441"/>
      <c r="Y189" s="441"/>
      <c r="Z189" s="441"/>
    </row>
    <row r="190" spans="1:26" ht="12.75" customHeight="1" x14ac:dyDescent="0.2">
      <c r="A190" s="441"/>
      <c r="B190" s="441"/>
      <c r="C190" s="447"/>
      <c r="D190" s="447"/>
      <c r="E190" s="447"/>
      <c r="F190" s="447"/>
      <c r="G190" s="447"/>
      <c r="H190" s="447"/>
      <c r="I190" s="447"/>
      <c r="J190" s="447"/>
      <c r="K190" s="447"/>
      <c r="L190" s="447"/>
      <c r="M190" s="447"/>
      <c r="N190" s="486"/>
      <c r="O190" s="441"/>
      <c r="P190" s="441"/>
      <c r="Q190" s="441"/>
      <c r="R190" s="441"/>
      <c r="S190" s="441"/>
      <c r="T190" s="441"/>
      <c r="U190" s="441"/>
      <c r="V190" s="441"/>
      <c r="W190" s="441"/>
      <c r="X190" s="441"/>
      <c r="Y190" s="441"/>
      <c r="Z190" s="441"/>
    </row>
    <row r="191" spans="1:26" ht="12.75" customHeight="1" x14ac:dyDescent="0.2">
      <c r="A191" s="441"/>
      <c r="B191" s="441"/>
      <c r="C191" s="447"/>
      <c r="D191" s="447"/>
      <c r="E191" s="447"/>
      <c r="F191" s="447"/>
      <c r="G191" s="447"/>
      <c r="H191" s="447"/>
      <c r="I191" s="447"/>
      <c r="J191" s="447"/>
      <c r="K191" s="447"/>
      <c r="L191" s="447"/>
      <c r="M191" s="447"/>
      <c r="N191" s="486"/>
      <c r="O191" s="441"/>
      <c r="P191" s="441"/>
      <c r="Q191" s="441"/>
      <c r="R191" s="441"/>
      <c r="S191" s="441"/>
      <c r="T191" s="441"/>
      <c r="U191" s="441"/>
      <c r="V191" s="441"/>
      <c r="W191" s="441"/>
      <c r="X191" s="441"/>
      <c r="Y191" s="441"/>
      <c r="Z191" s="441"/>
    </row>
    <row r="192" spans="1:26" ht="12.75" customHeight="1" x14ac:dyDescent="0.2">
      <c r="A192" s="441"/>
      <c r="B192" s="441"/>
      <c r="C192" s="447"/>
      <c r="D192" s="447"/>
      <c r="E192" s="447"/>
      <c r="F192" s="447"/>
      <c r="G192" s="447"/>
      <c r="H192" s="447"/>
      <c r="I192" s="447"/>
      <c r="J192" s="447"/>
      <c r="K192" s="447"/>
      <c r="L192" s="447"/>
      <c r="M192" s="447"/>
      <c r="N192" s="486"/>
      <c r="O192" s="441"/>
      <c r="P192" s="441"/>
      <c r="Q192" s="441"/>
      <c r="R192" s="441"/>
      <c r="S192" s="441"/>
      <c r="T192" s="441"/>
      <c r="U192" s="441"/>
      <c r="V192" s="441"/>
      <c r="W192" s="441"/>
      <c r="X192" s="441"/>
      <c r="Y192" s="441"/>
      <c r="Z192" s="441"/>
    </row>
    <row r="193" spans="1:26" ht="12.75" customHeight="1" x14ac:dyDescent="0.2">
      <c r="A193" s="441"/>
      <c r="B193" s="441"/>
      <c r="C193" s="447"/>
      <c r="D193" s="447"/>
      <c r="E193" s="447"/>
      <c r="F193" s="447"/>
      <c r="G193" s="447"/>
      <c r="H193" s="447"/>
      <c r="I193" s="447"/>
      <c r="J193" s="447"/>
      <c r="K193" s="447"/>
      <c r="L193" s="447"/>
      <c r="M193" s="447"/>
      <c r="N193" s="486"/>
      <c r="O193" s="441"/>
      <c r="P193" s="441"/>
      <c r="Q193" s="441"/>
      <c r="R193" s="441"/>
      <c r="S193" s="441"/>
      <c r="T193" s="441"/>
      <c r="U193" s="441"/>
      <c r="V193" s="441"/>
      <c r="W193" s="441"/>
      <c r="X193" s="441"/>
      <c r="Y193" s="441"/>
      <c r="Z193" s="441"/>
    </row>
    <row r="194" spans="1:26" ht="12.75" customHeight="1" x14ac:dyDescent="0.2">
      <c r="A194" s="441"/>
      <c r="B194" s="441"/>
      <c r="C194" s="447"/>
      <c r="D194" s="447"/>
      <c r="E194" s="447"/>
      <c r="F194" s="447"/>
      <c r="G194" s="447"/>
      <c r="H194" s="447"/>
      <c r="I194" s="447"/>
      <c r="J194" s="447"/>
      <c r="K194" s="447"/>
      <c r="L194" s="447"/>
      <c r="M194" s="447"/>
      <c r="N194" s="486"/>
      <c r="O194" s="441"/>
      <c r="P194" s="441"/>
      <c r="Q194" s="441"/>
      <c r="R194" s="441"/>
      <c r="S194" s="441"/>
      <c r="T194" s="441"/>
      <c r="U194" s="441"/>
      <c r="V194" s="441"/>
      <c r="W194" s="441"/>
      <c r="X194" s="441"/>
      <c r="Y194" s="441"/>
      <c r="Z194" s="441"/>
    </row>
    <row r="195" spans="1:26" ht="12.75" customHeight="1" x14ac:dyDescent="0.2">
      <c r="A195" s="441"/>
      <c r="B195" s="441"/>
      <c r="C195" s="447"/>
      <c r="D195" s="447"/>
      <c r="E195" s="447"/>
      <c r="F195" s="447"/>
      <c r="G195" s="447"/>
      <c r="H195" s="447"/>
      <c r="I195" s="447"/>
      <c r="J195" s="447"/>
      <c r="K195" s="447"/>
      <c r="L195" s="447"/>
      <c r="M195" s="447"/>
      <c r="N195" s="486"/>
      <c r="O195" s="441"/>
      <c r="P195" s="441"/>
      <c r="Q195" s="441"/>
      <c r="R195" s="441"/>
      <c r="S195" s="441"/>
      <c r="T195" s="441"/>
      <c r="U195" s="441"/>
      <c r="V195" s="441"/>
      <c r="W195" s="441"/>
      <c r="X195" s="441"/>
      <c r="Y195" s="441"/>
      <c r="Z195" s="441"/>
    </row>
    <row r="196" spans="1:26" ht="12.75" customHeight="1" x14ac:dyDescent="0.2">
      <c r="A196" s="441"/>
      <c r="B196" s="441"/>
      <c r="C196" s="447"/>
      <c r="D196" s="447"/>
      <c r="E196" s="447"/>
      <c r="F196" s="447"/>
      <c r="G196" s="447"/>
      <c r="H196" s="447"/>
      <c r="I196" s="447"/>
      <c r="J196" s="447"/>
      <c r="K196" s="447"/>
      <c r="L196" s="447"/>
      <c r="M196" s="447"/>
      <c r="N196" s="486"/>
      <c r="O196" s="441"/>
      <c r="P196" s="441"/>
      <c r="Q196" s="441"/>
      <c r="R196" s="441"/>
      <c r="S196" s="441"/>
      <c r="T196" s="441"/>
      <c r="U196" s="441"/>
      <c r="V196" s="441"/>
      <c r="W196" s="441"/>
      <c r="X196" s="441"/>
      <c r="Y196" s="441"/>
      <c r="Z196" s="441"/>
    </row>
    <row r="197" spans="1:26" ht="12.75" customHeight="1" x14ac:dyDescent="0.2">
      <c r="A197" s="441"/>
      <c r="B197" s="441"/>
      <c r="C197" s="447"/>
      <c r="D197" s="447"/>
      <c r="E197" s="447"/>
      <c r="F197" s="447"/>
      <c r="G197" s="447"/>
      <c r="H197" s="447"/>
      <c r="I197" s="447"/>
      <c r="J197" s="447"/>
      <c r="K197" s="447"/>
      <c r="L197" s="447"/>
      <c r="M197" s="447"/>
      <c r="N197" s="486"/>
      <c r="O197" s="441"/>
      <c r="P197" s="441"/>
      <c r="Q197" s="441"/>
      <c r="R197" s="441"/>
      <c r="S197" s="441"/>
      <c r="T197" s="441"/>
      <c r="U197" s="441"/>
      <c r="V197" s="441"/>
      <c r="W197" s="441"/>
      <c r="X197" s="441"/>
      <c r="Y197" s="441"/>
      <c r="Z197" s="441"/>
    </row>
    <row r="198" spans="1:26" ht="12.75" customHeight="1" x14ac:dyDescent="0.2">
      <c r="A198" s="441"/>
      <c r="B198" s="441"/>
      <c r="C198" s="447"/>
      <c r="D198" s="447"/>
      <c r="E198" s="447"/>
      <c r="F198" s="447"/>
      <c r="G198" s="447"/>
      <c r="H198" s="447"/>
      <c r="I198" s="447"/>
      <c r="J198" s="447"/>
      <c r="K198" s="447"/>
      <c r="L198" s="447"/>
      <c r="M198" s="447"/>
      <c r="N198" s="486"/>
      <c r="O198" s="441"/>
      <c r="P198" s="441"/>
      <c r="Q198" s="441"/>
      <c r="R198" s="441"/>
      <c r="S198" s="441"/>
      <c r="T198" s="441"/>
      <c r="U198" s="441"/>
      <c r="V198" s="441"/>
      <c r="W198" s="441"/>
      <c r="X198" s="441"/>
      <c r="Y198" s="441"/>
      <c r="Z198" s="441"/>
    </row>
    <row r="199" spans="1:26" ht="12.75" customHeight="1" x14ac:dyDescent="0.2">
      <c r="A199" s="441"/>
      <c r="B199" s="441"/>
      <c r="C199" s="447"/>
      <c r="D199" s="447"/>
      <c r="E199" s="447"/>
      <c r="F199" s="447"/>
      <c r="G199" s="447"/>
      <c r="H199" s="447"/>
      <c r="I199" s="447"/>
      <c r="J199" s="447"/>
      <c r="K199" s="447"/>
      <c r="L199" s="447"/>
      <c r="M199" s="447"/>
      <c r="N199" s="486"/>
      <c r="O199" s="441"/>
      <c r="P199" s="441"/>
      <c r="Q199" s="441"/>
      <c r="R199" s="441"/>
      <c r="S199" s="441"/>
      <c r="T199" s="441"/>
      <c r="U199" s="441"/>
      <c r="V199" s="441"/>
      <c r="W199" s="441"/>
      <c r="X199" s="441"/>
      <c r="Y199" s="441"/>
      <c r="Z199" s="441"/>
    </row>
    <row r="200" spans="1:26" ht="12.75" customHeight="1" x14ac:dyDescent="0.2">
      <c r="A200" s="441"/>
      <c r="B200" s="441"/>
      <c r="C200" s="447"/>
      <c r="D200" s="447"/>
      <c r="E200" s="447"/>
      <c r="F200" s="447"/>
      <c r="G200" s="447"/>
      <c r="H200" s="447"/>
      <c r="I200" s="447"/>
      <c r="J200" s="447"/>
      <c r="K200" s="447"/>
      <c r="L200" s="447"/>
      <c r="M200" s="447"/>
      <c r="N200" s="486"/>
      <c r="O200" s="441"/>
      <c r="P200" s="441"/>
      <c r="Q200" s="441"/>
      <c r="R200" s="441"/>
      <c r="S200" s="441"/>
      <c r="T200" s="441"/>
      <c r="U200" s="441"/>
      <c r="V200" s="441"/>
      <c r="W200" s="441"/>
      <c r="X200" s="441"/>
      <c r="Y200" s="441"/>
      <c r="Z200" s="441"/>
    </row>
    <row r="201" spans="1:26" ht="12.75" customHeight="1" x14ac:dyDescent="0.2">
      <c r="A201" s="441"/>
      <c r="B201" s="441"/>
      <c r="C201" s="447"/>
      <c r="D201" s="447"/>
      <c r="E201" s="447"/>
      <c r="F201" s="447"/>
      <c r="G201" s="447"/>
      <c r="H201" s="447"/>
      <c r="I201" s="447"/>
      <c r="J201" s="447"/>
      <c r="K201" s="447"/>
      <c r="L201" s="447"/>
      <c r="M201" s="447"/>
      <c r="N201" s="486"/>
      <c r="O201" s="441"/>
      <c r="P201" s="441"/>
      <c r="Q201" s="441"/>
      <c r="R201" s="441"/>
      <c r="S201" s="441"/>
      <c r="T201" s="441"/>
      <c r="U201" s="441"/>
      <c r="V201" s="441"/>
      <c r="W201" s="441"/>
      <c r="X201" s="441"/>
      <c r="Y201" s="441"/>
      <c r="Z201" s="441"/>
    </row>
    <row r="202" spans="1:26" ht="12.75" customHeight="1" x14ac:dyDescent="0.2">
      <c r="A202" s="441"/>
      <c r="B202" s="441"/>
      <c r="C202" s="447"/>
      <c r="D202" s="447"/>
      <c r="E202" s="447"/>
      <c r="F202" s="447"/>
      <c r="G202" s="447"/>
      <c r="H202" s="447"/>
      <c r="I202" s="447"/>
      <c r="J202" s="447"/>
      <c r="K202" s="447"/>
      <c r="L202" s="447"/>
      <c r="M202" s="447"/>
      <c r="N202" s="486"/>
      <c r="O202" s="441"/>
      <c r="P202" s="441"/>
      <c r="Q202" s="441"/>
      <c r="R202" s="441"/>
      <c r="S202" s="441"/>
      <c r="T202" s="441"/>
      <c r="U202" s="441"/>
      <c r="V202" s="441"/>
      <c r="W202" s="441"/>
      <c r="X202" s="441"/>
      <c r="Y202" s="441"/>
      <c r="Z202" s="441"/>
    </row>
    <row r="203" spans="1:26" ht="12.75" customHeight="1" x14ac:dyDescent="0.2">
      <c r="A203" s="441"/>
      <c r="B203" s="441"/>
      <c r="C203" s="447"/>
      <c r="D203" s="447"/>
      <c r="E203" s="447"/>
      <c r="F203" s="447"/>
      <c r="G203" s="447"/>
      <c r="H203" s="447"/>
      <c r="I203" s="447"/>
      <c r="J203" s="447"/>
      <c r="K203" s="447"/>
      <c r="L203" s="447"/>
      <c r="M203" s="447"/>
      <c r="N203" s="486"/>
      <c r="O203" s="441"/>
      <c r="P203" s="441"/>
      <c r="Q203" s="441"/>
      <c r="R203" s="441"/>
      <c r="S203" s="441"/>
      <c r="T203" s="441"/>
      <c r="U203" s="441"/>
      <c r="V203" s="441"/>
      <c r="W203" s="441"/>
      <c r="X203" s="441"/>
      <c r="Y203" s="441"/>
      <c r="Z203" s="441"/>
    </row>
    <row r="204" spans="1:26" ht="12.75" customHeight="1" x14ac:dyDescent="0.2">
      <c r="A204" s="441"/>
      <c r="B204" s="441"/>
      <c r="C204" s="447"/>
      <c r="D204" s="447"/>
      <c r="E204" s="447"/>
      <c r="F204" s="447"/>
      <c r="G204" s="447"/>
      <c r="H204" s="447"/>
      <c r="I204" s="447"/>
      <c r="J204" s="447"/>
      <c r="K204" s="447"/>
      <c r="L204" s="447"/>
      <c r="M204" s="447"/>
      <c r="N204" s="486"/>
      <c r="O204" s="441"/>
      <c r="P204" s="441"/>
      <c r="Q204" s="441"/>
      <c r="R204" s="441"/>
      <c r="S204" s="441"/>
      <c r="T204" s="441"/>
      <c r="U204" s="441"/>
      <c r="V204" s="441"/>
      <c r="W204" s="441"/>
      <c r="X204" s="441"/>
      <c r="Y204" s="441"/>
      <c r="Z204" s="441"/>
    </row>
    <row r="205" spans="1:26" ht="12.75" customHeight="1" x14ac:dyDescent="0.2">
      <c r="A205" s="441"/>
      <c r="B205" s="441"/>
      <c r="C205" s="447"/>
      <c r="D205" s="447"/>
      <c r="E205" s="447"/>
      <c r="F205" s="447"/>
      <c r="G205" s="447"/>
      <c r="H205" s="447"/>
      <c r="I205" s="447"/>
      <c r="J205" s="447"/>
      <c r="K205" s="447"/>
      <c r="L205" s="447"/>
      <c r="M205" s="447"/>
      <c r="N205" s="486"/>
      <c r="O205" s="441"/>
      <c r="P205" s="441"/>
      <c r="Q205" s="441"/>
      <c r="R205" s="441"/>
      <c r="S205" s="441"/>
      <c r="T205" s="441"/>
      <c r="U205" s="441"/>
      <c r="V205" s="441"/>
      <c r="W205" s="441"/>
      <c r="X205" s="441"/>
      <c r="Y205" s="441"/>
      <c r="Z205" s="441"/>
    </row>
    <row r="206" spans="1:26" ht="12.75" customHeight="1" x14ac:dyDescent="0.2">
      <c r="A206" s="441"/>
      <c r="B206" s="441"/>
      <c r="C206" s="447"/>
      <c r="D206" s="447"/>
      <c r="E206" s="447"/>
      <c r="F206" s="447"/>
      <c r="G206" s="447"/>
      <c r="H206" s="447"/>
      <c r="I206" s="447"/>
      <c r="J206" s="447"/>
      <c r="K206" s="447"/>
      <c r="L206" s="447"/>
      <c r="M206" s="447"/>
      <c r="N206" s="486"/>
      <c r="O206" s="441"/>
      <c r="P206" s="441"/>
      <c r="Q206" s="441"/>
      <c r="R206" s="441"/>
      <c r="S206" s="441"/>
      <c r="T206" s="441"/>
      <c r="U206" s="441"/>
      <c r="V206" s="441"/>
      <c r="W206" s="441"/>
      <c r="X206" s="441"/>
      <c r="Y206" s="441"/>
      <c r="Z206" s="441"/>
    </row>
    <row r="207" spans="1:26" ht="12.75" customHeight="1" x14ac:dyDescent="0.2">
      <c r="A207" s="441"/>
      <c r="B207" s="441"/>
      <c r="C207" s="447"/>
      <c r="D207" s="447"/>
      <c r="E207" s="447"/>
      <c r="F207" s="447"/>
      <c r="G207" s="447"/>
      <c r="H207" s="447"/>
      <c r="I207" s="447"/>
      <c r="J207" s="447"/>
      <c r="K207" s="447"/>
      <c r="L207" s="447"/>
      <c r="M207" s="447"/>
      <c r="N207" s="486"/>
      <c r="O207" s="441"/>
      <c r="P207" s="441"/>
      <c r="Q207" s="441"/>
      <c r="R207" s="441"/>
      <c r="S207" s="441"/>
      <c r="T207" s="441"/>
      <c r="U207" s="441"/>
      <c r="V207" s="441"/>
      <c r="W207" s="441"/>
      <c r="X207" s="441"/>
      <c r="Y207" s="441"/>
      <c r="Z207" s="441"/>
    </row>
    <row r="208" spans="1:26" ht="12.75" customHeight="1" x14ac:dyDescent="0.2">
      <c r="A208" s="441"/>
      <c r="B208" s="441"/>
      <c r="C208" s="447"/>
      <c r="D208" s="447"/>
      <c r="E208" s="447"/>
      <c r="F208" s="447"/>
      <c r="G208" s="447"/>
      <c r="H208" s="447"/>
      <c r="I208" s="447"/>
      <c r="J208" s="447"/>
      <c r="K208" s="447"/>
      <c r="L208" s="447"/>
      <c r="M208" s="447"/>
      <c r="N208" s="486"/>
      <c r="O208" s="441"/>
      <c r="P208" s="441"/>
      <c r="Q208" s="441"/>
      <c r="R208" s="441"/>
      <c r="S208" s="441"/>
      <c r="T208" s="441"/>
      <c r="U208" s="441"/>
      <c r="V208" s="441"/>
      <c r="W208" s="441"/>
      <c r="X208" s="441"/>
      <c r="Y208" s="441"/>
      <c r="Z208" s="441"/>
    </row>
    <row r="209" spans="1:26" ht="12.75" customHeight="1" x14ac:dyDescent="0.2">
      <c r="A209" s="441"/>
      <c r="B209" s="441"/>
      <c r="C209" s="447"/>
      <c r="D209" s="447"/>
      <c r="E209" s="447"/>
      <c r="F209" s="447"/>
      <c r="G209" s="447"/>
      <c r="H209" s="447"/>
      <c r="I209" s="447"/>
      <c r="J209" s="447"/>
      <c r="K209" s="447"/>
      <c r="L209" s="447"/>
      <c r="M209" s="447"/>
      <c r="N209" s="486"/>
      <c r="O209" s="441"/>
      <c r="P209" s="441"/>
      <c r="Q209" s="441"/>
      <c r="R209" s="441"/>
      <c r="S209" s="441"/>
      <c r="T209" s="441"/>
      <c r="U209" s="441"/>
      <c r="V209" s="441"/>
      <c r="W209" s="441"/>
      <c r="X209" s="441"/>
      <c r="Y209" s="441"/>
      <c r="Z209" s="441"/>
    </row>
    <row r="210" spans="1:26" ht="12.75" customHeight="1" x14ac:dyDescent="0.2">
      <c r="A210" s="441"/>
      <c r="B210" s="441"/>
      <c r="C210" s="447"/>
      <c r="D210" s="447"/>
      <c r="E210" s="447"/>
      <c r="F210" s="447"/>
      <c r="G210" s="447"/>
      <c r="H210" s="447"/>
      <c r="I210" s="447"/>
      <c r="J210" s="447"/>
      <c r="K210" s="447"/>
      <c r="L210" s="447"/>
      <c r="M210" s="447"/>
      <c r="N210" s="486"/>
      <c r="O210" s="441"/>
      <c r="P210" s="441"/>
      <c r="Q210" s="441"/>
      <c r="R210" s="441"/>
      <c r="S210" s="441"/>
      <c r="T210" s="441"/>
      <c r="U210" s="441"/>
      <c r="V210" s="441"/>
      <c r="W210" s="441"/>
      <c r="X210" s="441"/>
      <c r="Y210" s="441"/>
      <c r="Z210" s="441"/>
    </row>
    <row r="211" spans="1:26" ht="12.75" customHeight="1" x14ac:dyDescent="0.2">
      <c r="A211" s="441"/>
      <c r="B211" s="441"/>
      <c r="C211" s="447"/>
      <c r="D211" s="447"/>
      <c r="E211" s="447"/>
      <c r="F211" s="447"/>
      <c r="G211" s="447"/>
      <c r="H211" s="447"/>
      <c r="I211" s="447"/>
      <c r="J211" s="447"/>
      <c r="K211" s="447"/>
      <c r="L211" s="447"/>
      <c r="M211" s="447"/>
      <c r="N211" s="486"/>
      <c r="O211" s="441"/>
      <c r="P211" s="441"/>
      <c r="Q211" s="441"/>
      <c r="R211" s="441"/>
      <c r="S211" s="441"/>
      <c r="T211" s="441"/>
      <c r="U211" s="441"/>
      <c r="V211" s="441"/>
      <c r="W211" s="441"/>
      <c r="X211" s="441"/>
      <c r="Y211" s="441"/>
      <c r="Z211" s="441"/>
    </row>
    <row r="212" spans="1:26" ht="12.75" customHeight="1" x14ac:dyDescent="0.2">
      <c r="A212" s="441"/>
      <c r="B212" s="441"/>
      <c r="C212" s="447"/>
      <c r="D212" s="447"/>
      <c r="E212" s="447"/>
      <c r="F212" s="447"/>
      <c r="G212" s="447"/>
      <c r="H212" s="447"/>
      <c r="I212" s="447"/>
      <c r="J212" s="447"/>
      <c r="K212" s="447"/>
      <c r="L212" s="447"/>
      <c r="M212" s="447"/>
      <c r="N212" s="486"/>
      <c r="O212" s="441"/>
      <c r="P212" s="441"/>
      <c r="Q212" s="441"/>
      <c r="R212" s="441"/>
      <c r="S212" s="441"/>
      <c r="T212" s="441"/>
      <c r="U212" s="441"/>
      <c r="V212" s="441"/>
      <c r="W212" s="441"/>
      <c r="X212" s="441"/>
      <c r="Y212" s="441"/>
      <c r="Z212" s="441"/>
    </row>
    <row r="213" spans="1:26" ht="12.75" customHeight="1" x14ac:dyDescent="0.2">
      <c r="A213" s="441"/>
      <c r="B213" s="441"/>
      <c r="C213" s="447"/>
      <c r="D213" s="447"/>
      <c r="E213" s="447"/>
      <c r="F213" s="447"/>
      <c r="G213" s="447"/>
      <c r="H213" s="447"/>
      <c r="I213" s="447"/>
      <c r="J213" s="447"/>
      <c r="K213" s="447"/>
      <c r="L213" s="447"/>
      <c r="M213" s="447"/>
      <c r="N213" s="486"/>
      <c r="O213" s="441"/>
      <c r="P213" s="441"/>
      <c r="Q213" s="441"/>
      <c r="R213" s="441"/>
      <c r="S213" s="441"/>
      <c r="T213" s="441"/>
      <c r="U213" s="441"/>
      <c r="V213" s="441"/>
      <c r="W213" s="441"/>
      <c r="X213" s="441"/>
      <c r="Y213" s="441"/>
      <c r="Z213" s="441"/>
    </row>
    <row r="214" spans="1:26" ht="12.75" customHeight="1" x14ac:dyDescent="0.2">
      <c r="A214" s="441"/>
      <c r="B214" s="441"/>
      <c r="C214" s="447"/>
      <c r="D214" s="447"/>
      <c r="E214" s="447"/>
      <c r="F214" s="447"/>
      <c r="G214" s="447"/>
      <c r="H214" s="447"/>
      <c r="I214" s="447"/>
      <c r="J214" s="447"/>
      <c r="K214" s="447"/>
      <c r="L214" s="447"/>
      <c r="M214" s="447"/>
      <c r="N214" s="486"/>
      <c r="O214" s="441"/>
      <c r="P214" s="441"/>
      <c r="Q214" s="441"/>
      <c r="R214" s="441"/>
      <c r="S214" s="441"/>
      <c r="T214" s="441"/>
      <c r="U214" s="441"/>
      <c r="V214" s="441"/>
      <c r="W214" s="441"/>
      <c r="X214" s="441"/>
      <c r="Y214" s="441"/>
      <c r="Z214" s="441"/>
    </row>
    <row r="215" spans="1:26" ht="12.75" customHeight="1" x14ac:dyDescent="0.2">
      <c r="A215" s="441"/>
      <c r="B215" s="441"/>
      <c r="C215" s="447"/>
      <c r="D215" s="447"/>
      <c r="E215" s="447"/>
      <c r="F215" s="447"/>
      <c r="G215" s="447"/>
      <c r="H215" s="447"/>
      <c r="I215" s="447"/>
      <c r="J215" s="447"/>
      <c r="K215" s="447"/>
      <c r="L215" s="447"/>
      <c r="M215" s="447"/>
      <c r="N215" s="486"/>
      <c r="O215" s="441"/>
      <c r="P215" s="441"/>
      <c r="Q215" s="441"/>
      <c r="R215" s="441"/>
      <c r="S215" s="441"/>
      <c r="T215" s="441"/>
      <c r="U215" s="441"/>
      <c r="V215" s="441"/>
      <c r="W215" s="441"/>
      <c r="X215" s="441"/>
      <c r="Y215" s="441"/>
      <c r="Z215" s="441"/>
    </row>
    <row r="216" spans="1:26" ht="12.75" customHeight="1" x14ac:dyDescent="0.2">
      <c r="A216" s="441"/>
      <c r="B216" s="441"/>
      <c r="C216" s="447"/>
      <c r="D216" s="447"/>
      <c r="E216" s="447"/>
      <c r="F216" s="447"/>
      <c r="G216" s="447"/>
      <c r="H216" s="447"/>
      <c r="I216" s="447"/>
      <c r="J216" s="447"/>
      <c r="K216" s="447"/>
      <c r="L216" s="447"/>
      <c r="M216" s="447"/>
      <c r="N216" s="486"/>
      <c r="O216" s="441"/>
      <c r="P216" s="441"/>
      <c r="Q216" s="441"/>
      <c r="R216" s="441"/>
      <c r="S216" s="441"/>
      <c r="T216" s="441"/>
      <c r="U216" s="441"/>
      <c r="V216" s="441"/>
      <c r="W216" s="441"/>
      <c r="X216" s="441"/>
      <c r="Y216" s="441"/>
      <c r="Z216" s="441"/>
    </row>
    <row r="217" spans="1:26" ht="12.75" customHeight="1" x14ac:dyDescent="0.2">
      <c r="A217" s="441"/>
      <c r="B217" s="441"/>
      <c r="C217" s="447"/>
      <c r="D217" s="447"/>
      <c r="E217" s="447"/>
      <c r="F217" s="447"/>
      <c r="G217" s="447"/>
      <c r="H217" s="447"/>
      <c r="I217" s="447"/>
      <c r="J217" s="447"/>
      <c r="K217" s="447"/>
      <c r="L217" s="447"/>
      <c r="M217" s="447"/>
      <c r="N217" s="486"/>
      <c r="O217" s="441"/>
      <c r="P217" s="441"/>
      <c r="Q217" s="441"/>
      <c r="R217" s="441"/>
      <c r="S217" s="441"/>
      <c r="T217" s="441"/>
      <c r="U217" s="441"/>
      <c r="V217" s="441"/>
      <c r="W217" s="441"/>
      <c r="X217" s="441"/>
      <c r="Y217" s="441"/>
      <c r="Z217" s="441"/>
    </row>
    <row r="218" spans="1:26" ht="12.75" customHeight="1" x14ac:dyDescent="0.2">
      <c r="A218" s="441"/>
      <c r="B218" s="441"/>
      <c r="C218" s="447"/>
      <c r="D218" s="447"/>
      <c r="E218" s="447"/>
      <c r="F218" s="447"/>
      <c r="G218" s="447"/>
      <c r="H218" s="447"/>
      <c r="I218" s="447"/>
      <c r="J218" s="447"/>
      <c r="K218" s="447"/>
      <c r="L218" s="447"/>
      <c r="M218" s="447"/>
      <c r="N218" s="486"/>
      <c r="O218" s="441"/>
      <c r="P218" s="441"/>
      <c r="Q218" s="441"/>
      <c r="R218" s="441"/>
      <c r="S218" s="441"/>
      <c r="T218" s="441"/>
      <c r="U218" s="441"/>
      <c r="V218" s="441"/>
      <c r="W218" s="441"/>
      <c r="X218" s="441"/>
      <c r="Y218" s="441"/>
      <c r="Z218" s="441"/>
    </row>
    <row r="219" spans="1:26" ht="12.75" customHeight="1" x14ac:dyDescent="0.2">
      <c r="A219" s="441"/>
      <c r="B219" s="441"/>
      <c r="C219" s="447"/>
      <c r="D219" s="447"/>
      <c r="E219" s="447"/>
      <c r="F219" s="447"/>
      <c r="G219" s="447"/>
      <c r="H219" s="447"/>
      <c r="I219" s="447"/>
      <c r="J219" s="447"/>
      <c r="K219" s="447"/>
      <c r="L219" s="447"/>
      <c r="M219" s="447"/>
      <c r="N219" s="486"/>
      <c r="O219" s="441"/>
      <c r="P219" s="441"/>
      <c r="Q219" s="441"/>
      <c r="R219" s="441"/>
      <c r="S219" s="441"/>
      <c r="T219" s="441"/>
      <c r="U219" s="441"/>
      <c r="V219" s="441"/>
      <c r="W219" s="441"/>
      <c r="X219" s="441"/>
      <c r="Y219" s="441"/>
      <c r="Z219" s="441"/>
    </row>
    <row r="220" spans="1:26" ht="12.75" customHeight="1" x14ac:dyDescent="0.2">
      <c r="A220" s="441"/>
      <c r="B220" s="441"/>
      <c r="C220" s="447"/>
      <c r="D220" s="447"/>
      <c r="E220" s="447"/>
      <c r="F220" s="447"/>
      <c r="G220" s="447"/>
      <c r="H220" s="447"/>
      <c r="I220" s="447"/>
      <c r="J220" s="447"/>
      <c r="K220" s="447"/>
      <c r="L220" s="447"/>
      <c r="M220" s="447"/>
      <c r="N220" s="486"/>
      <c r="O220" s="441"/>
      <c r="P220" s="441"/>
      <c r="Q220" s="441"/>
      <c r="R220" s="441"/>
      <c r="S220" s="441"/>
      <c r="T220" s="441"/>
      <c r="U220" s="441"/>
      <c r="V220" s="441"/>
      <c r="W220" s="441"/>
      <c r="X220" s="441"/>
      <c r="Y220" s="441"/>
      <c r="Z220" s="441"/>
    </row>
    <row r="221" spans="1:26" ht="12.75" customHeight="1" x14ac:dyDescent="0.2">
      <c r="A221" s="441"/>
      <c r="B221" s="441"/>
      <c r="C221" s="447"/>
      <c r="D221" s="447"/>
      <c r="E221" s="447"/>
      <c r="F221" s="447"/>
      <c r="G221" s="447"/>
      <c r="H221" s="447"/>
      <c r="I221" s="447"/>
      <c r="J221" s="447"/>
      <c r="K221" s="447"/>
      <c r="L221" s="447"/>
      <c r="M221" s="447"/>
      <c r="N221" s="486"/>
      <c r="O221" s="441"/>
      <c r="P221" s="441"/>
      <c r="Q221" s="441"/>
      <c r="R221" s="441"/>
      <c r="S221" s="441"/>
      <c r="T221" s="441"/>
      <c r="U221" s="441"/>
      <c r="V221" s="441"/>
      <c r="W221" s="441"/>
      <c r="X221" s="441"/>
      <c r="Y221" s="441"/>
      <c r="Z221" s="441"/>
    </row>
    <row r="222" spans="1:26" ht="12.75" customHeight="1" x14ac:dyDescent="0.2">
      <c r="A222" s="441"/>
      <c r="B222" s="441"/>
      <c r="C222" s="447"/>
      <c r="D222" s="447"/>
      <c r="E222" s="447"/>
      <c r="F222" s="447"/>
      <c r="G222" s="447"/>
      <c r="H222" s="447"/>
      <c r="I222" s="447"/>
      <c r="J222" s="447"/>
      <c r="K222" s="447"/>
      <c r="L222" s="447"/>
      <c r="M222" s="447"/>
      <c r="N222" s="486"/>
      <c r="O222" s="441"/>
      <c r="P222" s="441"/>
      <c r="Q222" s="441"/>
      <c r="R222" s="441"/>
      <c r="S222" s="441"/>
      <c r="T222" s="441"/>
      <c r="U222" s="441"/>
      <c r="V222" s="441"/>
      <c r="W222" s="441"/>
      <c r="X222" s="441"/>
      <c r="Y222" s="441"/>
      <c r="Z222" s="441"/>
    </row>
    <row r="223" spans="1:26" ht="12.75" customHeight="1" x14ac:dyDescent="0.2">
      <c r="A223" s="441"/>
      <c r="B223" s="441"/>
      <c r="C223" s="447"/>
      <c r="D223" s="447"/>
      <c r="E223" s="447"/>
      <c r="F223" s="447"/>
      <c r="G223" s="447"/>
      <c r="H223" s="447"/>
      <c r="I223" s="447"/>
      <c r="J223" s="447"/>
      <c r="K223" s="447"/>
      <c r="L223" s="447"/>
      <c r="M223" s="447"/>
      <c r="N223" s="486"/>
      <c r="O223" s="441"/>
      <c r="P223" s="441"/>
      <c r="Q223" s="441"/>
      <c r="R223" s="441"/>
      <c r="S223" s="441"/>
      <c r="T223" s="441"/>
      <c r="U223" s="441"/>
      <c r="V223" s="441"/>
      <c r="W223" s="441"/>
      <c r="X223" s="441"/>
      <c r="Y223" s="441"/>
      <c r="Z223" s="441"/>
    </row>
    <row r="224" spans="1:26" ht="12.75" customHeight="1" x14ac:dyDescent="0.2">
      <c r="A224" s="441"/>
      <c r="B224" s="441"/>
      <c r="C224" s="447"/>
      <c r="D224" s="447"/>
      <c r="E224" s="447"/>
      <c r="F224" s="447"/>
      <c r="G224" s="447"/>
      <c r="H224" s="447"/>
      <c r="I224" s="447"/>
      <c r="J224" s="447"/>
      <c r="K224" s="447"/>
      <c r="L224" s="447"/>
      <c r="M224" s="447"/>
      <c r="N224" s="486"/>
      <c r="O224" s="441"/>
      <c r="P224" s="441"/>
      <c r="Q224" s="441"/>
      <c r="R224" s="441"/>
      <c r="S224" s="441"/>
      <c r="T224" s="441"/>
      <c r="U224" s="441"/>
      <c r="V224" s="441"/>
      <c r="W224" s="441"/>
      <c r="X224" s="441"/>
      <c r="Y224" s="441"/>
      <c r="Z224" s="441"/>
    </row>
    <row r="225" spans="1:26" ht="12.75" customHeight="1" x14ac:dyDescent="0.2">
      <c r="A225" s="441"/>
      <c r="B225" s="441"/>
      <c r="C225" s="447"/>
      <c r="D225" s="447"/>
      <c r="E225" s="447"/>
      <c r="F225" s="447"/>
      <c r="G225" s="447"/>
      <c r="H225" s="447"/>
      <c r="I225" s="447"/>
      <c r="J225" s="447"/>
      <c r="K225" s="447"/>
      <c r="L225" s="447"/>
      <c r="M225" s="447"/>
      <c r="N225" s="486"/>
      <c r="O225" s="441"/>
      <c r="P225" s="441"/>
      <c r="Q225" s="441"/>
      <c r="R225" s="441"/>
      <c r="S225" s="441"/>
      <c r="T225" s="441"/>
      <c r="U225" s="441"/>
      <c r="V225" s="441"/>
      <c r="W225" s="441"/>
      <c r="X225" s="441"/>
      <c r="Y225" s="441"/>
      <c r="Z225" s="441"/>
    </row>
    <row r="226" spans="1:26" ht="12.75" customHeight="1" x14ac:dyDescent="0.2">
      <c r="A226" s="441"/>
      <c r="B226" s="441"/>
      <c r="C226" s="447"/>
      <c r="D226" s="447"/>
      <c r="E226" s="447"/>
      <c r="F226" s="447"/>
      <c r="G226" s="447"/>
      <c r="H226" s="447"/>
      <c r="I226" s="447"/>
      <c r="J226" s="447"/>
      <c r="K226" s="447"/>
      <c r="L226" s="447"/>
      <c r="M226" s="447"/>
      <c r="N226" s="486"/>
      <c r="O226" s="441"/>
      <c r="P226" s="441"/>
      <c r="Q226" s="441"/>
      <c r="R226" s="441"/>
      <c r="S226" s="441"/>
      <c r="T226" s="441"/>
      <c r="U226" s="441"/>
      <c r="V226" s="441"/>
      <c r="W226" s="441"/>
      <c r="X226" s="441"/>
      <c r="Y226" s="441"/>
      <c r="Z226" s="441"/>
    </row>
    <row r="227" spans="1:26" ht="12.75" customHeight="1" x14ac:dyDescent="0.2">
      <c r="A227" s="441"/>
      <c r="B227" s="441"/>
      <c r="C227" s="447"/>
      <c r="D227" s="447"/>
      <c r="E227" s="447"/>
      <c r="F227" s="447"/>
      <c r="G227" s="447"/>
      <c r="H227" s="447"/>
      <c r="I227" s="447"/>
      <c r="J227" s="447"/>
      <c r="K227" s="447"/>
      <c r="L227" s="447"/>
      <c r="M227" s="447"/>
      <c r="N227" s="486"/>
      <c r="O227" s="441"/>
      <c r="P227" s="441"/>
      <c r="Q227" s="441"/>
      <c r="R227" s="441"/>
      <c r="S227" s="441"/>
      <c r="T227" s="441"/>
      <c r="U227" s="441"/>
      <c r="V227" s="441"/>
      <c r="W227" s="441"/>
      <c r="X227" s="441"/>
      <c r="Y227" s="441"/>
      <c r="Z227" s="441"/>
    </row>
    <row r="228" spans="1:26" ht="12.75" customHeight="1" x14ac:dyDescent="0.2">
      <c r="A228" s="441"/>
      <c r="B228" s="441"/>
      <c r="C228" s="447"/>
      <c r="D228" s="447"/>
      <c r="E228" s="447"/>
      <c r="F228" s="447"/>
      <c r="G228" s="447"/>
      <c r="H228" s="447"/>
      <c r="I228" s="447"/>
      <c r="J228" s="447"/>
      <c r="K228" s="447"/>
      <c r="L228" s="447"/>
      <c r="M228" s="447"/>
      <c r="N228" s="486"/>
      <c r="O228" s="441"/>
      <c r="P228" s="441"/>
      <c r="Q228" s="441"/>
      <c r="R228" s="441"/>
      <c r="S228" s="441"/>
      <c r="T228" s="441"/>
      <c r="U228" s="441"/>
      <c r="V228" s="441"/>
      <c r="W228" s="441"/>
      <c r="X228" s="441"/>
      <c r="Y228" s="441"/>
      <c r="Z228" s="441"/>
    </row>
    <row r="229" spans="1:26" ht="12.75" customHeight="1" x14ac:dyDescent="0.2">
      <c r="A229" s="441"/>
      <c r="B229" s="441"/>
      <c r="C229" s="447"/>
      <c r="D229" s="447"/>
      <c r="E229" s="447"/>
      <c r="F229" s="447"/>
      <c r="G229" s="447"/>
      <c r="H229" s="447"/>
      <c r="I229" s="447"/>
      <c r="J229" s="447"/>
      <c r="K229" s="447"/>
      <c r="L229" s="447"/>
      <c r="M229" s="447"/>
      <c r="N229" s="486"/>
      <c r="O229" s="441"/>
      <c r="P229" s="441"/>
      <c r="Q229" s="441"/>
      <c r="R229" s="441"/>
      <c r="S229" s="441"/>
      <c r="T229" s="441"/>
      <c r="U229" s="441"/>
      <c r="V229" s="441"/>
      <c r="W229" s="441"/>
      <c r="X229" s="441"/>
      <c r="Y229" s="441"/>
      <c r="Z229" s="441"/>
    </row>
    <row r="230" spans="1:26" ht="12.75" customHeight="1" x14ac:dyDescent="0.2">
      <c r="A230" s="441"/>
      <c r="B230" s="441"/>
      <c r="C230" s="447"/>
      <c r="D230" s="447"/>
      <c r="E230" s="447"/>
      <c r="F230" s="447"/>
      <c r="G230" s="447"/>
      <c r="H230" s="447"/>
      <c r="I230" s="447"/>
      <c r="J230" s="447"/>
      <c r="K230" s="447"/>
      <c r="L230" s="447"/>
      <c r="M230" s="447"/>
      <c r="N230" s="486"/>
      <c r="O230" s="441"/>
      <c r="P230" s="441"/>
      <c r="Q230" s="441"/>
      <c r="R230" s="441"/>
      <c r="S230" s="441"/>
      <c r="T230" s="441"/>
      <c r="U230" s="441"/>
      <c r="V230" s="441"/>
      <c r="W230" s="441"/>
      <c r="X230" s="441"/>
      <c r="Y230" s="441"/>
      <c r="Z230" s="441"/>
    </row>
    <row r="231" spans="1:26" ht="12.75" customHeight="1" x14ac:dyDescent="0.2">
      <c r="A231" s="441"/>
      <c r="B231" s="441"/>
      <c r="C231" s="447"/>
      <c r="D231" s="447"/>
      <c r="E231" s="447"/>
      <c r="F231" s="447"/>
      <c r="G231" s="447"/>
      <c r="H231" s="447"/>
      <c r="I231" s="447"/>
      <c r="J231" s="447"/>
      <c r="K231" s="447"/>
      <c r="L231" s="447"/>
      <c r="M231" s="447"/>
      <c r="N231" s="486"/>
      <c r="O231" s="441"/>
      <c r="P231" s="441"/>
      <c r="Q231" s="441"/>
      <c r="R231" s="441"/>
      <c r="S231" s="441"/>
      <c r="T231" s="441"/>
      <c r="U231" s="441"/>
      <c r="V231" s="441"/>
      <c r="W231" s="441"/>
      <c r="X231" s="441"/>
      <c r="Y231" s="441"/>
      <c r="Z231" s="441"/>
    </row>
    <row r="232" spans="1:26" ht="12.75" customHeight="1" x14ac:dyDescent="0.2">
      <c r="A232" s="441"/>
      <c r="B232" s="441"/>
      <c r="C232" s="447"/>
      <c r="D232" s="447"/>
      <c r="E232" s="447"/>
      <c r="F232" s="447"/>
      <c r="G232" s="447"/>
      <c r="H232" s="447"/>
      <c r="I232" s="447"/>
      <c r="J232" s="447"/>
      <c r="K232" s="447"/>
      <c r="L232" s="447"/>
      <c r="M232" s="447"/>
      <c r="N232" s="486"/>
      <c r="O232" s="441"/>
      <c r="P232" s="441"/>
      <c r="Q232" s="441"/>
      <c r="R232" s="441"/>
      <c r="S232" s="441"/>
      <c r="T232" s="441"/>
      <c r="U232" s="441"/>
      <c r="V232" s="441"/>
      <c r="W232" s="441"/>
      <c r="X232" s="441"/>
      <c r="Y232" s="441"/>
      <c r="Z232" s="441"/>
    </row>
    <row r="233" spans="1:26" ht="12.75" customHeight="1" x14ac:dyDescent="0.2">
      <c r="A233" s="441"/>
      <c r="B233" s="441"/>
      <c r="C233" s="447"/>
      <c r="D233" s="447"/>
      <c r="E233" s="447"/>
      <c r="F233" s="447"/>
      <c r="G233" s="447"/>
      <c r="H233" s="447"/>
      <c r="I233" s="447"/>
      <c r="J233" s="447"/>
      <c r="K233" s="447"/>
      <c r="L233" s="447"/>
      <c r="M233" s="447"/>
      <c r="N233" s="486"/>
      <c r="O233" s="441"/>
      <c r="P233" s="441"/>
      <c r="Q233" s="441"/>
      <c r="R233" s="441"/>
      <c r="S233" s="441"/>
      <c r="T233" s="441"/>
      <c r="U233" s="441"/>
      <c r="V233" s="441"/>
      <c r="W233" s="441"/>
      <c r="X233" s="441"/>
      <c r="Y233" s="441"/>
      <c r="Z233" s="441"/>
    </row>
    <row r="234" spans="1:26" ht="12.75" customHeight="1" x14ac:dyDescent="0.2">
      <c r="A234" s="441"/>
      <c r="B234" s="441"/>
      <c r="C234" s="447"/>
      <c r="D234" s="447"/>
      <c r="E234" s="447"/>
      <c r="F234" s="447"/>
      <c r="G234" s="447"/>
      <c r="H234" s="447"/>
      <c r="I234" s="447"/>
      <c r="J234" s="447"/>
      <c r="K234" s="447"/>
      <c r="L234" s="447"/>
      <c r="M234" s="447"/>
      <c r="N234" s="486"/>
      <c r="O234" s="441"/>
      <c r="P234" s="441"/>
      <c r="Q234" s="441"/>
      <c r="R234" s="441"/>
      <c r="S234" s="441"/>
      <c r="T234" s="441"/>
      <c r="U234" s="441"/>
      <c r="V234" s="441"/>
      <c r="W234" s="441"/>
      <c r="X234" s="441"/>
      <c r="Y234" s="441"/>
      <c r="Z234" s="441"/>
    </row>
    <row r="235" spans="1:26" ht="12.75" customHeight="1" x14ac:dyDescent="0.2">
      <c r="A235" s="441"/>
      <c r="B235" s="441"/>
      <c r="C235" s="447"/>
      <c r="D235" s="447"/>
      <c r="E235" s="447"/>
      <c r="F235" s="447"/>
      <c r="G235" s="447"/>
      <c r="H235" s="447"/>
      <c r="I235" s="447"/>
      <c r="J235" s="447"/>
      <c r="K235" s="447"/>
      <c r="L235" s="447"/>
      <c r="M235" s="447"/>
      <c r="N235" s="486"/>
      <c r="O235" s="441"/>
      <c r="P235" s="441"/>
      <c r="Q235" s="441"/>
      <c r="R235" s="441"/>
      <c r="S235" s="441"/>
      <c r="T235" s="441"/>
      <c r="U235" s="441"/>
      <c r="V235" s="441"/>
      <c r="W235" s="441"/>
      <c r="X235" s="441"/>
      <c r="Y235" s="441"/>
      <c r="Z235" s="441"/>
    </row>
    <row r="236" spans="1:26" ht="12.75" customHeight="1" x14ac:dyDescent="0.2">
      <c r="A236" s="441"/>
      <c r="B236" s="441"/>
      <c r="C236" s="447"/>
      <c r="D236" s="447"/>
      <c r="E236" s="447"/>
      <c r="F236" s="447"/>
      <c r="G236" s="447"/>
      <c r="H236" s="447"/>
      <c r="I236" s="447"/>
      <c r="J236" s="447"/>
      <c r="K236" s="447"/>
      <c r="L236" s="447"/>
      <c r="M236" s="447"/>
      <c r="N236" s="486"/>
      <c r="O236" s="441"/>
      <c r="P236" s="441"/>
      <c r="Q236" s="441"/>
      <c r="R236" s="441"/>
      <c r="S236" s="441"/>
      <c r="T236" s="441"/>
      <c r="U236" s="441"/>
      <c r="V236" s="441"/>
      <c r="W236" s="441"/>
      <c r="X236" s="441"/>
      <c r="Y236" s="441"/>
      <c r="Z236" s="441"/>
    </row>
    <row r="237" spans="1:26" ht="12.75" customHeight="1" x14ac:dyDescent="0.2">
      <c r="A237" s="441"/>
      <c r="B237" s="441"/>
      <c r="C237" s="447"/>
      <c r="D237" s="447"/>
      <c r="E237" s="447"/>
      <c r="F237" s="447"/>
      <c r="G237" s="447"/>
      <c r="H237" s="447"/>
      <c r="I237" s="447"/>
      <c r="J237" s="447"/>
      <c r="K237" s="447"/>
      <c r="L237" s="447"/>
      <c r="M237" s="447"/>
      <c r="N237" s="486"/>
      <c r="O237" s="441"/>
      <c r="P237" s="441"/>
      <c r="Q237" s="441"/>
      <c r="R237" s="441"/>
      <c r="S237" s="441"/>
      <c r="T237" s="441"/>
      <c r="U237" s="441"/>
      <c r="V237" s="441"/>
      <c r="W237" s="441"/>
      <c r="X237" s="441"/>
      <c r="Y237" s="441"/>
      <c r="Z237" s="441"/>
    </row>
    <row r="238" spans="1:26" ht="12.75" customHeight="1" x14ac:dyDescent="0.2">
      <c r="A238" s="441"/>
      <c r="B238" s="441"/>
      <c r="C238" s="447"/>
      <c r="D238" s="447"/>
      <c r="E238" s="447"/>
      <c r="F238" s="447"/>
      <c r="G238" s="447"/>
      <c r="H238" s="447"/>
      <c r="I238" s="447"/>
      <c r="J238" s="447"/>
      <c r="K238" s="447"/>
      <c r="L238" s="447"/>
      <c r="M238" s="447"/>
      <c r="N238" s="486"/>
      <c r="O238" s="441"/>
      <c r="P238" s="441"/>
      <c r="Q238" s="441"/>
      <c r="R238" s="441"/>
      <c r="S238" s="441"/>
      <c r="T238" s="441"/>
      <c r="U238" s="441"/>
      <c r="V238" s="441"/>
      <c r="W238" s="441"/>
      <c r="X238" s="441"/>
      <c r="Y238" s="441"/>
      <c r="Z238" s="441"/>
    </row>
    <row r="239" spans="1:26" ht="12.75" customHeight="1" x14ac:dyDescent="0.2">
      <c r="A239" s="441"/>
      <c r="B239" s="441"/>
      <c r="C239" s="447"/>
      <c r="D239" s="447"/>
      <c r="E239" s="447"/>
      <c r="F239" s="447"/>
      <c r="G239" s="447"/>
      <c r="H239" s="447"/>
      <c r="I239" s="447"/>
      <c r="J239" s="447"/>
      <c r="K239" s="447"/>
      <c r="L239" s="447"/>
      <c r="M239" s="447"/>
      <c r="N239" s="486"/>
      <c r="O239" s="441"/>
      <c r="P239" s="441"/>
      <c r="Q239" s="441"/>
      <c r="R239" s="441"/>
      <c r="S239" s="441"/>
      <c r="T239" s="441"/>
      <c r="U239" s="441"/>
      <c r="V239" s="441"/>
      <c r="W239" s="441"/>
      <c r="X239" s="441"/>
      <c r="Y239" s="441"/>
      <c r="Z239" s="441"/>
    </row>
    <row r="240" spans="1:26" ht="12.75" customHeight="1" x14ac:dyDescent="0.2">
      <c r="A240" s="441"/>
      <c r="B240" s="441"/>
      <c r="C240" s="447"/>
      <c r="D240" s="447"/>
      <c r="E240" s="447"/>
      <c r="F240" s="447"/>
      <c r="G240" s="447"/>
      <c r="H240" s="447"/>
      <c r="I240" s="447"/>
      <c r="J240" s="447"/>
      <c r="K240" s="447"/>
      <c r="L240" s="447"/>
      <c r="M240" s="447"/>
      <c r="N240" s="486"/>
      <c r="O240" s="441"/>
      <c r="P240" s="441"/>
      <c r="Q240" s="441"/>
      <c r="R240" s="441"/>
      <c r="S240" s="441"/>
      <c r="T240" s="441"/>
      <c r="U240" s="441"/>
      <c r="V240" s="441"/>
      <c r="W240" s="441"/>
      <c r="X240" s="441"/>
      <c r="Y240" s="441"/>
      <c r="Z240" s="441"/>
    </row>
    <row r="241" spans="1:26" ht="12.75" customHeight="1" x14ac:dyDescent="0.2">
      <c r="A241" s="441"/>
      <c r="B241" s="441"/>
      <c r="C241" s="447"/>
      <c r="D241" s="447"/>
      <c r="E241" s="447"/>
      <c r="F241" s="447"/>
      <c r="G241" s="447"/>
      <c r="H241" s="447"/>
      <c r="I241" s="447"/>
      <c r="J241" s="447"/>
      <c r="K241" s="447"/>
      <c r="L241" s="447"/>
      <c r="M241" s="447"/>
      <c r="N241" s="486"/>
      <c r="O241" s="441"/>
      <c r="P241" s="441"/>
      <c r="Q241" s="441"/>
      <c r="R241" s="441"/>
      <c r="S241" s="441"/>
      <c r="T241" s="441"/>
      <c r="U241" s="441"/>
      <c r="V241" s="441"/>
      <c r="W241" s="441"/>
      <c r="X241" s="441"/>
      <c r="Y241" s="441"/>
      <c r="Z241" s="441"/>
    </row>
    <row r="242" spans="1:26" ht="12.75" customHeight="1" x14ac:dyDescent="0.2">
      <c r="A242" s="441"/>
      <c r="B242" s="441"/>
      <c r="C242" s="447"/>
      <c r="D242" s="447"/>
      <c r="E242" s="447"/>
      <c r="F242" s="447"/>
      <c r="G242" s="447"/>
      <c r="H242" s="447"/>
      <c r="I242" s="447"/>
      <c r="J242" s="447"/>
      <c r="K242" s="447"/>
      <c r="L242" s="447"/>
      <c r="M242" s="447"/>
      <c r="N242" s="486"/>
      <c r="O242" s="441"/>
      <c r="P242" s="441"/>
      <c r="Q242" s="441"/>
      <c r="R242" s="441"/>
      <c r="S242" s="441"/>
      <c r="T242" s="441"/>
      <c r="U242" s="441"/>
      <c r="V242" s="441"/>
      <c r="W242" s="441"/>
      <c r="X242" s="441"/>
      <c r="Y242" s="441"/>
      <c r="Z242" s="441"/>
    </row>
    <row r="243" spans="1:26" ht="12.75" customHeight="1" x14ac:dyDescent="0.2">
      <c r="A243" s="441"/>
      <c r="B243" s="441"/>
      <c r="C243" s="447"/>
      <c r="D243" s="447"/>
      <c r="E243" s="447"/>
      <c r="F243" s="447"/>
      <c r="G243" s="447"/>
      <c r="H243" s="447"/>
      <c r="I243" s="447"/>
      <c r="J243" s="447"/>
      <c r="K243" s="447"/>
      <c r="L243" s="447"/>
      <c r="M243" s="447"/>
      <c r="N243" s="486"/>
      <c r="O243" s="441"/>
      <c r="P243" s="441"/>
      <c r="Q243" s="441"/>
      <c r="R243" s="441"/>
      <c r="S243" s="441"/>
      <c r="T243" s="441"/>
      <c r="U243" s="441"/>
      <c r="V243" s="441"/>
      <c r="W243" s="441"/>
      <c r="X243" s="441"/>
      <c r="Y243" s="441"/>
      <c r="Z243" s="441"/>
    </row>
    <row r="244" spans="1:26" ht="12.75" customHeight="1" x14ac:dyDescent="0.2">
      <c r="A244" s="441"/>
      <c r="B244" s="441"/>
      <c r="C244" s="447"/>
      <c r="D244" s="447"/>
      <c r="E244" s="447"/>
      <c r="F244" s="447"/>
      <c r="G244" s="447"/>
      <c r="H244" s="447"/>
      <c r="I244" s="447"/>
      <c r="J244" s="447"/>
      <c r="K244" s="447"/>
      <c r="L244" s="447"/>
      <c r="M244" s="447"/>
      <c r="N244" s="486"/>
      <c r="O244" s="441"/>
      <c r="P244" s="441"/>
      <c r="Q244" s="441"/>
      <c r="R244" s="441"/>
      <c r="S244" s="441"/>
      <c r="T244" s="441"/>
      <c r="U244" s="441"/>
      <c r="V244" s="441"/>
      <c r="W244" s="441"/>
      <c r="X244" s="441"/>
      <c r="Y244" s="441"/>
      <c r="Z244" s="441"/>
    </row>
    <row r="245" spans="1:26" ht="12.75" customHeight="1" x14ac:dyDescent="0.2">
      <c r="A245" s="441"/>
      <c r="B245" s="441"/>
      <c r="C245" s="447"/>
      <c r="D245" s="447"/>
      <c r="E245" s="447"/>
      <c r="F245" s="447"/>
      <c r="G245" s="447"/>
      <c r="H245" s="447"/>
      <c r="I245" s="447"/>
      <c r="J245" s="447"/>
      <c r="K245" s="447"/>
      <c r="L245" s="447"/>
      <c r="M245" s="447"/>
      <c r="N245" s="486"/>
      <c r="O245" s="441"/>
      <c r="P245" s="441"/>
      <c r="Q245" s="441"/>
      <c r="R245" s="441"/>
      <c r="S245" s="441"/>
      <c r="T245" s="441"/>
      <c r="U245" s="441"/>
      <c r="V245" s="441"/>
      <c r="W245" s="441"/>
      <c r="X245" s="441"/>
      <c r="Y245" s="441"/>
      <c r="Z245" s="441"/>
    </row>
    <row r="246" spans="1:26" ht="12.75" customHeight="1" x14ac:dyDescent="0.2">
      <c r="A246" s="441"/>
      <c r="B246" s="441"/>
      <c r="C246" s="447"/>
      <c r="D246" s="447"/>
      <c r="E246" s="447"/>
      <c r="F246" s="447"/>
      <c r="G246" s="447"/>
      <c r="H246" s="447"/>
      <c r="I246" s="447"/>
      <c r="J246" s="447"/>
      <c r="K246" s="447"/>
      <c r="L246" s="447"/>
      <c r="M246" s="447"/>
      <c r="N246" s="486"/>
      <c r="O246" s="441"/>
      <c r="P246" s="441"/>
      <c r="Q246" s="441"/>
      <c r="R246" s="441"/>
      <c r="S246" s="441"/>
      <c r="T246" s="441"/>
      <c r="U246" s="441"/>
      <c r="V246" s="441"/>
      <c r="W246" s="441"/>
      <c r="X246" s="441"/>
      <c r="Y246" s="441"/>
      <c r="Z246" s="441"/>
    </row>
    <row r="247" spans="1:26" ht="12.75" customHeight="1" x14ac:dyDescent="0.2">
      <c r="A247" s="441"/>
      <c r="B247" s="441"/>
      <c r="C247" s="447"/>
      <c r="D247" s="447"/>
      <c r="E247" s="447"/>
      <c r="F247" s="447"/>
      <c r="G247" s="447"/>
      <c r="H247" s="447"/>
      <c r="I247" s="447"/>
      <c r="J247" s="447"/>
      <c r="K247" s="447"/>
      <c r="L247" s="447"/>
      <c r="M247" s="447"/>
      <c r="N247" s="486"/>
      <c r="O247" s="441"/>
      <c r="P247" s="441"/>
      <c r="Q247" s="441"/>
      <c r="R247" s="441"/>
      <c r="S247" s="441"/>
      <c r="T247" s="441"/>
      <c r="U247" s="441"/>
      <c r="V247" s="441"/>
      <c r="W247" s="441"/>
      <c r="X247" s="441"/>
      <c r="Y247" s="441"/>
      <c r="Z247" s="441"/>
    </row>
    <row r="248" spans="1:26" ht="12.75" customHeight="1" x14ac:dyDescent="0.2">
      <c r="A248" s="441"/>
      <c r="B248" s="441"/>
      <c r="C248" s="447"/>
      <c r="D248" s="447"/>
      <c r="E248" s="447"/>
      <c r="F248" s="447"/>
      <c r="G248" s="447"/>
      <c r="H248" s="447"/>
      <c r="I248" s="447"/>
      <c r="J248" s="447"/>
      <c r="K248" s="447"/>
      <c r="L248" s="447"/>
      <c r="M248" s="447"/>
      <c r="N248" s="486"/>
      <c r="O248" s="441"/>
      <c r="P248" s="441"/>
      <c r="Q248" s="441"/>
      <c r="R248" s="441"/>
      <c r="S248" s="441"/>
      <c r="T248" s="441"/>
      <c r="U248" s="441"/>
      <c r="V248" s="441"/>
      <c r="W248" s="441"/>
      <c r="X248" s="441"/>
      <c r="Y248" s="441"/>
      <c r="Z248" s="441"/>
    </row>
    <row r="249" spans="1:26" ht="12.75" customHeight="1" x14ac:dyDescent="0.2">
      <c r="A249" s="441"/>
      <c r="B249" s="441"/>
      <c r="C249" s="447"/>
      <c r="D249" s="447"/>
      <c r="E249" s="447"/>
      <c r="F249" s="447"/>
      <c r="G249" s="447"/>
      <c r="H249" s="447"/>
      <c r="I249" s="447"/>
      <c r="J249" s="447"/>
      <c r="K249" s="447"/>
      <c r="L249" s="447"/>
      <c r="M249" s="447"/>
      <c r="N249" s="486"/>
      <c r="O249" s="441"/>
      <c r="P249" s="441"/>
      <c r="Q249" s="441"/>
      <c r="R249" s="441"/>
      <c r="S249" s="441"/>
      <c r="T249" s="441"/>
      <c r="U249" s="441"/>
      <c r="V249" s="441"/>
      <c r="W249" s="441"/>
      <c r="X249" s="441"/>
      <c r="Y249" s="441"/>
      <c r="Z249" s="441"/>
    </row>
    <row r="250" spans="1:26" ht="12.75" customHeight="1" x14ac:dyDescent="0.2">
      <c r="A250" s="441"/>
      <c r="B250" s="441"/>
      <c r="C250" s="447"/>
      <c r="D250" s="447"/>
      <c r="E250" s="447"/>
      <c r="F250" s="447"/>
      <c r="G250" s="447"/>
      <c r="H250" s="447"/>
      <c r="I250" s="447"/>
      <c r="J250" s="447"/>
      <c r="K250" s="447"/>
      <c r="L250" s="447"/>
      <c r="M250" s="447"/>
      <c r="N250" s="486"/>
      <c r="O250" s="441"/>
      <c r="P250" s="441"/>
      <c r="Q250" s="441"/>
      <c r="R250" s="441"/>
      <c r="S250" s="441"/>
      <c r="T250" s="441"/>
      <c r="U250" s="441"/>
      <c r="V250" s="441"/>
      <c r="W250" s="441"/>
      <c r="X250" s="441"/>
      <c r="Y250" s="441"/>
      <c r="Z250" s="441"/>
    </row>
    <row r="251" spans="1:26" ht="12.75" customHeight="1" x14ac:dyDescent="0.2">
      <c r="A251" s="441"/>
      <c r="B251" s="441"/>
      <c r="C251" s="447"/>
      <c r="D251" s="447"/>
      <c r="E251" s="447"/>
      <c r="F251" s="447"/>
      <c r="G251" s="447"/>
      <c r="H251" s="447"/>
      <c r="I251" s="447"/>
      <c r="J251" s="447"/>
      <c r="K251" s="447"/>
      <c r="L251" s="447"/>
      <c r="M251" s="447"/>
      <c r="N251" s="486"/>
      <c r="O251" s="441"/>
      <c r="P251" s="441"/>
      <c r="Q251" s="441"/>
      <c r="R251" s="441"/>
      <c r="S251" s="441"/>
      <c r="T251" s="441"/>
      <c r="U251" s="441"/>
      <c r="V251" s="441"/>
      <c r="W251" s="441"/>
      <c r="X251" s="441"/>
      <c r="Y251" s="441"/>
      <c r="Z251" s="441"/>
    </row>
    <row r="252" spans="1:26" ht="12.75" customHeight="1" x14ac:dyDescent="0.2">
      <c r="A252" s="441"/>
      <c r="B252" s="441"/>
      <c r="C252" s="447"/>
      <c r="D252" s="447"/>
      <c r="E252" s="447"/>
      <c r="F252" s="447"/>
      <c r="G252" s="447"/>
      <c r="H252" s="447"/>
      <c r="I252" s="447"/>
      <c r="J252" s="447"/>
      <c r="K252" s="447"/>
      <c r="L252" s="447"/>
      <c r="M252" s="447"/>
      <c r="N252" s="486"/>
      <c r="O252" s="441"/>
      <c r="P252" s="441"/>
      <c r="Q252" s="441"/>
      <c r="R252" s="441"/>
      <c r="S252" s="441"/>
      <c r="T252" s="441"/>
      <c r="U252" s="441"/>
      <c r="V252" s="441"/>
      <c r="W252" s="441"/>
      <c r="X252" s="441"/>
      <c r="Y252" s="441"/>
      <c r="Z252" s="441"/>
    </row>
    <row r="253" spans="1:26" ht="12.75" customHeight="1" x14ac:dyDescent="0.2">
      <c r="A253" s="441"/>
      <c r="B253" s="441"/>
      <c r="C253" s="447"/>
      <c r="D253" s="447"/>
      <c r="E253" s="447"/>
      <c r="F253" s="447"/>
      <c r="G253" s="447"/>
      <c r="H253" s="447"/>
      <c r="I253" s="447"/>
      <c r="J253" s="447"/>
      <c r="K253" s="447"/>
      <c r="L253" s="447"/>
      <c r="M253" s="447"/>
      <c r="N253" s="486"/>
      <c r="O253" s="441"/>
      <c r="P253" s="441"/>
      <c r="Q253" s="441"/>
      <c r="R253" s="441"/>
      <c r="S253" s="441"/>
      <c r="T253" s="441"/>
      <c r="U253" s="441"/>
      <c r="V253" s="441"/>
      <c r="W253" s="441"/>
      <c r="X253" s="441"/>
      <c r="Y253" s="441"/>
      <c r="Z253" s="441"/>
    </row>
    <row r="254" spans="1:26" ht="12.75" customHeight="1" x14ac:dyDescent="0.2">
      <c r="A254" s="441"/>
      <c r="B254" s="441"/>
      <c r="C254" s="447"/>
      <c r="D254" s="447"/>
      <c r="E254" s="447"/>
      <c r="F254" s="447"/>
      <c r="G254" s="447"/>
      <c r="H254" s="447"/>
      <c r="I254" s="447"/>
      <c r="J254" s="447"/>
      <c r="K254" s="447"/>
      <c r="L254" s="447"/>
      <c r="M254" s="447"/>
      <c r="N254" s="486"/>
      <c r="O254" s="441"/>
      <c r="P254" s="441"/>
      <c r="Q254" s="441"/>
      <c r="R254" s="441"/>
      <c r="S254" s="441"/>
      <c r="T254" s="441"/>
      <c r="U254" s="441"/>
      <c r="V254" s="441"/>
      <c r="W254" s="441"/>
      <c r="X254" s="441"/>
      <c r="Y254" s="441"/>
      <c r="Z254" s="441"/>
    </row>
    <row r="255" spans="1:26" ht="12.75" customHeight="1" x14ac:dyDescent="0.2">
      <c r="A255" s="441"/>
      <c r="B255" s="441"/>
      <c r="C255" s="447"/>
      <c r="D255" s="447"/>
      <c r="E255" s="447"/>
      <c r="F255" s="447"/>
      <c r="G255" s="447"/>
      <c r="H255" s="447"/>
      <c r="I255" s="447"/>
      <c r="J255" s="447"/>
      <c r="K255" s="447"/>
      <c r="L255" s="447"/>
      <c r="M255" s="447"/>
      <c r="N255" s="486"/>
      <c r="O255" s="441"/>
      <c r="P255" s="441"/>
      <c r="Q255" s="441"/>
      <c r="R255" s="441"/>
      <c r="S255" s="441"/>
      <c r="T255" s="441"/>
      <c r="U255" s="441"/>
      <c r="V255" s="441"/>
      <c r="W255" s="441"/>
      <c r="X255" s="441"/>
      <c r="Y255" s="441"/>
      <c r="Z255" s="441"/>
    </row>
    <row r="256" spans="1:26" ht="12.75" customHeight="1" x14ac:dyDescent="0.2">
      <c r="A256" s="441"/>
      <c r="B256" s="441"/>
      <c r="C256" s="447"/>
      <c r="D256" s="447"/>
      <c r="E256" s="447"/>
      <c r="F256" s="447"/>
      <c r="G256" s="447"/>
      <c r="H256" s="447"/>
      <c r="I256" s="447"/>
      <c r="J256" s="447"/>
      <c r="K256" s="447"/>
      <c r="L256" s="447"/>
      <c r="M256" s="447"/>
      <c r="N256" s="486"/>
      <c r="O256" s="441"/>
      <c r="P256" s="441"/>
      <c r="Q256" s="441"/>
      <c r="R256" s="441"/>
      <c r="S256" s="441"/>
      <c r="T256" s="441"/>
      <c r="U256" s="441"/>
      <c r="V256" s="441"/>
      <c r="W256" s="441"/>
      <c r="X256" s="441"/>
      <c r="Y256" s="441"/>
      <c r="Z256" s="441"/>
    </row>
    <row r="257" spans="1:26" ht="12.75" customHeight="1" x14ac:dyDescent="0.2">
      <c r="A257" s="441"/>
      <c r="B257" s="441"/>
      <c r="C257" s="447"/>
      <c r="D257" s="447"/>
      <c r="E257" s="447"/>
      <c r="F257" s="447"/>
      <c r="G257" s="447"/>
      <c r="H257" s="447"/>
      <c r="I257" s="447"/>
      <c r="J257" s="447"/>
      <c r="K257" s="447"/>
      <c r="L257" s="447"/>
      <c r="M257" s="447"/>
      <c r="N257" s="486"/>
      <c r="O257" s="441"/>
      <c r="P257" s="441"/>
      <c r="Q257" s="441"/>
      <c r="R257" s="441"/>
      <c r="S257" s="441"/>
      <c r="T257" s="441"/>
      <c r="U257" s="441"/>
      <c r="V257" s="441"/>
      <c r="W257" s="441"/>
      <c r="X257" s="441"/>
      <c r="Y257" s="441"/>
      <c r="Z257" s="441"/>
    </row>
    <row r="258" spans="1:26" ht="12.75" customHeight="1" x14ac:dyDescent="0.2">
      <c r="A258" s="441"/>
      <c r="B258" s="441"/>
      <c r="C258" s="447"/>
      <c r="D258" s="447"/>
      <c r="E258" s="447"/>
      <c r="F258" s="447"/>
      <c r="G258" s="447"/>
      <c r="H258" s="447"/>
      <c r="I258" s="447"/>
      <c r="J258" s="447"/>
      <c r="K258" s="447"/>
      <c r="L258" s="447"/>
      <c r="M258" s="447"/>
      <c r="N258" s="486"/>
      <c r="O258" s="441"/>
      <c r="P258" s="441"/>
      <c r="Q258" s="441"/>
      <c r="R258" s="441"/>
      <c r="S258" s="441"/>
      <c r="T258" s="441"/>
      <c r="U258" s="441"/>
      <c r="V258" s="441"/>
      <c r="W258" s="441"/>
      <c r="X258" s="441"/>
      <c r="Y258" s="441"/>
      <c r="Z258" s="441"/>
    </row>
    <row r="259" spans="1:26" ht="12.75" customHeight="1" x14ac:dyDescent="0.2">
      <c r="A259" s="441"/>
      <c r="B259" s="441"/>
      <c r="C259" s="447"/>
      <c r="D259" s="447"/>
      <c r="E259" s="447"/>
      <c r="F259" s="447"/>
      <c r="G259" s="447"/>
      <c r="H259" s="447"/>
      <c r="I259" s="447"/>
      <c r="J259" s="447"/>
      <c r="K259" s="447"/>
      <c r="L259" s="447"/>
      <c r="M259" s="447"/>
      <c r="N259" s="486"/>
      <c r="O259" s="441"/>
      <c r="P259" s="441"/>
      <c r="Q259" s="441"/>
      <c r="R259" s="441"/>
      <c r="S259" s="441"/>
      <c r="T259" s="441"/>
      <c r="U259" s="441"/>
      <c r="V259" s="441"/>
      <c r="W259" s="441"/>
      <c r="X259" s="441"/>
      <c r="Y259" s="441"/>
      <c r="Z259" s="441"/>
    </row>
    <row r="260" spans="1:26" ht="12.75" customHeight="1" x14ac:dyDescent="0.2">
      <c r="A260" s="441"/>
      <c r="B260" s="441"/>
      <c r="C260" s="447"/>
      <c r="D260" s="447"/>
      <c r="E260" s="447"/>
      <c r="F260" s="447"/>
      <c r="G260" s="447"/>
      <c r="H260" s="447"/>
      <c r="I260" s="447"/>
      <c r="J260" s="447"/>
      <c r="K260" s="447"/>
      <c r="L260" s="447"/>
      <c r="M260" s="447"/>
      <c r="N260" s="486"/>
      <c r="O260" s="441"/>
      <c r="P260" s="441"/>
      <c r="Q260" s="441"/>
      <c r="R260" s="441"/>
      <c r="S260" s="441"/>
      <c r="T260" s="441"/>
      <c r="U260" s="441"/>
      <c r="V260" s="441"/>
      <c r="W260" s="441"/>
      <c r="X260" s="441"/>
      <c r="Y260" s="441"/>
      <c r="Z260" s="441"/>
    </row>
    <row r="261" spans="1:26" ht="12.75" customHeight="1" x14ac:dyDescent="0.2">
      <c r="A261" s="441"/>
      <c r="B261" s="441"/>
      <c r="C261" s="447"/>
      <c r="D261" s="447"/>
      <c r="E261" s="447"/>
      <c r="F261" s="447"/>
      <c r="G261" s="447"/>
      <c r="H261" s="447"/>
      <c r="I261" s="447"/>
      <c r="J261" s="447"/>
      <c r="K261" s="447"/>
      <c r="L261" s="447"/>
      <c r="M261" s="447"/>
      <c r="N261" s="486"/>
      <c r="O261" s="441"/>
      <c r="P261" s="441"/>
      <c r="Q261" s="441"/>
      <c r="R261" s="441"/>
      <c r="S261" s="441"/>
      <c r="T261" s="441"/>
      <c r="U261" s="441"/>
      <c r="V261" s="441"/>
      <c r="W261" s="441"/>
      <c r="X261" s="441"/>
      <c r="Y261" s="441"/>
      <c r="Z261" s="441"/>
    </row>
    <row r="262" spans="1:26" ht="12.75" customHeight="1" x14ac:dyDescent="0.2">
      <c r="A262" s="441"/>
      <c r="B262" s="441"/>
      <c r="C262" s="447"/>
      <c r="D262" s="447"/>
      <c r="E262" s="447"/>
      <c r="F262" s="447"/>
      <c r="G262" s="447"/>
      <c r="H262" s="447"/>
      <c r="I262" s="447"/>
      <c r="J262" s="447"/>
      <c r="K262" s="447"/>
      <c r="L262" s="447"/>
      <c r="M262" s="447"/>
      <c r="N262" s="486"/>
      <c r="O262" s="441"/>
      <c r="P262" s="441"/>
      <c r="Q262" s="441"/>
      <c r="R262" s="441"/>
      <c r="S262" s="441"/>
      <c r="T262" s="441"/>
      <c r="U262" s="441"/>
      <c r="V262" s="441"/>
      <c r="W262" s="441"/>
      <c r="X262" s="441"/>
      <c r="Y262" s="441"/>
      <c r="Z262" s="441"/>
    </row>
    <row r="263" spans="1:26" ht="12.75" customHeight="1" x14ac:dyDescent="0.2">
      <c r="A263" s="441"/>
      <c r="B263" s="441"/>
      <c r="C263" s="447"/>
      <c r="D263" s="447"/>
      <c r="E263" s="447"/>
      <c r="F263" s="447"/>
      <c r="G263" s="447"/>
      <c r="H263" s="447"/>
      <c r="I263" s="447"/>
      <c r="J263" s="447"/>
      <c r="K263" s="447"/>
      <c r="L263" s="447"/>
      <c r="M263" s="447"/>
      <c r="N263" s="486"/>
      <c r="O263" s="441"/>
      <c r="P263" s="441"/>
      <c r="Q263" s="441"/>
      <c r="R263" s="441"/>
      <c r="S263" s="441"/>
      <c r="T263" s="441"/>
      <c r="U263" s="441"/>
      <c r="V263" s="441"/>
      <c r="W263" s="441"/>
      <c r="X263" s="441"/>
      <c r="Y263" s="441"/>
      <c r="Z263" s="441"/>
    </row>
    <row r="264" spans="1:26" ht="12.75" customHeight="1" x14ac:dyDescent="0.2">
      <c r="A264" s="441"/>
      <c r="B264" s="441"/>
      <c r="C264" s="447"/>
      <c r="D264" s="447"/>
      <c r="E264" s="447"/>
      <c r="F264" s="447"/>
      <c r="G264" s="447"/>
      <c r="H264" s="447"/>
      <c r="I264" s="447"/>
      <c r="J264" s="447"/>
      <c r="K264" s="447"/>
      <c r="L264" s="447"/>
      <c r="M264" s="447"/>
      <c r="N264" s="486"/>
      <c r="O264" s="441"/>
      <c r="P264" s="441"/>
      <c r="Q264" s="441"/>
      <c r="R264" s="441"/>
      <c r="S264" s="441"/>
      <c r="T264" s="441"/>
      <c r="U264" s="441"/>
      <c r="V264" s="441"/>
      <c r="W264" s="441"/>
      <c r="X264" s="441"/>
      <c r="Y264" s="441"/>
      <c r="Z264" s="441"/>
    </row>
    <row r="265" spans="1:26" ht="12.75" customHeight="1" x14ac:dyDescent="0.2">
      <c r="A265" s="441"/>
      <c r="B265" s="441"/>
      <c r="C265" s="447"/>
      <c r="D265" s="447"/>
      <c r="E265" s="447"/>
      <c r="F265" s="447"/>
      <c r="G265" s="447"/>
      <c r="H265" s="447"/>
      <c r="I265" s="447"/>
      <c r="J265" s="447"/>
      <c r="K265" s="447"/>
      <c r="L265" s="447"/>
      <c r="M265" s="447"/>
      <c r="N265" s="486"/>
      <c r="O265" s="441"/>
      <c r="P265" s="441"/>
      <c r="Q265" s="441"/>
      <c r="R265" s="441"/>
      <c r="S265" s="441"/>
      <c r="T265" s="441"/>
      <c r="U265" s="441"/>
      <c r="V265" s="441"/>
      <c r="W265" s="441"/>
      <c r="X265" s="441"/>
      <c r="Y265" s="441"/>
      <c r="Z265" s="441"/>
    </row>
    <row r="266" spans="1:26" ht="12.75" customHeight="1" x14ac:dyDescent="0.2">
      <c r="A266" s="441"/>
      <c r="B266" s="441"/>
      <c r="C266" s="447"/>
      <c r="D266" s="447"/>
      <c r="E266" s="447"/>
      <c r="F266" s="447"/>
      <c r="G266" s="447"/>
      <c r="H266" s="447"/>
      <c r="I266" s="447"/>
      <c r="J266" s="447"/>
      <c r="K266" s="447"/>
      <c r="L266" s="447"/>
      <c r="M266" s="447"/>
      <c r="N266" s="486"/>
      <c r="O266" s="441"/>
      <c r="P266" s="441"/>
      <c r="Q266" s="441"/>
      <c r="R266" s="441"/>
      <c r="S266" s="441"/>
      <c r="T266" s="441"/>
      <c r="U266" s="441"/>
      <c r="V266" s="441"/>
      <c r="W266" s="441"/>
      <c r="X266" s="441"/>
      <c r="Y266" s="441"/>
      <c r="Z266" s="441"/>
    </row>
    <row r="267" spans="1:26" ht="12.75" customHeight="1" x14ac:dyDescent="0.2">
      <c r="A267" s="441"/>
      <c r="B267" s="441"/>
      <c r="C267" s="447"/>
      <c r="D267" s="447"/>
      <c r="E267" s="447"/>
      <c r="F267" s="447"/>
      <c r="G267" s="447"/>
      <c r="H267" s="447"/>
      <c r="I267" s="447"/>
      <c r="J267" s="447"/>
      <c r="K267" s="447"/>
      <c r="L267" s="447"/>
      <c r="M267" s="447"/>
      <c r="N267" s="486"/>
      <c r="O267" s="441"/>
      <c r="P267" s="441"/>
      <c r="Q267" s="441"/>
      <c r="R267" s="441"/>
      <c r="S267" s="441"/>
      <c r="T267" s="441"/>
      <c r="U267" s="441"/>
      <c r="V267" s="441"/>
      <c r="W267" s="441"/>
      <c r="X267" s="441"/>
      <c r="Y267" s="441"/>
      <c r="Z267" s="441"/>
    </row>
    <row r="268" spans="1:26" ht="12.75" customHeight="1" x14ac:dyDescent="0.2">
      <c r="A268" s="441"/>
      <c r="B268" s="441"/>
      <c r="C268" s="447"/>
      <c r="D268" s="447"/>
      <c r="E268" s="447"/>
      <c r="F268" s="447"/>
      <c r="G268" s="447"/>
      <c r="H268" s="447"/>
      <c r="I268" s="447"/>
      <c r="J268" s="447"/>
      <c r="K268" s="447"/>
      <c r="L268" s="447"/>
      <c r="M268" s="447"/>
      <c r="N268" s="486"/>
      <c r="O268" s="441"/>
      <c r="P268" s="441"/>
      <c r="Q268" s="441"/>
      <c r="R268" s="441"/>
      <c r="S268" s="441"/>
      <c r="T268" s="441"/>
      <c r="U268" s="441"/>
      <c r="V268" s="441"/>
      <c r="W268" s="441"/>
      <c r="X268" s="441"/>
      <c r="Y268" s="441"/>
      <c r="Z268" s="441"/>
    </row>
    <row r="269" spans="1:26" ht="12.75" customHeight="1" x14ac:dyDescent="0.2">
      <c r="A269" s="441"/>
      <c r="B269" s="441"/>
      <c r="C269" s="447"/>
      <c r="D269" s="447"/>
      <c r="E269" s="447"/>
      <c r="F269" s="447"/>
      <c r="G269" s="447"/>
      <c r="H269" s="447"/>
      <c r="I269" s="447"/>
      <c r="J269" s="447"/>
      <c r="K269" s="447"/>
      <c r="L269" s="447"/>
      <c r="M269" s="447"/>
      <c r="N269" s="486"/>
      <c r="O269" s="441"/>
      <c r="P269" s="441"/>
      <c r="Q269" s="441"/>
      <c r="R269" s="441"/>
      <c r="S269" s="441"/>
      <c r="T269" s="441"/>
      <c r="U269" s="441"/>
      <c r="V269" s="441"/>
      <c r="W269" s="441"/>
      <c r="X269" s="441"/>
      <c r="Y269" s="441"/>
      <c r="Z269" s="441"/>
    </row>
    <row r="270" spans="1:26" ht="12.75" customHeight="1" x14ac:dyDescent="0.2">
      <c r="A270" s="441"/>
      <c r="B270" s="441"/>
      <c r="C270" s="447"/>
      <c r="D270" s="447"/>
      <c r="E270" s="447"/>
      <c r="F270" s="447"/>
      <c r="G270" s="447"/>
      <c r="H270" s="447"/>
      <c r="I270" s="447"/>
      <c r="J270" s="447"/>
      <c r="K270" s="447"/>
      <c r="L270" s="447"/>
      <c r="M270" s="447"/>
      <c r="N270" s="486"/>
      <c r="O270" s="441"/>
      <c r="P270" s="441"/>
      <c r="Q270" s="441"/>
      <c r="R270" s="441"/>
      <c r="S270" s="441"/>
      <c r="T270" s="441"/>
      <c r="U270" s="441"/>
      <c r="V270" s="441"/>
      <c r="W270" s="441"/>
      <c r="X270" s="441"/>
      <c r="Y270" s="441"/>
      <c r="Z270" s="441"/>
    </row>
    <row r="271" spans="1:26" ht="12.75" customHeight="1" x14ac:dyDescent="0.2">
      <c r="A271" s="441"/>
      <c r="B271" s="441"/>
      <c r="C271" s="447"/>
      <c r="D271" s="447"/>
      <c r="E271" s="447"/>
      <c r="F271" s="447"/>
      <c r="G271" s="447"/>
      <c r="H271" s="447"/>
      <c r="I271" s="447"/>
      <c r="J271" s="447"/>
      <c r="K271" s="447"/>
      <c r="L271" s="447"/>
      <c r="M271" s="447"/>
      <c r="N271" s="486"/>
      <c r="O271" s="441"/>
      <c r="P271" s="441"/>
      <c r="Q271" s="441"/>
      <c r="R271" s="441"/>
      <c r="S271" s="441"/>
      <c r="T271" s="441"/>
      <c r="U271" s="441"/>
      <c r="V271" s="441"/>
      <c r="W271" s="441"/>
      <c r="X271" s="441"/>
      <c r="Y271" s="441"/>
      <c r="Z271" s="441"/>
    </row>
    <row r="272" spans="1:26" ht="12.75" customHeight="1" x14ac:dyDescent="0.2">
      <c r="A272" s="441"/>
      <c r="B272" s="441"/>
      <c r="C272" s="447"/>
      <c r="D272" s="447"/>
      <c r="E272" s="447"/>
      <c r="F272" s="447"/>
      <c r="G272" s="447"/>
      <c r="H272" s="447"/>
      <c r="I272" s="447"/>
      <c r="J272" s="447"/>
      <c r="K272" s="447"/>
      <c r="L272" s="447"/>
      <c r="M272" s="447"/>
      <c r="N272" s="486"/>
      <c r="O272" s="441"/>
      <c r="P272" s="441"/>
      <c r="Q272" s="441"/>
      <c r="R272" s="441"/>
      <c r="S272" s="441"/>
      <c r="T272" s="441"/>
      <c r="U272" s="441"/>
      <c r="V272" s="441"/>
      <c r="W272" s="441"/>
      <c r="X272" s="441"/>
      <c r="Y272" s="441"/>
      <c r="Z272" s="441"/>
    </row>
    <row r="273" spans="1:26" ht="12.75" customHeight="1" x14ac:dyDescent="0.2">
      <c r="A273" s="441"/>
      <c r="B273" s="441"/>
      <c r="C273" s="447"/>
      <c r="D273" s="447"/>
      <c r="E273" s="447"/>
      <c r="F273" s="447"/>
      <c r="G273" s="447"/>
      <c r="H273" s="447"/>
      <c r="I273" s="447"/>
      <c r="J273" s="447"/>
      <c r="K273" s="447"/>
      <c r="L273" s="447"/>
      <c r="M273" s="447"/>
      <c r="N273" s="486"/>
      <c r="O273" s="441"/>
      <c r="P273" s="441"/>
      <c r="Q273" s="441"/>
      <c r="R273" s="441"/>
      <c r="S273" s="441"/>
      <c r="T273" s="441"/>
      <c r="U273" s="441"/>
      <c r="V273" s="441"/>
      <c r="W273" s="441"/>
      <c r="X273" s="441"/>
      <c r="Y273" s="441"/>
      <c r="Z273" s="441"/>
    </row>
    <row r="274" spans="1:26" ht="12.75" customHeight="1" x14ac:dyDescent="0.2">
      <c r="A274" s="441"/>
      <c r="B274" s="441"/>
      <c r="C274" s="447"/>
      <c r="D274" s="447"/>
      <c r="E274" s="447"/>
      <c r="F274" s="447"/>
      <c r="G274" s="447"/>
      <c r="H274" s="447"/>
      <c r="I274" s="447"/>
      <c r="J274" s="447"/>
      <c r="K274" s="447"/>
      <c r="L274" s="447"/>
      <c r="M274" s="447"/>
      <c r="N274" s="486"/>
      <c r="O274" s="441"/>
      <c r="P274" s="441"/>
      <c r="Q274" s="441"/>
      <c r="R274" s="441"/>
      <c r="S274" s="441"/>
      <c r="T274" s="441"/>
      <c r="U274" s="441"/>
      <c r="V274" s="441"/>
      <c r="W274" s="441"/>
      <c r="X274" s="441"/>
      <c r="Y274" s="441"/>
      <c r="Z274" s="441"/>
    </row>
    <row r="275" spans="1:26" ht="12.75" customHeight="1" x14ac:dyDescent="0.2">
      <c r="A275" s="441"/>
      <c r="B275" s="441"/>
      <c r="C275" s="447"/>
      <c r="D275" s="447"/>
      <c r="E275" s="447"/>
      <c r="F275" s="447"/>
      <c r="G275" s="447"/>
      <c r="H275" s="447"/>
      <c r="I275" s="447"/>
      <c r="J275" s="447"/>
      <c r="K275" s="447"/>
      <c r="L275" s="447"/>
      <c r="M275" s="447"/>
      <c r="N275" s="486"/>
      <c r="O275" s="441"/>
      <c r="P275" s="441"/>
      <c r="Q275" s="441"/>
      <c r="R275" s="441"/>
      <c r="S275" s="441"/>
      <c r="T275" s="441"/>
      <c r="U275" s="441"/>
      <c r="V275" s="441"/>
      <c r="W275" s="441"/>
      <c r="X275" s="441"/>
      <c r="Y275" s="441"/>
      <c r="Z275" s="441"/>
    </row>
    <row r="276" spans="1:26" ht="12.75" customHeight="1" x14ac:dyDescent="0.2">
      <c r="A276" s="441"/>
      <c r="B276" s="441"/>
      <c r="C276" s="447"/>
      <c r="D276" s="447"/>
      <c r="E276" s="447"/>
      <c r="F276" s="447"/>
      <c r="G276" s="447"/>
      <c r="H276" s="447"/>
      <c r="I276" s="447"/>
      <c r="J276" s="447"/>
      <c r="K276" s="447"/>
      <c r="L276" s="447"/>
      <c r="M276" s="447"/>
      <c r="N276" s="486"/>
      <c r="O276" s="441"/>
      <c r="P276" s="441"/>
      <c r="Q276" s="441"/>
      <c r="R276" s="441"/>
      <c r="S276" s="441"/>
      <c r="T276" s="441"/>
      <c r="U276" s="441"/>
      <c r="V276" s="441"/>
      <c r="W276" s="441"/>
      <c r="X276" s="441"/>
      <c r="Y276" s="441"/>
      <c r="Z276" s="441"/>
    </row>
    <row r="277" spans="1:26" ht="12.75" customHeight="1" x14ac:dyDescent="0.2">
      <c r="A277" s="441"/>
      <c r="B277" s="441"/>
      <c r="C277" s="447"/>
      <c r="D277" s="447"/>
      <c r="E277" s="447"/>
      <c r="F277" s="447"/>
      <c r="G277" s="447"/>
      <c r="H277" s="447"/>
      <c r="I277" s="447"/>
      <c r="J277" s="447"/>
      <c r="K277" s="447"/>
      <c r="L277" s="447"/>
      <c r="M277" s="447"/>
      <c r="N277" s="486"/>
      <c r="O277" s="441"/>
      <c r="P277" s="441"/>
      <c r="Q277" s="441"/>
      <c r="R277" s="441"/>
      <c r="S277" s="441"/>
      <c r="T277" s="441"/>
      <c r="U277" s="441"/>
      <c r="V277" s="441"/>
      <c r="W277" s="441"/>
      <c r="X277" s="441"/>
      <c r="Y277" s="441"/>
      <c r="Z277" s="441"/>
    </row>
    <row r="278" spans="1:26" ht="12.75" customHeight="1" x14ac:dyDescent="0.2">
      <c r="A278" s="441"/>
      <c r="B278" s="441"/>
      <c r="C278" s="447"/>
      <c r="D278" s="447"/>
      <c r="E278" s="447"/>
      <c r="F278" s="447"/>
      <c r="G278" s="447"/>
      <c r="H278" s="447"/>
      <c r="I278" s="447"/>
      <c r="J278" s="447"/>
      <c r="K278" s="447"/>
      <c r="L278" s="447"/>
      <c r="M278" s="447"/>
      <c r="N278" s="486"/>
      <c r="O278" s="441"/>
      <c r="P278" s="441"/>
      <c r="Q278" s="441"/>
      <c r="R278" s="441"/>
      <c r="S278" s="441"/>
      <c r="T278" s="441"/>
      <c r="U278" s="441"/>
      <c r="V278" s="441"/>
      <c r="W278" s="441"/>
      <c r="X278" s="441"/>
      <c r="Y278" s="441"/>
      <c r="Z278" s="441"/>
    </row>
    <row r="279" spans="1:26" ht="12.75" customHeight="1" x14ac:dyDescent="0.2">
      <c r="A279" s="441"/>
      <c r="B279" s="441"/>
      <c r="C279" s="447"/>
      <c r="D279" s="447"/>
      <c r="E279" s="447"/>
      <c r="F279" s="447"/>
      <c r="G279" s="447"/>
      <c r="H279" s="447"/>
      <c r="I279" s="447"/>
      <c r="J279" s="447"/>
      <c r="K279" s="447"/>
      <c r="L279" s="447"/>
      <c r="M279" s="447"/>
      <c r="N279" s="486"/>
      <c r="O279" s="441"/>
      <c r="P279" s="441"/>
      <c r="Q279" s="441"/>
      <c r="R279" s="441"/>
      <c r="S279" s="441"/>
      <c r="T279" s="441"/>
      <c r="U279" s="441"/>
      <c r="V279" s="441"/>
      <c r="W279" s="441"/>
      <c r="X279" s="441"/>
      <c r="Y279" s="441"/>
      <c r="Z279" s="441"/>
    </row>
    <row r="280" spans="1:26" ht="12.75" customHeight="1" x14ac:dyDescent="0.2">
      <c r="A280" s="441"/>
      <c r="B280" s="441"/>
      <c r="C280" s="447"/>
      <c r="D280" s="447"/>
      <c r="E280" s="447"/>
      <c r="F280" s="447"/>
      <c r="G280" s="447"/>
      <c r="H280" s="447"/>
      <c r="I280" s="447"/>
      <c r="J280" s="447"/>
      <c r="K280" s="447"/>
      <c r="L280" s="447"/>
      <c r="M280" s="447"/>
      <c r="N280" s="486"/>
      <c r="O280" s="441"/>
      <c r="P280" s="441"/>
      <c r="Q280" s="441"/>
      <c r="R280" s="441"/>
      <c r="S280" s="441"/>
      <c r="T280" s="441"/>
      <c r="U280" s="441"/>
      <c r="V280" s="441"/>
      <c r="W280" s="441"/>
      <c r="X280" s="441"/>
      <c r="Y280" s="441"/>
      <c r="Z280" s="441"/>
    </row>
    <row r="281" spans="1:26" ht="12.75" customHeight="1" x14ac:dyDescent="0.2">
      <c r="A281" s="441"/>
      <c r="B281" s="441"/>
      <c r="C281" s="447"/>
      <c r="D281" s="447"/>
      <c r="E281" s="447"/>
      <c r="F281" s="447"/>
      <c r="G281" s="447"/>
      <c r="H281" s="447"/>
      <c r="I281" s="447"/>
      <c r="J281" s="447"/>
      <c r="K281" s="447"/>
      <c r="L281" s="447"/>
      <c r="M281" s="447"/>
      <c r="N281" s="486"/>
      <c r="O281" s="441"/>
      <c r="P281" s="441"/>
      <c r="Q281" s="441"/>
      <c r="R281" s="441"/>
      <c r="S281" s="441"/>
      <c r="T281" s="441"/>
      <c r="U281" s="441"/>
      <c r="V281" s="441"/>
      <c r="W281" s="441"/>
      <c r="X281" s="441"/>
      <c r="Y281" s="441"/>
      <c r="Z281" s="441"/>
    </row>
    <row r="282" spans="1:26" ht="12.75" customHeight="1" x14ac:dyDescent="0.2">
      <c r="A282" s="441"/>
      <c r="B282" s="441"/>
      <c r="C282" s="447"/>
      <c r="D282" s="447"/>
      <c r="E282" s="447"/>
      <c r="F282" s="447"/>
      <c r="G282" s="447"/>
      <c r="H282" s="447"/>
      <c r="I282" s="447"/>
      <c r="J282" s="447"/>
      <c r="K282" s="447"/>
      <c r="L282" s="447"/>
      <c r="M282" s="447"/>
      <c r="N282" s="486"/>
      <c r="O282" s="441"/>
      <c r="P282" s="441"/>
      <c r="Q282" s="441"/>
      <c r="R282" s="441"/>
      <c r="S282" s="441"/>
      <c r="T282" s="441"/>
      <c r="U282" s="441"/>
      <c r="V282" s="441"/>
      <c r="W282" s="441"/>
      <c r="X282" s="441"/>
      <c r="Y282" s="441"/>
      <c r="Z282" s="441"/>
    </row>
    <row r="283" spans="1:26" ht="12.75" customHeight="1" x14ac:dyDescent="0.2">
      <c r="A283" s="441"/>
      <c r="B283" s="441"/>
      <c r="C283" s="447"/>
      <c r="D283" s="447"/>
      <c r="E283" s="447"/>
      <c r="F283" s="447"/>
      <c r="G283" s="447"/>
      <c r="H283" s="447"/>
      <c r="I283" s="447"/>
      <c r="J283" s="447"/>
      <c r="K283" s="447"/>
      <c r="L283" s="447"/>
      <c r="M283" s="447"/>
      <c r="N283" s="486"/>
      <c r="O283" s="441"/>
      <c r="P283" s="441"/>
      <c r="Q283" s="441"/>
      <c r="R283" s="441"/>
      <c r="S283" s="441"/>
      <c r="T283" s="441"/>
      <c r="U283" s="441"/>
      <c r="V283" s="441"/>
      <c r="W283" s="441"/>
      <c r="X283" s="441"/>
      <c r="Y283" s="441"/>
      <c r="Z283" s="441"/>
    </row>
    <row r="284" spans="1:26" ht="12.75" customHeight="1" x14ac:dyDescent="0.2">
      <c r="A284" s="441"/>
      <c r="B284" s="441"/>
      <c r="C284" s="447"/>
      <c r="D284" s="447"/>
      <c r="E284" s="447"/>
      <c r="F284" s="447"/>
      <c r="G284" s="447"/>
      <c r="H284" s="447"/>
      <c r="I284" s="447"/>
      <c r="J284" s="447"/>
      <c r="K284" s="447"/>
      <c r="L284" s="447"/>
      <c r="M284" s="447"/>
      <c r="N284" s="486"/>
      <c r="O284" s="441"/>
      <c r="P284" s="441"/>
      <c r="Q284" s="441"/>
      <c r="R284" s="441"/>
      <c r="S284" s="441"/>
      <c r="T284" s="441"/>
      <c r="U284" s="441"/>
      <c r="V284" s="441"/>
      <c r="W284" s="441"/>
      <c r="X284" s="441"/>
      <c r="Y284" s="441"/>
      <c r="Z284" s="441"/>
    </row>
    <row r="285" spans="1:26" ht="12.75" customHeight="1" x14ac:dyDescent="0.2">
      <c r="A285" s="441"/>
      <c r="B285" s="441"/>
      <c r="C285" s="447"/>
      <c r="D285" s="447"/>
      <c r="E285" s="447"/>
      <c r="F285" s="447"/>
      <c r="G285" s="447"/>
      <c r="H285" s="447"/>
      <c r="I285" s="447"/>
      <c r="J285" s="447"/>
      <c r="K285" s="447"/>
      <c r="L285" s="447"/>
      <c r="M285" s="447"/>
      <c r="N285" s="486"/>
      <c r="O285" s="441"/>
      <c r="P285" s="441"/>
      <c r="Q285" s="441"/>
      <c r="R285" s="441"/>
      <c r="S285" s="441"/>
      <c r="T285" s="441"/>
      <c r="U285" s="441"/>
      <c r="V285" s="441"/>
      <c r="W285" s="441"/>
      <c r="X285" s="441"/>
      <c r="Y285" s="441"/>
      <c r="Z285" s="441"/>
    </row>
    <row r="286" spans="1:26" ht="12.75" customHeight="1" x14ac:dyDescent="0.2">
      <c r="A286" s="441"/>
      <c r="B286" s="441"/>
      <c r="C286" s="447"/>
      <c r="D286" s="447"/>
      <c r="E286" s="447"/>
      <c r="F286" s="447"/>
      <c r="G286" s="447"/>
      <c r="H286" s="447"/>
      <c r="I286" s="447"/>
      <c r="J286" s="447"/>
      <c r="K286" s="447"/>
      <c r="L286" s="447"/>
      <c r="M286" s="447"/>
      <c r="N286" s="486"/>
      <c r="O286" s="441"/>
      <c r="P286" s="441"/>
      <c r="Q286" s="441"/>
      <c r="R286" s="441"/>
      <c r="S286" s="441"/>
      <c r="T286" s="441"/>
      <c r="U286" s="441"/>
      <c r="V286" s="441"/>
      <c r="W286" s="441"/>
      <c r="X286" s="441"/>
      <c r="Y286" s="441"/>
      <c r="Z286" s="441"/>
    </row>
    <row r="287" spans="1:26" ht="12.75" customHeight="1" x14ac:dyDescent="0.2">
      <c r="A287" s="441"/>
      <c r="B287" s="441"/>
      <c r="C287" s="447"/>
      <c r="D287" s="447"/>
      <c r="E287" s="447"/>
      <c r="F287" s="447"/>
      <c r="G287" s="447"/>
      <c r="H287" s="447"/>
      <c r="I287" s="447"/>
      <c r="J287" s="447"/>
      <c r="K287" s="447"/>
      <c r="L287" s="447"/>
      <c r="M287" s="447"/>
      <c r="N287" s="486"/>
      <c r="O287" s="441"/>
      <c r="P287" s="441"/>
      <c r="Q287" s="441"/>
      <c r="R287" s="441"/>
      <c r="S287" s="441"/>
      <c r="T287" s="441"/>
      <c r="U287" s="441"/>
      <c r="V287" s="441"/>
      <c r="W287" s="441"/>
      <c r="X287" s="441"/>
      <c r="Y287" s="441"/>
      <c r="Z287" s="441"/>
    </row>
    <row r="288" spans="1:26" ht="12.75" customHeight="1" x14ac:dyDescent="0.2">
      <c r="A288" s="441"/>
      <c r="B288" s="441"/>
      <c r="C288" s="447"/>
      <c r="D288" s="447"/>
      <c r="E288" s="447"/>
      <c r="F288" s="447"/>
      <c r="G288" s="447"/>
      <c r="H288" s="447"/>
      <c r="I288" s="447"/>
      <c r="J288" s="447"/>
      <c r="K288" s="447"/>
      <c r="L288" s="447"/>
      <c r="M288" s="447"/>
      <c r="N288" s="486"/>
      <c r="O288" s="441"/>
      <c r="P288" s="441"/>
      <c r="Q288" s="441"/>
      <c r="R288" s="441"/>
      <c r="S288" s="441"/>
      <c r="T288" s="441"/>
      <c r="U288" s="441"/>
      <c r="V288" s="441"/>
      <c r="W288" s="441"/>
      <c r="X288" s="441"/>
      <c r="Y288" s="441"/>
      <c r="Z288" s="441"/>
    </row>
    <row r="289" spans="1:26" ht="12.75" customHeight="1" x14ac:dyDescent="0.2">
      <c r="A289" s="441"/>
      <c r="B289" s="441"/>
      <c r="C289" s="447"/>
      <c r="D289" s="447"/>
      <c r="E289" s="447"/>
      <c r="F289" s="447"/>
      <c r="G289" s="447"/>
      <c r="H289" s="447"/>
      <c r="I289" s="447"/>
      <c r="J289" s="447"/>
      <c r="K289" s="447"/>
      <c r="L289" s="447"/>
      <c r="M289" s="447"/>
      <c r="N289" s="486"/>
      <c r="O289" s="441"/>
      <c r="P289" s="441"/>
      <c r="Q289" s="441"/>
      <c r="R289" s="441"/>
      <c r="S289" s="441"/>
      <c r="T289" s="441"/>
      <c r="U289" s="441"/>
      <c r="V289" s="441"/>
      <c r="W289" s="441"/>
      <c r="X289" s="441"/>
      <c r="Y289" s="441"/>
      <c r="Z289" s="441"/>
    </row>
    <row r="290" spans="1:26" ht="12.75" customHeight="1" x14ac:dyDescent="0.2">
      <c r="A290" s="441"/>
      <c r="B290" s="441"/>
      <c r="C290" s="447"/>
      <c r="D290" s="447"/>
      <c r="E290" s="447"/>
      <c r="F290" s="447"/>
      <c r="G290" s="447"/>
      <c r="H290" s="447"/>
      <c r="I290" s="447"/>
      <c r="J290" s="447"/>
      <c r="K290" s="447"/>
      <c r="L290" s="447"/>
      <c r="M290" s="447"/>
      <c r="N290" s="486"/>
      <c r="O290" s="441"/>
      <c r="P290" s="441"/>
      <c r="Q290" s="441"/>
      <c r="R290" s="441"/>
      <c r="S290" s="441"/>
      <c r="T290" s="441"/>
      <c r="U290" s="441"/>
      <c r="V290" s="441"/>
      <c r="W290" s="441"/>
      <c r="X290" s="441"/>
      <c r="Y290" s="441"/>
      <c r="Z290" s="441"/>
    </row>
    <row r="291" spans="1:26" ht="12.75" customHeight="1" x14ac:dyDescent="0.2">
      <c r="A291" s="441"/>
      <c r="B291" s="441"/>
      <c r="C291" s="447"/>
      <c r="D291" s="447"/>
      <c r="E291" s="447"/>
      <c r="F291" s="447"/>
      <c r="G291" s="447"/>
      <c r="H291" s="447"/>
      <c r="I291" s="447"/>
      <c r="J291" s="447"/>
      <c r="K291" s="447"/>
      <c r="L291" s="447"/>
      <c r="M291" s="447"/>
      <c r="N291" s="486"/>
      <c r="O291" s="441"/>
      <c r="P291" s="441"/>
      <c r="Q291" s="441"/>
      <c r="R291" s="441"/>
      <c r="S291" s="441"/>
      <c r="T291" s="441"/>
      <c r="U291" s="441"/>
      <c r="V291" s="441"/>
      <c r="W291" s="441"/>
      <c r="X291" s="441"/>
      <c r="Y291" s="441"/>
      <c r="Z291" s="441"/>
    </row>
    <row r="292" spans="1:26" ht="12.75" customHeight="1" x14ac:dyDescent="0.2">
      <c r="A292" s="441"/>
      <c r="B292" s="441"/>
      <c r="C292" s="447"/>
      <c r="D292" s="447"/>
      <c r="E292" s="447"/>
      <c r="F292" s="447"/>
      <c r="G292" s="447"/>
      <c r="H292" s="447"/>
      <c r="I292" s="447"/>
      <c r="J292" s="447"/>
      <c r="K292" s="447"/>
      <c r="L292" s="447"/>
      <c r="M292" s="447"/>
      <c r="N292" s="486"/>
      <c r="O292" s="441"/>
      <c r="P292" s="441"/>
      <c r="Q292" s="441"/>
      <c r="R292" s="441"/>
      <c r="S292" s="441"/>
      <c r="T292" s="441"/>
      <c r="U292" s="441"/>
      <c r="V292" s="441"/>
      <c r="W292" s="441"/>
      <c r="X292" s="441"/>
      <c r="Y292" s="441"/>
      <c r="Z292" s="441"/>
    </row>
    <row r="293" spans="1:26" ht="12.75" customHeight="1" x14ac:dyDescent="0.2">
      <c r="A293" s="441"/>
      <c r="B293" s="441"/>
      <c r="C293" s="447"/>
      <c r="D293" s="447"/>
      <c r="E293" s="447"/>
      <c r="F293" s="447"/>
      <c r="G293" s="447"/>
      <c r="H293" s="447"/>
      <c r="I293" s="447"/>
      <c r="J293" s="447"/>
      <c r="K293" s="447"/>
      <c r="L293" s="447"/>
      <c r="M293" s="447"/>
      <c r="N293" s="486"/>
      <c r="O293" s="441"/>
      <c r="P293" s="441"/>
      <c r="Q293" s="441"/>
      <c r="R293" s="441"/>
      <c r="S293" s="441"/>
      <c r="T293" s="441"/>
      <c r="U293" s="441"/>
      <c r="V293" s="441"/>
      <c r="W293" s="441"/>
      <c r="X293" s="441"/>
      <c r="Y293" s="441"/>
      <c r="Z293" s="441"/>
    </row>
    <row r="294" spans="1:26" ht="12.75" customHeight="1" x14ac:dyDescent="0.2">
      <c r="A294" s="441"/>
      <c r="B294" s="441"/>
      <c r="C294" s="447"/>
      <c r="D294" s="447"/>
      <c r="E294" s="447"/>
      <c r="F294" s="447"/>
      <c r="G294" s="447"/>
      <c r="H294" s="447"/>
      <c r="I294" s="447"/>
      <c r="J294" s="447"/>
      <c r="K294" s="447"/>
      <c r="L294" s="447"/>
      <c r="M294" s="447"/>
      <c r="N294" s="486"/>
      <c r="O294" s="441"/>
      <c r="P294" s="441"/>
      <c r="Q294" s="441"/>
      <c r="R294" s="441"/>
      <c r="S294" s="441"/>
      <c r="T294" s="441"/>
      <c r="U294" s="441"/>
      <c r="V294" s="441"/>
      <c r="W294" s="441"/>
      <c r="X294" s="441"/>
      <c r="Y294" s="441"/>
      <c r="Z294" s="441"/>
    </row>
    <row r="295" spans="1:26" ht="12.75" customHeight="1" x14ac:dyDescent="0.2">
      <c r="A295" s="441"/>
      <c r="B295" s="441"/>
      <c r="C295" s="447"/>
      <c r="D295" s="447"/>
      <c r="E295" s="447"/>
      <c r="F295" s="447"/>
      <c r="G295" s="447"/>
      <c r="H295" s="447"/>
      <c r="I295" s="447"/>
      <c r="J295" s="447"/>
      <c r="K295" s="447"/>
      <c r="L295" s="447"/>
      <c r="M295" s="447"/>
      <c r="N295" s="486"/>
      <c r="O295" s="441"/>
      <c r="P295" s="441"/>
      <c r="Q295" s="441"/>
      <c r="R295" s="441"/>
      <c r="S295" s="441"/>
      <c r="T295" s="441"/>
      <c r="U295" s="441"/>
      <c r="V295" s="441"/>
      <c r="W295" s="441"/>
      <c r="X295" s="441"/>
      <c r="Y295" s="441"/>
      <c r="Z295" s="441"/>
    </row>
    <row r="296" spans="1:26" ht="12.75" customHeight="1" x14ac:dyDescent="0.2">
      <c r="A296" s="441"/>
      <c r="B296" s="441"/>
      <c r="C296" s="447"/>
      <c r="D296" s="447"/>
      <c r="E296" s="447"/>
      <c r="F296" s="447"/>
      <c r="G296" s="447"/>
      <c r="H296" s="447"/>
      <c r="I296" s="447"/>
      <c r="J296" s="447"/>
      <c r="K296" s="447"/>
      <c r="L296" s="447"/>
      <c r="M296" s="447"/>
      <c r="N296" s="486"/>
      <c r="O296" s="441"/>
      <c r="P296" s="441"/>
      <c r="Q296" s="441"/>
      <c r="R296" s="441"/>
      <c r="S296" s="441"/>
      <c r="T296" s="441"/>
      <c r="U296" s="441"/>
      <c r="V296" s="441"/>
      <c r="W296" s="441"/>
      <c r="X296" s="441"/>
      <c r="Y296" s="441"/>
      <c r="Z296" s="441"/>
    </row>
    <row r="297" spans="1:26" ht="12.75" customHeight="1" x14ac:dyDescent="0.2">
      <c r="A297" s="441"/>
      <c r="B297" s="441"/>
      <c r="C297" s="447"/>
      <c r="D297" s="447"/>
      <c r="E297" s="447"/>
      <c r="F297" s="447"/>
      <c r="G297" s="447"/>
      <c r="H297" s="447"/>
      <c r="I297" s="447"/>
      <c r="J297" s="447"/>
      <c r="K297" s="447"/>
      <c r="L297" s="447"/>
      <c r="M297" s="447"/>
      <c r="N297" s="486"/>
      <c r="O297" s="441"/>
      <c r="P297" s="441"/>
      <c r="Q297" s="441"/>
      <c r="R297" s="441"/>
      <c r="S297" s="441"/>
      <c r="T297" s="441"/>
      <c r="U297" s="441"/>
      <c r="V297" s="441"/>
      <c r="W297" s="441"/>
      <c r="X297" s="441"/>
      <c r="Y297" s="441"/>
      <c r="Z297" s="441"/>
    </row>
    <row r="298" spans="1:26" ht="12.75" customHeight="1" x14ac:dyDescent="0.2">
      <c r="A298" s="441"/>
      <c r="B298" s="441"/>
      <c r="C298" s="447"/>
      <c r="D298" s="447"/>
      <c r="E298" s="447"/>
      <c r="F298" s="447"/>
      <c r="G298" s="447"/>
      <c r="H298" s="447"/>
      <c r="I298" s="447"/>
      <c r="J298" s="447"/>
      <c r="K298" s="447"/>
      <c r="L298" s="447"/>
      <c r="M298" s="447"/>
      <c r="N298" s="486"/>
      <c r="O298" s="441"/>
      <c r="P298" s="441"/>
      <c r="Q298" s="441"/>
      <c r="R298" s="441"/>
      <c r="S298" s="441"/>
      <c r="T298" s="441"/>
      <c r="U298" s="441"/>
      <c r="V298" s="441"/>
      <c r="W298" s="441"/>
      <c r="X298" s="441"/>
      <c r="Y298" s="441"/>
      <c r="Z298" s="441"/>
    </row>
    <row r="299" spans="1:26" ht="12.75" customHeight="1" x14ac:dyDescent="0.2">
      <c r="A299" s="441"/>
      <c r="B299" s="441"/>
      <c r="C299" s="447"/>
      <c r="D299" s="447"/>
      <c r="E299" s="447"/>
      <c r="F299" s="447"/>
      <c r="G299" s="447"/>
      <c r="H299" s="447"/>
      <c r="I299" s="447"/>
      <c r="J299" s="447"/>
      <c r="K299" s="447"/>
      <c r="L299" s="447"/>
      <c r="M299" s="447"/>
      <c r="N299" s="486"/>
      <c r="O299" s="441"/>
      <c r="P299" s="441"/>
      <c r="Q299" s="441"/>
      <c r="R299" s="441"/>
      <c r="S299" s="441"/>
      <c r="T299" s="441"/>
      <c r="U299" s="441"/>
      <c r="V299" s="441"/>
      <c r="W299" s="441"/>
      <c r="X299" s="441"/>
      <c r="Y299" s="441"/>
      <c r="Z299" s="441"/>
    </row>
    <row r="300" spans="1:26" ht="12.75" customHeight="1" x14ac:dyDescent="0.2">
      <c r="A300" s="441"/>
      <c r="B300" s="441"/>
      <c r="C300" s="447"/>
      <c r="D300" s="447"/>
      <c r="E300" s="447"/>
      <c r="F300" s="447"/>
      <c r="G300" s="447"/>
      <c r="H300" s="447"/>
      <c r="I300" s="447"/>
      <c r="J300" s="447"/>
      <c r="K300" s="447"/>
      <c r="L300" s="447"/>
      <c r="M300" s="447"/>
      <c r="N300" s="486"/>
      <c r="O300" s="441"/>
      <c r="P300" s="441"/>
      <c r="Q300" s="441"/>
      <c r="R300" s="441"/>
      <c r="S300" s="441"/>
      <c r="T300" s="441"/>
      <c r="U300" s="441"/>
      <c r="V300" s="441"/>
      <c r="W300" s="441"/>
      <c r="X300" s="441"/>
      <c r="Y300" s="441"/>
      <c r="Z300" s="441"/>
    </row>
    <row r="301" spans="1:26" ht="12.75" customHeight="1" x14ac:dyDescent="0.2">
      <c r="A301" s="441"/>
      <c r="B301" s="441"/>
      <c r="C301" s="447"/>
      <c r="D301" s="447"/>
      <c r="E301" s="447"/>
      <c r="F301" s="447"/>
      <c r="G301" s="447"/>
      <c r="H301" s="447"/>
      <c r="I301" s="447"/>
      <c r="J301" s="447"/>
      <c r="K301" s="447"/>
      <c r="L301" s="447"/>
      <c r="M301" s="447"/>
      <c r="N301" s="486"/>
      <c r="O301" s="441"/>
      <c r="P301" s="441"/>
      <c r="Q301" s="441"/>
      <c r="R301" s="441"/>
      <c r="S301" s="441"/>
      <c r="T301" s="441"/>
      <c r="U301" s="441"/>
      <c r="V301" s="441"/>
      <c r="W301" s="441"/>
      <c r="X301" s="441"/>
      <c r="Y301" s="441"/>
      <c r="Z301" s="441"/>
    </row>
    <row r="302" spans="1:26" ht="12.75" customHeight="1" x14ac:dyDescent="0.2">
      <c r="A302" s="441"/>
      <c r="B302" s="441"/>
      <c r="C302" s="447"/>
      <c r="D302" s="447"/>
      <c r="E302" s="447"/>
      <c r="F302" s="447"/>
      <c r="G302" s="447"/>
      <c r="H302" s="447"/>
      <c r="I302" s="447"/>
      <c r="J302" s="447"/>
      <c r="K302" s="447"/>
      <c r="L302" s="447"/>
      <c r="M302" s="447"/>
      <c r="N302" s="486"/>
      <c r="O302" s="441"/>
      <c r="P302" s="441"/>
      <c r="Q302" s="441"/>
      <c r="R302" s="441"/>
      <c r="S302" s="441"/>
      <c r="T302" s="441"/>
      <c r="U302" s="441"/>
      <c r="V302" s="441"/>
      <c r="W302" s="441"/>
      <c r="X302" s="441"/>
      <c r="Y302" s="441"/>
      <c r="Z302" s="441"/>
    </row>
    <row r="303" spans="1:26" ht="12.75" customHeight="1" x14ac:dyDescent="0.2">
      <c r="A303" s="441"/>
      <c r="B303" s="441"/>
      <c r="C303" s="447"/>
      <c r="D303" s="447"/>
      <c r="E303" s="447"/>
      <c r="F303" s="447"/>
      <c r="G303" s="447"/>
      <c r="H303" s="447"/>
      <c r="I303" s="447"/>
      <c r="J303" s="447"/>
      <c r="K303" s="447"/>
      <c r="L303" s="447"/>
      <c r="M303" s="447"/>
      <c r="N303" s="486"/>
      <c r="O303" s="441"/>
      <c r="P303" s="441"/>
      <c r="Q303" s="441"/>
      <c r="R303" s="441"/>
      <c r="S303" s="441"/>
      <c r="T303" s="441"/>
      <c r="U303" s="441"/>
      <c r="V303" s="441"/>
      <c r="W303" s="441"/>
      <c r="X303" s="441"/>
      <c r="Y303" s="441"/>
      <c r="Z303" s="441"/>
    </row>
    <row r="304" spans="1:26" ht="12.75" customHeight="1" x14ac:dyDescent="0.2">
      <c r="A304" s="441"/>
      <c r="B304" s="441"/>
      <c r="C304" s="447"/>
      <c r="D304" s="447"/>
      <c r="E304" s="447"/>
      <c r="F304" s="447"/>
      <c r="G304" s="447"/>
      <c r="H304" s="447"/>
      <c r="I304" s="447"/>
      <c r="J304" s="447"/>
      <c r="K304" s="447"/>
      <c r="L304" s="447"/>
      <c r="M304" s="447"/>
      <c r="N304" s="486"/>
      <c r="O304" s="441"/>
      <c r="P304" s="441"/>
      <c r="Q304" s="441"/>
      <c r="R304" s="441"/>
      <c r="S304" s="441"/>
      <c r="T304" s="441"/>
      <c r="U304" s="441"/>
      <c r="V304" s="441"/>
      <c r="W304" s="441"/>
      <c r="X304" s="441"/>
      <c r="Y304" s="441"/>
      <c r="Z304" s="441"/>
    </row>
    <row r="305" spans="1:26" ht="12.75" customHeight="1" x14ac:dyDescent="0.2">
      <c r="A305" s="441"/>
      <c r="B305" s="441"/>
      <c r="C305" s="447"/>
      <c r="D305" s="447"/>
      <c r="E305" s="447"/>
      <c r="F305" s="447"/>
      <c r="G305" s="447"/>
      <c r="H305" s="447"/>
      <c r="I305" s="447"/>
      <c r="J305" s="447"/>
      <c r="K305" s="447"/>
      <c r="L305" s="447"/>
      <c r="M305" s="447"/>
      <c r="N305" s="486"/>
      <c r="O305" s="441"/>
      <c r="P305" s="441"/>
      <c r="Q305" s="441"/>
      <c r="R305" s="441"/>
      <c r="S305" s="441"/>
      <c r="T305" s="441"/>
      <c r="U305" s="441"/>
      <c r="V305" s="441"/>
      <c r="W305" s="441"/>
      <c r="X305" s="441"/>
      <c r="Y305" s="441"/>
      <c r="Z305" s="441"/>
    </row>
    <row r="306" spans="1:26" ht="12.75" customHeight="1" x14ac:dyDescent="0.2">
      <c r="A306" s="441"/>
      <c r="B306" s="441"/>
      <c r="C306" s="447"/>
      <c r="D306" s="447"/>
      <c r="E306" s="447"/>
      <c r="F306" s="447"/>
      <c r="G306" s="447"/>
      <c r="H306" s="447"/>
      <c r="I306" s="447"/>
      <c r="J306" s="447"/>
      <c r="K306" s="447"/>
      <c r="L306" s="447"/>
      <c r="M306" s="447"/>
      <c r="N306" s="486"/>
      <c r="O306" s="441"/>
      <c r="P306" s="441"/>
      <c r="Q306" s="441"/>
      <c r="R306" s="441"/>
      <c r="S306" s="441"/>
      <c r="T306" s="441"/>
      <c r="U306" s="441"/>
      <c r="V306" s="441"/>
      <c r="W306" s="441"/>
      <c r="X306" s="441"/>
      <c r="Y306" s="441"/>
      <c r="Z306" s="441"/>
    </row>
    <row r="307" spans="1:26" ht="12.75" customHeight="1" x14ac:dyDescent="0.2">
      <c r="A307" s="441"/>
      <c r="B307" s="441"/>
      <c r="C307" s="447"/>
      <c r="D307" s="447"/>
      <c r="E307" s="447"/>
      <c r="F307" s="447"/>
      <c r="G307" s="447"/>
      <c r="H307" s="447"/>
      <c r="I307" s="447"/>
      <c r="J307" s="447"/>
      <c r="K307" s="447"/>
      <c r="L307" s="447"/>
      <c r="M307" s="447"/>
      <c r="N307" s="486"/>
      <c r="O307" s="441"/>
      <c r="P307" s="441"/>
      <c r="Q307" s="441"/>
      <c r="R307" s="441"/>
      <c r="S307" s="441"/>
      <c r="T307" s="441"/>
      <c r="U307" s="441"/>
      <c r="V307" s="441"/>
      <c r="W307" s="441"/>
      <c r="X307" s="441"/>
      <c r="Y307" s="441"/>
      <c r="Z307" s="441"/>
    </row>
    <row r="308" spans="1:26" ht="12.75" customHeight="1" x14ac:dyDescent="0.2">
      <c r="A308" s="441"/>
      <c r="B308" s="441"/>
      <c r="C308" s="447"/>
      <c r="D308" s="447"/>
      <c r="E308" s="447"/>
      <c r="F308" s="447"/>
      <c r="G308" s="447"/>
      <c r="H308" s="447"/>
      <c r="I308" s="447"/>
      <c r="J308" s="447"/>
      <c r="K308" s="447"/>
      <c r="L308" s="447"/>
      <c r="M308" s="447"/>
      <c r="N308" s="486"/>
      <c r="O308" s="441"/>
      <c r="P308" s="441"/>
      <c r="Q308" s="441"/>
      <c r="R308" s="441"/>
      <c r="S308" s="441"/>
      <c r="T308" s="441"/>
      <c r="U308" s="441"/>
      <c r="V308" s="441"/>
      <c r="W308" s="441"/>
      <c r="X308" s="441"/>
      <c r="Y308" s="441"/>
      <c r="Z308" s="441"/>
    </row>
    <row r="309" spans="1:26" ht="12.75" customHeight="1" x14ac:dyDescent="0.2">
      <c r="A309" s="441"/>
      <c r="B309" s="441"/>
      <c r="C309" s="447"/>
      <c r="D309" s="447"/>
      <c r="E309" s="447"/>
      <c r="F309" s="447"/>
      <c r="G309" s="447"/>
      <c r="H309" s="447"/>
      <c r="I309" s="447"/>
      <c r="J309" s="447"/>
      <c r="K309" s="447"/>
      <c r="L309" s="447"/>
      <c r="M309" s="447"/>
      <c r="N309" s="486"/>
      <c r="O309" s="441"/>
      <c r="P309" s="441"/>
      <c r="Q309" s="441"/>
      <c r="R309" s="441"/>
      <c r="S309" s="441"/>
      <c r="T309" s="441"/>
      <c r="U309" s="441"/>
      <c r="V309" s="441"/>
      <c r="W309" s="441"/>
      <c r="X309" s="441"/>
      <c r="Y309" s="441"/>
      <c r="Z309" s="441"/>
    </row>
    <row r="310" spans="1:26" ht="12.75" customHeight="1" x14ac:dyDescent="0.2">
      <c r="A310" s="441"/>
      <c r="B310" s="441"/>
      <c r="C310" s="447"/>
      <c r="D310" s="447"/>
      <c r="E310" s="447"/>
      <c r="F310" s="447"/>
      <c r="G310" s="447"/>
      <c r="H310" s="447"/>
      <c r="I310" s="447"/>
      <c r="J310" s="447"/>
      <c r="K310" s="447"/>
      <c r="L310" s="447"/>
      <c r="M310" s="447"/>
      <c r="N310" s="486"/>
      <c r="O310" s="441"/>
      <c r="P310" s="441"/>
      <c r="Q310" s="441"/>
      <c r="R310" s="441"/>
      <c r="S310" s="441"/>
      <c r="T310" s="441"/>
      <c r="U310" s="441"/>
      <c r="V310" s="441"/>
      <c r="W310" s="441"/>
      <c r="X310" s="441"/>
      <c r="Y310" s="441"/>
      <c r="Z310" s="441"/>
    </row>
    <row r="311" spans="1:26" ht="12.75" customHeight="1" x14ac:dyDescent="0.2">
      <c r="A311" s="441"/>
      <c r="B311" s="441"/>
      <c r="C311" s="447"/>
      <c r="D311" s="447"/>
      <c r="E311" s="447"/>
      <c r="F311" s="447"/>
      <c r="G311" s="447"/>
      <c r="H311" s="447"/>
      <c r="I311" s="447"/>
      <c r="J311" s="447"/>
      <c r="K311" s="447"/>
      <c r="L311" s="447"/>
      <c r="M311" s="447"/>
      <c r="N311" s="486"/>
      <c r="O311" s="441"/>
      <c r="P311" s="441"/>
      <c r="Q311" s="441"/>
      <c r="R311" s="441"/>
      <c r="S311" s="441"/>
      <c r="T311" s="441"/>
      <c r="U311" s="441"/>
      <c r="V311" s="441"/>
      <c r="W311" s="441"/>
      <c r="X311" s="441"/>
      <c r="Y311" s="441"/>
      <c r="Z311" s="441"/>
    </row>
    <row r="312" spans="1:26" ht="12.75" customHeight="1" x14ac:dyDescent="0.2">
      <c r="A312" s="441"/>
      <c r="B312" s="441"/>
      <c r="C312" s="447"/>
      <c r="D312" s="447"/>
      <c r="E312" s="447"/>
      <c r="F312" s="447"/>
      <c r="G312" s="447"/>
      <c r="H312" s="447"/>
      <c r="I312" s="447"/>
      <c r="J312" s="447"/>
      <c r="K312" s="447"/>
      <c r="L312" s="447"/>
      <c r="M312" s="447"/>
      <c r="N312" s="486"/>
      <c r="O312" s="441"/>
      <c r="P312" s="441"/>
      <c r="Q312" s="441"/>
      <c r="R312" s="441"/>
      <c r="S312" s="441"/>
      <c r="T312" s="441"/>
      <c r="U312" s="441"/>
      <c r="V312" s="441"/>
      <c r="W312" s="441"/>
      <c r="X312" s="441"/>
      <c r="Y312" s="441"/>
      <c r="Z312" s="441"/>
    </row>
    <row r="313" spans="1:26" ht="12.75" customHeight="1" x14ac:dyDescent="0.2">
      <c r="A313" s="441"/>
      <c r="B313" s="441"/>
      <c r="C313" s="447"/>
      <c r="D313" s="447"/>
      <c r="E313" s="447"/>
      <c r="F313" s="447"/>
      <c r="G313" s="447"/>
      <c r="H313" s="447"/>
      <c r="I313" s="447"/>
      <c r="J313" s="447"/>
      <c r="K313" s="447"/>
      <c r="L313" s="447"/>
      <c r="M313" s="447"/>
      <c r="N313" s="486"/>
      <c r="O313" s="441"/>
      <c r="P313" s="441"/>
      <c r="Q313" s="441"/>
      <c r="R313" s="441"/>
      <c r="S313" s="441"/>
      <c r="T313" s="441"/>
      <c r="U313" s="441"/>
      <c r="V313" s="441"/>
      <c r="W313" s="441"/>
      <c r="X313" s="441"/>
      <c r="Y313" s="441"/>
      <c r="Z313" s="441"/>
    </row>
    <row r="314" spans="1:26" ht="12.75" customHeight="1" x14ac:dyDescent="0.2">
      <c r="A314" s="441"/>
      <c r="B314" s="441"/>
      <c r="C314" s="447"/>
      <c r="D314" s="447"/>
      <c r="E314" s="447"/>
      <c r="F314" s="447"/>
      <c r="G314" s="447"/>
      <c r="H314" s="447"/>
      <c r="I314" s="447"/>
      <c r="J314" s="447"/>
      <c r="K314" s="447"/>
      <c r="L314" s="447"/>
      <c r="M314" s="447"/>
      <c r="N314" s="486"/>
      <c r="O314" s="441"/>
      <c r="P314" s="441"/>
      <c r="Q314" s="441"/>
      <c r="R314" s="441"/>
      <c r="S314" s="441"/>
      <c r="T314" s="441"/>
      <c r="U314" s="441"/>
      <c r="V314" s="441"/>
      <c r="W314" s="441"/>
      <c r="X314" s="441"/>
      <c r="Y314" s="441"/>
      <c r="Z314" s="441"/>
    </row>
    <row r="315" spans="1:26" ht="12.75" customHeight="1" x14ac:dyDescent="0.2">
      <c r="A315" s="441"/>
      <c r="B315" s="441"/>
      <c r="C315" s="447"/>
      <c r="D315" s="447"/>
      <c r="E315" s="447"/>
      <c r="F315" s="447"/>
      <c r="G315" s="447"/>
      <c r="H315" s="447"/>
      <c r="I315" s="447"/>
      <c r="J315" s="447"/>
      <c r="K315" s="447"/>
      <c r="L315" s="447"/>
      <c r="M315" s="447"/>
      <c r="N315" s="486"/>
      <c r="O315" s="441"/>
      <c r="P315" s="441"/>
      <c r="Q315" s="441"/>
      <c r="R315" s="441"/>
      <c r="S315" s="441"/>
      <c r="T315" s="441"/>
      <c r="U315" s="441"/>
      <c r="V315" s="441"/>
      <c r="W315" s="441"/>
      <c r="X315" s="441"/>
      <c r="Y315" s="441"/>
      <c r="Z315" s="441"/>
    </row>
    <row r="316" spans="1:26" ht="12.75" customHeight="1" x14ac:dyDescent="0.2">
      <c r="A316" s="441"/>
      <c r="B316" s="441"/>
      <c r="C316" s="447"/>
      <c r="D316" s="447"/>
      <c r="E316" s="447"/>
      <c r="F316" s="447"/>
      <c r="G316" s="447"/>
      <c r="H316" s="447"/>
      <c r="I316" s="447"/>
      <c r="J316" s="447"/>
      <c r="K316" s="447"/>
      <c r="L316" s="447"/>
      <c r="M316" s="447"/>
      <c r="N316" s="486"/>
      <c r="O316" s="441"/>
      <c r="P316" s="441"/>
      <c r="Q316" s="441"/>
      <c r="R316" s="441"/>
      <c r="S316" s="441"/>
      <c r="T316" s="441"/>
      <c r="U316" s="441"/>
      <c r="V316" s="441"/>
      <c r="W316" s="441"/>
      <c r="X316" s="441"/>
      <c r="Y316" s="441"/>
      <c r="Z316" s="441"/>
    </row>
    <row r="317" spans="1:26" ht="12.75" customHeight="1" x14ac:dyDescent="0.2">
      <c r="A317" s="441"/>
      <c r="B317" s="441"/>
      <c r="C317" s="447"/>
      <c r="D317" s="447"/>
      <c r="E317" s="447"/>
      <c r="F317" s="447"/>
      <c r="G317" s="447"/>
      <c r="H317" s="447"/>
      <c r="I317" s="447"/>
      <c r="J317" s="447"/>
      <c r="K317" s="447"/>
      <c r="L317" s="447"/>
      <c r="M317" s="447"/>
      <c r="N317" s="486"/>
      <c r="O317" s="441"/>
      <c r="P317" s="441"/>
      <c r="Q317" s="441"/>
      <c r="R317" s="441"/>
      <c r="S317" s="441"/>
      <c r="T317" s="441"/>
      <c r="U317" s="441"/>
      <c r="V317" s="441"/>
      <c r="W317" s="441"/>
      <c r="X317" s="441"/>
      <c r="Y317" s="441"/>
      <c r="Z317" s="441"/>
    </row>
    <row r="318" spans="1:26" ht="12.75" customHeight="1" x14ac:dyDescent="0.2">
      <c r="A318" s="441"/>
      <c r="B318" s="441"/>
      <c r="C318" s="447"/>
      <c r="D318" s="447"/>
      <c r="E318" s="447"/>
      <c r="F318" s="447"/>
      <c r="G318" s="447"/>
      <c r="H318" s="447"/>
      <c r="I318" s="447"/>
      <c r="J318" s="447"/>
      <c r="K318" s="447"/>
      <c r="L318" s="447"/>
      <c r="M318" s="447"/>
      <c r="N318" s="486"/>
      <c r="O318" s="441"/>
      <c r="P318" s="441"/>
      <c r="Q318" s="441"/>
      <c r="R318" s="441"/>
      <c r="S318" s="441"/>
      <c r="T318" s="441"/>
      <c r="U318" s="441"/>
      <c r="V318" s="441"/>
      <c r="W318" s="441"/>
      <c r="X318" s="441"/>
      <c r="Y318" s="441"/>
      <c r="Z318" s="441"/>
    </row>
    <row r="319" spans="1:26" ht="12.75" customHeight="1" x14ac:dyDescent="0.2">
      <c r="A319" s="441"/>
      <c r="B319" s="441"/>
      <c r="C319" s="447"/>
      <c r="D319" s="447"/>
      <c r="E319" s="447"/>
      <c r="F319" s="447"/>
      <c r="G319" s="447"/>
      <c r="H319" s="447"/>
      <c r="I319" s="447"/>
      <c r="J319" s="447"/>
      <c r="K319" s="447"/>
      <c r="L319" s="447"/>
      <c r="M319" s="447"/>
      <c r="N319" s="486"/>
      <c r="O319" s="441"/>
      <c r="P319" s="441"/>
      <c r="Q319" s="441"/>
      <c r="R319" s="441"/>
      <c r="S319" s="441"/>
      <c r="T319" s="441"/>
      <c r="U319" s="441"/>
      <c r="V319" s="441"/>
      <c r="W319" s="441"/>
      <c r="X319" s="441"/>
      <c r="Y319" s="441"/>
      <c r="Z319" s="441"/>
    </row>
    <row r="320" spans="1:26" ht="12.75" customHeight="1" x14ac:dyDescent="0.2">
      <c r="A320" s="441"/>
      <c r="B320" s="441"/>
      <c r="C320" s="447"/>
      <c r="D320" s="447"/>
      <c r="E320" s="447"/>
      <c r="F320" s="447"/>
      <c r="G320" s="447"/>
      <c r="H320" s="447"/>
      <c r="I320" s="447"/>
      <c r="J320" s="447"/>
      <c r="K320" s="447"/>
      <c r="L320" s="447"/>
      <c r="M320" s="447"/>
      <c r="N320" s="486"/>
      <c r="O320" s="441"/>
      <c r="P320" s="441"/>
      <c r="Q320" s="441"/>
      <c r="R320" s="441"/>
      <c r="S320" s="441"/>
      <c r="T320" s="441"/>
      <c r="U320" s="441"/>
      <c r="V320" s="441"/>
      <c r="W320" s="441"/>
      <c r="X320" s="441"/>
      <c r="Y320" s="441"/>
      <c r="Z320" s="441"/>
    </row>
    <row r="321" spans="1:26" ht="12.75" customHeight="1" x14ac:dyDescent="0.2">
      <c r="A321" s="441"/>
      <c r="B321" s="441"/>
      <c r="C321" s="447"/>
      <c r="D321" s="447"/>
      <c r="E321" s="447"/>
      <c r="F321" s="447"/>
      <c r="G321" s="447"/>
      <c r="H321" s="447"/>
      <c r="I321" s="447"/>
      <c r="J321" s="447"/>
      <c r="K321" s="447"/>
      <c r="L321" s="447"/>
      <c r="M321" s="447"/>
      <c r="N321" s="486"/>
      <c r="O321" s="441"/>
      <c r="P321" s="441"/>
      <c r="Q321" s="441"/>
      <c r="R321" s="441"/>
      <c r="S321" s="441"/>
      <c r="T321" s="441"/>
      <c r="U321" s="441"/>
      <c r="V321" s="441"/>
      <c r="W321" s="441"/>
      <c r="X321" s="441"/>
      <c r="Y321" s="441"/>
      <c r="Z321" s="441"/>
    </row>
    <row r="322" spans="1:26" ht="12.75" customHeight="1" x14ac:dyDescent="0.2">
      <c r="A322" s="441"/>
      <c r="B322" s="441"/>
      <c r="C322" s="447"/>
      <c r="D322" s="447"/>
      <c r="E322" s="447"/>
      <c r="F322" s="447"/>
      <c r="G322" s="447"/>
      <c r="H322" s="447"/>
      <c r="I322" s="447"/>
      <c r="J322" s="447"/>
      <c r="K322" s="447"/>
      <c r="L322" s="447"/>
      <c r="M322" s="447"/>
      <c r="N322" s="486"/>
      <c r="O322" s="441"/>
      <c r="P322" s="441"/>
      <c r="Q322" s="441"/>
      <c r="R322" s="441"/>
      <c r="S322" s="441"/>
      <c r="T322" s="441"/>
      <c r="U322" s="441"/>
      <c r="V322" s="441"/>
      <c r="W322" s="441"/>
      <c r="X322" s="441"/>
      <c r="Y322" s="441"/>
      <c r="Z322" s="441"/>
    </row>
    <row r="323" spans="1:26" ht="12.75" customHeight="1" x14ac:dyDescent="0.2">
      <c r="A323" s="441"/>
      <c r="B323" s="441"/>
      <c r="C323" s="447"/>
      <c r="D323" s="447"/>
      <c r="E323" s="447"/>
      <c r="F323" s="447"/>
      <c r="G323" s="447"/>
      <c r="H323" s="447"/>
      <c r="I323" s="447"/>
      <c r="J323" s="447"/>
      <c r="K323" s="447"/>
      <c r="L323" s="447"/>
      <c r="M323" s="447"/>
      <c r="N323" s="486"/>
      <c r="O323" s="441"/>
      <c r="P323" s="441"/>
      <c r="Q323" s="441"/>
      <c r="R323" s="441"/>
      <c r="S323" s="441"/>
      <c r="T323" s="441"/>
      <c r="U323" s="441"/>
      <c r="V323" s="441"/>
      <c r="W323" s="441"/>
      <c r="X323" s="441"/>
      <c r="Y323" s="441"/>
      <c r="Z323" s="441"/>
    </row>
    <row r="324" spans="1:26" ht="12.75" customHeight="1" x14ac:dyDescent="0.2">
      <c r="A324" s="441"/>
      <c r="B324" s="441"/>
      <c r="C324" s="447"/>
      <c r="D324" s="447"/>
      <c r="E324" s="447"/>
      <c r="F324" s="447"/>
      <c r="G324" s="447"/>
      <c r="H324" s="447"/>
      <c r="I324" s="447"/>
      <c r="J324" s="447"/>
      <c r="K324" s="447"/>
      <c r="L324" s="447"/>
      <c r="M324" s="447"/>
      <c r="N324" s="486"/>
      <c r="O324" s="441"/>
      <c r="P324" s="441"/>
      <c r="Q324" s="441"/>
      <c r="R324" s="441"/>
      <c r="S324" s="441"/>
      <c r="T324" s="441"/>
      <c r="U324" s="441"/>
      <c r="V324" s="441"/>
      <c r="W324" s="441"/>
      <c r="X324" s="441"/>
      <c r="Y324" s="441"/>
      <c r="Z324" s="441"/>
    </row>
    <row r="325" spans="1:26" ht="12.75" customHeight="1" x14ac:dyDescent="0.2">
      <c r="A325" s="441"/>
      <c r="B325" s="441"/>
      <c r="C325" s="447"/>
      <c r="D325" s="447"/>
      <c r="E325" s="447"/>
      <c r="F325" s="447"/>
      <c r="G325" s="447"/>
      <c r="H325" s="447"/>
      <c r="I325" s="447"/>
      <c r="J325" s="447"/>
      <c r="K325" s="447"/>
      <c r="L325" s="447"/>
      <c r="M325" s="447"/>
      <c r="N325" s="486"/>
      <c r="O325" s="441"/>
      <c r="P325" s="441"/>
      <c r="Q325" s="441"/>
      <c r="R325" s="441"/>
      <c r="S325" s="441"/>
      <c r="T325" s="441"/>
      <c r="U325" s="441"/>
      <c r="V325" s="441"/>
      <c r="W325" s="441"/>
      <c r="X325" s="441"/>
      <c r="Y325" s="441"/>
      <c r="Z325" s="441"/>
    </row>
    <row r="326" spans="1:26" ht="12.75" customHeight="1" x14ac:dyDescent="0.2">
      <c r="A326" s="441"/>
      <c r="B326" s="441"/>
      <c r="C326" s="447"/>
      <c r="D326" s="447"/>
      <c r="E326" s="447"/>
      <c r="F326" s="447"/>
      <c r="G326" s="447"/>
      <c r="H326" s="447"/>
      <c r="I326" s="447"/>
      <c r="J326" s="447"/>
      <c r="K326" s="447"/>
      <c r="L326" s="447"/>
      <c r="M326" s="447"/>
      <c r="N326" s="486"/>
      <c r="O326" s="441"/>
      <c r="P326" s="441"/>
      <c r="Q326" s="441"/>
      <c r="R326" s="441"/>
      <c r="S326" s="441"/>
      <c r="T326" s="441"/>
      <c r="U326" s="441"/>
      <c r="V326" s="441"/>
      <c r="W326" s="441"/>
      <c r="X326" s="441"/>
      <c r="Y326" s="441"/>
      <c r="Z326" s="441"/>
    </row>
    <row r="327" spans="1:26" ht="12.75" customHeight="1" x14ac:dyDescent="0.2">
      <c r="A327" s="441"/>
      <c r="B327" s="441"/>
      <c r="C327" s="447"/>
      <c r="D327" s="447"/>
      <c r="E327" s="447"/>
      <c r="F327" s="447"/>
      <c r="G327" s="447"/>
      <c r="H327" s="447"/>
      <c r="I327" s="447"/>
      <c r="J327" s="447"/>
      <c r="K327" s="447"/>
      <c r="L327" s="447"/>
      <c r="M327" s="447"/>
      <c r="N327" s="486"/>
      <c r="O327" s="441"/>
      <c r="P327" s="441"/>
      <c r="Q327" s="441"/>
      <c r="R327" s="441"/>
      <c r="S327" s="441"/>
      <c r="T327" s="441"/>
      <c r="U327" s="441"/>
      <c r="V327" s="441"/>
      <c r="W327" s="441"/>
      <c r="X327" s="441"/>
      <c r="Y327" s="441"/>
      <c r="Z327" s="441"/>
    </row>
    <row r="328" spans="1:26" ht="12.75" customHeight="1" x14ac:dyDescent="0.2">
      <c r="A328" s="441"/>
      <c r="B328" s="441"/>
      <c r="C328" s="447"/>
      <c r="D328" s="447"/>
      <c r="E328" s="447"/>
      <c r="F328" s="447"/>
      <c r="G328" s="447"/>
      <c r="H328" s="447"/>
      <c r="I328" s="447"/>
      <c r="J328" s="447"/>
      <c r="K328" s="447"/>
      <c r="L328" s="447"/>
      <c r="M328" s="447"/>
      <c r="N328" s="486"/>
      <c r="O328" s="441"/>
      <c r="P328" s="441"/>
      <c r="Q328" s="441"/>
      <c r="R328" s="441"/>
      <c r="S328" s="441"/>
      <c r="T328" s="441"/>
      <c r="U328" s="441"/>
      <c r="V328" s="441"/>
      <c r="W328" s="441"/>
      <c r="X328" s="441"/>
      <c r="Y328" s="441"/>
      <c r="Z328" s="441"/>
    </row>
    <row r="329" spans="1:26" ht="12.75" customHeight="1" x14ac:dyDescent="0.2">
      <c r="A329" s="441"/>
      <c r="B329" s="441"/>
      <c r="C329" s="447"/>
      <c r="D329" s="447"/>
      <c r="E329" s="447"/>
      <c r="F329" s="447"/>
      <c r="G329" s="447"/>
      <c r="H329" s="447"/>
      <c r="I329" s="447"/>
      <c r="J329" s="447"/>
      <c r="K329" s="447"/>
      <c r="L329" s="447"/>
      <c r="M329" s="447"/>
      <c r="N329" s="486"/>
      <c r="O329" s="441"/>
      <c r="P329" s="441"/>
      <c r="Q329" s="441"/>
      <c r="R329" s="441"/>
      <c r="S329" s="441"/>
      <c r="T329" s="441"/>
      <c r="U329" s="441"/>
      <c r="V329" s="441"/>
      <c r="W329" s="441"/>
      <c r="X329" s="441"/>
      <c r="Y329" s="441"/>
      <c r="Z329" s="441"/>
    </row>
    <row r="330" spans="1:26" ht="12.75" customHeight="1" x14ac:dyDescent="0.2">
      <c r="A330" s="441"/>
      <c r="B330" s="441"/>
      <c r="C330" s="447"/>
      <c r="D330" s="447"/>
      <c r="E330" s="447"/>
      <c r="F330" s="447"/>
      <c r="G330" s="447"/>
      <c r="H330" s="447"/>
      <c r="I330" s="447"/>
      <c r="J330" s="447"/>
      <c r="K330" s="447"/>
      <c r="L330" s="447"/>
      <c r="M330" s="447"/>
      <c r="N330" s="486"/>
      <c r="O330" s="441"/>
      <c r="P330" s="441"/>
      <c r="Q330" s="441"/>
      <c r="R330" s="441"/>
      <c r="S330" s="441"/>
      <c r="T330" s="441"/>
      <c r="U330" s="441"/>
      <c r="V330" s="441"/>
      <c r="W330" s="441"/>
      <c r="X330" s="441"/>
      <c r="Y330" s="441"/>
      <c r="Z330" s="441"/>
    </row>
    <row r="331" spans="1:26" ht="12.75" customHeight="1" x14ac:dyDescent="0.2">
      <c r="A331" s="441"/>
      <c r="B331" s="441"/>
      <c r="C331" s="447"/>
      <c r="D331" s="447"/>
      <c r="E331" s="447"/>
      <c r="F331" s="447"/>
      <c r="G331" s="447"/>
      <c r="H331" s="447"/>
      <c r="I331" s="447"/>
      <c r="J331" s="447"/>
      <c r="K331" s="447"/>
      <c r="L331" s="447"/>
      <c r="M331" s="447"/>
      <c r="N331" s="486"/>
      <c r="O331" s="441"/>
      <c r="P331" s="441"/>
      <c r="Q331" s="441"/>
      <c r="R331" s="441"/>
      <c r="S331" s="441"/>
      <c r="T331" s="441"/>
      <c r="U331" s="441"/>
      <c r="V331" s="441"/>
      <c r="W331" s="441"/>
      <c r="X331" s="441"/>
      <c r="Y331" s="441"/>
      <c r="Z331" s="441"/>
    </row>
    <row r="332" spans="1:26" ht="12.75" customHeight="1" x14ac:dyDescent="0.2">
      <c r="A332" s="441"/>
      <c r="B332" s="441"/>
      <c r="C332" s="447"/>
      <c r="D332" s="447"/>
      <c r="E332" s="447"/>
      <c r="F332" s="447"/>
      <c r="G332" s="447"/>
      <c r="H332" s="447"/>
      <c r="I332" s="447"/>
      <c r="J332" s="447"/>
      <c r="K332" s="447"/>
      <c r="L332" s="447"/>
      <c r="M332" s="447"/>
      <c r="N332" s="486"/>
      <c r="O332" s="441"/>
      <c r="P332" s="441"/>
      <c r="Q332" s="441"/>
      <c r="R332" s="441"/>
      <c r="S332" s="441"/>
      <c r="T332" s="441"/>
      <c r="U332" s="441"/>
      <c r="V332" s="441"/>
      <c r="W332" s="441"/>
      <c r="X332" s="441"/>
      <c r="Y332" s="441"/>
      <c r="Z332" s="441"/>
    </row>
    <row r="333" spans="1:26" ht="12.75" customHeight="1" x14ac:dyDescent="0.2">
      <c r="A333" s="441"/>
      <c r="B333" s="441"/>
      <c r="C333" s="447"/>
      <c r="D333" s="447"/>
      <c r="E333" s="447"/>
      <c r="F333" s="447"/>
      <c r="G333" s="447"/>
      <c r="H333" s="447"/>
      <c r="I333" s="447"/>
      <c r="J333" s="447"/>
      <c r="K333" s="447"/>
      <c r="L333" s="447"/>
      <c r="M333" s="447"/>
      <c r="N333" s="486"/>
      <c r="O333" s="441"/>
      <c r="P333" s="441"/>
      <c r="Q333" s="441"/>
      <c r="R333" s="441"/>
      <c r="S333" s="441"/>
      <c r="T333" s="441"/>
      <c r="U333" s="441"/>
      <c r="V333" s="441"/>
      <c r="W333" s="441"/>
      <c r="X333" s="441"/>
      <c r="Y333" s="441"/>
      <c r="Z333" s="441"/>
    </row>
    <row r="334" spans="1:26" ht="12.75" customHeight="1" x14ac:dyDescent="0.2">
      <c r="A334" s="441"/>
      <c r="B334" s="441"/>
      <c r="C334" s="447"/>
      <c r="D334" s="447"/>
      <c r="E334" s="447"/>
      <c r="F334" s="447"/>
      <c r="G334" s="447"/>
      <c r="H334" s="447"/>
      <c r="I334" s="447"/>
      <c r="J334" s="447"/>
      <c r="K334" s="447"/>
      <c r="L334" s="447"/>
      <c r="M334" s="447"/>
      <c r="N334" s="486"/>
      <c r="O334" s="441"/>
      <c r="P334" s="441"/>
      <c r="Q334" s="441"/>
      <c r="R334" s="441"/>
      <c r="S334" s="441"/>
      <c r="T334" s="441"/>
      <c r="U334" s="441"/>
      <c r="V334" s="441"/>
      <c r="W334" s="441"/>
      <c r="X334" s="441"/>
      <c r="Y334" s="441"/>
      <c r="Z334" s="441"/>
    </row>
    <row r="335" spans="1:26" ht="12.75" customHeight="1" x14ac:dyDescent="0.2">
      <c r="A335" s="441"/>
      <c r="B335" s="441"/>
      <c r="C335" s="447"/>
      <c r="D335" s="447"/>
      <c r="E335" s="447"/>
      <c r="F335" s="447"/>
      <c r="G335" s="447"/>
      <c r="H335" s="447"/>
      <c r="I335" s="447"/>
      <c r="J335" s="447"/>
      <c r="K335" s="447"/>
      <c r="L335" s="447"/>
      <c r="M335" s="447"/>
      <c r="N335" s="486"/>
      <c r="O335" s="441"/>
      <c r="P335" s="441"/>
      <c r="Q335" s="441"/>
      <c r="R335" s="441"/>
      <c r="S335" s="441"/>
      <c r="T335" s="441"/>
      <c r="U335" s="441"/>
      <c r="V335" s="441"/>
      <c r="W335" s="441"/>
      <c r="X335" s="441"/>
      <c r="Y335" s="441"/>
      <c r="Z335" s="441"/>
    </row>
    <row r="336" spans="1:26" ht="12.75" customHeight="1" x14ac:dyDescent="0.2">
      <c r="A336" s="441"/>
      <c r="B336" s="441"/>
      <c r="C336" s="447"/>
      <c r="D336" s="447"/>
      <c r="E336" s="447"/>
      <c r="F336" s="447"/>
      <c r="G336" s="447"/>
      <c r="H336" s="447"/>
      <c r="I336" s="447"/>
      <c r="J336" s="447"/>
      <c r="K336" s="447"/>
      <c r="L336" s="447"/>
      <c r="M336" s="447"/>
      <c r="N336" s="486"/>
      <c r="O336" s="441"/>
      <c r="P336" s="441"/>
      <c r="Q336" s="441"/>
      <c r="R336" s="441"/>
      <c r="S336" s="441"/>
      <c r="T336" s="441"/>
      <c r="U336" s="441"/>
      <c r="V336" s="441"/>
      <c r="W336" s="441"/>
      <c r="X336" s="441"/>
      <c r="Y336" s="441"/>
      <c r="Z336" s="441"/>
    </row>
    <row r="337" spans="1:26" ht="12.75" customHeight="1" x14ac:dyDescent="0.2">
      <c r="A337" s="441"/>
      <c r="B337" s="441"/>
      <c r="C337" s="447"/>
      <c r="D337" s="447"/>
      <c r="E337" s="447"/>
      <c r="F337" s="447"/>
      <c r="G337" s="447"/>
      <c r="H337" s="447"/>
      <c r="I337" s="447"/>
      <c r="J337" s="447"/>
      <c r="K337" s="447"/>
      <c r="L337" s="447"/>
      <c r="M337" s="447"/>
      <c r="N337" s="486"/>
      <c r="O337" s="441"/>
      <c r="P337" s="441"/>
      <c r="Q337" s="441"/>
      <c r="R337" s="441"/>
      <c r="S337" s="441"/>
      <c r="T337" s="441"/>
      <c r="U337" s="441"/>
      <c r="V337" s="441"/>
      <c r="W337" s="441"/>
      <c r="X337" s="441"/>
      <c r="Y337" s="441"/>
      <c r="Z337" s="441"/>
    </row>
    <row r="338" spans="1:26" ht="12.75" customHeight="1" x14ac:dyDescent="0.2">
      <c r="A338" s="441"/>
      <c r="B338" s="441"/>
      <c r="C338" s="447"/>
      <c r="D338" s="447"/>
      <c r="E338" s="447"/>
      <c r="F338" s="447"/>
      <c r="G338" s="447"/>
      <c r="H338" s="447"/>
      <c r="I338" s="447"/>
      <c r="J338" s="447"/>
      <c r="K338" s="447"/>
      <c r="L338" s="447"/>
      <c r="M338" s="447"/>
      <c r="N338" s="486"/>
      <c r="O338" s="441"/>
      <c r="P338" s="441"/>
      <c r="Q338" s="441"/>
      <c r="R338" s="441"/>
      <c r="S338" s="441"/>
      <c r="T338" s="441"/>
      <c r="U338" s="441"/>
      <c r="V338" s="441"/>
      <c r="W338" s="441"/>
      <c r="X338" s="441"/>
      <c r="Y338" s="441"/>
      <c r="Z338" s="441"/>
    </row>
    <row r="339" spans="1:26" ht="12.75" customHeight="1" x14ac:dyDescent="0.2">
      <c r="A339" s="441"/>
      <c r="B339" s="441"/>
      <c r="C339" s="447"/>
      <c r="D339" s="447"/>
      <c r="E339" s="447"/>
      <c r="F339" s="447"/>
      <c r="G339" s="447"/>
      <c r="H339" s="447"/>
      <c r="I339" s="447"/>
      <c r="J339" s="447"/>
      <c r="K339" s="447"/>
      <c r="L339" s="447"/>
      <c r="M339" s="447"/>
      <c r="N339" s="486"/>
      <c r="O339" s="441"/>
      <c r="P339" s="441"/>
      <c r="Q339" s="441"/>
      <c r="R339" s="441"/>
      <c r="S339" s="441"/>
      <c r="T339" s="441"/>
      <c r="U339" s="441"/>
      <c r="V339" s="441"/>
      <c r="W339" s="441"/>
      <c r="X339" s="441"/>
      <c r="Y339" s="441"/>
      <c r="Z339" s="441"/>
    </row>
    <row r="340" spans="1:26" ht="12.75" customHeight="1" x14ac:dyDescent="0.2">
      <c r="A340" s="441"/>
      <c r="B340" s="441"/>
      <c r="C340" s="447"/>
      <c r="D340" s="447"/>
      <c r="E340" s="447"/>
      <c r="F340" s="447"/>
      <c r="G340" s="447"/>
      <c r="H340" s="447"/>
      <c r="I340" s="447"/>
      <c r="J340" s="447"/>
      <c r="K340" s="447"/>
      <c r="L340" s="447"/>
      <c r="M340" s="447"/>
      <c r="N340" s="486"/>
      <c r="O340" s="441"/>
      <c r="P340" s="441"/>
      <c r="Q340" s="441"/>
      <c r="R340" s="441"/>
      <c r="S340" s="441"/>
      <c r="T340" s="441"/>
      <c r="U340" s="441"/>
      <c r="V340" s="441"/>
      <c r="W340" s="441"/>
      <c r="X340" s="441"/>
      <c r="Y340" s="441"/>
      <c r="Z340" s="441"/>
    </row>
    <row r="341" spans="1:26" ht="12.75" customHeight="1" x14ac:dyDescent="0.2">
      <c r="A341" s="441"/>
      <c r="B341" s="441"/>
      <c r="C341" s="447"/>
      <c r="D341" s="447"/>
      <c r="E341" s="447"/>
      <c r="F341" s="447"/>
      <c r="G341" s="447"/>
      <c r="H341" s="447"/>
      <c r="I341" s="447"/>
      <c r="J341" s="447"/>
      <c r="K341" s="447"/>
      <c r="L341" s="447"/>
      <c r="M341" s="447"/>
      <c r="N341" s="486"/>
      <c r="O341" s="441"/>
      <c r="P341" s="441"/>
      <c r="Q341" s="441"/>
      <c r="R341" s="441"/>
      <c r="S341" s="441"/>
      <c r="T341" s="441"/>
      <c r="U341" s="441"/>
      <c r="V341" s="441"/>
      <c r="W341" s="441"/>
      <c r="X341" s="441"/>
      <c r="Y341" s="441"/>
      <c r="Z341" s="441"/>
    </row>
    <row r="342" spans="1:26" ht="12.75" customHeight="1" x14ac:dyDescent="0.2">
      <c r="A342" s="441"/>
      <c r="B342" s="441"/>
      <c r="C342" s="447"/>
      <c r="D342" s="447"/>
      <c r="E342" s="447"/>
      <c r="F342" s="447"/>
      <c r="G342" s="447"/>
      <c r="H342" s="447"/>
      <c r="I342" s="447"/>
      <c r="J342" s="447"/>
      <c r="K342" s="447"/>
      <c r="L342" s="447"/>
      <c r="M342" s="447"/>
      <c r="N342" s="486"/>
      <c r="O342" s="441"/>
      <c r="P342" s="441"/>
      <c r="Q342" s="441"/>
      <c r="R342" s="441"/>
      <c r="S342" s="441"/>
      <c r="T342" s="441"/>
      <c r="U342" s="441"/>
      <c r="V342" s="441"/>
      <c r="W342" s="441"/>
      <c r="X342" s="441"/>
      <c r="Y342" s="441"/>
      <c r="Z342" s="441"/>
    </row>
    <row r="343" spans="1:26" ht="12.75" customHeight="1" x14ac:dyDescent="0.2">
      <c r="A343" s="441"/>
      <c r="B343" s="441"/>
      <c r="C343" s="447"/>
      <c r="D343" s="447"/>
      <c r="E343" s="447"/>
      <c r="F343" s="447"/>
      <c r="G343" s="447"/>
      <c r="H343" s="447"/>
      <c r="I343" s="447"/>
      <c r="J343" s="447"/>
      <c r="K343" s="447"/>
      <c r="L343" s="447"/>
      <c r="M343" s="447"/>
      <c r="N343" s="486"/>
      <c r="O343" s="441"/>
      <c r="P343" s="441"/>
      <c r="Q343" s="441"/>
      <c r="R343" s="441"/>
      <c r="S343" s="441"/>
      <c r="T343" s="441"/>
      <c r="U343" s="441"/>
      <c r="V343" s="441"/>
      <c r="W343" s="441"/>
      <c r="X343" s="441"/>
      <c r="Y343" s="441"/>
      <c r="Z343" s="441"/>
    </row>
    <row r="344" spans="1:26" ht="12.75" customHeight="1" x14ac:dyDescent="0.2">
      <c r="A344" s="441"/>
      <c r="B344" s="441"/>
      <c r="C344" s="447"/>
      <c r="D344" s="447"/>
      <c r="E344" s="447"/>
      <c r="F344" s="447"/>
      <c r="G344" s="447"/>
      <c r="H344" s="447"/>
      <c r="I344" s="447"/>
      <c r="J344" s="447"/>
      <c r="K344" s="447"/>
      <c r="L344" s="447"/>
      <c r="M344" s="447"/>
      <c r="N344" s="486"/>
      <c r="O344" s="441"/>
      <c r="P344" s="441"/>
      <c r="Q344" s="441"/>
      <c r="R344" s="441"/>
      <c r="S344" s="441"/>
      <c r="T344" s="441"/>
      <c r="U344" s="441"/>
      <c r="V344" s="441"/>
      <c r="W344" s="441"/>
      <c r="X344" s="441"/>
      <c r="Y344" s="441"/>
      <c r="Z344" s="441"/>
    </row>
    <row r="345" spans="1:26" ht="12.75" customHeight="1" x14ac:dyDescent="0.2">
      <c r="A345" s="441"/>
      <c r="B345" s="441"/>
      <c r="C345" s="447"/>
      <c r="D345" s="447"/>
      <c r="E345" s="447"/>
      <c r="F345" s="447"/>
      <c r="G345" s="447"/>
      <c r="H345" s="447"/>
      <c r="I345" s="447"/>
      <c r="J345" s="447"/>
      <c r="K345" s="447"/>
      <c r="L345" s="447"/>
      <c r="M345" s="447"/>
      <c r="N345" s="486"/>
      <c r="O345" s="441"/>
      <c r="P345" s="441"/>
      <c r="Q345" s="441"/>
      <c r="R345" s="441"/>
      <c r="S345" s="441"/>
      <c r="T345" s="441"/>
      <c r="U345" s="441"/>
      <c r="V345" s="441"/>
      <c r="W345" s="441"/>
      <c r="X345" s="441"/>
      <c r="Y345" s="441"/>
      <c r="Z345" s="441"/>
    </row>
    <row r="346" spans="1:26" ht="12.75" customHeight="1" x14ac:dyDescent="0.2">
      <c r="A346" s="441"/>
      <c r="B346" s="441"/>
      <c r="C346" s="447"/>
      <c r="D346" s="447"/>
      <c r="E346" s="447"/>
      <c r="F346" s="447"/>
      <c r="G346" s="447"/>
      <c r="H346" s="447"/>
      <c r="I346" s="447"/>
      <c r="J346" s="447"/>
      <c r="K346" s="447"/>
      <c r="L346" s="447"/>
      <c r="M346" s="447"/>
      <c r="N346" s="486"/>
      <c r="O346" s="441"/>
      <c r="P346" s="441"/>
      <c r="Q346" s="441"/>
      <c r="R346" s="441"/>
      <c r="S346" s="441"/>
      <c r="T346" s="441"/>
      <c r="U346" s="441"/>
      <c r="V346" s="441"/>
      <c r="W346" s="441"/>
      <c r="X346" s="441"/>
      <c r="Y346" s="441"/>
      <c r="Z346" s="441"/>
    </row>
    <row r="347" spans="1:26" ht="12.75" customHeight="1" x14ac:dyDescent="0.2">
      <c r="A347" s="441"/>
      <c r="B347" s="441"/>
      <c r="C347" s="447"/>
      <c r="D347" s="447"/>
      <c r="E347" s="447"/>
      <c r="F347" s="447"/>
      <c r="G347" s="447"/>
      <c r="H347" s="447"/>
      <c r="I347" s="447"/>
      <c r="J347" s="447"/>
      <c r="K347" s="447"/>
      <c r="L347" s="447"/>
      <c r="M347" s="447"/>
      <c r="N347" s="486"/>
      <c r="O347" s="441"/>
      <c r="P347" s="441"/>
      <c r="Q347" s="441"/>
      <c r="R347" s="441"/>
      <c r="S347" s="441"/>
      <c r="T347" s="441"/>
      <c r="U347" s="441"/>
      <c r="V347" s="441"/>
      <c r="W347" s="441"/>
      <c r="X347" s="441"/>
      <c r="Y347" s="441"/>
      <c r="Z347" s="441"/>
    </row>
    <row r="348" spans="1:26" ht="12.75" customHeight="1" x14ac:dyDescent="0.2">
      <c r="A348" s="441"/>
      <c r="B348" s="441"/>
      <c r="C348" s="447"/>
      <c r="D348" s="447"/>
      <c r="E348" s="447"/>
      <c r="F348" s="447"/>
      <c r="G348" s="447"/>
      <c r="H348" s="447"/>
      <c r="I348" s="447"/>
      <c r="J348" s="447"/>
      <c r="K348" s="447"/>
      <c r="L348" s="447"/>
      <c r="M348" s="447"/>
      <c r="N348" s="486"/>
      <c r="O348" s="441"/>
      <c r="P348" s="441"/>
      <c r="Q348" s="441"/>
      <c r="R348" s="441"/>
      <c r="S348" s="441"/>
      <c r="T348" s="441"/>
      <c r="U348" s="441"/>
      <c r="V348" s="441"/>
      <c r="W348" s="441"/>
      <c r="X348" s="441"/>
      <c r="Y348" s="441"/>
      <c r="Z348" s="441"/>
    </row>
    <row r="349" spans="1:26" ht="12.75" customHeight="1" x14ac:dyDescent="0.2">
      <c r="A349" s="441"/>
      <c r="B349" s="441"/>
      <c r="C349" s="447"/>
      <c r="D349" s="447"/>
      <c r="E349" s="447"/>
      <c r="F349" s="447"/>
      <c r="G349" s="447"/>
      <c r="H349" s="447"/>
      <c r="I349" s="447"/>
      <c r="J349" s="447"/>
      <c r="K349" s="447"/>
      <c r="L349" s="447"/>
      <c r="M349" s="447"/>
      <c r="N349" s="486"/>
      <c r="O349" s="441"/>
      <c r="P349" s="441"/>
      <c r="Q349" s="441"/>
      <c r="R349" s="441"/>
      <c r="S349" s="441"/>
      <c r="T349" s="441"/>
      <c r="U349" s="441"/>
      <c r="V349" s="441"/>
      <c r="W349" s="441"/>
      <c r="X349" s="441"/>
      <c r="Y349" s="441"/>
      <c r="Z349" s="441"/>
    </row>
    <row r="350" spans="1:26" ht="12.75" customHeight="1" x14ac:dyDescent="0.2">
      <c r="A350" s="441"/>
      <c r="B350" s="441"/>
      <c r="C350" s="447"/>
      <c r="D350" s="447"/>
      <c r="E350" s="447"/>
      <c r="F350" s="447"/>
      <c r="G350" s="447"/>
      <c r="H350" s="447"/>
      <c r="I350" s="447"/>
      <c r="J350" s="447"/>
      <c r="K350" s="447"/>
      <c r="L350" s="447"/>
      <c r="M350" s="447"/>
      <c r="N350" s="486"/>
      <c r="O350" s="441"/>
      <c r="P350" s="441"/>
      <c r="Q350" s="441"/>
      <c r="R350" s="441"/>
      <c r="S350" s="441"/>
      <c r="T350" s="441"/>
      <c r="U350" s="441"/>
      <c r="V350" s="441"/>
      <c r="W350" s="441"/>
      <c r="X350" s="441"/>
      <c r="Y350" s="441"/>
      <c r="Z350" s="441"/>
    </row>
    <row r="351" spans="1:26" ht="12.75" customHeight="1" x14ac:dyDescent="0.2">
      <c r="A351" s="441"/>
      <c r="B351" s="441"/>
      <c r="C351" s="447"/>
      <c r="D351" s="447"/>
      <c r="E351" s="447"/>
      <c r="F351" s="447"/>
      <c r="G351" s="447"/>
      <c r="H351" s="447"/>
      <c r="I351" s="447"/>
      <c r="J351" s="447"/>
      <c r="K351" s="447"/>
      <c r="L351" s="447"/>
      <c r="M351" s="447"/>
      <c r="N351" s="486"/>
      <c r="O351" s="441"/>
      <c r="P351" s="441"/>
      <c r="Q351" s="441"/>
      <c r="R351" s="441"/>
      <c r="S351" s="441"/>
      <c r="T351" s="441"/>
      <c r="U351" s="441"/>
      <c r="V351" s="441"/>
      <c r="W351" s="441"/>
      <c r="X351" s="441"/>
      <c r="Y351" s="441"/>
      <c r="Z351" s="441"/>
    </row>
    <row r="352" spans="1:26" ht="12.75" customHeight="1" x14ac:dyDescent="0.2">
      <c r="A352" s="441"/>
      <c r="B352" s="441"/>
      <c r="C352" s="447"/>
      <c r="D352" s="447"/>
      <c r="E352" s="447"/>
      <c r="F352" s="447"/>
      <c r="G352" s="447"/>
      <c r="H352" s="447"/>
      <c r="I352" s="447"/>
      <c r="J352" s="447"/>
      <c r="K352" s="447"/>
      <c r="L352" s="447"/>
      <c r="M352" s="447"/>
      <c r="N352" s="486"/>
      <c r="O352" s="441"/>
      <c r="P352" s="441"/>
      <c r="Q352" s="441"/>
      <c r="R352" s="441"/>
      <c r="S352" s="441"/>
      <c r="T352" s="441"/>
      <c r="U352" s="441"/>
      <c r="V352" s="441"/>
      <c r="W352" s="441"/>
      <c r="X352" s="441"/>
      <c r="Y352" s="441"/>
      <c r="Z352" s="441"/>
    </row>
    <row r="353" spans="1:26" ht="12.75" customHeight="1" x14ac:dyDescent="0.2">
      <c r="A353" s="441"/>
      <c r="B353" s="441"/>
      <c r="C353" s="447"/>
      <c r="D353" s="447"/>
      <c r="E353" s="447"/>
      <c r="F353" s="447"/>
      <c r="G353" s="447"/>
      <c r="H353" s="447"/>
      <c r="I353" s="447"/>
      <c r="J353" s="447"/>
      <c r="K353" s="447"/>
      <c r="L353" s="447"/>
      <c r="M353" s="447"/>
      <c r="N353" s="486"/>
      <c r="O353" s="441"/>
      <c r="P353" s="441"/>
      <c r="Q353" s="441"/>
      <c r="R353" s="441"/>
      <c r="S353" s="441"/>
      <c r="T353" s="441"/>
      <c r="U353" s="441"/>
      <c r="V353" s="441"/>
      <c r="W353" s="441"/>
      <c r="X353" s="441"/>
      <c r="Y353" s="441"/>
      <c r="Z353" s="441"/>
    </row>
    <row r="354" spans="1:26" ht="12.75" customHeight="1" x14ac:dyDescent="0.2">
      <c r="A354" s="441"/>
      <c r="B354" s="441"/>
      <c r="C354" s="447"/>
      <c r="D354" s="447"/>
      <c r="E354" s="447"/>
      <c r="F354" s="447"/>
      <c r="G354" s="447"/>
      <c r="H354" s="447"/>
      <c r="I354" s="447"/>
      <c r="J354" s="447"/>
      <c r="K354" s="447"/>
      <c r="L354" s="447"/>
      <c r="M354" s="447"/>
      <c r="N354" s="486"/>
      <c r="O354" s="441"/>
      <c r="P354" s="441"/>
      <c r="Q354" s="441"/>
      <c r="R354" s="441"/>
      <c r="S354" s="441"/>
      <c r="T354" s="441"/>
      <c r="U354" s="441"/>
      <c r="V354" s="441"/>
      <c r="W354" s="441"/>
      <c r="X354" s="441"/>
      <c r="Y354" s="441"/>
      <c r="Z354" s="441"/>
    </row>
    <row r="355" spans="1:26" ht="12.75" customHeight="1" x14ac:dyDescent="0.2">
      <c r="A355" s="441"/>
      <c r="B355" s="441"/>
      <c r="C355" s="447"/>
      <c r="D355" s="447"/>
      <c r="E355" s="447"/>
      <c r="F355" s="447"/>
      <c r="G355" s="447"/>
      <c r="H355" s="447"/>
      <c r="I355" s="447"/>
      <c r="J355" s="447"/>
      <c r="K355" s="447"/>
      <c r="L355" s="447"/>
      <c r="M355" s="447"/>
      <c r="N355" s="486"/>
      <c r="O355" s="441"/>
      <c r="P355" s="441"/>
      <c r="Q355" s="441"/>
      <c r="R355" s="441"/>
      <c r="S355" s="441"/>
      <c r="T355" s="441"/>
      <c r="U355" s="441"/>
      <c r="V355" s="441"/>
      <c r="W355" s="441"/>
      <c r="X355" s="441"/>
      <c r="Y355" s="441"/>
      <c r="Z355" s="441"/>
    </row>
    <row r="356" spans="1:26" ht="12.75" customHeight="1" x14ac:dyDescent="0.2">
      <c r="A356" s="441"/>
      <c r="B356" s="441"/>
      <c r="C356" s="447"/>
      <c r="D356" s="447"/>
      <c r="E356" s="447"/>
      <c r="F356" s="447"/>
      <c r="G356" s="447"/>
      <c r="H356" s="447"/>
      <c r="I356" s="447"/>
      <c r="J356" s="447"/>
      <c r="K356" s="447"/>
      <c r="L356" s="447"/>
      <c r="M356" s="447"/>
      <c r="N356" s="486"/>
      <c r="O356" s="441"/>
      <c r="P356" s="441"/>
      <c r="Q356" s="441"/>
      <c r="R356" s="441"/>
      <c r="S356" s="441"/>
      <c r="T356" s="441"/>
      <c r="U356" s="441"/>
      <c r="V356" s="441"/>
      <c r="W356" s="441"/>
      <c r="X356" s="441"/>
      <c r="Y356" s="441"/>
      <c r="Z356" s="441"/>
    </row>
    <row r="357" spans="1:26" ht="12.75" customHeight="1" x14ac:dyDescent="0.2">
      <c r="A357" s="441"/>
      <c r="B357" s="441"/>
      <c r="C357" s="447"/>
      <c r="D357" s="447"/>
      <c r="E357" s="447"/>
      <c r="F357" s="447"/>
      <c r="G357" s="447"/>
      <c r="H357" s="447"/>
      <c r="I357" s="447"/>
      <c r="J357" s="447"/>
      <c r="K357" s="447"/>
      <c r="L357" s="447"/>
      <c r="M357" s="447"/>
      <c r="N357" s="486"/>
      <c r="O357" s="441"/>
      <c r="P357" s="441"/>
      <c r="Q357" s="441"/>
      <c r="R357" s="441"/>
      <c r="S357" s="441"/>
      <c r="T357" s="441"/>
      <c r="U357" s="441"/>
      <c r="V357" s="441"/>
      <c r="W357" s="441"/>
      <c r="X357" s="441"/>
      <c r="Y357" s="441"/>
      <c r="Z357" s="441"/>
    </row>
    <row r="358" spans="1:26" ht="12.75" customHeight="1" x14ac:dyDescent="0.2">
      <c r="A358" s="441"/>
      <c r="B358" s="441"/>
      <c r="C358" s="447"/>
      <c r="D358" s="447"/>
      <c r="E358" s="447"/>
      <c r="F358" s="447"/>
      <c r="G358" s="447"/>
      <c r="H358" s="447"/>
      <c r="I358" s="447"/>
      <c r="J358" s="447"/>
      <c r="K358" s="447"/>
      <c r="L358" s="447"/>
      <c r="M358" s="447"/>
      <c r="N358" s="486"/>
      <c r="O358" s="441"/>
      <c r="P358" s="441"/>
      <c r="Q358" s="441"/>
      <c r="R358" s="441"/>
      <c r="S358" s="441"/>
      <c r="T358" s="441"/>
      <c r="U358" s="441"/>
      <c r="V358" s="441"/>
      <c r="W358" s="441"/>
      <c r="X358" s="441"/>
      <c r="Y358" s="441"/>
      <c r="Z358" s="441"/>
    </row>
    <row r="359" spans="1:26" ht="12.75" customHeight="1" x14ac:dyDescent="0.2">
      <c r="A359" s="441"/>
      <c r="B359" s="441"/>
      <c r="C359" s="447"/>
      <c r="D359" s="447"/>
      <c r="E359" s="447"/>
      <c r="F359" s="447"/>
      <c r="G359" s="447"/>
      <c r="H359" s="447"/>
      <c r="I359" s="447"/>
      <c r="J359" s="447"/>
      <c r="K359" s="447"/>
      <c r="L359" s="447"/>
      <c r="M359" s="447"/>
      <c r="N359" s="486"/>
      <c r="O359" s="441"/>
      <c r="P359" s="441"/>
      <c r="Q359" s="441"/>
      <c r="R359" s="441"/>
      <c r="S359" s="441"/>
      <c r="T359" s="441"/>
      <c r="U359" s="441"/>
      <c r="V359" s="441"/>
      <c r="W359" s="441"/>
      <c r="X359" s="441"/>
      <c r="Y359" s="441"/>
      <c r="Z359" s="441"/>
    </row>
    <row r="360" spans="1:26" ht="12.75" customHeight="1" x14ac:dyDescent="0.2">
      <c r="A360" s="441"/>
      <c r="B360" s="441"/>
      <c r="C360" s="447"/>
      <c r="D360" s="447"/>
      <c r="E360" s="447"/>
      <c r="F360" s="447"/>
      <c r="G360" s="447"/>
      <c r="H360" s="447"/>
      <c r="I360" s="447"/>
      <c r="J360" s="447"/>
      <c r="K360" s="447"/>
      <c r="L360" s="447"/>
      <c r="M360" s="447"/>
      <c r="N360" s="486"/>
      <c r="O360" s="441"/>
      <c r="P360" s="441"/>
      <c r="Q360" s="441"/>
      <c r="R360" s="441"/>
      <c r="S360" s="441"/>
      <c r="T360" s="441"/>
      <c r="U360" s="441"/>
      <c r="V360" s="441"/>
      <c r="W360" s="441"/>
      <c r="X360" s="441"/>
      <c r="Y360" s="441"/>
      <c r="Z360" s="441"/>
    </row>
    <row r="361" spans="1:26" ht="12.75" customHeight="1" x14ac:dyDescent="0.2">
      <c r="A361" s="441"/>
      <c r="B361" s="441"/>
      <c r="C361" s="447"/>
      <c r="D361" s="447"/>
      <c r="E361" s="447"/>
      <c r="F361" s="447"/>
      <c r="G361" s="447"/>
      <c r="H361" s="447"/>
      <c r="I361" s="447"/>
      <c r="J361" s="447"/>
      <c r="K361" s="447"/>
      <c r="L361" s="447"/>
      <c r="M361" s="447"/>
      <c r="N361" s="486"/>
      <c r="O361" s="441"/>
      <c r="P361" s="441"/>
      <c r="Q361" s="441"/>
      <c r="R361" s="441"/>
      <c r="S361" s="441"/>
      <c r="T361" s="441"/>
      <c r="U361" s="441"/>
      <c r="V361" s="441"/>
      <c r="W361" s="441"/>
      <c r="X361" s="441"/>
      <c r="Y361" s="441"/>
      <c r="Z361" s="441"/>
    </row>
    <row r="362" spans="1:26" ht="12.75" customHeight="1" x14ac:dyDescent="0.2">
      <c r="A362" s="441"/>
      <c r="B362" s="441"/>
      <c r="C362" s="447"/>
      <c r="D362" s="447"/>
      <c r="E362" s="447"/>
      <c r="F362" s="447"/>
      <c r="G362" s="447"/>
      <c r="H362" s="447"/>
      <c r="I362" s="447"/>
      <c r="J362" s="447"/>
      <c r="K362" s="447"/>
      <c r="L362" s="447"/>
      <c r="M362" s="447"/>
      <c r="N362" s="486"/>
      <c r="O362" s="441"/>
      <c r="P362" s="441"/>
      <c r="Q362" s="441"/>
      <c r="R362" s="441"/>
      <c r="S362" s="441"/>
      <c r="T362" s="441"/>
      <c r="U362" s="441"/>
      <c r="V362" s="441"/>
      <c r="W362" s="441"/>
      <c r="X362" s="441"/>
      <c r="Y362" s="441"/>
      <c r="Z362" s="441"/>
    </row>
    <row r="363" spans="1:26" ht="12.75" customHeight="1" x14ac:dyDescent="0.2">
      <c r="A363" s="441"/>
      <c r="B363" s="441"/>
      <c r="C363" s="447"/>
      <c r="D363" s="447"/>
      <c r="E363" s="447"/>
      <c r="F363" s="447"/>
      <c r="G363" s="447"/>
      <c r="H363" s="447"/>
      <c r="I363" s="447"/>
      <c r="J363" s="447"/>
      <c r="K363" s="447"/>
      <c r="L363" s="447"/>
      <c r="M363" s="447"/>
      <c r="N363" s="486"/>
      <c r="O363" s="441"/>
      <c r="P363" s="441"/>
      <c r="Q363" s="441"/>
      <c r="R363" s="441"/>
      <c r="S363" s="441"/>
      <c r="T363" s="441"/>
      <c r="U363" s="441"/>
      <c r="V363" s="441"/>
      <c r="W363" s="441"/>
      <c r="X363" s="441"/>
      <c r="Y363" s="441"/>
      <c r="Z363" s="441"/>
    </row>
    <row r="364" spans="1:26" ht="12.75" customHeight="1" x14ac:dyDescent="0.2">
      <c r="A364" s="441"/>
      <c r="B364" s="441"/>
      <c r="C364" s="447"/>
      <c r="D364" s="447"/>
      <c r="E364" s="447"/>
      <c r="F364" s="447"/>
      <c r="G364" s="447"/>
      <c r="H364" s="447"/>
      <c r="I364" s="447"/>
      <c r="J364" s="447"/>
      <c r="K364" s="447"/>
      <c r="L364" s="447"/>
      <c r="M364" s="447"/>
      <c r="N364" s="486"/>
      <c r="O364" s="441"/>
      <c r="P364" s="441"/>
      <c r="Q364" s="441"/>
      <c r="R364" s="441"/>
      <c r="S364" s="441"/>
      <c r="T364" s="441"/>
      <c r="U364" s="441"/>
      <c r="V364" s="441"/>
      <c r="W364" s="441"/>
      <c r="X364" s="441"/>
      <c r="Y364" s="441"/>
      <c r="Z364" s="441"/>
    </row>
    <row r="365" spans="1:26" ht="12.75" customHeight="1" x14ac:dyDescent="0.2">
      <c r="A365" s="441"/>
      <c r="B365" s="441"/>
      <c r="C365" s="447"/>
      <c r="D365" s="447"/>
      <c r="E365" s="447"/>
      <c r="F365" s="447"/>
      <c r="G365" s="447"/>
      <c r="H365" s="447"/>
      <c r="I365" s="447"/>
      <c r="J365" s="447"/>
      <c r="K365" s="447"/>
      <c r="L365" s="447"/>
      <c r="M365" s="447"/>
      <c r="N365" s="486"/>
      <c r="O365" s="441"/>
      <c r="P365" s="441"/>
      <c r="Q365" s="441"/>
      <c r="R365" s="441"/>
      <c r="S365" s="441"/>
      <c r="T365" s="441"/>
      <c r="U365" s="441"/>
      <c r="V365" s="441"/>
      <c r="W365" s="441"/>
      <c r="X365" s="441"/>
      <c r="Y365" s="441"/>
      <c r="Z365" s="441"/>
    </row>
    <row r="366" spans="1:26" ht="12.75" customHeight="1" x14ac:dyDescent="0.2">
      <c r="A366" s="441"/>
      <c r="B366" s="441"/>
      <c r="C366" s="447"/>
      <c r="D366" s="447"/>
      <c r="E366" s="447"/>
      <c r="F366" s="447"/>
      <c r="G366" s="447"/>
      <c r="H366" s="447"/>
      <c r="I366" s="447"/>
      <c r="J366" s="447"/>
      <c r="K366" s="447"/>
      <c r="L366" s="447"/>
      <c r="M366" s="447"/>
      <c r="N366" s="486"/>
      <c r="O366" s="441"/>
      <c r="P366" s="441"/>
      <c r="Q366" s="441"/>
      <c r="R366" s="441"/>
      <c r="S366" s="441"/>
      <c r="T366" s="441"/>
      <c r="U366" s="441"/>
      <c r="V366" s="441"/>
      <c r="W366" s="441"/>
      <c r="X366" s="441"/>
      <c r="Y366" s="441"/>
      <c r="Z366" s="441"/>
    </row>
    <row r="367" spans="1:26" ht="12.75" customHeight="1" x14ac:dyDescent="0.2">
      <c r="A367" s="441"/>
      <c r="B367" s="441"/>
      <c r="C367" s="447"/>
      <c r="D367" s="447"/>
      <c r="E367" s="447"/>
      <c r="F367" s="447"/>
      <c r="G367" s="447"/>
      <c r="H367" s="447"/>
      <c r="I367" s="447"/>
      <c r="J367" s="447"/>
      <c r="K367" s="447"/>
      <c r="L367" s="447"/>
      <c r="M367" s="447"/>
      <c r="N367" s="486"/>
      <c r="O367" s="441"/>
      <c r="P367" s="441"/>
      <c r="Q367" s="441"/>
      <c r="R367" s="441"/>
      <c r="S367" s="441"/>
      <c r="T367" s="441"/>
      <c r="U367" s="441"/>
      <c r="V367" s="441"/>
      <c r="W367" s="441"/>
      <c r="X367" s="441"/>
      <c r="Y367" s="441"/>
      <c r="Z367" s="441"/>
    </row>
    <row r="368" spans="1:26" ht="12.75" customHeight="1" x14ac:dyDescent="0.2">
      <c r="A368" s="441"/>
      <c r="B368" s="441"/>
      <c r="C368" s="447"/>
      <c r="D368" s="447"/>
      <c r="E368" s="447"/>
      <c r="F368" s="447"/>
      <c r="G368" s="447"/>
      <c r="H368" s="447"/>
      <c r="I368" s="447"/>
      <c r="J368" s="447"/>
      <c r="K368" s="447"/>
      <c r="L368" s="447"/>
      <c r="M368" s="447"/>
      <c r="N368" s="486"/>
      <c r="O368" s="441"/>
      <c r="P368" s="441"/>
      <c r="Q368" s="441"/>
      <c r="R368" s="441"/>
      <c r="S368" s="441"/>
      <c r="T368" s="441"/>
      <c r="U368" s="441"/>
      <c r="V368" s="441"/>
      <c r="W368" s="441"/>
      <c r="X368" s="441"/>
      <c r="Y368" s="441"/>
      <c r="Z368" s="441"/>
    </row>
    <row r="369" spans="1:26" ht="12.75" customHeight="1" x14ac:dyDescent="0.2">
      <c r="A369" s="441"/>
      <c r="B369" s="441"/>
      <c r="C369" s="447"/>
      <c r="D369" s="447"/>
      <c r="E369" s="447"/>
      <c r="F369" s="447"/>
      <c r="G369" s="447"/>
      <c r="H369" s="447"/>
      <c r="I369" s="447"/>
      <c r="J369" s="447"/>
      <c r="K369" s="447"/>
      <c r="L369" s="447"/>
      <c r="M369" s="447"/>
      <c r="N369" s="486"/>
      <c r="O369" s="441"/>
      <c r="P369" s="441"/>
      <c r="Q369" s="441"/>
      <c r="R369" s="441"/>
      <c r="S369" s="441"/>
      <c r="T369" s="441"/>
      <c r="U369" s="441"/>
      <c r="V369" s="441"/>
      <c r="W369" s="441"/>
      <c r="X369" s="441"/>
      <c r="Y369" s="441"/>
      <c r="Z369" s="441"/>
    </row>
    <row r="370" spans="1:26" ht="12.75" customHeight="1" x14ac:dyDescent="0.2">
      <c r="A370" s="441"/>
      <c r="B370" s="441"/>
      <c r="C370" s="447"/>
      <c r="D370" s="447"/>
      <c r="E370" s="447"/>
      <c r="F370" s="447"/>
      <c r="G370" s="447"/>
      <c r="H370" s="447"/>
      <c r="I370" s="447"/>
      <c r="J370" s="447"/>
      <c r="K370" s="447"/>
      <c r="L370" s="447"/>
      <c r="M370" s="447"/>
      <c r="N370" s="486"/>
      <c r="O370" s="441"/>
      <c r="P370" s="441"/>
      <c r="Q370" s="441"/>
      <c r="R370" s="441"/>
      <c r="S370" s="441"/>
      <c r="T370" s="441"/>
      <c r="U370" s="441"/>
      <c r="V370" s="441"/>
      <c r="W370" s="441"/>
      <c r="X370" s="441"/>
      <c r="Y370" s="441"/>
      <c r="Z370" s="441"/>
    </row>
    <row r="371" spans="1:26" ht="12.75" customHeight="1" x14ac:dyDescent="0.2">
      <c r="A371" s="441"/>
      <c r="B371" s="441"/>
      <c r="C371" s="447"/>
      <c r="D371" s="447"/>
      <c r="E371" s="447"/>
      <c r="F371" s="447"/>
      <c r="G371" s="447"/>
      <c r="H371" s="447"/>
      <c r="I371" s="447"/>
      <c r="J371" s="447"/>
      <c r="K371" s="447"/>
      <c r="L371" s="447"/>
      <c r="M371" s="447"/>
      <c r="N371" s="486"/>
      <c r="O371" s="441"/>
      <c r="P371" s="441"/>
      <c r="Q371" s="441"/>
      <c r="R371" s="441"/>
      <c r="S371" s="441"/>
      <c r="T371" s="441"/>
      <c r="U371" s="441"/>
      <c r="V371" s="441"/>
      <c r="W371" s="441"/>
      <c r="X371" s="441"/>
      <c r="Y371" s="441"/>
      <c r="Z371" s="441"/>
    </row>
    <row r="372" spans="1:26" ht="12.75" customHeight="1" x14ac:dyDescent="0.2">
      <c r="A372" s="441"/>
      <c r="B372" s="441"/>
      <c r="C372" s="447"/>
      <c r="D372" s="447"/>
      <c r="E372" s="447"/>
      <c r="F372" s="447"/>
      <c r="G372" s="447"/>
      <c r="H372" s="447"/>
      <c r="I372" s="447"/>
      <c r="J372" s="447"/>
      <c r="K372" s="447"/>
      <c r="L372" s="447"/>
      <c r="M372" s="447"/>
      <c r="N372" s="486"/>
      <c r="O372" s="441"/>
      <c r="P372" s="441"/>
      <c r="Q372" s="441"/>
      <c r="R372" s="441"/>
      <c r="S372" s="441"/>
      <c r="T372" s="441"/>
      <c r="U372" s="441"/>
      <c r="V372" s="441"/>
      <c r="W372" s="441"/>
      <c r="X372" s="441"/>
      <c r="Y372" s="441"/>
      <c r="Z372" s="441"/>
    </row>
    <row r="373" spans="1:26" ht="12.75" customHeight="1" x14ac:dyDescent="0.2">
      <c r="A373" s="441"/>
      <c r="B373" s="441"/>
      <c r="C373" s="447"/>
      <c r="D373" s="447"/>
      <c r="E373" s="447"/>
      <c r="F373" s="447"/>
      <c r="G373" s="447"/>
      <c r="H373" s="447"/>
      <c r="I373" s="447"/>
      <c r="J373" s="447"/>
      <c r="K373" s="447"/>
      <c r="L373" s="447"/>
      <c r="M373" s="447"/>
      <c r="N373" s="486"/>
      <c r="O373" s="441"/>
      <c r="P373" s="441"/>
      <c r="Q373" s="441"/>
      <c r="R373" s="441"/>
      <c r="S373" s="441"/>
      <c r="T373" s="441"/>
      <c r="U373" s="441"/>
      <c r="V373" s="441"/>
      <c r="W373" s="441"/>
      <c r="X373" s="441"/>
      <c r="Y373" s="441"/>
      <c r="Z373" s="441"/>
    </row>
    <row r="374" spans="1:26" ht="12.75" customHeight="1" x14ac:dyDescent="0.2">
      <c r="A374" s="441"/>
      <c r="B374" s="441"/>
      <c r="C374" s="447"/>
      <c r="D374" s="447"/>
      <c r="E374" s="447"/>
      <c r="F374" s="447"/>
      <c r="G374" s="447"/>
      <c r="H374" s="447"/>
      <c r="I374" s="447"/>
      <c r="J374" s="447"/>
      <c r="K374" s="447"/>
      <c r="L374" s="447"/>
      <c r="M374" s="447"/>
      <c r="N374" s="486"/>
      <c r="O374" s="441"/>
      <c r="P374" s="441"/>
      <c r="Q374" s="441"/>
      <c r="R374" s="441"/>
      <c r="S374" s="441"/>
      <c r="T374" s="441"/>
      <c r="U374" s="441"/>
      <c r="V374" s="441"/>
      <c r="W374" s="441"/>
      <c r="X374" s="441"/>
      <c r="Y374" s="441"/>
      <c r="Z374" s="441"/>
    </row>
    <row r="375" spans="1:26" ht="12.75" customHeight="1" x14ac:dyDescent="0.2">
      <c r="A375" s="441"/>
      <c r="B375" s="441"/>
      <c r="C375" s="447"/>
      <c r="D375" s="447"/>
      <c r="E375" s="447"/>
      <c r="F375" s="447"/>
      <c r="G375" s="447"/>
      <c r="H375" s="447"/>
      <c r="I375" s="447"/>
      <c r="J375" s="447"/>
      <c r="K375" s="447"/>
      <c r="L375" s="447"/>
      <c r="M375" s="447"/>
      <c r="N375" s="486"/>
      <c r="O375" s="441"/>
      <c r="P375" s="441"/>
      <c r="Q375" s="441"/>
      <c r="R375" s="441"/>
      <c r="S375" s="441"/>
      <c r="T375" s="441"/>
      <c r="U375" s="441"/>
      <c r="V375" s="441"/>
      <c r="W375" s="441"/>
      <c r="X375" s="441"/>
      <c r="Y375" s="441"/>
      <c r="Z375" s="441"/>
    </row>
    <row r="376" spans="1:26" ht="12.75" customHeight="1" x14ac:dyDescent="0.2">
      <c r="A376" s="441"/>
      <c r="B376" s="441"/>
      <c r="C376" s="447"/>
      <c r="D376" s="447"/>
      <c r="E376" s="447"/>
      <c r="F376" s="447"/>
      <c r="G376" s="447"/>
      <c r="H376" s="447"/>
      <c r="I376" s="447"/>
      <c r="J376" s="447"/>
      <c r="K376" s="447"/>
      <c r="L376" s="447"/>
      <c r="M376" s="447"/>
      <c r="N376" s="486"/>
      <c r="O376" s="441"/>
      <c r="P376" s="441"/>
      <c r="Q376" s="441"/>
      <c r="R376" s="441"/>
      <c r="S376" s="441"/>
      <c r="T376" s="441"/>
      <c r="U376" s="441"/>
      <c r="V376" s="441"/>
      <c r="W376" s="441"/>
      <c r="X376" s="441"/>
      <c r="Y376" s="441"/>
      <c r="Z376" s="441"/>
    </row>
    <row r="377" spans="1:26" ht="12.75" customHeight="1" x14ac:dyDescent="0.2">
      <c r="A377" s="441"/>
      <c r="B377" s="441"/>
      <c r="C377" s="447"/>
      <c r="D377" s="447"/>
      <c r="E377" s="447"/>
      <c r="F377" s="447"/>
      <c r="G377" s="447"/>
      <c r="H377" s="447"/>
      <c r="I377" s="447"/>
      <c r="J377" s="447"/>
      <c r="K377" s="447"/>
      <c r="L377" s="447"/>
      <c r="M377" s="447"/>
      <c r="N377" s="486"/>
      <c r="O377" s="441"/>
      <c r="P377" s="441"/>
      <c r="Q377" s="441"/>
      <c r="R377" s="441"/>
      <c r="S377" s="441"/>
      <c r="T377" s="441"/>
      <c r="U377" s="441"/>
      <c r="V377" s="441"/>
      <c r="W377" s="441"/>
      <c r="X377" s="441"/>
      <c r="Y377" s="441"/>
      <c r="Z377" s="441"/>
    </row>
    <row r="378" spans="1:26" ht="12.75" customHeight="1" x14ac:dyDescent="0.2">
      <c r="A378" s="441"/>
      <c r="B378" s="441"/>
      <c r="C378" s="447"/>
      <c r="D378" s="447"/>
      <c r="E378" s="447"/>
      <c r="F378" s="447"/>
      <c r="G378" s="447"/>
      <c r="H378" s="447"/>
      <c r="I378" s="447"/>
      <c r="J378" s="447"/>
      <c r="K378" s="447"/>
      <c r="L378" s="447"/>
      <c r="M378" s="447"/>
      <c r="N378" s="486"/>
      <c r="O378" s="441"/>
      <c r="P378" s="441"/>
      <c r="Q378" s="441"/>
      <c r="R378" s="441"/>
      <c r="S378" s="441"/>
      <c r="T378" s="441"/>
      <c r="U378" s="441"/>
      <c r="V378" s="441"/>
      <c r="W378" s="441"/>
      <c r="X378" s="441"/>
      <c r="Y378" s="441"/>
      <c r="Z378" s="441"/>
    </row>
    <row r="379" spans="1:26" ht="12.75" customHeight="1" x14ac:dyDescent="0.2">
      <c r="A379" s="441"/>
      <c r="B379" s="441"/>
      <c r="C379" s="447"/>
      <c r="D379" s="447"/>
      <c r="E379" s="447"/>
      <c r="F379" s="447"/>
      <c r="G379" s="447"/>
      <c r="H379" s="447"/>
      <c r="I379" s="447"/>
      <c r="J379" s="447"/>
      <c r="K379" s="447"/>
      <c r="L379" s="447"/>
      <c r="M379" s="447"/>
      <c r="N379" s="486"/>
      <c r="O379" s="441"/>
      <c r="P379" s="441"/>
      <c r="Q379" s="441"/>
      <c r="R379" s="441"/>
      <c r="S379" s="441"/>
      <c r="T379" s="441"/>
      <c r="U379" s="441"/>
      <c r="V379" s="441"/>
      <c r="W379" s="441"/>
      <c r="X379" s="441"/>
      <c r="Y379" s="441"/>
      <c r="Z379" s="441"/>
    </row>
    <row r="380" spans="1:26" ht="12.75" customHeight="1" x14ac:dyDescent="0.2">
      <c r="A380" s="441"/>
      <c r="B380" s="441"/>
      <c r="C380" s="447"/>
      <c r="D380" s="447"/>
      <c r="E380" s="447"/>
      <c r="F380" s="447"/>
      <c r="G380" s="447"/>
      <c r="H380" s="447"/>
      <c r="I380" s="447"/>
      <c r="J380" s="447"/>
      <c r="K380" s="447"/>
      <c r="L380" s="447"/>
      <c r="M380" s="447"/>
      <c r="N380" s="486"/>
      <c r="O380" s="441"/>
      <c r="P380" s="441"/>
      <c r="Q380" s="441"/>
      <c r="R380" s="441"/>
      <c r="S380" s="441"/>
      <c r="T380" s="441"/>
      <c r="U380" s="441"/>
      <c r="V380" s="441"/>
      <c r="W380" s="441"/>
      <c r="X380" s="441"/>
      <c r="Y380" s="441"/>
      <c r="Z380" s="441"/>
    </row>
    <row r="381" spans="1:26" ht="12.75" customHeight="1" x14ac:dyDescent="0.2">
      <c r="A381" s="441"/>
      <c r="B381" s="441"/>
      <c r="C381" s="447"/>
      <c r="D381" s="447"/>
      <c r="E381" s="447"/>
      <c r="F381" s="447"/>
      <c r="G381" s="447"/>
      <c r="H381" s="447"/>
      <c r="I381" s="447"/>
      <c r="J381" s="447"/>
      <c r="K381" s="447"/>
      <c r="L381" s="447"/>
      <c r="M381" s="447"/>
      <c r="N381" s="486"/>
      <c r="O381" s="441"/>
      <c r="P381" s="441"/>
      <c r="Q381" s="441"/>
      <c r="R381" s="441"/>
      <c r="S381" s="441"/>
      <c r="T381" s="441"/>
      <c r="U381" s="441"/>
      <c r="V381" s="441"/>
      <c r="W381" s="441"/>
      <c r="X381" s="441"/>
      <c r="Y381" s="441"/>
      <c r="Z381" s="441"/>
    </row>
    <row r="382" spans="1:26" ht="12.75" customHeight="1" x14ac:dyDescent="0.2">
      <c r="A382" s="441"/>
      <c r="B382" s="441"/>
      <c r="C382" s="447"/>
      <c r="D382" s="447"/>
      <c r="E382" s="447"/>
      <c r="F382" s="447"/>
      <c r="G382" s="447"/>
      <c r="H382" s="447"/>
      <c r="I382" s="447"/>
      <c r="J382" s="447"/>
      <c r="K382" s="447"/>
      <c r="L382" s="447"/>
      <c r="M382" s="447"/>
      <c r="N382" s="486"/>
      <c r="O382" s="441"/>
      <c r="P382" s="441"/>
      <c r="Q382" s="441"/>
      <c r="R382" s="441"/>
      <c r="S382" s="441"/>
      <c r="T382" s="441"/>
      <c r="U382" s="441"/>
      <c r="V382" s="441"/>
      <c r="W382" s="441"/>
      <c r="X382" s="441"/>
      <c r="Y382" s="441"/>
      <c r="Z382" s="441"/>
    </row>
    <row r="383" spans="1:26" ht="12.75" customHeight="1" x14ac:dyDescent="0.2">
      <c r="A383" s="441"/>
      <c r="B383" s="441"/>
      <c r="C383" s="447"/>
      <c r="D383" s="447"/>
      <c r="E383" s="447"/>
      <c r="F383" s="447"/>
      <c r="G383" s="447"/>
      <c r="H383" s="447"/>
      <c r="I383" s="447"/>
      <c r="J383" s="447"/>
      <c r="K383" s="447"/>
      <c r="L383" s="447"/>
      <c r="M383" s="447"/>
      <c r="N383" s="486"/>
      <c r="O383" s="441"/>
      <c r="P383" s="441"/>
      <c r="Q383" s="441"/>
      <c r="R383" s="441"/>
      <c r="S383" s="441"/>
      <c r="T383" s="441"/>
      <c r="U383" s="441"/>
      <c r="V383" s="441"/>
      <c r="W383" s="441"/>
      <c r="X383" s="441"/>
      <c r="Y383" s="441"/>
      <c r="Z383" s="441"/>
    </row>
    <row r="384" spans="1:26" ht="12.75" customHeight="1" x14ac:dyDescent="0.2">
      <c r="A384" s="441"/>
      <c r="B384" s="441"/>
      <c r="C384" s="447"/>
      <c r="D384" s="447"/>
      <c r="E384" s="447"/>
      <c r="F384" s="447"/>
      <c r="G384" s="447"/>
      <c r="H384" s="447"/>
      <c r="I384" s="447"/>
      <c r="J384" s="447"/>
      <c r="K384" s="447"/>
      <c r="L384" s="447"/>
      <c r="M384" s="447"/>
      <c r="N384" s="486"/>
      <c r="O384" s="441"/>
      <c r="P384" s="441"/>
      <c r="Q384" s="441"/>
      <c r="R384" s="441"/>
      <c r="S384" s="441"/>
      <c r="T384" s="441"/>
      <c r="U384" s="441"/>
      <c r="V384" s="441"/>
      <c r="W384" s="441"/>
      <c r="X384" s="441"/>
      <c r="Y384" s="441"/>
      <c r="Z384" s="441"/>
    </row>
    <row r="385" spans="1:26" ht="12.75" customHeight="1" x14ac:dyDescent="0.2">
      <c r="A385" s="441"/>
      <c r="B385" s="441"/>
      <c r="C385" s="447"/>
      <c r="D385" s="447"/>
      <c r="E385" s="447"/>
      <c r="F385" s="447"/>
      <c r="G385" s="447"/>
      <c r="H385" s="447"/>
      <c r="I385" s="447"/>
      <c r="J385" s="447"/>
      <c r="K385" s="447"/>
      <c r="L385" s="447"/>
      <c r="M385" s="447"/>
      <c r="N385" s="486"/>
      <c r="O385" s="441"/>
      <c r="P385" s="441"/>
      <c r="Q385" s="441"/>
      <c r="R385" s="441"/>
      <c r="S385" s="441"/>
      <c r="T385" s="441"/>
      <c r="U385" s="441"/>
      <c r="V385" s="441"/>
      <c r="W385" s="441"/>
      <c r="X385" s="441"/>
      <c r="Y385" s="441"/>
      <c r="Z385" s="441"/>
    </row>
    <row r="386" spans="1:26" ht="12.75" customHeight="1" x14ac:dyDescent="0.2">
      <c r="A386" s="441"/>
      <c r="B386" s="441"/>
      <c r="C386" s="447"/>
      <c r="D386" s="447"/>
      <c r="E386" s="447"/>
      <c r="F386" s="447"/>
      <c r="G386" s="447"/>
      <c r="H386" s="447"/>
      <c r="I386" s="447"/>
      <c r="J386" s="447"/>
      <c r="K386" s="447"/>
      <c r="L386" s="447"/>
      <c r="M386" s="447"/>
      <c r="N386" s="486"/>
      <c r="O386" s="441"/>
      <c r="P386" s="441"/>
      <c r="Q386" s="441"/>
      <c r="R386" s="441"/>
      <c r="S386" s="441"/>
      <c r="T386" s="441"/>
      <c r="U386" s="441"/>
      <c r="V386" s="441"/>
      <c r="W386" s="441"/>
      <c r="X386" s="441"/>
      <c r="Y386" s="441"/>
      <c r="Z386" s="441"/>
    </row>
    <row r="387" spans="1:26" ht="12.75" customHeight="1" x14ac:dyDescent="0.2">
      <c r="A387" s="441"/>
      <c r="B387" s="441"/>
      <c r="C387" s="447"/>
      <c r="D387" s="447"/>
      <c r="E387" s="447"/>
      <c r="F387" s="447"/>
      <c r="G387" s="447"/>
      <c r="H387" s="447"/>
      <c r="I387" s="447"/>
      <c r="J387" s="447"/>
      <c r="K387" s="447"/>
      <c r="L387" s="447"/>
      <c r="M387" s="447"/>
      <c r="N387" s="486"/>
      <c r="O387" s="441"/>
      <c r="P387" s="441"/>
      <c r="Q387" s="441"/>
      <c r="R387" s="441"/>
      <c r="S387" s="441"/>
      <c r="T387" s="441"/>
      <c r="U387" s="441"/>
      <c r="V387" s="441"/>
      <c r="W387" s="441"/>
      <c r="X387" s="441"/>
      <c r="Y387" s="441"/>
      <c r="Z387" s="441"/>
    </row>
    <row r="388" spans="1:26" ht="12.75" customHeight="1" x14ac:dyDescent="0.2">
      <c r="A388" s="441"/>
      <c r="B388" s="441"/>
      <c r="C388" s="447"/>
      <c r="D388" s="447"/>
      <c r="E388" s="447"/>
      <c r="F388" s="447"/>
      <c r="G388" s="447"/>
      <c r="H388" s="447"/>
      <c r="I388" s="447"/>
      <c r="J388" s="447"/>
      <c r="K388" s="447"/>
      <c r="L388" s="447"/>
      <c r="M388" s="447"/>
      <c r="N388" s="486"/>
      <c r="O388" s="441"/>
      <c r="P388" s="441"/>
      <c r="Q388" s="441"/>
      <c r="R388" s="441"/>
      <c r="S388" s="441"/>
      <c r="T388" s="441"/>
      <c r="U388" s="441"/>
      <c r="V388" s="441"/>
      <c r="W388" s="441"/>
      <c r="X388" s="441"/>
      <c r="Y388" s="441"/>
      <c r="Z388" s="441"/>
    </row>
    <row r="389" spans="1:26" ht="12.75" customHeight="1" x14ac:dyDescent="0.2">
      <c r="A389" s="441"/>
      <c r="B389" s="441"/>
      <c r="C389" s="447"/>
      <c r="D389" s="447"/>
      <c r="E389" s="447"/>
      <c r="F389" s="447"/>
      <c r="G389" s="447"/>
      <c r="H389" s="447"/>
      <c r="I389" s="447"/>
      <c r="J389" s="447"/>
      <c r="K389" s="447"/>
      <c r="L389" s="447"/>
      <c r="M389" s="447"/>
      <c r="N389" s="486"/>
      <c r="O389" s="441"/>
      <c r="P389" s="441"/>
      <c r="Q389" s="441"/>
      <c r="R389" s="441"/>
      <c r="S389" s="441"/>
      <c r="T389" s="441"/>
      <c r="U389" s="441"/>
      <c r="V389" s="441"/>
      <c r="W389" s="441"/>
      <c r="X389" s="441"/>
      <c r="Y389" s="441"/>
      <c r="Z389" s="441"/>
    </row>
    <row r="390" spans="1:26" ht="12.75" customHeight="1" x14ac:dyDescent="0.2">
      <c r="A390" s="441"/>
      <c r="B390" s="441"/>
      <c r="C390" s="447"/>
      <c r="D390" s="447"/>
      <c r="E390" s="447"/>
      <c r="F390" s="447"/>
      <c r="G390" s="447"/>
      <c r="H390" s="447"/>
      <c r="I390" s="447"/>
      <c r="J390" s="447"/>
      <c r="K390" s="447"/>
      <c r="L390" s="447"/>
      <c r="M390" s="447"/>
      <c r="N390" s="486"/>
      <c r="O390" s="441"/>
      <c r="P390" s="441"/>
      <c r="Q390" s="441"/>
      <c r="R390" s="441"/>
      <c r="S390" s="441"/>
      <c r="T390" s="441"/>
      <c r="U390" s="441"/>
      <c r="V390" s="441"/>
      <c r="W390" s="441"/>
      <c r="X390" s="441"/>
      <c r="Y390" s="441"/>
      <c r="Z390" s="441"/>
    </row>
    <row r="391" spans="1:26" ht="12.75" customHeight="1" x14ac:dyDescent="0.2">
      <c r="A391" s="441"/>
      <c r="B391" s="441"/>
      <c r="C391" s="447"/>
      <c r="D391" s="447"/>
      <c r="E391" s="447"/>
      <c r="F391" s="447"/>
      <c r="G391" s="447"/>
      <c r="H391" s="447"/>
      <c r="I391" s="447"/>
      <c r="J391" s="447"/>
      <c r="K391" s="447"/>
      <c r="L391" s="447"/>
      <c r="M391" s="447"/>
      <c r="N391" s="486"/>
      <c r="O391" s="441"/>
      <c r="P391" s="441"/>
      <c r="Q391" s="441"/>
      <c r="R391" s="441"/>
      <c r="S391" s="441"/>
      <c r="T391" s="441"/>
      <c r="U391" s="441"/>
      <c r="V391" s="441"/>
      <c r="W391" s="441"/>
      <c r="X391" s="441"/>
      <c r="Y391" s="441"/>
      <c r="Z391" s="441"/>
    </row>
    <row r="392" spans="1:26" ht="12.75" customHeight="1" x14ac:dyDescent="0.2">
      <c r="A392" s="441"/>
      <c r="B392" s="441"/>
      <c r="C392" s="447"/>
      <c r="D392" s="447"/>
      <c r="E392" s="447"/>
      <c r="F392" s="447"/>
      <c r="G392" s="447"/>
      <c r="H392" s="447"/>
      <c r="I392" s="447"/>
      <c r="J392" s="447"/>
      <c r="K392" s="447"/>
      <c r="L392" s="447"/>
      <c r="M392" s="447"/>
      <c r="N392" s="486"/>
      <c r="O392" s="441"/>
      <c r="P392" s="441"/>
      <c r="Q392" s="441"/>
      <c r="R392" s="441"/>
      <c r="S392" s="441"/>
      <c r="T392" s="441"/>
      <c r="U392" s="441"/>
      <c r="V392" s="441"/>
      <c r="W392" s="441"/>
      <c r="X392" s="441"/>
      <c r="Y392" s="441"/>
      <c r="Z392" s="441"/>
    </row>
    <row r="393" spans="1:26" ht="12.75" customHeight="1" x14ac:dyDescent="0.2">
      <c r="A393" s="441"/>
      <c r="B393" s="441"/>
      <c r="C393" s="447"/>
      <c r="D393" s="447"/>
      <c r="E393" s="447"/>
      <c r="F393" s="447"/>
      <c r="G393" s="447"/>
      <c r="H393" s="447"/>
      <c r="I393" s="447"/>
      <c r="J393" s="447"/>
      <c r="K393" s="447"/>
      <c r="L393" s="447"/>
      <c r="M393" s="447"/>
      <c r="N393" s="486"/>
      <c r="O393" s="441"/>
      <c r="P393" s="441"/>
      <c r="Q393" s="441"/>
      <c r="R393" s="441"/>
      <c r="S393" s="441"/>
      <c r="T393" s="441"/>
      <c r="U393" s="441"/>
      <c r="V393" s="441"/>
      <c r="W393" s="441"/>
      <c r="X393" s="441"/>
      <c r="Y393" s="441"/>
      <c r="Z393" s="441"/>
    </row>
    <row r="394" spans="1:26" ht="12.75" customHeight="1" x14ac:dyDescent="0.2">
      <c r="A394" s="441"/>
      <c r="B394" s="441"/>
      <c r="C394" s="447"/>
      <c r="D394" s="447"/>
      <c r="E394" s="447"/>
      <c r="F394" s="447"/>
      <c r="G394" s="447"/>
      <c r="H394" s="447"/>
      <c r="I394" s="447"/>
      <c r="J394" s="447"/>
      <c r="K394" s="447"/>
      <c r="L394" s="447"/>
      <c r="M394" s="447"/>
      <c r="N394" s="486"/>
      <c r="O394" s="441"/>
      <c r="P394" s="441"/>
      <c r="Q394" s="441"/>
      <c r="R394" s="441"/>
      <c r="S394" s="441"/>
      <c r="T394" s="441"/>
      <c r="U394" s="441"/>
      <c r="V394" s="441"/>
      <c r="W394" s="441"/>
      <c r="X394" s="441"/>
      <c r="Y394" s="441"/>
      <c r="Z394" s="441"/>
    </row>
    <row r="395" spans="1:26" ht="12.75" customHeight="1" x14ac:dyDescent="0.2">
      <c r="A395" s="441"/>
      <c r="B395" s="441"/>
      <c r="C395" s="447"/>
      <c r="D395" s="447"/>
      <c r="E395" s="447"/>
      <c r="F395" s="447"/>
      <c r="G395" s="447"/>
      <c r="H395" s="447"/>
      <c r="I395" s="447"/>
      <c r="J395" s="447"/>
      <c r="K395" s="447"/>
      <c r="L395" s="447"/>
      <c r="M395" s="447"/>
      <c r="N395" s="486"/>
      <c r="O395" s="441"/>
      <c r="P395" s="441"/>
      <c r="Q395" s="441"/>
      <c r="R395" s="441"/>
      <c r="S395" s="441"/>
      <c r="T395" s="441"/>
      <c r="U395" s="441"/>
      <c r="V395" s="441"/>
      <c r="W395" s="441"/>
      <c r="X395" s="441"/>
      <c r="Y395" s="441"/>
      <c r="Z395" s="441"/>
    </row>
    <row r="396" spans="1:26" ht="12.75" customHeight="1" x14ac:dyDescent="0.2">
      <c r="A396" s="441"/>
      <c r="B396" s="441"/>
      <c r="C396" s="447"/>
      <c r="D396" s="447"/>
      <c r="E396" s="447"/>
      <c r="F396" s="447"/>
      <c r="G396" s="447"/>
      <c r="H396" s="447"/>
      <c r="I396" s="447"/>
      <c r="J396" s="447"/>
      <c r="K396" s="447"/>
      <c r="L396" s="447"/>
      <c r="M396" s="447"/>
      <c r="N396" s="486"/>
      <c r="O396" s="441"/>
      <c r="P396" s="441"/>
      <c r="Q396" s="441"/>
      <c r="R396" s="441"/>
      <c r="S396" s="441"/>
      <c r="T396" s="441"/>
      <c r="U396" s="441"/>
      <c r="V396" s="441"/>
      <c r="W396" s="441"/>
      <c r="X396" s="441"/>
      <c r="Y396" s="441"/>
      <c r="Z396" s="441"/>
    </row>
    <row r="397" spans="1:26" ht="12.75" customHeight="1" x14ac:dyDescent="0.2">
      <c r="A397" s="441"/>
      <c r="B397" s="441"/>
      <c r="C397" s="447"/>
      <c r="D397" s="447"/>
      <c r="E397" s="447"/>
      <c r="F397" s="447"/>
      <c r="G397" s="447"/>
      <c r="H397" s="447"/>
      <c r="I397" s="447"/>
      <c r="J397" s="447"/>
      <c r="K397" s="447"/>
      <c r="L397" s="447"/>
      <c r="M397" s="447"/>
      <c r="N397" s="486"/>
      <c r="O397" s="441"/>
      <c r="P397" s="441"/>
      <c r="Q397" s="441"/>
      <c r="R397" s="441"/>
      <c r="S397" s="441"/>
      <c r="T397" s="441"/>
      <c r="U397" s="441"/>
      <c r="V397" s="441"/>
      <c r="W397" s="441"/>
      <c r="X397" s="441"/>
      <c r="Y397" s="441"/>
      <c r="Z397" s="441"/>
    </row>
    <row r="398" spans="1:26" ht="12.75" customHeight="1" x14ac:dyDescent="0.2">
      <c r="A398" s="441"/>
      <c r="B398" s="441"/>
      <c r="C398" s="447"/>
      <c r="D398" s="447"/>
      <c r="E398" s="447"/>
      <c r="F398" s="447"/>
      <c r="G398" s="447"/>
      <c r="H398" s="447"/>
      <c r="I398" s="447"/>
      <c r="J398" s="447"/>
      <c r="K398" s="447"/>
      <c r="L398" s="447"/>
      <c r="M398" s="447"/>
      <c r="N398" s="486"/>
      <c r="O398" s="441"/>
      <c r="P398" s="441"/>
      <c r="Q398" s="441"/>
      <c r="R398" s="441"/>
      <c r="S398" s="441"/>
      <c r="T398" s="441"/>
      <c r="U398" s="441"/>
      <c r="V398" s="441"/>
      <c r="W398" s="441"/>
      <c r="X398" s="441"/>
      <c r="Y398" s="441"/>
      <c r="Z398" s="441"/>
    </row>
    <row r="399" spans="1:26" ht="12.75" customHeight="1" x14ac:dyDescent="0.2">
      <c r="A399" s="441"/>
      <c r="B399" s="441"/>
      <c r="C399" s="447"/>
      <c r="D399" s="447"/>
      <c r="E399" s="447"/>
      <c r="F399" s="447"/>
      <c r="G399" s="447"/>
      <c r="H399" s="447"/>
      <c r="I399" s="447"/>
      <c r="J399" s="447"/>
      <c r="K399" s="447"/>
      <c r="L399" s="447"/>
      <c r="M399" s="447"/>
      <c r="N399" s="486"/>
      <c r="O399" s="441"/>
      <c r="P399" s="441"/>
      <c r="Q399" s="441"/>
      <c r="R399" s="441"/>
      <c r="S399" s="441"/>
      <c r="T399" s="441"/>
      <c r="U399" s="441"/>
      <c r="V399" s="441"/>
      <c r="W399" s="441"/>
      <c r="X399" s="441"/>
      <c r="Y399" s="441"/>
      <c r="Z399" s="441"/>
    </row>
    <row r="400" spans="1:26" ht="12.75" customHeight="1" x14ac:dyDescent="0.2">
      <c r="A400" s="441"/>
      <c r="B400" s="441"/>
      <c r="C400" s="447"/>
      <c r="D400" s="447"/>
      <c r="E400" s="447"/>
      <c r="F400" s="447"/>
      <c r="G400" s="447"/>
      <c r="H400" s="447"/>
      <c r="I400" s="447"/>
      <c r="J400" s="447"/>
      <c r="K400" s="447"/>
      <c r="L400" s="447"/>
      <c r="M400" s="447"/>
      <c r="N400" s="486"/>
      <c r="O400" s="441"/>
      <c r="P400" s="441"/>
      <c r="Q400" s="441"/>
      <c r="R400" s="441"/>
      <c r="S400" s="441"/>
      <c r="T400" s="441"/>
      <c r="U400" s="441"/>
      <c r="V400" s="441"/>
      <c r="W400" s="441"/>
      <c r="X400" s="441"/>
      <c r="Y400" s="441"/>
      <c r="Z400" s="441"/>
    </row>
    <row r="401" spans="1:26" ht="12.75" customHeight="1" x14ac:dyDescent="0.2">
      <c r="A401" s="441"/>
      <c r="B401" s="441"/>
      <c r="C401" s="447"/>
      <c r="D401" s="447"/>
      <c r="E401" s="447"/>
      <c r="F401" s="447"/>
      <c r="G401" s="447"/>
      <c r="H401" s="447"/>
      <c r="I401" s="447"/>
      <c r="J401" s="447"/>
      <c r="K401" s="447"/>
      <c r="L401" s="447"/>
      <c r="M401" s="447"/>
      <c r="N401" s="486"/>
      <c r="O401" s="441"/>
      <c r="P401" s="441"/>
      <c r="Q401" s="441"/>
      <c r="R401" s="441"/>
      <c r="S401" s="441"/>
      <c r="T401" s="441"/>
      <c r="U401" s="441"/>
      <c r="V401" s="441"/>
      <c r="W401" s="441"/>
      <c r="X401" s="441"/>
      <c r="Y401" s="441"/>
      <c r="Z401" s="441"/>
    </row>
    <row r="402" spans="1:26" ht="12.75" customHeight="1" x14ac:dyDescent="0.2">
      <c r="A402" s="441"/>
      <c r="B402" s="441"/>
      <c r="C402" s="447"/>
      <c r="D402" s="447"/>
      <c r="E402" s="447"/>
      <c r="F402" s="447"/>
      <c r="G402" s="447"/>
      <c r="H402" s="447"/>
      <c r="I402" s="447"/>
      <c r="J402" s="447"/>
      <c r="K402" s="447"/>
      <c r="L402" s="447"/>
      <c r="M402" s="447"/>
      <c r="N402" s="486"/>
      <c r="O402" s="441"/>
      <c r="P402" s="441"/>
      <c r="Q402" s="441"/>
      <c r="R402" s="441"/>
      <c r="S402" s="441"/>
      <c r="T402" s="441"/>
      <c r="U402" s="441"/>
      <c r="V402" s="441"/>
      <c r="W402" s="441"/>
      <c r="X402" s="441"/>
      <c r="Y402" s="441"/>
      <c r="Z402" s="441"/>
    </row>
    <row r="403" spans="1:26" ht="12.75" customHeight="1" x14ac:dyDescent="0.2">
      <c r="A403" s="441"/>
      <c r="B403" s="441"/>
      <c r="C403" s="447"/>
      <c r="D403" s="447"/>
      <c r="E403" s="447"/>
      <c r="F403" s="447"/>
      <c r="G403" s="447"/>
      <c r="H403" s="447"/>
      <c r="I403" s="447"/>
      <c r="J403" s="447"/>
      <c r="K403" s="447"/>
      <c r="L403" s="447"/>
      <c r="M403" s="447"/>
      <c r="N403" s="486"/>
      <c r="O403" s="441"/>
      <c r="P403" s="441"/>
      <c r="Q403" s="441"/>
      <c r="R403" s="441"/>
      <c r="S403" s="441"/>
      <c r="T403" s="441"/>
      <c r="U403" s="441"/>
      <c r="V403" s="441"/>
      <c r="W403" s="441"/>
      <c r="X403" s="441"/>
      <c r="Y403" s="441"/>
      <c r="Z403" s="441"/>
    </row>
    <row r="404" spans="1:26" ht="12.75" customHeight="1" x14ac:dyDescent="0.2">
      <c r="A404" s="441"/>
      <c r="B404" s="441"/>
      <c r="C404" s="447"/>
      <c r="D404" s="447"/>
      <c r="E404" s="447"/>
      <c r="F404" s="447"/>
      <c r="G404" s="447"/>
      <c r="H404" s="447"/>
      <c r="I404" s="447"/>
      <c r="J404" s="447"/>
      <c r="K404" s="447"/>
      <c r="L404" s="447"/>
      <c r="M404" s="447"/>
      <c r="N404" s="486"/>
      <c r="O404" s="441"/>
      <c r="P404" s="441"/>
      <c r="Q404" s="441"/>
      <c r="R404" s="441"/>
      <c r="S404" s="441"/>
      <c r="T404" s="441"/>
      <c r="U404" s="441"/>
      <c r="V404" s="441"/>
      <c r="W404" s="441"/>
      <c r="X404" s="441"/>
      <c r="Y404" s="441"/>
      <c r="Z404" s="441"/>
    </row>
    <row r="405" spans="1:26" ht="12.75" customHeight="1" x14ac:dyDescent="0.2">
      <c r="A405" s="441"/>
      <c r="B405" s="441"/>
      <c r="C405" s="447"/>
      <c r="D405" s="447"/>
      <c r="E405" s="447"/>
      <c r="F405" s="447"/>
      <c r="G405" s="447"/>
      <c r="H405" s="447"/>
      <c r="I405" s="447"/>
      <c r="J405" s="447"/>
      <c r="K405" s="447"/>
      <c r="L405" s="447"/>
      <c r="M405" s="447"/>
      <c r="N405" s="486"/>
      <c r="O405" s="441"/>
      <c r="P405" s="441"/>
      <c r="Q405" s="441"/>
      <c r="R405" s="441"/>
      <c r="S405" s="441"/>
      <c r="T405" s="441"/>
      <c r="U405" s="441"/>
      <c r="V405" s="441"/>
      <c r="W405" s="441"/>
      <c r="X405" s="441"/>
      <c r="Y405" s="441"/>
      <c r="Z405" s="441"/>
    </row>
    <row r="406" spans="1:26" ht="12.75" customHeight="1" x14ac:dyDescent="0.2">
      <c r="A406" s="441"/>
      <c r="B406" s="441"/>
      <c r="C406" s="447"/>
      <c r="D406" s="447"/>
      <c r="E406" s="447"/>
      <c r="F406" s="447"/>
      <c r="G406" s="447"/>
      <c r="H406" s="447"/>
      <c r="I406" s="447"/>
      <c r="J406" s="447"/>
      <c r="K406" s="447"/>
      <c r="L406" s="447"/>
      <c r="M406" s="447"/>
      <c r="N406" s="486"/>
      <c r="O406" s="441"/>
      <c r="P406" s="441"/>
      <c r="Q406" s="441"/>
      <c r="R406" s="441"/>
      <c r="S406" s="441"/>
      <c r="T406" s="441"/>
      <c r="U406" s="441"/>
      <c r="V406" s="441"/>
      <c r="W406" s="441"/>
      <c r="X406" s="441"/>
      <c r="Y406" s="441"/>
      <c r="Z406" s="441"/>
    </row>
    <row r="407" spans="1:26" ht="12.75" customHeight="1" x14ac:dyDescent="0.2">
      <c r="A407" s="441"/>
      <c r="B407" s="441"/>
      <c r="C407" s="447"/>
      <c r="D407" s="447"/>
      <c r="E407" s="447"/>
      <c r="F407" s="447"/>
      <c r="G407" s="447"/>
      <c r="H407" s="447"/>
      <c r="I407" s="447"/>
      <c r="J407" s="447"/>
      <c r="K407" s="447"/>
      <c r="L407" s="447"/>
      <c r="M407" s="447"/>
      <c r="N407" s="486"/>
      <c r="O407" s="441"/>
      <c r="P407" s="441"/>
      <c r="Q407" s="441"/>
      <c r="R407" s="441"/>
      <c r="S407" s="441"/>
      <c r="T407" s="441"/>
      <c r="U407" s="441"/>
      <c r="V407" s="441"/>
      <c r="W407" s="441"/>
      <c r="X407" s="441"/>
      <c r="Y407" s="441"/>
      <c r="Z407" s="441"/>
    </row>
    <row r="408" spans="1:26" ht="12.75" customHeight="1" x14ac:dyDescent="0.2">
      <c r="A408" s="441"/>
      <c r="B408" s="441"/>
      <c r="C408" s="447"/>
      <c r="D408" s="447"/>
      <c r="E408" s="447"/>
      <c r="F408" s="447"/>
      <c r="G408" s="447"/>
      <c r="H408" s="447"/>
      <c r="I408" s="447"/>
      <c r="J408" s="447"/>
      <c r="K408" s="447"/>
      <c r="L408" s="447"/>
      <c r="M408" s="447"/>
      <c r="N408" s="486"/>
      <c r="O408" s="441"/>
      <c r="P408" s="441"/>
      <c r="Q408" s="441"/>
      <c r="R408" s="441"/>
      <c r="S408" s="441"/>
      <c r="T408" s="441"/>
      <c r="U408" s="441"/>
      <c r="V408" s="441"/>
      <c r="W408" s="441"/>
      <c r="X408" s="441"/>
      <c r="Y408" s="441"/>
      <c r="Z408" s="441"/>
    </row>
    <row r="409" spans="1:26" ht="12.75" customHeight="1" x14ac:dyDescent="0.2">
      <c r="A409" s="441"/>
      <c r="B409" s="441"/>
      <c r="C409" s="447"/>
      <c r="D409" s="447"/>
      <c r="E409" s="447"/>
      <c r="F409" s="447"/>
      <c r="G409" s="447"/>
      <c r="H409" s="447"/>
      <c r="I409" s="447"/>
      <c r="J409" s="447"/>
      <c r="K409" s="447"/>
      <c r="L409" s="447"/>
      <c r="M409" s="447"/>
      <c r="N409" s="486"/>
      <c r="O409" s="441"/>
      <c r="P409" s="441"/>
      <c r="Q409" s="441"/>
      <c r="R409" s="441"/>
      <c r="S409" s="441"/>
      <c r="T409" s="441"/>
      <c r="U409" s="441"/>
      <c r="V409" s="441"/>
      <c r="W409" s="441"/>
      <c r="X409" s="441"/>
      <c r="Y409" s="441"/>
      <c r="Z409" s="441"/>
    </row>
    <row r="410" spans="1:26" ht="12.75" customHeight="1" x14ac:dyDescent="0.2">
      <c r="A410" s="441"/>
      <c r="B410" s="441"/>
      <c r="C410" s="447"/>
      <c r="D410" s="447"/>
      <c r="E410" s="447"/>
      <c r="F410" s="447"/>
      <c r="G410" s="447"/>
      <c r="H410" s="447"/>
      <c r="I410" s="447"/>
      <c r="J410" s="447"/>
      <c r="K410" s="447"/>
      <c r="L410" s="447"/>
      <c r="M410" s="447"/>
      <c r="N410" s="486"/>
      <c r="O410" s="441"/>
      <c r="P410" s="441"/>
      <c r="Q410" s="441"/>
      <c r="R410" s="441"/>
      <c r="S410" s="441"/>
      <c r="T410" s="441"/>
      <c r="U410" s="441"/>
      <c r="V410" s="441"/>
      <c r="W410" s="441"/>
      <c r="X410" s="441"/>
      <c r="Y410" s="441"/>
      <c r="Z410" s="441"/>
    </row>
    <row r="411" spans="1:26" ht="12.75" customHeight="1" x14ac:dyDescent="0.2">
      <c r="A411" s="441"/>
      <c r="B411" s="441"/>
      <c r="C411" s="447"/>
      <c r="D411" s="447"/>
      <c r="E411" s="447"/>
      <c r="F411" s="447"/>
      <c r="G411" s="447"/>
      <c r="H411" s="447"/>
      <c r="I411" s="447"/>
      <c r="J411" s="447"/>
      <c r="K411" s="447"/>
      <c r="L411" s="447"/>
      <c r="M411" s="447"/>
      <c r="N411" s="486"/>
      <c r="O411" s="441"/>
      <c r="P411" s="441"/>
      <c r="Q411" s="441"/>
      <c r="R411" s="441"/>
      <c r="S411" s="441"/>
      <c r="T411" s="441"/>
      <c r="U411" s="441"/>
      <c r="V411" s="441"/>
      <c r="W411" s="441"/>
      <c r="X411" s="441"/>
      <c r="Y411" s="441"/>
      <c r="Z411" s="441"/>
    </row>
    <row r="412" spans="1:26" ht="12.75" customHeight="1" x14ac:dyDescent="0.2">
      <c r="A412" s="441"/>
      <c r="B412" s="441"/>
      <c r="C412" s="447"/>
      <c r="D412" s="447"/>
      <c r="E412" s="447"/>
      <c r="F412" s="447"/>
      <c r="G412" s="447"/>
      <c r="H412" s="447"/>
      <c r="I412" s="447"/>
      <c r="J412" s="447"/>
      <c r="K412" s="447"/>
      <c r="L412" s="447"/>
      <c r="M412" s="447"/>
      <c r="N412" s="486"/>
      <c r="O412" s="441"/>
      <c r="P412" s="441"/>
      <c r="Q412" s="441"/>
      <c r="R412" s="441"/>
      <c r="S412" s="441"/>
      <c r="T412" s="441"/>
      <c r="U412" s="441"/>
      <c r="V412" s="441"/>
      <c r="W412" s="441"/>
      <c r="X412" s="441"/>
      <c r="Y412" s="441"/>
      <c r="Z412" s="441"/>
    </row>
    <row r="413" spans="1:26" ht="12.75" customHeight="1" x14ac:dyDescent="0.2">
      <c r="A413" s="441"/>
      <c r="B413" s="441"/>
      <c r="C413" s="447"/>
      <c r="D413" s="447"/>
      <c r="E413" s="447"/>
      <c r="F413" s="447"/>
      <c r="G413" s="447"/>
      <c r="H413" s="447"/>
      <c r="I413" s="447"/>
      <c r="J413" s="447"/>
      <c r="K413" s="447"/>
      <c r="L413" s="447"/>
      <c r="M413" s="447"/>
      <c r="N413" s="486"/>
      <c r="O413" s="441"/>
      <c r="P413" s="441"/>
      <c r="Q413" s="441"/>
      <c r="R413" s="441"/>
      <c r="S413" s="441"/>
      <c r="T413" s="441"/>
      <c r="U413" s="441"/>
      <c r="V413" s="441"/>
      <c r="W413" s="441"/>
      <c r="X413" s="441"/>
      <c r="Y413" s="441"/>
      <c r="Z413" s="441"/>
    </row>
    <row r="414" spans="1:26" ht="12.75" customHeight="1" x14ac:dyDescent="0.2">
      <c r="A414" s="441"/>
      <c r="B414" s="441"/>
      <c r="C414" s="447"/>
      <c r="D414" s="447"/>
      <c r="E414" s="447"/>
      <c r="F414" s="447"/>
      <c r="G414" s="447"/>
      <c r="H414" s="447"/>
      <c r="I414" s="447"/>
      <c r="J414" s="447"/>
      <c r="K414" s="447"/>
      <c r="L414" s="447"/>
      <c r="M414" s="447"/>
      <c r="N414" s="486"/>
      <c r="O414" s="441"/>
      <c r="P414" s="441"/>
      <c r="Q414" s="441"/>
      <c r="R414" s="441"/>
      <c r="S414" s="441"/>
      <c r="T414" s="441"/>
      <c r="U414" s="441"/>
      <c r="V414" s="441"/>
      <c r="W414" s="441"/>
      <c r="X414" s="441"/>
      <c r="Y414" s="441"/>
      <c r="Z414" s="441"/>
    </row>
    <row r="415" spans="1:26" ht="12.75" customHeight="1" x14ac:dyDescent="0.2">
      <c r="A415" s="441"/>
      <c r="B415" s="441"/>
      <c r="C415" s="447"/>
      <c r="D415" s="447"/>
      <c r="E415" s="447"/>
      <c r="F415" s="447"/>
      <c r="G415" s="447"/>
      <c r="H415" s="447"/>
      <c r="I415" s="447"/>
      <c r="J415" s="447"/>
      <c r="K415" s="447"/>
      <c r="L415" s="447"/>
      <c r="M415" s="447"/>
      <c r="N415" s="486"/>
      <c r="O415" s="441"/>
      <c r="P415" s="441"/>
      <c r="Q415" s="441"/>
      <c r="R415" s="441"/>
      <c r="S415" s="441"/>
      <c r="T415" s="441"/>
      <c r="U415" s="441"/>
      <c r="V415" s="441"/>
      <c r="W415" s="441"/>
      <c r="X415" s="441"/>
      <c r="Y415" s="441"/>
      <c r="Z415" s="441"/>
    </row>
    <row r="416" spans="1:26" ht="12.75" customHeight="1" x14ac:dyDescent="0.2">
      <c r="A416" s="441"/>
      <c r="B416" s="441"/>
      <c r="C416" s="447"/>
      <c r="D416" s="447"/>
      <c r="E416" s="447"/>
      <c r="F416" s="447"/>
      <c r="G416" s="447"/>
      <c r="H416" s="447"/>
      <c r="I416" s="447"/>
      <c r="J416" s="447"/>
      <c r="K416" s="447"/>
      <c r="L416" s="447"/>
      <c r="M416" s="447"/>
      <c r="N416" s="486"/>
      <c r="O416" s="441"/>
      <c r="P416" s="441"/>
      <c r="Q416" s="441"/>
      <c r="R416" s="441"/>
      <c r="S416" s="441"/>
      <c r="T416" s="441"/>
      <c r="U416" s="441"/>
      <c r="V416" s="441"/>
      <c r="W416" s="441"/>
      <c r="X416" s="441"/>
      <c r="Y416" s="441"/>
      <c r="Z416" s="441"/>
    </row>
    <row r="417" spans="1:26" ht="12.75" customHeight="1" x14ac:dyDescent="0.2">
      <c r="A417" s="441"/>
      <c r="B417" s="441"/>
      <c r="C417" s="447"/>
      <c r="D417" s="447"/>
      <c r="E417" s="447"/>
      <c r="F417" s="447"/>
      <c r="G417" s="447"/>
      <c r="H417" s="447"/>
      <c r="I417" s="447"/>
      <c r="J417" s="447"/>
      <c r="K417" s="447"/>
      <c r="L417" s="447"/>
      <c r="M417" s="447"/>
      <c r="N417" s="486"/>
      <c r="O417" s="441"/>
      <c r="P417" s="441"/>
      <c r="Q417" s="441"/>
      <c r="R417" s="441"/>
      <c r="S417" s="441"/>
      <c r="T417" s="441"/>
      <c r="U417" s="441"/>
      <c r="V417" s="441"/>
      <c r="W417" s="441"/>
      <c r="X417" s="441"/>
      <c r="Y417" s="441"/>
      <c r="Z417" s="441"/>
    </row>
    <row r="418" spans="1:26" ht="12.75" customHeight="1" x14ac:dyDescent="0.2">
      <c r="A418" s="441"/>
      <c r="B418" s="441"/>
      <c r="C418" s="447"/>
      <c r="D418" s="447"/>
      <c r="E418" s="447"/>
      <c r="F418" s="447"/>
      <c r="G418" s="447"/>
      <c r="H418" s="447"/>
      <c r="I418" s="447"/>
      <c r="J418" s="447"/>
      <c r="K418" s="447"/>
      <c r="L418" s="447"/>
      <c r="M418" s="447"/>
      <c r="N418" s="486"/>
      <c r="O418" s="441"/>
      <c r="P418" s="441"/>
      <c r="Q418" s="441"/>
      <c r="R418" s="441"/>
      <c r="S418" s="441"/>
      <c r="T418" s="441"/>
      <c r="U418" s="441"/>
      <c r="V418" s="441"/>
      <c r="W418" s="441"/>
      <c r="X418" s="441"/>
      <c r="Y418" s="441"/>
      <c r="Z418" s="441"/>
    </row>
    <row r="419" spans="1:26" ht="12.75" customHeight="1" x14ac:dyDescent="0.2">
      <c r="A419" s="441"/>
      <c r="B419" s="441"/>
      <c r="C419" s="447"/>
      <c r="D419" s="447"/>
      <c r="E419" s="447"/>
      <c r="F419" s="447"/>
      <c r="G419" s="447"/>
      <c r="H419" s="447"/>
      <c r="I419" s="447"/>
      <c r="J419" s="447"/>
      <c r="K419" s="447"/>
      <c r="L419" s="447"/>
      <c r="M419" s="447"/>
      <c r="N419" s="486"/>
      <c r="O419" s="441"/>
      <c r="P419" s="441"/>
      <c r="Q419" s="441"/>
      <c r="R419" s="441"/>
      <c r="S419" s="441"/>
      <c r="T419" s="441"/>
      <c r="U419" s="441"/>
      <c r="V419" s="441"/>
      <c r="W419" s="441"/>
      <c r="X419" s="441"/>
      <c r="Y419" s="441"/>
      <c r="Z419" s="441"/>
    </row>
    <row r="420" spans="1:26" ht="12.75" customHeight="1" x14ac:dyDescent="0.2">
      <c r="A420" s="441"/>
      <c r="B420" s="441"/>
      <c r="C420" s="447"/>
      <c r="D420" s="447"/>
      <c r="E420" s="447"/>
      <c r="F420" s="447"/>
      <c r="G420" s="447"/>
      <c r="H420" s="447"/>
      <c r="I420" s="447"/>
      <c r="J420" s="447"/>
      <c r="K420" s="447"/>
      <c r="L420" s="447"/>
      <c r="M420" s="447"/>
      <c r="N420" s="486"/>
      <c r="O420" s="441"/>
      <c r="P420" s="441"/>
      <c r="Q420" s="441"/>
      <c r="R420" s="441"/>
      <c r="S420" s="441"/>
      <c r="T420" s="441"/>
      <c r="U420" s="441"/>
      <c r="V420" s="441"/>
      <c r="W420" s="441"/>
      <c r="X420" s="441"/>
      <c r="Y420" s="441"/>
      <c r="Z420" s="441"/>
    </row>
    <row r="421" spans="1:26" ht="12.75" customHeight="1" x14ac:dyDescent="0.2">
      <c r="A421" s="441"/>
      <c r="B421" s="441"/>
      <c r="C421" s="447"/>
      <c r="D421" s="447"/>
      <c r="E421" s="447"/>
      <c r="F421" s="447"/>
      <c r="G421" s="447"/>
      <c r="H421" s="447"/>
      <c r="I421" s="447"/>
      <c r="J421" s="447"/>
      <c r="K421" s="447"/>
      <c r="L421" s="447"/>
      <c r="M421" s="447"/>
      <c r="N421" s="486"/>
      <c r="O421" s="441"/>
      <c r="P421" s="441"/>
      <c r="Q421" s="441"/>
      <c r="R421" s="441"/>
      <c r="S421" s="441"/>
      <c r="T421" s="441"/>
      <c r="U421" s="441"/>
      <c r="V421" s="441"/>
      <c r="W421" s="441"/>
      <c r="X421" s="441"/>
      <c r="Y421" s="441"/>
      <c r="Z421" s="441"/>
    </row>
    <row r="422" spans="1:26" ht="12.75" customHeight="1" x14ac:dyDescent="0.2">
      <c r="A422" s="441"/>
      <c r="B422" s="441"/>
      <c r="C422" s="447"/>
      <c r="D422" s="447"/>
      <c r="E422" s="447"/>
      <c r="F422" s="447"/>
      <c r="G422" s="447"/>
      <c r="H422" s="447"/>
      <c r="I422" s="447"/>
      <c r="J422" s="447"/>
      <c r="K422" s="447"/>
      <c r="L422" s="447"/>
      <c r="M422" s="447"/>
      <c r="N422" s="486"/>
      <c r="O422" s="441"/>
      <c r="P422" s="441"/>
      <c r="Q422" s="441"/>
      <c r="R422" s="441"/>
      <c r="S422" s="441"/>
      <c r="T422" s="441"/>
      <c r="U422" s="441"/>
      <c r="V422" s="441"/>
      <c r="W422" s="441"/>
      <c r="X422" s="441"/>
      <c r="Y422" s="441"/>
      <c r="Z422" s="441"/>
    </row>
    <row r="423" spans="1:26" ht="12.75" customHeight="1" x14ac:dyDescent="0.2">
      <c r="A423" s="441"/>
      <c r="B423" s="441"/>
      <c r="C423" s="447"/>
      <c r="D423" s="447"/>
      <c r="E423" s="447"/>
      <c r="F423" s="447"/>
      <c r="G423" s="447"/>
      <c r="H423" s="447"/>
      <c r="I423" s="447"/>
      <c r="J423" s="447"/>
      <c r="K423" s="447"/>
      <c r="L423" s="447"/>
      <c r="M423" s="447"/>
      <c r="N423" s="486"/>
      <c r="O423" s="441"/>
      <c r="P423" s="441"/>
      <c r="Q423" s="441"/>
      <c r="R423" s="441"/>
      <c r="S423" s="441"/>
      <c r="T423" s="441"/>
      <c r="U423" s="441"/>
      <c r="V423" s="441"/>
      <c r="W423" s="441"/>
      <c r="X423" s="441"/>
      <c r="Y423" s="441"/>
      <c r="Z423" s="441"/>
    </row>
    <row r="424" spans="1:26" ht="12.75" customHeight="1" x14ac:dyDescent="0.2">
      <c r="A424" s="441"/>
      <c r="B424" s="441"/>
      <c r="C424" s="447"/>
      <c r="D424" s="447"/>
      <c r="E424" s="447"/>
      <c r="F424" s="447"/>
      <c r="G424" s="447"/>
      <c r="H424" s="447"/>
      <c r="I424" s="447"/>
      <c r="J424" s="447"/>
      <c r="K424" s="447"/>
      <c r="L424" s="447"/>
      <c r="M424" s="447"/>
      <c r="N424" s="486"/>
      <c r="O424" s="441"/>
      <c r="P424" s="441"/>
      <c r="Q424" s="441"/>
      <c r="R424" s="441"/>
      <c r="S424" s="441"/>
      <c r="T424" s="441"/>
      <c r="U424" s="441"/>
      <c r="V424" s="441"/>
      <c r="W424" s="441"/>
      <c r="X424" s="441"/>
      <c r="Y424" s="441"/>
      <c r="Z424" s="441"/>
    </row>
    <row r="425" spans="1:26" ht="12.75" customHeight="1" x14ac:dyDescent="0.2">
      <c r="A425" s="441"/>
      <c r="B425" s="441"/>
      <c r="C425" s="447"/>
      <c r="D425" s="447"/>
      <c r="E425" s="447"/>
      <c r="F425" s="447"/>
      <c r="G425" s="447"/>
      <c r="H425" s="447"/>
      <c r="I425" s="447"/>
      <c r="J425" s="447"/>
      <c r="K425" s="447"/>
      <c r="L425" s="447"/>
      <c r="M425" s="447"/>
      <c r="N425" s="486"/>
      <c r="O425" s="441"/>
      <c r="P425" s="441"/>
      <c r="Q425" s="441"/>
      <c r="R425" s="441"/>
      <c r="S425" s="441"/>
      <c r="T425" s="441"/>
      <c r="U425" s="441"/>
      <c r="V425" s="441"/>
      <c r="W425" s="441"/>
      <c r="X425" s="441"/>
      <c r="Y425" s="441"/>
      <c r="Z425" s="441"/>
    </row>
    <row r="426" spans="1:26" ht="12.75" customHeight="1" x14ac:dyDescent="0.2">
      <c r="A426" s="441"/>
      <c r="B426" s="441"/>
      <c r="C426" s="447"/>
      <c r="D426" s="447"/>
      <c r="E426" s="447"/>
      <c r="F426" s="447"/>
      <c r="G426" s="447"/>
      <c r="H426" s="447"/>
      <c r="I426" s="447"/>
      <c r="J426" s="447"/>
      <c r="K426" s="447"/>
      <c r="L426" s="447"/>
      <c r="M426" s="447"/>
      <c r="N426" s="486"/>
      <c r="O426" s="441"/>
      <c r="P426" s="441"/>
      <c r="Q426" s="441"/>
      <c r="R426" s="441"/>
      <c r="S426" s="441"/>
      <c r="T426" s="441"/>
      <c r="U426" s="441"/>
      <c r="V426" s="441"/>
      <c r="W426" s="441"/>
      <c r="X426" s="441"/>
      <c r="Y426" s="441"/>
      <c r="Z426" s="441"/>
    </row>
    <row r="427" spans="1:26" ht="12.75" customHeight="1" x14ac:dyDescent="0.2">
      <c r="A427" s="441"/>
      <c r="B427" s="441"/>
      <c r="C427" s="447"/>
      <c r="D427" s="447"/>
      <c r="E427" s="447"/>
      <c r="F427" s="447"/>
      <c r="G427" s="447"/>
      <c r="H427" s="447"/>
      <c r="I427" s="447"/>
      <c r="J427" s="447"/>
      <c r="K427" s="447"/>
      <c r="L427" s="447"/>
      <c r="M427" s="447"/>
      <c r="N427" s="486"/>
      <c r="O427" s="441"/>
      <c r="P427" s="441"/>
      <c r="Q427" s="441"/>
      <c r="R427" s="441"/>
      <c r="S427" s="441"/>
      <c r="T427" s="441"/>
      <c r="U427" s="441"/>
      <c r="V427" s="441"/>
      <c r="W427" s="441"/>
      <c r="X427" s="441"/>
      <c r="Y427" s="441"/>
      <c r="Z427" s="441"/>
    </row>
    <row r="428" spans="1:26" ht="12.75" customHeight="1" x14ac:dyDescent="0.2">
      <c r="A428" s="441"/>
      <c r="B428" s="441"/>
      <c r="C428" s="447"/>
      <c r="D428" s="447"/>
      <c r="E428" s="447"/>
      <c r="F428" s="447"/>
      <c r="G428" s="447"/>
      <c r="H428" s="447"/>
      <c r="I428" s="447"/>
      <c r="J428" s="447"/>
      <c r="K428" s="447"/>
      <c r="L428" s="447"/>
      <c r="M428" s="447"/>
      <c r="N428" s="486"/>
      <c r="O428" s="441"/>
      <c r="P428" s="441"/>
      <c r="Q428" s="441"/>
      <c r="R428" s="441"/>
      <c r="S428" s="441"/>
      <c r="T428" s="441"/>
      <c r="U428" s="441"/>
      <c r="V428" s="441"/>
      <c r="W428" s="441"/>
      <c r="X428" s="441"/>
      <c r="Y428" s="441"/>
      <c r="Z428" s="441"/>
    </row>
    <row r="429" spans="1:26" ht="12.75" customHeight="1" x14ac:dyDescent="0.2">
      <c r="A429" s="441"/>
      <c r="B429" s="441"/>
      <c r="C429" s="447"/>
      <c r="D429" s="447"/>
      <c r="E429" s="447"/>
      <c r="F429" s="447"/>
      <c r="G429" s="447"/>
      <c r="H429" s="447"/>
      <c r="I429" s="447"/>
      <c r="J429" s="447"/>
      <c r="K429" s="447"/>
      <c r="L429" s="447"/>
      <c r="M429" s="447"/>
      <c r="N429" s="486"/>
      <c r="O429" s="441"/>
      <c r="P429" s="441"/>
      <c r="Q429" s="441"/>
      <c r="R429" s="441"/>
      <c r="S429" s="441"/>
      <c r="T429" s="441"/>
      <c r="U429" s="441"/>
      <c r="V429" s="441"/>
      <c r="W429" s="441"/>
      <c r="X429" s="441"/>
      <c r="Y429" s="441"/>
      <c r="Z429" s="441"/>
    </row>
    <row r="430" spans="1:26" ht="12.75" customHeight="1" x14ac:dyDescent="0.2">
      <c r="A430" s="441"/>
      <c r="B430" s="441"/>
      <c r="C430" s="447"/>
      <c r="D430" s="447"/>
      <c r="E430" s="447"/>
      <c r="F430" s="447"/>
      <c r="G430" s="447"/>
      <c r="H430" s="447"/>
      <c r="I430" s="447"/>
      <c r="J430" s="447"/>
      <c r="K430" s="447"/>
      <c r="L430" s="447"/>
      <c r="M430" s="447"/>
      <c r="N430" s="486"/>
      <c r="O430" s="441"/>
      <c r="P430" s="441"/>
      <c r="Q430" s="441"/>
      <c r="R430" s="441"/>
      <c r="S430" s="441"/>
      <c r="T430" s="441"/>
      <c r="U430" s="441"/>
      <c r="V430" s="441"/>
      <c r="W430" s="441"/>
      <c r="X430" s="441"/>
      <c r="Y430" s="441"/>
      <c r="Z430" s="441"/>
    </row>
    <row r="431" spans="1:26" ht="12.75" customHeight="1" x14ac:dyDescent="0.2">
      <c r="A431" s="441"/>
      <c r="B431" s="441"/>
      <c r="C431" s="447"/>
      <c r="D431" s="447"/>
      <c r="E431" s="447"/>
      <c r="F431" s="447"/>
      <c r="G431" s="447"/>
      <c r="H431" s="447"/>
      <c r="I431" s="447"/>
      <c r="J431" s="447"/>
      <c r="K431" s="447"/>
      <c r="L431" s="447"/>
      <c r="M431" s="447"/>
      <c r="N431" s="486"/>
      <c r="O431" s="441"/>
      <c r="P431" s="441"/>
      <c r="Q431" s="441"/>
      <c r="R431" s="441"/>
      <c r="S431" s="441"/>
      <c r="T431" s="441"/>
      <c r="U431" s="441"/>
      <c r="V431" s="441"/>
      <c r="W431" s="441"/>
      <c r="X431" s="441"/>
      <c r="Y431" s="441"/>
      <c r="Z431" s="441"/>
    </row>
    <row r="432" spans="1:26" ht="12.75" customHeight="1" x14ac:dyDescent="0.2">
      <c r="A432" s="441"/>
      <c r="B432" s="441"/>
      <c r="C432" s="447"/>
      <c r="D432" s="447"/>
      <c r="E432" s="447"/>
      <c r="F432" s="447"/>
      <c r="G432" s="447"/>
      <c r="H432" s="447"/>
      <c r="I432" s="447"/>
      <c r="J432" s="447"/>
      <c r="K432" s="447"/>
      <c r="L432" s="447"/>
      <c r="M432" s="447"/>
      <c r="N432" s="486"/>
      <c r="O432" s="441"/>
      <c r="P432" s="441"/>
      <c r="Q432" s="441"/>
      <c r="R432" s="441"/>
      <c r="S432" s="441"/>
      <c r="T432" s="441"/>
      <c r="U432" s="441"/>
      <c r="V432" s="441"/>
      <c r="W432" s="441"/>
      <c r="X432" s="441"/>
      <c r="Y432" s="441"/>
      <c r="Z432" s="441"/>
    </row>
    <row r="433" spans="1:26" ht="12.75" customHeight="1" x14ac:dyDescent="0.2">
      <c r="A433" s="441"/>
      <c r="B433" s="441"/>
      <c r="C433" s="447"/>
      <c r="D433" s="447"/>
      <c r="E433" s="447"/>
      <c r="F433" s="447"/>
      <c r="G433" s="447"/>
      <c r="H433" s="447"/>
      <c r="I433" s="447"/>
      <c r="J433" s="447"/>
      <c r="K433" s="447"/>
      <c r="L433" s="447"/>
      <c r="M433" s="447"/>
      <c r="N433" s="486"/>
      <c r="O433" s="441"/>
      <c r="P433" s="441"/>
      <c r="Q433" s="441"/>
      <c r="R433" s="441"/>
      <c r="S433" s="441"/>
      <c r="T433" s="441"/>
      <c r="U433" s="441"/>
      <c r="V433" s="441"/>
      <c r="W433" s="441"/>
      <c r="X433" s="441"/>
      <c r="Y433" s="441"/>
      <c r="Z433" s="441"/>
    </row>
    <row r="434" spans="1:26" ht="12.75" customHeight="1" x14ac:dyDescent="0.2">
      <c r="A434" s="441"/>
      <c r="B434" s="441"/>
      <c r="C434" s="447"/>
      <c r="D434" s="447"/>
      <c r="E434" s="447"/>
      <c r="F434" s="447"/>
      <c r="G434" s="447"/>
      <c r="H434" s="447"/>
      <c r="I434" s="447"/>
      <c r="J434" s="447"/>
      <c r="K434" s="447"/>
      <c r="L434" s="447"/>
      <c r="M434" s="447"/>
      <c r="N434" s="486"/>
      <c r="O434" s="441"/>
      <c r="P434" s="441"/>
      <c r="Q434" s="441"/>
      <c r="R434" s="441"/>
      <c r="S434" s="441"/>
      <c r="T434" s="441"/>
      <c r="U434" s="441"/>
      <c r="V434" s="441"/>
      <c r="W434" s="441"/>
      <c r="X434" s="441"/>
      <c r="Y434" s="441"/>
      <c r="Z434" s="441"/>
    </row>
    <row r="435" spans="1:26" ht="12.75" customHeight="1" x14ac:dyDescent="0.2">
      <c r="A435" s="441"/>
      <c r="B435" s="441"/>
      <c r="C435" s="447"/>
      <c r="D435" s="447"/>
      <c r="E435" s="447"/>
      <c r="F435" s="447"/>
      <c r="G435" s="447"/>
      <c r="H435" s="447"/>
      <c r="I435" s="447"/>
      <c r="J435" s="447"/>
      <c r="K435" s="447"/>
      <c r="L435" s="447"/>
      <c r="M435" s="447"/>
      <c r="N435" s="486"/>
      <c r="O435" s="441"/>
      <c r="P435" s="441"/>
      <c r="Q435" s="441"/>
      <c r="R435" s="441"/>
      <c r="S435" s="441"/>
      <c r="T435" s="441"/>
      <c r="U435" s="441"/>
      <c r="V435" s="441"/>
      <c r="W435" s="441"/>
      <c r="X435" s="441"/>
      <c r="Y435" s="441"/>
      <c r="Z435" s="441"/>
    </row>
    <row r="436" spans="1:26" ht="12.75" customHeight="1" x14ac:dyDescent="0.2">
      <c r="A436" s="441"/>
      <c r="B436" s="441"/>
      <c r="C436" s="447"/>
      <c r="D436" s="447"/>
      <c r="E436" s="447"/>
      <c r="F436" s="447"/>
      <c r="G436" s="447"/>
      <c r="H436" s="447"/>
      <c r="I436" s="447"/>
      <c r="J436" s="447"/>
      <c r="K436" s="447"/>
      <c r="L436" s="447"/>
      <c r="M436" s="447"/>
      <c r="N436" s="486"/>
      <c r="O436" s="441"/>
      <c r="P436" s="441"/>
      <c r="Q436" s="441"/>
      <c r="R436" s="441"/>
      <c r="S436" s="441"/>
      <c r="T436" s="441"/>
      <c r="U436" s="441"/>
      <c r="V436" s="441"/>
      <c r="W436" s="441"/>
      <c r="X436" s="441"/>
      <c r="Y436" s="441"/>
      <c r="Z436" s="441"/>
    </row>
    <row r="437" spans="1:26" ht="12.75" customHeight="1" x14ac:dyDescent="0.2">
      <c r="A437" s="441"/>
      <c r="B437" s="441"/>
      <c r="C437" s="447"/>
      <c r="D437" s="447"/>
      <c r="E437" s="447"/>
      <c r="F437" s="447"/>
      <c r="G437" s="447"/>
      <c r="H437" s="447"/>
      <c r="I437" s="447"/>
      <c r="J437" s="447"/>
      <c r="K437" s="447"/>
      <c r="L437" s="447"/>
      <c r="M437" s="447"/>
      <c r="N437" s="486"/>
      <c r="O437" s="441"/>
      <c r="P437" s="441"/>
      <c r="Q437" s="441"/>
      <c r="R437" s="441"/>
      <c r="S437" s="441"/>
      <c r="T437" s="441"/>
      <c r="U437" s="441"/>
      <c r="V437" s="441"/>
      <c r="W437" s="441"/>
      <c r="X437" s="441"/>
      <c r="Y437" s="441"/>
      <c r="Z437" s="441"/>
    </row>
    <row r="438" spans="1:26" ht="12.75" customHeight="1" x14ac:dyDescent="0.2">
      <c r="A438" s="441"/>
      <c r="B438" s="441"/>
      <c r="C438" s="447"/>
      <c r="D438" s="447"/>
      <c r="E438" s="447"/>
      <c r="F438" s="447"/>
      <c r="G438" s="447"/>
      <c r="H438" s="447"/>
      <c r="I438" s="447"/>
      <c r="J438" s="447"/>
      <c r="K438" s="447"/>
      <c r="L438" s="447"/>
      <c r="M438" s="447"/>
      <c r="N438" s="486"/>
      <c r="O438" s="441"/>
      <c r="P438" s="441"/>
      <c r="Q438" s="441"/>
      <c r="R438" s="441"/>
      <c r="S438" s="441"/>
      <c r="T438" s="441"/>
      <c r="U438" s="441"/>
      <c r="V438" s="441"/>
      <c r="W438" s="441"/>
      <c r="X438" s="441"/>
      <c r="Y438" s="441"/>
      <c r="Z438" s="441"/>
    </row>
    <row r="439" spans="1:26" ht="12.75" customHeight="1" x14ac:dyDescent="0.2">
      <c r="A439" s="441"/>
      <c r="B439" s="441"/>
      <c r="C439" s="447"/>
      <c r="D439" s="447"/>
      <c r="E439" s="447"/>
      <c r="F439" s="447"/>
      <c r="G439" s="447"/>
      <c r="H439" s="447"/>
      <c r="I439" s="447"/>
      <c r="J439" s="447"/>
      <c r="K439" s="447"/>
      <c r="L439" s="447"/>
      <c r="M439" s="447"/>
      <c r="N439" s="486"/>
      <c r="O439" s="441"/>
      <c r="P439" s="441"/>
      <c r="Q439" s="441"/>
      <c r="R439" s="441"/>
      <c r="S439" s="441"/>
      <c r="T439" s="441"/>
      <c r="U439" s="441"/>
      <c r="V439" s="441"/>
      <c r="W439" s="441"/>
      <c r="X439" s="441"/>
      <c r="Y439" s="441"/>
      <c r="Z439" s="441"/>
    </row>
    <row r="440" spans="1:26" ht="12.75" customHeight="1" x14ac:dyDescent="0.2">
      <c r="A440" s="441"/>
      <c r="B440" s="441"/>
      <c r="C440" s="447"/>
      <c r="D440" s="447"/>
      <c r="E440" s="447"/>
      <c r="F440" s="447"/>
      <c r="G440" s="447"/>
      <c r="H440" s="447"/>
      <c r="I440" s="447"/>
      <c r="J440" s="447"/>
      <c r="K440" s="447"/>
      <c r="L440" s="447"/>
      <c r="M440" s="447"/>
      <c r="N440" s="486"/>
      <c r="O440" s="441"/>
      <c r="P440" s="441"/>
      <c r="Q440" s="441"/>
      <c r="R440" s="441"/>
      <c r="S440" s="441"/>
      <c r="T440" s="441"/>
      <c r="U440" s="441"/>
      <c r="V440" s="441"/>
      <c r="W440" s="441"/>
      <c r="X440" s="441"/>
      <c r="Y440" s="441"/>
      <c r="Z440" s="441"/>
    </row>
    <row r="441" spans="1:26" ht="12.75" customHeight="1" x14ac:dyDescent="0.2">
      <c r="A441" s="441"/>
      <c r="B441" s="441"/>
      <c r="C441" s="447"/>
      <c r="D441" s="447"/>
      <c r="E441" s="447"/>
      <c r="F441" s="447"/>
      <c r="G441" s="447"/>
      <c r="H441" s="447"/>
      <c r="I441" s="447"/>
      <c r="J441" s="447"/>
      <c r="K441" s="447"/>
      <c r="L441" s="447"/>
      <c r="M441" s="447"/>
      <c r="N441" s="486"/>
      <c r="O441" s="441"/>
      <c r="P441" s="441"/>
      <c r="Q441" s="441"/>
      <c r="R441" s="441"/>
      <c r="S441" s="441"/>
      <c r="T441" s="441"/>
      <c r="U441" s="441"/>
      <c r="V441" s="441"/>
      <c r="W441" s="441"/>
      <c r="X441" s="441"/>
      <c r="Y441" s="441"/>
      <c r="Z441" s="441"/>
    </row>
    <row r="442" spans="1:26" ht="12.75" customHeight="1" x14ac:dyDescent="0.2">
      <c r="A442" s="441"/>
      <c r="B442" s="441"/>
      <c r="C442" s="447"/>
      <c r="D442" s="447"/>
      <c r="E442" s="447"/>
      <c r="F442" s="447"/>
      <c r="G442" s="447"/>
      <c r="H442" s="447"/>
      <c r="I442" s="447"/>
      <c r="J442" s="447"/>
      <c r="K442" s="447"/>
      <c r="L442" s="447"/>
      <c r="M442" s="447"/>
      <c r="N442" s="486"/>
      <c r="O442" s="441"/>
      <c r="P442" s="441"/>
      <c r="Q442" s="441"/>
      <c r="R442" s="441"/>
      <c r="S442" s="441"/>
      <c r="T442" s="441"/>
      <c r="U442" s="441"/>
      <c r="V442" s="441"/>
      <c r="W442" s="441"/>
      <c r="X442" s="441"/>
      <c r="Y442" s="441"/>
      <c r="Z442" s="441"/>
    </row>
    <row r="443" spans="1:26" ht="12.75" customHeight="1" x14ac:dyDescent="0.2">
      <c r="A443" s="441"/>
      <c r="B443" s="441"/>
      <c r="C443" s="447"/>
      <c r="D443" s="447"/>
      <c r="E443" s="447"/>
      <c r="F443" s="447"/>
      <c r="G443" s="447"/>
      <c r="H443" s="447"/>
      <c r="I443" s="447"/>
      <c r="J443" s="447"/>
      <c r="K443" s="447"/>
      <c r="L443" s="447"/>
      <c r="M443" s="447"/>
      <c r="N443" s="486"/>
      <c r="O443" s="441"/>
      <c r="P443" s="441"/>
      <c r="Q443" s="441"/>
      <c r="R443" s="441"/>
      <c r="S443" s="441"/>
      <c r="T443" s="441"/>
      <c r="U443" s="441"/>
      <c r="V443" s="441"/>
      <c r="W443" s="441"/>
      <c r="X443" s="441"/>
      <c r="Y443" s="441"/>
      <c r="Z443" s="441"/>
    </row>
    <row r="444" spans="1:26" ht="12.75" customHeight="1" x14ac:dyDescent="0.2">
      <c r="A444" s="441"/>
      <c r="B444" s="441"/>
      <c r="C444" s="447"/>
      <c r="D444" s="447"/>
      <c r="E444" s="447"/>
      <c r="F444" s="447"/>
      <c r="G444" s="447"/>
      <c r="H444" s="447"/>
      <c r="I444" s="447"/>
      <c r="J444" s="447"/>
      <c r="K444" s="447"/>
      <c r="L444" s="447"/>
      <c r="M444" s="447"/>
      <c r="N444" s="486"/>
      <c r="O444" s="441"/>
      <c r="P444" s="441"/>
      <c r="Q444" s="441"/>
      <c r="R444" s="441"/>
      <c r="S444" s="441"/>
      <c r="T444" s="441"/>
      <c r="U444" s="441"/>
      <c r="V444" s="441"/>
      <c r="W444" s="441"/>
      <c r="X444" s="441"/>
      <c r="Y444" s="441"/>
      <c r="Z444" s="441"/>
    </row>
    <row r="445" spans="1:26" ht="12.75" customHeight="1" x14ac:dyDescent="0.2">
      <c r="A445" s="441"/>
      <c r="B445" s="441"/>
      <c r="C445" s="447"/>
      <c r="D445" s="447"/>
      <c r="E445" s="447"/>
      <c r="F445" s="447"/>
      <c r="G445" s="447"/>
      <c r="H445" s="447"/>
      <c r="I445" s="447"/>
      <c r="J445" s="447"/>
      <c r="K445" s="447"/>
      <c r="L445" s="447"/>
      <c r="M445" s="447"/>
      <c r="N445" s="486"/>
      <c r="O445" s="441"/>
      <c r="P445" s="441"/>
      <c r="Q445" s="441"/>
      <c r="R445" s="441"/>
      <c r="S445" s="441"/>
      <c r="T445" s="441"/>
      <c r="U445" s="441"/>
      <c r="V445" s="441"/>
      <c r="W445" s="441"/>
      <c r="X445" s="441"/>
      <c r="Y445" s="441"/>
      <c r="Z445" s="441"/>
    </row>
    <row r="446" spans="1:26" ht="12.75" customHeight="1" x14ac:dyDescent="0.2">
      <c r="A446" s="441"/>
      <c r="B446" s="441"/>
      <c r="C446" s="447"/>
      <c r="D446" s="447"/>
      <c r="E446" s="447"/>
      <c r="F446" s="447"/>
      <c r="G446" s="447"/>
      <c r="H446" s="447"/>
      <c r="I446" s="447"/>
      <c r="J446" s="447"/>
      <c r="K446" s="447"/>
      <c r="L446" s="447"/>
      <c r="M446" s="447"/>
      <c r="N446" s="486"/>
      <c r="O446" s="441"/>
      <c r="P446" s="441"/>
      <c r="Q446" s="441"/>
      <c r="R446" s="441"/>
      <c r="S446" s="441"/>
      <c r="T446" s="441"/>
      <c r="U446" s="441"/>
      <c r="V446" s="441"/>
      <c r="W446" s="441"/>
      <c r="X446" s="441"/>
      <c r="Y446" s="441"/>
      <c r="Z446" s="441"/>
    </row>
    <row r="447" spans="1:26" ht="12.75" customHeight="1" x14ac:dyDescent="0.2">
      <c r="A447" s="441"/>
      <c r="B447" s="441"/>
      <c r="C447" s="447"/>
      <c r="D447" s="447"/>
      <c r="E447" s="447"/>
      <c r="F447" s="447"/>
      <c r="G447" s="447"/>
      <c r="H447" s="447"/>
      <c r="I447" s="447"/>
      <c r="J447" s="447"/>
      <c r="K447" s="447"/>
      <c r="L447" s="447"/>
      <c r="M447" s="447"/>
      <c r="N447" s="486"/>
      <c r="O447" s="441"/>
      <c r="P447" s="441"/>
      <c r="Q447" s="441"/>
      <c r="R447" s="441"/>
      <c r="S447" s="441"/>
      <c r="T447" s="441"/>
      <c r="U447" s="441"/>
      <c r="V447" s="441"/>
      <c r="W447" s="441"/>
      <c r="X447" s="441"/>
      <c r="Y447" s="441"/>
      <c r="Z447" s="441"/>
    </row>
    <row r="448" spans="1:26" ht="12.75" customHeight="1" x14ac:dyDescent="0.2">
      <c r="A448" s="441"/>
      <c r="B448" s="441"/>
      <c r="C448" s="447"/>
      <c r="D448" s="447"/>
      <c r="E448" s="447"/>
      <c r="F448" s="447"/>
      <c r="G448" s="447"/>
      <c r="H448" s="447"/>
      <c r="I448" s="447"/>
      <c r="J448" s="447"/>
      <c r="K448" s="447"/>
      <c r="L448" s="447"/>
      <c r="M448" s="447"/>
      <c r="N448" s="486"/>
      <c r="O448" s="441"/>
      <c r="P448" s="441"/>
      <c r="Q448" s="441"/>
      <c r="R448" s="441"/>
      <c r="S448" s="441"/>
      <c r="T448" s="441"/>
      <c r="U448" s="441"/>
      <c r="V448" s="441"/>
      <c r="W448" s="441"/>
      <c r="X448" s="441"/>
      <c r="Y448" s="441"/>
      <c r="Z448" s="441"/>
    </row>
    <row r="449" spans="1:26" ht="12.75" customHeight="1" x14ac:dyDescent="0.2">
      <c r="A449" s="441"/>
      <c r="B449" s="441"/>
      <c r="C449" s="447"/>
      <c r="D449" s="447"/>
      <c r="E449" s="447"/>
      <c r="F449" s="447"/>
      <c r="G449" s="447"/>
      <c r="H449" s="447"/>
      <c r="I449" s="447"/>
      <c r="J449" s="447"/>
      <c r="K449" s="447"/>
      <c r="L449" s="447"/>
      <c r="M449" s="447"/>
      <c r="N449" s="486"/>
      <c r="O449" s="441"/>
      <c r="P449" s="441"/>
      <c r="Q449" s="441"/>
      <c r="R449" s="441"/>
      <c r="S449" s="441"/>
      <c r="T449" s="441"/>
      <c r="U449" s="441"/>
      <c r="V449" s="441"/>
      <c r="W449" s="441"/>
      <c r="X449" s="441"/>
      <c r="Y449" s="441"/>
      <c r="Z449" s="441"/>
    </row>
    <row r="450" spans="1:26" ht="12.75" customHeight="1" x14ac:dyDescent="0.2">
      <c r="A450" s="441"/>
      <c r="B450" s="441"/>
      <c r="C450" s="447"/>
      <c r="D450" s="447"/>
      <c r="E450" s="447"/>
      <c r="F450" s="447"/>
      <c r="G450" s="447"/>
      <c r="H450" s="447"/>
      <c r="I450" s="447"/>
      <c r="J450" s="447"/>
      <c r="K450" s="447"/>
      <c r="L450" s="447"/>
      <c r="M450" s="447"/>
      <c r="N450" s="486"/>
      <c r="O450" s="441"/>
      <c r="P450" s="441"/>
      <c r="Q450" s="441"/>
      <c r="R450" s="441"/>
      <c r="S450" s="441"/>
      <c r="T450" s="441"/>
      <c r="U450" s="441"/>
      <c r="V450" s="441"/>
      <c r="W450" s="441"/>
      <c r="X450" s="441"/>
      <c r="Y450" s="441"/>
      <c r="Z450" s="441"/>
    </row>
    <row r="451" spans="1:26" ht="12.75" customHeight="1" x14ac:dyDescent="0.2">
      <c r="A451" s="441"/>
      <c r="B451" s="441"/>
      <c r="C451" s="447"/>
      <c r="D451" s="447"/>
      <c r="E451" s="447"/>
      <c r="F451" s="447"/>
      <c r="G451" s="447"/>
      <c r="H451" s="447"/>
      <c r="I451" s="447"/>
      <c r="J451" s="447"/>
      <c r="K451" s="447"/>
      <c r="L451" s="447"/>
      <c r="M451" s="447"/>
      <c r="N451" s="486"/>
      <c r="O451" s="441"/>
      <c r="P451" s="441"/>
      <c r="Q451" s="441"/>
      <c r="R451" s="441"/>
      <c r="S451" s="441"/>
      <c r="T451" s="441"/>
      <c r="U451" s="441"/>
      <c r="V451" s="441"/>
      <c r="W451" s="441"/>
      <c r="X451" s="441"/>
      <c r="Y451" s="441"/>
      <c r="Z451" s="441"/>
    </row>
    <row r="452" spans="1:26" ht="12.75" customHeight="1" x14ac:dyDescent="0.2">
      <c r="A452" s="441"/>
      <c r="B452" s="441"/>
      <c r="C452" s="447"/>
      <c r="D452" s="447"/>
      <c r="E452" s="447"/>
      <c r="F452" s="447"/>
      <c r="G452" s="447"/>
      <c r="H452" s="447"/>
      <c r="I452" s="447"/>
      <c r="J452" s="447"/>
      <c r="K452" s="447"/>
      <c r="L452" s="447"/>
      <c r="M452" s="447"/>
      <c r="N452" s="486"/>
      <c r="O452" s="441"/>
      <c r="P452" s="441"/>
      <c r="Q452" s="441"/>
      <c r="R452" s="441"/>
      <c r="S452" s="441"/>
      <c r="T452" s="441"/>
      <c r="U452" s="441"/>
      <c r="V452" s="441"/>
      <c r="W452" s="441"/>
      <c r="X452" s="441"/>
      <c r="Y452" s="441"/>
      <c r="Z452" s="441"/>
    </row>
    <row r="453" spans="1:26" ht="12.75" customHeight="1" x14ac:dyDescent="0.2">
      <c r="A453" s="441"/>
      <c r="B453" s="441"/>
      <c r="C453" s="447"/>
      <c r="D453" s="447"/>
      <c r="E453" s="447"/>
      <c r="F453" s="447"/>
      <c r="G453" s="447"/>
      <c r="H453" s="447"/>
      <c r="I453" s="447"/>
      <c r="J453" s="447"/>
      <c r="K453" s="447"/>
      <c r="L453" s="447"/>
      <c r="M453" s="447"/>
      <c r="N453" s="486"/>
      <c r="O453" s="441"/>
      <c r="P453" s="441"/>
      <c r="Q453" s="441"/>
      <c r="R453" s="441"/>
      <c r="S453" s="441"/>
      <c r="T453" s="441"/>
      <c r="U453" s="441"/>
      <c r="V453" s="441"/>
      <c r="W453" s="441"/>
      <c r="X453" s="441"/>
      <c r="Y453" s="441"/>
      <c r="Z453" s="441"/>
    </row>
    <row r="454" spans="1:26" ht="12.75" customHeight="1" x14ac:dyDescent="0.2">
      <c r="A454" s="441"/>
      <c r="B454" s="441"/>
      <c r="C454" s="447"/>
      <c r="D454" s="447"/>
      <c r="E454" s="447"/>
      <c r="F454" s="447"/>
      <c r="G454" s="447"/>
      <c r="H454" s="447"/>
      <c r="I454" s="447"/>
      <c r="J454" s="447"/>
      <c r="K454" s="447"/>
      <c r="L454" s="447"/>
      <c r="M454" s="447"/>
      <c r="N454" s="486"/>
      <c r="O454" s="441"/>
      <c r="P454" s="441"/>
      <c r="Q454" s="441"/>
      <c r="R454" s="441"/>
      <c r="S454" s="441"/>
      <c r="T454" s="441"/>
      <c r="U454" s="441"/>
      <c r="V454" s="441"/>
      <c r="W454" s="441"/>
      <c r="X454" s="441"/>
      <c r="Y454" s="441"/>
      <c r="Z454" s="441"/>
    </row>
    <row r="455" spans="1:26" ht="12.75" customHeight="1" x14ac:dyDescent="0.2">
      <c r="A455" s="441"/>
      <c r="B455" s="441"/>
      <c r="C455" s="447"/>
      <c r="D455" s="447"/>
      <c r="E455" s="447"/>
      <c r="F455" s="447"/>
      <c r="G455" s="447"/>
      <c r="H455" s="447"/>
      <c r="I455" s="447"/>
      <c r="J455" s="447"/>
      <c r="K455" s="447"/>
      <c r="L455" s="447"/>
      <c r="M455" s="447"/>
      <c r="N455" s="486"/>
      <c r="O455" s="441"/>
      <c r="P455" s="441"/>
      <c r="Q455" s="441"/>
      <c r="R455" s="441"/>
      <c r="S455" s="441"/>
      <c r="T455" s="441"/>
      <c r="U455" s="441"/>
      <c r="V455" s="441"/>
      <c r="W455" s="441"/>
      <c r="X455" s="441"/>
      <c r="Y455" s="441"/>
      <c r="Z455" s="441"/>
    </row>
    <row r="456" spans="1:26" ht="12.75" customHeight="1" x14ac:dyDescent="0.2">
      <c r="A456" s="441"/>
      <c r="B456" s="441"/>
      <c r="C456" s="447"/>
      <c r="D456" s="447"/>
      <c r="E456" s="447"/>
      <c r="F456" s="447"/>
      <c r="G456" s="447"/>
      <c r="H456" s="447"/>
      <c r="I456" s="447"/>
      <c r="J456" s="447"/>
      <c r="K456" s="447"/>
      <c r="L456" s="447"/>
      <c r="M456" s="447"/>
      <c r="N456" s="486"/>
      <c r="O456" s="441"/>
      <c r="P456" s="441"/>
      <c r="Q456" s="441"/>
      <c r="R456" s="441"/>
      <c r="S456" s="441"/>
      <c r="T456" s="441"/>
      <c r="U456" s="441"/>
      <c r="V456" s="441"/>
      <c r="W456" s="441"/>
      <c r="X456" s="441"/>
      <c r="Y456" s="441"/>
      <c r="Z456" s="441"/>
    </row>
    <row r="457" spans="1:26" ht="12.75" customHeight="1" x14ac:dyDescent="0.2">
      <c r="A457" s="441"/>
      <c r="B457" s="441"/>
      <c r="C457" s="447"/>
      <c r="D457" s="447"/>
      <c r="E457" s="447"/>
      <c r="F457" s="447"/>
      <c r="G457" s="447"/>
      <c r="H457" s="447"/>
      <c r="I457" s="447"/>
      <c r="J457" s="447"/>
      <c r="K457" s="447"/>
      <c r="L457" s="447"/>
      <c r="M457" s="447"/>
      <c r="N457" s="486"/>
      <c r="O457" s="441"/>
      <c r="P457" s="441"/>
      <c r="Q457" s="441"/>
      <c r="R457" s="441"/>
      <c r="S457" s="441"/>
      <c r="T457" s="441"/>
      <c r="U457" s="441"/>
      <c r="V457" s="441"/>
      <c r="W457" s="441"/>
      <c r="X457" s="441"/>
      <c r="Y457" s="441"/>
      <c r="Z457" s="441"/>
    </row>
    <row r="458" spans="1:26" ht="12.75" customHeight="1" x14ac:dyDescent="0.2">
      <c r="A458" s="441"/>
      <c r="B458" s="441"/>
      <c r="C458" s="447"/>
      <c r="D458" s="447"/>
      <c r="E458" s="447"/>
      <c r="F458" s="447"/>
      <c r="G458" s="447"/>
      <c r="H458" s="447"/>
      <c r="I458" s="447"/>
      <c r="J458" s="447"/>
      <c r="K458" s="447"/>
      <c r="L458" s="447"/>
      <c r="M458" s="447"/>
      <c r="N458" s="486"/>
      <c r="O458" s="441"/>
      <c r="P458" s="441"/>
      <c r="Q458" s="441"/>
      <c r="R458" s="441"/>
      <c r="S458" s="441"/>
      <c r="T458" s="441"/>
      <c r="U458" s="441"/>
      <c r="V458" s="441"/>
      <c r="W458" s="441"/>
      <c r="X458" s="441"/>
      <c r="Y458" s="441"/>
      <c r="Z458" s="441"/>
    </row>
    <row r="459" spans="1:26" ht="12.75" customHeight="1" x14ac:dyDescent="0.2">
      <c r="A459" s="441"/>
      <c r="B459" s="441"/>
      <c r="C459" s="447"/>
      <c r="D459" s="447"/>
      <c r="E459" s="447"/>
      <c r="F459" s="447"/>
      <c r="G459" s="447"/>
      <c r="H459" s="447"/>
      <c r="I459" s="447"/>
      <c r="J459" s="447"/>
      <c r="K459" s="447"/>
      <c r="L459" s="447"/>
      <c r="M459" s="447"/>
      <c r="N459" s="486"/>
      <c r="O459" s="441"/>
      <c r="P459" s="441"/>
      <c r="Q459" s="441"/>
      <c r="R459" s="441"/>
      <c r="S459" s="441"/>
      <c r="T459" s="441"/>
      <c r="U459" s="441"/>
      <c r="V459" s="441"/>
      <c r="W459" s="441"/>
      <c r="X459" s="441"/>
      <c r="Y459" s="441"/>
      <c r="Z459" s="441"/>
    </row>
    <row r="460" spans="1:26" ht="12.75" customHeight="1" x14ac:dyDescent="0.2">
      <c r="A460" s="441"/>
      <c r="B460" s="441"/>
      <c r="C460" s="447"/>
      <c r="D460" s="447"/>
      <c r="E460" s="447"/>
      <c r="F460" s="447"/>
      <c r="G460" s="447"/>
      <c r="H460" s="447"/>
      <c r="I460" s="447"/>
      <c r="J460" s="447"/>
      <c r="K460" s="447"/>
      <c r="L460" s="447"/>
      <c r="M460" s="447"/>
      <c r="N460" s="486"/>
      <c r="O460" s="441"/>
      <c r="P460" s="441"/>
      <c r="Q460" s="441"/>
      <c r="R460" s="441"/>
      <c r="S460" s="441"/>
      <c r="T460" s="441"/>
      <c r="U460" s="441"/>
      <c r="V460" s="441"/>
      <c r="W460" s="441"/>
      <c r="X460" s="441"/>
      <c r="Y460" s="441"/>
      <c r="Z460" s="441"/>
    </row>
    <row r="461" spans="1:26" ht="12.75" customHeight="1" x14ac:dyDescent="0.2">
      <c r="A461" s="441"/>
      <c r="B461" s="441"/>
      <c r="C461" s="447"/>
      <c r="D461" s="447"/>
      <c r="E461" s="447"/>
      <c r="F461" s="447"/>
      <c r="G461" s="447"/>
      <c r="H461" s="447"/>
      <c r="I461" s="447"/>
      <c r="J461" s="447"/>
      <c r="K461" s="447"/>
      <c r="L461" s="447"/>
      <c r="M461" s="447"/>
      <c r="N461" s="486"/>
      <c r="O461" s="441"/>
      <c r="P461" s="441"/>
      <c r="Q461" s="441"/>
      <c r="R461" s="441"/>
      <c r="S461" s="441"/>
      <c r="T461" s="441"/>
      <c r="U461" s="441"/>
      <c r="V461" s="441"/>
      <c r="W461" s="441"/>
      <c r="X461" s="441"/>
      <c r="Y461" s="441"/>
      <c r="Z461" s="441"/>
    </row>
    <row r="462" spans="1:26" ht="12.75" customHeight="1" x14ac:dyDescent="0.2">
      <c r="A462" s="441"/>
      <c r="B462" s="441"/>
      <c r="C462" s="447"/>
      <c r="D462" s="447"/>
      <c r="E462" s="447"/>
      <c r="F462" s="447"/>
      <c r="G462" s="447"/>
      <c r="H462" s="447"/>
      <c r="I462" s="447"/>
      <c r="J462" s="447"/>
      <c r="K462" s="447"/>
      <c r="L462" s="447"/>
      <c r="M462" s="447"/>
      <c r="N462" s="486"/>
      <c r="O462" s="441"/>
      <c r="P462" s="441"/>
      <c r="Q462" s="441"/>
      <c r="R462" s="441"/>
      <c r="S462" s="441"/>
      <c r="T462" s="441"/>
      <c r="U462" s="441"/>
      <c r="V462" s="441"/>
      <c r="W462" s="441"/>
      <c r="X462" s="441"/>
      <c r="Y462" s="441"/>
      <c r="Z462" s="441"/>
    </row>
    <row r="463" spans="1:26" ht="12.75" customHeight="1" x14ac:dyDescent="0.2">
      <c r="A463" s="441"/>
      <c r="B463" s="441"/>
      <c r="C463" s="447"/>
      <c r="D463" s="447"/>
      <c r="E463" s="447"/>
      <c r="F463" s="447"/>
      <c r="G463" s="447"/>
      <c r="H463" s="447"/>
      <c r="I463" s="447"/>
      <c r="J463" s="447"/>
      <c r="K463" s="447"/>
      <c r="L463" s="447"/>
      <c r="M463" s="447"/>
      <c r="N463" s="486"/>
      <c r="O463" s="441"/>
      <c r="P463" s="441"/>
      <c r="Q463" s="441"/>
      <c r="R463" s="441"/>
      <c r="S463" s="441"/>
      <c r="T463" s="441"/>
      <c r="U463" s="441"/>
      <c r="V463" s="441"/>
      <c r="W463" s="441"/>
      <c r="X463" s="441"/>
      <c r="Y463" s="441"/>
      <c r="Z463" s="441"/>
    </row>
    <row r="464" spans="1:26" ht="12.75" customHeight="1" x14ac:dyDescent="0.2">
      <c r="A464" s="441"/>
      <c r="B464" s="441"/>
      <c r="C464" s="447"/>
      <c r="D464" s="447"/>
      <c r="E464" s="447"/>
      <c r="F464" s="447"/>
      <c r="G464" s="447"/>
      <c r="H464" s="447"/>
      <c r="I464" s="447"/>
      <c r="J464" s="447"/>
      <c r="K464" s="447"/>
      <c r="L464" s="447"/>
      <c r="M464" s="447"/>
      <c r="N464" s="486"/>
      <c r="O464" s="441"/>
      <c r="P464" s="441"/>
      <c r="Q464" s="441"/>
      <c r="R464" s="441"/>
      <c r="S464" s="441"/>
      <c r="T464" s="441"/>
      <c r="U464" s="441"/>
      <c r="V464" s="441"/>
      <c r="W464" s="441"/>
      <c r="X464" s="441"/>
      <c r="Y464" s="441"/>
      <c r="Z464" s="441"/>
    </row>
    <row r="465" spans="1:26" ht="12.75" customHeight="1" x14ac:dyDescent="0.2">
      <c r="A465" s="441"/>
      <c r="B465" s="441"/>
      <c r="C465" s="447"/>
      <c r="D465" s="447"/>
      <c r="E465" s="447"/>
      <c r="F465" s="447"/>
      <c r="G465" s="447"/>
      <c r="H465" s="447"/>
      <c r="I465" s="447"/>
      <c r="J465" s="447"/>
      <c r="K465" s="447"/>
      <c r="L465" s="447"/>
      <c r="M465" s="447"/>
      <c r="N465" s="486"/>
      <c r="O465" s="441"/>
      <c r="P465" s="441"/>
      <c r="Q465" s="441"/>
      <c r="R465" s="441"/>
      <c r="S465" s="441"/>
      <c r="T465" s="441"/>
      <c r="U465" s="441"/>
      <c r="V465" s="441"/>
      <c r="W465" s="441"/>
      <c r="X465" s="441"/>
      <c r="Y465" s="441"/>
      <c r="Z465" s="441"/>
    </row>
    <row r="466" spans="1:26" ht="12.75" customHeight="1" x14ac:dyDescent="0.2">
      <c r="A466" s="441"/>
      <c r="B466" s="441"/>
      <c r="C466" s="447"/>
      <c r="D466" s="447"/>
      <c r="E466" s="447"/>
      <c r="F466" s="447"/>
      <c r="G466" s="447"/>
      <c r="H466" s="447"/>
      <c r="I466" s="447"/>
      <c r="J466" s="447"/>
      <c r="K466" s="447"/>
      <c r="L466" s="447"/>
      <c r="M466" s="447"/>
      <c r="N466" s="486"/>
      <c r="O466" s="441"/>
      <c r="P466" s="441"/>
      <c r="Q466" s="441"/>
      <c r="R466" s="441"/>
      <c r="S466" s="441"/>
      <c r="T466" s="441"/>
      <c r="U466" s="441"/>
      <c r="V466" s="441"/>
      <c r="W466" s="441"/>
      <c r="X466" s="441"/>
      <c r="Y466" s="441"/>
      <c r="Z466" s="441"/>
    </row>
    <row r="467" spans="1:26" ht="12.75" customHeight="1" x14ac:dyDescent="0.2">
      <c r="A467" s="441"/>
      <c r="B467" s="441"/>
      <c r="C467" s="447"/>
      <c r="D467" s="447"/>
      <c r="E467" s="447"/>
      <c r="F467" s="447"/>
      <c r="G467" s="447"/>
      <c r="H467" s="447"/>
      <c r="I467" s="447"/>
      <c r="J467" s="447"/>
      <c r="K467" s="447"/>
      <c r="L467" s="447"/>
      <c r="M467" s="447"/>
      <c r="N467" s="486"/>
      <c r="O467" s="441"/>
      <c r="P467" s="441"/>
      <c r="Q467" s="441"/>
      <c r="R467" s="441"/>
      <c r="S467" s="441"/>
      <c r="T467" s="441"/>
      <c r="U467" s="441"/>
      <c r="V467" s="441"/>
      <c r="W467" s="441"/>
      <c r="X467" s="441"/>
      <c r="Y467" s="441"/>
      <c r="Z467" s="441"/>
    </row>
    <row r="468" spans="1:26" ht="12.75" customHeight="1" x14ac:dyDescent="0.2">
      <c r="A468" s="441"/>
      <c r="B468" s="441"/>
      <c r="C468" s="447"/>
      <c r="D468" s="447"/>
      <c r="E468" s="447"/>
      <c r="F468" s="447"/>
      <c r="G468" s="447"/>
      <c r="H468" s="447"/>
      <c r="I468" s="447"/>
      <c r="J468" s="447"/>
      <c r="K468" s="447"/>
      <c r="L468" s="447"/>
      <c r="M468" s="447"/>
      <c r="N468" s="486"/>
      <c r="O468" s="441"/>
      <c r="P468" s="441"/>
      <c r="Q468" s="441"/>
      <c r="R468" s="441"/>
      <c r="S468" s="441"/>
      <c r="T468" s="441"/>
      <c r="U468" s="441"/>
      <c r="V468" s="441"/>
      <c r="W468" s="441"/>
      <c r="X468" s="441"/>
      <c r="Y468" s="441"/>
      <c r="Z468" s="441"/>
    </row>
    <row r="469" spans="1:26" ht="12.75" customHeight="1" x14ac:dyDescent="0.2">
      <c r="A469" s="441"/>
      <c r="B469" s="441"/>
      <c r="C469" s="447"/>
      <c r="D469" s="447"/>
      <c r="E469" s="447"/>
      <c r="F469" s="447"/>
      <c r="G469" s="447"/>
      <c r="H469" s="447"/>
      <c r="I469" s="447"/>
      <c r="J469" s="447"/>
      <c r="K469" s="447"/>
      <c r="L469" s="447"/>
      <c r="M469" s="447"/>
      <c r="N469" s="486"/>
      <c r="O469" s="441"/>
      <c r="P469" s="441"/>
      <c r="Q469" s="441"/>
      <c r="R469" s="441"/>
      <c r="S469" s="441"/>
      <c r="T469" s="441"/>
      <c r="U469" s="441"/>
      <c r="V469" s="441"/>
      <c r="W469" s="441"/>
      <c r="X469" s="441"/>
      <c r="Y469" s="441"/>
      <c r="Z469" s="441"/>
    </row>
    <row r="470" spans="1:26" ht="12.75" customHeight="1" x14ac:dyDescent="0.2">
      <c r="A470" s="441"/>
      <c r="B470" s="441"/>
      <c r="C470" s="447"/>
      <c r="D470" s="447"/>
      <c r="E470" s="447"/>
      <c r="F470" s="447"/>
      <c r="G470" s="447"/>
      <c r="H470" s="447"/>
      <c r="I470" s="447"/>
      <c r="J470" s="447"/>
      <c r="K470" s="447"/>
      <c r="L470" s="447"/>
      <c r="M470" s="447"/>
      <c r="N470" s="486"/>
      <c r="O470" s="441"/>
      <c r="P470" s="441"/>
      <c r="Q470" s="441"/>
      <c r="R470" s="441"/>
      <c r="S470" s="441"/>
      <c r="T470" s="441"/>
      <c r="U470" s="441"/>
      <c r="V470" s="441"/>
      <c r="W470" s="441"/>
      <c r="X470" s="441"/>
      <c r="Y470" s="441"/>
      <c r="Z470" s="441"/>
    </row>
    <row r="471" spans="1:26" ht="12.75" customHeight="1" x14ac:dyDescent="0.2">
      <c r="A471" s="441"/>
      <c r="B471" s="441"/>
      <c r="C471" s="447"/>
      <c r="D471" s="447"/>
      <c r="E471" s="447"/>
      <c r="F471" s="447"/>
      <c r="G471" s="447"/>
      <c r="H471" s="447"/>
      <c r="I471" s="447"/>
      <c r="J471" s="447"/>
      <c r="K471" s="447"/>
      <c r="L471" s="447"/>
      <c r="M471" s="447"/>
      <c r="N471" s="486"/>
      <c r="O471" s="441"/>
      <c r="P471" s="441"/>
      <c r="Q471" s="441"/>
      <c r="R471" s="441"/>
      <c r="S471" s="441"/>
      <c r="T471" s="441"/>
      <c r="U471" s="441"/>
      <c r="V471" s="441"/>
      <c r="W471" s="441"/>
      <c r="X471" s="441"/>
      <c r="Y471" s="441"/>
      <c r="Z471" s="441"/>
    </row>
    <row r="472" spans="1:26" ht="12.75" customHeight="1" x14ac:dyDescent="0.2">
      <c r="A472" s="441"/>
      <c r="B472" s="441"/>
      <c r="C472" s="447"/>
      <c r="D472" s="447"/>
      <c r="E472" s="447"/>
      <c r="F472" s="447"/>
      <c r="G472" s="447"/>
      <c r="H472" s="447"/>
      <c r="I472" s="447"/>
      <c r="J472" s="447"/>
      <c r="K472" s="447"/>
      <c r="L472" s="447"/>
      <c r="M472" s="447"/>
      <c r="N472" s="486"/>
      <c r="O472" s="441"/>
      <c r="P472" s="441"/>
      <c r="Q472" s="441"/>
      <c r="R472" s="441"/>
      <c r="S472" s="441"/>
      <c r="T472" s="441"/>
      <c r="U472" s="441"/>
      <c r="V472" s="441"/>
      <c r="W472" s="441"/>
      <c r="X472" s="441"/>
      <c r="Y472" s="441"/>
      <c r="Z472" s="441"/>
    </row>
    <row r="473" spans="1:26" ht="12.75" customHeight="1" x14ac:dyDescent="0.2">
      <c r="A473" s="441"/>
      <c r="B473" s="441"/>
      <c r="C473" s="447"/>
      <c r="D473" s="447"/>
      <c r="E473" s="447"/>
      <c r="F473" s="447"/>
      <c r="G473" s="447"/>
      <c r="H473" s="447"/>
      <c r="I473" s="447"/>
      <c r="J473" s="447"/>
      <c r="K473" s="447"/>
      <c r="L473" s="447"/>
      <c r="M473" s="447"/>
      <c r="N473" s="486"/>
      <c r="O473" s="441"/>
      <c r="P473" s="441"/>
      <c r="Q473" s="441"/>
      <c r="R473" s="441"/>
      <c r="S473" s="441"/>
      <c r="T473" s="441"/>
      <c r="U473" s="441"/>
      <c r="V473" s="441"/>
      <c r="W473" s="441"/>
      <c r="X473" s="441"/>
      <c r="Y473" s="441"/>
      <c r="Z473" s="441"/>
    </row>
    <row r="474" spans="1:26" ht="12.75" customHeight="1" x14ac:dyDescent="0.2">
      <c r="A474" s="441"/>
      <c r="B474" s="441"/>
      <c r="C474" s="447"/>
      <c r="D474" s="447"/>
      <c r="E474" s="447"/>
      <c r="F474" s="447"/>
      <c r="G474" s="447"/>
      <c r="H474" s="447"/>
      <c r="I474" s="447"/>
      <c r="J474" s="447"/>
      <c r="K474" s="447"/>
      <c r="L474" s="447"/>
      <c r="M474" s="447"/>
      <c r="N474" s="486"/>
      <c r="O474" s="441"/>
      <c r="P474" s="441"/>
      <c r="Q474" s="441"/>
      <c r="R474" s="441"/>
      <c r="S474" s="441"/>
      <c r="T474" s="441"/>
      <c r="U474" s="441"/>
      <c r="V474" s="441"/>
      <c r="W474" s="441"/>
      <c r="X474" s="441"/>
      <c r="Y474" s="441"/>
      <c r="Z474" s="441"/>
    </row>
    <row r="475" spans="1:26" ht="12.75" customHeight="1" x14ac:dyDescent="0.2">
      <c r="A475" s="441"/>
      <c r="B475" s="441"/>
      <c r="C475" s="447"/>
      <c r="D475" s="447"/>
      <c r="E475" s="447"/>
      <c r="F475" s="447"/>
      <c r="G475" s="447"/>
      <c r="H475" s="447"/>
      <c r="I475" s="447"/>
      <c r="J475" s="447"/>
      <c r="K475" s="447"/>
      <c r="L475" s="447"/>
      <c r="M475" s="447"/>
      <c r="N475" s="486"/>
      <c r="O475" s="441"/>
      <c r="P475" s="441"/>
      <c r="Q475" s="441"/>
      <c r="R475" s="441"/>
      <c r="S475" s="441"/>
      <c r="T475" s="441"/>
      <c r="U475" s="441"/>
      <c r="V475" s="441"/>
      <c r="W475" s="441"/>
      <c r="X475" s="441"/>
      <c r="Y475" s="441"/>
      <c r="Z475" s="441"/>
    </row>
    <row r="476" spans="1:26" ht="12.75" customHeight="1" x14ac:dyDescent="0.2">
      <c r="A476" s="441"/>
      <c r="B476" s="441"/>
      <c r="C476" s="447"/>
      <c r="D476" s="447"/>
      <c r="E476" s="447"/>
      <c r="F476" s="447"/>
      <c r="G476" s="447"/>
      <c r="H476" s="447"/>
      <c r="I476" s="447"/>
      <c r="J476" s="447"/>
      <c r="K476" s="447"/>
      <c r="L476" s="447"/>
      <c r="M476" s="447"/>
      <c r="N476" s="486"/>
      <c r="O476" s="441"/>
      <c r="P476" s="441"/>
      <c r="Q476" s="441"/>
      <c r="R476" s="441"/>
      <c r="S476" s="441"/>
      <c r="T476" s="441"/>
      <c r="U476" s="441"/>
      <c r="V476" s="441"/>
      <c r="W476" s="441"/>
      <c r="X476" s="441"/>
      <c r="Y476" s="441"/>
      <c r="Z476" s="441"/>
    </row>
    <row r="477" spans="1:26" ht="12.75" customHeight="1" x14ac:dyDescent="0.2">
      <c r="A477" s="441"/>
      <c r="B477" s="441"/>
      <c r="C477" s="447"/>
      <c r="D477" s="447"/>
      <c r="E477" s="447"/>
      <c r="F477" s="447"/>
      <c r="G477" s="447"/>
      <c r="H477" s="447"/>
      <c r="I477" s="447"/>
      <c r="J477" s="447"/>
      <c r="K477" s="447"/>
      <c r="L477" s="447"/>
      <c r="M477" s="447"/>
      <c r="N477" s="486"/>
      <c r="O477" s="441"/>
      <c r="P477" s="441"/>
      <c r="Q477" s="441"/>
      <c r="R477" s="441"/>
      <c r="S477" s="441"/>
      <c r="T477" s="441"/>
      <c r="U477" s="441"/>
      <c r="V477" s="441"/>
      <c r="W477" s="441"/>
      <c r="X477" s="441"/>
      <c r="Y477" s="441"/>
      <c r="Z477" s="441"/>
    </row>
    <row r="478" spans="1:26" ht="12.75" customHeight="1" x14ac:dyDescent="0.2">
      <c r="A478" s="441"/>
      <c r="B478" s="441"/>
      <c r="C478" s="447"/>
      <c r="D478" s="447"/>
      <c r="E478" s="447"/>
      <c r="F478" s="447"/>
      <c r="G478" s="447"/>
      <c r="H478" s="447"/>
      <c r="I478" s="447"/>
      <c r="J478" s="447"/>
      <c r="K478" s="447"/>
      <c r="L478" s="447"/>
      <c r="M478" s="447"/>
      <c r="N478" s="486"/>
      <c r="O478" s="441"/>
      <c r="P478" s="441"/>
      <c r="Q478" s="441"/>
      <c r="R478" s="441"/>
      <c r="S478" s="441"/>
      <c r="T478" s="441"/>
      <c r="U478" s="441"/>
      <c r="V478" s="441"/>
      <c r="W478" s="441"/>
      <c r="X478" s="441"/>
      <c r="Y478" s="441"/>
      <c r="Z478" s="441"/>
    </row>
    <row r="479" spans="1:26" ht="12.75" customHeight="1" x14ac:dyDescent="0.2">
      <c r="A479" s="441"/>
      <c r="B479" s="441"/>
      <c r="C479" s="447"/>
      <c r="D479" s="447"/>
      <c r="E479" s="447"/>
      <c r="F479" s="447"/>
      <c r="G479" s="447"/>
      <c r="H479" s="447"/>
      <c r="I479" s="447"/>
      <c r="J479" s="447"/>
      <c r="K479" s="447"/>
      <c r="L479" s="447"/>
      <c r="M479" s="447"/>
      <c r="N479" s="486"/>
      <c r="O479" s="441"/>
      <c r="P479" s="441"/>
      <c r="Q479" s="441"/>
      <c r="R479" s="441"/>
      <c r="S479" s="441"/>
      <c r="T479" s="441"/>
      <c r="U479" s="441"/>
      <c r="V479" s="441"/>
      <c r="W479" s="441"/>
      <c r="X479" s="441"/>
      <c r="Y479" s="441"/>
      <c r="Z479" s="441"/>
    </row>
    <row r="480" spans="1:26" ht="12.75" customHeight="1" x14ac:dyDescent="0.2">
      <c r="A480" s="441"/>
      <c r="B480" s="441"/>
      <c r="C480" s="447"/>
      <c r="D480" s="447"/>
      <c r="E480" s="447"/>
      <c r="F480" s="447"/>
      <c r="G480" s="447"/>
      <c r="H480" s="447"/>
      <c r="I480" s="447"/>
      <c r="J480" s="447"/>
      <c r="K480" s="447"/>
      <c r="L480" s="447"/>
      <c r="M480" s="447"/>
      <c r="N480" s="486"/>
      <c r="O480" s="441"/>
      <c r="P480" s="441"/>
      <c r="Q480" s="441"/>
      <c r="R480" s="441"/>
      <c r="S480" s="441"/>
      <c r="T480" s="441"/>
      <c r="U480" s="441"/>
      <c r="V480" s="441"/>
      <c r="W480" s="441"/>
      <c r="X480" s="441"/>
      <c r="Y480" s="441"/>
      <c r="Z480" s="441"/>
    </row>
    <row r="481" spans="1:26" ht="12.75" customHeight="1" x14ac:dyDescent="0.2">
      <c r="A481" s="441"/>
      <c r="B481" s="441"/>
      <c r="C481" s="447"/>
      <c r="D481" s="447"/>
      <c r="E481" s="447"/>
      <c r="F481" s="447"/>
      <c r="G481" s="447"/>
      <c r="H481" s="447"/>
      <c r="I481" s="447"/>
      <c r="J481" s="447"/>
      <c r="K481" s="447"/>
      <c r="L481" s="447"/>
      <c r="M481" s="447"/>
      <c r="N481" s="486"/>
      <c r="O481" s="441"/>
      <c r="P481" s="441"/>
      <c r="Q481" s="441"/>
      <c r="R481" s="441"/>
      <c r="S481" s="441"/>
      <c r="T481" s="441"/>
      <c r="U481" s="441"/>
      <c r="V481" s="441"/>
      <c r="W481" s="441"/>
      <c r="X481" s="441"/>
      <c r="Y481" s="441"/>
      <c r="Z481" s="441"/>
    </row>
    <row r="482" spans="1:26" ht="12.75" customHeight="1" x14ac:dyDescent="0.2">
      <c r="A482" s="441"/>
      <c r="B482" s="441"/>
      <c r="C482" s="447"/>
      <c r="D482" s="447"/>
      <c r="E482" s="447"/>
      <c r="F482" s="447"/>
      <c r="G482" s="447"/>
      <c r="H482" s="447"/>
      <c r="I482" s="447"/>
      <c r="J482" s="447"/>
      <c r="K482" s="447"/>
      <c r="L482" s="447"/>
      <c r="M482" s="447"/>
      <c r="N482" s="486"/>
      <c r="O482" s="441"/>
      <c r="P482" s="441"/>
      <c r="Q482" s="441"/>
      <c r="R482" s="441"/>
      <c r="S482" s="441"/>
      <c r="T482" s="441"/>
      <c r="U482" s="441"/>
      <c r="V482" s="441"/>
      <c r="W482" s="441"/>
      <c r="X482" s="441"/>
      <c r="Y482" s="441"/>
      <c r="Z482" s="441"/>
    </row>
    <row r="483" spans="1:26" ht="12.75" customHeight="1" x14ac:dyDescent="0.2">
      <c r="A483" s="441"/>
      <c r="B483" s="441"/>
      <c r="C483" s="447"/>
      <c r="D483" s="447"/>
      <c r="E483" s="447"/>
      <c r="F483" s="447"/>
      <c r="G483" s="447"/>
      <c r="H483" s="447"/>
      <c r="I483" s="447"/>
      <c r="J483" s="447"/>
      <c r="K483" s="447"/>
      <c r="L483" s="447"/>
      <c r="M483" s="447"/>
      <c r="N483" s="486"/>
      <c r="O483" s="441"/>
      <c r="P483" s="441"/>
      <c r="Q483" s="441"/>
      <c r="R483" s="441"/>
      <c r="S483" s="441"/>
      <c r="T483" s="441"/>
      <c r="U483" s="441"/>
      <c r="V483" s="441"/>
      <c r="W483" s="441"/>
      <c r="X483" s="441"/>
      <c r="Y483" s="441"/>
      <c r="Z483" s="441"/>
    </row>
    <row r="484" spans="1:26" ht="12.75" customHeight="1" x14ac:dyDescent="0.2">
      <c r="A484" s="441"/>
      <c r="B484" s="441"/>
      <c r="C484" s="447"/>
      <c r="D484" s="447"/>
      <c r="E484" s="447"/>
      <c r="F484" s="447"/>
      <c r="G484" s="447"/>
      <c r="H484" s="447"/>
      <c r="I484" s="447"/>
      <c r="J484" s="447"/>
      <c r="K484" s="447"/>
      <c r="L484" s="447"/>
      <c r="M484" s="447"/>
      <c r="N484" s="486"/>
      <c r="O484" s="441"/>
      <c r="P484" s="441"/>
      <c r="Q484" s="441"/>
      <c r="R484" s="441"/>
      <c r="S484" s="441"/>
      <c r="T484" s="441"/>
      <c r="U484" s="441"/>
      <c r="V484" s="441"/>
      <c r="W484" s="441"/>
      <c r="X484" s="441"/>
      <c r="Y484" s="441"/>
      <c r="Z484" s="441"/>
    </row>
    <row r="485" spans="1:26" ht="12.75" customHeight="1" x14ac:dyDescent="0.2">
      <c r="A485" s="441"/>
      <c r="B485" s="441"/>
      <c r="C485" s="447"/>
      <c r="D485" s="447"/>
      <c r="E485" s="447"/>
      <c r="F485" s="447"/>
      <c r="G485" s="447"/>
      <c r="H485" s="447"/>
      <c r="I485" s="447"/>
      <c r="J485" s="447"/>
      <c r="K485" s="447"/>
      <c r="L485" s="447"/>
      <c r="M485" s="447"/>
      <c r="N485" s="486"/>
      <c r="O485" s="441"/>
      <c r="P485" s="441"/>
      <c r="Q485" s="441"/>
      <c r="R485" s="441"/>
      <c r="S485" s="441"/>
      <c r="T485" s="441"/>
      <c r="U485" s="441"/>
      <c r="V485" s="441"/>
      <c r="W485" s="441"/>
      <c r="X485" s="441"/>
      <c r="Y485" s="441"/>
      <c r="Z485" s="441"/>
    </row>
    <row r="486" spans="1:26" ht="12.75" customHeight="1" x14ac:dyDescent="0.2">
      <c r="A486" s="441"/>
      <c r="B486" s="441"/>
      <c r="C486" s="447"/>
      <c r="D486" s="447"/>
      <c r="E486" s="447"/>
      <c r="F486" s="447"/>
      <c r="G486" s="447"/>
      <c r="H486" s="447"/>
      <c r="I486" s="447"/>
      <c r="J486" s="447"/>
      <c r="K486" s="447"/>
      <c r="L486" s="447"/>
      <c r="M486" s="447"/>
      <c r="N486" s="486"/>
      <c r="O486" s="441"/>
      <c r="P486" s="441"/>
      <c r="Q486" s="441"/>
      <c r="R486" s="441"/>
      <c r="S486" s="441"/>
      <c r="T486" s="441"/>
      <c r="U486" s="441"/>
      <c r="V486" s="441"/>
      <c r="W486" s="441"/>
      <c r="X486" s="441"/>
      <c r="Y486" s="441"/>
      <c r="Z486" s="441"/>
    </row>
    <row r="487" spans="1:26" ht="12.75" customHeight="1" x14ac:dyDescent="0.2">
      <c r="A487" s="441"/>
      <c r="B487" s="441"/>
      <c r="C487" s="447"/>
      <c r="D487" s="447"/>
      <c r="E487" s="447"/>
      <c r="F487" s="447"/>
      <c r="G487" s="447"/>
      <c r="H487" s="447"/>
      <c r="I487" s="447"/>
      <c r="J487" s="447"/>
      <c r="K487" s="447"/>
      <c r="L487" s="447"/>
      <c r="M487" s="447"/>
      <c r="N487" s="486"/>
      <c r="O487" s="441"/>
      <c r="P487" s="441"/>
      <c r="Q487" s="441"/>
      <c r="R487" s="441"/>
      <c r="S487" s="441"/>
      <c r="T487" s="441"/>
      <c r="U487" s="441"/>
      <c r="V487" s="441"/>
      <c r="W487" s="441"/>
      <c r="X487" s="441"/>
      <c r="Y487" s="441"/>
      <c r="Z487" s="441"/>
    </row>
    <row r="488" spans="1:26" ht="12.75" customHeight="1" x14ac:dyDescent="0.2">
      <c r="A488" s="441"/>
      <c r="B488" s="441"/>
      <c r="C488" s="447"/>
      <c r="D488" s="447"/>
      <c r="E488" s="447"/>
      <c r="F488" s="447"/>
      <c r="G488" s="447"/>
      <c r="H488" s="447"/>
      <c r="I488" s="447"/>
      <c r="J488" s="447"/>
      <c r="K488" s="447"/>
      <c r="L488" s="447"/>
      <c r="M488" s="447"/>
      <c r="N488" s="486"/>
      <c r="O488" s="441"/>
      <c r="P488" s="441"/>
      <c r="Q488" s="441"/>
      <c r="R488" s="441"/>
      <c r="S488" s="441"/>
      <c r="T488" s="441"/>
      <c r="U488" s="441"/>
      <c r="V488" s="441"/>
      <c r="W488" s="441"/>
      <c r="X488" s="441"/>
      <c r="Y488" s="441"/>
      <c r="Z488" s="441"/>
    </row>
    <row r="489" spans="1:26" ht="12.75" customHeight="1" x14ac:dyDescent="0.2">
      <c r="A489" s="441"/>
      <c r="B489" s="441"/>
      <c r="C489" s="447"/>
      <c r="D489" s="447"/>
      <c r="E489" s="447"/>
      <c r="F489" s="447"/>
      <c r="G489" s="447"/>
      <c r="H489" s="447"/>
      <c r="I489" s="447"/>
      <c r="J489" s="447"/>
      <c r="K489" s="447"/>
      <c r="L489" s="447"/>
      <c r="M489" s="447"/>
      <c r="N489" s="486"/>
      <c r="O489" s="441"/>
      <c r="P489" s="441"/>
      <c r="Q489" s="441"/>
      <c r="R489" s="441"/>
      <c r="S489" s="441"/>
      <c r="T489" s="441"/>
      <c r="U489" s="441"/>
      <c r="V489" s="441"/>
      <c r="W489" s="441"/>
      <c r="X489" s="441"/>
      <c r="Y489" s="441"/>
      <c r="Z489" s="441"/>
    </row>
    <row r="490" spans="1:26" ht="12.75" customHeight="1" x14ac:dyDescent="0.2">
      <c r="A490" s="441"/>
      <c r="B490" s="441"/>
      <c r="C490" s="447"/>
      <c r="D490" s="447"/>
      <c r="E490" s="447"/>
      <c r="F490" s="447"/>
      <c r="G490" s="447"/>
      <c r="H490" s="447"/>
      <c r="I490" s="447"/>
      <c r="J490" s="447"/>
      <c r="K490" s="447"/>
      <c r="L490" s="447"/>
      <c r="M490" s="447"/>
      <c r="N490" s="486"/>
      <c r="O490" s="441"/>
      <c r="P490" s="441"/>
      <c r="Q490" s="441"/>
      <c r="R490" s="441"/>
      <c r="S490" s="441"/>
      <c r="T490" s="441"/>
      <c r="U490" s="441"/>
      <c r="V490" s="441"/>
      <c r="W490" s="441"/>
      <c r="X490" s="441"/>
      <c r="Y490" s="441"/>
      <c r="Z490" s="441"/>
    </row>
    <row r="491" spans="1:26" ht="12.75" customHeight="1" x14ac:dyDescent="0.2">
      <c r="A491" s="441"/>
      <c r="B491" s="441"/>
      <c r="C491" s="447"/>
      <c r="D491" s="447"/>
      <c r="E491" s="447"/>
      <c r="F491" s="447"/>
      <c r="G491" s="447"/>
      <c r="H491" s="447"/>
      <c r="I491" s="447"/>
      <c r="J491" s="447"/>
      <c r="K491" s="447"/>
      <c r="L491" s="447"/>
      <c r="M491" s="447"/>
      <c r="N491" s="486"/>
      <c r="O491" s="441"/>
      <c r="P491" s="441"/>
      <c r="Q491" s="441"/>
      <c r="R491" s="441"/>
      <c r="S491" s="441"/>
      <c r="T491" s="441"/>
      <c r="U491" s="441"/>
      <c r="V491" s="441"/>
      <c r="W491" s="441"/>
      <c r="X491" s="441"/>
      <c r="Y491" s="441"/>
      <c r="Z491" s="441"/>
    </row>
    <row r="492" spans="1:26" ht="12.75" customHeight="1" x14ac:dyDescent="0.2">
      <c r="A492" s="441"/>
      <c r="B492" s="441"/>
      <c r="C492" s="447"/>
      <c r="D492" s="447"/>
      <c r="E492" s="447"/>
      <c r="F492" s="447"/>
      <c r="G492" s="447"/>
      <c r="H492" s="447"/>
      <c r="I492" s="447"/>
      <c r="J492" s="447"/>
      <c r="K492" s="447"/>
      <c r="L492" s="447"/>
      <c r="M492" s="447"/>
      <c r="N492" s="486"/>
      <c r="O492" s="441"/>
      <c r="P492" s="441"/>
      <c r="Q492" s="441"/>
      <c r="R492" s="441"/>
      <c r="S492" s="441"/>
      <c r="T492" s="441"/>
      <c r="U492" s="441"/>
      <c r="V492" s="441"/>
      <c r="W492" s="441"/>
      <c r="X492" s="441"/>
      <c r="Y492" s="441"/>
      <c r="Z492" s="441"/>
    </row>
    <row r="493" spans="1:26" ht="12.75" customHeight="1" x14ac:dyDescent="0.2">
      <c r="A493" s="441"/>
      <c r="B493" s="441"/>
      <c r="C493" s="447"/>
      <c r="D493" s="447"/>
      <c r="E493" s="447"/>
      <c r="F493" s="447"/>
      <c r="G493" s="447"/>
      <c r="H493" s="447"/>
      <c r="I493" s="447"/>
      <c r="J493" s="447"/>
      <c r="K493" s="447"/>
      <c r="L493" s="447"/>
      <c r="M493" s="447"/>
      <c r="N493" s="486"/>
      <c r="O493" s="441"/>
      <c r="P493" s="441"/>
      <c r="Q493" s="441"/>
      <c r="R493" s="441"/>
      <c r="S493" s="441"/>
      <c r="T493" s="441"/>
      <c r="U493" s="441"/>
      <c r="V493" s="441"/>
      <c r="W493" s="441"/>
      <c r="X493" s="441"/>
      <c r="Y493" s="441"/>
      <c r="Z493" s="441"/>
    </row>
    <row r="494" spans="1:26" ht="12.75" customHeight="1" x14ac:dyDescent="0.2">
      <c r="A494" s="441"/>
      <c r="B494" s="441"/>
      <c r="C494" s="447"/>
      <c r="D494" s="447"/>
      <c r="E494" s="447"/>
      <c r="F494" s="447"/>
      <c r="G494" s="447"/>
      <c r="H494" s="447"/>
      <c r="I494" s="447"/>
      <c r="J494" s="447"/>
      <c r="K494" s="447"/>
      <c r="L494" s="447"/>
      <c r="M494" s="447"/>
      <c r="N494" s="486"/>
      <c r="O494" s="441"/>
      <c r="P494" s="441"/>
      <c r="Q494" s="441"/>
      <c r="R494" s="441"/>
      <c r="S494" s="441"/>
      <c r="T494" s="441"/>
      <c r="U494" s="441"/>
      <c r="V494" s="441"/>
      <c r="W494" s="441"/>
      <c r="X494" s="441"/>
      <c r="Y494" s="441"/>
      <c r="Z494" s="441"/>
    </row>
    <row r="495" spans="1:26" ht="12.75" customHeight="1" x14ac:dyDescent="0.2">
      <c r="A495" s="441"/>
      <c r="B495" s="441"/>
      <c r="C495" s="447"/>
      <c r="D495" s="447"/>
      <c r="E495" s="447"/>
      <c r="F495" s="447"/>
      <c r="G495" s="447"/>
      <c r="H495" s="447"/>
      <c r="I495" s="447"/>
      <c r="J495" s="447"/>
      <c r="K495" s="447"/>
      <c r="L495" s="447"/>
      <c r="M495" s="447"/>
      <c r="N495" s="486"/>
      <c r="O495" s="441"/>
      <c r="P495" s="441"/>
      <c r="Q495" s="441"/>
      <c r="R495" s="441"/>
      <c r="S495" s="441"/>
      <c r="T495" s="441"/>
      <c r="U495" s="441"/>
      <c r="V495" s="441"/>
      <c r="W495" s="441"/>
      <c r="X495" s="441"/>
      <c r="Y495" s="441"/>
      <c r="Z495" s="441"/>
    </row>
    <row r="496" spans="1:26" ht="12.75" customHeight="1" x14ac:dyDescent="0.2">
      <c r="A496" s="441"/>
      <c r="B496" s="441"/>
      <c r="C496" s="447"/>
      <c r="D496" s="447"/>
      <c r="E496" s="447"/>
      <c r="F496" s="447"/>
      <c r="G496" s="447"/>
      <c r="H496" s="447"/>
      <c r="I496" s="447"/>
      <c r="J496" s="447"/>
      <c r="K496" s="447"/>
      <c r="L496" s="447"/>
      <c r="M496" s="447"/>
      <c r="N496" s="486"/>
      <c r="O496" s="441"/>
      <c r="P496" s="441"/>
      <c r="Q496" s="441"/>
      <c r="R496" s="441"/>
      <c r="S496" s="441"/>
      <c r="T496" s="441"/>
      <c r="U496" s="441"/>
      <c r="V496" s="441"/>
      <c r="W496" s="441"/>
      <c r="X496" s="441"/>
      <c r="Y496" s="441"/>
      <c r="Z496" s="441"/>
    </row>
    <row r="497" spans="1:26" ht="12.75" customHeight="1" x14ac:dyDescent="0.2">
      <c r="A497" s="441"/>
      <c r="B497" s="441"/>
      <c r="C497" s="447"/>
      <c r="D497" s="447"/>
      <c r="E497" s="447"/>
      <c r="F497" s="447"/>
      <c r="G497" s="447"/>
      <c r="H497" s="447"/>
      <c r="I497" s="447"/>
      <c r="J497" s="447"/>
      <c r="K497" s="447"/>
      <c r="L497" s="447"/>
      <c r="M497" s="447"/>
      <c r="N497" s="486"/>
      <c r="O497" s="441"/>
      <c r="P497" s="441"/>
      <c r="Q497" s="441"/>
      <c r="R497" s="441"/>
      <c r="S497" s="441"/>
      <c r="T497" s="441"/>
      <c r="U497" s="441"/>
      <c r="V497" s="441"/>
      <c r="W497" s="441"/>
      <c r="X497" s="441"/>
      <c r="Y497" s="441"/>
      <c r="Z497" s="441"/>
    </row>
    <row r="498" spans="1:26" ht="12.75" customHeight="1" x14ac:dyDescent="0.2">
      <c r="A498" s="441"/>
      <c r="B498" s="441"/>
      <c r="C498" s="447"/>
      <c r="D498" s="447"/>
      <c r="E498" s="447"/>
      <c r="F498" s="447"/>
      <c r="G498" s="447"/>
      <c r="H498" s="447"/>
      <c r="I498" s="447"/>
      <c r="J498" s="447"/>
      <c r="K498" s="447"/>
      <c r="L498" s="447"/>
      <c r="M498" s="447"/>
      <c r="N498" s="486"/>
      <c r="O498" s="441"/>
      <c r="P498" s="441"/>
      <c r="Q498" s="441"/>
      <c r="R498" s="441"/>
      <c r="S498" s="441"/>
      <c r="T498" s="441"/>
      <c r="U498" s="441"/>
      <c r="V498" s="441"/>
      <c r="W498" s="441"/>
      <c r="X498" s="441"/>
      <c r="Y498" s="441"/>
      <c r="Z498" s="441"/>
    </row>
    <row r="499" spans="1:26" ht="12.75" customHeight="1" x14ac:dyDescent="0.2">
      <c r="A499" s="441"/>
      <c r="B499" s="441"/>
      <c r="C499" s="447"/>
      <c r="D499" s="447"/>
      <c r="E499" s="447"/>
      <c r="F499" s="447"/>
      <c r="G499" s="447"/>
      <c r="H499" s="447"/>
      <c r="I499" s="447"/>
      <c r="J499" s="447"/>
      <c r="K499" s="447"/>
      <c r="L499" s="447"/>
      <c r="M499" s="447"/>
      <c r="N499" s="486"/>
      <c r="O499" s="441"/>
      <c r="P499" s="441"/>
      <c r="Q499" s="441"/>
      <c r="R499" s="441"/>
      <c r="S499" s="441"/>
      <c r="T499" s="441"/>
      <c r="U499" s="441"/>
      <c r="V499" s="441"/>
      <c r="W499" s="441"/>
      <c r="X499" s="441"/>
      <c r="Y499" s="441"/>
      <c r="Z499" s="441"/>
    </row>
    <row r="500" spans="1:26" ht="12.75" customHeight="1" x14ac:dyDescent="0.2">
      <c r="A500" s="441"/>
      <c r="B500" s="441"/>
      <c r="C500" s="447"/>
      <c r="D500" s="447"/>
      <c r="E500" s="447"/>
      <c r="F500" s="447"/>
      <c r="G500" s="447"/>
      <c r="H500" s="447"/>
      <c r="I500" s="447"/>
      <c r="J500" s="447"/>
      <c r="K500" s="447"/>
      <c r="L500" s="447"/>
      <c r="M500" s="447"/>
      <c r="N500" s="486"/>
      <c r="O500" s="441"/>
      <c r="P500" s="441"/>
      <c r="Q500" s="441"/>
      <c r="R500" s="441"/>
      <c r="S500" s="441"/>
      <c r="T500" s="441"/>
      <c r="U500" s="441"/>
      <c r="V500" s="441"/>
      <c r="W500" s="441"/>
      <c r="X500" s="441"/>
      <c r="Y500" s="441"/>
      <c r="Z500" s="441"/>
    </row>
    <row r="501" spans="1:26" ht="12.75" customHeight="1" x14ac:dyDescent="0.2">
      <c r="A501" s="441"/>
      <c r="B501" s="441"/>
      <c r="C501" s="447"/>
      <c r="D501" s="447"/>
      <c r="E501" s="447"/>
      <c r="F501" s="447"/>
      <c r="G501" s="447"/>
      <c r="H501" s="447"/>
      <c r="I501" s="447"/>
      <c r="J501" s="447"/>
      <c r="K501" s="447"/>
      <c r="L501" s="447"/>
      <c r="M501" s="447"/>
      <c r="N501" s="486"/>
      <c r="O501" s="441"/>
      <c r="P501" s="441"/>
      <c r="Q501" s="441"/>
      <c r="R501" s="441"/>
      <c r="S501" s="441"/>
      <c r="T501" s="441"/>
      <c r="U501" s="441"/>
      <c r="V501" s="441"/>
      <c r="W501" s="441"/>
      <c r="X501" s="441"/>
      <c r="Y501" s="441"/>
      <c r="Z501" s="441"/>
    </row>
    <row r="502" spans="1:26" ht="12.75" customHeight="1" x14ac:dyDescent="0.2">
      <c r="A502" s="441"/>
      <c r="B502" s="441"/>
      <c r="C502" s="447"/>
      <c r="D502" s="447"/>
      <c r="E502" s="447"/>
      <c r="F502" s="447"/>
      <c r="G502" s="447"/>
      <c r="H502" s="447"/>
      <c r="I502" s="447"/>
      <c r="J502" s="447"/>
      <c r="K502" s="447"/>
      <c r="L502" s="447"/>
      <c r="M502" s="447"/>
      <c r="N502" s="486"/>
      <c r="O502" s="441"/>
      <c r="P502" s="441"/>
      <c r="Q502" s="441"/>
      <c r="R502" s="441"/>
      <c r="S502" s="441"/>
      <c r="T502" s="441"/>
      <c r="U502" s="441"/>
      <c r="V502" s="441"/>
      <c r="W502" s="441"/>
      <c r="X502" s="441"/>
      <c r="Y502" s="441"/>
      <c r="Z502" s="441"/>
    </row>
    <row r="503" spans="1:26" ht="12.75" customHeight="1" x14ac:dyDescent="0.2">
      <c r="A503" s="441"/>
      <c r="B503" s="441"/>
      <c r="C503" s="447"/>
      <c r="D503" s="447"/>
      <c r="E503" s="447"/>
      <c r="F503" s="447"/>
      <c r="G503" s="447"/>
      <c r="H503" s="447"/>
      <c r="I503" s="447"/>
      <c r="J503" s="447"/>
      <c r="K503" s="447"/>
      <c r="L503" s="447"/>
      <c r="M503" s="447"/>
      <c r="N503" s="486"/>
      <c r="O503" s="441"/>
      <c r="P503" s="441"/>
      <c r="Q503" s="441"/>
      <c r="R503" s="441"/>
      <c r="S503" s="441"/>
      <c r="T503" s="441"/>
      <c r="U503" s="441"/>
      <c r="V503" s="441"/>
      <c r="W503" s="441"/>
      <c r="X503" s="441"/>
      <c r="Y503" s="441"/>
      <c r="Z503" s="441"/>
    </row>
    <row r="504" spans="1:26" ht="12.75" customHeight="1" x14ac:dyDescent="0.2">
      <c r="A504" s="441"/>
      <c r="B504" s="441"/>
      <c r="C504" s="447"/>
      <c r="D504" s="447"/>
      <c r="E504" s="447"/>
      <c r="F504" s="447"/>
      <c r="G504" s="447"/>
      <c r="H504" s="447"/>
      <c r="I504" s="447"/>
      <c r="J504" s="447"/>
      <c r="K504" s="447"/>
      <c r="L504" s="447"/>
      <c r="M504" s="447"/>
      <c r="N504" s="486"/>
      <c r="O504" s="441"/>
      <c r="P504" s="441"/>
      <c r="Q504" s="441"/>
      <c r="R504" s="441"/>
      <c r="S504" s="441"/>
      <c r="T504" s="441"/>
      <c r="U504" s="441"/>
      <c r="V504" s="441"/>
      <c r="W504" s="441"/>
      <c r="X504" s="441"/>
      <c r="Y504" s="441"/>
      <c r="Z504" s="441"/>
    </row>
    <row r="505" spans="1:26" ht="12.75" customHeight="1" x14ac:dyDescent="0.2">
      <c r="A505" s="441"/>
      <c r="B505" s="441"/>
      <c r="C505" s="447"/>
      <c r="D505" s="447"/>
      <c r="E505" s="447"/>
      <c r="F505" s="447"/>
      <c r="G505" s="447"/>
      <c r="H505" s="447"/>
      <c r="I505" s="447"/>
      <c r="J505" s="447"/>
      <c r="K505" s="447"/>
      <c r="L505" s="447"/>
      <c r="M505" s="447"/>
      <c r="N505" s="486"/>
      <c r="O505" s="441"/>
      <c r="P505" s="441"/>
      <c r="Q505" s="441"/>
      <c r="R505" s="441"/>
      <c r="S505" s="441"/>
      <c r="T505" s="441"/>
      <c r="U505" s="441"/>
      <c r="V505" s="441"/>
      <c r="W505" s="441"/>
      <c r="X505" s="441"/>
      <c r="Y505" s="441"/>
      <c r="Z505" s="441"/>
    </row>
    <row r="506" spans="1:26" ht="12.75" customHeight="1" x14ac:dyDescent="0.2">
      <c r="A506" s="441"/>
      <c r="B506" s="441"/>
      <c r="C506" s="447"/>
      <c r="D506" s="447"/>
      <c r="E506" s="447"/>
      <c r="F506" s="447"/>
      <c r="G506" s="447"/>
      <c r="H506" s="447"/>
      <c r="I506" s="447"/>
      <c r="J506" s="447"/>
      <c r="K506" s="447"/>
      <c r="L506" s="447"/>
      <c r="M506" s="447"/>
      <c r="N506" s="486"/>
      <c r="O506" s="441"/>
      <c r="P506" s="441"/>
      <c r="Q506" s="441"/>
      <c r="R506" s="441"/>
      <c r="S506" s="441"/>
      <c r="T506" s="441"/>
      <c r="U506" s="441"/>
      <c r="V506" s="441"/>
      <c r="W506" s="441"/>
      <c r="X506" s="441"/>
      <c r="Y506" s="441"/>
      <c r="Z506" s="441"/>
    </row>
    <row r="507" spans="1:26" ht="12.75" customHeight="1" x14ac:dyDescent="0.2">
      <c r="A507" s="441"/>
      <c r="B507" s="441"/>
      <c r="C507" s="447"/>
      <c r="D507" s="447"/>
      <c r="E507" s="447"/>
      <c r="F507" s="447"/>
      <c r="G507" s="447"/>
      <c r="H507" s="447"/>
      <c r="I507" s="447"/>
      <c r="J507" s="447"/>
      <c r="K507" s="447"/>
      <c r="L507" s="447"/>
      <c r="M507" s="447"/>
      <c r="N507" s="486"/>
      <c r="O507" s="441"/>
      <c r="P507" s="441"/>
      <c r="Q507" s="441"/>
      <c r="R507" s="441"/>
      <c r="S507" s="441"/>
      <c r="T507" s="441"/>
      <c r="U507" s="441"/>
      <c r="V507" s="441"/>
      <c r="W507" s="441"/>
      <c r="X507" s="441"/>
      <c r="Y507" s="441"/>
      <c r="Z507" s="441"/>
    </row>
    <row r="508" spans="1:26" ht="12.75" customHeight="1" x14ac:dyDescent="0.2">
      <c r="A508" s="441"/>
      <c r="B508" s="441"/>
      <c r="C508" s="447"/>
      <c r="D508" s="447"/>
      <c r="E508" s="447"/>
      <c r="F508" s="447"/>
      <c r="G508" s="447"/>
      <c r="H508" s="447"/>
      <c r="I508" s="447"/>
      <c r="J508" s="447"/>
      <c r="K508" s="447"/>
      <c r="L508" s="447"/>
      <c r="M508" s="447"/>
      <c r="N508" s="486"/>
      <c r="O508" s="441"/>
      <c r="P508" s="441"/>
      <c r="Q508" s="441"/>
      <c r="R508" s="441"/>
      <c r="S508" s="441"/>
      <c r="T508" s="441"/>
      <c r="U508" s="441"/>
      <c r="V508" s="441"/>
      <c r="W508" s="441"/>
      <c r="X508" s="441"/>
      <c r="Y508" s="441"/>
      <c r="Z508" s="441"/>
    </row>
    <row r="509" spans="1:26" ht="12.75" customHeight="1" x14ac:dyDescent="0.2">
      <c r="A509" s="441"/>
      <c r="B509" s="441"/>
      <c r="C509" s="447"/>
      <c r="D509" s="447"/>
      <c r="E509" s="447"/>
      <c r="F509" s="447"/>
      <c r="G509" s="447"/>
      <c r="H509" s="447"/>
      <c r="I509" s="447"/>
      <c r="J509" s="447"/>
      <c r="K509" s="447"/>
      <c r="L509" s="447"/>
      <c r="M509" s="447"/>
      <c r="N509" s="486"/>
      <c r="O509" s="441"/>
      <c r="P509" s="441"/>
      <c r="Q509" s="441"/>
      <c r="R509" s="441"/>
      <c r="S509" s="441"/>
      <c r="T509" s="441"/>
      <c r="U509" s="441"/>
      <c r="V509" s="441"/>
      <c r="W509" s="441"/>
      <c r="X509" s="441"/>
      <c r="Y509" s="441"/>
      <c r="Z509" s="441"/>
    </row>
    <row r="510" spans="1:26" ht="12.75" customHeight="1" x14ac:dyDescent="0.2">
      <c r="A510" s="441"/>
      <c r="B510" s="441"/>
      <c r="C510" s="447"/>
      <c r="D510" s="447"/>
      <c r="E510" s="447"/>
      <c r="F510" s="447"/>
      <c r="G510" s="447"/>
      <c r="H510" s="447"/>
      <c r="I510" s="447"/>
      <c r="J510" s="447"/>
      <c r="K510" s="447"/>
      <c r="L510" s="447"/>
      <c r="M510" s="447"/>
      <c r="N510" s="486"/>
      <c r="O510" s="441"/>
      <c r="P510" s="441"/>
      <c r="Q510" s="441"/>
      <c r="R510" s="441"/>
      <c r="S510" s="441"/>
      <c r="T510" s="441"/>
      <c r="U510" s="441"/>
      <c r="V510" s="441"/>
      <c r="W510" s="441"/>
      <c r="X510" s="441"/>
      <c r="Y510" s="441"/>
      <c r="Z510" s="441"/>
    </row>
    <row r="511" spans="1:26" ht="12.75" customHeight="1" x14ac:dyDescent="0.2">
      <c r="A511" s="441"/>
      <c r="B511" s="441"/>
      <c r="C511" s="447"/>
      <c r="D511" s="447"/>
      <c r="E511" s="447"/>
      <c r="F511" s="447"/>
      <c r="G511" s="447"/>
      <c r="H511" s="447"/>
      <c r="I511" s="447"/>
      <c r="J511" s="447"/>
      <c r="K511" s="447"/>
      <c r="L511" s="447"/>
      <c r="M511" s="447"/>
      <c r="N511" s="486"/>
      <c r="O511" s="441"/>
      <c r="P511" s="441"/>
      <c r="Q511" s="441"/>
      <c r="R511" s="441"/>
      <c r="S511" s="441"/>
      <c r="T511" s="441"/>
      <c r="U511" s="441"/>
      <c r="V511" s="441"/>
      <c r="W511" s="441"/>
      <c r="X511" s="441"/>
      <c r="Y511" s="441"/>
      <c r="Z511" s="441"/>
    </row>
    <row r="512" spans="1:26" ht="12.75" customHeight="1" x14ac:dyDescent="0.2">
      <c r="A512" s="441"/>
      <c r="B512" s="441"/>
      <c r="C512" s="447"/>
      <c r="D512" s="447"/>
      <c r="E512" s="447"/>
      <c r="F512" s="447"/>
      <c r="G512" s="447"/>
      <c r="H512" s="447"/>
      <c r="I512" s="447"/>
      <c r="J512" s="447"/>
      <c r="K512" s="447"/>
      <c r="L512" s="447"/>
      <c r="M512" s="447"/>
      <c r="N512" s="486"/>
      <c r="O512" s="441"/>
      <c r="P512" s="441"/>
      <c r="Q512" s="441"/>
      <c r="R512" s="441"/>
      <c r="S512" s="441"/>
      <c r="T512" s="441"/>
      <c r="U512" s="441"/>
      <c r="V512" s="441"/>
      <c r="W512" s="441"/>
      <c r="X512" s="441"/>
      <c r="Y512" s="441"/>
      <c r="Z512" s="441"/>
    </row>
    <row r="513" spans="1:26" ht="12.75" customHeight="1" x14ac:dyDescent="0.2">
      <c r="A513" s="441"/>
      <c r="B513" s="441"/>
      <c r="C513" s="447"/>
      <c r="D513" s="447"/>
      <c r="E513" s="447"/>
      <c r="F513" s="447"/>
      <c r="G513" s="447"/>
      <c r="H513" s="447"/>
      <c r="I513" s="447"/>
      <c r="J513" s="447"/>
      <c r="K513" s="447"/>
      <c r="L513" s="447"/>
      <c r="M513" s="447"/>
      <c r="N513" s="486"/>
      <c r="O513" s="441"/>
      <c r="P513" s="441"/>
      <c r="Q513" s="441"/>
      <c r="R513" s="441"/>
      <c r="S513" s="441"/>
      <c r="T513" s="441"/>
      <c r="U513" s="441"/>
      <c r="V513" s="441"/>
      <c r="W513" s="441"/>
      <c r="X513" s="441"/>
      <c r="Y513" s="441"/>
      <c r="Z513" s="441"/>
    </row>
    <row r="514" spans="1:26" ht="12.75" customHeight="1" x14ac:dyDescent="0.2">
      <c r="A514" s="441"/>
      <c r="B514" s="441"/>
      <c r="C514" s="447"/>
      <c r="D514" s="447"/>
      <c r="E514" s="447"/>
      <c r="F514" s="447"/>
      <c r="G514" s="447"/>
      <c r="H514" s="447"/>
      <c r="I514" s="447"/>
      <c r="J514" s="447"/>
      <c r="K514" s="447"/>
      <c r="L514" s="447"/>
      <c r="M514" s="447"/>
      <c r="N514" s="486"/>
      <c r="O514" s="441"/>
      <c r="P514" s="441"/>
      <c r="Q514" s="441"/>
      <c r="R514" s="441"/>
      <c r="S514" s="441"/>
      <c r="T514" s="441"/>
      <c r="U514" s="441"/>
      <c r="V514" s="441"/>
      <c r="W514" s="441"/>
      <c r="X514" s="441"/>
      <c r="Y514" s="441"/>
      <c r="Z514" s="441"/>
    </row>
    <row r="515" spans="1:26" ht="12.75" customHeight="1" x14ac:dyDescent="0.2">
      <c r="A515" s="441"/>
      <c r="B515" s="441"/>
      <c r="C515" s="447"/>
      <c r="D515" s="447"/>
      <c r="E515" s="447"/>
      <c r="F515" s="447"/>
      <c r="G515" s="447"/>
      <c r="H515" s="447"/>
      <c r="I515" s="447"/>
      <c r="J515" s="447"/>
      <c r="K515" s="447"/>
      <c r="L515" s="447"/>
      <c r="M515" s="447"/>
      <c r="N515" s="486"/>
      <c r="O515" s="441"/>
      <c r="P515" s="441"/>
      <c r="Q515" s="441"/>
      <c r="R515" s="441"/>
      <c r="S515" s="441"/>
      <c r="T515" s="441"/>
      <c r="U515" s="441"/>
      <c r="V515" s="441"/>
      <c r="W515" s="441"/>
      <c r="X515" s="441"/>
      <c r="Y515" s="441"/>
      <c r="Z515" s="441"/>
    </row>
    <row r="516" spans="1:26" ht="12.75" customHeight="1" x14ac:dyDescent="0.2">
      <c r="A516" s="441"/>
      <c r="B516" s="441"/>
      <c r="C516" s="447"/>
      <c r="D516" s="447"/>
      <c r="E516" s="447"/>
      <c r="F516" s="447"/>
      <c r="G516" s="447"/>
      <c r="H516" s="447"/>
      <c r="I516" s="447"/>
      <c r="J516" s="447"/>
      <c r="K516" s="447"/>
      <c r="L516" s="447"/>
      <c r="M516" s="447"/>
      <c r="N516" s="486"/>
      <c r="O516" s="441"/>
      <c r="P516" s="441"/>
      <c r="Q516" s="441"/>
      <c r="R516" s="441"/>
      <c r="S516" s="441"/>
      <c r="T516" s="441"/>
      <c r="U516" s="441"/>
      <c r="V516" s="441"/>
      <c r="W516" s="441"/>
      <c r="X516" s="441"/>
      <c r="Y516" s="441"/>
      <c r="Z516" s="441"/>
    </row>
    <row r="517" spans="1:26" ht="12.75" customHeight="1" x14ac:dyDescent="0.2">
      <c r="A517" s="441"/>
      <c r="B517" s="441"/>
      <c r="C517" s="447"/>
      <c r="D517" s="447"/>
      <c r="E517" s="447"/>
      <c r="F517" s="447"/>
      <c r="G517" s="447"/>
      <c r="H517" s="447"/>
      <c r="I517" s="447"/>
      <c r="J517" s="447"/>
      <c r="K517" s="447"/>
      <c r="L517" s="447"/>
      <c r="M517" s="447"/>
      <c r="N517" s="486"/>
      <c r="O517" s="441"/>
      <c r="P517" s="441"/>
      <c r="Q517" s="441"/>
      <c r="R517" s="441"/>
      <c r="S517" s="441"/>
      <c r="T517" s="441"/>
      <c r="U517" s="441"/>
      <c r="V517" s="441"/>
      <c r="W517" s="441"/>
      <c r="X517" s="441"/>
      <c r="Y517" s="441"/>
      <c r="Z517" s="441"/>
    </row>
    <row r="518" spans="1:26" ht="12.75" customHeight="1" x14ac:dyDescent="0.2">
      <c r="A518" s="441"/>
      <c r="B518" s="441"/>
      <c r="C518" s="447"/>
      <c r="D518" s="447"/>
      <c r="E518" s="447"/>
      <c r="F518" s="447"/>
      <c r="G518" s="447"/>
      <c r="H518" s="447"/>
      <c r="I518" s="447"/>
      <c r="J518" s="447"/>
      <c r="K518" s="447"/>
      <c r="L518" s="447"/>
      <c r="M518" s="447"/>
      <c r="N518" s="486"/>
      <c r="O518" s="441"/>
      <c r="P518" s="441"/>
      <c r="Q518" s="441"/>
      <c r="R518" s="441"/>
      <c r="S518" s="441"/>
      <c r="T518" s="441"/>
      <c r="U518" s="441"/>
      <c r="V518" s="441"/>
      <c r="W518" s="441"/>
      <c r="X518" s="441"/>
      <c r="Y518" s="441"/>
      <c r="Z518" s="441"/>
    </row>
    <row r="519" spans="1:26" ht="12.75" customHeight="1" x14ac:dyDescent="0.2">
      <c r="A519" s="441"/>
      <c r="B519" s="441"/>
      <c r="C519" s="447"/>
      <c r="D519" s="447"/>
      <c r="E519" s="447"/>
      <c r="F519" s="447"/>
      <c r="G519" s="447"/>
      <c r="H519" s="447"/>
      <c r="I519" s="447"/>
      <c r="J519" s="447"/>
      <c r="K519" s="447"/>
      <c r="L519" s="447"/>
      <c r="M519" s="447"/>
      <c r="N519" s="486"/>
      <c r="O519" s="441"/>
      <c r="P519" s="441"/>
      <c r="Q519" s="441"/>
      <c r="R519" s="441"/>
      <c r="S519" s="441"/>
      <c r="T519" s="441"/>
      <c r="U519" s="441"/>
      <c r="V519" s="441"/>
      <c r="W519" s="441"/>
      <c r="X519" s="441"/>
      <c r="Y519" s="441"/>
      <c r="Z519" s="441"/>
    </row>
    <row r="520" spans="1:26" ht="12.75" customHeight="1" x14ac:dyDescent="0.2">
      <c r="A520" s="441"/>
      <c r="B520" s="441"/>
      <c r="C520" s="447"/>
      <c r="D520" s="447"/>
      <c r="E520" s="447"/>
      <c r="F520" s="447"/>
      <c r="G520" s="447"/>
      <c r="H520" s="447"/>
      <c r="I520" s="447"/>
      <c r="J520" s="447"/>
      <c r="K520" s="447"/>
      <c r="L520" s="447"/>
      <c r="M520" s="447"/>
      <c r="N520" s="486"/>
      <c r="O520" s="441"/>
      <c r="P520" s="441"/>
      <c r="Q520" s="441"/>
      <c r="R520" s="441"/>
      <c r="S520" s="441"/>
      <c r="T520" s="441"/>
      <c r="U520" s="441"/>
      <c r="V520" s="441"/>
      <c r="W520" s="441"/>
      <c r="X520" s="441"/>
      <c r="Y520" s="441"/>
      <c r="Z520" s="441"/>
    </row>
    <row r="521" spans="1:26" ht="12.75" customHeight="1" x14ac:dyDescent="0.2">
      <c r="A521" s="441"/>
      <c r="B521" s="441"/>
      <c r="C521" s="447"/>
      <c r="D521" s="447"/>
      <c r="E521" s="447"/>
      <c r="F521" s="447"/>
      <c r="G521" s="447"/>
      <c r="H521" s="447"/>
      <c r="I521" s="447"/>
      <c r="J521" s="447"/>
      <c r="K521" s="447"/>
      <c r="L521" s="447"/>
      <c r="M521" s="447"/>
      <c r="N521" s="486"/>
      <c r="O521" s="441"/>
      <c r="P521" s="441"/>
      <c r="Q521" s="441"/>
      <c r="R521" s="441"/>
      <c r="S521" s="441"/>
      <c r="T521" s="441"/>
      <c r="U521" s="441"/>
      <c r="V521" s="441"/>
      <c r="W521" s="441"/>
      <c r="X521" s="441"/>
      <c r="Y521" s="441"/>
      <c r="Z521" s="441"/>
    </row>
    <row r="522" spans="1:26" ht="12.75" customHeight="1" x14ac:dyDescent="0.2">
      <c r="A522" s="441"/>
      <c r="B522" s="441"/>
      <c r="C522" s="447"/>
      <c r="D522" s="447"/>
      <c r="E522" s="447"/>
      <c r="F522" s="447"/>
      <c r="G522" s="447"/>
      <c r="H522" s="447"/>
      <c r="I522" s="447"/>
      <c r="J522" s="447"/>
      <c r="K522" s="447"/>
      <c r="L522" s="447"/>
      <c r="M522" s="447"/>
      <c r="N522" s="486"/>
      <c r="O522" s="441"/>
      <c r="P522" s="441"/>
      <c r="Q522" s="441"/>
      <c r="R522" s="441"/>
      <c r="S522" s="441"/>
      <c r="T522" s="441"/>
      <c r="U522" s="441"/>
      <c r="V522" s="441"/>
      <c r="W522" s="441"/>
      <c r="X522" s="441"/>
      <c r="Y522" s="441"/>
      <c r="Z522" s="441"/>
    </row>
    <row r="523" spans="1:26" ht="12.75" customHeight="1" x14ac:dyDescent="0.2">
      <c r="A523" s="441"/>
      <c r="B523" s="441"/>
      <c r="C523" s="447"/>
      <c r="D523" s="447"/>
      <c r="E523" s="447"/>
      <c r="F523" s="447"/>
      <c r="G523" s="447"/>
      <c r="H523" s="447"/>
      <c r="I523" s="447"/>
      <c r="J523" s="447"/>
      <c r="K523" s="447"/>
      <c r="L523" s="447"/>
      <c r="M523" s="447"/>
      <c r="N523" s="486"/>
      <c r="O523" s="441"/>
      <c r="P523" s="441"/>
      <c r="Q523" s="441"/>
      <c r="R523" s="441"/>
      <c r="S523" s="441"/>
      <c r="T523" s="441"/>
      <c r="U523" s="441"/>
      <c r="V523" s="441"/>
      <c r="W523" s="441"/>
      <c r="X523" s="441"/>
      <c r="Y523" s="441"/>
      <c r="Z523" s="441"/>
    </row>
    <row r="524" spans="1:26" ht="12.75" customHeight="1" x14ac:dyDescent="0.2">
      <c r="A524" s="441"/>
      <c r="B524" s="441"/>
      <c r="C524" s="447"/>
      <c r="D524" s="447"/>
      <c r="E524" s="447"/>
      <c r="F524" s="447"/>
      <c r="G524" s="447"/>
      <c r="H524" s="447"/>
      <c r="I524" s="447"/>
      <c r="J524" s="447"/>
      <c r="K524" s="447"/>
      <c r="L524" s="447"/>
      <c r="M524" s="447"/>
      <c r="N524" s="486"/>
      <c r="O524" s="441"/>
      <c r="P524" s="441"/>
      <c r="Q524" s="441"/>
      <c r="R524" s="441"/>
      <c r="S524" s="441"/>
      <c r="T524" s="441"/>
      <c r="U524" s="441"/>
      <c r="V524" s="441"/>
      <c r="W524" s="441"/>
      <c r="X524" s="441"/>
      <c r="Y524" s="441"/>
      <c r="Z524" s="441"/>
    </row>
    <row r="525" spans="1:26" ht="12.75" customHeight="1" x14ac:dyDescent="0.2">
      <c r="A525" s="441"/>
      <c r="B525" s="441"/>
      <c r="C525" s="447"/>
      <c r="D525" s="447"/>
      <c r="E525" s="447"/>
      <c r="F525" s="447"/>
      <c r="G525" s="447"/>
      <c r="H525" s="447"/>
      <c r="I525" s="447"/>
      <c r="J525" s="447"/>
      <c r="K525" s="447"/>
      <c r="L525" s="447"/>
      <c r="M525" s="447"/>
      <c r="N525" s="486"/>
      <c r="O525" s="441"/>
      <c r="P525" s="441"/>
      <c r="Q525" s="441"/>
      <c r="R525" s="441"/>
      <c r="S525" s="441"/>
      <c r="T525" s="441"/>
      <c r="U525" s="441"/>
      <c r="V525" s="441"/>
      <c r="W525" s="441"/>
      <c r="X525" s="441"/>
      <c r="Y525" s="441"/>
      <c r="Z525" s="441"/>
    </row>
    <row r="526" spans="1:26" ht="12.75" customHeight="1" x14ac:dyDescent="0.2">
      <c r="A526" s="441"/>
      <c r="B526" s="441"/>
      <c r="C526" s="447"/>
      <c r="D526" s="447"/>
      <c r="E526" s="447"/>
      <c r="F526" s="447"/>
      <c r="G526" s="447"/>
      <c r="H526" s="447"/>
      <c r="I526" s="447"/>
      <c r="J526" s="447"/>
      <c r="K526" s="447"/>
      <c r="L526" s="447"/>
      <c r="M526" s="447"/>
      <c r="N526" s="486"/>
      <c r="O526" s="441"/>
      <c r="P526" s="441"/>
      <c r="Q526" s="441"/>
      <c r="R526" s="441"/>
      <c r="S526" s="441"/>
      <c r="T526" s="441"/>
      <c r="U526" s="441"/>
      <c r="V526" s="441"/>
      <c r="W526" s="441"/>
      <c r="X526" s="441"/>
      <c r="Y526" s="441"/>
      <c r="Z526" s="441"/>
    </row>
    <row r="527" spans="1:26" ht="12.75" customHeight="1" x14ac:dyDescent="0.2">
      <c r="A527" s="441"/>
      <c r="B527" s="441"/>
      <c r="C527" s="447"/>
      <c r="D527" s="447"/>
      <c r="E527" s="447"/>
      <c r="F527" s="447"/>
      <c r="G527" s="447"/>
      <c r="H527" s="447"/>
      <c r="I527" s="447"/>
      <c r="J527" s="447"/>
      <c r="K527" s="447"/>
      <c r="L527" s="447"/>
      <c r="M527" s="447"/>
      <c r="N527" s="486"/>
      <c r="O527" s="441"/>
      <c r="P527" s="441"/>
      <c r="Q527" s="441"/>
      <c r="R527" s="441"/>
      <c r="S527" s="441"/>
      <c r="T527" s="441"/>
      <c r="U527" s="441"/>
      <c r="V527" s="441"/>
      <c r="W527" s="441"/>
      <c r="X527" s="441"/>
      <c r="Y527" s="441"/>
      <c r="Z527" s="441"/>
    </row>
    <row r="528" spans="1:26" ht="12.75" customHeight="1" x14ac:dyDescent="0.2">
      <c r="A528" s="441"/>
      <c r="B528" s="441"/>
      <c r="C528" s="447"/>
      <c r="D528" s="447"/>
      <c r="E528" s="447"/>
      <c r="F528" s="447"/>
      <c r="G528" s="447"/>
      <c r="H528" s="447"/>
      <c r="I528" s="447"/>
      <c r="J528" s="447"/>
      <c r="K528" s="447"/>
      <c r="L528" s="447"/>
      <c r="M528" s="447"/>
      <c r="N528" s="486"/>
      <c r="O528" s="441"/>
      <c r="P528" s="441"/>
      <c r="Q528" s="441"/>
      <c r="R528" s="441"/>
      <c r="S528" s="441"/>
      <c r="T528" s="441"/>
      <c r="U528" s="441"/>
      <c r="V528" s="441"/>
      <c r="W528" s="441"/>
      <c r="X528" s="441"/>
      <c r="Y528" s="441"/>
      <c r="Z528" s="441"/>
    </row>
    <row r="529" spans="1:26" ht="12.75" customHeight="1" x14ac:dyDescent="0.2">
      <c r="A529" s="441"/>
      <c r="B529" s="441"/>
      <c r="C529" s="447"/>
      <c r="D529" s="447"/>
      <c r="E529" s="447"/>
      <c r="F529" s="447"/>
      <c r="G529" s="447"/>
      <c r="H529" s="447"/>
      <c r="I529" s="447"/>
      <c r="J529" s="447"/>
      <c r="K529" s="447"/>
      <c r="L529" s="447"/>
      <c r="M529" s="447"/>
      <c r="N529" s="486"/>
      <c r="O529" s="441"/>
      <c r="P529" s="441"/>
      <c r="Q529" s="441"/>
      <c r="R529" s="441"/>
      <c r="S529" s="441"/>
      <c r="T529" s="441"/>
      <c r="U529" s="441"/>
      <c r="V529" s="441"/>
      <c r="W529" s="441"/>
      <c r="X529" s="441"/>
      <c r="Y529" s="441"/>
      <c r="Z529" s="441"/>
    </row>
    <row r="530" spans="1:26" ht="12.75" customHeight="1" x14ac:dyDescent="0.2">
      <c r="A530" s="441"/>
      <c r="B530" s="441"/>
      <c r="C530" s="447"/>
      <c r="D530" s="447"/>
      <c r="E530" s="447"/>
      <c r="F530" s="447"/>
      <c r="G530" s="447"/>
      <c r="H530" s="447"/>
      <c r="I530" s="447"/>
      <c r="J530" s="447"/>
      <c r="K530" s="447"/>
      <c r="L530" s="447"/>
      <c r="M530" s="447"/>
      <c r="N530" s="486"/>
      <c r="O530" s="441"/>
      <c r="P530" s="441"/>
      <c r="Q530" s="441"/>
      <c r="R530" s="441"/>
      <c r="S530" s="441"/>
      <c r="T530" s="441"/>
      <c r="U530" s="441"/>
      <c r="V530" s="441"/>
      <c r="W530" s="441"/>
      <c r="X530" s="441"/>
      <c r="Y530" s="441"/>
      <c r="Z530" s="441"/>
    </row>
    <row r="531" spans="1:26" ht="12.75" customHeight="1" x14ac:dyDescent="0.2">
      <c r="A531" s="441"/>
      <c r="B531" s="441"/>
      <c r="C531" s="447"/>
      <c r="D531" s="447"/>
      <c r="E531" s="447"/>
      <c r="F531" s="447"/>
      <c r="G531" s="447"/>
      <c r="H531" s="447"/>
      <c r="I531" s="447"/>
      <c r="J531" s="447"/>
      <c r="K531" s="447"/>
      <c r="L531" s="447"/>
      <c r="M531" s="447"/>
      <c r="N531" s="486"/>
      <c r="O531" s="441"/>
      <c r="P531" s="441"/>
      <c r="Q531" s="441"/>
      <c r="R531" s="441"/>
      <c r="S531" s="441"/>
      <c r="T531" s="441"/>
      <c r="U531" s="441"/>
      <c r="V531" s="441"/>
      <c r="W531" s="441"/>
      <c r="X531" s="441"/>
      <c r="Y531" s="441"/>
      <c r="Z531" s="441"/>
    </row>
    <row r="532" spans="1:26" ht="12.75" customHeight="1" x14ac:dyDescent="0.2">
      <c r="A532" s="441"/>
      <c r="B532" s="441"/>
      <c r="C532" s="447"/>
      <c r="D532" s="447"/>
      <c r="E532" s="447"/>
      <c r="F532" s="447"/>
      <c r="G532" s="447"/>
      <c r="H532" s="447"/>
      <c r="I532" s="447"/>
      <c r="J532" s="447"/>
      <c r="K532" s="447"/>
      <c r="L532" s="447"/>
      <c r="M532" s="447"/>
      <c r="N532" s="486"/>
      <c r="O532" s="441"/>
      <c r="P532" s="441"/>
      <c r="Q532" s="441"/>
      <c r="R532" s="441"/>
      <c r="S532" s="441"/>
      <c r="T532" s="441"/>
      <c r="U532" s="441"/>
      <c r="V532" s="441"/>
      <c r="W532" s="441"/>
      <c r="X532" s="441"/>
      <c r="Y532" s="441"/>
      <c r="Z532" s="441"/>
    </row>
    <row r="533" spans="1:26" ht="12.75" customHeight="1" x14ac:dyDescent="0.2">
      <c r="A533" s="441"/>
      <c r="B533" s="441"/>
      <c r="C533" s="447"/>
      <c r="D533" s="447"/>
      <c r="E533" s="447"/>
      <c r="F533" s="447"/>
      <c r="G533" s="447"/>
      <c r="H533" s="447"/>
      <c r="I533" s="447"/>
      <c r="J533" s="447"/>
      <c r="K533" s="447"/>
      <c r="L533" s="447"/>
      <c r="M533" s="447"/>
      <c r="N533" s="486"/>
      <c r="O533" s="441"/>
      <c r="P533" s="441"/>
      <c r="Q533" s="441"/>
      <c r="R533" s="441"/>
      <c r="S533" s="441"/>
      <c r="T533" s="441"/>
      <c r="U533" s="441"/>
      <c r="V533" s="441"/>
      <c r="W533" s="441"/>
      <c r="X533" s="441"/>
      <c r="Y533" s="441"/>
      <c r="Z533" s="441"/>
    </row>
    <row r="534" spans="1:26" ht="12.75" customHeight="1" x14ac:dyDescent="0.2">
      <c r="A534" s="441"/>
      <c r="B534" s="441"/>
      <c r="C534" s="447"/>
      <c r="D534" s="447"/>
      <c r="E534" s="447"/>
      <c r="F534" s="447"/>
      <c r="G534" s="447"/>
      <c r="H534" s="447"/>
      <c r="I534" s="447"/>
      <c r="J534" s="447"/>
      <c r="K534" s="447"/>
      <c r="L534" s="447"/>
      <c r="M534" s="447"/>
      <c r="N534" s="486"/>
      <c r="O534" s="441"/>
      <c r="P534" s="441"/>
      <c r="Q534" s="441"/>
      <c r="R534" s="441"/>
      <c r="S534" s="441"/>
      <c r="T534" s="441"/>
      <c r="U534" s="441"/>
      <c r="V534" s="441"/>
      <c r="W534" s="441"/>
      <c r="X534" s="441"/>
      <c r="Y534" s="441"/>
      <c r="Z534" s="441"/>
    </row>
    <row r="535" spans="1:26" ht="12.75" customHeight="1" x14ac:dyDescent="0.2">
      <c r="A535" s="441"/>
      <c r="B535" s="441"/>
      <c r="C535" s="447"/>
      <c r="D535" s="447"/>
      <c r="E535" s="447"/>
      <c r="F535" s="447"/>
      <c r="G535" s="447"/>
      <c r="H535" s="447"/>
      <c r="I535" s="447"/>
      <c r="J535" s="447"/>
      <c r="K535" s="447"/>
      <c r="L535" s="447"/>
      <c r="M535" s="447"/>
      <c r="N535" s="486"/>
      <c r="O535" s="441"/>
      <c r="P535" s="441"/>
      <c r="Q535" s="441"/>
      <c r="R535" s="441"/>
      <c r="S535" s="441"/>
      <c r="T535" s="441"/>
      <c r="U535" s="441"/>
      <c r="V535" s="441"/>
      <c r="W535" s="441"/>
      <c r="X535" s="441"/>
      <c r="Y535" s="441"/>
      <c r="Z535" s="441"/>
    </row>
    <row r="536" spans="1:26" ht="12.75" customHeight="1" x14ac:dyDescent="0.2">
      <c r="A536" s="441"/>
      <c r="B536" s="441"/>
      <c r="C536" s="447"/>
      <c r="D536" s="447"/>
      <c r="E536" s="447"/>
      <c r="F536" s="447"/>
      <c r="G536" s="447"/>
      <c r="H536" s="447"/>
      <c r="I536" s="447"/>
      <c r="J536" s="447"/>
      <c r="K536" s="447"/>
      <c r="L536" s="447"/>
      <c r="M536" s="447"/>
      <c r="N536" s="486"/>
      <c r="O536" s="441"/>
      <c r="P536" s="441"/>
      <c r="Q536" s="441"/>
      <c r="R536" s="441"/>
      <c r="S536" s="441"/>
      <c r="T536" s="441"/>
      <c r="U536" s="441"/>
      <c r="V536" s="441"/>
      <c r="W536" s="441"/>
      <c r="X536" s="441"/>
      <c r="Y536" s="441"/>
      <c r="Z536" s="441"/>
    </row>
    <row r="537" spans="1:26" ht="12.75" customHeight="1" x14ac:dyDescent="0.2">
      <c r="A537" s="441"/>
      <c r="B537" s="441"/>
      <c r="C537" s="447"/>
      <c r="D537" s="447"/>
      <c r="E537" s="447"/>
      <c r="F537" s="447"/>
      <c r="G537" s="447"/>
      <c r="H537" s="447"/>
      <c r="I537" s="447"/>
      <c r="J537" s="447"/>
      <c r="K537" s="447"/>
      <c r="L537" s="447"/>
      <c r="M537" s="447"/>
      <c r="N537" s="486"/>
      <c r="O537" s="441"/>
      <c r="P537" s="441"/>
      <c r="Q537" s="441"/>
      <c r="R537" s="441"/>
      <c r="S537" s="441"/>
      <c r="T537" s="441"/>
      <c r="U537" s="441"/>
      <c r="V537" s="441"/>
      <c r="W537" s="441"/>
      <c r="X537" s="441"/>
      <c r="Y537" s="441"/>
      <c r="Z537" s="441"/>
    </row>
    <row r="538" spans="1:26" ht="12.75" customHeight="1" x14ac:dyDescent="0.2">
      <c r="A538" s="441"/>
      <c r="B538" s="441"/>
      <c r="C538" s="447"/>
      <c r="D538" s="447"/>
      <c r="E538" s="447"/>
      <c r="F538" s="447"/>
      <c r="G538" s="447"/>
      <c r="H538" s="447"/>
      <c r="I538" s="447"/>
      <c r="J538" s="447"/>
      <c r="K538" s="447"/>
      <c r="L538" s="447"/>
      <c r="M538" s="447"/>
      <c r="N538" s="486"/>
      <c r="O538" s="441"/>
      <c r="P538" s="441"/>
      <c r="Q538" s="441"/>
      <c r="R538" s="441"/>
      <c r="S538" s="441"/>
      <c r="T538" s="441"/>
      <c r="U538" s="441"/>
      <c r="V538" s="441"/>
      <c r="W538" s="441"/>
      <c r="X538" s="441"/>
      <c r="Y538" s="441"/>
      <c r="Z538" s="441"/>
    </row>
    <row r="539" spans="1:26" ht="12.75" customHeight="1" x14ac:dyDescent="0.2">
      <c r="A539" s="441"/>
      <c r="B539" s="441"/>
      <c r="C539" s="447"/>
      <c r="D539" s="447"/>
      <c r="E539" s="447"/>
      <c r="F539" s="447"/>
      <c r="G539" s="447"/>
      <c r="H539" s="447"/>
      <c r="I539" s="447"/>
      <c r="J539" s="447"/>
      <c r="K539" s="447"/>
      <c r="L539" s="447"/>
      <c r="M539" s="447"/>
      <c r="N539" s="486"/>
      <c r="O539" s="441"/>
      <c r="P539" s="441"/>
      <c r="Q539" s="441"/>
      <c r="R539" s="441"/>
      <c r="S539" s="441"/>
      <c r="T539" s="441"/>
      <c r="U539" s="441"/>
      <c r="V539" s="441"/>
      <c r="W539" s="441"/>
      <c r="X539" s="441"/>
      <c r="Y539" s="441"/>
      <c r="Z539" s="441"/>
    </row>
    <row r="540" spans="1:26" ht="12.75" customHeight="1" x14ac:dyDescent="0.2">
      <c r="A540" s="441"/>
      <c r="B540" s="441"/>
      <c r="C540" s="447"/>
      <c r="D540" s="447"/>
      <c r="E540" s="447"/>
      <c r="F540" s="447"/>
      <c r="G540" s="447"/>
      <c r="H540" s="447"/>
      <c r="I540" s="447"/>
      <c r="J540" s="447"/>
      <c r="K540" s="447"/>
      <c r="L540" s="447"/>
      <c r="M540" s="447"/>
      <c r="N540" s="486"/>
      <c r="O540" s="441"/>
      <c r="P540" s="441"/>
      <c r="Q540" s="441"/>
      <c r="R540" s="441"/>
      <c r="S540" s="441"/>
      <c r="T540" s="441"/>
      <c r="U540" s="441"/>
      <c r="V540" s="441"/>
      <c r="W540" s="441"/>
      <c r="X540" s="441"/>
      <c r="Y540" s="441"/>
      <c r="Z540" s="441"/>
    </row>
    <row r="541" spans="1:26" ht="12.75" customHeight="1" x14ac:dyDescent="0.2">
      <c r="A541" s="441"/>
      <c r="B541" s="441"/>
      <c r="C541" s="447"/>
      <c r="D541" s="447"/>
      <c r="E541" s="447"/>
      <c r="F541" s="447"/>
      <c r="G541" s="447"/>
      <c r="H541" s="447"/>
      <c r="I541" s="447"/>
      <c r="J541" s="447"/>
      <c r="K541" s="447"/>
      <c r="L541" s="447"/>
      <c r="M541" s="447"/>
      <c r="N541" s="486"/>
      <c r="O541" s="441"/>
      <c r="P541" s="441"/>
      <c r="Q541" s="441"/>
      <c r="R541" s="441"/>
      <c r="S541" s="441"/>
      <c r="T541" s="441"/>
      <c r="U541" s="441"/>
      <c r="V541" s="441"/>
      <c r="W541" s="441"/>
      <c r="X541" s="441"/>
      <c r="Y541" s="441"/>
      <c r="Z541" s="441"/>
    </row>
    <row r="542" spans="1:26" ht="12.75" customHeight="1" x14ac:dyDescent="0.2">
      <c r="A542" s="441"/>
      <c r="B542" s="441"/>
      <c r="C542" s="447"/>
      <c r="D542" s="447"/>
      <c r="E542" s="447"/>
      <c r="F542" s="447"/>
      <c r="G542" s="447"/>
      <c r="H542" s="447"/>
      <c r="I542" s="447"/>
      <c r="J542" s="447"/>
      <c r="K542" s="447"/>
      <c r="L542" s="447"/>
      <c r="M542" s="447"/>
      <c r="N542" s="486"/>
      <c r="O542" s="441"/>
      <c r="P542" s="441"/>
      <c r="Q542" s="441"/>
      <c r="R542" s="441"/>
      <c r="S542" s="441"/>
      <c r="T542" s="441"/>
      <c r="U542" s="441"/>
      <c r="V542" s="441"/>
      <c r="W542" s="441"/>
      <c r="X542" s="441"/>
      <c r="Y542" s="441"/>
      <c r="Z542" s="441"/>
    </row>
    <row r="543" spans="1:26" ht="12.75" customHeight="1" x14ac:dyDescent="0.2">
      <c r="A543" s="441"/>
      <c r="B543" s="441"/>
      <c r="C543" s="447"/>
      <c r="D543" s="447"/>
      <c r="E543" s="447"/>
      <c r="F543" s="447"/>
      <c r="G543" s="447"/>
      <c r="H543" s="447"/>
      <c r="I543" s="447"/>
      <c r="J543" s="447"/>
      <c r="K543" s="447"/>
      <c r="L543" s="447"/>
      <c r="M543" s="447"/>
      <c r="N543" s="486"/>
      <c r="O543" s="441"/>
      <c r="P543" s="441"/>
      <c r="Q543" s="441"/>
      <c r="R543" s="441"/>
      <c r="S543" s="441"/>
      <c r="T543" s="441"/>
      <c r="U543" s="441"/>
      <c r="V543" s="441"/>
      <c r="W543" s="441"/>
      <c r="X543" s="441"/>
      <c r="Y543" s="441"/>
      <c r="Z543" s="441"/>
    </row>
    <row r="544" spans="1:26" ht="12.75" customHeight="1" x14ac:dyDescent="0.2">
      <c r="A544" s="441"/>
      <c r="B544" s="441"/>
      <c r="C544" s="447"/>
      <c r="D544" s="447"/>
      <c r="E544" s="447"/>
      <c r="F544" s="447"/>
      <c r="G544" s="447"/>
      <c r="H544" s="447"/>
      <c r="I544" s="447"/>
      <c r="J544" s="447"/>
      <c r="K544" s="447"/>
      <c r="L544" s="447"/>
      <c r="M544" s="447"/>
      <c r="N544" s="486"/>
      <c r="O544" s="441"/>
      <c r="P544" s="441"/>
      <c r="Q544" s="441"/>
      <c r="R544" s="441"/>
      <c r="S544" s="441"/>
      <c r="T544" s="441"/>
      <c r="U544" s="441"/>
      <c r="V544" s="441"/>
      <c r="W544" s="441"/>
      <c r="X544" s="441"/>
      <c r="Y544" s="441"/>
      <c r="Z544" s="441"/>
    </row>
    <row r="545" spans="1:26" ht="12.75" customHeight="1" x14ac:dyDescent="0.2">
      <c r="A545" s="441"/>
      <c r="B545" s="441"/>
      <c r="C545" s="447"/>
      <c r="D545" s="447"/>
      <c r="E545" s="447"/>
      <c r="F545" s="447"/>
      <c r="G545" s="447"/>
      <c r="H545" s="447"/>
      <c r="I545" s="447"/>
      <c r="J545" s="447"/>
      <c r="K545" s="447"/>
      <c r="L545" s="447"/>
      <c r="M545" s="447"/>
      <c r="N545" s="486"/>
      <c r="O545" s="441"/>
      <c r="P545" s="441"/>
      <c r="Q545" s="441"/>
      <c r="R545" s="441"/>
      <c r="S545" s="441"/>
      <c r="T545" s="441"/>
      <c r="U545" s="441"/>
      <c r="V545" s="441"/>
      <c r="W545" s="441"/>
      <c r="X545" s="441"/>
      <c r="Y545" s="441"/>
      <c r="Z545" s="441"/>
    </row>
    <row r="546" spans="1:26" ht="12.75" customHeight="1" x14ac:dyDescent="0.2">
      <c r="A546" s="441"/>
      <c r="B546" s="441"/>
      <c r="C546" s="447"/>
      <c r="D546" s="447"/>
      <c r="E546" s="447"/>
      <c r="F546" s="447"/>
      <c r="G546" s="447"/>
      <c r="H546" s="447"/>
      <c r="I546" s="447"/>
      <c r="J546" s="447"/>
      <c r="K546" s="447"/>
      <c r="L546" s="447"/>
      <c r="M546" s="447"/>
      <c r="N546" s="486"/>
      <c r="O546" s="441"/>
      <c r="P546" s="441"/>
      <c r="Q546" s="441"/>
      <c r="R546" s="441"/>
      <c r="S546" s="441"/>
      <c r="T546" s="441"/>
      <c r="U546" s="441"/>
      <c r="V546" s="441"/>
      <c r="W546" s="441"/>
      <c r="X546" s="441"/>
      <c r="Y546" s="441"/>
      <c r="Z546" s="441"/>
    </row>
    <row r="547" spans="1:26" ht="12.75" customHeight="1" x14ac:dyDescent="0.2">
      <c r="A547" s="441"/>
      <c r="B547" s="441"/>
      <c r="C547" s="447"/>
      <c r="D547" s="447"/>
      <c r="E547" s="447"/>
      <c r="F547" s="447"/>
      <c r="G547" s="447"/>
      <c r="H547" s="447"/>
      <c r="I547" s="447"/>
      <c r="J547" s="447"/>
      <c r="K547" s="447"/>
      <c r="L547" s="447"/>
      <c r="M547" s="447"/>
      <c r="N547" s="486"/>
      <c r="O547" s="441"/>
      <c r="P547" s="441"/>
      <c r="Q547" s="441"/>
      <c r="R547" s="441"/>
      <c r="S547" s="441"/>
      <c r="T547" s="441"/>
      <c r="U547" s="441"/>
      <c r="V547" s="441"/>
      <c r="W547" s="441"/>
      <c r="X547" s="441"/>
      <c r="Y547" s="441"/>
      <c r="Z547" s="441"/>
    </row>
    <row r="548" spans="1:26" ht="12.75" customHeight="1" x14ac:dyDescent="0.2">
      <c r="A548" s="441"/>
      <c r="B548" s="441"/>
      <c r="C548" s="447"/>
      <c r="D548" s="447"/>
      <c r="E548" s="447"/>
      <c r="F548" s="447"/>
      <c r="G548" s="447"/>
      <c r="H548" s="447"/>
      <c r="I548" s="447"/>
      <c r="J548" s="447"/>
      <c r="K548" s="447"/>
      <c r="L548" s="447"/>
      <c r="M548" s="447"/>
      <c r="N548" s="486"/>
      <c r="O548" s="441"/>
      <c r="P548" s="441"/>
      <c r="Q548" s="441"/>
      <c r="R548" s="441"/>
      <c r="S548" s="441"/>
      <c r="T548" s="441"/>
      <c r="U548" s="441"/>
      <c r="V548" s="441"/>
      <c r="W548" s="441"/>
      <c r="X548" s="441"/>
      <c r="Y548" s="441"/>
      <c r="Z548" s="441"/>
    </row>
    <row r="549" spans="1:26" ht="12.75" customHeight="1" x14ac:dyDescent="0.2">
      <c r="A549" s="441"/>
      <c r="B549" s="441"/>
      <c r="C549" s="447"/>
      <c r="D549" s="447"/>
      <c r="E549" s="447"/>
      <c r="F549" s="447"/>
      <c r="G549" s="447"/>
      <c r="H549" s="447"/>
      <c r="I549" s="447"/>
      <c r="J549" s="447"/>
      <c r="K549" s="447"/>
      <c r="L549" s="447"/>
      <c r="M549" s="447"/>
      <c r="N549" s="486"/>
      <c r="O549" s="441"/>
      <c r="P549" s="441"/>
      <c r="Q549" s="441"/>
      <c r="R549" s="441"/>
      <c r="S549" s="441"/>
      <c r="T549" s="441"/>
      <c r="U549" s="441"/>
      <c r="V549" s="441"/>
      <c r="W549" s="441"/>
      <c r="X549" s="441"/>
      <c r="Y549" s="441"/>
      <c r="Z549" s="441"/>
    </row>
    <row r="550" spans="1:26" ht="12.75" customHeight="1" x14ac:dyDescent="0.2">
      <c r="A550" s="441"/>
      <c r="B550" s="441"/>
      <c r="C550" s="447"/>
      <c r="D550" s="447"/>
      <c r="E550" s="447"/>
      <c r="F550" s="447"/>
      <c r="G550" s="447"/>
      <c r="H550" s="447"/>
      <c r="I550" s="447"/>
      <c r="J550" s="447"/>
      <c r="K550" s="447"/>
      <c r="L550" s="447"/>
      <c r="M550" s="447"/>
      <c r="N550" s="486"/>
      <c r="O550" s="441"/>
      <c r="P550" s="441"/>
      <c r="Q550" s="441"/>
      <c r="R550" s="441"/>
      <c r="S550" s="441"/>
      <c r="T550" s="441"/>
      <c r="U550" s="441"/>
      <c r="V550" s="441"/>
      <c r="W550" s="441"/>
      <c r="X550" s="441"/>
      <c r="Y550" s="441"/>
      <c r="Z550" s="441"/>
    </row>
    <row r="551" spans="1:26" ht="12.75" customHeight="1" x14ac:dyDescent="0.2">
      <c r="A551" s="441"/>
      <c r="B551" s="441"/>
      <c r="C551" s="447"/>
      <c r="D551" s="447"/>
      <c r="E551" s="447"/>
      <c r="F551" s="447"/>
      <c r="G551" s="447"/>
      <c r="H551" s="447"/>
      <c r="I551" s="447"/>
      <c r="J551" s="447"/>
      <c r="K551" s="447"/>
      <c r="L551" s="447"/>
      <c r="M551" s="447"/>
      <c r="N551" s="486"/>
      <c r="O551" s="441"/>
      <c r="P551" s="441"/>
      <c r="Q551" s="441"/>
      <c r="R551" s="441"/>
      <c r="S551" s="441"/>
      <c r="T551" s="441"/>
      <c r="U551" s="441"/>
      <c r="V551" s="441"/>
      <c r="W551" s="441"/>
      <c r="X551" s="441"/>
      <c r="Y551" s="441"/>
      <c r="Z551" s="441"/>
    </row>
    <row r="552" spans="1:26" ht="12.75" customHeight="1" x14ac:dyDescent="0.2">
      <c r="A552" s="441"/>
      <c r="B552" s="441"/>
      <c r="C552" s="447"/>
      <c r="D552" s="447"/>
      <c r="E552" s="447"/>
      <c r="F552" s="447"/>
      <c r="G552" s="447"/>
      <c r="H552" s="447"/>
      <c r="I552" s="447"/>
      <c r="J552" s="447"/>
      <c r="K552" s="447"/>
      <c r="L552" s="447"/>
      <c r="M552" s="447"/>
      <c r="N552" s="486"/>
      <c r="O552" s="441"/>
      <c r="P552" s="441"/>
      <c r="Q552" s="441"/>
      <c r="R552" s="441"/>
      <c r="S552" s="441"/>
      <c r="T552" s="441"/>
      <c r="U552" s="441"/>
      <c r="V552" s="441"/>
      <c r="W552" s="441"/>
      <c r="X552" s="441"/>
      <c r="Y552" s="441"/>
      <c r="Z552" s="441"/>
    </row>
    <row r="553" spans="1:26" ht="12.75" customHeight="1" x14ac:dyDescent="0.2">
      <c r="A553" s="441"/>
      <c r="B553" s="441"/>
      <c r="C553" s="447"/>
      <c r="D553" s="447"/>
      <c r="E553" s="447"/>
      <c r="F553" s="447"/>
      <c r="G553" s="447"/>
      <c r="H553" s="447"/>
      <c r="I553" s="447"/>
      <c r="J553" s="447"/>
      <c r="K553" s="447"/>
      <c r="L553" s="447"/>
      <c r="M553" s="447"/>
      <c r="N553" s="486"/>
      <c r="O553" s="441"/>
      <c r="P553" s="441"/>
      <c r="Q553" s="441"/>
      <c r="R553" s="441"/>
      <c r="S553" s="441"/>
      <c r="T553" s="441"/>
      <c r="U553" s="441"/>
      <c r="V553" s="441"/>
      <c r="W553" s="441"/>
      <c r="X553" s="441"/>
      <c r="Y553" s="441"/>
      <c r="Z553" s="441"/>
    </row>
    <row r="554" spans="1:26" ht="12.75" customHeight="1" x14ac:dyDescent="0.2">
      <c r="A554" s="441"/>
      <c r="B554" s="441"/>
      <c r="C554" s="447"/>
      <c r="D554" s="447"/>
      <c r="E554" s="447"/>
      <c r="F554" s="447"/>
      <c r="G554" s="447"/>
      <c r="H554" s="447"/>
      <c r="I554" s="447"/>
      <c r="J554" s="447"/>
      <c r="K554" s="447"/>
      <c r="L554" s="447"/>
      <c r="M554" s="447"/>
      <c r="N554" s="486"/>
      <c r="O554" s="441"/>
      <c r="P554" s="441"/>
      <c r="Q554" s="441"/>
      <c r="R554" s="441"/>
      <c r="S554" s="441"/>
      <c r="T554" s="441"/>
      <c r="U554" s="441"/>
      <c r="V554" s="441"/>
      <c r="W554" s="441"/>
      <c r="X554" s="441"/>
      <c r="Y554" s="441"/>
      <c r="Z554" s="441"/>
    </row>
    <row r="555" spans="1:26" ht="12.75" customHeight="1" x14ac:dyDescent="0.2">
      <c r="A555" s="441"/>
      <c r="B555" s="441"/>
      <c r="C555" s="447"/>
      <c r="D555" s="447"/>
      <c r="E555" s="447"/>
      <c r="F555" s="447"/>
      <c r="G555" s="447"/>
      <c r="H555" s="447"/>
      <c r="I555" s="447"/>
      <c r="J555" s="447"/>
      <c r="K555" s="447"/>
      <c r="L555" s="447"/>
      <c r="M555" s="447"/>
      <c r="N555" s="486"/>
      <c r="O555" s="441"/>
      <c r="P555" s="441"/>
      <c r="Q555" s="441"/>
      <c r="R555" s="441"/>
      <c r="S555" s="441"/>
      <c r="T555" s="441"/>
      <c r="U555" s="441"/>
      <c r="V555" s="441"/>
      <c r="W555" s="441"/>
      <c r="X555" s="441"/>
      <c r="Y555" s="441"/>
      <c r="Z555" s="441"/>
    </row>
    <row r="556" spans="1:26" ht="12.75" customHeight="1" x14ac:dyDescent="0.2">
      <c r="A556" s="441"/>
      <c r="B556" s="441"/>
      <c r="C556" s="447"/>
      <c r="D556" s="447"/>
      <c r="E556" s="447"/>
      <c r="F556" s="447"/>
      <c r="G556" s="447"/>
      <c r="H556" s="447"/>
      <c r="I556" s="447"/>
      <c r="J556" s="447"/>
      <c r="K556" s="447"/>
      <c r="L556" s="447"/>
      <c r="M556" s="447"/>
      <c r="N556" s="486"/>
      <c r="O556" s="441"/>
      <c r="P556" s="441"/>
      <c r="Q556" s="441"/>
      <c r="R556" s="441"/>
      <c r="S556" s="441"/>
      <c r="T556" s="441"/>
      <c r="U556" s="441"/>
      <c r="V556" s="441"/>
      <c r="W556" s="441"/>
      <c r="X556" s="441"/>
      <c r="Y556" s="441"/>
      <c r="Z556" s="441"/>
    </row>
    <row r="557" spans="1:26" ht="12.75" customHeight="1" x14ac:dyDescent="0.2">
      <c r="A557" s="441"/>
      <c r="B557" s="441"/>
      <c r="C557" s="447"/>
      <c r="D557" s="447"/>
      <c r="E557" s="447"/>
      <c r="F557" s="447"/>
      <c r="G557" s="447"/>
      <c r="H557" s="447"/>
      <c r="I557" s="447"/>
      <c r="J557" s="447"/>
      <c r="K557" s="447"/>
      <c r="L557" s="447"/>
      <c r="M557" s="447"/>
      <c r="N557" s="486"/>
      <c r="O557" s="441"/>
      <c r="P557" s="441"/>
      <c r="Q557" s="441"/>
      <c r="R557" s="441"/>
      <c r="S557" s="441"/>
      <c r="T557" s="441"/>
      <c r="U557" s="441"/>
      <c r="V557" s="441"/>
      <c r="W557" s="441"/>
      <c r="X557" s="441"/>
      <c r="Y557" s="441"/>
      <c r="Z557" s="441"/>
    </row>
    <row r="558" spans="1:26" ht="12.75" customHeight="1" x14ac:dyDescent="0.2">
      <c r="A558" s="441"/>
      <c r="B558" s="441"/>
      <c r="C558" s="447"/>
      <c r="D558" s="447"/>
      <c r="E558" s="447"/>
      <c r="F558" s="447"/>
      <c r="G558" s="447"/>
      <c r="H558" s="447"/>
      <c r="I558" s="447"/>
      <c r="J558" s="447"/>
      <c r="K558" s="447"/>
      <c r="L558" s="447"/>
      <c r="M558" s="447"/>
      <c r="N558" s="486"/>
      <c r="O558" s="441"/>
      <c r="P558" s="441"/>
      <c r="Q558" s="441"/>
      <c r="R558" s="441"/>
      <c r="S558" s="441"/>
      <c r="T558" s="441"/>
      <c r="U558" s="441"/>
      <c r="V558" s="441"/>
      <c r="W558" s="441"/>
      <c r="X558" s="441"/>
      <c r="Y558" s="441"/>
      <c r="Z558" s="441"/>
    </row>
    <row r="559" spans="1:26" ht="12.75" customHeight="1" x14ac:dyDescent="0.2">
      <c r="A559" s="441"/>
      <c r="B559" s="441"/>
      <c r="C559" s="447"/>
      <c r="D559" s="447"/>
      <c r="E559" s="447"/>
      <c r="F559" s="447"/>
      <c r="G559" s="447"/>
      <c r="H559" s="447"/>
      <c r="I559" s="447"/>
      <c r="J559" s="447"/>
      <c r="K559" s="447"/>
      <c r="L559" s="447"/>
      <c r="M559" s="447"/>
      <c r="N559" s="486"/>
      <c r="O559" s="441"/>
      <c r="P559" s="441"/>
      <c r="Q559" s="441"/>
      <c r="R559" s="441"/>
      <c r="S559" s="441"/>
      <c r="T559" s="441"/>
      <c r="U559" s="441"/>
      <c r="V559" s="441"/>
      <c r="W559" s="441"/>
      <c r="X559" s="441"/>
      <c r="Y559" s="441"/>
      <c r="Z559" s="441"/>
    </row>
    <row r="560" spans="1:26" ht="12.75" customHeight="1" x14ac:dyDescent="0.2">
      <c r="A560" s="441"/>
      <c r="B560" s="441"/>
      <c r="C560" s="447"/>
      <c r="D560" s="447"/>
      <c r="E560" s="447"/>
      <c r="F560" s="447"/>
      <c r="G560" s="447"/>
      <c r="H560" s="447"/>
      <c r="I560" s="447"/>
      <c r="J560" s="447"/>
      <c r="K560" s="447"/>
      <c r="L560" s="447"/>
      <c r="M560" s="447"/>
      <c r="N560" s="486"/>
      <c r="O560" s="441"/>
      <c r="P560" s="441"/>
      <c r="Q560" s="441"/>
      <c r="R560" s="441"/>
      <c r="S560" s="441"/>
      <c r="T560" s="441"/>
      <c r="U560" s="441"/>
      <c r="V560" s="441"/>
      <c r="W560" s="441"/>
      <c r="X560" s="441"/>
      <c r="Y560" s="441"/>
      <c r="Z560" s="441"/>
    </row>
    <row r="561" spans="1:26" ht="12.75" customHeight="1" x14ac:dyDescent="0.2">
      <c r="A561" s="441"/>
      <c r="B561" s="441"/>
      <c r="C561" s="447"/>
      <c r="D561" s="447"/>
      <c r="E561" s="447"/>
      <c r="F561" s="447"/>
      <c r="G561" s="447"/>
      <c r="H561" s="447"/>
      <c r="I561" s="447"/>
      <c r="J561" s="447"/>
      <c r="K561" s="447"/>
      <c r="L561" s="447"/>
      <c r="M561" s="447"/>
      <c r="N561" s="486"/>
      <c r="O561" s="441"/>
      <c r="P561" s="441"/>
      <c r="Q561" s="441"/>
      <c r="R561" s="441"/>
      <c r="S561" s="441"/>
      <c r="T561" s="441"/>
      <c r="U561" s="441"/>
      <c r="V561" s="441"/>
      <c r="W561" s="441"/>
      <c r="X561" s="441"/>
      <c r="Y561" s="441"/>
      <c r="Z561" s="441"/>
    </row>
    <row r="562" spans="1:26" ht="12.75" customHeight="1" x14ac:dyDescent="0.2">
      <c r="A562" s="441"/>
      <c r="B562" s="441"/>
      <c r="C562" s="447"/>
      <c r="D562" s="447"/>
      <c r="E562" s="447"/>
      <c r="F562" s="447"/>
      <c r="G562" s="447"/>
      <c r="H562" s="447"/>
      <c r="I562" s="447"/>
      <c r="J562" s="447"/>
      <c r="K562" s="447"/>
      <c r="L562" s="447"/>
      <c r="M562" s="447"/>
      <c r="N562" s="486"/>
      <c r="O562" s="441"/>
      <c r="P562" s="441"/>
      <c r="Q562" s="441"/>
      <c r="R562" s="441"/>
      <c r="S562" s="441"/>
      <c r="T562" s="441"/>
      <c r="U562" s="441"/>
      <c r="V562" s="441"/>
      <c r="W562" s="441"/>
      <c r="X562" s="441"/>
      <c r="Y562" s="441"/>
      <c r="Z562" s="441"/>
    </row>
    <row r="563" spans="1:26" ht="12.75" customHeight="1" x14ac:dyDescent="0.2">
      <c r="A563" s="441"/>
      <c r="B563" s="441"/>
      <c r="C563" s="447"/>
      <c r="D563" s="447"/>
      <c r="E563" s="447"/>
      <c r="F563" s="447"/>
      <c r="G563" s="447"/>
      <c r="H563" s="447"/>
      <c r="I563" s="447"/>
      <c r="J563" s="447"/>
      <c r="K563" s="447"/>
      <c r="L563" s="447"/>
      <c r="M563" s="447"/>
      <c r="N563" s="486"/>
      <c r="O563" s="441"/>
      <c r="P563" s="441"/>
      <c r="Q563" s="441"/>
      <c r="R563" s="441"/>
      <c r="S563" s="441"/>
      <c r="T563" s="441"/>
      <c r="U563" s="441"/>
      <c r="V563" s="441"/>
      <c r="W563" s="441"/>
      <c r="X563" s="441"/>
      <c r="Y563" s="441"/>
      <c r="Z563" s="441"/>
    </row>
    <row r="564" spans="1:26" ht="12.75" customHeight="1" x14ac:dyDescent="0.2">
      <c r="A564" s="441"/>
      <c r="B564" s="441"/>
      <c r="C564" s="447"/>
      <c r="D564" s="447"/>
      <c r="E564" s="447"/>
      <c r="F564" s="447"/>
      <c r="G564" s="447"/>
      <c r="H564" s="447"/>
      <c r="I564" s="447"/>
      <c r="J564" s="447"/>
      <c r="K564" s="447"/>
      <c r="L564" s="447"/>
      <c r="M564" s="447"/>
      <c r="N564" s="486"/>
      <c r="O564" s="441"/>
      <c r="P564" s="441"/>
      <c r="Q564" s="441"/>
      <c r="R564" s="441"/>
      <c r="S564" s="441"/>
      <c r="T564" s="441"/>
      <c r="U564" s="441"/>
      <c r="V564" s="441"/>
      <c r="W564" s="441"/>
      <c r="X564" s="441"/>
      <c r="Y564" s="441"/>
      <c r="Z564" s="441"/>
    </row>
    <row r="565" spans="1:26" ht="12.75" customHeight="1" x14ac:dyDescent="0.2">
      <c r="A565" s="441"/>
      <c r="B565" s="441"/>
      <c r="C565" s="447"/>
      <c r="D565" s="447"/>
      <c r="E565" s="447"/>
      <c r="F565" s="447"/>
      <c r="G565" s="447"/>
      <c r="H565" s="447"/>
      <c r="I565" s="447"/>
      <c r="J565" s="447"/>
      <c r="K565" s="447"/>
      <c r="L565" s="447"/>
      <c r="M565" s="447"/>
      <c r="N565" s="486"/>
      <c r="O565" s="441"/>
      <c r="P565" s="441"/>
      <c r="Q565" s="441"/>
      <c r="R565" s="441"/>
      <c r="S565" s="441"/>
      <c r="T565" s="441"/>
      <c r="U565" s="441"/>
      <c r="V565" s="441"/>
      <c r="W565" s="441"/>
      <c r="X565" s="441"/>
      <c r="Y565" s="441"/>
      <c r="Z565" s="441"/>
    </row>
    <row r="566" spans="1:26" ht="12.75" customHeight="1" x14ac:dyDescent="0.2">
      <c r="A566" s="441"/>
      <c r="B566" s="441"/>
      <c r="C566" s="447"/>
      <c r="D566" s="447"/>
      <c r="E566" s="447"/>
      <c r="F566" s="447"/>
      <c r="G566" s="447"/>
      <c r="H566" s="447"/>
      <c r="I566" s="447"/>
      <c r="J566" s="447"/>
      <c r="K566" s="447"/>
      <c r="L566" s="447"/>
      <c r="M566" s="447"/>
      <c r="N566" s="486"/>
      <c r="O566" s="441"/>
      <c r="P566" s="441"/>
      <c r="Q566" s="441"/>
      <c r="R566" s="441"/>
      <c r="S566" s="441"/>
      <c r="T566" s="441"/>
      <c r="U566" s="441"/>
      <c r="V566" s="441"/>
      <c r="W566" s="441"/>
      <c r="X566" s="441"/>
      <c r="Y566" s="441"/>
      <c r="Z566" s="441"/>
    </row>
    <row r="567" spans="1:26" ht="12.75" customHeight="1" x14ac:dyDescent="0.2">
      <c r="A567" s="441"/>
      <c r="B567" s="441"/>
      <c r="C567" s="447"/>
      <c r="D567" s="447"/>
      <c r="E567" s="447"/>
      <c r="F567" s="447"/>
      <c r="G567" s="447"/>
      <c r="H567" s="447"/>
      <c r="I567" s="447"/>
      <c r="J567" s="447"/>
      <c r="K567" s="447"/>
      <c r="L567" s="447"/>
      <c r="M567" s="447"/>
      <c r="N567" s="486"/>
      <c r="O567" s="441"/>
      <c r="P567" s="441"/>
      <c r="Q567" s="441"/>
      <c r="R567" s="441"/>
      <c r="S567" s="441"/>
      <c r="T567" s="441"/>
      <c r="U567" s="441"/>
      <c r="V567" s="441"/>
      <c r="W567" s="441"/>
      <c r="X567" s="441"/>
      <c r="Y567" s="441"/>
      <c r="Z567" s="441"/>
    </row>
    <row r="568" spans="1:26" ht="12.75" customHeight="1" x14ac:dyDescent="0.2">
      <c r="A568" s="441"/>
      <c r="B568" s="441"/>
      <c r="C568" s="447"/>
      <c r="D568" s="447"/>
      <c r="E568" s="447"/>
      <c r="F568" s="447"/>
      <c r="G568" s="447"/>
      <c r="H568" s="447"/>
      <c r="I568" s="447"/>
      <c r="J568" s="447"/>
      <c r="K568" s="447"/>
      <c r="L568" s="447"/>
      <c r="M568" s="447"/>
      <c r="N568" s="486"/>
      <c r="O568" s="441"/>
      <c r="P568" s="441"/>
      <c r="Q568" s="441"/>
      <c r="R568" s="441"/>
      <c r="S568" s="441"/>
      <c r="T568" s="441"/>
      <c r="U568" s="441"/>
      <c r="V568" s="441"/>
      <c r="W568" s="441"/>
      <c r="X568" s="441"/>
      <c r="Y568" s="441"/>
      <c r="Z568" s="441"/>
    </row>
    <row r="569" spans="1:26" ht="12.75" customHeight="1" x14ac:dyDescent="0.2">
      <c r="A569" s="441"/>
      <c r="B569" s="441"/>
      <c r="C569" s="447"/>
      <c r="D569" s="447"/>
      <c r="E569" s="447"/>
      <c r="F569" s="447"/>
      <c r="G569" s="447"/>
      <c r="H569" s="447"/>
      <c r="I569" s="447"/>
      <c r="J569" s="447"/>
      <c r="K569" s="447"/>
      <c r="L569" s="447"/>
      <c r="M569" s="447"/>
      <c r="N569" s="486"/>
      <c r="O569" s="441"/>
      <c r="P569" s="441"/>
      <c r="Q569" s="441"/>
      <c r="R569" s="441"/>
      <c r="S569" s="441"/>
      <c r="T569" s="441"/>
      <c r="U569" s="441"/>
      <c r="V569" s="441"/>
      <c r="W569" s="441"/>
      <c r="X569" s="441"/>
      <c r="Y569" s="441"/>
      <c r="Z569" s="441"/>
    </row>
    <row r="570" spans="1:26" ht="12.75" customHeight="1" x14ac:dyDescent="0.2">
      <c r="A570" s="441"/>
      <c r="B570" s="441"/>
      <c r="C570" s="447"/>
      <c r="D570" s="447"/>
      <c r="E570" s="447"/>
      <c r="F570" s="447"/>
      <c r="G570" s="447"/>
      <c r="H570" s="447"/>
      <c r="I570" s="447"/>
      <c r="J570" s="447"/>
      <c r="K570" s="447"/>
      <c r="L570" s="447"/>
      <c r="M570" s="447"/>
      <c r="N570" s="486"/>
      <c r="O570" s="441"/>
      <c r="P570" s="441"/>
      <c r="Q570" s="441"/>
      <c r="R570" s="441"/>
      <c r="S570" s="441"/>
      <c r="T570" s="441"/>
      <c r="U570" s="441"/>
      <c r="V570" s="441"/>
      <c r="W570" s="441"/>
      <c r="X570" s="441"/>
      <c r="Y570" s="441"/>
      <c r="Z570" s="441"/>
    </row>
    <row r="571" spans="1:26" ht="12.75" customHeight="1" x14ac:dyDescent="0.2">
      <c r="A571" s="441"/>
      <c r="B571" s="441"/>
      <c r="C571" s="447"/>
      <c r="D571" s="447"/>
      <c r="E571" s="447"/>
      <c r="F571" s="447"/>
      <c r="G571" s="447"/>
      <c r="H571" s="447"/>
      <c r="I571" s="447"/>
      <c r="J571" s="447"/>
      <c r="K571" s="447"/>
      <c r="L571" s="447"/>
      <c r="M571" s="447"/>
      <c r="N571" s="486"/>
      <c r="O571" s="441"/>
      <c r="P571" s="441"/>
      <c r="Q571" s="441"/>
      <c r="R571" s="441"/>
      <c r="S571" s="441"/>
      <c r="T571" s="441"/>
      <c r="U571" s="441"/>
      <c r="V571" s="441"/>
      <c r="W571" s="441"/>
      <c r="X571" s="441"/>
      <c r="Y571" s="441"/>
      <c r="Z571" s="441"/>
    </row>
    <row r="572" spans="1:26" ht="12.75" customHeight="1" x14ac:dyDescent="0.2">
      <c r="A572" s="441"/>
      <c r="B572" s="441"/>
      <c r="C572" s="447"/>
      <c r="D572" s="447"/>
      <c r="E572" s="447"/>
      <c r="F572" s="447"/>
      <c r="G572" s="447"/>
      <c r="H572" s="447"/>
      <c r="I572" s="447"/>
      <c r="J572" s="447"/>
      <c r="K572" s="447"/>
      <c r="L572" s="447"/>
      <c r="M572" s="447"/>
      <c r="N572" s="486"/>
      <c r="O572" s="441"/>
      <c r="P572" s="441"/>
      <c r="Q572" s="441"/>
      <c r="R572" s="441"/>
      <c r="S572" s="441"/>
      <c r="T572" s="441"/>
      <c r="U572" s="441"/>
      <c r="V572" s="441"/>
      <c r="W572" s="441"/>
      <c r="X572" s="441"/>
      <c r="Y572" s="441"/>
      <c r="Z572" s="441"/>
    </row>
    <row r="573" spans="1:26" ht="12.75" customHeight="1" x14ac:dyDescent="0.2">
      <c r="A573" s="441"/>
      <c r="B573" s="441"/>
      <c r="C573" s="447"/>
      <c r="D573" s="447"/>
      <c r="E573" s="447"/>
      <c r="F573" s="447"/>
      <c r="G573" s="447"/>
      <c r="H573" s="447"/>
      <c r="I573" s="447"/>
      <c r="J573" s="447"/>
      <c r="K573" s="447"/>
      <c r="L573" s="447"/>
      <c r="M573" s="447"/>
      <c r="N573" s="486"/>
      <c r="O573" s="441"/>
      <c r="P573" s="441"/>
      <c r="Q573" s="441"/>
      <c r="R573" s="441"/>
      <c r="S573" s="441"/>
      <c r="T573" s="441"/>
      <c r="U573" s="441"/>
      <c r="V573" s="441"/>
      <c r="W573" s="441"/>
      <c r="X573" s="441"/>
      <c r="Y573" s="441"/>
      <c r="Z573" s="441"/>
    </row>
    <row r="574" spans="1:26" ht="12.75" customHeight="1" x14ac:dyDescent="0.2">
      <c r="A574" s="441"/>
      <c r="B574" s="441"/>
      <c r="C574" s="447"/>
      <c r="D574" s="447"/>
      <c r="E574" s="447"/>
      <c r="F574" s="447"/>
      <c r="G574" s="447"/>
      <c r="H574" s="447"/>
      <c r="I574" s="447"/>
      <c r="J574" s="447"/>
      <c r="K574" s="447"/>
      <c r="L574" s="447"/>
      <c r="M574" s="447"/>
      <c r="N574" s="486"/>
      <c r="O574" s="441"/>
      <c r="P574" s="441"/>
      <c r="Q574" s="441"/>
      <c r="R574" s="441"/>
      <c r="S574" s="441"/>
      <c r="T574" s="441"/>
      <c r="U574" s="441"/>
      <c r="V574" s="441"/>
      <c r="W574" s="441"/>
      <c r="X574" s="441"/>
      <c r="Y574" s="441"/>
      <c r="Z574" s="441"/>
    </row>
    <row r="575" spans="1:26" ht="12.75" customHeight="1" x14ac:dyDescent="0.2">
      <c r="A575" s="441"/>
      <c r="B575" s="441"/>
      <c r="C575" s="447"/>
      <c r="D575" s="447"/>
      <c r="E575" s="447"/>
      <c r="F575" s="447"/>
      <c r="G575" s="447"/>
      <c r="H575" s="447"/>
      <c r="I575" s="447"/>
      <c r="J575" s="447"/>
      <c r="K575" s="447"/>
      <c r="L575" s="447"/>
      <c r="M575" s="447"/>
      <c r="N575" s="486"/>
      <c r="O575" s="441"/>
      <c r="P575" s="441"/>
      <c r="Q575" s="441"/>
      <c r="R575" s="441"/>
      <c r="S575" s="441"/>
      <c r="T575" s="441"/>
      <c r="U575" s="441"/>
      <c r="V575" s="441"/>
      <c r="W575" s="441"/>
      <c r="X575" s="441"/>
      <c r="Y575" s="441"/>
      <c r="Z575" s="441"/>
    </row>
    <row r="576" spans="1:26" ht="12.75" customHeight="1" x14ac:dyDescent="0.2">
      <c r="A576" s="441"/>
      <c r="B576" s="441"/>
      <c r="C576" s="447"/>
      <c r="D576" s="447"/>
      <c r="E576" s="447"/>
      <c r="F576" s="447"/>
      <c r="G576" s="447"/>
      <c r="H576" s="447"/>
      <c r="I576" s="447"/>
      <c r="J576" s="447"/>
      <c r="K576" s="447"/>
      <c r="L576" s="447"/>
      <c r="M576" s="447"/>
      <c r="N576" s="486"/>
      <c r="O576" s="441"/>
      <c r="P576" s="441"/>
      <c r="Q576" s="441"/>
      <c r="R576" s="441"/>
      <c r="S576" s="441"/>
      <c r="T576" s="441"/>
      <c r="U576" s="441"/>
      <c r="V576" s="441"/>
      <c r="W576" s="441"/>
      <c r="X576" s="441"/>
      <c r="Y576" s="441"/>
      <c r="Z576" s="441"/>
    </row>
    <row r="577" spans="1:26" ht="12.75" customHeight="1" x14ac:dyDescent="0.2">
      <c r="A577" s="441"/>
      <c r="B577" s="441"/>
      <c r="C577" s="447"/>
      <c r="D577" s="447"/>
      <c r="E577" s="447"/>
      <c r="F577" s="447"/>
      <c r="G577" s="447"/>
      <c r="H577" s="447"/>
      <c r="I577" s="447"/>
      <c r="J577" s="447"/>
      <c r="K577" s="447"/>
      <c r="L577" s="447"/>
      <c r="M577" s="447"/>
      <c r="N577" s="486"/>
      <c r="O577" s="441"/>
      <c r="P577" s="441"/>
      <c r="Q577" s="441"/>
      <c r="R577" s="441"/>
      <c r="S577" s="441"/>
      <c r="T577" s="441"/>
      <c r="U577" s="441"/>
      <c r="V577" s="441"/>
      <c r="W577" s="441"/>
      <c r="X577" s="441"/>
      <c r="Y577" s="441"/>
      <c r="Z577" s="441"/>
    </row>
    <row r="578" spans="1:26" ht="12.75" customHeight="1" x14ac:dyDescent="0.2">
      <c r="A578" s="441"/>
      <c r="B578" s="441"/>
      <c r="C578" s="447"/>
      <c r="D578" s="447"/>
      <c r="E578" s="447"/>
      <c r="F578" s="447"/>
      <c r="G578" s="447"/>
      <c r="H578" s="447"/>
      <c r="I578" s="447"/>
      <c r="J578" s="447"/>
      <c r="K578" s="447"/>
      <c r="L578" s="447"/>
      <c r="M578" s="447"/>
      <c r="N578" s="486"/>
      <c r="O578" s="441"/>
      <c r="P578" s="441"/>
      <c r="Q578" s="441"/>
      <c r="R578" s="441"/>
      <c r="S578" s="441"/>
      <c r="T578" s="441"/>
      <c r="U578" s="441"/>
      <c r="V578" s="441"/>
      <c r="W578" s="441"/>
      <c r="X578" s="441"/>
      <c r="Y578" s="441"/>
      <c r="Z578" s="441"/>
    </row>
    <row r="579" spans="1:26" ht="12.75" customHeight="1" x14ac:dyDescent="0.2">
      <c r="A579" s="441"/>
      <c r="B579" s="441"/>
      <c r="C579" s="447"/>
      <c r="D579" s="447"/>
      <c r="E579" s="447"/>
      <c r="F579" s="447"/>
      <c r="G579" s="447"/>
      <c r="H579" s="447"/>
      <c r="I579" s="447"/>
      <c r="J579" s="447"/>
      <c r="K579" s="447"/>
      <c r="L579" s="447"/>
      <c r="M579" s="447"/>
      <c r="N579" s="486"/>
      <c r="O579" s="441"/>
      <c r="P579" s="441"/>
      <c r="Q579" s="441"/>
      <c r="R579" s="441"/>
      <c r="S579" s="441"/>
      <c r="T579" s="441"/>
      <c r="U579" s="441"/>
      <c r="V579" s="441"/>
      <c r="W579" s="441"/>
      <c r="X579" s="441"/>
      <c r="Y579" s="441"/>
      <c r="Z579" s="441"/>
    </row>
    <row r="580" spans="1:26" ht="12.75" customHeight="1" x14ac:dyDescent="0.2">
      <c r="A580" s="441"/>
      <c r="B580" s="441"/>
      <c r="C580" s="447"/>
      <c r="D580" s="447"/>
      <c r="E580" s="447"/>
      <c r="F580" s="447"/>
      <c r="G580" s="447"/>
      <c r="H580" s="447"/>
      <c r="I580" s="447"/>
      <c r="J580" s="447"/>
      <c r="K580" s="447"/>
      <c r="L580" s="447"/>
      <c r="M580" s="447"/>
      <c r="N580" s="486"/>
      <c r="O580" s="441"/>
      <c r="P580" s="441"/>
      <c r="Q580" s="441"/>
      <c r="R580" s="441"/>
      <c r="S580" s="441"/>
      <c r="T580" s="441"/>
      <c r="U580" s="441"/>
      <c r="V580" s="441"/>
      <c r="W580" s="441"/>
      <c r="X580" s="441"/>
      <c r="Y580" s="441"/>
      <c r="Z580" s="441"/>
    </row>
    <row r="581" spans="1:26" ht="12.75" customHeight="1" x14ac:dyDescent="0.2">
      <c r="A581" s="441"/>
      <c r="B581" s="441"/>
      <c r="C581" s="447"/>
      <c r="D581" s="447"/>
      <c r="E581" s="447"/>
      <c r="F581" s="447"/>
      <c r="G581" s="447"/>
      <c r="H581" s="447"/>
      <c r="I581" s="447"/>
      <c r="J581" s="447"/>
      <c r="K581" s="447"/>
      <c r="L581" s="447"/>
      <c r="M581" s="447"/>
      <c r="N581" s="486"/>
      <c r="O581" s="441"/>
      <c r="P581" s="441"/>
      <c r="Q581" s="441"/>
      <c r="R581" s="441"/>
      <c r="S581" s="441"/>
      <c r="T581" s="441"/>
      <c r="U581" s="441"/>
      <c r="V581" s="441"/>
      <c r="W581" s="441"/>
      <c r="X581" s="441"/>
      <c r="Y581" s="441"/>
      <c r="Z581" s="441"/>
    </row>
    <row r="582" spans="1:26" ht="12.75" customHeight="1" x14ac:dyDescent="0.2">
      <c r="A582" s="441"/>
      <c r="B582" s="441"/>
      <c r="C582" s="447"/>
      <c r="D582" s="447"/>
      <c r="E582" s="447"/>
      <c r="F582" s="447"/>
      <c r="G582" s="447"/>
      <c r="H582" s="447"/>
      <c r="I582" s="447"/>
      <c r="J582" s="447"/>
      <c r="K582" s="447"/>
      <c r="L582" s="447"/>
      <c r="M582" s="447"/>
      <c r="N582" s="486"/>
      <c r="O582" s="441"/>
      <c r="P582" s="441"/>
      <c r="Q582" s="441"/>
      <c r="R582" s="441"/>
      <c r="S582" s="441"/>
      <c r="T582" s="441"/>
      <c r="U582" s="441"/>
      <c r="V582" s="441"/>
      <c r="W582" s="441"/>
      <c r="X582" s="441"/>
      <c r="Y582" s="441"/>
      <c r="Z582" s="441"/>
    </row>
    <row r="583" spans="1:26" ht="12.75" customHeight="1" x14ac:dyDescent="0.2">
      <c r="A583" s="441"/>
      <c r="B583" s="441"/>
      <c r="C583" s="447"/>
      <c r="D583" s="447"/>
      <c r="E583" s="447"/>
      <c r="F583" s="447"/>
      <c r="G583" s="447"/>
      <c r="H583" s="447"/>
      <c r="I583" s="447"/>
      <c r="J583" s="447"/>
      <c r="K583" s="447"/>
      <c r="L583" s="447"/>
      <c r="M583" s="447"/>
      <c r="N583" s="486"/>
      <c r="O583" s="441"/>
      <c r="P583" s="441"/>
      <c r="Q583" s="441"/>
      <c r="R583" s="441"/>
      <c r="S583" s="441"/>
      <c r="T583" s="441"/>
      <c r="U583" s="441"/>
      <c r="V583" s="441"/>
      <c r="W583" s="441"/>
      <c r="X583" s="441"/>
      <c r="Y583" s="441"/>
      <c r="Z583" s="441"/>
    </row>
    <row r="584" spans="1:26" ht="12.75" customHeight="1" x14ac:dyDescent="0.2">
      <c r="A584" s="441"/>
      <c r="B584" s="441"/>
      <c r="C584" s="447"/>
      <c r="D584" s="447"/>
      <c r="E584" s="447"/>
      <c r="F584" s="447"/>
      <c r="G584" s="447"/>
      <c r="H584" s="447"/>
      <c r="I584" s="447"/>
      <c r="J584" s="447"/>
      <c r="K584" s="447"/>
      <c r="L584" s="447"/>
      <c r="M584" s="447"/>
      <c r="N584" s="486"/>
      <c r="O584" s="441"/>
      <c r="P584" s="441"/>
      <c r="Q584" s="441"/>
      <c r="R584" s="441"/>
      <c r="S584" s="441"/>
      <c r="T584" s="441"/>
      <c r="U584" s="441"/>
      <c r="V584" s="441"/>
      <c r="W584" s="441"/>
      <c r="X584" s="441"/>
      <c r="Y584" s="441"/>
      <c r="Z584" s="441"/>
    </row>
    <row r="585" spans="1:26" ht="12.75" customHeight="1" x14ac:dyDescent="0.2">
      <c r="A585" s="441"/>
      <c r="B585" s="441"/>
      <c r="C585" s="447"/>
      <c r="D585" s="447"/>
      <c r="E585" s="447"/>
      <c r="F585" s="447"/>
      <c r="G585" s="447"/>
      <c r="H585" s="447"/>
      <c r="I585" s="447"/>
      <c r="J585" s="447"/>
      <c r="K585" s="447"/>
      <c r="L585" s="447"/>
      <c r="M585" s="447"/>
      <c r="N585" s="486"/>
      <c r="O585" s="441"/>
      <c r="P585" s="441"/>
      <c r="Q585" s="441"/>
      <c r="R585" s="441"/>
      <c r="S585" s="441"/>
      <c r="T585" s="441"/>
      <c r="U585" s="441"/>
      <c r="V585" s="441"/>
      <c r="W585" s="441"/>
      <c r="X585" s="441"/>
      <c r="Y585" s="441"/>
      <c r="Z585" s="441"/>
    </row>
    <row r="586" spans="1:26" ht="12.75" customHeight="1" x14ac:dyDescent="0.2">
      <c r="A586" s="441"/>
      <c r="B586" s="441"/>
      <c r="C586" s="447"/>
      <c r="D586" s="447"/>
      <c r="E586" s="447"/>
      <c r="F586" s="447"/>
      <c r="G586" s="447"/>
      <c r="H586" s="447"/>
      <c r="I586" s="447"/>
      <c r="J586" s="447"/>
      <c r="K586" s="447"/>
      <c r="L586" s="447"/>
      <c r="M586" s="447"/>
      <c r="N586" s="486"/>
      <c r="O586" s="441"/>
      <c r="P586" s="441"/>
      <c r="Q586" s="441"/>
      <c r="R586" s="441"/>
      <c r="S586" s="441"/>
      <c r="T586" s="441"/>
      <c r="U586" s="441"/>
      <c r="V586" s="441"/>
      <c r="W586" s="441"/>
      <c r="X586" s="441"/>
      <c r="Y586" s="441"/>
      <c r="Z586" s="441"/>
    </row>
    <row r="587" spans="1:26" ht="12.75" customHeight="1" x14ac:dyDescent="0.2">
      <c r="A587" s="441"/>
      <c r="B587" s="441"/>
      <c r="C587" s="447"/>
      <c r="D587" s="447"/>
      <c r="E587" s="447"/>
      <c r="F587" s="447"/>
      <c r="G587" s="447"/>
      <c r="H587" s="447"/>
      <c r="I587" s="447"/>
      <c r="J587" s="447"/>
      <c r="K587" s="447"/>
      <c r="L587" s="447"/>
      <c r="M587" s="447"/>
      <c r="N587" s="486"/>
      <c r="O587" s="441"/>
      <c r="P587" s="441"/>
      <c r="Q587" s="441"/>
      <c r="R587" s="441"/>
      <c r="S587" s="441"/>
      <c r="T587" s="441"/>
      <c r="U587" s="441"/>
      <c r="V587" s="441"/>
      <c r="W587" s="441"/>
      <c r="X587" s="441"/>
      <c r="Y587" s="441"/>
      <c r="Z587" s="441"/>
    </row>
    <row r="588" spans="1:26" ht="12.75" customHeight="1" x14ac:dyDescent="0.2">
      <c r="A588" s="441"/>
      <c r="B588" s="441"/>
      <c r="C588" s="447"/>
      <c r="D588" s="447"/>
      <c r="E588" s="447"/>
      <c r="F588" s="447"/>
      <c r="G588" s="447"/>
      <c r="H588" s="447"/>
      <c r="I588" s="447"/>
      <c r="J588" s="447"/>
      <c r="K588" s="447"/>
      <c r="L588" s="447"/>
      <c r="M588" s="447"/>
      <c r="N588" s="486"/>
      <c r="O588" s="441"/>
      <c r="P588" s="441"/>
      <c r="Q588" s="441"/>
      <c r="R588" s="441"/>
      <c r="S588" s="441"/>
      <c r="T588" s="441"/>
      <c r="U588" s="441"/>
      <c r="V588" s="441"/>
      <c r="W588" s="441"/>
      <c r="X588" s="441"/>
      <c r="Y588" s="441"/>
      <c r="Z588" s="441"/>
    </row>
    <row r="589" spans="1:26" ht="12.75" customHeight="1" x14ac:dyDescent="0.2">
      <c r="A589" s="441"/>
      <c r="B589" s="441"/>
      <c r="C589" s="447"/>
      <c r="D589" s="447"/>
      <c r="E589" s="447"/>
      <c r="F589" s="447"/>
      <c r="G589" s="447"/>
      <c r="H589" s="447"/>
      <c r="I589" s="447"/>
      <c r="J589" s="447"/>
      <c r="K589" s="447"/>
      <c r="L589" s="447"/>
      <c r="M589" s="447"/>
      <c r="N589" s="486"/>
      <c r="O589" s="441"/>
      <c r="P589" s="441"/>
      <c r="Q589" s="441"/>
      <c r="R589" s="441"/>
      <c r="S589" s="441"/>
      <c r="T589" s="441"/>
      <c r="U589" s="441"/>
      <c r="V589" s="441"/>
      <c r="W589" s="441"/>
      <c r="X589" s="441"/>
      <c r="Y589" s="441"/>
      <c r="Z589" s="441"/>
    </row>
    <row r="590" spans="1:26" ht="12.75" customHeight="1" x14ac:dyDescent="0.2">
      <c r="A590" s="441"/>
      <c r="B590" s="441"/>
      <c r="C590" s="447"/>
      <c r="D590" s="447"/>
      <c r="E590" s="447"/>
      <c r="F590" s="447"/>
      <c r="G590" s="447"/>
      <c r="H590" s="447"/>
      <c r="I590" s="447"/>
      <c r="J590" s="447"/>
      <c r="K590" s="447"/>
      <c r="L590" s="447"/>
      <c r="M590" s="447"/>
      <c r="N590" s="486"/>
      <c r="O590" s="441"/>
      <c r="P590" s="441"/>
      <c r="Q590" s="441"/>
      <c r="R590" s="441"/>
      <c r="S590" s="441"/>
      <c r="T590" s="441"/>
      <c r="U590" s="441"/>
      <c r="V590" s="441"/>
      <c r="W590" s="441"/>
      <c r="X590" s="441"/>
      <c r="Y590" s="441"/>
      <c r="Z590" s="441"/>
    </row>
    <row r="591" spans="1:26" ht="12.75" customHeight="1" x14ac:dyDescent="0.2">
      <c r="A591" s="441"/>
      <c r="B591" s="441"/>
      <c r="C591" s="447"/>
      <c r="D591" s="447"/>
      <c r="E591" s="447"/>
      <c r="F591" s="447"/>
      <c r="G591" s="447"/>
      <c r="H591" s="447"/>
      <c r="I591" s="447"/>
      <c r="J591" s="447"/>
      <c r="K591" s="447"/>
      <c r="L591" s="447"/>
      <c r="M591" s="447"/>
      <c r="N591" s="486"/>
      <c r="O591" s="441"/>
      <c r="P591" s="441"/>
      <c r="Q591" s="441"/>
      <c r="R591" s="441"/>
      <c r="S591" s="441"/>
      <c r="T591" s="441"/>
      <c r="U591" s="441"/>
      <c r="V591" s="441"/>
      <c r="W591" s="441"/>
      <c r="X591" s="441"/>
      <c r="Y591" s="441"/>
      <c r="Z591" s="441"/>
    </row>
    <row r="592" spans="1:26" ht="12.75" customHeight="1" x14ac:dyDescent="0.2">
      <c r="A592" s="441"/>
      <c r="B592" s="441"/>
      <c r="C592" s="447"/>
      <c r="D592" s="447"/>
      <c r="E592" s="447"/>
      <c r="F592" s="447"/>
      <c r="G592" s="447"/>
      <c r="H592" s="447"/>
      <c r="I592" s="447"/>
      <c r="J592" s="447"/>
      <c r="K592" s="447"/>
      <c r="L592" s="447"/>
      <c r="M592" s="447"/>
      <c r="N592" s="486"/>
      <c r="O592" s="441"/>
      <c r="P592" s="441"/>
      <c r="Q592" s="441"/>
      <c r="R592" s="441"/>
      <c r="S592" s="441"/>
      <c r="T592" s="441"/>
      <c r="U592" s="441"/>
      <c r="V592" s="441"/>
      <c r="W592" s="441"/>
      <c r="X592" s="441"/>
      <c r="Y592" s="441"/>
      <c r="Z592" s="441"/>
    </row>
    <row r="593" spans="1:26" ht="12.75" customHeight="1" x14ac:dyDescent="0.2">
      <c r="A593" s="441"/>
      <c r="B593" s="441"/>
      <c r="C593" s="447"/>
      <c r="D593" s="447"/>
      <c r="E593" s="447"/>
      <c r="F593" s="447"/>
      <c r="G593" s="447"/>
      <c r="H593" s="447"/>
      <c r="I593" s="447"/>
      <c r="J593" s="447"/>
      <c r="K593" s="447"/>
      <c r="L593" s="447"/>
      <c r="M593" s="447"/>
      <c r="N593" s="486"/>
      <c r="O593" s="441"/>
      <c r="P593" s="441"/>
      <c r="Q593" s="441"/>
      <c r="R593" s="441"/>
      <c r="S593" s="441"/>
      <c r="T593" s="441"/>
      <c r="U593" s="441"/>
      <c r="V593" s="441"/>
      <c r="W593" s="441"/>
      <c r="X593" s="441"/>
      <c r="Y593" s="441"/>
      <c r="Z593" s="441"/>
    </row>
    <row r="594" spans="1:26" ht="12.75" customHeight="1" x14ac:dyDescent="0.2">
      <c r="A594" s="441"/>
      <c r="B594" s="441"/>
      <c r="C594" s="447"/>
      <c r="D594" s="447"/>
      <c r="E594" s="447"/>
      <c r="F594" s="447"/>
      <c r="G594" s="447"/>
      <c r="H594" s="447"/>
      <c r="I594" s="447"/>
      <c r="J594" s="447"/>
      <c r="K594" s="447"/>
      <c r="L594" s="447"/>
      <c r="M594" s="447"/>
      <c r="N594" s="486"/>
      <c r="O594" s="441"/>
      <c r="P594" s="441"/>
      <c r="Q594" s="441"/>
      <c r="R594" s="441"/>
      <c r="S594" s="441"/>
      <c r="T594" s="441"/>
      <c r="U594" s="441"/>
      <c r="V594" s="441"/>
      <c r="W594" s="441"/>
      <c r="X594" s="441"/>
      <c r="Y594" s="441"/>
      <c r="Z594" s="441"/>
    </row>
    <row r="595" spans="1:26" ht="12.75" customHeight="1" x14ac:dyDescent="0.2">
      <c r="A595" s="441"/>
      <c r="B595" s="441"/>
      <c r="C595" s="447"/>
      <c r="D595" s="447"/>
      <c r="E595" s="447"/>
      <c r="F595" s="447"/>
      <c r="G595" s="447"/>
      <c r="H595" s="447"/>
      <c r="I595" s="447"/>
      <c r="J595" s="447"/>
      <c r="K595" s="447"/>
      <c r="L595" s="447"/>
      <c r="M595" s="447"/>
      <c r="N595" s="486"/>
      <c r="O595" s="441"/>
      <c r="P595" s="441"/>
      <c r="Q595" s="441"/>
      <c r="R595" s="441"/>
      <c r="S595" s="441"/>
      <c r="T595" s="441"/>
      <c r="U595" s="441"/>
      <c r="V595" s="441"/>
      <c r="W595" s="441"/>
      <c r="X595" s="441"/>
      <c r="Y595" s="441"/>
      <c r="Z595" s="441"/>
    </row>
    <row r="596" spans="1:26" ht="12.75" customHeight="1" x14ac:dyDescent="0.2">
      <c r="A596" s="441"/>
      <c r="B596" s="441"/>
      <c r="C596" s="447"/>
      <c r="D596" s="447"/>
      <c r="E596" s="447"/>
      <c r="F596" s="447"/>
      <c r="G596" s="447"/>
      <c r="H596" s="447"/>
      <c r="I596" s="447"/>
      <c r="J596" s="447"/>
      <c r="K596" s="447"/>
      <c r="L596" s="447"/>
      <c r="M596" s="447"/>
      <c r="N596" s="486"/>
      <c r="O596" s="441"/>
      <c r="P596" s="441"/>
      <c r="Q596" s="441"/>
      <c r="R596" s="441"/>
      <c r="S596" s="441"/>
      <c r="T596" s="441"/>
      <c r="U596" s="441"/>
      <c r="V596" s="441"/>
      <c r="W596" s="441"/>
      <c r="X596" s="441"/>
      <c r="Y596" s="441"/>
      <c r="Z596" s="441"/>
    </row>
    <row r="597" spans="1:26" ht="12.75" customHeight="1" x14ac:dyDescent="0.2">
      <c r="A597" s="441"/>
      <c r="B597" s="441"/>
      <c r="C597" s="447"/>
      <c r="D597" s="447"/>
      <c r="E597" s="447"/>
      <c r="F597" s="447"/>
      <c r="G597" s="447"/>
      <c r="H597" s="447"/>
      <c r="I597" s="447"/>
      <c r="J597" s="447"/>
      <c r="K597" s="447"/>
      <c r="L597" s="447"/>
      <c r="M597" s="447"/>
      <c r="N597" s="486"/>
      <c r="O597" s="441"/>
      <c r="P597" s="441"/>
      <c r="Q597" s="441"/>
      <c r="R597" s="441"/>
      <c r="S597" s="441"/>
      <c r="T597" s="441"/>
      <c r="U597" s="441"/>
      <c r="V597" s="441"/>
      <c r="W597" s="441"/>
      <c r="X597" s="441"/>
      <c r="Y597" s="441"/>
      <c r="Z597" s="441"/>
    </row>
    <row r="598" spans="1:26" ht="12.75" customHeight="1" x14ac:dyDescent="0.2">
      <c r="A598" s="441"/>
      <c r="B598" s="441"/>
      <c r="C598" s="447"/>
      <c r="D598" s="447"/>
      <c r="E598" s="447"/>
      <c r="F598" s="447"/>
      <c r="G598" s="447"/>
      <c r="H598" s="447"/>
      <c r="I598" s="447"/>
      <c r="J598" s="447"/>
      <c r="K598" s="447"/>
      <c r="L598" s="447"/>
      <c r="M598" s="447"/>
      <c r="N598" s="486"/>
      <c r="O598" s="441"/>
      <c r="P598" s="441"/>
      <c r="Q598" s="441"/>
      <c r="R598" s="441"/>
      <c r="S598" s="441"/>
      <c r="T598" s="441"/>
      <c r="U598" s="441"/>
      <c r="V598" s="441"/>
      <c r="W598" s="441"/>
      <c r="X598" s="441"/>
      <c r="Y598" s="441"/>
      <c r="Z598" s="441"/>
    </row>
    <row r="599" spans="1:26" ht="12.75" customHeight="1" x14ac:dyDescent="0.2">
      <c r="A599" s="441"/>
      <c r="B599" s="441"/>
      <c r="C599" s="447"/>
      <c r="D599" s="447"/>
      <c r="E599" s="447"/>
      <c r="F599" s="447"/>
      <c r="G599" s="447"/>
      <c r="H599" s="447"/>
      <c r="I599" s="447"/>
      <c r="J599" s="447"/>
      <c r="K599" s="447"/>
      <c r="L599" s="447"/>
      <c r="M599" s="447"/>
      <c r="N599" s="486"/>
      <c r="O599" s="441"/>
      <c r="P599" s="441"/>
      <c r="Q599" s="441"/>
      <c r="R599" s="441"/>
      <c r="S599" s="441"/>
      <c r="T599" s="441"/>
      <c r="U599" s="441"/>
      <c r="V599" s="441"/>
      <c r="W599" s="441"/>
      <c r="X599" s="441"/>
      <c r="Y599" s="441"/>
      <c r="Z599" s="441"/>
    </row>
    <row r="600" spans="1:26" ht="12.75" customHeight="1" x14ac:dyDescent="0.2">
      <c r="A600" s="441"/>
      <c r="B600" s="441"/>
      <c r="C600" s="447"/>
      <c r="D600" s="447"/>
      <c r="E600" s="447"/>
      <c r="F600" s="447"/>
      <c r="G600" s="447"/>
      <c r="H600" s="447"/>
      <c r="I600" s="447"/>
      <c r="J600" s="447"/>
      <c r="K600" s="447"/>
      <c r="L600" s="447"/>
      <c r="M600" s="447"/>
      <c r="N600" s="486"/>
      <c r="O600" s="441"/>
      <c r="P600" s="441"/>
      <c r="Q600" s="441"/>
      <c r="R600" s="441"/>
      <c r="S600" s="441"/>
      <c r="T600" s="441"/>
      <c r="U600" s="441"/>
      <c r="V600" s="441"/>
      <c r="W600" s="441"/>
      <c r="X600" s="441"/>
      <c r="Y600" s="441"/>
      <c r="Z600" s="441"/>
    </row>
    <row r="601" spans="1:26" ht="12.75" customHeight="1" x14ac:dyDescent="0.2">
      <c r="A601" s="441"/>
      <c r="B601" s="441"/>
      <c r="C601" s="447"/>
      <c r="D601" s="447"/>
      <c r="E601" s="447"/>
      <c r="F601" s="447"/>
      <c r="G601" s="447"/>
      <c r="H601" s="447"/>
      <c r="I601" s="447"/>
      <c r="J601" s="447"/>
      <c r="K601" s="447"/>
      <c r="L601" s="447"/>
      <c r="M601" s="447"/>
      <c r="N601" s="486"/>
      <c r="O601" s="441"/>
      <c r="P601" s="441"/>
      <c r="Q601" s="441"/>
      <c r="R601" s="441"/>
      <c r="S601" s="441"/>
      <c r="T601" s="441"/>
      <c r="U601" s="441"/>
      <c r="V601" s="441"/>
      <c r="W601" s="441"/>
      <c r="X601" s="441"/>
      <c r="Y601" s="441"/>
      <c r="Z601" s="441"/>
    </row>
    <row r="602" spans="1:26" ht="12.75" customHeight="1" x14ac:dyDescent="0.2">
      <c r="A602" s="441"/>
      <c r="B602" s="441"/>
      <c r="C602" s="447"/>
      <c r="D602" s="447"/>
      <c r="E602" s="447"/>
      <c r="F602" s="447"/>
      <c r="G602" s="447"/>
      <c r="H602" s="447"/>
      <c r="I602" s="447"/>
      <c r="J602" s="447"/>
      <c r="K602" s="447"/>
      <c r="L602" s="447"/>
      <c r="M602" s="447"/>
      <c r="N602" s="486"/>
      <c r="O602" s="441"/>
      <c r="P602" s="441"/>
      <c r="Q602" s="441"/>
      <c r="R602" s="441"/>
      <c r="S602" s="441"/>
      <c r="T602" s="441"/>
      <c r="U602" s="441"/>
      <c r="V602" s="441"/>
      <c r="W602" s="441"/>
      <c r="X602" s="441"/>
      <c r="Y602" s="441"/>
      <c r="Z602" s="441"/>
    </row>
    <row r="603" spans="1:26" ht="12.75" customHeight="1" x14ac:dyDescent="0.2">
      <c r="A603" s="441"/>
      <c r="B603" s="441"/>
      <c r="C603" s="447"/>
      <c r="D603" s="447"/>
      <c r="E603" s="447"/>
      <c r="F603" s="447"/>
      <c r="G603" s="447"/>
      <c r="H603" s="447"/>
      <c r="I603" s="447"/>
      <c r="J603" s="447"/>
      <c r="K603" s="447"/>
      <c r="L603" s="447"/>
      <c r="M603" s="447"/>
      <c r="N603" s="486"/>
      <c r="O603" s="441"/>
      <c r="P603" s="441"/>
      <c r="Q603" s="441"/>
      <c r="R603" s="441"/>
      <c r="S603" s="441"/>
      <c r="T603" s="441"/>
      <c r="U603" s="441"/>
      <c r="V603" s="441"/>
      <c r="W603" s="441"/>
      <c r="X603" s="441"/>
      <c r="Y603" s="441"/>
      <c r="Z603" s="441"/>
    </row>
    <row r="604" spans="1:26" ht="12.75" customHeight="1" x14ac:dyDescent="0.2">
      <c r="A604" s="441"/>
      <c r="B604" s="441"/>
      <c r="C604" s="447"/>
      <c r="D604" s="447"/>
      <c r="E604" s="447"/>
      <c r="F604" s="447"/>
      <c r="G604" s="447"/>
      <c r="H604" s="447"/>
      <c r="I604" s="447"/>
      <c r="J604" s="447"/>
      <c r="K604" s="447"/>
      <c r="L604" s="447"/>
      <c r="M604" s="447"/>
      <c r="N604" s="486"/>
      <c r="O604" s="441"/>
      <c r="P604" s="441"/>
      <c r="Q604" s="441"/>
      <c r="R604" s="441"/>
      <c r="S604" s="441"/>
      <c r="T604" s="441"/>
      <c r="U604" s="441"/>
      <c r="V604" s="441"/>
      <c r="W604" s="441"/>
      <c r="X604" s="441"/>
      <c r="Y604" s="441"/>
      <c r="Z604" s="441"/>
    </row>
    <row r="605" spans="1:26" ht="12.75" customHeight="1" x14ac:dyDescent="0.2">
      <c r="A605" s="441"/>
      <c r="B605" s="441"/>
      <c r="C605" s="447"/>
      <c r="D605" s="447"/>
      <c r="E605" s="447"/>
      <c r="F605" s="447"/>
      <c r="G605" s="447"/>
      <c r="H605" s="447"/>
      <c r="I605" s="447"/>
      <c r="J605" s="447"/>
      <c r="K605" s="447"/>
      <c r="L605" s="447"/>
      <c r="M605" s="447"/>
      <c r="N605" s="486"/>
      <c r="O605" s="441"/>
      <c r="P605" s="441"/>
      <c r="Q605" s="441"/>
      <c r="R605" s="441"/>
      <c r="S605" s="441"/>
      <c r="T605" s="441"/>
      <c r="U605" s="441"/>
      <c r="V605" s="441"/>
      <c r="W605" s="441"/>
      <c r="X605" s="441"/>
      <c r="Y605" s="441"/>
      <c r="Z605" s="441"/>
    </row>
    <row r="606" spans="1:26" ht="12.75" customHeight="1" x14ac:dyDescent="0.2">
      <c r="A606" s="441"/>
      <c r="B606" s="441"/>
      <c r="C606" s="447"/>
      <c r="D606" s="447"/>
      <c r="E606" s="447"/>
      <c r="F606" s="447"/>
      <c r="G606" s="447"/>
      <c r="H606" s="447"/>
      <c r="I606" s="447"/>
      <c r="J606" s="447"/>
      <c r="K606" s="447"/>
      <c r="L606" s="447"/>
      <c r="M606" s="447"/>
      <c r="N606" s="486"/>
      <c r="O606" s="441"/>
      <c r="P606" s="441"/>
      <c r="Q606" s="441"/>
      <c r="R606" s="441"/>
      <c r="S606" s="441"/>
      <c r="T606" s="441"/>
      <c r="U606" s="441"/>
      <c r="V606" s="441"/>
      <c r="W606" s="441"/>
      <c r="X606" s="441"/>
      <c r="Y606" s="441"/>
      <c r="Z606" s="441"/>
    </row>
    <row r="607" spans="1:26" ht="12.75" customHeight="1" x14ac:dyDescent="0.2">
      <c r="A607" s="441"/>
      <c r="B607" s="441"/>
      <c r="C607" s="447"/>
      <c r="D607" s="447"/>
      <c r="E607" s="447"/>
      <c r="F607" s="447"/>
      <c r="G607" s="447"/>
      <c r="H607" s="447"/>
      <c r="I607" s="447"/>
      <c r="J607" s="447"/>
      <c r="K607" s="447"/>
      <c r="L607" s="447"/>
      <c r="M607" s="447"/>
      <c r="N607" s="486"/>
      <c r="O607" s="441"/>
      <c r="P607" s="441"/>
      <c r="Q607" s="441"/>
      <c r="R607" s="441"/>
      <c r="S607" s="441"/>
      <c r="T607" s="441"/>
      <c r="U607" s="441"/>
      <c r="V607" s="441"/>
      <c r="W607" s="441"/>
      <c r="X607" s="441"/>
      <c r="Y607" s="441"/>
      <c r="Z607" s="441"/>
    </row>
    <row r="608" spans="1:26" ht="12.75" customHeight="1" x14ac:dyDescent="0.2">
      <c r="A608" s="441"/>
      <c r="B608" s="441"/>
      <c r="C608" s="447"/>
      <c r="D608" s="447"/>
      <c r="E608" s="447"/>
      <c r="F608" s="447"/>
      <c r="G608" s="447"/>
      <c r="H608" s="447"/>
      <c r="I608" s="447"/>
      <c r="J608" s="447"/>
      <c r="K608" s="447"/>
      <c r="L608" s="447"/>
      <c r="M608" s="447"/>
      <c r="N608" s="486"/>
      <c r="O608" s="441"/>
      <c r="P608" s="441"/>
      <c r="Q608" s="441"/>
      <c r="R608" s="441"/>
      <c r="S608" s="441"/>
      <c r="T608" s="441"/>
      <c r="U608" s="441"/>
      <c r="V608" s="441"/>
      <c r="W608" s="441"/>
      <c r="X608" s="441"/>
      <c r="Y608" s="441"/>
      <c r="Z608" s="441"/>
    </row>
    <row r="609" spans="1:26" ht="12.75" customHeight="1" x14ac:dyDescent="0.2">
      <c r="A609" s="441"/>
      <c r="B609" s="441"/>
      <c r="C609" s="447"/>
      <c r="D609" s="447"/>
      <c r="E609" s="447"/>
      <c r="F609" s="447"/>
      <c r="G609" s="447"/>
      <c r="H609" s="447"/>
      <c r="I609" s="447"/>
      <c r="J609" s="447"/>
      <c r="K609" s="447"/>
      <c r="L609" s="447"/>
      <c r="M609" s="447"/>
      <c r="N609" s="486"/>
      <c r="O609" s="441"/>
      <c r="P609" s="441"/>
      <c r="Q609" s="441"/>
      <c r="R609" s="441"/>
      <c r="S609" s="441"/>
      <c r="T609" s="441"/>
      <c r="U609" s="441"/>
      <c r="V609" s="441"/>
      <c r="W609" s="441"/>
      <c r="X609" s="441"/>
      <c r="Y609" s="441"/>
      <c r="Z609" s="441"/>
    </row>
    <row r="610" spans="1:26" ht="12.75" customHeight="1" x14ac:dyDescent="0.2">
      <c r="A610" s="441"/>
      <c r="B610" s="441"/>
      <c r="C610" s="447"/>
      <c r="D610" s="447"/>
      <c r="E610" s="447"/>
      <c r="F610" s="447"/>
      <c r="G610" s="447"/>
      <c r="H610" s="447"/>
      <c r="I610" s="447"/>
      <c r="J610" s="447"/>
      <c r="K610" s="447"/>
      <c r="L610" s="447"/>
      <c r="M610" s="447"/>
      <c r="N610" s="486"/>
      <c r="O610" s="441"/>
      <c r="P610" s="441"/>
      <c r="Q610" s="441"/>
      <c r="R610" s="441"/>
      <c r="S610" s="441"/>
      <c r="T610" s="441"/>
      <c r="U610" s="441"/>
      <c r="V610" s="441"/>
      <c r="W610" s="441"/>
      <c r="X610" s="441"/>
      <c r="Y610" s="441"/>
      <c r="Z610" s="441"/>
    </row>
    <row r="611" spans="1:26" ht="12.75" customHeight="1" x14ac:dyDescent="0.2">
      <c r="A611" s="441"/>
      <c r="B611" s="441"/>
      <c r="C611" s="447"/>
      <c r="D611" s="447"/>
      <c r="E611" s="447"/>
      <c r="F611" s="447"/>
      <c r="G611" s="447"/>
      <c r="H611" s="447"/>
      <c r="I611" s="447"/>
      <c r="J611" s="447"/>
      <c r="K611" s="447"/>
      <c r="L611" s="447"/>
      <c r="M611" s="447"/>
      <c r="N611" s="486"/>
      <c r="O611" s="441"/>
      <c r="P611" s="441"/>
      <c r="Q611" s="441"/>
      <c r="R611" s="441"/>
      <c r="S611" s="441"/>
      <c r="T611" s="441"/>
      <c r="U611" s="441"/>
      <c r="V611" s="441"/>
      <c r="W611" s="441"/>
      <c r="X611" s="441"/>
      <c r="Y611" s="441"/>
      <c r="Z611" s="441"/>
    </row>
    <row r="612" spans="1:26" ht="12.75" customHeight="1" x14ac:dyDescent="0.2">
      <c r="A612" s="441"/>
      <c r="B612" s="441"/>
      <c r="C612" s="447"/>
      <c r="D612" s="447"/>
      <c r="E612" s="447"/>
      <c r="F612" s="447"/>
      <c r="G612" s="447"/>
      <c r="H612" s="447"/>
      <c r="I612" s="447"/>
      <c r="J612" s="447"/>
      <c r="K612" s="447"/>
      <c r="L612" s="447"/>
      <c r="M612" s="447"/>
      <c r="N612" s="486"/>
      <c r="O612" s="441"/>
      <c r="P612" s="441"/>
      <c r="Q612" s="441"/>
      <c r="R612" s="441"/>
      <c r="S612" s="441"/>
      <c r="T612" s="441"/>
      <c r="U612" s="441"/>
      <c r="V612" s="441"/>
      <c r="W612" s="441"/>
      <c r="X612" s="441"/>
      <c r="Y612" s="441"/>
      <c r="Z612" s="441"/>
    </row>
    <row r="613" spans="1:26" ht="12.75" customHeight="1" x14ac:dyDescent="0.2">
      <c r="A613" s="441"/>
      <c r="B613" s="441"/>
      <c r="C613" s="447"/>
      <c r="D613" s="447"/>
      <c r="E613" s="447"/>
      <c r="F613" s="447"/>
      <c r="G613" s="447"/>
      <c r="H613" s="447"/>
      <c r="I613" s="447"/>
      <c r="J613" s="447"/>
      <c r="K613" s="447"/>
      <c r="L613" s="447"/>
      <c r="M613" s="447"/>
      <c r="N613" s="486"/>
      <c r="O613" s="441"/>
      <c r="P613" s="441"/>
      <c r="Q613" s="441"/>
      <c r="R613" s="441"/>
      <c r="S613" s="441"/>
      <c r="T613" s="441"/>
      <c r="U613" s="441"/>
      <c r="V613" s="441"/>
      <c r="W613" s="441"/>
      <c r="X613" s="441"/>
      <c r="Y613" s="441"/>
      <c r="Z613" s="441"/>
    </row>
    <row r="614" spans="1:26" ht="12.75" customHeight="1" x14ac:dyDescent="0.2">
      <c r="A614" s="441"/>
      <c r="B614" s="441"/>
      <c r="C614" s="447"/>
      <c r="D614" s="447"/>
      <c r="E614" s="447"/>
      <c r="F614" s="447"/>
      <c r="G614" s="447"/>
      <c r="H614" s="447"/>
      <c r="I614" s="447"/>
      <c r="J614" s="447"/>
      <c r="K614" s="447"/>
      <c r="L614" s="447"/>
      <c r="M614" s="447"/>
      <c r="N614" s="486"/>
      <c r="O614" s="441"/>
      <c r="P614" s="441"/>
      <c r="Q614" s="441"/>
      <c r="R614" s="441"/>
      <c r="S614" s="441"/>
      <c r="T614" s="441"/>
      <c r="U614" s="441"/>
      <c r="V614" s="441"/>
      <c r="W614" s="441"/>
      <c r="X614" s="441"/>
      <c r="Y614" s="441"/>
      <c r="Z614" s="441"/>
    </row>
    <row r="615" spans="1:26" ht="12.75" customHeight="1" x14ac:dyDescent="0.2">
      <c r="A615" s="441"/>
      <c r="B615" s="441"/>
      <c r="C615" s="447"/>
      <c r="D615" s="447"/>
      <c r="E615" s="447"/>
      <c r="F615" s="447"/>
      <c r="G615" s="447"/>
      <c r="H615" s="447"/>
      <c r="I615" s="447"/>
      <c r="J615" s="447"/>
      <c r="K615" s="447"/>
      <c r="L615" s="447"/>
      <c r="M615" s="447"/>
      <c r="N615" s="486"/>
      <c r="O615" s="441"/>
      <c r="P615" s="441"/>
      <c r="Q615" s="441"/>
      <c r="R615" s="441"/>
      <c r="S615" s="441"/>
      <c r="T615" s="441"/>
      <c r="U615" s="441"/>
      <c r="V615" s="441"/>
      <c r="W615" s="441"/>
      <c r="X615" s="441"/>
      <c r="Y615" s="441"/>
      <c r="Z615" s="441"/>
    </row>
    <row r="616" spans="1:26" ht="12.75" customHeight="1" x14ac:dyDescent="0.2">
      <c r="A616" s="441"/>
      <c r="B616" s="441"/>
      <c r="C616" s="447"/>
      <c r="D616" s="447"/>
      <c r="E616" s="447"/>
      <c r="F616" s="447"/>
      <c r="G616" s="447"/>
      <c r="H616" s="447"/>
      <c r="I616" s="447"/>
      <c r="J616" s="447"/>
      <c r="K616" s="447"/>
      <c r="L616" s="447"/>
      <c r="M616" s="447"/>
      <c r="N616" s="486"/>
      <c r="O616" s="441"/>
      <c r="P616" s="441"/>
      <c r="Q616" s="441"/>
      <c r="R616" s="441"/>
      <c r="S616" s="441"/>
      <c r="T616" s="441"/>
      <c r="U616" s="441"/>
      <c r="V616" s="441"/>
      <c r="W616" s="441"/>
      <c r="X616" s="441"/>
      <c r="Y616" s="441"/>
      <c r="Z616" s="441"/>
    </row>
    <row r="617" spans="1:26" ht="12.75" customHeight="1" x14ac:dyDescent="0.2">
      <c r="A617" s="441"/>
      <c r="B617" s="441"/>
      <c r="C617" s="447"/>
      <c r="D617" s="447"/>
      <c r="E617" s="447"/>
      <c r="F617" s="447"/>
      <c r="G617" s="447"/>
      <c r="H617" s="447"/>
      <c r="I617" s="447"/>
      <c r="J617" s="447"/>
      <c r="K617" s="447"/>
      <c r="L617" s="447"/>
      <c r="M617" s="447"/>
      <c r="N617" s="486"/>
      <c r="O617" s="441"/>
      <c r="P617" s="441"/>
      <c r="Q617" s="441"/>
      <c r="R617" s="441"/>
      <c r="S617" s="441"/>
      <c r="T617" s="441"/>
      <c r="U617" s="441"/>
      <c r="V617" s="441"/>
      <c r="W617" s="441"/>
      <c r="X617" s="441"/>
      <c r="Y617" s="441"/>
      <c r="Z617" s="441"/>
    </row>
    <row r="618" spans="1:26" ht="12.75" customHeight="1" x14ac:dyDescent="0.2">
      <c r="A618" s="441"/>
      <c r="B618" s="441"/>
      <c r="C618" s="447"/>
      <c r="D618" s="447"/>
      <c r="E618" s="447"/>
      <c r="F618" s="447"/>
      <c r="G618" s="447"/>
      <c r="H618" s="447"/>
      <c r="I618" s="447"/>
      <c r="J618" s="447"/>
      <c r="K618" s="447"/>
      <c r="L618" s="447"/>
      <c r="M618" s="447"/>
      <c r="N618" s="486"/>
      <c r="O618" s="441"/>
      <c r="P618" s="441"/>
      <c r="Q618" s="441"/>
      <c r="R618" s="441"/>
      <c r="S618" s="441"/>
      <c r="T618" s="441"/>
      <c r="U618" s="441"/>
      <c r="V618" s="441"/>
      <c r="W618" s="441"/>
      <c r="X618" s="441"/>
      <c r="Y618" s="441"/>
      <c r="Z618" s="441"/>
    </row>
    <row r="619" spans="1:26" ht="12.75" customHeight="1" x14ac:dyDescent="0.2">
      <c r="A619" s="441"/>
      <c r="B619" s="441"/>
      <c r="C619" s="447"/>
      <c r="D619" s="447"/>
      <c r="E619" s="447"/>
      <c r="F619" s="447"/>
      <c r="G619" s="447"/>
      <c r="H619" s="447"/>
      <c r="I619" s="447"/>
      <c r="J619" s="447"/>
      <c r="K619" s="447"/>
      <c r="L619" s="447"/>
      <c r="M619" s="447"/>
      <c r="N619" s="486"/>
      <c r="O619" s="441"/>
      <c r="P619" s="441"/>
      <c r="Q619" s="441"/>
      <c r="R619" s="441"/>
      <c r="S619" s="441"/>
      <c r="T619" s="441"/>
      <c r="U619" s="441"/>
      <c r="V619" s="441"/>
      <c r="W619" s="441"/>
      <c r="X619" s="441"/>
      <c r="Y619" s="441"/>
      <c r="Z619" s="441"/>
    </row>
    <row r="620" spans="1:26" ht="12.75" customHeight="1" x14ac:dyDescent="0.2">
      <c r="A620" s="441"/>
      <c r="B620" s="441"/>
      <c r="C620" s="447"/>
      <c r="D620" s="447"/>
      <c r="E620" s="447"/>
      <c r="F620" s="447"/>
      <c r="G620" s="447"/>
      <c r="H620" s="447"/>
      <c r="I620" s="447"/>
      <c r="J620" s="447"/>
      <c r="K620" s="447"/>
      <c r="L620" s="447"/>
      <c r="M620" s="447"/>
      <c r="N620" s="486"/>
      <c r="O620" s="441"/>
      <c r="P620" s="441"/>
      <c r="Q620" s="441"/>
      <c r="R620" s="441"/>
      <c r="S620" s="441"/>
      <c r="T620" s="441"/>
      <c r="U620" s="441"/>
      <c r="V620" s="441"/>
      <c r="W620" s="441"/>
      <c r="X620" s="441"/>
      <c r="Y620" s="441"/>
      <c r="Z620" s="441"/>
    </row>
    <row r="621" spans="1:26" ht="12.75" customHeight="1" x14ac:dyDescent="0.2">
      <c r="A621" s="441"/>
      <c r="B621" s="441"/>
      <c r="C621" s="447"/>
      <c r="D621" s="447"/>
      <c r="E621" s="447"/>
      <c r="F621" s="447"/>
      <c r="G621" s="447"/>
      <c r="H621" s="447"/>
      <c r="I621" s="447"/>
      <c r="J621" s="447"/>
      <c r="K621" s="447"/>
      <c r="L621" s="447"/>
      <c r="M621" s="447"/>
      <c r="N621" s="486"/>
      <c r="O621" s="441"/>
      <c r="P621" s="441"/>
      <c r="Q621" s="441"/>
      <c r="R621" s="441"/>
      <c r="S621" s="441"/>
      <c r="T621" s="441"/>
      <c r="U621" s="441"/>
      <c r="V621" s="441"/>
      <c r="W621" s="441"/>
      <c r="X621" s="441"/>
      <c r="Y621" s="441"/>
      <c r="Z621" s="441"/>
    </row>
    <row r="622" spans="1:26" ht="12.75" customHeight="1" x14ac:dyDescent="0.2">
      <c r="A622" s="441"/>
      <c r="B622" s="441"/>
      <c r="C622" s="447"/>
      <c r="D622" s="447"/>
      <c r="E622" s="447"/>
      <c r="F622" s="447"/>
      <c r="G622" s="447"/>
      <c r="H622" s="447"/>
      <c r="I622" s="447"/>
      <c r="J622" s="447"/>
      <c r="K622" s="447"/>
      <c r="L622" s="447"/>
      <c r="M622" s="447"/>
      <c r="N622" s="486"/>
      <c r="O622" s="441"/>
      <c r="P622" s="441"/>
      <c r="Q622" s="441"/>
      <c r="R622" s="441"/>
      <c r="S622" s="441"/>
      <c r="T622" s="441"/>
      <c r="U622" s="441"/>
      <c r="V622" s="441"/>
      <c r="W622" s="441"/>
      <c r="X622" s="441"/>
      <c r="Y622" s="441"/>
      <c r="Z622" s="441"/>
    </row>
    <row r="623" spans="1:26" ht="12.75" customHeight="1" x14ac:dyDescent="0.2">
      <c r="A623" s="441"/>
      <c r="B623" s="441"/>
      <c r="C623" s="447"/>
      <c r="D623" s="447"/>
      <c r="E623" s="447"/>
      <c r="F623" s="447"/>
      <c r="G623" s="447"/>
      <c r="H623" s="447"/>
      <c r="I623" s="447"/>
      <c r="J623" s="447"/>
      <c r="K623" s="447"/>
      <c r="L623" s="447"/>
      <c r="M623" s="447"/>
      <c r="N623" s="486"/>
      <c r="O623" s="441"/>
      <c r="P623" s="441"/>
      <c r="Q623" s="441"/>
      <c r="R623" s="441"/>
      <c r="S623" s="441"/>
      <c r="T623" s="441"/>
      <c r="U623" s="441"/>
      <c r="V623" s="441"/>
      <c r="W623" s="441"/>
      <c r="X623" s="441"/>
      <c r="Y623" s="441"/>
      <c r="Z623" s="441"/>
    </row>
    <row r="624" spans="1:26" ht="12.75" customHeight="1" x14ac:dyDescent="0.2">
      <c r="A624" s="441"/>
      <c r="B624" s="441"/>
      <c r="C624" s="447"/>
      <c r="D624" s="447"/>
      <c r="E624" s="447"/>
      <c r="F624" s="447"/>
      <c r="G624" s="447"/>
      <c r="H624" s="447"/>
      <c r="I624" s="447"/>
      <c r="J624" s="447"/>
      <c r="K624" s="447"/>
      <c r="L624" s="447"/>
      <c r="M624" s="447"/>
      <c r="N624" s="486"/>
      <c r="O624" s="441"/>
      <c r="P624" s="441"/>
      <c r="Q624" s="441"/>
      <c r="R624" s="441"/>
      <c r="S624" s="441"/>
      <c r="T624" s="441"/>
      <c r="U624" s="441"/>
      <c r="V624" s="441"/>
      <c r="W624" s="441"/>
      <c r="X624" s="441"/>
      <c r="Y624" s="441"/>
      <c r="Z624" s="441"/>
    </row>
    <row r="625" spans="1:26" ht="12.75" customHeight="1" x14ac:dyDescent="0.2">
      <c r="A625" s="441"/>
      <c r="B625" s="441"/>
      <c r="C625" s="447"/>
      <c r="D625" s="447"/>
      <c r="E625" s="447"/>
      <c r="F625" s="447"/>
      <c r="G625" s="447"/>
      <c r="H625" s="447"/>
      <c r="I625" s="447"/>
      <c r="J625" s="447"/>
      <c r="K625" s="447"/>
      <c r="L625" s="447"/>
      <c r="M625" s="447"/>
      <c r="N625" s="486"/>
      <c r="O625" s="441"/>
      <c r="P625" s="441"/>
      <c r="Q625" s="441"/>
      <c r="R625" s="441"/>
      <c r="S625" s="441"/>
      <c r="T625" s="441"/>
      <c r="U625" s="441"/>
      <c r="V625" s="441"/>
      <c r="W625" s="441"/>
      <c r="X625" s="441"/>
      <c r="Y625" s="441"/>
      <c r="Z625" s="441"/>
    </row>
    <row r="626" spans="1:26" ht="12.75" customHeight="1" x14ac:dyDescent="0.2">
      <c r="A626" s="441"/>
      <c r="B626" s="441"/>
      <c r="C626" s="447"/>
      <c r="D626" s="447"/>
      <c r="E626" s="447"/>
      <c r="F626" s="447"/>
      <c r="G626" s="447"/>
      <c r="H626" s="447"/>
      <c r="I626" s="447"/>
      <c r="J626" s="447"/>
      <c r="K626" s="447"/>
      <c r="L626" s="447"/>
      <c r="M626" s="447"/>
      <c r="N626" s="486"/>
      <c r="O626" s="441"/>
      <c r="P626" s="441"/>
      <c r="Q626" s="441"/>
      <c r="R626" s="441"/>
      <c r="S626" s="441"/>
      <c r="T626" s="441"/>
      <c r="U626" s="441"/>
      <c r="V626" s="441"/>
      <c r="W626" s="441"/>
      <c r="X626" s="441"/>
      <c r="Y626" s="441"/>
      <c r="Z626" s="441"/>
    </row>
    <row r="627" spans="1:26" ht="12.75" customHeight="1" x14ac:dyDescent="0.2">
      <c r="A627" s="441"/>
      <c r="B627" s="441"/>
      <c r="C627" s="447"/>
      <c r="D627" s="447"/>
      <c r="E627" s="447"/>
      <c r="F627" s="447"/>
      <c r="G627" s="447"/>
      <c r="H627" s="447"/>
      <c r="I627" s="447"/>
      <c r="J627" s="447"/>
      <c r="K627" s="447"/>
      <c r="L627" s="447"/>
      <c r="M627" s="447"/>
      <c r="N627" s="486"/>
      <c r="O627" s="441"/>
      <c r="P627" s="441"/>
      <c r="Q627" s="441"/>
      <c r="R627" s="441"/>
      <c r="S627" s="441"/>
      <c r="T627" s="441"/>
      <c r="U627" s="441"/>
      <c r="V627" s="441"/>
      <c r="W627" s="441"/>
      <c r="X627" s="441"/>
      <c r="Y627" s="441"/>
      <c r="Z627" s="441"/>
    </row>
    <row r="628" spans="1:26" ht="12.75" customHeight="1" x14ac:dyDescent="0.2">
      <c r="A628" s="441"/>
      <c r="B628" s="441"/>
      <c r="C628" s="447"/>
      <c r="D628" s="447"/>
      <c r="E628" s="447"/>
      <c r="F628" s="447"/>
      <c r="G628" s="447"/>
      <c r="H628" s="447"/>
      <c r="I628" s="447"/>
      <c r="J628" s="447"/>
      <c r="K628" s="447"/>
      <c r="L628" s="447"/>
      <c r="M628" s="447"/>
      <c r="N628" s="486"/>
      <c r="O628" s="441"/>
      <c r="P628" s="441"/>
      <c r="Q628" s="441"/>
      <c r="R628" s="441"/>
      <c r="S628" s="441"/>
      <c r="T628" s="441"/>
      <c r="U628" s="441"/>
      <c r="V628" s="441"/>
      <c r="W628" s="441"/>
      <c r="X628" s="441"/>
      <c r="Y628" s="441"/>
      <c r="Z628" s="441"/>
    </row>
    <row r="629" spans="1:26" ht="12.75" customHeight="1" x14ac:dyDescent="0.2">
      <c r="A629" s="441"/>
      <c r="B629" s="441"/>
      <c r="C629" s="447"/>
      <c r="D629" s="447"/>
      <c r="E629" s="447"/>
      <c r="F629" s="447"/>
      <c r="G629" s="447"/>
      <c r="H629" s="447"/>
      <c r="I629" s="447"/>
      <c r="J629" s="447"/>
      <c r="K629" s="447"/>
      <c r="L629" s="447"/>
      <c r="M629" s="447"/>
      <c r="N629" s="486"/>
      <c r="O629" s="441"/>
      <c r="P629" s="441"/>
      <c r="Q629" s="441"/>
      <c r="R629" s="441"/>
      <c r="S629" s="441"/>
      <c r="T629" s="441"/>
      <c r="U629" s="441"/>
      <c r="V629" s="441"/>
      <c r="W629" s="441"/>
      <c r="X629" s="441"/>
      <c r="Y629" s="441"/>
      <c r="Z629" s="441"/>
    </row>
    <row r="630" spans="1:26" ht="12.75" customHeight="1" x14ac:dyDescent="0.2">
      <c r="A630" s="441"/>
      <c r="B630" s="441"/>
      <c r="C630" s="447"/>
      <c r="D630" s="447"/>
      <c r="E630" s="447"/>
      <c r="F630" s="447"/>
      <c r="G630" s="447"/>
      <c r="H630" s="447"/>
      <c r="I630" s="447"/>
      <c r="J630" s="447"/>
      <c r="K630" s="447"/>
      <c r="L630" s="447"/>
      <c r="M630" s="447"/>
      <c r="N630" s="486"/>
      <c r="O630" s="441"/>
      <c r="P630" s="441"/>
      <c r="Q630" s="441"/>
      <c r="R630" s="441"/>
      <c r="S630" s="441"/>
      <c r="T630" s="441"/>
      <c r="U630" s="441"/>
      <c r="V630" s="441"/>
      <c r="W630" s="441"/>
      <c r="X630" s="441"/>
      <c r="Y630" s="441"/>
      <c r="Z630" s="441"/>
    </row>
    <row r="631" spans="1:26" ht="12.75" customHeight="1" x14ac:dyDescent="0.2">
      <c r="A631" s="441"/>
      <c r="B631" s="441"/>
      <c r="C631" s="447"/>
      <c r="D631" s="447"/>
      <c r="E631" s="447"/>
      <c r="F631" s="447"/>
      <c r="G631" s="447"/>
      <c r="H631" s="447"/>
      <c r="I631" s="447"/>
      <c r="J631" s="447"/>
      <c r="K631" s="447"/>
      <c r="L631" s="447"/>
      <c r="M631" s="447"/>
      <c r="N631" s="486"/>
      <c r="O631" s="441"/>
      <c r="P631" s="441"/>
      <c r="Q631" s="441"/>
      <c r="R631" s="441"/>
      <c r="S631" s="441"/>
      <c r="T631" s="441"/>
      <c r="U631" s="441"/>
      <c r="V631" s="441"/>
      <c r="W631" s="441"/>
      <c r="X631" s="441"/>
      <c r="Y631" s="441"/>
      <c r="Z631" s="441"/>
    </row>
    <row r="632" spans="1:26" ht="12.75" customHeight="1" x14ac:dyDescent="0.2">
      <c r="A632" s="441"/>
      <c r="B632" s="441"/>
      <c r="C632" s="447"/>
      <c r="D632" s="447"/>
      <c r="E632" s="447"/>
      <c r="F632" s="447"/>
      <c r="G632" s="447"/>
      <c r="H632" s="447"/>
      <c r="I632" s="447"/>
      <c r="J632" s="447"/>
      <c r="K632" s="447"/>
      <c r="L632" s="447"/>
      <c r="M632" s="447"/>
      <c r="N632" s="486"/>
      <c r="O632" s="441"/>
      <c r="P632" s="441"/>
      <c r="Q632" s="441"/>
      <c r="R632" s="441"/>
      <c r="S632" s="441"/>
      <c r="T632" s="441"/>
      <c r="U632" s="441"/>
      <c r="V632" s="441"/>
      <c r="W632" s="441"/>
      <c r="X632" s="441"/>
      <c r="Y632" s="441"/>
      <c r="Z632" s="441"/>
    </row>
    <row r="633" spans="1:26" ht="12.75" customHeight="1" x14ac:dyDescent="0.2">
      <c r="A633" s="441"/>
      <c r="B633" s="441"/>
      <c r="C633" s="447"/>
      <c r="D633" s="447"/>
      <c r="E633" s="447"/>
      <c r="F633" s="447"/>
      <c r="G633" s="447"/>
      <c r="H633" s="447"/>
      <c r="I633" s="447"/>
      <c r="J633" s="447"/>
      <c r="K633" s="447"/>
      <c r="L633" s="447"/>
      <c r="M633" s="447"/>
      <c r="N633" s="486"/>
      <c r="O633" s="441"/>
      <c r="P633" s="441"/>
      <c r="Q633" s="441"/>
      <c r="R633" s="441"/>
      <c r="S633" s="441"/>
      <c r="T633" s="441"/>
      <c r="U633" s="441"/>
      <c r="V633" s="441"/>
      <c r="W633" s="441"/>
      <c r="X633" s="441"/>
      <c r="Y633" s="441"/>
      <c r="Z633" s="441"/>
    </row>
    <row r="634" spans="1:26" ht="12.75" customHeight="1" x14ac:dyDescent="0.2">
      <c r="A634" s="441"/>
      <c r="B634" s="441"/>
      <c r="C634" s="447"/>
      <c r="D634" s="447"/>
      <c r="E634" s="447"/>
      <c r="F634" s="447"/>
      <c r="G634" s="447"/>
      <c r="H634" s="447"/>
      <c r="I634" s="447"/>
      <c r="J634" s="447"/>
      <c r="K634" s="447"/>
      <c r="L634" s="447"/>
      <c r="M634" s="447"/>
      <c r="N634" s="486"/>
      <c r="O634" s="441"/>
      <c r="P634" s="441"/>
      <c r="Q634" s="441"/>
      <c r="R634" s="441"/>
      <c r="S634" s="441"/>
      <c r="T634" s="441"/>
      <c r="U634" s="441"/>
      <c r="V634" s="441"/>
      <c r="W634" s="441"/>
      <c r="X634" s="441"/>
      <c r="Y634" s="441"/>
      <c r="Z634" s="441"/>
    </row>
    <row r="635" spans="1:26" ht="12.75" customHeight="1" x14ac:dyDescent="0.2">
      <c r="A635" s="441"/>
      <c r="B635" s="441"/>
      <c r="C635" s="447"/>
      <c r="D635" s="447"/>
      <c r="E635" s="447"/>
      <c r="F635" s="447"/>
      <c r="G635" s="447"/>
      <c r="H635" s="447"/>
      <c r="I635" s="447"/>
      <c r="J635" s="447"/>
      <c r="K635" s="447"/>
      <c r="L635" s="447"/>
      <c r="M635" s="447"/>
      <c r="N635" s="486"/>
      <c r="O635" s="441"/>
      <c r="P635" s="441"/>
      <c r="Q635" s="441"/>
      <c r="R635" s="441"/>
      <c r="S635" s="441"/>
      <c r="T635" s="441"/>
      <c r="U635" s="441"/>
      <c r="V635" s="441"/>
      <c r="W635" s="441"/>
      <c r="X635" s="441"/>
      <c r="Y635" s="441"/>
      <c r="Z635" s="441"/>
    </row>
    <row r="636" spans="1:26" ht="12.75" customHeight="1" x14ac:dyDescent="0.2">
      <c r="A636" s="441"/>
      <c r="B636" s="441"/>
      <c r="C636" s="447"/>
      <c r="D636" s="447"/>
      <c r="E636" s="447"/>
      <c r="F636" s="447"/>
      <c r="G636" s="447"/>
      <c r="H636" s="447"/>
      <c r="I636" s="447"/>
      <c r="J636" s="447"/>
      <c r="K636" s="447"/>
      <c r="L636" s="447"/>
      <c r="M636" s="447"/>
      <c r="N636" s="486"/>
      <c r="O636" s="441"/>
      <c r="P636" s="441"/>
      <c r="Q636" s="441"/>
      <c r="R636" s="441"/>
      <c r="S636" s="441"/>
      <c r="T636" s="441"/>
      <c r="U636" s="441"/>
      <c r="V636" s="441"/>
      <c r="W636" s="441"/>
      <c r="X636" s="441"/>
      <c r="Y636" s="441"/>
      <c r="Z636" s="441"/>
    </row>
    <row r="637" spans="1:26" ht="12.75" customHeight="1" x14ac:dyDescent="0.2">
      <c r="A637" s="441"/>
      <c r="B637" s="441"/>
      <c r="C637" s="447"/>
      <c r="D637" s="447"/>
      <c r="E637" s="447"/>
      <c r="F637" s="447"/>
      <c r="G637" s="447"/>
      <c r="H637" s="447"/>
      <c r="I637" s="447"/>
      <c r="J637" s="447"/>
      <c r="K637" s="447"/>
      <c r="L637" s="447"/>
      <c r="M637" s="447"/>
      <c r="N637" s="486"/>
      <c r="O637" s="441"/>
      <c r="P637" s="441"/>
      <c r="Q637" s="441"/>
      <c r="R637" s="441"/>
      <c r="S637" s="441"/>
      <c r="T637" s="441"/>
      <c r="U637" s="441"/>
      <c r="V637" s="441"/>
      <c r="W637" s="441"/>
      <c r="X637" s="441"/>
      <c r="Y637" s="441"/>
      <c r="Z637" s="441"/>
    </row>
    <row r="638" spans="1:26" ht="12.75" customHeight="1" x14ac:dyDescent="0.2">
      <c r="A638" s="441"/>
      <c r="B638" s="441"/>
      <c r="C638" s="447"/>
      <c r="D638" s="447"/>
      <c r="E638" s="447"/>
      <c r="F638" s="447"/>
      <c r="G638" s="447"/>
      <c r="H638" s="447"/>
      <c r="I638" s="447"/>
      <c r="J638" s="447"/>
      <c r="K638" s="447"/>
      <c r="L638" s="447"/>
      <c r="M638" s="447"/>
      <c r="N638" s="486"/>
      <c r="O638" s="441"/>
      <c r="P638" s="441"/>
      <c r="Q638" s="441"/>
      <c r="R638" s="441"/>
      <c r="S638" s="441"/>
      <c r="T638" s="441"/>
      <c r="U638" s="441"/>
      <c r="V638" s="441"/>
      <c r="W638" s="441"/>
      <c r="X638" s="441"/>
      <c r="Y638" s="441"/>
      <c r="Z638" s="441"/>
    </row>
    <row r="639" spans="1:26" ht="12.75" customHeight="1" x14ac:dyDescent="0.2">
      <c r="A639" s="441"/>
      <c r="B639" s="441"/>
      <c r="C639" s="447"/>
      <c r="D639" s="447"/>
      <c r="E639" s="447"/>
      <c r="F639" s="447"/>
      <c r="G639" s="447"/>
      <c r="H639" s="447"/>
      <c r="I639" s="447"/>
      <c r="J639" s="447"/>
      <c r="K639" s="447"/>
      <c r="L639" s="447"/>
      <c r="M639" s="447"/>
      <c r="N639" s="486"/>
      <c r="O639" s="441"/>
      <c r="P639" s="441"/>
      <c r="Q639" s="441"/>
      <c r="R639" s="441"/>
      <c r="S639" s="441"/>
      <c r="T639" s="441"/>
      <c r="U639" s="441"/>
      <c r="V639" s="441"/>
      <c r="W639" s="441"/>
      <c r="X639" s="441"/>
      <c r="Y639" s="441"/>
      <c r="Z639" s="441"/>
    </row>
    <row r="640" spans="1:26" ht="12.75" customHeight="1" x14ac:dyDescent="0.2">
      <c r="A640" s="441"/>
      <c r="B640" s="441"/>
      <c r="C640" s="447"/>
      <c r="D640" s="447"/>
      <c r="E640" s="447"/>
      <c r="F640" s="447"/>
      <c r="G640" s="447"/>
      <c r="H640" s="447"/>
      <c r="I640" s="447"/>
      <c r="J640" s="447"/>
      <c r="K640" s="447"/>
      <c r="L640" s="447"/>
      <c r="M640" s="447"/>
      <c r="N640" s="486"/>
      <c r="O640" s="441"/>
      <c r="P640" s="441"/>
      <c r="Q640" s="441"/>
      <c r="R640" s="441"/>
      <c r="S640" s="441"/>
      <c r="T640" s="441"/>
      <c r="U640" s="441"/>
      <c r="V640" s="441"/>
      <c r="W640" s="441"/>
      <c r="X640" s="441"/>
      <c r="Y640" s="441"/>
      <c r="Z640" s="441"/>
    </row>
    <row r="641" spans="1:26" ht="12.75" customHeight="1" x14ac:dyDescent="0.2">
      <c r="A641" s="441"/>
      <c r="B641" s="441"/>
      <c r="C641" s="447"/>
      <c r="D641" s="447"/>
      <c r="E641" s="447"/>
      <c r="F641" s="447"/>
      <c r="G641" s="447"/>
      <c r="H641" s="447"/>
      <c r="I641" s="447"/>
      <c r="J641" s="447"/>
      <c r="K641" s="447"/>
      <c r="L641" s="447"/>
      <c r="M641" s="447"/>
      <c r="N641" s="486"/>
      <c r="O641" s="441"/>
      <c r="P641" s="441"/>
      <c r="Q641" s="441"/>
      <c r="R641" s="441"/>
      <c r="S641" s="441"/>
      <c r="T641" s="441"/>
      <c r="U641" s="441"/>
      <c r="V641" s="441"/>
      <c r="W641" s="441"/>
      <c r="X641" s="441"/>
      <c r="Y641" s="441"/>
      <c r="Z641" s="441"/>
    </row>
    <row r="642" spans="1:26" ht="12.75" customHeight="1" x14ac:dyDescent="0.2">
      <c r="A642" s="441"/>
      <c r="B642" s="441"/>
      <c r="C642" s="447"/>
      <c r="D642" s="447"/>
      <c r="E642" s="447"/>
      <c r="F642" s="447"/>
      <c r="G642" s="447"/>
      <c r="H642" s="447"/>
      <c r="I642" s="447"/>
      <c r="J642" s="447"/>
      <c r="K642" s="447"/>
      <c r="L642" s="447"/>
      <c r="M642" s="447"/>
      <c r="N642" s="486"/>
      <c r="O642" s="441"/>
      <c r="P642" s="441"/>
      <c r="Q642" s="441"/>
      <c r="R642" s="441"/>
      <c r="S642" s="441"/>
      <c r="T642" s="441"/>
      <c r="U642" s="441"/>
      <c r="V642" s="441"/>
      <c r="W642" s="441"/>
      <c r="X642" s="441"/>
      <c r="Y642" s="441"/>
      <c r="Z642" s="441"/>
    </row>
    <row r="643" spans="1:26" ht="12.75" customHeight="1" x14ac:dyDescent="0.2">
      <c r="A643" s="441"/>
      <c r="B643" s="441"/>
      <c r="C643" s="447"/>
      <c r="D643" s="447"/>
      <c r="E643" s="447"/>
      <c r="F643" s="447"/>
      <c r="G643" s="447"/>
      <c r="H643" s="447"/>
      <c r="I643" s="447"/>
      <c r="J643" s="447"/>
      <c r="K643" s="447"/>
      <c r="L643" s="447"/>
      <c r="M643" s="447"/>
      <c r="N643" s="486"/>
      <c r="O643" s="441"/>
      <c r="P643" s="441"/>
      <c r="Q643" s="441"/>
      <c r="R643" s="441"/>
      <c r="S643" s="441"/>
      <c r="T643" s="441"/>
      <c r="U643" s="441"/>
      <c r="V643" s="441"/>
      <c r="W643" s="441"/>
      <c r="X643" s="441"/>
      <c r="Y643" s="441"/>
      <c r="Z643" s="441"/>
    </row>
    <row r="644" spans="1:26" ht="12.75" customHeight="1" x14ac:dyDescent="0.2">
      <c r="A644" s="441"/>
      <c r="B644" s="441"/>
      <c r="C644" s="447"/>
      <c r="D644" s="447"/>
      <c r="E644" s="447"/>
      <c r="F644" s="447"/>
      <c r="G644" s="447"/>
      <c r="H644" s="447"/>
      <c r="I644" s="447"/>
      <c r="J644" s="447"/>
      <c r="K644" s="447"/>
      <c r="L644" s="447"/>
      <c r="M644" s="447"/>
      <c r="N644" s="486"/>
      <c r="O644" s="441"/>
      <c r="P644" s="441"/>
      <c r="Q644" s="441"/>
      <c r="R644" s="441"/>
      <c r="S644" s="441"/>
      <c r="T644" s="441"/>
      <c r="U644" s="441"/>
      <c r="V644" s="441"/>
      <c r="W644" s="441"/>
      <c r="X644" s="441"/>
      <c r="Y644" s="441"/>
      <c r="Z644" s="441"/>
    </row>
    <row r="645" spans="1:26" ht="12.75" customHeight="1" x14ac:dyDescent="0.2">
      <c r="A645" s="441"/>
      <c r="B645" s="441"/>
      <c r="C645" s="447"/>
      <c r="D645" s="447"/>
      <c r="E645" s="447"/>
      <c r="F645" s="447"/>
      <c r="G645" s="447"/>
      <c r="H645" s="447"/>
      <c r="I645" s="447"/>
      <c r="J645" s="447"/>
      <c r="K645" s="447"/>
      <c r="L645" s="447"/>
      <c r="M645" s="447"/>
      <c r="N645" s="486"/>
      <c r="O645" s="441"/>
      <c r="P645" s="441"/>
      <c r="Q645" s="441"/>
      <c r="R645" s="441"/>
      <c r="S645" s="441"/>
      <c r="T645" s="441"/>
      <c r="U645" s="441"/>
      <c r="V645" s="441"/>
      <c r="W645" s="441"/>
      <c r="X645" s="441"/>
      <c r="Y645" s="441"/>
      <c r="Z645" s="441"/>
    </row>
    <row r="646" spans="1:26" ht="12.75" customHeight="1" x14ac:dyDescent="0.2">
      <c r="A646" s="441"/>
      <c r="B646" s="441"/>
      <c r="C646" s="447"/>
      <c r="D646" s="447"/>
      <c r="E646" s="447"/>
      <c r="F646" s="447"/>
      <c r="G646" s="447"/>
      <c r="H646" s="447"/>
      <c r="I646" s="447"/>
      <c r="J646" s="447"/>
      <c r="K646" s="447"/>
      <c r="L646" s="447"/>
      <c r="M646" s="447"/>
      <c r="N646" s="486"/>
      <c r="O646" s="441"/>
      <c r="P646" s="441"/>
      <c r="Q646" s="441"/>
      <c r="R646" s="441"/>
      <c r="S646" s="441"/>
      <c r="T646" s="441"/>
      <c r="U646" s="441"/>
      <c r="V646" s="441"/>
      <c r="W646" s="441"/>
      <c r="X646" s="441"/>
      <c r="Y646" s="441"/>
      <c r="Z646" s="441"/>
    </row>
    <row r="647" spans="1:26" ht="12.75" customHeight="1" x14ac:dyDescent="0.2">
      <c r="A647" s="441"/>
      <c r="B647" s="441"/>
      <c r="C647" s="447"/>
      <c r="D647" s="447"/>
      <c r="E647" s="447"/>
      <c r="F647" s="447"/>
      <c r="G647" s="447"/>
      <c r="H647" s="447"/>
      <c r="I647" s="447"/>
      <c r="J647" s="447"/>
      <c r="K647" s="447"/>
      <c r="L647" s="447"/>
      <c r="M647" s="447"/>
      <c r="N647" s="486"/>
      <c r="O647" s="441"/>
      <c r="P647" s="441"/>
      <c r="Q647" s="441"/>
      <c r="R647" s="441"/>
      <c r="S647" s="441"/>
      <c r="T647" s="441"/>
      <c r="U647" s="441"/>
      <c r="V647" s="441"/>
      <c r="W647" s="441"/>
      <c r="X647" s="441"/>
      <c r="Y647" s="441"/>
      <c r="Z647" s="441"/>
    </row>
    <row r="648" spans="1:26" ht="12.75" customHeight="1" x14ac:dyDescent="0.2">
      <c r="A648" s="441"/>
      <c r="B648" s="441"/>
      <c r="C648" s="447"/>
      <c r="D648" s="447"/>
      <c r="E648" s="447"/>
      <c r="F648" s="447"/>
      <c r="G648" s="447"/>
      <c r="H648" s="447"/>
      <c r="I648" s="447"/>
      <c r="J648" s="447"/>
      <c r="K648" s="447"/>
      <c r="L648" s="447"/>
      <c r="M648" s="447"/>
      <c r="N648" s="486"/>
      <c r="O648" s="441"/>
      <c r="P648" s="441"/>
      <c r="Q648" s="441"/>
      <c r="R648" s="441"/>
      <c r="S648" s="441"/>
      <c r="T648" s="441"/>
      <c r="U648" s="441"/>
      <c r="V648" s="441"/>
      <c r="W648" s="441"/>
      <c r="X648" s="441"/>
      <c r="Y648" s="441"/>
      <c r="Z648" s="441"/>
    </row>
    <row r="649" spans="1:26" ht="12.75" customHeight="1" x14ac:dyDescent="0.2">
      <c r="A649" s="441"/>
      <c r="B649" s="441"/>
      <c r="C649" s="447"/>
      <c r="D649" s="447"/>
      <c r="E649" s="447"/>
      <c r="F649" s="447"/>
      <c r="G649" s="447"/>
      <c r="H649" s="447"/>
      <c r="I649" s="447"/>
      <c r="J649" s="447"/>
      <c r="K649" s="447"/>
      <c r="L649" s="447"/>
      <c r="M649" s="447"/>
      <c r="N649" s="486"/>
      <c r="O649" s="441"/>
      <c r="P649" s="441"/>
      <c r="Q649" s="441"/>
      <c r="R649" s="441"/>
      <c r="S649" s="441"/>
      <c r="T649" s="441"/>
      <c r="U649" s="441"/>
      <c r="V649" s="441"/>
      <c r="W649" s="441"/>
      <c r="X649" s="441"/>
      <c r="Y649" s="441"/>
      <c r="Z649" s="441"/>
    </row>
    <row r="650" spans="1:26" ht="12.75" customHeight="1" x14ac:dyDescent="0.2">
      <c r="A650" s="441"/>
      <c r="B650" s="441"/>
      <c r="C650" s="447"/>
      <c r="D650" s="447"/>
      <c r="E650" s="447"/>
      <c r="F650" s="447"/>
      <c r="G650" s="447"/>
      <c r="H650" s="447"/>
      <c r="I650" s="447"/>
      <c r="J650" s="447"/>
      <c r="K650" s="447"/>
      <c r="L650" s="447"/>
      <c r="M650" s="447"/>
      <c r="N650" s="486"/>
      <c r="O650" s="441"/>
      <c r="P650" s="441"/>
      <c r="Q650" s="441"/>
      <c r="R650" s="441"/>
      <c r="S650" s="441"/>
      <c r="T650" s="441"/>
      <c r="U650" s="441"/>
      <c r="V650" s="441"/>
      <c r="W650" s="441"/>
      <c r="X650" s="441"/>
      <c r="Y650" s="441"/>
      <c r="Z650" s="441"/>
    </row>
    <row r="651" spans="1:26" ht="12.75" customHeight="1" x14ac:dyDescent="0.2">
      <c r="A651" s="441"/>
      <c r="B651" s="441"/>
      <c r="C651" s="447"/>
      <c r="D651" s="447"/>
      <c r="E651" s="447"/>
      <c r="F651" s="447"/>
      <c r="G651" s="447"/>
      <c r="H651" s="447"/>
      <c r="I651" s="447"/>
      <c r="J651" s="447"/>
      <c r="K651" s="447"/>
      <c r="L651" s="447"/>
      <c r="M651" s="447"/>
      <c r="N651" s="486"/>
      <c r="O651" s="441"/>
      <c r="P651" s="441"/>
      <c r="Q651" s="441"/>
      <c r="R651" s="441"/>
      <c r="S651" s="441"/>
      <c r="T651" s="441"/>
      <c r="U651" s="441"/>
      <c r="V651" s="441"/>
      <c r="W651" s="441"/>
      <c r="X651" s="441"/>
      <c r="Y651" s="441"/>
      <c r="Z651" s="441"/>
    </row>
    <row r="652" spans="1:26" ht="12.75" customHeight="1" x14ac:dyDescent="0.2">
      <c r="A652" s="441"/>
      <c r="B652" s="441"/>
      <c r="C652" s="447"/>
      <c r="D652" s="447"/>
      <c r="E652" s="447"/>
      <c r="F652" s="447"/>
      <c r="G652" s="447"/>
      <c r="H652" s="447"/>
      <c r="I652" s="447"/>
      <c r="J652" s="447"/>
      <c r="K652" s="447"/>
      <c r="L652" s="447"/>
      <c r="M652" s="447"/>
      <c r="N652" s="486"/>
      <c r="O652" s="441"/>
      <c r="P652" s="441"/>
      <c r="Q652" s="441"/>
      <c r="R652" s="441"/>
      <c r="S652" s="441"/>
      <c r="T652" s="441"/>
      <c r="U652" s="441"/>
      <c r="V652" s="441"/>
      <c r="W652" s="441"/>
      <c r="X652" s="441"/>
      <c r="Y652" s="441"/>
      <c r="Z652" s="441"/>
    </row>
    <row r="653" spans="1:26" ht="12.75" customHeight="1" x14ac:dyDescent="0.2">
      <c r="A653" s="441"/>
      <c r="B653" s="441"/>
      <c r="C653" s="447"/>
      <c r="D653" s="447"/>
      <c r="E653" s="447"/>
      <c r="F653" s="447"/>
      <c r="G653" s="447"/>
      <c r="H653" s="447"/>
      <c r="I653" s="447"/>
      <c r="J653" s="447"/>
      <c r="K653" s="447"/>
      <c r="L653" s="447"/>
      <c r="M653" s="447"/>
      <c r="N653" s="486"/>
      <c r="O653" s="441"/>
      <c r="P653" s="441"/>
      <c r="Q653" s="441"/>
      <c r="R653" s="441"/>
      <c r="S653" s="441"/>
      <c r="T653" s="441"/>
      <c r="U653" s="441"/>
      <c r="V653" s="441"/>
      <c r="W653" s="441"/>
      <c r="X653" s="441"/>
      <c r="Y653" s="441"/>
      <c r="Z653" s="441"/>
    </row>
    <row r="654" spans="1:26" ht="12.75" customHeight="1" x14ac:dyDescent="0.2">
      <c r="A654" s="441"/>
      <c r="B654" s="441"/>
      <c r="C654" s="447"/>
      <c r="D654" s="447"/>
      <c r="E654" s="447"/>
      <c r="F654" s="447"/>
      <c r="G654" s="447"/>
      <c r="H654" s="447"/>
      <c r="I654" s="447"/>
      <c r="J654" s="447"/>
      <c r="K654" s="447"/>
      <c r="L654" s="447"/>
      <c r="M654" s="447"/>
      <c r="N654" s="486"/>
      <c r="O654" s="441"/>
      <c r="P654" s="441"/>
      <c r="Q654" s="441"/>
      <c r="R654" s="441"/>
      <c r="S654" s="441"/>
      <c r="T654" s="441"/>
      <c r="U654" s="441"/>
      <c r="V654" s="441"/>
      <c r="W654" s="441"/>
      <c r="X654" s="441"/>
      <c r="Y654" s="441"/>
      <c r="Z654" s="441"/>
    </row>
    <row r="655" spans="1:26" ht="12.75" customHeight="1" x14ac:dyDescent="0.2">
      <c r="A655" s="441"/>
      <c r="B655" s="441"/>
      <c r="C655" s="447"/>
      <c r="D655" s="447"/>
      <c r="E655" s="447"/>
      <c r="F655" s="447"/>
      <c r="G655" s="447"/>
      <c r="H655" s="447"/>
      <c r="I655" s="447"/>
      <c r="J655" s="447"/>
      <c r="K655" s="447"/>
      <c r="L655" s="447"/>
      <c r="M655" s="447"/>
      <c r="N655" s="486"/>
      <c r="O655" s="441"/>
      <c r="P655" s="441"/>
      <c r="Q655" s="441"/>
      <c r="R655" s="441"/>
      <c r="S655" s="441"/>
      <c r="T655" s="441"/>
      <c r="U655" s="441"/>
      <c r="V655" s="441"/>
      <c r="W655" s="441"/>
      <c r="X655" s="441"/>
      <c r="Y655" s="441"/>
      <c r="Z655" s="441"/>
    </row>
    <row r="656" spans="1:26" ht="12.75" customHeight="1" x14ac:dyDescent="0.2">
      <c r="A656" s="441"/>
      <c r="B656" s="441"/>
      <c r="C656" s="447"/>
      <c r="D656" s="447"/>
      <c r="E656" s="447"/>
      <c r="F656" s="447"/>
      <c r="G656" s="447"/>
      <c r="H656" s="447"/>
      <c r="I656" s="447"/>
      <c r="J656" s="447"/>
      <c r="K656" s="447"/>
      <c r="L656" s="447"/>
      <c r="M656" s="447"/>
      <c r="N656" s="486"/>
      <c r="O656" s="441"/>
      <c r="P656" s="441"/>
      <c r="Q656" s="441"/>
      <c r="R656" s="441"/>
      <c r="S656" s="441"/>
      <c r="T656" s="441"/>
      <c r="U656" s="441"/>
      <c r="V656" s="441"/>
      <c r="W656" s="441"/>
      <c r="X656" s="441"/>
      <c r="Y656" s="441"/>
      <c r="Z656" s="441"/>
    </row>
    <row r="657" spans="1:26" ht="12.75" customHeight="1" x14ac:dyDescent="0.2">
      <c r="A657" s="441"/>
      <c r="B657" s="441"/>
      <c r="C657" s="447"/>
      <c r="D657" s="447"/>
      <c r="E657" s="447"/>
      <c r="F657" s="447"/>
      <c r="G657" s="447"/>
      <c r="H657" s="447"/>
      <c r="I657" s="447"/>
      <c r="J657" s="447"/>
      <c r="K657" s="447"/>
      <c r="L657" s="447"/>
      <c r="M657" s="447"/>
      <c r="N657" s="486"/>
      <c r="O657" s="441"/>
      <c r="P657" s="441"/>
      <c r="Q657" s="441"/>
      <c r="R657" s="441"/>
      <c r="S657" s="441"/>
      <c r="T657" s="441"/>
      <c r="U657" s="441"/>
      <c r="V657" s="441"/>
      <c r="W657" s="441"/>
      <c r="X657" s="441"/>
      <c r="Y657" s="441"/>
      <c r="Z657" s="441"/>
    </row>
    <row r="658" spans="1:26" ht="12.75" customHeight="1" x14ac:dyDescent="0.2">
      <c r="A658" s="441"/>
      <c r="B658" s="441"/>
      <c r="C658" s="447"/>
      <c r="D658" s="447"/>
      <c r="E658" s="447"/>
      <c r="F658" s="447"/>
      <c r="G658" s="447"/>
      <c r="H658" s="447"/>
      <c r="I658" s="447"/>
      <c r="J658" s="447"/>
      <c r="K658" s="447"/>
      <c r="L658" s="447"/>
      <c r="M658" s="447"/>
      <c r="N658" s="486"/>
      <c r="O658" s="441"/>
      <c r="P658" s="441"/>
      <c r="Q658" s="441"/>
      <c r="R658" s="441"/>
      <c r="S658" s="441"/>
      <c r="T658" s="441"/>
      <c r="U658" s="441"/>
      <c r="V658" s="441"/>
      <c r="W658" s="441"/>
      <c r="X658" s="441"/>
      <c r="Y658" s="441"/>
      <c r="Z658" s="441"/>
    </row>
    <row r="659" spans="1:26" ht="12.75" customHeight="1" x14ac:dyDescent="0.2">
      <c r="A659" s="441"/>
      <c r="B659" s="441"/>
      <c r="C659" s="447"/>
      <c r="D659" s="447"/>
      <c r="E659" s="447"/>
      <c r="F659" s="447"/>
      <c r="G659" s="447"/>
      <c r="H659" s="447"/>
      <c r="I659" s="447"/>
      <c r="J659" s="447"/>
      <c r="K659" s="447"/>
      <c r="L659" s="447"/>
      <c r="M659" s="447"/>
      <c r="N659" s="486"/>
      <c r="O659" s="441"/>
      <c r="P659" s="441"/>
      <c r="Q659" s="441"/>
      <c r="R659" s="441"/>
      <c r="S659" s="441"/>
      <c r="T659" s="441"/>
      <c r="U659" s="441"/>
      <c r="V659" s="441"/>
      <c r="W659" s="441"/>
      <c r="X659" s="441"/>
      <c r="Y659" s="441"/>
      <c r="Z659" s="441"/>
    </row>
    <row r="660" spans="1:26" ht="12.75" customHeight="1" x14ac:dyDescent="0.2">
      <c r="A660" s="441"/>
      <c r="B660" s="441"/>
      <c r="C660" s="447"/>
      <c r="D660" s="447"/>
      <c r="E660" s="447"/>
      <c r="F660" s="447"/>
      <c r="G660" s="447"/>
      <c r="H660" s="447"/>
      <c r="I660" s="447"/>
      <c r="J660" s="447"/>
      <c r="K660" s="447"/>
      <c r="L660" s="447"/>
      <c r="M660" s="447"/>
      <c r="N660" s="486"/>
      <c r="O660" s="441"/>
      <c r="P660" s="441"/>
      <c r="Q660" s="441"/>
      <c r="R660" s="441"/>
      <c r="S660" s="441"/>
      <c r="T660" s="441"/>
      <c r="U660" s="441"/>
      <c r="V660" s="441"/>
      <c r="W660" s="441"/>
      <c r="X660" s="441"/>
      <c r="Y660" s="441"/>
      <c r="Z660" s="441"/>
    </row>
    <row r="661" spans="1:26" ht="12.75" customHeight="1" x14ac:dyDescent="0.2">
      <c r="A661" s="441"/>
      <c r="B661" s="441"/>
      <c r="C661" s="447"/>
      <c r="D661" s="447"/>
      <c r="E661" s="447"/>
      <c r="F661" s="447"/>
      <c r="G661" s="447"/>
      <c r="H661" s="447"/>
      <c r="I661" s="447"/>
      <c r="J661" s="447"/>
      <c r="K661" s="447"/>
      <c r="L661" s="447"/>
      <c r="M661" s="447"/>
      <c r="N661" s="486"/>
      <c r="O661" s="441"/>
      <c r="P661" s="441"/>
      <c r="Q661" s="441"/>
      <c r="R661" s="441"/>
      <c r="S661" s="441"/>
      <c r="T661" s="441"/>
      <c r="U661" s="441"/>
      <c r="V661" s="441"/>
      <c r="W661" s="441"/>
      <c r="X661" s="441"/>
      <c r="Y661" s="441"/>
      <c r="Z661" s="441"/>
    </row>
    <row r="662" spans="1:26" ht="12.75" customHeight="1" x14ac:dyDescent="0.2">
      <c r="A662" s="441"/>
      <c r="B662" s="441"/>
      <c r="C662" s="447"/>
      <c r="D662" s="447"/>
      <c r="E662" s="447"/>
      <c r="F662" s="447"/>
      <c r="G662" s="447"/>
      <c r="H662" s="447"/>
      <c r="I662" s="447"/>
      <c r="J662" s="447"/>
      <c r="K662" s="447"/>
      <c r="L662" s="447"/>
      <c r="M662" s="447"/>
      <c r="N662" s="486"/>
      <c r="O662" s="441"/>
      <c r="P662" s="441"/>
      <c r="Q662" s="441"/>
      <c r="R662" s="441"/>
      <c r="S662" s="441"/>
      <c r="T662" s="441"/>
      <c r="U662" s="441"/>
      <c r="V662" s="441"/>
      <c r="W662" s="441"/>
      <c r="X662" s="441"/>
      <c r="Y662" s="441"/>
      <c r="Z662" s="441"/>
    </row>
    <row r="663" spans="1:26" ht="12.75" customHeight="1" x14ac:dyDescent="0.2">
      <c r="A663" s="441"/>
      <c r="B663" s="441"/>
      <c r="C663" s="447"/>
      <c r="D663" s="447"/>
      <c r="E663" s="447"/>
      <c r="F663" s="447"/>
      <c r="G663" s="447"/>
      <c r="H663" s="447"/>
      <c r="I663" s="447"/>
      <c r="J663" s="447"/>
      <c r="K663" s="447"/>
      <c r="L663" s="447"/>
      <c r="M663" s="447"/>
      <c r="N663" s="486"/>
      <c r="O663" s="441"/>
      <c r="P663" s="441"/>
      <c r="Q663" s="441"/>
      <c r="R663" s="441"/>
      <c r="S663" s="441"/>
      <c r="T663" s="441"/>
      <c r="U663" s="441"/>
      <c r="V663" s="441"/>
      <c r="W663" s="441"/>
      <c r="X663" s="441"/>
      <c r="Y663" s="441"/>
      <c r="Z663" s="441"/>
    </row>
    <row r="664" spans="1:26" ht="12.75" customHeight="1" x14ac:dyDescent="0.2">
      <c r="A664" s="441"/>
      <c r="B664" s="441"/>
      <c r="C664" s="447"/>
      <c r="D664" s="447"/>
      <c r="E664" s="447"/>
      <c r="F664" s="447"/>
      <c r="G664" s="447"/>
      <c r="H664" s="447"/>
      <c r="I664" s="447"/>
      <c r="J664" s="447"/>
      <c r="K664" s="447"/>
      <c r="L664" s="447"/>
      <c r="M664" s="447"/>
      <c r="N664" s="486"/>
      <c r="O664" s="441"/>
      <c r="P664" s="441"/>
      <c r="Q664" s="441"/>
      <c r="R664" s="441"/>
      <c r="S664" s="441"/>
      <c r="T664" s="441"/>
      <c r="U664" s="441"/>
      <c r="V664" s="441"/>
      <c r="W664" s="441"/>
      <c r="X664" s="441"/>
      <c r="Y664" s="441"/>
      <c r="Z664" s="441"/>
    </row>
    <row r="665" spans="1:26" ht="12.75" customHeight="1" x14ac:dyDescent="0.2">
      <c r="A665" s="441"/>
      <c r="B665" s="441"/>
      <c r="C665" s="447"/>
      <c r="D665" s="447"/>
      <c r="E665" s="447"/>
      <c r="F665" s="447"/>
      <c r="G665" s="447"/>
      <c r="H665" s="447"/>
      <c r="I665" s="447"/>
      <c r="J665" s="447"/>
      <c r="K665" s="447"/>
      <c r="L665" s="447"/>
      <c r="M665" s="447"/>
      <c r="N665" s="486"/>
      <c r="O665" s="441"/>
      <c r="P665" s="441"/>
      <c r="Q665" s="441"/>
      <c r="R665" s="441"/>
      <c r="S665" s="441"/>
      <c r="T665" s="441"/>
      <c r="U665" s="441"/>
      <c r="V665" s="441"/>
      <c r="W665" s="441"/>
      <c r="X665" s="441"/>
      <c r="Y665" s="441"/>
      <c r="Z665" s="441"/>
    </row>
    <row r="666" spans="1:26" ht="12.75" customHeight="1" x14ac:dyDescent="0.2">
      <c r="A666" s="441"/>
      <c r="B666" s="441"/>
      <c r="C666" s="447"/>
      <c r="D666" s="447"/>
      <c r="E666" s="447"/>
      <c r="F666" s="447"/>
      <c r="G666" s="447"/>
      <c r="H666" s="447"/>
      <c r="I666" s="447"/>
      <c r="J666" s="447"/>
      <c r="K666" s="447"/>
      <c r="L666" s="447"/>
      <c r="M666" s="447"/>
      <c r="N666" s="486"/>
      <c r="O666" s="441"/>
      <c r="P666" s="441"/>
      <c r="Q666" s="441"/>
      <c r="R666" s="441"/>
      <c r="S666" s="441"/>
      <c r="T666" s="441"/>
      <c r="U666" s="441"/>
      <c r="V666" s="441"/>
      <c r="W666" s="441"/>
      <c r="X666" s="441"/>
      <c r="Y666" s="441"/>
      <c r="Z666" s="441"/>
    </row>
    <row r="667" spans="1:26" ht="12.75" customHeight="1" x14ac:dyDescent="0.2">
      <c r="A667" s="441"/>
      <c r="B667" s="441"/>
      <c r="C667" s="447"/>
      <c r="D667" s="447"/>
      <c r="E667" s="447"/>
      <c r="F667" s="447"/>
      <c r="G667" s="447"/>
      <c r="H667" s="447"/>
      <c r="I667" s="447"/>
      <c r="J667" s="447"/>
      <c r="K667" s="447"/>
      <c r="L667" s="447"/>
      <c r="M667" s="447"/>
      <c r="N667" s="486"/>
      <c r="O667" s="441"/>
      <c r="P667" s="441"/>
      <c r="Q667" s="441"/>
      <c r="R667" s="441"/>
      <c r="S667" s="441"/>
      <c r="T667" s="441"/>
      <c r="U667" s="441"/>
      <c r="V667" s="441"/>
      <c r="W667" s="441"/>
      <c r="X667" s="441"/>
      <c r="Y667" s="441"/>
      <c r="Z667" s="441"/>
    </row>
    <row r="668" spans="1:26" ht="12.75" customHeight="1" x14ac:dyDescent="0.2">
      <c r="A668" s="441"/>
      <c r="B668" s="441"/>
      <c r="C668" s="447"/>
      <c r="D668" s="447"/>
      <c r="E668" s="447"/>
      <c r="F668" s="447"/>
      <c r="G668" s="447"/>
      <c r="H668" s="447"/>
      <c r="I668" s="447"/>
      <c r="J668" s="447"/>
      <c r="K668" s="447"/>
      <c r="L668" s="447"/>
      <c r="M668" s="447"/>
      <c r="N668" s="486"/>
      <c r="O668" s="441"/>
      <c r="P668" s="441"/>
      <c r="Q668" s="441"/>
      <c r="R668" s="441"/>
      <c r="S668" s="441"/>
      <c r="T668" s="441"/>
      <c r="U668" s="441"/>
      <c r="V668" s="441"/>
      <c r="W668" s="441"/>
      <c r="X668" s="441"/>
      <c r="Y668" s="441"/>
      <c r="Z668" s="441"/>
    </row>
    <row r="669" spans="1:26" ht="12.75" customHeight="1" x14ac:dyDescent="0.2">
      <c r="A669" s="441"/>
      <c r="B669" s="441"/>
      <c r="C669" s="447"/>
      <c r="D669" s="447"/>
      <c r="E669" s="447"/>
      <c r="F669" s="447"/>
      <c r="G669" s="447"/>
      <c r="H669" s="447"/>
      <c r="I669" s="447"/>
      <c r="J669" s="447"/>
      <c r="K669" s="447"/>
      <c r="L669" s="447"/>
      <c r="M669" s="447"/>
      <c r="N669" s="486"/>
      <c r="O669" s="441"/>
      <c r="P669" s="441"/>
      <c r="Q669" s="441"/>
      <c r="R669" s="441"/>
      <c r="S669" s="441"/>
      <c r="T669" s="441"/>
      <c r="U669" s="441"/>
      <c r="V669" s="441"/>
      <c r="W669" s="441"/>
      <c r="X669" s="441"/>
      <c r="Y669" s="441"/>
      <c r="Z669" s="441"/>
    </row>
    <row r="670" spans="1:26" ht="12.75" customHeight="1" x14ac:dyDescent="0.2">
      <c r="A670" s="441"/>
      <c r="B670" s="441"/>
      <c r="C670" s="447"/>
      <c r="D670" s="447"/>
      <c r="E670" s="447"/>
      <c r="F670" s="447"/>
      <c r="G670" s="447"/>
      <c r="H670" s="447"/>
      <c r="I670" s="447"/>
      <c r="J670" s="447"/>
      <c r="K670" s="447"/>
      <c r="L670" s="447"/>
      <c r="M670" s="447"/>
      <c r="N670" s="486"/>
      <c r="O670" s="441"/>
      <c r="P670" s="441"/>
      <c r="Q670" s="441"/>
      <c r="R670" s="441"/>
      <c r="S670" s="441"/>
      <c r="T670" s="441"/>
      <c r="U670" s="441"/>
      <c r="V670" s="441"/>
      <c r="W670" s="441"/>
      <c r="X670" s="441"/>
      <c r="Y670" s="441"/>
      <c r="Z670" s="441"/>
    </row>
    <row r="671" spans="1:26" ht="12.75" customHeight="1" x14ac:dyDescent="0.2">
      <c r="A671" s="441"/>
      <c r="B671" s="441"/>
      <c r="C671" s="447"/>
      <c r="D671" s="447"/>
      <c r="E671" s="447"/>
      <c r="F671" s="447"/>
      <c r="G671" s="447"/>
      <c r="H671" s="447"/>
      <c r="I671" s="447"/>
      <c r="J671" s="447"/>
      <c r="K671" s="447"/>
      <c r="L671" s="447"/>
      <c r="M671" s="447"/>
      <c r="N671" s="486"/>
      <c r="O671" s="441"/>
      <c r="P671" s="441"/>
      <c r="Q671" s="441"/>
      <c r="R671" s="441"/>
      <c r="S671" s="441"/>
      <c r="T671" s="441"/>
      <c r="U671" s="441"/>
      <c r="V671" s="441"/>
      <c r="W671" s="441"/>
      <c r="X671" s="441"/>
      <c r="Y671" s="441"/>
      <c r="Z671" s="441"/>
    </row>
    <row r="672" spans="1:26" ht="12.75" customHeight="1" x14ac:dyDescent="0.2">
      <c r="A672" s="441"/>
      <c r="B672" s="441"/>
      <c r="C672" s="447"/>
      <c r="D672" s="447"/>
      <c r="E672" s="447"/>
      <c r="F672" s="447"/>
      <c r="G672" s="447"/>
      <c r="H672" s="447"/>
      <c r="I672" s="447"/>
      <c r="J672" s="447"/>
      <c r="K672" s="447"/>
      <c r="L672" s="447"/>
      <c r="M672" s="447"/>
      <c r="N672" s="486"/>
      <c r="O672" s="441"/>
      <c r="P672" s="441"/>
      <c r="Q672" s="441"/>
      <c r="R672" s="441"/>
      <c r="S672" s="441"/>
      <c r="T672" s="441"/>
      <c r="U672" s="441"/>
      <c r="V672" s="441"/>
      <c r="W672" s="441"/>
      <c r="X672" s="441"/>
      <c r="Y672" s="441"/>
      <c r="Z672" s="441"/>
    </row>
    <row r="673" spans="1:26" ht="12.75" customHeight="1" x14ac:dyDescent="0.2">
      <c r="A673" s="441"/>
      <c r="B673" s="441"/>
      <c r="C673" s="447"/>
      <c r="D673" s="447"/>
      <c r="E673" s="447"/>
      <c r="F673" s="447"/>
      <c r="G673" s="447"/>
      <c r="H673" s="447"/>
      <c r="I673" s="447"/>
      <c r="J673" s="447"/>
      <c r="K673" s="447"/>
      <c r="L673" s="447"/>
      <c r="M673" s="447"/>
      <c r="N673" s="486"/>
      <c r="O673" s="441"/>
      <c r="P673" s="441"/>
      <c r="Q673" s="441"/>
      <c r="R673" s="441"/>
      <c r="S673" s="441"/>
      <c r="T673" s="441"/>
      <c r="U673" s="441"/>
      <c r="V673" s="441"/>
      <c r="W673" s="441"/>
      <c r="X673" s="441"/>
      <c r="Y673" s="441"/>
      <c r="Z673" s="441"/>
    </row>
    <row r="674" spans="1:26" ht="12.75" customHeight="1" x14ac:dyDescent="0.2">
      <c r="A674" s="441"/>
      <c r="B674" s="441"/>
      <c r="C674" s="447"/>
      <c r="D674" s="447"/>
      <c r="E674" s="447"/>
      <c r="F674" s="447"/>
      <c r="G674" s="447"/>
      <c r="H674" s="447"/>
      <c r="I674" s="447"/>
      <c r="J674" s="447"/>
      <c r="K674" s="447"/>
      <c r="L674" s="447"/>
      <c r="M674" s="447"/>
      <c r="N674" s="486"/>
      <c r="O674" s="441"/>
      <c r="P674" s="441"/>
      <c r="Q674" s="441"/>
      <c r="R674" s="441"/>
      <c r="S674" s="441"/>
      <c r="T674" s="441"/>
      <c r="U674" s="441"/>
      <c r="V674" s="441"/>
      <c r="W674" s="441"/>
      <c r="X674" s="441"/>
      <c r="Y674" s="441"/>
      <c r="Z674" s="441"/>
    </row>
    <row r="675" spans="1:26" ht="12.75" customHeight="1" x14ac:dyDescent="0.2">
      <c r="A675" s="441"/>
      <c r="B675" s="441"/>
      <c r="C675" s="447"/>
      <c r="D675" s="447"/>
      <c r="E675" s="447"/>
      <c r="F675" s="447"/>
      <c r="G675" s="447"/>
      <c r="H675" s="447"/>
      <c r="I675" s="447"/>
      <c r="J675" s="447"/>
      <c r="K675" s="447"/>
      <c r="L675" s="447"/>
      <c r="M675" s="447"/>
      <c r="N675" s="486"/>
      <c r="O675" s="441"/>
      <c r="P675" s="441"/>
      <c r="Q675" s="441"/>
      <c r="R675" s="441"/>
      <c r="S675" s="441"/>
      <c r="T675" s="441"/>
      <c r="U675" s="441"/>
      <c r="V675" s="441"/>
      <c r="W675" s="441"/>
      <c r="X675" s="441"/>
      <c r="Y675" s="441"/>
      <c r="Z675" s="441"/>
    </row>
    <row r="676" spans="1:26" ht="12.75" customHeight="1" x14ac:dyDescent="0.2">
      <c r="A676" s="441"/>
      <c r="B676" s="441"/>
      <c r="C676" s="447"/>
      <c r="D676" s="447"/>
      <c r="E676" s="447"/>
      <c r="F676" s="447"/>
      <c r="G676" s="447"/>
      <c r="H676" s="447"/>
      <c r="I676" s="447"/>
      <c r="J676" s="447"/>
      <c r="K676" s="447"/>
      <c r="L676" s="447"/>
      <c r="M676" s="447"/>
      <c r="N676" s="486"/>
      <c r="O676" s="441"/>
      <c r="P676" s="441"/>
      <c r="Q676" s="441"/>
      <c r="R676" s="441"/>
      <c r="S676" s="441"/>
      <c r="T676" s="441"/>
      <c r="U676" s="441"/>
      <c r="V676" s="441"/>
      <c r="W676" s="441"/>
      <c r="X676" s="441"/>
      <c r="Y676" s="441"/>
      <c r="Z676" s="441"/>
    </row>
    <row r="677" spans="1:26" ht="12.75" customHeight="1" x14ac:dyDescent="0.2">
      <c r="A677" s="441"/>
      <c r="B677" s="441"/>
      <c r="C677" s="447"/>
      <c r="D677" s="447"/>
      <c r="E677" s="447"/>
      <c r="F677" s="447"/>
      <c r="G677" s="447"/>
      <c r="H677" s="447"/>
      <c r="I677" s="447"/>
      <c r="J677" s="447"/>
      <c r="K677" s="447"/>
      <c r="L677" s="447"/>
      <c r="M677" s="447"/>
      <c r="N677" s="486"/>
      <c r="O677" s="441"/>
      <c r="P677" s="441"/>
      <c r="Q677" s="441"/>
      <c r="R677" s="441"/>
      <c r="S677" s="441"/>
      <c r="T677" s="441"/>
      <c r="U677" s="441"/>
      <c r="V677" s="441"/>
      <c r="W677" s="441"/>
      <c r="X677" s="441"/>
      <c r="Y677" s="441"/>
      <c r="Z677" s="441"/>
    </row>
    <row r="678" spans="1:26" ht="12.75" customHeight="1" x14ac:dyDescent="0.2">
      <c r="A678" s="441"/>
      <c r="B678" s="441"/>
      <c r="C678" s="447"/>
      <c r="D678" s="447"/>
      <c r="E678" s="447"/>
      <c r="F678" s="447"/>
      <c r="G678" s="447"/>
      <c r="H678" s="447"/>
      <c r="I678" s="447"/>
      <c r="J678" s="447"/>
      <c r="K678" s="447"/>
      <c r="L678" s="447"/>
      <c r="M678" s="447"/>
      <c r="N678" s="486"/>
      <c r="O678" s="441"/>
      <c r="P678" s="441"/>
      <c r="Q678" s="441"/>
      <c r="R678" s="441"/>
      <c r="S678" s="441"/>
      <c r="T678" s="441"/>
      <c r="U678" s="441"/>
      <c r="V678" s="441"/>
      <c r="W678" s="441"/>
      <c r="X678" s="441"/>
      <c r="Y678" s="441"/>
      <c r="Z678" s="441"/>
    </row>
    <row r="679" spans="1:26" ht="12.75" customHeight="1" x14ac:dyDescent="0.2">
      <c r="A679" s="441"/>
      <c r="B679" s="441"/>
      <c r="C679" s="447"/>
      <c r="D679" s="447"/>
      <c r="E679" s="447"/>
      <c r="F679" s="447"/>
      <c r="G679" s="447"/>
      <c r="H679" s="447"/>
      <c r="I679" s="447"/>
      <c r="J679" s="447"/>
      <c r="K679" s="447"/>
      <c r="L679" s="447"/>
      <c r="M679" s="447"/>
      <c r="N679" s="486"/>
      <c r="O679" s="441"/>
      <c r="P679" s="441"/>
      <c r="Q679" s="441"/>
      <c r="R679" s="441"/>
      <c r="S679" s="441"/>
      <c r="T679" s="441"/>
      <c r="U679" s="441"/>
      <c r="V679" s="441"/>
      <c r="W679" s="441"/>
      <c r="X679" s="441"/>
      <c r="Y679" s="441"/>
      <c r="Z679" s="441"/>
    </row>
    <row r="680" spans="1:26" ht="12.75" customHeight="1" x14ac:dyDescent="0.2">
      <c r="A680" s="441"/>
      <c r="B680" s="441"/>
      <c r="C680" s="447"/>
      <c r="D680" s="447"/>
      <c r="E680" s="447"/>
      <c r="F680" s="447"/>
      <c r="G680" s="447"/>
      <c r="H680" s="447"/>
      <c r="I680" s="447"/>
      <c r="J680" s="447"/>
      <c r="K680" s="447"/>
      <c r="L680" s="447"/>
      <c r="M680" s="447"/>
      <c r="N680" s="486"/>
      <c r="O680" s="441"/>
      <c r="P680" s="441"/>
      <c r="Q680" s="441"/>
      <c r="R680" s="441"/>
      <c r="S680" s="441"/>
      <c r="T680" s="441"/>
      <c r="U680" s="441"/>
      <c r="V680" s="441"/>
      <c r="W680" s="441"/>
      <c r="X680" s="441"/>
      <c r="Y680" s="441"/>
      <c r="Z680" s="441"/>
    </row>
    <row r="681" spans="1:26" ht="12.75" customHeight="1" x14ac:dyDescent="0.2">
      <c r="A681" s="441"/>
      <c r="B681" s="441"/>
      <c r="C681" s="447"/>
      <c r="D681" s="447"/>
      <c r="E681" s="447"/>
      <c r="F681" s="447"/>
      <c r="G681" s="447"/>
      <c r="H681" s="447"/>
      <c r="I681" s="447"/>
      <c r="J681" s="447"/>
      <c r="K681" s="447"/>
      <c r="L681" s="447"/>
      <c r="M681" s="447"/>
      <c r="N681" s="486"/>
      <c r="O681" s="441"/>
      <c r="P681" s="441"/>
      <c r="Q681" s="441"/>
      <c r="R681" s="441"/>
      <c r="S681" s="441"/>
      <c r="T681" s="441"/>
      <c r="U681" s="441"/>
      <c r="V681" s="441"/>
      <c r="W681" s="441"/>
      <c r="X681" s="441"/>
      <c r="Y681" s="441"/>
      <c r="Z681" s="441"/>
    </row>
    <row r="682" spans="1:26" ht="12.75" customHeight="1" x14ac:dyDescent="0.2">
      <c r="A682" s="441"/>
      <c r="B682" s="441"/>
      <c r="C682" s="447"/>
      <c r="D682" s="447"/>
      <c r="E682" s="447"/>
      <c r="F682" s="447"/>
      <c r="G682" s="447"/>
      <c r="H682" s="447"/>
      <c r="I682" s="447"/>
      <c r="J682" s="447"/>
      <c r="K682" s="447"/>
      <c r="L682" s="447"/>
      <c r="M682" s="447"/>
      <c r="N682" s="486"/>
      <c r="O682" s="441"/>
      <c r="P682" s="441"/>
      <c r="Q682" s="441"/>
      <c r="R682" s="441"/>
      <c r="S682" s="441"/>
      <c r="T682" s="441"/>
      <c r="U682" s="441"/>
      <c r="V682" s="441"/>
      <c r="W682" s="441"/>
      <c r="X682" s="441"/>
      <c r="Y682" s="441"/>
      <c r="Z682" s="441"/>
    </row>
    <row r="683" spans="1:26" ht="12.75" customHeight="1" x14ac:dyDescent="0.2">
      <c r="A683" s="441"/>
      <c r="B683" s="441"/>
      <c r="C683" s="447"/>
      <c r="D683" s="447"/>
      <c r="E683" s="447"/>
      <c r="F683" s="447"/>
      <c r="G683" s="447"/>
      <c r="H683" s="447"/>
      <c r="I683" s="447"/>
      <c r="J683" s="447"/>
      <c r="K683" s="447"/>
      <c r="L683" s="447"/>
      <c r="M683" s="447"/>
      <c r="N683" s="486"/>
      <c r="O683" s="441"/>
      <c r="P683" s="441"/>
      <c r="Q683" s="441"/>
      <c r="R683" s="441"/>
      <c r="S683" s="441"/>
      <c r="T683" s="441"/>
      <c r="U683" s="441"/>
      <c r="V683" s="441"/>
      <c r="W683" s="441"/>
      <c r="X683" s="441"/>
      <c r="Y683" s="441"/>
      <c r="Z683" s="441"/>
    </row>
    <row r="684" spans="1:26" ht="12.75" customHeight="1" x14ac:dyDescent="0.2">
      <c r="A684" s="441"/>
      <c r="B684" s="441"/>
      <c r="C684" s="447"/>
      <c r="D684" s="447"/>
      <c r="E684" s="447"/>
      <c r="F684" s="447"/>
      <c r="G684" s="447"/>
      <c r="H684" s="447"/>
      <c r="I684" s="447"/>
      <c r="J684" s="447"/>
      <c r="K684" s="447"/>
      <c r="L684" s="447"/>
      <c r="M684" s="447"/>
      <c r="N684" s="486"/>
      <c r="O684" s="441"/>
      <c r="P684" s="441"/>
      <c r="Q684" s="441"/>
      <c r="R684" s="441"/>
      <c r="S684" s="441"/>
      <c r="T684" s="441"/>
      <c r="U684" s="441"/>
      <c r="V684" s="441"/>
      <c r="W684" s="441"/>
      <c r="X684" s="441"/>
      <c r="Y684" s="441"/>
      <c r="Z684" s="441"/>
    </row>
    <row r="685" spans="1:26" ht="12.75" customHeight="1" x14ac:dyDescent="0.2">
      <c r="A685" s="441"/>
      <c r="B685" s="441"/>
      <c r="C685" s="447"/>
      <c r="D685" s="447"/>
      <c r="E685" s="447"/>
      <c r="F685" s="447"/>
      <c r="G685" s="447"/>
      <c r="H685" s="447"/>
      <c r="I685" s="447"/>
      <c r="J685" s="447"/>
      <c r="K685" s="447"/>
      <c r="L685" s="447"/>
      <c r="M685" s="447"/>
      <c r="N685" s="486"/>
      <c r="O685" s="441"/>
      <c r="P685" s="441"/>
      <c r="Q685" s="441"/>
      <c r="R685" s="441"/>
      <c r="S685" s="441"/>
      <c r="T685" s="441"/>
      <c r="U685" s="441"/>
      <c r="V685" s="441"/>
      <c r="W685" s="441"/>
      <c r="X685" s="441"/>
      <c r="Y685" s="441"/>
      <c r="Z685" s="441"/>
    </row>
    <row r="686" spans="1:26" ht="12.75" customHeight="1" x14ac:dyDescent="0.2">
      <c r="A686" s="441"/>
      <c r="B686" s="441"/>
      <c r="C686" s="447"/>
      <c r="D686" s="447"/>
      <c r="E686" s="447"/>
      <c r="F686" s="447"/>
      <c r="G686" s="447"/>
      <c r="H686" s="447"/>
      <c r="I686" s="447"/>
      <c r="J686" s="447"/>
      <c r="K686" s="447"/>
      <c r="L686" s="447"/>
      <c r="M686" s="447"/>
      <c r="N686" s="486"/>
      <c r="O686" s="441"/>
      <c r="P686" s="441"/>
      <c r="Q686" s="441"/>
      <c r="R686" s="441"/>
      <c r="S686" s="441"/>
      <c r="T686" s="441"/>
      <c r="U686" s="441"/>
      <c r="V686" s="441"/>
      <c r="W686" s="441"/>
      <c r="X686" s="441"/>
      <c r="Y686" s="441"/>
      <c r="Z686" s="441"/>
    </row>
    <row r="687" spans="1:26" ht="12.75" customHeight="1" x14ac:dyDescent="0.2">
      <c r="A687" s="441"/>
      <c r="B687" s="441"/>
      <c r="C687" s="447"/>
      <c r="D687" s="447"/>
      <c r="E687" s="447"/>
      <c r="F687" s="447"/>
      <c r="G687" s="447"/>
      <c r="H687" s="447"/>
      <c r="I687" s="447"/>
      <c r="J687" s="447"/>
      <c r="K687" s="447"/>
      <c r="L687" s="447"/>
      <c r="M687" s="447"/>
      <c r="N687" s="486"/>
      <c r="O687" s="441"/>
      <c r="P687" s="441"/>
      <c r="Q687" s="441"/>
      <c r="R687" s="441"/>
      <c r="S687" s="441"/>
      <c r="T687" s="441"/>
      <c r="U687" s="441"/>
      <c r="V687" s="441"/>
      <c r="W687" s="441"/>
      <c r="X687" s="441"/>
      <c r="Y687" s="441"/>
      <c r="Z687" s="441"/>
    </row>
    <row r="688" spans="1:26" ht="12.75" customHeight="1" x14ac:dyDescent="0.2">
      <c r="A688" s="441"/>
      <c r="B688" s="441"/>
      <c r="C688" s="447"/>
      <c r="D688" s="447"/>
      <c r="E688" s="447"/>
      <c r="F688" s="447"/>
      <c r="G688" s="447"/>
      <c r="H688" s="447"/>
      <c r="I688" s="447"/>
      <c r="J688" s="447"/>
      <c r="K688" s="447"/>
      <c r="L688" s="447"/>
      <c r="M688" s="447"/>
      <c r="N688" s="486"/>
      <c r="O688" s="441"/>
      <c r="P688" s="441"/>
      <c r="Q688" s="441"/>
      <c r="R688" s="441"/>
      <c r="S688" s="441"/>
      <c r="T688" s="441"/>
      <c r="U688" s="441"/>
      <c r="V688" s="441"/>
      <c r="W688" s="441"/>
      <c r="X688" s="441"/>
      <c r="Y688" s="441"/>
      <c r="Z688" s="441"/>
    </row>
    <row r="689" spans="1:26" ht="12.75" customHeight="1" x14ac:dyDescent="0.2">
      <c r="A689" s="441"/>
      <c r="B689" s="441"/>
      <c r="C689" s="447"/>
      <c r="D689" s="447"/>
      <c r="E689" s="447"/>
      <c r="F689" s="447"/>
      <c r="G689" s="447"/>
      <c r="H689" s="447"/>
      <c r="I689" s="447"/>
      <c r="J689" s="447"/>
      <c r="K689" s="447"/>
      <c r="L689" s="447"/>
      <c r="M689" s="447"/>
      <c r="N689" s="486"/>
      <c r="O689" s="441"/>
      <c r="P689" s="441"/>
      <c r="Q689" s="441"/>
      <c r="R689" s="441"/>
      <c r="S689" s="441"/>
      <c r="T689" s="441"/>
      <c r="U689" s="441"/>
      <c r="V689" s="441"/>
      <c r="W689" s="441"/>
      <c r="X689" s="441"/>
      <c r="Y689" s="441"/>
      <c r="Z689" s="441"/>
    </row>
    <row r="690" spans="1:26" ht="12.75" customHeight="1" x14ac:dyDescent="0.2">
      <c r="A690" s="441"/>
      <c r="B690" s="441"/>
      <c r="C690" s="447"/>
      <c r="D690" s="447"/>
      <c r="E690" s="447"/>
      <c r="F690" s="447"/>
      <c r="G690" s="447"/>
      <c r="H690" s="447"/>
      <c r="I690" s="447"/>
      <c r="J690" s="447"/>
      <c r="K690" s="447"/>
      <c r="L690" s="447"/>
      <c r="M690" s="447"/>
      <c r="N690" s="486"/>
      <c r="O690" s="441"/>
      <c r="P690" s="441"/>
      <c r="Q690" s="441"/>
      <c r="R690" s="441"/>
      <c r="S690" s="441"/>
      <c r="T690" s="441"/>
      <c r="U690" s="441"/>
      <c r="V690" s="441"/>
      <c r="W690" s="441"/>
      <c r="X690" s="441"/>
      <c r="Y690" s="441"/>
      <c r="Z690" s="441"/>
    </row>
    <row r="691" spans="1:26" ht="12.75" customHeight="1" x14ac:dyDescent="0.2">
      <c r="A691" s="441"/>
      <c r="B691" s="441"/>
      <c r="C691" s="447"/>
      <c r="D691" s="447"/>
      <c r="E691" s="447"/>
      <c r="F691" s="447"/>
      <c r="G691" s="447"/>
      <c r="H691" s="447"/>
      <c r="I691" s="447"/>
      <c r="J691" s="447"/>
      <c r="K691" s="447"/>
      <c r="L691" s="447"/>
      <c r="M691" s="447"/>
      <c r="N691" s="486"/>
      <c r="O691" s="441"/>
      <c r="P691" s="441"/>
      <c r="Q691" s="441"/>
      <c r="R691" s="441"/>
      <c r="S691" s="441"/>
      <c r="T691" s="441"/>
      <c r="U691" s="441"/>
      <c r="V691" s="441"/>
      <c r="W691" s="441"/>
      <c r="X691" s="441"/>
      <c r="Y691" s="441"/>
      <c r="Z691" s="441"/>
    </row>
    <row r="692" spans="1:26" ht="12.75" customHeight="1" x14ac:dyDescent="0.2">
      <c r="A692" s="441"/>
      <c r="B692" s="441"/>
      <c r="C692" s="447"/>
      <c r="D692" s="447"/>
      <c r="E692" s="447"/>
      <c r="F692" s="447"/>
      <c r="G692" s="447"/>
      <c r="H692" s="447"/>
      <c r="I692" s="447"/>
      <c r="J692" s="447"/>
      <c r="K692" s="447"/>
      <c r="L692" s="447"/>
      <c r="M692" s="447"/>
      <c r="N692" s="486"/>
      <c r="O692" s="441"/>
      <c r="P692" s="441"/>
      <c r="Q692" s="441"/>
      <c r="R692" s="441"/>
      <c r="S692" s="441"/>
      <c r="T692" s="441"/>
      <c r="U692" s="441"/>
      <c r="V692" s="441"/>
      <c r="W692" s="441"/>
      <c r="X692" s="441"/>
      <c r="Y692" s="441"/>
      <c r="Z692" s="441"/>
    </row>
    <row r="693" spans="1:26" ht="12.75" customHeight="1" x14ac:dyDescent="0.2">
      <c r="A693" s="441"/>
      <c r="B693" s="441"/>
      <c r="C693" s="447"/>
      <c r="D693" s="447"/>
      <c r="E693" s="447"/>
      <c r="F693" s="447"/>
      <c r="G693" s="447"/>
      <c r="H693" s="447"/>
      <c r="I693" s="447"/>
      <c r="J693" s="447"/>
      <c r="K693" s="447"/>
      <c r="L693" s="447"/>
      <c r="M693" s="447"/>
      <c r="N693" s="486"/>
      <c r="O693" s="441"/>
      <c r="P693" s="441"/>
      <c r="Q693" s="441"/>
      <c r="R693" s="441"/>
      <c r="S693" s="441"/>
      <c r="T693" s="441"/>
      <c r="U693" s="441"/>
      <c r="V693" s="441"/>
      <c r="W693" s="441"/>
      <c r="X693" s="441"/>
      <c r="Y693" s="441"/>
      <c r="Z693" s="441"/>
    </row>
    <row r="694" spans="1:26" ht="12.75" customHeight="1" x14ac:dyDescent="0.2">
      <c r="A694" s="441"/>
      <c r="B694" s="441"/>
      <c r="C694" s="447"/>
      <c r="D694" s="447"/>
      <c r="E694" s="447"/>
      <c r="F694" s="447"/>
      <c r="G694" s="447"/>
      <c r="H694" s="447"/>
      <c r="I694" s="447"/>
      <c r="J694" s="447"/>
      <c r="K694" s="447"/>
      <c r="L694" s="447"/>
      <c r="M694" s="447"/>
      <c r="N694" s="486"/>
      <c r="O694" s="441"/>
      <c r="P694" s="441"/>
      <c r="Q694" s="441"/>
      <c r="R694" s="441"/>
      <c r="S694" s="441"/>
      <c r="T694" s="441"/>
      <c r="U694" s="441"/>
      <c r="V694" s="441"/>
      <c r="W694" s="441"/>
      <c r="X694" s="441"/>
      <c r="Y694" s="441"/>
      <c r="Z694" s="441"/>
    </row>
    <row r="695" spans="1:26" ht="12.75" customHeight="1" x14ac:dyDescent="0.2">
      <c r="A695" s="441"/>
      <c r="B695" s="441"/>
      <c r="C695" s="447"/>
      <c r="D695" s="447"/>
      <c r="E695" s="447"/>
      <c r="F695" s="447"/>
      <c r="G695" s="447"/>
      <c r="H695" s="447"/>
      <c r="I695" s="447"/>
      <c r="J695" s="447"/>
      <c r="K695" s="447"/>
      <c r="L695" s="447"/>
      <c r="M695" s="447"/>
      <c r="N695" s="486"/>
      <c r="O695" s="441"/>
      <c r="P695" s="441"/>
      <c r="Q695" s="441"/>
      <c r="R695" s="441"/>
      <c r="S695" s="441"/>
      <c r="T695" s="441"/>
      <c r="U695" s="441"/>
      <c r="V695" s="441"/>
      <c r="W695" s="441"/>
      <c r="X695" s="441"/>
      <c r="Y695" s="441"/>
      <c r="Z695" s="441"/>
    </row>
    <row r="696" spans="1:26" ht="12.75" customHeight="1" x14ac:dyDescent="0.2">
      <c r="A696" s="441"/>
      <c r="B696" s="441"/>
      <c r="C696" s="447"/>
      <c r="D696" s="447"/>
      <c r="E696" s="447"/>
      <c r="F696" s="447"/>
      <c r="G696" s="447"/>
      <c r="H696" s="447"/>
      <c r="I696" s="447"/>
      <c r="J696" s="447"/>
      <c r="K696" s="447"/>
      <c r="L696" s="447"/>
      <c r="M696" s="447"/>
      <c r="N696" s="486"/>
      <c r="O696" s="441"/>
      <c r="P696" s="441"/>
      <c r="Q696" s="441"/>
      <c r="R696" s="441"/>
      <c r="S696" s="441"/>
      <c r="T696" s="441"/>
      <c r="U696" s="441"/>
      <c r="V696" s="441"/>
      <c r="W696" s="441"/>
      <c r="X696" s="441"/>
      <c r="Y696" s="441"/>
      <c r="Z696" s="441"/>
    </row>
    <row r="697" spans="1:26" ht="12.75" customHeight="1" x14ac:dyDescent="0.2">
      <c r="A697" s="441"/>
      <c r="B697" s="441"/>
      <c r="C697" s="447"/>
      <c r="D697" s="447"/>
      <c r="E697" s="447"/>
      <c r="F697" s="447"/>
      <c r="G697" s="447"/>
      <c r="H697" s="447"/>
      <c r="I697" s="447"/>
      <c r="J697" s="447"/>
      <c r="K697" s="447"/>
      <c r="L697" s="447"/>
      <c r="M697" s="447"/>
      <c r="N697" s="486"/>
      <c r="O697" s="441"/>
      <c r="P697" s="441"/>
      <c r="Q697" s="441"/>
      <c r="R697" s="441"/>
      <c r="S697" s="441"/>
      <c r="T697" s="441"/>
      <c r="U697" s="441"/>
      <c r="V697" s="441"/>
      <c r="W697" s="441"/>
      <c r="X697" s="441"/>
      <c r="Y697" s="441"/>
      <c r="Z697" s="441"/>
    </row>
    <row r="698" spans="1:26" ht="12.75" customHeight="1" x14ac:dyDescent="0.2">
      <c r="A698" s="441"/>
      <c r="B698" s="441"/>
      <c r="C698" s="447"/>
      <c r="D698" s="447"/>
      <c r="E698" s="447"/>
      <c r="F698" s="447"/>
      <c r="G698" s="447"/>
      <c r="H698" s="447"/>
      <c r="I698" s="447"/>
      <c r="J698" s="447"/>
      <c r="K698" s="447"/>
      <c r="L698" s="447"/>
      <c r="M698" s="447"/>
      <c r="N698" s="486"/>
      <c r="O698" s="441"/>
      <c r="P698" s="441"/>
      <c r="Q698" s="441"/>
      <c r="R698" s="441"/>
      <c r="S698" s="441"/>
      <c r="T698" s="441"/>
      <c r="U698" s="441"/>
      <c r="V698" s="441"/>
      <c r="W698" s="441"/>
      <c r="X698" s="441"/>
      <c r="Y698" s="441"/>
      <c r="Z698" s="441"/>
    </row>
    <row r="699" spans="1:26" ht="12.75" customHeight="1" x14ac:dyDescent="0.2">
      <c r="A699" s="441"/>
      <c r="B699" s="441"/>
      <c r="C699" s="447"/>
      <c r="D699" s="447"/>
      <c r="E699" s="447"/>
      <c r="F699" s="447"/>
      <c r="G699" s="447"/>
      <c r="H699" s="447"/>
      <c r="I699" s="447"/>
      <c r="J699" s="447"/>
      <c r="K699" s="447"/>
      <c r="L699" s="447"/>
      <c r="M699" s="447"/>
      <c r="N699" s="486"/>
      <c r="O699" s="441"/>
      <c r="P699" s="441"/>
      <c r="Q699" s="441"/>
      <c r="R699" s="441"/>
      <c r="S699" s="441"/>
      <c r="T699" s="441"/>
      <c r="U699" s="441"/>
      <c r="V699" s="441"/>
      <c r="W699" s="441"/>
      <c r="X699" s="441"/>
      <c r="Y699" s="441"/>
      <c r="Z699" s="441"/>
    </row>
    <row r="700" spans="1:26" ht="12.75" customHeight="1" x14ac:dyDescent="0.2">
      <c r="A700" s="441"/>
      <c r="B700" s="441"/>
      <c r="C700" s="447"/>
      <c r="D700" s="447"/>
      <c r="E700" s="447"/>
      <c r="F700" s="447"/>
      <c r="G700" s="447"/>
      <c r="H700" s="447"/>
      <c r="I700" s="447"/>
      <c r="J700" s="447"/>
      <c r="K700" s="447"/>
      <c r="L700" s="447"/>
      <c r="M700" s="447"/>
      <c r="N700" s="486"/>
      <c r="O700" s="441"/>
      <c r="P700" s="441"/>
      <c r="Q700" s="441"/>
      <c r="R700" s="441"/>
      <c r="S700" s="441"/>
      <c r="T700" s="441"/>
      <c r="U700" s="441"/>
      <c r="V700" s="441"/>
      <c r="W700" s="441"/>
      <c r="X700" s="441"/>
      <c r="Y700" s="441"/>
      <c r="Z700" s="441"/>
    </row>
    <row r="701" spans="1:26" ht="12.75" customHeight="1" x14ac:dyDescent="0.2">
      <c r="A701" s="441"/>
      <c r="B701" s="441"/>
      <c r="C701" s="447"/>
      <c r="D701" s="447"/>
      <c r="E701" s="447"/>
      <c r="F701" s="447"/>
      <c r="G701" s="447"/>
      <c r="H701" s="447"/>
      <c r="I701" s="447"/>
      <c r="J701" s="447"/>
      <c r="K701" s="447"/>
      <c r="L701" s="447"/>
      <c r="M701" s="447"/>
      <c r="N701" s="486"/>
      <c r="O701" s="441"/>
      <c r="P701" s="441"/>
      <c r="Q701" s="441"/>
      <c r="R701" s="441"/>
      <c r="S701" s="441"/>
      <c r="T701" s="441"/>
      <c r="U701" s="441"/>
      <c r="V701" s="441"/>
      <c r="W701" s="441"/>
      <c r="X701" s="441"/>
      <c r="Y701" s="441"/>
      <c r="Z701" s="441"/>
    </row>
    <row r="702" spans="1:26" ht="12.75" customHeight="1" x14ac:dyDescent="0.2">
      <c r="A702" s="441"/>
      <c r="B702" s="441"/>
      <c r="C702" s="447"/>
      <c r="D702" s="447"/>
      <c r="E702" s="447"/>
      <c r="F702" s="447"/>
      <c r="G702" s="447"/>
      <c r="H702" s="447"/>
      <c r="I702" s="447"/>
      <c r="J702" s="447"/>
      <c r="K702" s="447"/>
      <c r="L702" s="447"/>
      <c r="M702" s="447"/>
      <c r="N702" s="486"/>
      <c r="O702" s="441"/>
      <c r="P702" s="441"/>
      <c r="Q702" s="441"/>
      <c r="R702" s="441"/>
      <c r="S702" s="441"/>
      <c r="T702" s="441"/>
      <c r="U702" s="441"/>
      <c r="V702" s="441"/>
      <c r="W702" s="441"/>
      <c r="X702" s="441"/>
      <c r="Y702" s="441"/>
      <c r="Z702" s="441"/>
    </row>
    <row r="703" spans="1:26" ht="12.75" customHeight="1" x14ac:dyDescent="0.2">
      <c r="A703" s="441"/>
      <c r="B703" s="441"/>
      <c r="C703" s="447"/>
      <c r="D703" s="447"/>
      <c r="E703" s="447"/>
      <c r="F703" s="447"/>
      <c r="G703" s="447"/>
      <c r="H703" s="447"/>
      <c r="I703" s="447"/>
      <c r="J703" s="447"/>
      <c r="K703" s="447"/>
      <c r="L703" s="447"/>
      <c r="M703" s="447"/>
      <c r="N703" s="486"/>
      <c r="O703" s="441"/>
      <c r="P703" s="441"/>
      <c r="Q703" s="441"/>
      <c r="R703" s="441"/>
      <c r="S703" s="441"/>
      <c r="T703" s="441"/>
      <c r="U703" s="441"/>
      <c r="V703" s="441"/>
      <c r="W703" s="441"/>
      <c r="X703" s="441"/>
      <c r="Y703" s="441"/>
      <c r="Z703" s="441"/>
    </row>
    <row r="704" spans="1:26" ht="12.75" customHeight="1" x14ac:dyDescent="0.2">
      <c r="A704" s="441"/>
      <c r="B704" s="441"/>
      <c r="C704" s="447"/>
      <c r="D704" s="447"/>
      <c r="E704" s="447"/>
      <c r="F704" s="447"/>
      <c r="G704" s="447"/>
      <c r="H704" s="447"/>
      <c r="I704" s="447"/>
      <c r="J704" s="447"/>
      <c r="K704" s="447"/>
      <c r="L704" s="447"/>
      <c r="M704" s="447"/>
      <c r="N704" s="486"/>
      <c r="O704" s="441"/>
      <c r="P704" s="441"/>
      <c r="Q704" s="441"/>
      <c r="R704" s="441"/>
      <c r="S704" s="441"/>
      <c r="T704" s="441"/>
      <c r="U704" s="441"/>
      <c r="V704" s="441"/>
      <c r="W704" s="441"/>
      <c r="X704" s="441"/>
      <c r="Y704" s="441"/>
      <c r="Z704" s="441"/>
    </row>
    <row r="705" spans="1:26" ht="12.75" customHeight="1" x14ac:dyDescent="0.2">
      <c r="A705" s="441"/>
      <c r="B705" s="441"/>
      <c r="C705" s="447"/>
      <c r="D705" s="447"/>
      <c r="E705" s="447"/>
      <c r="F705" s="447"/>
      <c r="G705" s="447"/>
      <c r="H705" s="447"/>
      <c r="I705" s="447"/>
      <c r="J705" s="447"/>
      <c r="K705" s="447"/>
      <c r="L705" s="447"/>
      <c r="M705" s="447"/>
      <c r="N705" s="486"/>
      <c r="O705" s="441"/>
      <c r="P705" s="441"/>
      <c r="Q705" s="441"/>
      <c r="R705" s="441"/>
      <c r="S705" s="441"/>
      <c r="T705" s="441"/>
      <c r="U705" s="441"/>
      <c r="V705" s="441"/>
      <c r="W705" s="441"/>
      <c r="X705" s="441"/>
      <c r="Y705" s="441"/>
      <c r="Z705" s="441"/>
    </row>
    <row r="706" spans="1:26" ht="12.75" customHeight="1" x14ac:dyDescent="0.2">
      <c r="A706" s="441"/>
      <c r="B706" s="441"/>
      <c r="C706" s="447"/>
      <c r="D706" s="447"/>
      <c r="E706" s="447"/>
      <c r="F706" s="447"/>
      <c r="G706" s="447"/>
      <c r="H706" s="447"/>
      <c r="I706" s="447"/>
      <c r="J706" s="447"/>
      <c r="K706" s="447"/>
      <c r="L706" s="447"/>
      <c r="M706" s="447"/>
      <c r="N706" s="486"/>
      <c r="O706" s="441"/>
      <c r="P706" s="441"/>
      <c r="Q706" s="441"/>
      <c r="R706" s="441"/>
      <c r="S706" s="441"/>
      <c r="T706" s="441"/>
      <c r="U706" s="441"/>
      <c r="V706" s="441"/>
      <c r="W706" s="441"/>
      <c r="X706" s="441"/>
      <c r="Y706" s="441"/>
      <c r="Z706" s="441"/>
    </row>
    <row r="707" spans="1:26" ht="12.75" customHeight="1" x14ac:dyDescent="0.2">
      <c r="A707" s="441"/>
      <c r="B707" s="441"/>
      <c r="C707" s="447"/>
      <c r="D707" s="447"/>
      <c r="E707" s="447"/>
      <c r="F707" s="447"/>
      <c r="G707" s="447"/>
      <c r="H707" s="447"/>
      <c r="I707" s="447"/>
      <c r="J707" s="447"/>
      <c r="K707" s="447"/>
      <c r="L707" s="447"/>
      <c r="M707" s="447"/>
      <c r="N707" s="486"/>
      <c r="O707" s="441"/>
      <c r="P707" s="441"/>
      <c r="Q707" s="441"/>
      <c r="R707" s="441"/>
      <c r="S707" s="441"/>
      <c r="T707" s="441"/>
      <c r="U707" s="441"/>
      <c r="V707" s="441"/>
      <c r="W707" s="441"/>
      <c r="X707" s="441"/>
      <c r="Y707" s="441"/>
      <c r="Z707" s="441"/>
    </row>
    <row r="708" spans="1:26" ht="12.75" customHeight="1" x14ac:dyDescent="0.2">
      <c r="A708" s="441"/>
      <c r="B708" s="441"/>
      <c r="C708" s="447"/>
      <c r="D708" s="447"/>
      <c r="E708" s="447"/>
      <c r="F708" s="447"/>
      <c r="G708" s="447"/>
      <c r="H708" s="447"/>
      <c r="I708" s="447"/>
      <c r="J708" s="447"/>
      <c r="K708" s="447"/>
      <c r="L708" s="447"/>
      <c r="M708" s="447"/>
      <c r="N708" s="486"/>
      <c r="O708" s="441"/>
      <c r="P708" s="441"/>
      <c r="Q708" s="441"/>
      <c r="R708" s="441"/>
      <c r="S708" s="441"/>
      <c r="T708" s="441"/>
      <c r="U708" s="441"/>
      <c r="V708" s="441"/>
      <c r="W708" s="441"/>
      <c r="X708" s="441"/>
      <c r="Y708" s="441"/>
      <c r="Z708" s="441"/>
    </row>
    <row r="709" spans="1:26" ht="12.75" customHeight="1" x14ac:dyDescent="0.2">
      <c r="A709" s="441"/>
      <c r="B709" s="441"/>
      <c r="C709" s="447"/>
      <c r="D709" s="447"/>
      <c r="E709" s="447"/>
      <c r="F709" s="447"/>
      <c r="G709" s="447"/>
      <c r="H709" s="447"/>
      <c r="I709" s="447"/>
      <c r="J709" s="447"/>
      <c r="K709" s="447"/>
      <c r="L709" s="447"/>
      <c r="M709" s="447"/>
      <c r="N709" s="486"/>
      <c r="O709" s="441"/>
      <c r="P709" s="441"/>
      <c r="Q709" s="441"/>
      <c r="R709" s="441"/>
      <c r="S709" s="441"/>
      <c r="T709" s="441"/>
      <c r="U709" s="441"/>
      <c r="V709" s="441"/>
      <c r="W709" s="441"/>
      <c r="X709" s="441"/>
      <c r="Y709" s="441"/>
      <c r="Z709" s="441"/>
    </row>
    <row r="710" spans="1:26" ht="12.75" customHeight="1" x14ac:dyDescent="0.2">
      <c r="A710" s="441"/>
      <c r="B710" s="441"/>
      <c r="C710" s="447"/>
      <c r="D710" s="447"/>
      <c r="E710" s="447"/>
      <c r="F710" s="447"/>
      <c r="G710" s="447"/>
      <c r="H710" s="447"/>
      <c r="I710" s="447"/>
      <c r="J710" s="447"/>
      <c r="K710" s="447"/>
      <c r="L710" s="447"/>
      <c r="M710" s="447"/>
      <c r="N710" s="486"/>
      <c r="O710" s="441"/>
      <c r="P710" s="441"/>
      <c r="Q710" s="441"/>
      <c r="R710" s="441"/>
      <c r="S710" s="441"/>
      <c r="T710" s="441"/>
      <c r="U710" s="441"/>
      <c r="V710" s="441"/>
      <c r="W710" s="441"/>
      <c r="X710" s="441"/>
      <c r="Y710" s="441"/>
      <c r="Z710" s="441"/>
    </row>
    <row r="711" spans="1:26" ht="12.75" customHeight="1" x14ac:dyDescent="0.2">
      <c r="A711" s="441"/>
      <c r="B711" s="441"/>
      <c r="C711" s="447"/>
      <c r="D711" s="447"/>
      <c r="E711" s="447"/>
      <c r="F711" s="447"/>
      <c r="G711" s="447"/>
      <c r="H711" s="447"/>
      <c r="I711" s="447"/>
      <c r="J711" s="447"/>
      <c r="K711" s="447"/>
      <c r="L711" s="447"/>
      <c r="M711" s="447"/>
      <c r="N711" s="486"/>
      <c r="O711" s="441"/>
      <c r="P711" s="441"/>
      <c r="Q711" s="441"/>
      <c r="R711" s="441"/>
      <c r="S711" s="441"/>
      <c r="T711" s="441"/>
      <c r="U711" s="441"/>
      <c r="V711" s="441"/>
      <c r="W711" s="441"/>
      <c r="X711" s="441"/>
      <c r="Y711" s="441"/>
      <c r="Z711" s="441"/>
    </row>
    <row r="712" spans="1:26" ht="12.75" customHeight="1" x14ac:dyDescent="0.2">
      <c r="A712" s="441"/>
      <c r="B712" s="441"/>
      <c r="C712" s="447"/>
      <c r="D712" s="447"/>
      <c r="E712" s="447"/>
      <c r="F712" s="447"/>
      <c r="G712" s="447"/>
      <c r="H712" s="447"/>
      <c r="I712" s="447"/>
      <c r="J712" s="447"/>
      <c r="K712" s="447"/>
      <c r="L712" s="447"/>
      <c r="M712" s="447"/>
      <c r="N712" s="486"/>
      <c r="O712" s="441"/>
      <c r="P712" s="441"/>
      <c r="Q712" s="441"/>
      <c r="R712" s="441"/>
      <c r="S712" s="441"/>
      <c r="T712" s="441"/>
      <c r="U712" s="441"/>
      <c r="V712" s="441"/>
      <c r="W712" s="441"/>
      <c r="X712" s="441"/>
      <c r="Y712" s="441"/>
      <c r="Z712" s="441"/>
    </row>
    <row r="713" spans="1:26" ht="12.75" customHeight="1" x14ac:dyDescent="0.2">
      <c r="A713" s="441"/>
      <c r="B713" s="441"/>
      <c r="C713" s="447"/>
      <c r="D713" s="447"/>
      <c r="E713" s="447"/>
      <c r="F713" s="447"/>
      <c r="G713" s="447"/>
      <c r="H713" s="447"/>
      <c r="I713" s="447"/>
      <c r="J713" s="447"/>
      <c r="K713" s="447"/>
      <c r="L713" s="447"/>
      <c r="M713" s="447"/>
      <c r="N713" s="486"/>
      <c r="O713" s="441"/>
      <c r="P713" s="441"/>
      <c r="Q713" s="441"/>
      <c r="R713" s="441"/>
      <c r="S713" s="441"/>
      <c r="T713" s="441"/>
      <c r="U713" s="441"/>
      <c r="V713" s="441"/>
      <c r="W713" s="441"/>
      <c r="X713" s="441"/>
      <c r="Y713" s="441"/>
      <c r="Z713" s="441"/>
    </row>
    <row r="714" spans="1:26" ht="12.75" customHeight="1" x14ac:dyDescent="0.2">
      <c r="A714" s="441"/>
      <c r="B714" s="441"/>
      <c r="C714" s="447"/>
      <c r="D714" s="447"/>
      <c r="E714" s="447"/>
      <c r="F714" s="447"/>
      <c r="G714" s="447"/>
      <c r="H714" s="447"/>
      <c r="I714" s="447"/>
      <c r="J714" s="447"/>
      <c r="K714" s="447"/>
      <c r="L714" s="447"/>
      <c r="M714" s="447"/>
      <c r="N714" s="486"/>
      <c r="O714" s="441"/>
      <c r="P714" s="441"/>
      <c r="Q714" s="441"/>
      <c r="R714" s="441"/>
      <c r="S714" s="441"/>
      <c r="T714" s="441"/>
      <c r="U714" s="441"/>
      <c r="V714" s="441"/>
      <c r="W714" s="441"/>
      <c r="X714" s="441"/>
      <c r="Y714" s="441"/>
      <c r="Z714" s="441"/>
    </row>
    <row r="715" spans="1:26" ht="12.75" customHeight="1" x14ac:dyDescent="0.2">
      <c r="A715" s="441"/>
      <c r="B715" s="441"/>
      <c r="C715" s="447"/>
      <c r="D715" s="447"/>
      <c r="E715" s="447"/>
      <c r="F715" s="447"/>
      <c r="G715" s="447"/>
      <c r="H715" s="447"/>
      <c r="I715" s="447"/>
      <c r="J715" s="447"/>
      <c r="K715" s="447"/>
      <c r="L715" s="447"/>
      <c r="M715" s="447"/>
      <c r="N715" s="486"/>
      <c r="O715" s="441"/>
      <c r="P715" s="441"/>
      <c r="Q715" s="441"/>
      <c r="R715" s="441"/>
      <c r="S715" s="441"/>
      <c r="T715" s="441"/>
      <c r="U715" s="441"/>
      <c r="V715" s="441"/>
      <c r="W715" s="441"/>
      <c r="X715" s="441"/>
      <c r="Y715" s="441"/>
      <c r="Z715" s="441"/>
    </row>
    <row r="716" spans="1:26" ht="12.75" customHeight="1" x14ac:dyDescent="0.2">
      <c r="A716" s="441"/>
      <c r="B716" s="441"/>
      <c r="C716" s="447"/>
      <c r="D716" s="447"/>
      <c r="E716" s="447"/>
      <c r="F716" s="447"/>
      <c r="G716" s="447"/>
      <c r="H716" s="447"/>
      <c r="I716" s="447"/>
      <c r="J716" s="447"/>
      <c r="K716" s="447"/>
      <c r="L716" s="447"/>
      <c r="M716" s="447"/>
      <c r="N716" s="486"/>
      <c r="O716" s="441"/>
      <c r="P716" s="441"/>
      <c r="Q716" s="441"/>
      <c r="R716" s="441"/>
      <c r="S716" s="441"/>
      <c r="T716" s="441"/>
      <c r="U716" s="441"/>
      <c r="V716" s="441"/>
      <c r="W716" s="441"/>
      <c r="X716" s="441"/>
      <c r="Y716" s="441"/>
      <c r="Z716" s="441"/>
    </row>
    <row r="717" spans="1:26" ht="12.75" customHeight="1" x14ac:dyDescent="0.2">
      <c r="A717" s="441"/>
      <c r="B717" s="441"/>
      <c r="C717" s="447"/>
      <c r="D717" s="447"/>
      <c r="E717" s="447"/>
      <c r="F717" s="447"/>
      <c r="G717" s="447"/>
      <c r="H717" s="447"/>
      <c r="I717" s="447"/>
      <c r="J717" s="447"/>
      <c r="K717" s="447"/>
      <c r="L717" s="447"/>
      <c r="M717" s="447"/>
      <c r="N717" s="486"/>
      <c r="O717" s="441"/>
      <c r="P717" s="441"/>
      <c r="Q717" s="441"/>
      <c r="R717" s="441"/>
      <c r="S717" s="441"/>
      <c r="T717" s="441"/>
      <c r="U717" s="441"/>
      <c r="V717" s="441"/>
      <c r="W717" s="441"/>
      <c r="X717" s="441"/>
      <c r="Y717" s="441"/>
      <c r="Z717" s="441"/>
    </row>
    <row r="718" spans="1:26" ht="12.75" customHeight="1" x14ac:dyDescent="0.2">
      <c r="A718" s="441"/>
      <c r="B718" s="441"/>
      <c r="C718" s="447"/>
      <c r="D718" s="447"/>
      <c r="E718" s="447"/>
      <c r="F718" s="447"/>
      <c r="G718" s="447"/>
      <c r="H718" s="447"/>
      <c r="I718" s="447"/>
      <c r="J718" s="447"/>
      <c r="K718" s="447"/>
      <c r="L718" s="447"/>
      <c r="M718" s="447"/>
      <c r="N718" s="486"/>
      <c r="O718" s="441"/>
      <c r="P718" s="441"/>
      <c r="Q718" s="441"/>
      <c r="R718" s="441"/>
      <c r="S718" s="441"/>
      <c r="T718" s="441"/>
      <c r="U718" s="441"/>
      <c r="V718" s="441"/>
      <c r="W718" s="441"/>
      <c r="X718" s="441"/>
      <c r="Y718" s="441"/>
      <c r="Z718" s="441"/>
    </row>
    <row r="719" spans="1:26" ht="12.75" customHeight="1" x14ac:dyDescent="0.2">
      <c r="A719" s="441"/>
      <c r="B719" s="441"/>
      <c r="C719" s="447"/>
      <c r="D719" s="447"/>
      <c r="E719" s="447"/>
      <c r="F719" s="447"/>
      <c r="G719" s="447"/>
      <c r="H719" s="447"/>
      <c r="I719" s="447"/>
      <c r="J719" s="447"/>
      <c r="K719" s="447"/>
      <c r="L719" s="447"/>
      <c r="M719" s="447"/>
      <c r="N719" s="486"/>
      <c r="O719" s="441"/>
      <c r="P719" s="441"/>
      <c r="Q719" s="441"/>
      <c r="R719" s="441"/>
      <c r="S719" s="441"/>
      <c r="T719" s="441"/>
      <c r="U719" s="441"/>
      <c r="V719" s="441"/>
      <c r="W719" s="441"/>
      <c r="X719" s="441"/>
      <c r="Y719" s="441"/>
      <c r="Z719" s="441"/>
    </row>
    <row r="720" spans="1:26" ht="12.75" customHeight="1" x14ac:dyDescent="0.2">
      <c r="A720" s="441"/>
      <c r="B720" s="441"/>
      <c r="C720" s="447"/>
      <c r="D720" s="447"/>
      <c r="E720" s="447"/>
      <c r="F720" s="447"/>
      <c r="G720" s="447"/>
      <c r="H720" s="447"/>
      <c r="I720" s="447"/>
      <c r="J720" s="447"/>
      <c r="K720" s="447"/>
      <c r="L720" s="447"/>
      <c r="M720" s="447"/>
      <c r="N720" s="486"/>
      <c r="O720" s="441"/>
      <c r="P720" s="441"/>
      <c r="Q720" s="441"/>
      <c r="R720" s="441"/>
      <c r="S720" s="441"/>
      <c r="T720" s="441"/>
      <c r="U720" s="441"/>
      <c r="V720" s="441"/>
      <c r="W720" s="441"/>
      <c r="X720" s="441"/>
      <c r="Y720" s="441"/>
      <c r="Z720" s="441"/>
    </row>
    <row r="721" spans="1:26" ht="12.75" customHeight="1" x14ac:dyDescent="0.2">
      <c r="A721" s="441"/>
      <c r="B721" s="441"/>
      <c r="C721" s="447"/>
      <c r="D721" s="447"/>
      <c r="E721" s="447"/>
      <c r="F721" s="447"/>
      <c r="G721" s="447"/>
      <c r="H721" s="447"/>
      <c r="I721" s="447"/>
      <c r="J721" s="447"/>
      <c r="K721" s="447"/>
      <c r="L721" s="447"/>
      <c r="M721" s="447"/>
      <c r="N721" s="486"/>
      <c r="O721" s="441"/>
      <c r="P721" s="441"/>
      <c r="Q721" s="441"/>
      <c r="R721" s="441"/>
      <c r="S721" s="441"/>
      <c r="T721" s="441"/>
      <c r="U721" s="441"/>
      <c r="V721" s="441"/>
      <c r="W721" s="441"/>
      <c r="X721" s="441"/>
      <c r="Y721" s="441"/>
      <c r="Z721" s="441"/>
    </row>
    <row r="722" spans="1:26" ht="12.75" customHeight="1" x14ac:dyDescent="0.2">
      <c r="A722" s="441"/>
      <c r="B722" s="441"/>
      <c r="C722" s="447"/>
      <c r="D722" s="447"/>
      <c r="E722" s="447"/>
      <c r="F722" s="447"/>
      <c r="G722" s="447"/>
      <c r="H722" s="447"/>
      <c r="I722" s="447"/>
      <c r="J722" s="447"/>
      <c r="K722" s="447"/>
      <c r="L722" s="447"/>
      <c r="M722" s="447"/>
      <c r="N722" s="486"/>
      <c r="O722" s="441"/>
      <c r="P722" s="441"/>
      <c r="Q722" s="441"/>
      <c r="R722" s="441"/>
      <c r="S722" s="441"/>
      <c r="T722" s="441"/>
      <c r="U722" s="441"/>
      <c r="V722" s="441"/>
      <c r="W722" s="441"/>
      <c r="X722" s="441"/>
      <c r="Y722" s="441"/>
      <c r="Z722" s="441"/>
    </row>
    <row r="723" spans="1:26" ht="12.75" customHeight="1" x14ac:dyDescent="0.2">
      <c r="A723" s="441"/>
      <c r="B723" s="441"/>
      <c r="C723" s="447"/>
      <c r="D723" s="447"/>
      <c r="E723" s="447"/>
      <c r="F723" s="447"/>
      <c r="G723" s="447"/>
      <c r="H723" s="447"/>
      <c r="I723" s="447"/>
      <c r="J723" s="447"/>
      <c r="K723" s="447"/>
      <c r="L723" s="447"/>
      <c r="M723" s="447"/>
      <c r="N723" s="486"/>
      <c r="O723" s="441"/>
      <c r="P723" s="441"/>
      <c r="Q723" s="441"/>
      <c r="R723" s="441"/>
      <c r="S723" s="441"/>
      <c r="T723" s="441"/>
      <c r="U723" s="441"/>
      <c r="V723" s="441"/>
      <c r="W723" s="441"/>
      <c r="X723" s="441"/>
      <c r="Y723" s="441"/>
      <c r="Z723" s="441"/>
    </row>
    <row r="724" spans="1:26" ht="12.75" customHeight="1" x14ac:dyDescent="0.2">
      <c r="A724" s="441"/>
      <c r="B724" s="441"/>
      <c r="C724" s="447"/>
      <c r="D724" s="447"/>
      <c r="E724" s="447"/>
      <c r="F724" s="447"/>
      <c r="G724" s="447"/>
      <c r="H724" s="447"/>
      <c r="I724" s="447"/>
      <c r="J724" s="447"/>
      <c r="K724" s="447"/>
      <c r="L724" s="447"/>
      <c r="M724" s="447"/>
      <c r="N724" s="486"/>
      <c r="O724" s="441"/>
      <c r="P724" s="441"/>
      <c r="Q724" s="441"/>
      <c r="R724" s="441"/>
      <c r="S724" s="441"/>
      <c r="T724" s="441"/>
      <c r="U724" s="441"/>
      <c r="V724" s="441"/>
      <c r="W724" s="441"/>
      <c r="X724" s="441"/>
      <c r="Y724" s="441"/>
      <c r="Z724" s="441"/>
    </row>
    <row r="725" spans="1:26" ht="12.75" customHeight="1" x14ac:dyDescent="0.2">
      <c r="A725" s="441"/>
      <c r="B725" s="441"/>
      <c r="C725" s="447"/>
      <c r="D725" s="447"/>
      <c r="E725" s="447"/>
      <c r="F725" s="447"/>
      <c r="G725" s="447"/>
      <c r="H725" s="447"/>
      <c r="I725" s="447"/>
      <c r="J725" s="447"/>
      <c r="K725" s="447"/>
      <c r="L725" s="447"/>
      <c r="M725" s="447"/>
      <c r="N725" s="486"/>
      <c r="O725" s="441"/>
      <c r="P725" s="441"/>
      <c r="Q725" s="441"/>
      <c r="R725" s="441"/>
      <c r="S725" s="441"/>
      <c r="T725" s="441"/>
      <c r="U725" s="441"/>
      <c r="V725" s="441"/>
      <c r="W725" s="441"/>
      <c r="X725" s="441"/>
      <c r="Y725" s="441"/>
      <c r="Z725" s="441"/>
    </row>
    <row r="726" spans="1:26" ht="12.75" customHeight="1" x14ac:dyDescent="0.2">
      <c r="A726" s="441"/>
      <c r="B726" s="441"/>
      <c r="C726" s="447"/>
      <c r="D726" s="447"/>
      <c r="E726" s="447"/>
      <c r="F726" s="447"/>
      <c r="G726" s="447"/>
      <c r="H726" s="447"/>
      <c r="I726" s="447"/>
      <c r="J726" s="447"/>
      <c r="K726" s="447"/>
      <c r="L726" s="447"/>
      <c r="M726" s="447"/>
      <c r="N726" s="486"/>
      <c r="O726" s="441"/>
      <c r="P726" s="441"/>
      <c r="Q726" s="441"/>
      <c r="R726" s="441"/>
      <c r="S726" s="441"/>
      <c r="T726" s="441"/>
      <c r="U726" s="441"/>
      <c r="V726" s="441"/>
      <c r="W726" s="441"/>
      <c r="X726" s="441"/>
      <c r="Y726" s="441"/>
      <c r="Z726" s="441"/>
    </row>
    <row r="727" spans="1:26" ht="12.75" customHeight="1" x14ac:dyDescent="0.2">
      <c r="A727" s="441"/>
      <c r="B727" s="441"/>
      <c r="C727" s="447"/>
      <c r="D727" s="447"/>
      <c r="E727" s="447"/>
      <c r="F727" s="447"/>
      <c r="G727" s="447"/>
      <c r="H727" s="447"/>
      <c r="I727" s="447"/>
      <c r="J727" s="447"/>
      <c r="K727" s="447"/>
      <c r="L727" s="447"/>
      <c r="M727" s="447"/>
      <c r="N727" s="486"/>
      <c r="O727" s="441"/>
      <c r="P727" s="441"/>
      <c r="Q727" s="441"/>
      <c r="R727" s="441"/>
      <c r="S727" s="441"/>
      <c r="T727" s="441"/>
      <c r="U727" s="441"/>
      <c r="V727" s="441"/>
      <c r="W727" s="441"/>
      <c r="X727" s="441"/>
      <c r="Y727" s="441"/>
      <c r="Z727" s="441"/>
    </row>
    <row r="728" spans="1:26" ht="12.75" customHeight="1" x14ac:dyDescent="0.2">
      <c r="A728" s="441"/>
      <c r="B728" s="441"/>
      <c r="C728" s="447"/>
      <c r="D728" s="447"/>
      <c r="E728" s="447"/>
      <c r="F728" s="447"/>
      <c r="G728" s="447"/>
      <c r="H728" s="447"/>
      <c r="I728" s="447"/>
      <c r="J728" s="447"/>
      <c r="K728" s="447"/>
      <c r="L728" s="447"/>
      <c r="M728" s="447"/>
      <c r="N728" s="486"/>
      <c r="O728" s="441"/>
      <c r="P728" s="441"/>
      <c r="Q728" s="441"/>
      <c r="R728" s="441"/>
      <c r="S728" s="441"/>
      <c r="T728" s="441"/>
      <c r="U728" s="441"/>
      <c r="V728" s="441"/>
      <c r="W728" s="441"/>
      <c r="X728" s="441"/>
      <c r="Y728" s="441"/>
      <c r="Z728" s="441"/>
    </row>
    <row r="729" spans="1:26" ht="12.75" customHeight="1" x14ac:dyDescent="0.2">
      <c r="A729" s="441"/>
      <c r="B729" s="441"/>
      <c r="C729" s="447"/>
      <c r="D729" s="447"/>
      <c r="E729" s="447"/>
      <c r="F729" s="447"/>
      <c r="G729" s="447"/>
      <c r="H729" s="447"/>
      <c r="I729" s="447"/>
      <c r="J729" s="447"/>
      <c r="K729" s="447"/>
      <c r="L729" s="447"/>
      <c r="M729" s="447"/>
      <c r="N729" s="486"/>
      <c r="O729" s="441"/>
      <c r="P729" s="441"/>
      <c r="Q729" s="441"/>
      <c r="R729" s="441"/>
      <c r="S729" s="441"/>
      <c r="T729" s="441"/>
      <c r="U729" s="441"/>
      <c r="V729" s="441"/>
      <c r="W729" s="441"/>
      <c r="X729" s="441"/>
      <c r="Y729" s="441"/>
      <c r="Z729" s="441"/>
    </row>
    <row r="730" spans="1:26" ht="12.75" customHeight="1" x14ac:dyDescent="0.2">
      <c r="A730" s="441"/>
      <c r="B730" s="441"/>
      <c r="C730" s="447"/>
      <c r="D730" s="447"/>
      <c r="E730" s="447"/>
      <c r="F730" s="447"/>
      <c r="G730" s="447"/>
      <c r="H730" s="447"/>
      <c r="I730" s="447"/>
      <c r="J730" s="447"/>
      <c r="K730" s="447"/>
      <c r="L730" s="447"/>
      <c r="M730" s="447"/>
      <c r="N730" s="486"/>
      <c r="O730" s="441"/>
      <c r="P730" s="441"/>
      <c r="Q730" s="441"/>
      <c r="R730" s="441"/>
      <c r="S730" s="441"/>
      <c r="T730" s="441"/>
      <c r="U730" s="441"/>
      <c r="V730" s="441"/>
      <c r="W730" s="441"/>
      <c r="X730" s="441"/>
      <c r="Y730" s="441"/>
      <c r="Z730" s="441"/>
    </row>
    <row r="731" spans="1:26" ht="12.75" customHeight="1" x14ac:dyDescent="0.2">
      <c r="A731" s="441"/>
      <c r="B731" s="441"/>
      <c r="C731" s="447"/>
      <c r="D731" s="447"/>
      <c r="E731" s="447"/>
      <c r="F731" s="447"/>
      <c r="G731" s="447"/>
      <c r="H731" s="447"/>
      <c r="I731" s="447"/>
      <c r="J731" s="447"/>
      <c r="K731" s="447"/>
      <c r="L731" s="447"/>
      <c r="M731" s="447"/>
      <c r="N731" s="486"/>
      <c r="O731" s="441"/>
      <c r="P731" s="441"/>
      <c r="Q731" s="441"/>
      <c r="R731" s="441"/>
      <c r="S731" s="441"/>
      <c r="T731" s="441"/>
      <c r="U731" s="441"/>
      <c r="V731" s="441"/>
      <c r="W731" s="441"/>
      <c r="X731" s="441"/>
      <c r="Y731" s="441"/>
      <c r="Z731" s="441"/>
    </row>
    <row r="732" spans="1:26" ht="12.75" customHeight="1" x14ac:dyDescent="0.2">
      <c r="A732" s="441"/>
      <c r="B732" s="441"/>
      <c r="C732" s="447"/>
      <c r="D732" s="447"/>
      <c r="E732" s="447"/>
      <c r="F732" s="447"/>
      <c r="G732" s="447"/>
      <c r="H732" s="447"/>
      <c r="I732" s="447"/>
      <c r="J732" s="447"/>
      <c r="K732" s="447"/>
      <c r="L732" s="447"/>
      <c r="M732" s="447"/>
      <c r="N732" s="486"/>
      <c r="O732" s="441"/>
      <c r="P732" s="441"/>
      <c r="Q732" s="441"/>
      <c r="R732" s="441"/>
      <c r="S732" s="441"/>
      <c r="T732" s="441"/>
      <c r="U732" s="441"/>
      <c r="V732" s="441"/>
      <c r="W732" s="441"/>
      <c r="X732" s="441"/>
      <c r="Y732" s="441"/>
      <c r="Z732" s="441"/>
    </row>
    <row r="733" spans="1:26" ht="12.75" customHeight="1" x14ac:dyDescent="0.2">
      <c r="A733" s="441"/>
      <c r="B733" s="441"/>
      <c r="C733" s="447"/>
      <c r="D733" s="447"/>
      <c r="E733" s="447"/>
      <c r="F733" s="447"/>
      <c r="G733" s="447"/>
      <c r="H733" s="447"/>
      <c r="I733" s="447"/>
      <c r="J733" s="447"/>
      <c r="K733" s="447"/>
      <c r="L733" s="447"/>
      <c r="M733" s="447"/>
      <c r="N733" s="486"/>
      <c r="O733" s="441"/>
      <c r="P733" s="441"/>
      <c r="Q733" s="441"/>
      <c r="R733" s="441"/>
      <c r="S733" s="441"/>
      <c r="T733" s="441"/>
      <c r="U733" s="441"/>
      <c r="V733" s="441"/>
      <c r="W733" s="441"/>
      <c r="X733" s="441"/>
      <c r="Y733" s="441"/>
      <c r="Z733" s="441"/>
    </row>
    <row r="734" spans="1:26" ht="12.75" customHeight="1" x14ac:dyDescent="0.2">
      <c r="A734" s="441"/>
      <c r="B734" s="441"/>
      <c r="C734" s="447"/>
      <c r="D734" s="447"/>
      <c r="E734" s="447"/>
      <c r="F734" s="447"/>
      <c r="G734" s="447"/>
      <c r="H734" s="447"/>
      <c r="I734" s="447"/>
      <c r="J734" s="447"/>
      <c r="K734" s="447"/>
      <c r="L734" s="447"/>
      <c r="M734" s="447"/>
      <c r="N734" s="486"/>
      <c r="O734" s="441"/>
      <c r="P734" s="441"/>
      <c r="Q734" s="441"/>
      <c r="R734" s="441"/>
      <c r="S734" s="441"/>
      <c r="T734" s="441"/>
      <c r="U734" s="441"/>
      <c r="V734" s="441"/>
      <c r="W734" s="441"/>
      <c r="X734" s="441"/>
      <c r="Y734" s="441"/>
      <c r="Z734" s="441"/>
    </row>
    <row r="735" spans="1:26" ht="12.75" customHeight="1" x14ac:dyDescent="0.2">
      <c r="A735" s="441"/>
      <c r="B735" s="441"/>
      <c r="C735" s="447"/>
      <c r="D735" s="447"/>
      <c r="E735" s="447"/>
      <c r="F735" s="447"/>
      <c r="G735" s="447"/>
      <c r="H735" s="447"/>
      <c r="I735" s="447"/>
      <c r="J735" s="447"/>
      <c r="K735" s="447"/>
      <c r="L735" s="447"/>
      <c r="M735" s="447"/>
      <c r="N735" s="486"/>
      <c r="O735" s="441"/>
      <c r="P735" s="441"/>
      <c r="Q735" s="441"/>
      <c r="R735" s="441"/>
      <c r="S735" s="441"/>
      <c r="T735" s="441"/>
      <c r="U735" s="441"/>
      <c r="V735" s="441"/>
      <c r="W735" s="441"/>
      <c r="X735" s="441"/>
      <c r="Y735" s="441"/>
      <c r="Z735" s="441"/>
    </row>
    <row r="736" spans="1:26" ht="12.75" customHeight="1" x14ac:dyDescent="0.2">
      <c r="A736" s="441"/>
      <c r="B736" s="441"/>
      <c r="C736" s="447"/>
      <c r="D736" s="447"/>
      <c r="E736" s="447"/>
      <c r="F736" s="447"/>
      <c r="G736" s="447"/>
      <c r="H736" s="447"/>
      <c r="I736" s="447"/>
      <c r="J736" s="447"/>
      <c r="K736" s="447"/>
      <c r="L736" s="447"/>
      <c r="M736" s="447"/>
      <c r="N736" s="486"/>
      <c r="O736" s="441"/>
      <c r="P736" s="441"/>
      <c r="Q736" s="441"/>
      <c r="R736" s="441"/>
      <c r="S736" s="441"/>
      <c r="T736" s="441"/>
      <c r="U736" s="441"/>
      <c r="V736" s="441"/>
      <c r="W736" s="441"/>
      <c r="X736" s="441"/>
      <c r="Y736" s="441"/>
      <c r="Z736" s="441"/>
    </row>
    <row r="737" spans="1:26" ht="12.75" customHeight="1" x14ac:dyDescent="0.2">
      <c r="A737" s="441"/>
      <c r="B737" s="441"/>
      <c r="C737" s="447"/>
      <c r="D737" s="447"/>
      <c r="E737" s="447"/>
      <c r="F737" s="447"/>
      <c r="G737" s="447"/>
      <c r="H737" s="447"/>
      <c r="I737" s="447"/>
      <c r="J737" s="447"/>
      <c r="K737" s="447"/>
      <c r="L737" s="447"/>
      <c r="M737" s="447"/>
      <c r="N737" s="486"/>
      <c r="O737" s="441"/>
      <c r="P737" s="441"/>
      <c r="Q737" s="441"/>
      <c r="R737" s="441"/>
      <c r="S737" s="441"/>
      <c r="T737" s="441"/>
      <c r="U737" s="441"/>
      <c r="V737" s="441"/>
      <c r="W737" s="441"/>
      <c r="X737" s="441"/>
      <c r="Y737" s="441"/>
      <c r="Z737" s="441"/>
    </row>
    <row r="738" spans="1:26" ht="12.75" customHeight="1" x14ac:dyDescent="0.2">
      <c r="A738" s="441"/>
      <c r="B738" s="441"/>
      <c r="C738" s="447"/>
      <c r="D738" s="447"/>
      <c r="E738" s="447"/>
      <c r="F738" s="447"/>
      <c r="G738" s="447"/>
      <c r="H738" s="447"/>
      <c r="I738" s="447"/>
      <c r="J738" s="447"/>
      <c r="K738" s="447"/>
      <c r="L738" s="447"/>
      <c r="M738" s="447"/>
      <c r="N738" s="486"/>
      <c r="O738" s="441"/>
      <c r="P738" s="441"/>
      <c r="Q738" s="441"/>
      <c r="R738" s="441"/>
      <c r="S738" s="441"/>
      <c r="T738" s="441"/>
      <c r="U738" s="441"/>
      <c r="V738" s="441"/>
      <c r="W738" s="441"/>
      <c r="X738" s="441"/>
      <c r="Y738" s="441"/>
      <c r="Z738" s="441"/>
    </row>
    <row r="739" spans="1:26" ht="12.75" customHeight="1" x14ac:dyDescent="0.2">
      <c r="A739" s="441"/>
      <c r="B739" s="441"/>
      <c r="C739" s="447"/>
      <c r="D739" s="447"/>
      <c r="E739" s="447"/>
      <c r="F739" s="447"/>
      <c r="G739" s="447"/>
      <c r="H739" s="447"/>
      <c r="I739" s="447"/>
      <c r="J739" s="447"/>
      <c r="K739" s="447"/>
      <c r="L739" s="447"/>
      <c r="M739" s="447"/>
      <c r="N739" s="486"/>
      <c r="O739" s="441"/>
      <c r="P739" s="441"/>
      <c r="Q739" s="441"/>
      <c r="R739" s="441"/>
      <c r="S739" s="441"/>
      <c r="T739" s="441"/>
      <c r="U739" s="441"/>
      <c r="V739" s="441"/>
      <c r="W739" s="441"/>
      <c r="X739" s="441"/>
      <c r="Y739" s="441"/>
      <c r="Z739" s="441"/>
    </row>
    <row r="740" spans="1:26" ht="12.75" customHeight="1" x14ac:dyDescent="0.2">
      <c r="A740" s="441"/>
      <c r="B740" s="441"/>
      <c r="C740" s="447"/>
      <c r="D740" s="447"/>
      <c r="E740" s="447"/>
      <c r="F740" s="447"/>
      <c r="G740" s="447"/>
      <c r="H740" s="447"/>
      <c r="I740" s="447"/>
      <c r="J740" s="447"/>
      <c r="K740" s="447"/>
      <c r="L740" s="447"/>
      <c r="M740" s="447"/>
      <c r="N740" s="486"/>
      <c r="O740" s="441"/>
      <c r="P740" s="441"/>
      <c r="Q740" s="441"/>
      <c r="R740" s="441"/>
      <c r="S740" s="441"/>
      <c r="T740" s="441"/>
      <c r="U740" s="441"/>
      <c r="V740" s="441"/>
      <c r="W740" s="441"/>
      <c r="X740" s="441"/>
      <c r="Y740" s="441"/>
      <c r="Z740" s="441"/>
    </row>
    <row r="741" spans="1:26" ht="12.75" customHeight="1" x14ac:dyDescent="0.2">
      <c r="A741" s="441"/>
      <c r="B741" s="441"/>
      <c r="C741" s="447"/>
      <c r="D741" s="447"/>
      <c r="E741" s="447"/>
      <c r="F741" s="447"/>
      <c r="G741" s="447"/>
      <c r="H741" s="447"/>
      <c r="I741" s="447"/>
      <c r="J741" s="447"/>
      <c r="K741" s="447"/>
      <c r="L741" s="447"/>
      <c r="M741" s="447"/>
      <c r="N741" s="486"/>
      <c r="O741" s="441"/>
      <c r="P741" s="441"/>
      <c r="Q741" s="441"/>
      <c r="R741" s="441"/>
      <c r="S741" s="441"/>
      <c r="T741" s="441"/>
      <c r="U741" s="441"/>
      <c r="V741" s="441"/>
      <c r="W741" s="441"/>
      <c r="X741" s="441"/>
      <c r="Y741" s="441"/>
      <c r="Z741" s="441"/>
    </row>
    <row r="742" spans="1:26" ht="12.75" customHeight="1" x14ac:dyDescent="0.2">
      <c r="A742" s="441"/>
      <c r="B742" s="441"/>
      <c r="C742" s="447"/>
      <c r="D742" s="447"/>
      <c r="E742" s="447"/>
      <c r="F742" s="447"/>
      <c r="G742" s="447"/>
      <c r="H742" s="447"/>
      <c r="I742" s="447"/>
      <c r="J742" s="447"/>
      <c r="K742" s="447"/>
      <c r="L742" s="447"/>
      <c r="M742" s="447"/>
      <c r="N742" s="486"/>
      <c r="O742" s="441"/>
      <c r="P742" s="441"/>
      <c r="Q742" s="441"/>
      <c r="R742" s="441"/>
      <c r="S742" s="441"/>
      <c r="T742" s="441"/>
      <c r="U742" s="441"/>
      <c r="V742" s="441"/>
      <c r="W742" s="441"/>
      <c r="X742" s="441"/>
      <c r="Y742" s="441"/>
      <c r="Z742" s="441"/>
    </row>
    <row r="743" spans="1:26" ht="12.75" customHeight="1" x14ac:dyDescent="0.2">
      <c r="A743" s="441"/>
      <c r="B743" s="441"/>
      <c r="C743" s="447"/>
      <c r="D743" s="447"/>
      <c r="E743" s="447"/>
      <c r="F743" s="447"/>
      <c r="G743" s="447"/>
      <c r="H743" s="447"/>
      <c r="I743" s="447"/>
      <c r="J743" s="447"/>
      <c r="K743" s="447"/>
      <c r="L743" s="447"/>
      <c r="M743" s="447"/>
      <c r="N743" s="486"/>
      <c r="O743" s="441"/>
      <c r="P743" s="441"/>
      <c r="Q743" s="441"/>
      <c r="R743" s="441"/>
      <c r="S743" s="441"/>
      <c r="T743" s="441"/>
      <c r="U743" s="441"/>
      <c r="V743" s="441"/>
      <c r="W743" s="441"/>
      <c r="X743" s="441"/>
      <c r="Y743" s="441"/>
      <c r="Z743" s="441"/>
    </row>
    <row r="744" spans="1:26" ht="12.75" customHeight="1" x14ac:dyDescent="0.2">
      <c r="A744" s="441"/>
      <c r="B744" s="441"/>
      <c r="C744" s="447"/>
      <c r="D744" s="447"/>
      <c r="E744" s="447"/>
      <c r="F744" s="447"/>
      <c r="G744" s="447"/>
      <c r="H744" s="447"/>
      <c r="I744" s="447"/>
      <c r="J744" s="447"/>
      <c r="K744" s="447"/>
      <c r="L744" s="447"/>
      <c r="M744" s="447"/>
      <c r="N744" s="486"/>
      <c r="O744" s="441"/>
      <c r="P744" s="441"/>
      <c r="Q744" s="441"/>
      <c r="R744" s="441"/>
      <c r="S744" s="441"/>
      <c r="T744" s="441"/>
      <c r="U744" s="441"/>
      <c r="V744" s="441"/>
      <c r="W744" s="441"/>
      <c r="X744" s="441"/>
      <c r="Y744" s="441"/>
      <c r="Z744" s="441"/>
    </row>
    <row r="745" spans="1:26" ht="12.75" customHeight="1" x14ac:dyDescent="0.2">
      <c r="A745" s="441"/>
      <c r="B745" s="441"/>
      <c r="C745" s="447"/>
      <c r="D745" s="447"/>
      <c r="E745" s="447"/>
      <c r="F745" s="447"/>
      <c r="G745" s="447"/>
      <c r="H745" s="447"/>
      <c r="I745" s="447"/>
      <c r="J745" s="447"/>
      <c r="K745" s="447"/>
      <c r="L745" s="447"/>
      <c r="M745" s="447"/>
      <c r="N745" s="486"/>
      <c r="O745" s="441"/>
      <c r="P745" s="441"/>
      <c r="Q745" s="441"/>
      <c r="R745" s="441"/>
      <c r="S745" s="441"/>
      <c r="T745" s="441"/>
      <c r="U745" s="441"/>
      <c r="V745" s="441"/>
      <c r="W745" s="441"/>
      <c r="X745" s="441"/>
      <c r="Y745" s="441"/>
      <c r="Z745" s="441"/>
    </row>
    <row r="746" spans="1:26" ht="12.75" customHeight="1" x14ac:dyDescent="0.2">
      <c r="A746" s="441"/>
      <c r="B746" s="441"/>
      <c r="C746" s="447"/>
      <c r="D746" s="447"/>
      <c r="E746" s="447"/>
      <c r="F746" s="447"/>
      <c r="G746" s="447"/>
      <c r="H746" s="447"/>
      <c r="I746" s="447"/>
      <c r="J746" s="447"/>
      <c r="K746" s="447"/>
      <c r="L746" s="447"/>
      <c r="M746" s="447"/>
      <c r="N746" s="486"/>
      <c r="O746" s="441"/>
      <c r="P746" s="441"/>
      <c r="Q746" s="441"/>
      <c r="R746" s="441"/>
      <c r="S746" s="441"/>
      <c r="T746" s="441"/>
      <c r="U746" s="441"/>
      <c r="V746" s="441"/>
      <c r="W746" s="441"/>
      <c r="X746" s="441"/>
      <c r="Y746" s="441"/>
      <c r="Z746" s="441"/>
    </row>
    <row r="747" spans="1:26" ht="12.75" customHeight="1" x14ac:dyDescent="0.2">
      <c r="A747" s="441"/>
      <c r="B747" s="441"/>
      <c r="C747" s="447"/>
      <c r="D747" s="447"/>
      <c r="E747" s="447"/>
      <c r="F747" s="447"/>
      <c r="G747" s="447"/>
      <c r="H747" s="447"/>
      <c r="I747" s="447"/>
      <c r="J747" s="447"/>
      <c r="K747" s="447"/>
      <c r="L747" s="447"/>
      <c r="M747" s="447"/>
      <c r="N747" s="486"/>
      <c r="O747" s="441"/>
      <c r="P747" s="441"/>
      <c r="Q747" s="441"/>
      <c r="R747" s="441"/>
      <c r="S747" s="441"/>
      <c r="T747" s="441"/>
      <c r="U747" s="441"/>
      <c r="V747" s="441"/>
      <c r="W747" s="441"/>
      <c r="X747" s="441"/>
      <c r="Y747" s="441"/>
      <c r="Z747" s="441"/>
    </row>
    <row r="748" spans="1:26" ht="12.75" customHeight="1" x14ac:dyDescent="0.2">
      <c r="A748" s="441"/>
      <c r="B748" s="441"/>
      <c r="C748" s="447"/>
      <c r="D748" s="447"/>
      <c r="E748" s="447"/>
      <c r="F748" s="447"/>
      <c r="G748" s="447"/>
      <c r="H748" s="447"/>
      <c r="I748" s="447"/>
      <c r="J748" s="447"/>
      <c r="K748" s="447"/>
      <c r="L748" s="447"/>
      <c r="M748" s="447"/>
      <c r="N748" s="486"/>
      <c r="O748" s="441"/>
      <c r="P748" s="441"/>
      <c r="Q748" s="441"/>
      <c r="R748" s="441"/>
      <c r="S748" s="441"/>
      <c r="T748" s="441"/>
      <c r="U748" s="441"/>
      <c r="V748" s="441"/>
      <c r="W748" s="441"/>
      <c r="X748" s="441"/>
      <c r="Y748" s="441"/>
      <c r="Z748" s="441"/>
    </row>
    <row r="749" spans="1:26" ht="12.75" customHeight="1" x14ac:dyDescent="0.2">
      <c r="A749" s="441"/>
      <c r="B749" s="441"/>
      <c r="C749" s="447"/>
      <c r="D749" s="447"/>
      <c r="E749" s="447"/>
      <c r="F749" s="447"/>
      <c r="G749" s="447"/>
      <c r="H749" s="447"/>
      <c r="I749" s="447"/>
      <c r="J749" s="447"/>
      <c r="K749" s="447"/>
      <c r="L749" s="447"/>
      <c r="M749" s="447"/>
      <c r="N749" s="486"/>
      <c r="O749" s="441"/>
      <c r="P749" s="441"/>
      <c r="Q749" s="441"/>
      <c r="R749" s="441"/>
      <c r="S749" s="441"/>
      <c r="T749" s="441"/>
      <c r="U749" s="441"/>
      <c r="V749" s="441"/>
      <c r="W749" s="441"/>
      <c r="X749" s="441"/>
      <c r="Y749" s="441"/>
      <c r="Z749" s="441"/>
    </row>
    <row r="750" spans="1:26" ht="12.75" customHeight="1" x14ac:dyDescent="0.2">
      <c r="A750" s="441"/>
      <c r="B750" s="441"/>
      <c r="C750" s="447"/>
      <c r="D750" s="447"/>
      <c r="E750" s="447"/>
      <c r="F750" s="447"/>
      <c r="G750" s="447"/>
      <c r="H750" s="447"/>
      <c r="I750" s="447"/>
      <c r="J750" s="447"/>
      <c r="K750" s="447"/>
      <c r="L750" s="447"/>
      <c r="M750" s="447"/>
      <c r="N750" s="486"/>
      <c r="O750" s="441"/>
      <c r="P750" s="441"/>
      <c r="Q750" s="441"/>
      <c r="R750" s="441"/>
      <c r="S750" s="441"/>
      <c r="T750" s="441"/>
      <c r="U750" s="441"/>
      <c r="V750" s="441"/>
      <c r="W750" s="441"/>
      <c r="X750" s="441"/>
      <c r="Y750" s="441"/>
      <c r="Z750" s="441"/>
    </row>
    <row r="751" spans="1:26" ht="12.75" customHeight="1" x14ac:dyDescent="0.2">
      <c r="A751" s="441"/>
      <c r="B751" s="441"/>
      <c r="C751" s="447"/>
      <c r="D751" s="447"/>
      <c r="E751" s="447"/>
      <c r="F751" s="447"/>
      <c r="G751" s="447"/>
      <c r="H751" s="447"/>
      <c r="I751" s="447"/>
      <c r="J751" s="447"/>
      <c r="K751" s="447"/>
      <c r="L751" s="447"/>
      <c r="M751" s="447"/>
      <c r="N751" s="486"/>
      <c r="O751" s="441"/>
      <c r="P751" s="441"/>
      <c r="Q751" s="441"/>
      <c r="R751" s="441"/>
      <c r="S751" s="441"/>
      <c r="T751" s="441"/>
      <c r="U751" s="441"/>
      <c r="V751" s="441"/>
      <c r="W751" s="441"/>
      <c r="X751" s="441"/>
      <c r="Y751" s="441"/>
      <c r="Z751" s="441"/>
    </row>
    <row r="752" spans="1:26" ht="12.75" customHeight="1" x14ac:dyDescent="0.2">
      <c r="A752" s="441"/>
      <c r="B752" s="441"/>
      <c r="C752" s="447"/>
      <c r="D752" s="447"/>
      <c r="E752" s="447"/>
      <c r="F752" s="447"/>
      <c r="G752" s="447"/>
      <c r="H752" s="447"/>
      <c r="I752" s="447"/>
      <c r="J752" s="447"/>
      <c r="K752" s="447"/>
      <c r="L752" s="447"/>
      <c r="M752" s="447"/>
      <c r="N752" s="486"/>
      <c r="O752" s="441"/>
      <c r="P752" s="441"/>
      <c r="Q752" s="441"/>
      <c r="R752" s="441"/>
      <c r="S752" s="441"/>
      <c r="T752" s="441"/>
      <c r="U752" s="441"/>
      <c r="V752" s="441"/>
      <c r="W752" s="441"/>
      <c r="X752" s="441"/>
      <c r="Y752" s="441"/>
      <c r="Z752" s="441"/>
    </row>
    <row r="753" spans="1:26" ht="12.75" customHeight="1" x14ac:dyDescent="0.2">
      <c r="A753" s="441"/>
      <c r="B753" s="441"/>
      <c r="C753" s="447"/>
      <c r="D753" s="447"/>
      <c r="E753" s="447"/>
      <c r="F753" s="447"/>
      <c r="G753" s="447"/>
      <c r="H753" s="447"/>
      <c r="I753" s="447"/>
      <c r="J753" s="447"/>
      <c r="K753" s="447"/>
      <c r="L753" s="447"/>
      <c r="M753" s="447"/>
      <c r="N753" s="486"/>
      <c r="O753" s="441"/>
      <c r="P753" s="441"/>
      <c r="Q753" s="441"/>
      <c r="R753" s="441"/>
      <c r="S753" s="441"/>
      <c r="T753" s="441"/>
      <c r="U753" s="441"/>
      <c r="V753" s="441"/>
      <c r="W753" s="441"/>
      <c r="X753" s="441"/>
      <c r="Y753" s="441"/>
      <c r="Z753" s="441"/>
    </row>
    <row r="754" spans="1:26" ht="12.75" customHeight="1" x14ac:dyDescent="0.2">
      <c r="A754" s="441"/>
      <c r="B754" s="441"/>
      <c r="C754" s="447"/>
      <c r="D754" s="447"/>
      <c r="E754" s="447"/>
      <c r="F754" s="447"/>
      <c r="G754" s="447"/>
      <c r="H754" s="447"/>
      <c r="I754" s="447"/>
      <c r="J754" s="447"/>
      <c r="K754" s="447"/>
      <c r="L754" s="447"/>
      <c r="M754" s="447"/>
      <c r="N754" s="486"/>
      <c r="O754" s="441"/>
      <c r="P754" s="441"/>
      <c r="Q754" s="441"/>
      <c r="R754" s="441"/>
      <c r="S754" s="441"/>
      <c r="T754" s="441"/>
      <c r="U754" s="441"/>
      <c r="V754" s="441"/>
      <c r="W754" s="441"/>
      <c r="X754" s="441"/>
      <c r="Y754" s="441"/>
      <c r="Z754" s="441"/>
    </row>
    <row r="755" spans="1:26" ht="12.75" customHeight="1" x14ac:dyDescent="0.2">
      <c r="A755" s="441"/>
      <c r="B755" s="441"/>
      <c r="C755" s="447"/>
      <c r="D755" s="447"/>
      <c r="E755" s="447"/>
      <c r="F755" s="447"/>
      <c r="G755" s="447"/>
      <c r="H755" s="447"/>
      <c r="I755" s="447"/>
      <c r="J755" s="447"/>
      <c r="K755" s="447"/>
      <c r="L755" s="447"/>
      <c r="M755" s="447"/>
      <c r="N755" s="486"/>
      <c r="O755" s="441"/>
      <c r="P755" s="441"/>
      <c r="Q755" s="441"/>
      <c r="R755" s="441"/>
      <c r="S755" s="441"/>
      <c r="T755" s="441"/>
      <c r="U755" s="441"/>
      <c r="V755" s="441"/>
      <c r="W755" s="441"/>
      <c r="X755" s="441"/>
      <c r="Y755" s="441"/>
      <c r="Z755" s="441"/>
    </row>
    <row r="756" spans="1:26" ht="12.75" customHeight="1" x14ac:dyDescent="0.2">
      <c r="A756" s="441"/>
      <c r="B756" s="441"/>
      <c r="C756" s="447"/>
      <c r="D756" s="447"/>
      <c r="E756" s="447"/>
      <c r="F756" s="447"/>
      <c r="G756" s="447"/>
      <c r="H756" s="447"/>
      <c r="I756" s="447"/>
      <c r="J756" s="447"/>
      <c r="K756" s="447"/>
      <c r="L756" s="447"/>
      <c r="M756" s="447"/>
      <c r="N756" s="486"/>
      <c r="O756" s="441"/>
      <c r="P756" s="441"/>
      <c r="Q756" s="441"/>
      <c r="R756" s="441"/>
      <c r="S756" s="441"/>
      <c r="T756" s="441"/>
      <c r="U756" s="441"/>
      <c r="V756" s="441"/>
      <c r="W756" s="441"/>
      <c r="X756" s="441"/>
      <c r="Y756" s="441"/>
      <c r="Z756" s="441"/>
    </row>
    <row r="757" spans="1:26" ht="12.75" customHeight="1" x14ac:dyDescent="0.2">
      <c r="A757" s="441"/>
      <c r="B757" s="441"/>
      <c r="C757" s="447"/>
      <c r="D757" s="447"/>
      <c r="E757" s="447"/>
      <c r="F757" s="447"/>
      <c r="G757" s="447"/>
      <c r="H757" s="447"/>
      <c r="I757" s="447"/>
      <c r="J757" s="447"/>
      <c r="K757" s="447"/>
      <c r="L757" s="447"/>
      <c r="M757" s="447"/>
      <c r="N757" s="486"/>
      <c r="O757" s="441"/>
      <c r="P757" s="441"/>
      <c r="Q757" s="441"/>
      <c r="R757" s="441"/>
      <c r="S757" s="441"/>
      <c r="T757" s="441"/>
      <c r="U757" s="441"/>
      <c r="V757" s="441"/>
      <c r="W757" s="441"/>
      <c r="X757" s="441"/>
      <c r="Y757" s="441"/>
      <c r="Z757" s="441"/>
    </row>
    <row r="758" spans="1:26" ht="12.75" customHeight="1" x14ac:dyDescent="0.2">
      <c r="A758" s="441"/>
      <c r="B758" s="441"/>
      <c r="C758" s="447"/>
      <c r="D758" s="447"/>
      <c r="E758" s="447"/>
      <c r="F758" s="447"/>
      <c r="G758" s="447"/>
      <c r="H758" s="447"/>
      <c r="I758" s="447"/>
      <c r="J758" s="447"/>
      <c r="K758" s="447"/>
      <c r="L758" s="447"/>
      <c r="M758" s="447"/>
      <c r="N758" s="486"/>
      <c r="O758" s="441"/>
      <c r="P758" s="441"/>
      <c r="Q758" s="441"/>
      <c r="R758" s="441"/>
      <c r="S758" s="441"/>
      <c r="T758" s="441"/>
      <c r="U758" s="441"/>
      <c r="V758" s="441"/>
      <c r="W758" s="441"/>
      <c r="X758" s="441"/>
      <c r="Y758" s="441"/>
      <c r="Z758" s="441"/>
    </row>
    <row r="759" spans="1:26" ht="12.75" customHeight="1" x14ac:dyDescent="0.2">
      <c r="A759" s="441"/>
      <c r="B759" s="441"/>
      <c r="C759" s="447"/>
      <c r="D759" s="447"/>
      <c r="E759" s="447"/>
      <c r="F759" s="447"/>
      <c r="G759" s="447"/>
      <c r="H759" s="447"/>
      <c r="I759" s="447"/>
      <c r="J759" s="447"/>
      <c r="K759" s="447"/>
      <c r="L759" s="447"/>
      <c r="M759" s="447"/>
      <c r="N759" s="486"/>
      <c r="O759" s="441"/>
      <c r="P759" s="441"/>
      <c r="Q759" s="441"/>
      <c r="R759" s="441"/>
      <c r="S759" s="441"/>
      <c r="T759" s="441"/>
      <c r="U759" s="441"/>
      <c r="V759" s="441"/>
      <c r="W759" s="441"/>
      <c r="X759" s="441"/>
      <c r="Y759" s="441"/>
      <c r="Z759" s="441"/>
    </row>
    <row r="760" spans="1:26" ht="12.75" customHeight="1" x14ac:dyDescent="0.2">
      <c r="A760" s="441"/>
      <c r="B760" s="441"/>
      <c r="C760" s="447"/>
      <c r="D760" s="447"/>
      <c r="E760" s="447"/>
      <c r="F760" s="447"/>
      <c r="G760" s="447"/>
      <c r="H760" s="447"/>
      <c r="I760" s="447"/>
      <c r="J760" s="447"/>
      <c r="K760" s="447"/>
      <c r="L760" s="447"/>
      <c r="M760" s="447"/>
      <c r="N760" s="486"/>
      <c r="O760" s="441"/>
      <c r="P760" s="441"/>
      <c r="Q760" s="441"/>
      <c r="R760" s="441"/>
      <c r="S760" s="441"/>
      <c r="T760" s="441"/>
      <c r="U760" s="441"/>
      <c r="V760" s="441"/>
      <c r="W760" s="441"/>
      <c r="X760" s="441"/>
      <c r="Y760" s="441"/>
      <c r="Z760" s="441"/>
    </row>
    <row r="761" spans="1:26" ht="12.75" customHeight="1" x14ac:dyDescent="0.2">
      <c r="A761" s="441"/>
      <c r="B761" s="441"/>
      <c r="C761" s="447"/>
      <c r="D761" s="447"/>
      <c r="E761" s="447"/>
      <c r="F761" s="447"/>
      <c r="G761" s="447"/>
      <c r="H761" s="447"/>
      <c r="I761" s="447"/>
      <c r="J761" s="447"/>
      <c r="K761" s="447"/>
      <c r="L761" s="447"/>
      <c r="M761" s="447"/>
      <c r="N761" s="486"/>
      <c r="O761" s="441"/>
      <c r="P761" s="441"/>
      <c r="Q761" s="441"/>
      <c r="R761" s="441"/>
      <c r="S761" s="441"/>
      <c r="T761" s="441"/>
      <c r="U761" s="441"/>
      <c r="V761" s="441"/>
      <c r="W761" s="441"/>
      <c r="X761" s="441"/>
      <c r="Y761" s="441"/>
      <c r="Z761" s="441"/>
    </row>
    <row r="762" spans="1:26" ht="12.75" customHeight="1" x14ac:dyDescent="0.2">
      <c r="A762" s="441"/>
      <c r="B762" s="441"/>
      <c r="C762" s="447"/>
      <c r="D762" s="447"/>
      <c r="E762" s="447"/>
      <c r="F762" s="447"/>
      <c r="G762" s="447"/>
      <c r="H762" s="447"/>
      <c r="I762" s="447"/>
      <c r="J762" s="447"/>
      <c r="K762" s="447"/>
      <c r="L762" s="447"/>
      <c r="M762" s="447"/>
      <c r="N762" s="486"/>
      <c r="O762" s="441"/>
      <c r="P762" s="441"/>
      <c r="Q762" s="441"/>
      <c r="R762" s="441"/>
      <c r="S762" s="441"/>
      <c r="T762" s="441"/>
      <c r="U762" s="441"/>
      <c r="V762" s="441"/>
      <c r="W762" s="441"/>
      <c r="X762" s="441"/>
      <c r="Y762" s="441"/>
      <c r="Z762" s="441"/>
    </row>
    <row r="763" spans="1:26" ht="12.75" customHeight="1" x14ac:dyDescent="0.2">
      <c r="A763" s="441"/>
      <c r="B763" s="441"/>
      <c r="C763" s="447"/>
      <c r="D763" s="447"/>
      <c r="E763" s="447"/>
      <c r="F763" s="447"/>
      <c r="G763" s="447"/>
      <c r="H763" s="447"/>
      <c r="I763" s="447"/>
      <c r="J763" s="447"/>
      <c r="K763" s="447"/>
      <c r="L763" s="447"/>
      <c r="M763" s="447"/>
      <c r="N763" s="486"/>
      <c r="O763" s="441"/>
      <c r="P763" s="441"/>
      <c r="Q763" s="441"/>
      <c r="R763" s="441"/>
      <c r="S763" s="441"/>
      <c r="T763" s="441"/>
      <c r="U763" s="441"/>
      <c r="V763" s="441"/>
      <c r="W763" s="441"/>
      <c r="X763" s="441"/>
      <c r="Y763" s="441"/>
      <c r="Z763" s="441"/>
    </row>
    <row r="764" spans="1:26" ht="12.75" customHeight="1" x14ac:dyDescent="0.2">
      <c r="A764" s="441"/>
      <c r="B764" s="441"/>
      <c r="C764" s="447"/>
      <c r="D764" s="447"/>
      <c r="E764" s="447"/>
      <c r="F764" s="447"/>
      <c r="G764" s="447"/>
      <c r="H764" s="447"/>
      <c r="I764" s="447"/>
      <c r="J764" s="447"/>
      <c r="K764" s="447"/>
      <c r="L764" s="447"/>
      <c r="M764" s="447"/>
      <c r="N764" s="486"/>
      <c r="O764" s="441"/>
      <c r="P764" s="441"/>
      <c r="Q764" s="441"/>
      <c r="R764" s="441"/>
      <c r="S764" s="441"/>
      <c r="T764" s="441"/>
      <c r="U764" s="441"/>
      <c r="V764" s="441"/>
      <c r="W764" s="441"/>
      <c r="X764" s="441"/>
      <c r="Y764" s="441"/>
      <c r="Z764" s="441"/>
    </row>
    <row r="765" spans="1:26" ht="12.75" customHeight="1" x14ac:dyDescent="0.2">
      <c r="A765" s="441"/>
      <c r="B765" s="441"/>
      <c r="C765" s="447"/>
      <c r="D765" s="447"/>
      <c r="E765" s="447"/>
      <c r="F765" s="447"/>
      <c r="G765" s="447"/>
      <c r="H765" s="447"/>
      <c r="I765" s="447"/>
      <c r="J765" s="447"/>
      <c r="K765" s="447"/>
      <c r="L765" s="447"/>
      <c r="M765" s="447"/>
      <c r="N765" s="486"/>
      <c r="O765" s="441"/>
      <c r="P765" s="441"/>
      <c r="Q765" s="441"/>
      <c r="R765" s="441"/>
      <c r="S765" s="441"/>
      <c r="T765" s="441"/>
      <c r="U765" s="441"/>
      <c r="V765" s="441"/>
      <c r="W765" s="441"/>
      <c r="X765" s="441"/>
      <c r="Y765" s="441"/>
      <c r="Z765" s="441"/>
    </row>
    <row r="766" spans="1:26" ht="12.75" customHeight="1" x14ac:dyDescent="0.2">
      <c r="A766" s="441"/>
      <c r="B766" s="441"/>
      <c r="C766" s="447"/>
      <c r="D766" s="447"/>
      <c r="E766" s="447"/>
      <c r="F766" s="447"/>
      <c r="G766" s="447"/>
      <c r="H766" s="447"/>
      <c r="I766" s="447"/>
      <c r="J766" s="447"/>
      <c r="K766" s="447"/>
      <c r="L766" s="447"/>
      <c r="M766" s="447"/>
      <c r="N766" s="486"/>
      <c r="O766" s="441"/>
      <c r="P766" s="441"/>
      <c r="Q766" s="441"/>
      <c r="R766" s="441"/>
      <c r="S766" s="441"/>
      <c r="T766" s="441"/>
      <c r="U766" s="441"/>
      <c r="V766" s="441"/>
      <c r="W766" s="441"/>
      <c r="X766" s="441"/>
      <c r="Y766" s="441"/>
      <c r="Z766" s="441"/>
    </row>
    <row r="767" spans="1:26" ht="12.75" customHeight="1" x14ac:dyDescent="0.2">
      <c r="A767" s="441"/>
      <c r="B767" s="441"/>
      <c r="C767" s="447"/>
      <c r="D767" s="447"/>
      <c r="E767" s="447"/>
      <c r="F767" s="447"/>
      <c r="G767" s="447"/>
      <c r="H767" s="447"/>
      <c r="I767" s="447"/>
      <c r="J767" s="447"/>
      <c r="K767" s="447"/>
      <c r="L767" s="447"/>
      <c r="M767" s="447"/>
      <c r="N767" s="486"/>
      <c r="O767" s="441"/>
      <c r="P767" s="441"/>
      <c r="Q767" s="441"/>
      <c r="R767" s="441"/>
      <c r="S767" s="441"/>
      <c r="T767" s="441"/>
      <c r="U767" s="441"/>
      <c r="V767" s="441"/>
      <c r="W767" s="441"/>
      <c r="X767" s="441"/>
      <c r="Y767" s="441"/>
      <c r="Z767" s="441"/>
    </row>
    <row r="768" spans="1:26" ht="12.75" customHeight="1" x14ac:dyDescent="0.2">
      <c r="A768" s="441"/>
      <c r="B768" s="441"/>
      <c r="C768" s="447"/>
      <c r="D768" s="447"/>
      <c r="E768" s="447"/>
      <c r="F768" s="447"/>
      <c r="G768" s="447"/>
      <c r="H768" s="447"/>
      <c r="I768" s="447"/>
      <c r="J768" s="447"/>
      <c r="K768" s="447"/>
      <c r="L768" s="447"/>
      <c r="M768" s="447"/>
      <c r="N768" s="486"/>
      <c r="O768" s="441"/>
      <c r="P768" s="441"/>
      <c r="Q768" s="441"/>
      <c r="R768" s="441"/>
      <c r="S768" s="441"/>
      <c r="T768" s="441"/>
      <c r="U768" s="441"/>
      <c r="V768" s="441"/>
      <c r="W768" s="441"/>
      <c r="X768" s="441"/>
      <c r="Y768" s="441"/>
      <c r="Z768" s="441"/>
    </row>
    <row r="769" spans="1:26" ht="12.75" customHeight="1" x14ac:dyDescent="0.2">
      <c r="A769" s="441"/>
      <c r="B769" s="441"/>
      <c r="C769" s="447"/>
      <c r="D769" s="447"/>
      <c r="E769" s="447"/>
      <c r="F769" s="447"/>
      <c r="G769" s="447"/>
      <c r="H769" s="447"/>
      <c r="I769" s="447"/>
      <c r="J769" s="447"/>
      <c r="K769" s="447"/>
      <c r="L769" s="447"/>
      <c r="M769" s="447"/>
      <c r="N769" s="486"/>
      <c r="O769" s="441"/>
      <c r="P769" s="441"/>
      <c r="Q769" s="441"/>
      <c r="R769" s="441"/>
      <c r="S769" s="441"/>
      <c r="T769" s="441"/>
      <c r="U769" s="441"/>
      <c r="V769" s="441"/>
      <c r="W769" s="441"/>
      <c r="X769" s="441"/>
      <c r="Y769" s="441"/>
      <c r="Z769" s="441"/>
    </row>
    <row r="770" spans="1:26" ht="12.75" customHeight="1" x14ac:dyDescent="0.2">
      <c r="A770" s="441"/>
      <c r="B770" s="441"/>
      <c r="C770" s="447"/>
      <c r="D770" s="447"/>
      <c r="E770" s="447"/>
      <c r="F770" s="447"/>
      <c r="G770" s="447"/>
      <c r="H770" s="447"/>
      <c r="I770" s="447"/>
      <c r="J770" s="447"/>
      <c r="K770" s="447"/>
      <c r="L770" s="447"/>
      <c r="M770" s="447"/>
      <c r="N770" s="486"/>
      <c r="O770" s="441"/>
      <c r="P770" s="441"/>
      <c r="Q770" s="441"/>
      <c r="R770" s="441"/>
      <c r="S770" s="441"/>
      <c r="T770" s="441"/>
      <c r="U770" s="441"/>
      <c r="V770" s="441"/>
      <c r="W770" s="441"/>
      <c r="X770" s="441"/>
      <c r="Y770" s="441"/>
      <c r="Z770" s="441"/>
    </row>
    <row r="771" spans="1:26" ht="12.75" customHeight="1" x14ac:dyDescent="0.2">
      <c r="A771" s="441"/>
      <c r="B771" s="441"/>
      <c r="C771" s="447"/>
      <c r="D771" s="447"/>
      <c r="E771" s="447"/>
      <c r="F771" s="447"/>
      <c r="G771" s="447"/>
      <c r="H771" s="447"/>
      <c r="I771" s="447"/>
      <c r="J771" s="447"/>
      <c r="K771" s="447"/>
      <c r="L771" s="447"/>
      <c r="M771" s="447"/>
      <c r="N771" s="486"/>
      <c r="O771" s="441"/>
      <c r="P771" s="441"/>
      <c r="Q771" s="441"/>
      <c r="R771" s="441"/>
      <c r="S771" s="441"/>
      <c r="T771" s="441"/>
      <c r="U771" s="441"/>
      <c r="V771" s="441"/>
      <c r="W771" s="441"/>
      <c r="X771" s="441"/>
      <c r="Y771" s="441"/>
      <c r="Z771" s="441"/>
    </row>
    <row r="772" spans="1:26" ht="12.75" customHeight="1" x14ac:dyDescent="0.2">
      <c r="A772" s="441"/>
      <c r="B772" s="441"/>
      <c r="C772" s="447"/>
      <c r="D772" s="447"/>
      <c r="E772" s="447"/>
      <c r="F772" s="447"/>
      <c r="G772" s="447"/>
      <c r="H772" s="447"/>
      <c r="I772" s="447"/>
      <c r="J772" s="447"/>
      <c r="K772" s="447"/>
      <c r="L772" s="447"/>
      <c r="M772" s="447"/>
      <c r="N772" s="486"/>
      <c r="O772" s="441"/>
      <c r="P772" s="441"/>
      <c r="Q772" s="441"/>
      <c r="R772" s="441"/>
      <c r="S772" s="441"/>
      <c r="T772" s="441"/>
      <c r="U772" s="441"/>
      <c r="V772" s="441"/>
      <c r="W772" s="441"/>
      <c r="X772" s="441"/>
      <c r="Y772" s="441"/>
      <c r="Z772" s="441"/>
    </row>
    <row r="773" spans="1:26" ht="12.75" customHeight="1" x14ac:dyDescent="0.2">
      <c r="A773" s="441"/>
      <c r="B773" s="441"/>
      <c r="C773" s="447"/>
      <c r="D773" s="447"/>
      <c r="E773" s="447"/>
      <c r="F773" s="447"/>
      <c r="G773" s="447"/>
      <c r="H773" s="447"/>
      <c r="I773" s="447"/>
      <c r="J773" s="447"/>
      <c r="K773" s="447"/>
      <c r="L773" s="447"/>
      <c r="M773" s="447"/>
      <c r="N773" s="486"/>
      <c r="O773" s="441"/>
      <c r="P773" s="441"/>
      <c r="Q773" s="441"/>
      <c r="R773" s="441"/>
      <c r="S773" s="441"/>
      <c r="T773" s="441"/>
      <c r="U773" s="441"/>
      <c r="V773" s="441"/>
      <c r="W773" s="441"/>
      <c r="X773" s="441"/>
      <c r="Y773" s="441"/>
      <c r="Z773" s="441"/>
    </row>
    <row r="774" spans="1:26" ht="12.75" customHeight="1" x14ac:dyDescent="0.2">
      <c r="A774" s="441"/>
      <c r="B774" s="441"/>
      <c r="C774" s="447"/>
      <c r="D774" s="447"/>
      <c r="E774" s="447"/>
      <c r="F774" s="447"/>
      <c r="G774" s="447"/>
      <c r="H774" s="447"/>
      <c r="I774" s="447"/>
      <c r="J774" s="447"/>
      <c r="K774" s="447"/>
      <c r="L774" s="447"/>
      <c r="M774" s="447"/>
      <c r="N774" s="486"/>
      <c r="O774" s="441"/>
      <c r="P774" s="441"/>
      <c r="Q774" s="441"/>
      <c r="R774" s="441"/>
      <c r="S774" s="441"/>
      <c r="T774" s="441"/>
      <c r="U774" s="441"/>
      <c r="V774" s="441"/>
      <c r="W774" s="441"/>
      <c r="X774" s="441"/>
      <c r="Y774" s="441"/>
      <c r="Z774" s="441"/>
    </row>
    <row r="775" spans="1:26" ht="12.75" customHeight="1" x14ac:dyDescent="0.2">
      <c r="A775" s="441"/>
      <c r="B775" s="441"/>
      <c r="C775" s="447"/>
      <c r="D775" s="447"/>
      <c r="E775" s="447"/>
      <c r="F775" s="447"/>
      <c r="G775" s="447"/>
      <c r="H775" s="447"/>
      <c r="I775" s="447"/>
      <c r="J775" s="447"/>
      <c r="K775" s="447"/>
      <c r="L775" s="447"/>
      <c r="M775" s="447"/>
      <c r="N775" s="486"/>
      <c r="O775" s="441"/>
      <c r="P775" s="441"/>
      <c r="Q775" s="441"/>
      <c r="R775" s="441"/>
      <c r="S775" s="441"/>
      <c r="T775" s="441"/>
      <c r="U775" s="441"/>
      <c r="V775" s="441"/>
      <c r="W775" s="441"/>
      <c r="X775" s="441"/>
      <c r="Y775" s="441"/>
      <c r="Z775" s="441"/>
    </row>
    <row r="776" spans="1:26" ht="12.75" customHeight="1" x14ac:dyDescent="0.2">
      <c r="A776" s="441"/>
      <c r="B776" s="441"/>
      <c r="C776" s="447"/>
      <c r="D776" s="447"/>
      <c r="E776" s="447"/>
      <c r="F776" s="447"/>
      <c r="G776" s="447"/>
      <c r="H776" s="447"/>
      <c r="I776" s="447"/>
      <c r="J776" s="447"/>
      <c r="K776" s="447"/>
      <c r="L776" s="447"/>
      <c r="M776" s="447"/>
      <c r="N776" s="486"/>
      <c r="O776" s="441"/>
      <c r="P776" s="441"/>
      <c r="Q776" s="441"/>
      <c r="R776" s="441"/>
      <c r="S776" s="441"/>
      <c r="T776" s="441"/>
      <c r="U776" s="441"/>
      <c r="V776" s="441"/>
      <c r="W776" s="441"/>
      <c r="X776" s="441"/>
      <c r="Y776" s="441"/>
      <c r="Z776" s="441"/>
    </row>
    <row r="777" spans="1:26" ht="12.75" customHeight="1" x14ac:dyDescent="0.2">
      <c r="A777" s="441"/>
      <c r="B777" s="441"/>
      <c r="C777" s="447"/>
      <c r="D777" s="447"/>
      <c r="E777" s="447"/>
      <c r="F777" s="447"/>
      <c r="G777" s="447"/>
      <c r="H777" s="447"/>
      <c r="I777" s="447"/>
      <c r="J777" s="447"/>
      <c r="K777" s="447"/>
      <c r="L777" s="447"/>
      <c r="M777" s="447"/>
      <c r="N777" s="486"/>
      <c r="O777" s="441"/>
      <c r="P777" s="441"/>
      <c r="Q777" s="441"/>
      <c r="R777" s="441"/>
      <c r="S777" s="441"/>
      <c r="T777" s="441"/>
      <c r="U777" s="441"/>
      <c r="V777" s="441"/>
      <c r="W777" s="441"/>
      <c r="X777" s="441"/>
      <c r="Y777" s="441"/>
      <c r="Z777" s="441"/>
    </row>
    <row r="778" spans="1:26" ht="12.75" customHeight="1" x14ac:dyDescent="0.2">
      <c r="A778" s="441"/>
      <c r="B778" s="441"/>
      <c r="C778" s="447"/>
      <c r="D778" s="447"/>
      <c r="E778" s="447"/>
      <c r="F778" s="447"/>
      <c r="G778" s="447"/>
      <c r="H778" s="447"/>
      <c r="I778" s="447"/>
      <c r="J778" s="447"/>
      <c r="K778" s="447"/>
      <c r="L778" s="447"/>
      <c r="M778" s="447"/>
      <c r="N778" s="486"/>
      <c r="O778" s="441"/>
      <c r="P778" s="441"/>
      <c r="Q778" s="441"/>
      <c r="R778" s="441"/>
      <c r="S778" s="441"/>
      <c r="T778" s="441"/>
      <c r="U778" s="441"/>
      <c r="V778" s="441"/>
      <c r="W778" s="441"/>
      <c r="X778" s="441"/>
      <c r="Y778" s="441"/>
      <c r="Z778" s="441"/>
    </row>
    <row r="779" spans="1:26" ht="12.75" customHeight="1" x14ac:dyDescent="0.2">
      <c r="A779" s="441"/>
      <c r="B779" s="441"/>
      <c r="C779" s="447"/>
      <c r="D779" s="447"/>
      <c r="E779" s="447"/>
      <c r="F779" s="447"/>
      <c r="G779" s="447"/>
      <c r="H779" s="447"/>
      <c r="I779" s="447"/>
      <c r="J779" s="447"/>
      <c r="K779" s="447"/>
      <c r="L779" s="447"/>
      <c r="M779" s="447"/>
      <c r="N779" s="486"/>
      <c r="O779" s="441"/>
      <c r="P779" s="441"/>
      <c r="Q779" s="441"/>
      <c r="R779" s="441"/>
      <c r="S779" s="441"/>
      <c r="T779" s="441"/>
      <c r="U779" s="441"/>
      <c r="V779" s="441"/>
      <c r="W779" s="441"/>
      <c r="X779" s="441"/>
      <c r="Y779" s="441"/>
      <c r="Z779" s="441"/>
    </row>
    <row r="780" spans="1:26" ht="12.75" customHeight="1" x14ac:dyDescent="0.2">
      <c r="A780" s="441"/>
      <c r="B780" s="441"/>
      <c r="C780" s="447"/>
      <c r="D780" s="447"/>
      <c r="E780" s="447"/>
      <c r="F780" s="447"/>
      <c r="G780" s="447"/>
      <c r="H780" s="447"/>
      <c r="I780" s="447"/>
      <c r="J780" s="447"/>
      <c r="K780" s="447"/>
      <c r="L780" s="447"/>
      <c r="M780" s="447"/>
      <c r="N780" s="486"/>
      <c r="O780" s="441"/>
      <c r="P780" s="441"/>
      <c r="Q780" s="441"/>
      <c r="R780" s="441"/>
      <c r="S780" s="441"/>
      <c r="T780" s="441"/>
      <c r="U780" s="441"/>
      <c r="V780" s="441"/>
      <c r="W780" s="441"/>
      <c r="X780" s="441"/>
      <c r="Y780" s="441"/>
      <c r="Z780" s="441"/>
    </row>
    <row r="781" spans="1:26" ht="12.75" customHeight="1" x14ac:dyDescent="0.2">
      <c r="A781" s="441"/>
      <c r="B781" s="441"/>
      <c r="C781" s="447"/>
      <c r="D781" s="447"/>
      <c r="E781" s="447"/>
      <c r="F781" s="447"/>
      <c r="G781" s="447"/>
      <c r="H781" s="447"/>
      <c r="I781" s="447"/>
      <c r="J781" s="447"/>
      <c r="K781" s="447"/>
      <c r="L781" s="447"/>
      <c r="M781" s="447"/>
      <c r="N781" s="486"/>
      <c r="O781" s="441"/>
      <c r="P781" s="441"/>
      <c r="Q781" s="441"/>
      <c r="R781" s="441"/>
      <c r="S781" s="441"/>
      <c r="T781" s="441"/>
      <c r="U781" s="441"/>
      <c r="V781" s="441"/>
      <c r="W781" s="441"/>
      <c r="X781" s="441"/>
      <c r="Y781" s="441"/>
      <c r="Z781" s="441"/>
    </row>
    <row r="782" spans="1:26" ht="12.75" customHeight="1" x14ac:dyDescent="0.2">
      <c r="A782" s="441"/>
      <c r="B782" s="441"/>
      <c r="C782" s="447"/>
      <c r="D782" s="447"/>
      <c r="E782" s="447"/>
      <c r="F782" s="447"/>
      <c r="G782" s="447"/>
      <c r="H782" s="447"/>
      <c r="I782" s="447"/>
      <c r="J782" s="447"/>
      <c r="K782" s="447"/>
      <c r="L782" s="447"/>
      <c r="M782" s="447"/>
      <c r="N782" s="486"/>
      <c r="O782" s="441"/>
      <c r="P782" s="441"/>
      <c r="Q782" s="441"/>
      <c r="R782" s="441"/>
      <c r="S782" s="441"/>
      <c r="T782" s="441"/>
      <c r="U782" s="441"/>
      <c r="V782" s="441"/>
      <c r="W782" s="441"/>
      <c r="X782" s="441"/>
      <c r="Y782" s="441"/>
      <c r="Z782" s="441"/>
    </row>
    <row r="783" spans="1:26" ht="12.75" customHeight="1" x14ac:dyDescent="0.2">
      <c r="A783" s="441"/>
      <c r="B783" s="441"/>
      <c r="C783" s="447"/>
      <c r="D783" s="447"/>
      <c r="E783" s="447"/>
      <c r="F783" s="447"/>
      <c r="G783" s="447"/>
      <c r="H783" s="447"/>
      <c r="I783" s="447"/>
      <c r="J783" s="447"/>
      <c r="K783" s="447"/>
      <c r="L783" s="447"/>
      <c r="M783" s="447"/>
      <c r="N783" s="486"/>
      <c r="O783" s="441"/>
      <c r="P783" s="441"/>
      <c r="Q783" s="441"/>
      <c r="R783" s="441"/>
      <c r="S783" s="441"/>
      <c r="T783" s="441"/>
      <c r="U783" s="441"/>
      <c r="V783" s="441"/>
      <c r="W783" s="441"/>
      <c r="X783" s="441"/>
      <c r="Y783" s="441"/>
      <c r="Z783" s="441"/>
    </row>
    <row r="784" spans="1:26" ht="12.75" customHeight="1" x14ac:dyDescent="0.2">
      <c r="A784" s="441"/>
      <c r="B784" s="441"/>
      <c r="C784" s="447"/>
      <c r="D784" s="447"/>
      <c r="E784" s="447"/>
      <c r="F784" s="447"/>
      <c r="G784" s="447"/>
      <c r="H784" s="447"/>
      <c r="I784" s="447"/>
      <c r="J784" s="447"/>
      <c r="K784" s="447"/>
      <c r="L784" s="447"/>
      <c r="M784" s="447"/>
      <c r="N784" s="486"/>
      <c r="O784" s="441"/>
      <c r="P784" s="441"/>
      <c r="Q784" s="441"/>
      <c r="R784" s="441"/>
      <c r="S784" s="441"/>
      <c r="T784" s="441"/>
      <c r="U784" s="441"/>
      <c r="V784" s="441"/>
      <c r="W784" s="441"/>
      <c r="X784" s="441"/>
      <c r="Y784" s="441"/>
      <c r="Z784" s="441"/>
    </row>
    <row r="785" spans="1:26" ht="12.75" customHeight="1" x14ac:dyDescent="0.2">
      <c r="A785" s="441"/>
      <c r="B785" s="441"/>
      <c r="C785" s="447"/>
      <c r="D785" s="447"/>
      <c r="E785" s="447"/>
      <c r="F785" s="447"/>
      <c r="G785" s="447"/>
      <c r="H785" s="447"/>
      <c r="I785" s="447"/>
      <c r="J785" s="447"/>
      <c r="K785" s="447"/>
      <c r="L785" s="447"/>
      <c r="M785" s="447"/>
      <c r="N785" s="486"/>
      <c r="O785" s="441"/>
      <c r="P785" s="441"/>
      <c r="Q785" s="441"/>
      <c r="R785" s="441"/>
      <c r="S785" s="441"/>
      <c r="T785" s="441"/>
      <c r="U785" s="441"/>
      <c r="V785" s="441"/>
      <c r="W785" s="441"/>
      <c r="X785" s="441"/>
      <c r="Y785" s="441"/>
      <c r="Z785" s="441"/>
    </row>
    <row r="786" spans="1:26" ht="12.75" customHeight="1" x14ac:dyDescent="0.2">
      <c r="A786" s="441"/>
      <c r="B786" s="441"/>
      <c r="C786" s="447"/>
      <c r="D786" s="447"/>
      <c r="E786" s="447"/>
      <c r="F786" s="447"/>
      <c r="G786" s="447"/>
      <c r="H786" s="447"/>
      <c r="I786" s="447"/>
      <c r="J786" s="447"/>
      <c r="K786" s="447"/>
      <c r="L786" s="447"/>
      <c r="M786" s="447"/>
      <c r="N786" s="486"/>
      <c r="O786" s="441"/>
      <c r="P786" s="441"/>
      <c r="Q786" s="441"/>
      <c r="R786" s="441"/>
      <c r="S786" s="441"/>
      <c r="T786" s="441"/>
      <c r="U786" s="441"/>
      <c r="V786" s="441"/>
      <c r="W786" s="441"/>
      <c r="X786" s="441"/>
      <c r="Y786" s="441"/>
      <c r="Z786" s="441"/>
    </row>
    <row r="787" spans="1:26" ht="12.75" customHeight="1" x14ac:dyDescent="0.2">
      <c r="A787" s="441"/>
      <c r="B787" s="441"/>
      <c r="C787" s="447"/>
      <c r="D787" s="447"/>
      <c r="E787" s="447"/>
      <c r="F787" s="447"/>
      <c r="G787" s="447"/>
      <c r="H787" s="447"/>
      <c r="I787" s="447"/>
      <c r="J787" s="447"/>
      <c r="K787" s="447"/>
      <c r="L787" s="447"/>
      <c r="M787" s="447"/>
      <c r="N787" s="486"/>
      <c r="O787" s="441"/>
      <c r="P787" s="441"/>
      <c r="Q787" s="441"/>
      <c r="R787" s="441"/>
      <c r="S787" s="441"/>
      <c r="T787" s="441"/>
      <c r="U787" s="441"/>
      <c r="V787" s="441"/>
      <c r="W787" s="441"/>
      <c r="X787" s="441"/>
      <c r="Y787" s="441"/>
      <c r="Z787" s="441"/>
    </row>
    <row r="788" spans="1:26" ht="12.75" customHeight="1" x14ac:dyDescent="0.2">
      <c r="A788" s="441"/>
      <c r="B788" s="441"/>
      <c r="C788" s="447"/>
      <c r="D788" s="447"/>
      <c r="E788" s="447"/>
      <c r="F788" s="447"/>
      <c r="G788" s="447"/>
      <c r="H788" s="447"/>
      <c r="I788" s="447"/>
      <c r="J788" s="447"/>
      <c r="K788" s="447"/>
      <c r="L788" s="447"/>
      <c r="M788" s="447"/>
      <c r="N788" s="486"/>
      <c r="O788" s="441"/>
      <c r="P788" s="441"/>
      <c r="Q788" s="441"/>
      <c r="R788" s="441"/>
      <c r="S788" s="441"/>
      <c r="T788" s="441"/>
      <c r="U788" s="441"/>
      <c r="V788" s="441"/>
      <c r="W788" s="441"/>
      <c r="X788" s="441"/>
      <c r="Y788" s="441"/>
      <c r="Z788" s="441"/>
    </row>
    <row r="789" spans="1:26" ht="12.75" customHeight="1" x14ac:dyDescent="0.2">
      <c r="A789" s="441"/>
      <c r="B789" s="441"/>
      <c r="C789" s="447"/>
      <c r="D789" s="447"/>
      <c r="E789" s="447"/>
      <c r="F789" s="447"/>
      <c r="G789" s="447"/>
      <c r="H789" s="447"/>
      <c r="I789" s="447"/>
      <c r="J789" s="447"/>
      <c r="K789" s="447"/>
      <c r="L789" s="447"/>
      <c r="M789" s="447"/>
      <c r="N789" s="486"/>
      <c r="O789" s="441"/>
      <c r="P789" s="441"/>
      <c r="Q789" s="441"/>
      <c r="R789" s="441"/>
      <c r="S789" s="441"/>
      <c r="T789" s="441"/>
      <c r="U789" s="441"/>
      <c r="V789" s="441"/>
      <c r="W789" s="441"/>
      <c r="X789" s="441"/>
      <c r="Y789" s="441"/>
      <c r="Z789" s="441"/>
    </row>
    <row r="790" spans="1:26" ht="12.75" customHeight="1" x14ac:dyDescent="0.2">
      <c r="A790" s="441"/>
      <c r="B790" s="441"/>
      <c r="C790" s="447"/>
      <c r="D790" s="447"/>
      <c r="E790" s="447"/>
      <c r="F790" s="447"/>
      <c r="G790" s="447"/>
      <c r="H790" s="447"/>
      <c r="I790" s="447"/>
      <c r="J790" s="447"/>
      <c r="K790" s="447"/>
      <c r="L790" s="447"/>
      <c r="M790" s="447"/>
      <c r="N790" s="486"/>
      <c r="O790" s="441"/>
      <c r="P790" s="441"/>
      <c r="Q790" s="441"/>
      <c r="R790" s="441"/>
      <c r="S790" s="441"/>
      <c r="T790" s="441"/>
      <c r="U790" s="441"/>
      <c r="V790" s="441"/>
      <c r="W790" s="441"/>
      <c r="X790" s="441"/>
      <c r="Y790" s="441"/>
      <c r="Z790" s="441"/>
    </row>
    <row r="791" spans="1:26" ht="12.75" customHeight="1" x14ac:dyDescent="0.2">
      <c r="A791" s="441"/>
      <c r="B791" s="441"/>
      <c r="C791" s="447"/>
      <c r="D791" s="447"/>
      <c r="E791" s="447"/>
      <c r="F791" s="447"/>
      <c r="G791" s="447"/>
      <c r="H791" s="447"/>
      <c r="I791" s="447"/>
      <c r="J791" s="447"/>
      <c r="K791" s="447"/>
      <c r="L791" s="447"/>
      <c r="M791" s="447"/>
      <c r="N791" s="486"/>
      <c r="O791" s="441"/>
      <c r="P791" s="441"/>
      <c r="Q791" s="441"/>
      <c r="R791" s="441"/>
      <c r="S791" s="441"/>
      <c r="T791" s="441"/>
      <c r="U791" s="441"/>
      <c r="V791" s="441"/>
      <c r="W791" s="441"/>
      <c r="X791" s="441"/>
      <c r="Y791" s="441"/>
      <c r="Z791" s="441"/>
    </row>
    <row r="792" spans="1:26" ht="12.75" customHeight="1" x14ac:dyDescent="0.2">
      <c r="A792" s="441"/>
      <c r="B792" s="441"/>
      <c r="C792" s="447"/>
      <c r="D792" s="447"/>
      <c r="E792" s="447"/>
      <c r="F792" s="447"/>
      <c r="G792" s="447"/>
      <c r="H792" s="447"/>
      <c r="I792" s="447"/>
      <c r="J792" s="447"/>
      <c r="K792" s="447"/>
      <c r="L792" s="447"/>
      <c r="M792" s="447"/>
      <c r="N792" s="486"/>
      <c r="O792" s="441"/>
      <c r="P792" s="441"/>
      <c r="Q792" s="441"/>
      <c r="R792" s="441"/>
      <c r="S792" s="441"/>
      <c r="T792" s="441"/>
      <c r="U792" s="441"/>
      <c r="V792" s="441"/>
      <c r="W792" s="441"/>
      <c r="X792" s="441"/>
      <c r="Y792" s="441"/>
      <c r="Z792" s="441"/>
    </row>
    <row r="793" spans="1:26" ht="12.75" customHeight="1" x14ac:dyDescent="0.2">
      <c r="A793" s="441"/>
      <c r="B793" s="441"/>
      <c r="C793" s="447"/>
      <c r="D793" s="447"/>
      <c r="E793" s="447"/>
      <c r="F793" s="447"/>
      <c r="G793" s="447"/>
      <c r="H793" s="447"/>
      <c r="I793" s="447"/>
      <c r="J793" s="447"/>
      <c r="K793" s="447"/>
      <c r="L793" s="447"/>
      <c r="M793" s="447"/>
      <c r="N793" s="486"/>
      <c r="O793" s="441"/>
      <c r="P793" s="441"/>
      <c r="Q793" s="441"/>
      <c r="R793" s="441"/>
      <c r="S793" s="441"/>
      <c r="T793" s="441"/>
      <c r="U793" s="441"/>
      <c r="V793" s="441"/>
      <c r="W793" s="441"/>
      <c r="X793" s="441"/>
      <c r="Y793" s="441"/>
      <c r="Z793" s="441"/>
    </row>
    <row r="794" spans="1:26" ht="12.75" customHeight="1" x14ac:dyDescent="0.2">
      <c r="A794" s="441"/>
      <c r="B794" s="441"/>
      <c r="C794" s="447"/>
      <c r="D794" s="447"/>
      <c r="E794" s="447"/>
      <c r="F794" s="447"/>
      <c r="G794" s="447"/>
      <c r="H794" s="447"/>
      <c r="I794" s="447"/>
      <c r="J794" s="447"/>
      <c r="K794" s="447"/>
      <c r="L794" s="447"/>
      <c r="M794" s="447"/>
      <c r="N794" s="486"/>
      <c r="O794" s="441"/>
      <c r="P794" s="441"/>
      <c r="Q794" s="441"/>
      <c r="R794" s="441"/>
      <c r="S794" s="441"/>
      <c r="T794" s="441"/>
      <c r="U794" s="441"/>
      <c r="V794" s="441"/>
      <c r="W794" s="441"/>
      <c r="X794" s="441"/>
      <c r="Y794" s="441"/>
      <c r="Z794" s="441"/>
    </row>
    <row r="795" spans="1:26" ht="12.75" customHeight="1" x14ac:dyDescent="0.2">
      <c r="A795" s="441"/>
      <c r="B795" s="441"/>
      <c r="C795" s="447"/>
      <c r="D795" s="447"/>
      <c r="E795" s="447"/>
      <c r="F795" s="447"/>
      <c r="G795" s="447"/>
      <c r="H795" s="447"/>
      <c r="I795" s="447"/>
      <c r="J795" s="447"/>
      <c r="K795" s="447"/>
      <c r="L795" s="447"/>
      <c r="M795" s="447"/>
      <c r="N795" s="486"/>
      <c r="O795" s="441"/>
      <c r="P795" s="441"/>
      <c r="Q795" s="441"/>
      <c r="R795" s="441"/>
      <c r="S795" s="441"/>
      <c r="T795" s="441"/>
      <c r="U795" s="441"/>
      <c r="V795" s="441"/>
      <c r="W795" s="441"/>
      <c r="X795" s="441"/>
      <c r="Y795" s="441"/>
      <c r="Z795" s="441"/>
    </row>
    <row r="796" spans="1:26" ht="12.75" customHeight="1" x14ac:dyDescent="0.2">
      <c r="A796" s="441"/>
      <c r="B796" s="441"/>
      <c r="C796" s="447"/>
      <c r="D796" s="447"/>
      <c r="E796" s="447"/>
      <c r="F796" s="447"/>
      <c r="G796" s="447"/>
      <c r="H796" s="447"/>
      <c r="I796" s="447"/>
      <c r="J796" s="447"/>
      <c r="K796" s="447"/>
      <c r="L796" s="447"/>
      <c r="M796" s="447"/>
      <c r="N796" s="486"/>
      <c r="O796" s="441"/>
      <c r="P796" s="441"/>
      <c r="Q796" s="441"/>
      <c r="R796" s="441"/>
      <c r="S796" s="441"/>
      <c r="T796" s="441"/>
      <c r="U796" s="441"/>
      <c r="V796" s="441"/>
      <c r="W796" s="441"/>
      <c r="X796" s="441"/>
      <c r="Y796" s="441"/>
      <c r="Z796" s="441"/>
    </row>
    <row r="797" spans="1:26" ht="12.75" customHeight="1" x14ac:dyDescent="0.2">
      <c r="A797" s="441"/>
      <c r="B797" s="441"/>
      <c r="C797" s="447"/>
      <c r="D797" s="447"/>
      <c r="E797" s="447"/>
      <c r="F797" s="447"/>
      <c r="G797" s="447"/>
      <c r="H797" s="447"/>
      <c r="I797" s="447"/>
      <c r="J797" s="447"/>
      <c r="K797" s="447"/>
      <c r="L797" s="447"/>
      <c r="M797" s="447"/>
      <c r="N797" s="486"/>
      <c r="O797" s="441"/>
      <c r="P797" s="441"/>
      <c r="Q797" s="441"/>
      <c r="R797" s="441"/>
      <c r="S797" s="441"/>
      <c r="T797" s="441"/>
      <c r="U797" s="441"/>
      <c r="V797" s="441"/>
      <c r="W797" s="441"/>
      <c r="X797" s="441"/>
      <c r="Y797" s="441"/>
      <c r="Z797" s="441"/>
    </row>
    <row r="798" spans="1:26" ht="12.75" customHeight="1" x14ac:dyDescent="0.2">
      <c r="A798" s="441"/>
      <c r="B798" s="441"/>
      <c r="C798" s="447"/>
      <c r="D798" s="447"/>
      <c r="E798" s="447"/>
      <c r="F798" s="447"/>
      <c r="G798" s="447"/>
      <c r="H798" s="447"/>
      <c r="I798" s="447"/>
      <c r="J798" s="447"/>
      <c r="K798" s="447"/>
      <c r="L798" s="447"/>
      <c r="M798" s="447"/>
      <c r="N798" s="486"/>
      <c r="O798" s="441"/>
      <c r="P798" s="441"/>
      <c r="Q798" s="441"/>
      <c r="R798" s="441"/>
      <c r="S798" s="441"/>
      <c r="T798" s="441"/>
      <c r="U798" s="441"/>
      <c r="V798" s="441"/>
      <c r="W798" s="441"/>
      <c r="X798" s="441"/>
      <c r="Y798" s="441"/>
      <c r="Z798" s="441"/>
    </row>
    <row r="799" spans="1:26" ht="12.75" customHeight="1" x14ac:dyDescent="0.2">
      <c r="A799" s="441"/>
      <c r="B799" s="441"/>
      <c r="C799" s="447"/>
      <c r="D799" s="447"/>
      <c r="E799" s="447"/>
      <c r="F799" s="447"/>
      <c r="G799" s="447"/>
      <c r="H799" s="447"/>
      <c r="I799" s="447"/>
      <c r="J799" s="447"/>
      <c r="K799" s="447"/>
      <c r="L799" s="447"/>
      <c r="M799" s="447"/>
      <c r="N799" s="486"/>
      <c r="O799" s="441"/>
      <c r="P799" s="441"/>
      <c r="Q799" s="441"/>
      <c r="R799" s="441"/>
      <c r="S799" s="441"/>
      <c r="T799" s="441"/>
      <c r="U799" s="441"/>
      <c r="V799" s="441"/>
      <c r="W799" s="441"/>
      <c r="X799" s="441"/>
      <c r="Y799" s="441"/>
      <c r="Z799" s="441"/>
    </row>
    <row r="800" spans="1:26" ht="12.75" customHeight="1" x14ac:dyDescent="0.2">
      <c r="A800" s="441"/>
      <c r="B800" s="441"/>
      <c r="C800" s="447"/>
      <c r="D800" s="447"/>
      <c r="E800" s="447"/>
      <c r="F800" s="447"/>
      <c r="G800" s="447"/>
      <c r="H800" s="447"/>
      <c r="I800" s="447"/>
      <c r="J800" s="447"/>
      <c r="K800" s="447"/>
      <c r="L800" s="447"/>
      <c r="M800" s="447"/>
      <c r="N800" s="486"/>
      <c r="O800" s="441"/>
      <c r="P800" s="441"/>
      <c r="Q800" s="441"/>
      <c r="R800" s="441"/>
      <c r="S800" s="441"/>
      <c r="T800" s="441"/>
      <c r="U800" s="441"/>
      <c r="V800" s="441"/>
      <c r="W800" s="441"/>
      <c r="X800" s="441"/>
      <c r="Y800" s="441"/>
      <c r="Z800" s="441"/>
    </row>
    <row r="801" spans="1:26" ht="12.75" customHeight="1" x14ac:dyDescent="0.2">
      <c r="A801" s="441"/>
      <c r="B801" s="441"/>
      <c r="C801" s="447"/>
      <c r="D801" s="447"/>
      <c r="E801" s="447"/>
      <c r="F801" s="447"/>
      <c r="G801" s="447"/>
      <c r="H801" s="447"/>
      <c r="I801" s="447"/>
      <c r="J801" s="447"/>
      <c r="K801" s="447"/>
      <c r="L801" s="447"/>
      <c r="M801" s="447"/>
      <c r="N801" s="486"/>
      <c r="O801" s="441"/>
      <c r="P801" s="441"/>
      <c r="Q801" s="441"/>
      <c r="R801" s="441"/>
      <c r="S801" s="441"/>
      <c r="T801" s="441"/>
      <c r="U801" s="441"/>
      <c r="V801" s="441"/>
      <c r="W801" s="441"/>
      <c r="X801" s="441"/>
      <c r="Y801" s="441"/>
      <c r="Z801" s="441"/>
    </row>
    <row r="802" spans="1:26" ht="12.75" customHeight="1" x14ac:dyDescent="0.2">
      <c r="A802" s="441"/>
      <c r="B802" s="441"/>
      <c r="C802" s="447"/>
      <c r="D802" s="447"/>
      <c r="E802" s="447"/>
      <c r="F802" s="447"/>
      <c r="G802" s="447"/>
      <c r="H802" s="447"/>
      <c r="I802" s="447"/>
      <c r="J802" s="447"/>
      <c r="K802" s="447"/>
      <c r="L802" s="447"/>
      <c r="M802" s="447"/>
      <c r="N802" s="486"/>
      <c r="O802" s="441"/>
      <c r="P802" s="441"/>
      <c r="Q802" s="441"/>
      <c r="R802" s="441"/>
      <c r="S802" s="441"/>
      <c r="T802" s="441"/>
      <c r="U802" s="441"/>
      <c r="V802" s="441"/>
      <c r="W802" s="441"/>
      <c r="X802" s="441"/>
      <c r="Y802" s="441"/>
      <c r="Z802" s="441"/>
    </row>
    <row r="803" spans="1:26" ht="12.75" customHeight="1" x14ac:dyDescent="0.2">
      <c r="A803" s="441"/>
      <c r="B803" s="441"/>
      <c r="C803" s="447"/>
      <c r="D803" s="447"/>
      <c r="E803" s="447"/>
      <c r="F803" s="447"/>
      <c r="G803" s="447"/>
      <c r="H803" s="447"/>
      <c r="I803" s="447"/>
      <c r="J803" s="447"/>
      <c r="K803" s="447"/>
      <c r="L803" s="447"/>
      <c r="M803" s="447"/>
      <c r="N803" s="486"/>
      <c r="O803" s="441"/>
      <c r="P803" s="441"/>
      <c r="Q803" s="441"/>
      <c r="R803" s="441"/>
      <c r="S803" s="441"/>
      <c r="T803" s="441"/>
      <c r="U803" s="441"/>
      <c r="V803" s="441"/>
      <c r="W803" s="441"/>
      <c r="X803" s="441"/>
      <c r="Y803" s="441"/>
      <c r="Z803" s="441"/>
    </row>
    <row r="804" spans="1:26" ht="12.75" customHeight="1" x14ac:dyDescent="0.2">
      <c r="A804" s="441"/>
      <c r="B804" s="441"/>
      <c r="C804" s="447"/>
      <c r="D804" s="447"/>
      <c r="E804" s="447"/>
      <c r="F804" s="447"/>
      <c r="G804" s="447"/>
      <c r="H804" s="447"/>
      <c r="I804" s="447"/>
      <c r="J804" s="447"/>
      <c r="K804" s="447"/>
      <c r="L804" s="447"/>
      <c r="M804" s="447"/>
      <c r="N804" s="486"/>
      <c r="O804" s="441"/>
      <c r="P804" s="441"/>
      <c r="Q804" s="441"/>
      <c r="R804" s="441"/>
      <c r="S804" s="441"/>
      <c r="T804" s="441"/>
      <c r="U804" s="441"/>
      <c r="V804" s="441"/>
      <c r="W804" s="441"/>
      <c r="X804" s="441"/>
      <c r="Y804" s="441"/>
      <c r="Z804" s="441"/>
    </row>
    <row r="805" spans="1:26" ht="12.75" customHeight="1" x14ac:dyDescent="0.2">
      <c r="A805" s="441"/>
      <c r="B805" s="441"/>
      <c r="C805" s="447"/>
      <c r="D805" s="447"/>
      <c r="E805" s="447"/>
      <c r="F805" s="447"/>
      <c r="G805" s="447"/>
      <c r="H805" s="447"/>
      <c r="I805" s="447"/>
      <c r="J805" s="447"/>
      <c r="K805" s="447"/>
      <c r="L805" s="447"/>
      <c r="M805" s="447"/>
      <c r="N805" s="486"/>
      <c r="O805" s="441"/>
      <c r="P805" s="441"/>
      <c r="Q805" s="441"/>
      <c r="R805" s="441"/>
      <c r="S805" s="441"/>
      <c r="T805" s="441"/>
      <c r="U805" s="441"/>
      <c r="V805" s="441"/>
      <c r="W805" s="441"/>
      <c r="X805" s="441"/>
      <c r="Y805" s="441"/>
      <c r="Z805" s="441"/>
    </row>
    <row r="806" spans="1:26" ht="12.75" customHeight="1" x14ac:dyDescent="0.2">
      <c r="A806" s="441"/>
      <c r="B806" s="441"/>
      <c r="C806" s="447"/>
      <c r="D806" s="447"/>
      <c r="E806" s="447"/>
      <c r="F806" s="447"/>
      <c r="G806" s="447"/>
      <c r="H806" s="447"/>
      <c r="I806" s="447"/>
      <c r="J806" s="447"/>
      <c r="K806" s="447"/>
      <c r="L806" s="447"/>
      <c r="M806" s="447"/>
      <c r="N806" s="486"/>
      <c r="O806" s="441"/>
      <c r="P806" s="441"/>
      <c r="Q806" s="441"/>
      <c r="R806" s="441"/>
      <c r="S806" s="441"/>
      <c r="T806" s="441"/>
      <c r="U806" s="441"/>
      <c r="V806" s="441"/>
      <c r="W806" s="441"/>
      <c r="X806" s="441"/>
      <c r="Y806" s="441"/>
      <c r="Z806" s="441"/>
    </row>
    <row r="807" spans="1:26" ht="12.75" customHeight="1" x14ac:dyDescent="0.2">
      <c r="A807" s="441"/>
      <c r="B807" s="441"/>
      <c r="C807" s="447"/>
      <c r="D807" s="447"/>
      <c r="E807" s="447"/>
      <c r="F807" s="447"/>
      <c r="G807" s="447"/>
      <c r="H807" s="447"/>
      <c r="I807" s="447"/>
      <c r="J807" s="447"/>
      <c r="K807" s="447"/>
      <c r="L807" s="447"/>
      <c r="M807" s="447"/>
      <c r="N807" s="486"/>
      <c r="O807" s="441"/>
      <c r="P807" s="441"/>
      <c r="Q807" s="441"/>
      <c r="R807" s="441"/>
      <c r="S807" s="441"/>
      <c r="T807" s="441"/>
      <c r="U807" s="441"/>
      <c r="V807" s="441"/>
      <c r="W807" s="441"/>
      <c r="X807" s="441"/>
      <c r="Y807" s="441"/>
      <c r="Z807" s="441"/>
    </row>
    <row r="808" spans="1:26" ht="12.75" customHeight="1" x14ac:dyDescent="0.2">
      <c r="A808" s="441"/>
      <c r="B808" s="441"/>
      <c r="C808" s="447"/>
      <c r="D808" s="447"/>
      <c r="E808" s="447"/>
      <c r="F808" s="447"/>
      <c r="G808" s="447"/>
      <c r="H808" s="447"/>
      <c r="I808" s="447"/>
      <c r="J808" s="447"/>
      <c r="K808" s="447"/>
      <c r="L808" s="447"/>
      <c r="M808" s="447"/>
      <c r="N808" s="486"/>
      <c r="O808" s="441"/>
      <c r="P808" s="441"/>
      <c r="Q808" s="441"/>
      <c r="R808" s="441"/>
      <c r="S808" s="441"/>
      <c r="T808" s="441"/>
      <c r="U808" s="441"/>
      <c r="V808" s="441"/>
      <c r="W808" s="441"/>
      <c r="X808" s="441"/>
      <c r="Y808" s="441"/>
      <c r="Z808" s="441"/>
    </row>
    <row r="809" spans="1:26" ht="12.75" customHeight="1" x14ac:dyDescent="0.2">
      <c r="A809" s="441"/>
      <c r="B809" s="441"/>
      <c r="C809" s="447"/>
      <c r="D809" s="447"/>
      <c r="E809" s="447"/>
      <c r="F809" s="447"/>
      <c r="G809" s="447"/>
      <c r="H809" s="447"/>
      <c r="I809" s="447"/>
      <c r="J809" s="447"/>
      <c r="K809" s="447"/>
      <c r="L809" s="447"/>
      <c r="M809" s="447"/>
      <c r="N809" s="486"/>
      <c r="O809" s="441"/>
      <c r="P809" s="441"/>
      <c r="Q809" s="441"/>
      <c r="R809" s="441"/>
      <c r="S809" s="441"/>
      <c r="T809" s="441"/>
      <c r="U809" s="441"/>
      <c r="V809" s="441"/>
      <c r="W809" s="441"/>
      <c r="X809" s="441"/>
      <c r="Y809" s="441"/>
      <c r="Z809" s="441"/>
    </row>
    <row r="810" spans="1:26" ht="12.75" customHeight="1" x14ac:dyDescent="0.2">
      <c r="A810" s="441"/>
      <c r="B810" s="441"/>
      <c r="C810" s="447"/>
      <c r="D810" s="447"/>
      <c r="E810" s="447"/>
      <c r="F810" s="447"/>
      <c r="G810" s="447"/>
      <c r="H810" s="447"/>
      <c r="I810" s="447"/>
      <c r="J810" s="447"/>
      <c r="K810" s="447"/>
      <c r="L810" s="447"/>
      <c r="M810" s="447"/>
      <c r="N810" s="486"/>
      <c r="O810" s="441"/>
      <c r="P810" s="441"/>
      <c r="Q810" s="441"/>
      <c r="R810" s="441"/>
      <c r="S810" s="441"/>
      <c r="T810" s="441"/>
      <c r="U810" s="441"/>
      <c r="V810" s="441"/>
      <c r="W810" s="441"/>
      <c r="X810" s="441"/>
      <c r="Y810" s="441"/>
      <c r="Z810" s="441"/>
    </row>
    <row r="811" spans="1:26" ht="12.75" customHeight="1" x14ac:dyDescent="0.2">
      <c r="A811" s="441"/>
      <c r="B811" s="441"/>
      <c r="C811" s="447"/>
      <c r="D811" s="447"/>
      <c r="E811" s="447"/>
      <c r="F811" s="447"/>
      <c r="G811" s="447"/>
      <c r="H811" s="447"/>
      <c r="I811" s="447"/>
      <c r="J811" s="447"/>
      <c r="K811" s="447"/>
      <c r="L811" s="447"/>
      <c r="M811" s="447"/>
      <c r="N811" s="486"/>
      <c r="O811" s="441"/>
      <c r="P811" s="441"/>
      <c r="Q811" s="441"/>
      <c r="R811" s="441"/>
      <c r="S811" s="441"/>
      <c r="T811" s="441"/>
      <c r="U811" s="441"/>
      <c r="V811" s="441"/>
      <c r="W811" s="441"/>
      <c r="X811" s="441"/>
      <c r="Y811" s="441"/>
      <c r="Z811" s="441"/>
    </row>
    <row r="812" spans="1:26" ht="12.75" customHeight="1" x14ac:dyDescent="0.2">
      <c r="A812" s="441"/>
      <c r="B812" s="441"/>
      <c r="C812" s="447"/>
      <c r="D812" s="447"/>
      <c r="E812" s="447"/>
      <c r="F812" s="447"/>
      <c r="G812" s="447"/>
      <c r="H812" s="447"/>
      <c r="I812" s="447"/>
      <c r="J812" s="447"/>
      <c r="K812" s="447"/>
      <c r="L812" s="447"/>
      <c r="M812" s="447"/>
      <c r="N812" s="486"/>
      <c r="O812" s="441"/>
      <c r="P812" s="441"/>
      <c r="Q812" s="441"/>
      <c r="R812" s="441"/>
      <c r="S812" s="441"/>
      <c r="T812" s="441"/>
      <c r="U812" s="441"/>
      <c r="V812" s="441"/>
      <c r="W812" s="441"/>
      <c r="X812" s="441"/>
      <c r="Y812" s="441"/>
      <c r="Z812" s="441"/>
    </row>
    <row r="813" spans="1:26" ht="12.75" customHeight="1" x14ac:dyDescent="0.2">
      <c r="A813" s="441"/>
      <c r="B813" s="441"/>
      <c r="C813" s="447"/>
      <c r="D813" s="447"/>
      <c r="E813" s="447"/>
      <c r="F813" s="447"/>
      <c r="G813" s="447"/>
      <c r="H813" s="447"/>
      <c r="I813" s="447"/>
      <c r="J813" s="447"/>
      <c r="K813" s="447"/>
      <c r="L813" s="447"/>
      <c r="M813" s="447"/>
      <c r="N813" s="486"/>
      <c r="O813" s="441"/>
      <c r="P813" s="441"/>
      <c r="Q813" s="441"/>
      <c r="R813" s="441"/>
      <c r="S813" s="441"/>
      <c r="T813" s="441"/>
      <c r="U813" s="441"/>
      <c r="V813" s="441"/>
      <c r="W813" s="441"/>
      <c r="X813" s="441"/>
      <c r="Y813" s="441"/>
      <c r="Z813" s="441"/>
    </row>
    <row r="814" spans="1:26" ht="12.75" customHeight="1" x14ac:dyDescent="0.2">
      <c r="A814" s="441"/>
      <c r="B814" s="441"/>
      <c r="C814" s="447"/>
      <c r="D814" s="447"/>
      <c r="E814" s="447"/>
      <c r="F814" s="447"/>
      <c r="G814" s="447"/>
      <c r="H814" s="447"/>
      <c r="I814" s="447"/>
      <c r="J814" s="447"/>
      <c r="K814" s="447"/>
      <c r="L814" s="447"/>
      <c r="M814" s="447"/>
      <c r="N814" s="486"/>
      <c r="O814" s="441"/>
      <c r="P814" s="441"/>
      <c r="Q814" s="441"/>
      <c r="R814" s="441"/>
      <c r="S814" s="441"/>
      <c r="T814" s="441"/>
      <c r="U814" s="441"/>
      <c r="V814" s="441"/>
      <c r="W814" s="441"/>
      <c r="X814" s="441"/>
      <c r="Y814" s="441"/>
      <c r="Z814" s="441"/>
    </row>
    <row r="815" spans="1:26" ht="12.75" customHeight="1" x14ac:dyDescent="0.2">
      <c r="A815" s="441"/>
      <c r="B815" s="441"/>
      <c r="C815" s="447"/>
      <c r="D815" s="447"/>
      <c r="E815" s="447"/>
      <c r="F815" s="447"/>
      <c r="G815" s="447"/>
      <c r="H815" s="447"/>
      <c r="I815" s="447"/>
      <c r="J815" s="447"/>
      <c r="K815" s="447"/>
      <c r="L815" s="447"/>
      <c r="M815" s="447"/>
      <c r="N815" s="486"/>
      <c r="O815" s="441"/>
      <c r="P815" s="441"/>
      <c r="Q815" s="441"/>
      <c r="R815" s="441"/>
      <c r="S815" s="441"/>
      <c r="T815" s="441"/>
      <c r="U815" s="441"/>
      <c r="V815" s="441"/>
      <c r="W815" s="441"/>
      <c r="X815" s="441"/>
      <c r="Y815" s="441"/>
      <c r="Z815" s="441"/>
    </row>
    <row r="816" spans="1:26" ht="12.75" customHeight="1" x14ac:dyDescent="0.2">
      <c r="A816" s="441"/>
      <c r="B816" s="441"/>
      <c r="C816" s="447"/>
      <c r="D816" s="447"/>
      <c r="E816" s="447"/>
      <c r="F816" s="447"/>
      <c r="G816" s="447"/>
      <c r="H816" s="447"/>
      <c r="I816" s="447"/>
      <c r="J816" s="447"/>
      <c r="K816" s="447"/>
      <c r="L816" s="447"/>
      <c r="M816" s="447"/>
      <c r="N816" s="486"/>
      <c r="O816" s="441"/>
      <c r="P816" s="441"/>
      <c r="Q816" s="441"/>
      <c r="R816" s="441"/>
      <c r="S816" s="441"/>
      <c r="T816" s="441"/>
      <c r="U816" s="441"/>
      <c r="V816" s="441"/>
      <c r="W816" s="441"/>
      <c r="X816" s="441"/>
      <c r="Y816" s="441"/>
      <c r="Z816" s="441"/>
    </row>
    <row r="817" spans="1:26" ht="12.75" customHeight="1" x14ac:dyDescent="0.2">
      <c r="A817" s="441"/>
      <c r="B817" s="441"/>
      <c r="C817" s="447"/>
      <c r="D817" s="447"/>
      <c r="E817" s="447"/>
      <c r="F817" s="447"/>
      <c r="G817" s="447"/>
      <c r="H817" s="447"/>
      <c r="I817" s="447"/>
      <c r="J817" s="447"/>
      <c r="K817" s="447"/>
      <c r="L817" s="447"/>
      <c r="M817" s="447"/>
      <c r="N817" s="486"/>
      <c r="O817" s="441"/>
      <c r="P817" s="441"/>
      <c r="Q817" s="441"/>
      <c r="R817" s="441"/>
      <c r="S817" s="441"/>
      <c r="T817" s="441"/>
      <c r="U817" s="441"/>
      <c r="V817" s="441"/>
      <c r="W817" s="441"/>
      <c r="X817" s="441"/>
      <c r="Y817" s="441"/>
      <c r="Z817" s="441"/>
    </row>
    <row r="818" spans="1:26" ht="12.75" customHeight="1" x14ac:dyDescent="0.2">
      <c r="A818" s="441"/>
      <c r="B818" s="441"/>
      <c r="C818" s="447"/>
      <c r="D818" s="447"/>
      <c r="E818" s="447"/>
      <c r="F818" s="447"/>
      <c r="G818" s="447"/>
      <c r="H818" s="447"/>
      <c r="I818" s="447"/>
      <c r="J818" s="447"/>
      <c r="K818" s="447"/>
      <c r="L818" s="447"/>
      <c r="M818" s="447"/>
      <c r="N818" s="486"/>
      <c r="O818" s="441"/>
      <c r="P818" s="441"/>
      <c r="Q818" s="441"/>
      <c r="R818" s="441"/>
      <c r="S818" s="441"/>
      <c r="T818" s="441"/>
      <c r="U818" s="441"/>
      <c r="V818" s="441"/>
      <c r="W818" s="441"/>
      <c r="X818" s="441"/>
      <c r="Y818" s="441"/>
      <c r="Z818" s="441"/>
    </row>
    <row r="819" spans="1:26" ht="12.75" customHeight="1" x14ac:dyDescent="0.2">
      <c r="A819" s="441"/>
      <c r="B819" s="441"/>
      <c r="C819" s="447"/>
      <c r="D819" s="447"/>
      <c r="E819" s="447"/>
      <c r="F819" s="447"/>
      <c r="G819" s="447"/>
      <c r="H819" s="447"/>
      <c r="I819" s="447"/>
      <c r="J819" s="447"/>
      <c r="K819" s="447"/>
      <c r="L819" s="447"/>
      <c r="M819" s="447"/>
      <c r="N819" s="486"/>
      <c r="O819" s="441"/>
      <c r="P819" s="441"/>
      <c r="Q819" s="441"/>
      <c r="R819" s="441"/>
      <c r="S819" s="441"/>
      <c r="T819" s="441"/>
      <c r="U819" s="441"/>
      <c r="V819" s="441"/>
      <c r="W819" s="441"/>
      <c r="X819" s="441"/>
      <c r="Y819" s="441"/>
      <c r="Z819" s="441"/>
    </row>
    <row r="820" spans="1:26" ht="12.75" customHeight="1" x14ac:dyDescent="0.2">
      <c r="A820" s="441"/>
      <c r="B820" s="441"/>
      <c r="C820" s="447"/>
      <c r="D820" s="447"/>
      <c r="E820" s="447"/>
      <c r="F820" s="447"/>
      <c r="G820" s="447"/>
      <c r="H820" s="447"/>
      <c r="I820" s="447"/>
      <c r="J820" s="447"/>
      <c r="K820" s="447"/>
      <c r="L820" s="447"/>
      <c r="M820" s="447"/>
      <c r="N820" s="486"/>
      <c r="O820" s="441"/>
      <c r="P820" s="441"/>
      <c r="Q820" s="441"/>
      <c r="R820" s="441"/>
      <c r="S820" s="441"/>
      <c r="T820" s="441"/>
      <c r="U820" s="441"/>
      <c r="V820" s="441"/>
      <c r="W820" s="441"/>
      <c r="X820" s="441"/>
      <c r="Y820" s="441"/>
      <c r="Z820" s="441"/>
    </row>
    <row r="821" spans="1:26" ht="12.75" customHeight="1" x14ac:dyDescent="0.2">
      <c r="A821" s="441"/>
      <c r="B821" s="441"/>
      <c r="C821" s="447"/>
      <c r="D821" s="447"/>
      <c r="E821" s="447"/>
      <c r="F821" s="447"/>
      <c r="G821" s="447"/>
      <c r="H821" s="447"/>
      <c r="I821" s="447"/>
      <c r="J821" s="447"/>
      <c r="K821" s="447"/>
      <c r="L821" s="447"/>
      <c r="M821" s="447"/>
      <c r="N821" s="486"/>
      <c r="O821" s="441"/>
      <c r="P821" s="441"/>
      <c r="Q821" s="441"/>
      <c r="R821" s="441"/>
      <c r="S821" s="441"/>
      <c r="T821" s="441"/>
      <c r="U821" s="441"/>
      <c r="V821" s="441"/>
      <c r="W821" s="441"/>
      <c r="X821" s="441"/>
      <c r="Y821" s="441"/>
      <c r="Z821" s="441"/>
    </row>
    <row r="822" spans="1:26" ht="12.75" customHeight="1" x14ac:dyDescent="0.2">
      <c r="A822" s="441"/>
      <c r="B822" s="441"/>
      <c r="C822" s="447"/>
      <c r="D822" s="447"/>
      <c r="E822" s="447"/>
      <c r="F822" s="447"/>
      <c r="G822" s="447"/>
      <c r="H822" s="447"/>
      <c r="I822" s="447"/>
      <c r="J822" s="447"/>
      <c r="K822" s="447"/>
      <c r="L822" s="447"/>
      <c r="M822" s="447"/>
      <c r="N822" s="486"/>
      <c r="O822" s="441"/>
      <c r="P822" s="441"/>
      <c r="Q822" s="441"/>
      <c r="R822" s="441"/>
      <c r="S822" s="441"/>
      <c r="T822" s="441"/>
      <c r="U822" s="441"/>
      <c r="V822" s="441"/>
      <c r="W822" s="441"/>
      <c r="X822" s="441"/>
      <c r="Y822" s="441"/>
      <c r="Z822" s="441"/>
    </row>
    <row r="823" spans="1:26" ht="12.75" customHeight="1" x14ac:dyDescent="0.2">
      <c r="A823" s="441"/>
      <c r="B823" s="441"/>
      <c r="C823" s="447"/>
      <c r="D823" s="447"/>
      <c r="E823" s="447"/>
      <c r="F823" s="447"/>
      <c r="G823" s="447"/>
      <c r="H823" s="447"/>
      <c r="I823" s="447"/>
      <c r="J823" s="447"/>
      <c r="K823" s="447"/>
      <c r="L823" s="447"/>
      <c r="M823" s="447"/>
      <c r="N823" s="486"/>
      <c r="O823" s="441"/>
      <c r="P823" s="441"/>
      <c r="Q823" s="441"/>
      <c r="R823" s="441"/>
      <c r="S823" s="441"/>
      <c r="T823" s="441"/>
      <c r="U823" s="441"/>
      <c r="V823" s="441"/>
      <c r="W823" s="441"/>
      <c r="X823" s="441"/>
      <c r="Y823" s="441"/>
      <c r="Z823" s="441"/>
    </row>
    <row r="824" spans="1:26" ht="12.75" customHeight="1" x14ac:dyDescent="0.2">
      <c r="A824" s="441"/>
      <c r="B824" s="441"/>
      <c r="C824" s="447"/>
      <c r="D824" s="447"/>
      <c r="E824" s="447"/>
      <c r="F824" s="447"/>
      <c r="G824" s="447"/>
      <c r="H824" s="447"/>
      <c r="I824" s="447"/>
      <c r="J824" s="447"/>
      <c r="K824" s="447"/>
      <c r="L824" s="447"/>
      <c r="M824" s="447"/>
      <c r="N824" s="486"/>
      <c r="O824" s="441"/>
      <c r="P824" s="441"/>
      <c r="Q824" s="441"/>
      <c r="R824" s="441"/>
      <c r="S824" s="441"/>
      <c r="T824" s="441"/>
      <c r="U824" s="441"/>
      <c r="V824" s="441"/>
      <c r="W824" s="441"/>
      <c r="X824" s="441"/>
      <c r="Y824" s="441"/>
      <c r="Z824" s="441"/>
    </row>
    <row r="825" spans="1:26" ht="12.75" customHeight="1" x14ac:dyDescent="0.2">
      <c r="A825" s="441"/>
      <c r="B825" s="441"/>
      <c r="C825" s="447"/>
      <c r="D825" s="447"/>
      <c r="E825" s="447"/>
      <c r="F825" s="447"/>
      <c r="G825" s="447"/>
      <c r="H825" s="447"/>
      <c r="I825" s="447"/>
      <c r="J825" s="447"/>
      <c r="K825" s="447"/>
      <c r="L825" s="447"/>
      <c r="M825" s="447"/>
      <c r="N825" s="486"/>
      <c r="O825" s="441"/>
      <c r="P825" s="441"/>
      <c r="Q825" s="441"/>
      <c r="R825" s="441"/>
      <c r="S825" s="441"/>
      <c r="T825" s="441"/>
      <c r="U825" s="441"/>
      <c r="V825" s="441"/>
      <c r="W825" s="441"/>
      <c r="X825" s="441"/>
      <c r="Y825" s="441"/>
      <c r="Z825" s="441"/>
    </row>
    <row r="826" spans="1:26" ht="12.75" customHeight="1" x14ac:dyDescent="0.2">
      <c r="A826" s="441"/>
      <c r="B826" s="441"/>
      <c r="C826" s="447"/>
      <c r="D826" s="447"/>
      <c r="E826" s="447"/>
      <c r="F826" s="447"/>
      <c r="G826" s="447"/>
      <c r="H826" s="447"/>
      <c r="I826" s="447"/>
      <c r="J826" s="447"/>
      <c r="K826" s="447"/>
      <c r="L826" s="447"/>
      <c r="M826" s="447"/>
      <c r="N826" s="486"/>
      <c r="O826" s="441"/>
      <c r="P826" s="441"/>
      <c r="Q826" s="441"/>
      <c r="R826" s="441"/>
      <c r="S826" s="441"/>
      <c r="T826" s="441"/>
      <c r="U826" s="441"/>
      <c r="V826" s="441"/>
      <c r="W826" s="441"/>
      <c r="X826" s="441"/>
      <c r="Y826" s="441"/>
      <c r="Z826" s="441"/>
    </row>
    <row r="827" spans="1:26" ht="12.75" customHeight="1" x14ac:dyDescent="0.2">
      <c r="A827" s="441"/>
      <c r="B827" s="441"/>
      <c r="C827" s="447"/>
      <c r="D827" s="447"/>
      <c r="E827" s="447"/>
      <c r="F827" s="447"/>
      <c r="G827" s="447"/>
      <c r="H827" s="447"/>
      <c r="I827" s="447"/>
      <c r="J827" s="447"/>
      <c r="K827" s="447"/>
      <c r="L827" s="447"/>
      <c r="M827" s="447"/>
      <c r="N827" s="486"/>
      <c r="O827" s="441"/>
      <c r="P827" s="441"/>
      <c r="Q827" s="441"/>
      <c r="R827" s="441"/>
      <c r="S827" s="441"/>
      <c r="T827" s="441"/>
      <c r="U827" s="441"/>
      <c r="V827" s="441"/>
      <c r="W827" s="441"/>
      <c r="X827" s="441"/>
      <c r="Y827" s="441"/>
      <c r="Z827" s="441"/>
    </row>
    <row r="828" spans="1:26" ht="12.75" customHeight="1" x14ac:dyDescent="0.2">
      <c r="A828" s="441"/>
      <c r="B828" s="441"/>
      <c r="C828" s="447"/>
      <c r="D828" s="447"/>
      <c r="E828" s="447"/>
      <c r="F828" s="447"/>
      <c r="G828" s="447"/>
      <c r="H828" s="447"/>
      <c r="I828" s="447"/>
      <c r="J828" s="447"/>
      <c r="K828" s="447"/>
      <c r="L828" s="447"/>
      <c r="M828" s="447"/>
      <c r="N828" s="486"/>
      <c r="O828" s="441"/>
      <c r="P828" s="441"/>
      <c r="Q828" s="441"/>
      <c r="R828" s="441"/>
      <c r="S828" s="441"/>
      <c r="T828" s="441"/>
      <c r="U828" s="441"/>
      <c r="V828" s="441"/>
      <c r="W828" s="441"/>
      <c r="X828" s="441"/>
      <c r="Y828" s="441"/>
      <c r="Z828" s="441"/>
    </row>
    <row r="829" spans="1:26" ht="12.75" customHeight="1" x14ac:dyDescent="0.2">
      <c r="A829" s="441"/>
      <c r="B829" s="441"/>
      <c r="C829" s="447"/>
      <c r="D829" s="447"/>
      <c r="E829" s="447"/>
      <c r="F829" s="447"/>
      <c r="G829" s="447"/>
      <c r="H829" s="447"/>
      <c r="I829" s="447"/>
      <c r="J829" s="447"/>
      <c r="K829" s="447"/>
      <c r="L829" s="447"/>
      <c r="M829" s="447"/>
      <c r="N829" s="486"/>
      <c r="O829" s="441"/>
      <c r="P829" s="441"/>
      <c r="Q829" s="441"/>
      <c r="R829" s="441"/>
      <c r="S829" s="441"/>
      <c r="T829" s="441"/>
      <c r="U829" s="441"/>
      <c r="V829" s="441"/>
      <c r="W829" s="441"/>
      <c r="X829" s="441"/>
      <c r="Y829" s="441"/>
      <c r="Z829" s="441"/>
    </row>
    <row r="830" spans="1:26" ht="12.75" customHeight="1" x14ac:dyDescent="0.2">
      <c r="A830" s="441"/>
      <c r="B830" s="441"/>
      <c r="C830" s="447"/>
      <c r="D830" s="447"/>
      <c r="E830" s="447"/>
      <c r="F830" s="447"/>
      <c r="G830" s="447"/>
      <c r="H830" s="447"/>
      <c r="I830" s="447"/>
      <c r="J830" s="447"/>
      <c r="K830" s="447"/>
      <c r="L830" s="447"/>
      <c r="M830" s="447"/>
      <c r="N830" s="486"/>
      <c r="O830" s="441"/>
      <c r="P830" s="441"/>
      <c r="Q830" s="441"/>
      <c r="R830" s="441"/>
      <c r="S830" s="441"/>
      <c r="T830" s="441"/>
      <c r="U830" s="441"/>
      <c r="V830" s="441"/>
      <c r="W830" s="441"/>
      <c r="X830" s="441"/>
      <c r="Y830" s="441"/>
      <c r="Z830" s="441"/>
    </row>
    <row r="831" spans="1:26" ht="12.75" customHeight="1" x14ac:dyDescent="0.2">
      <c r="A831" s="441"/>
      <c r="B831" s="441"/>
      <c r="C831" s="447"/>
      <c r="D831" s="447"/>
      <c r="E831" s="447"/>
      <c r="F831" s="447"/>
      <c r="G831" s="447"/>
      <c r="H831" s="447"/>
      <c r="I831" s="447"/>
      <c r="J831" s="447"/>
      <c r="K831" s="447"/>
      <c r="L831" s="447"/>
      <c r="M831" s="447"/>
      <c r="N831" s="486"/>
      <c r="O831" s="441"/>
      <c r="P831" s="441"/>
      <c r="Q831" s="441"/>
      <c r="R831" s="441"/>
      <c r="S831" s="441"/>
      <c r="T831" s="441"/>
      <c r="U831" s="441"/>
      <c r="V831" s="441"/>
      <c r="W831" s="441"/>
      <c r="X831" s="441"/>
      <c r="Y831" s="441"/>
      <c r="Z831" s="441"/>
    </row>
    <row r="832" spans="1:26" ht="12.75" customHeight="1" x14ac:dyDescent="0.2">
      <c r="A832" s="441"/>
      <c r="B832" s="441"/>
      <c r="C832" s="447"/>
      <c r="D832" s="447"/>
      <c r="E832" s="447"/>
      <c r="F832" s="447"/>
      <c r="G832" s="447"/>
      <c r="H832" s="447"/>
      <c r="I832" s="447"/>
      <c r="J832" s="447"/>
      <c r="K832" s="447"/>
      <c r="L832" s="447"/>
      <c r="M832" s="447"/>
      <c r="N832" s="486"/>
      <c r="O832" s="441"/>
      <c r="P832" s="441"/>
      <c r="Q832" s="441"/>
      <c r="R832" s="441"/>
      <c r="S832" s="441"/>
      <c r="T832" s="441"/>
      <c r="U832" s="441"/>
      <c r="V832" s="441"/>
      <c r="W832" s="441"/>
      <c r="X832" s="441"/>
      <c r="Y832" s="441"/>
      <c r="Z832" s="441"/>
    </row>
    <row r="833" spans="1:26" ht="12.75" customHeight="1" x14ac:dyDescent="0.2">
      <c r="A833" s="441"/>
      <c r="B833" s="441"/>
      <c r="C833" s="447"/>
      <c r="D833" s="447"/>
      <c r="E833" s="447"/>
      <c r="F833" s="447"/>
      <c r="G833" s="447"/>
      <c r="H833" s="447"/>
      <c r="I833" s="447"/>
      <c r="J833" s="447"/>
      <c r="K833" s="447"/>
      <c r="L833" s="447"/>
      <c r="M833" s="447"/>
      <c r="N833" s="486"/>
      <c r="O833" s="441"/>
      <c r="P833" s="441"/>
      <c r="Q833" s="441"/>
      <c r="R833" s="441"/>
      <c r="S833" s="441"/>
      <c r="T833" s="441"/>
      <c r="U833" s="441"/>
      <c r="V833" s="441"/>
      <c r="W833" s="441"/>
      <c r="X833" s="441"/>
      <c r="Y833" s="441"/>
      <c r="Z833" s="441"/>
    </row>
    <row r="834" spans="1:26" ht="12.75" customHeight="1" x14ac:dyDescent="0.2">
      <c r="A834" s="441"/>
      <c r="B834" s="441"/>
      <c r="C834" s="447"/>
      <c r="D834" s="447"/>
      <c r="E834" s="447"/>
      <c r="F834" s="447"/>
      <c r="G834" s="447"/>
      <c r="H834" s="447"/>
      <c r="I834" s="447"/>
      <c r="J834" s="447"/>
      <c r="K834" s="447"/>
      <c r="L834" s="447"/>
      <c r="M834" s="447"/>
      <c r="N834" s="486"/>
      <c r="O834" s="441"/>
      <c r="P834" s="441"/>
      <c r="Q834" s="441"/>
      <c r="R834" s="441"/>
      <c r="S834" s="441"/>
      <c r="T834" s="441"/>
      <c r="U834" s="441"/>
      <c r="V834" s="441"/>
      <c r="W834" s="441"/>
      <c r="X834" s="441"/>
      <c r="Y834" s="441"/>
      <c r="Z834" s="441"/>
    </row>
    <row r="835" spans="1:26" ht="12.75" customHeight="1" x14ac:dyDescent="0.2">
      <c r="A835" s="441"/>
      <c r="B835" s="441"/>
      <c r="C835" s="447"/>
      <c r="D835" s="447"/>
      <c r="E835" s="447"/>
      <c r="F835" s="447"/>
      <c r="G835" s="447"/>
      <c r="H835" s="447"/>
      <c r="I835" s="447"/>
      <c r="J835" s="447"/>
      <c r="K835" s="447"/>
      <c r="L835" s="447"/>
      <c r="M835" s="447"/>
      <c r="N835" s="486"/>
      <c r="O835" s="441"/>
      <c r="P835" s="441"/>
      <c r="Q835" s="441"/>
      <c r="R835" s="441"/>
      <c r="S835" s="441"/>
      <c r="T835" s="441"/>
      <c r="U835" s="441"/>
      <c r="V835" s="441"/>
      <c r="W835" s="441"/>
      <c r="X835" s="441"/>
      <c r="Y835" s="441"/>
      <c r="Z835" s="441"/>
    </row>
    <row r="836" spans="1:26" ht="12.75" customHeight="1" x14ac:dyDescent="0.2">
      <c r="A836" s="441"/>
      <c r="B836" s="441"/>
      <c r="C836" s="447"/>
      <c r="D836" s="447"/>
      <c r="E836" s="447"/>
      <c r="F836" s="447"/>
      <c r="G836" s="447"/>
      <c r="H836" s="447"/>
      <c r="I836" s="447"/>
      <c r="J836" s="447"/>
      <c r="K836" s="447"/>
      <c r="L836" s="447"/>
      <c r="M836" s="447"/>
      <c r="N836" s="486"/>
      <c r="O836" s="441"/>
      <c r="P836" s="441"/>
      <c r="Q836" s="441"/>
      <c r="R836" s="441"/>
      <c r="S836" s="441"/>
      <c r="T836" s="441"/>
      <c r="U836" s="441"/>
      <c r="V836" s="441"/>
      <c r="W836" s="441"/>
      <c r="X836" s="441"/>
      <c r="Y836" s="441"/>
      <c r="Z836" s="441"/>
    </row>
    <row r="837" spans="1:26" ht="12.75" customHeight="1" x14ac:dyDescent="0.2">
      <c r="A837" s="441"/>
      <c r="B837" s="441"/>
      <c r="C837" s="447"/>
      <c r="D837" s="447"/>
      <c r="E837" s="447"/>
      <c r="F837" s="447"/>
      <c r="G837" s="447"/>
      <c r="H837" s="447"/>
      <c r="I837" s="447"/>
      <c r="J837" s="447"/>
      <c r="K837" s="447"/>
      <c r="L837" s="447"/>
      <c r="M837" s="447"/>
      <c r="N837" s="486"/>
      <c r="O837" s="441"/>
      <c r="P837" s="441"/>
      <c r="Q837" s="441"/>
      <c r="R837" s="441"/>
      <c r="S837" s="441"/>
      <c r="T837" s="441"/>
      <c r="U837" s="441"/>
      <c r="V837" s="441"/>
      <c r="W837" s="441"/>
      <c r="X837" s="441"/>
      <c r="Y837" s="441"/>
      <c r="Z837" s="441"/>
    </row>
    <row r="838" spans="1:26" ht="12.75" customHeight="1" x14ac:dyDescent="0.2">
      <c r="A838" s="441"/>
      <c r="B838" s="441"/>
      <c r="C838" s="447"/>
      <c r="D838" s="447"/>
      <c r="E838" s="447"/>
      <c r="F838" s="447"/>
      <c r="G838" s="447"/>
      <c r="H838" s="447"/>
      <c r="I838" s="447"/>
      <c r="J838" s="447"/>
      <c r="K838" s="447"/>
      <c r="L838" s="447"/>
      <c r="M838" s="447"/>
      <c r="N838" s="486"/>
      <c r="O838" s="441"/>
      <c r="P838" s="441"/>
      <c r="Q838" s="441"/>
      <c r="R838" s="441"/>
      <c r="S838" s="441"/>
      <c r="T838" s="441"/>
      <c r="U838" s="441"/>
      <c r="V838" s="441"/>
      <c r="W838" s="441"/>
      <c r="X838" s="441"/>
      <c r="Y838" s="441"/>
      <c r="Z838" s="441"/>
    </row>
    <row r="839" spans="1:26" ht="12.75" customHeight="1" x14ac:dyDescent="0.2">
      <c r="A839" s="441"/>
      <c r="B839" s="441"/>
      <c r="C839" s="447"/>
      <c r="D839" s="447"/>
      <c r="E839" s="447"/>
      <c r="F839" s="447"/>
      <c r="G839" s="447"/>
      <c r="H839" s="447"/>
      <c r="I839" s="447"/>
      <c r="J839" s="447"/>
      <c r="K839" s="447"/>
      <c r="L839" s="447"/>
      <c r="M839" s="447"/>
      <c r="N839" s="486"/>
      <c r="O839" s="441"/>
      <c r="P839" s="441"/>
      <c r="Q839" s="441"/>
      <c r="R839" s="441"/>
      <c r="S839" s="441"/>
      <c r="T839" s="441"/>
      <c r="U839" s="441"/>
      <c r="V839" s="441"/>
      <c r="W839" s="441"/>
      <c r="X839" s="441"/>
      <c r="Y839" s="441"/>
      <c r="Z839" s="441"/>
    </row>
    <row r="840" spans="1:26" ht="12.75" customHeight="1" x14ac:dyDescent="0.2">
      <c r="A840" s="441"/>
      <c r="B840" s="441"/>
      <c r="C840" s="447"/>
      <c r="D840" s="447"/>
      <c r="E840" s="447"/>
      <c r="F840" s="447"/>
      <c r="G840" s="447"/>
      <c r="H840" s="447"/>
      <c r="I840" s="447"/>
      <c r="J840" s="447"/>
      <c r="K840" s="447"/>
      <c r="L840" s="447"/>
      <c r="M840" s="447"/>
      <c r="N840" s="486"/>
      <c r="O840" s="441"/>
      <c r="P840" s="441"/>
      <c r="Q840" s="441"/>
      <c r="R840" s="441"/>
      <c r="S840" s="441"/>
      <c r="T840" s="441"/>
      <c r="U840" s="441"/>
      <c r="V840" s="441"/>
      <c r="W840" s="441"/>
      <c r="X840" s="441"/>
      <c r="Y840" s="441"/>
      <c r="Z840" s="441"/>
    </row>
    <row r="841" spans="1:26" ht="12.75" customHeight="1" x14ac:dyDescent="0.2">
      <c r="A841" s="441"/>
      <c r="B841" s="441"/>
      <c r="C841" s="447"/>
      <c r="D841" s="447"/>
      <c r="E841" s="447"/>
      <c r="F841" s="447"/>
      <c r="G841" s="447"/>
      <c r="H841" s="447"/>
      <c r="I841" s="447"/>
      <c r="J841" s="447"/>
      <c r="K841" s="447"/>
      <c r="L841" s="447"/>
      <c r="M841" s="447"/>
      <c r="N841" s="486"/>
      <c r="O841" s="441"/>
      <c r="P841" s="441"/>
      <c r="Q841" s="441"/>
      <c r="R841" s="441"/>
      <c r="S841" s="441"/>
      <c r="T841" s="441"/>
      <c r="U841" s="441"/>
      <c r="V841" s="441"/>
      <c r="W841" s="441"/>
      <c r="X841" s="441"/>
      <c r="Y841" s="441"/>
      <c r="Z841" s="441"/>
    </row>
    <row r="842" spans="1:26" ht="12.75" customHeight="1" x14ac:dyDescent="0.2">
      <c r="A842" s="441"/>
      <c r="B842" s="441"/>
      <c r="C842" s="447"/>
      <c r="D842" s="447"/>
      <c r="E842" s="447"/>
      <c r="F842" s="447"/>
      <c r="G842" s="447"/>
      <c r="H842" s="447"/>
      <c r="I842" s="447"/>
      <c r="J842" s="447"/>
      <c r="K842" s="447"/>
      <c r="L842" s="447"/>
      <c r="M842" s="447"/>
      <c r="N842" s="486"/>
      <c r="O842" s="441"/>
      <c r="P842" s="441"/>
      <c r="Q842" s="441"/>
      <c r="R842" s="441"/>
      <c r="S842" s="441"/>
      <c r="T842" s="441"/>
      <c r="U842" s="441"/>
      <c r="V842" s="441"/>
      <c r="W842" s="441"/>
      <c r="X842" s="441"/>
      <c r="Y842" s="441"/>
      <c r="Z842" s="441"/>
    </row>
    <row r="843" spans="1:26" ht="12.75" customHeight="1" x14ac:dyDescent="0.2">
      <c r="A843" s="441"/>
      <c r="B843" s="441"/>
      <c r="C843" s="447"/>
      <c r="D843" s="447"/>
      <c r="E843" s="447"/>
      <c r="F843" s="447"/>
      <c r="G843" s="447"/>
      <c r="H843" s="447"/>
      <c r="I843" s="447"/>
      <c r="J843" s="447"/>
      <c r="K843" s="447"/>
      <c r="L843" s="447"/>
      <c r="M843" s="447"/>
      <c r="N843" s="486"/>
      <c r="O843" s="441"/>
      <c r="P843" s="441"/>
      <c r="Q843" s="441"/>
      <c r="R843" s="441"/>
      <c r="S843" s="441"/>
      <c r="T843" s="441"/>
      <c r="U843" s="441"/>
      <c r="V843" s="441"/>
      <c r="W843" s="441"/>
      <c r="X843" s="441"/>
      <c r="Y843" s="441"/>
      <c r="Z843" s="441"/>
    </row>
    <row r="844" spans="1:26" ht="12.75" customHeight="1" x14ac:dyDescent="0.2">
      <c r="A844" s="441"/>
      <c r="B844" s="441"/>
      <c r="C844" s="447"/>
      <c r="D844" s="447"/>
      <c r="E844" s="447"/>
      <c r="F844" s="447"/>
      <c r="G844" s="447"/>
      <c r="H844" s="447"/>
      <c r="I844" s="447"/>
      <c r="J844" s="447"/>
      <c r="K844" s="447"/>
      <c r="L844" s="447"/>
      <c r="M844" s="447"/>
      <c r="N844" s="486"/>
      <c r="O844" s="441"/>
      <c r="P844" s="441"/>
      <c r="Q844" s="441"/>
      <c r="R844" s="441"/>
      <c r="S844" s="441"/>
      <c r="T844" s="441"/>
      <c r="U844" s="441"/>
      <c r="V844" s="441"/>
      <c r="W844" s="441"/>
      <c r="X844" s="441"/>
      <c r="Y844" s="441"/>
      <c r="Z844" s="441"/>
    </row>
    <row r="845" spans="1:26" ht="12.75" customHeight="1" x14ac:dyDescent="0.2">
      <c r="A845" s="441"/>
      <c r="B845" s="441"/>
      <c r="C845" s="447"/>
      <c r="D845" s="447"/>
      <c r="E845" s="447"/>
      <c r="F845" s="447"/>
      <c r="G845" s="447"/>
      <c r="H845" s="447"/>
      <c r="I845" s="447"/>
      <c r="J845" s="447"/>
      <c r="K845" s="447"/>
      <c r="L845" s="447"/>
      <c r="M845" s="447"/>
      <c r="N845" s="486"/>
      <c r="O845" s="441"/>
      <c r="P845" s="441"/>
      <c r="Q845" s="441"/>
      <c r="R845" s="441"/>
      <c r="S845" s="441"/>
      <c r="T845" s="441"/>
      <c r="U845" s="441"/>
      <c r="V845" s="441"/>
      <c r="W845" s="441"/>
      <c r="X845" s="441"/>
      <c r="Y845" s="441"/>
      <c r="Z845" s="441"/>
    </row>
    <row r="846" spans="1:26" ht="12.75" customHeight="1" x14ac:dyDescent="0.2">
      <c r="A846" s="441"/>
      <c r="B846" s="441"/>
      <c r="C846" s="447"/>
      <c r="D846" s="447"/>
      <c r="E846" s="447"/>
      <c r="F846" s="447"/>
      <c r="G846" s="447"/>
      <c r="H846" s="447"/>
      <c r="I846" s="447"/>
      <c r="J846" s="447"/>
      <c r="K846" s="447"/>
      <c r="L846" s="447"/>
      <c r="M846" s="447"/>
      <c r="N846" s="486"/>
      <c r="O846" s="441"/>
      <c r="P846" s="441"/>
      <c r="Q846" s="441"/>
      <c r="R846" s="441"/>
      <c r="S846" s="441"/>
      <c r="T846" s="441"/>
      <c r="U846" s="441"/>
      <c r="V846" s="441"/>
      <c r="W846" s="441"/>
      <c r="X846" s="441"/>
      <c r="Y846" s="441"/>
      <c r="Z846" s="441"/>
    </row>
    <row r="847" spans="1:26" ht="12.75" customHeight="1" x14ac:dyDescent="0.2">
      <c r="A847" s="441"/>
      <c r="B847" s="441"/>
      <c r="C847" s="447"/>
      <c r="D847" s="447"/>
      <c r="E847" s="447"/>
      <c r="F847" s="447"/>
      <c r="G847" s="447"/>
      <c r="H847" s="447"/>
      <c r="I847" s="447"/>
      <c r="J847" s="447"/>
      <c r="K847" s="447"/>
      <c r="L847" s="447"/>
      <c r="M847" s="447"/>
      <c r="N847" s="486"/>
      <c r="O847" s="441"/>
      <c r="P847" s="441"/>
      <c r="Q847" s="441"/>
      <c r="R847" s="441"/>
      <c r="S847" s="441"/>
      <c r="T847" s="441"/>
      <c r="U847" s="441"/>
      <c r="V847" s="441"/>
      <c r="W847" s="441"/>
      <c r="X847" s="441"/>
      <c r="Y847" s="441"/>
      <c r="Z847" s="441"/>
    </row>
    <row r="848" spans="1:26" ht="12.75" customHeight="1" x14ac:dyDescent="0.2">
      <c r="A848" s="441"/>
      <c r="B848" s="441"/>
      <c r="C848" s="447"/>
      <c r="D848" s="447"/>
      <c r="E848" s="447"/>
      <c r="F848" s="447"/>
      <c r="G848" s="447"/>
      <c r="H848" s="447"/>
      <c r="I848" s="447"/>
      <c r="J848" s="447"/>
      <c r="K848" s="447"/>
      <c r="L848" s="447"/>
      <c r="M848" s="447"/>
      <c r="N848" s="486"/>
      <c r="O848" s="441"/>
      <c r="P848" s="441"/>
      <c r="Q848" s="441"/>
      <c r="R848" s="441"/>
      <c r="S848" s="441"/>
      <c r="T848" s="441"/>
      <c r="U848" s="441"/>
      <c r="V848" s="441"/>
      <c r="W848" s="441"/>
      <c r="X848" s="441"/>
      <c r="Y848" s="441"/>
      <c r="Z848" s="441"/>
    </row>
    <row r="849" spans="1:26" ht="12.75" customHeight="1" x14ac:dyDescent="0.2">
      <c r="A849" s="441"/>
      <c r="B849" s="441"/>
      <c r="C849" s="447"/>
      <c r="D849" s="447"/>
      <c r="E849" s="447"/>
      <c r="F849" s="447"/>
      <c r="G849" s="447"/>
      <c r="H849" s="447"/>
      <c r="I849" s="447"/>
      <c r="J849" s="447"/>
      <c r="K849" s="447"/>
      <c r="L849" s="447"/>
      <c r="M849" s="447"/>
      <c r="N849" s="486"/>
      <c r="O849" s="441"/>
      <c r="P849" s="441"/>
      <c r="Q849" s="441"/>
      <c r="R849" s="441"/>
      <c r="S849" s="441"/>
      <c r="T849" s="441"/>
      <c r="U849" s="441"/>
      <c r="V849" s="441"/>
      <c r="W849" s="441"/>
      <c r="X849" s="441"/>
      <c r="Y849" s="441"/>
      <c r="Z849" s="441"/>
    </row>
    <row r="850" spans="1:26" ht="12.75" customHeight="1" x14ac:dyDescent="0.2">
      <c r="A850" s="441"/>
      <c r="B850" s="441"/>
      <c r="C850" s="447"/>
      <c r="D850" s="447"/>
      <c r="E850" s="447"/>
      <c r="F850" s="447"/>
      <c r="G850" s="447"/>
      <c r="H850" s="447"/>
      <c r="I850" s="447"/>
      <c r="J850" s="447"/>
      <c r="K850" s="447"/>
      <c r="L850" s="447"/>
      <c r="M850" s="447"/>
      <c r="N850" s="486"/>
      <c r="O850" s="441"/>
      <c r="P850" s="441"/>
      <c r="Q850" s="441"/>
      <c r="R850" s="441"/>
      <c r="S850" s="441"/>
      <c r="T850" s="441"/>
      <c r="U850" s="441"/>
      <c r="V850" s="441"/>
      <c r="W850" s="441"/>
      <c r="X850" s="441"/>
      <c r="Y850" s="441"/>
      <c r="Z850" s="441"/>
    </row>
    <row r="851" spans="1:26" ht="12.75" customHeight="1" x14ac:dyDescent="0.2">
      <c r="A851" s="441"/>
      <c r="B851" s="441"/>
      <c r="C851" s="447"/>
      <c r="D851" s="447"/>
      <c r="E851" s="447"/>
      <c r="F851" s="447"/>
      <c r="G851" s="447"/>
      <c r="H851" s="447"/>
      <c r="I851" s="447"/>
      <c r="J851" s="447"/>
      <c r="K851" s="447"/>
      <c r="L851" s="447"/>
      <c r="M851" s="447"/>
      <c r="N851" s="486"/>
      <c r="O851" s="441"/>
      <c r="P851" s="441"/>
      <c r="Q851" s="441"/>
      <c r="R851" s="441"/>
      <c r="S851" s="441"/>
      <c r="T851" s="441"/>
      <c r="U851" s="441"/>
      <c r="V851" s="441"/>
      <c r="W851" s="441"/>
      <c r="X851" s="441"/>
      <c r="Y851" s="441"/>
      <c r="Z851" s="441"/>
    </row>
    <row r="852" spans="1:26" ht="12.75" customHeight="1" x14ac:dyDescent="0.2">
      <c r="A852" s="441"/>
      <c r="B852" s="441"/>
      <c r="C852" s="447"/>
      <c r="D852" s="447"/>
      <c r="E852" s="447"/>
      <c r="F852" s="447"/>
      <c r="G852" s="447"/>
      <c r="H852" s="447"/>
      <c r="I852" s="447"/>
      <c r="J852" s="447"/>
      <c r="K852" s="447"/>
      <c r="L852" s="447"/>
      <c r="M852" s="447"/>
      <c r="N852" s="486"/>
      <c r="O852" s="441"/>
      <c r="P852" s="441"/>
      <c r="Q852" s="441"/>
      <c r="R852" s="441"/>
      <c r="S852" s="441"/>
      <c r="T852" s="441"/>
      <c r="U852" s="441"/>
      <c r="V852" s="441"/>
      <c r="W852" s="441"/>
      <c r="X852" s="441"/>
      <c r="Y852" s="441"/>
      <c r="Z852" s="441"/>
    </row>
    <row r="853" spans="1:26" ht="12.75" customHeight="1" x14ac:dyDescent="0.2">
      <c r="A853" s="441"/>
      <c r="B853" s="441"/>
      <c r="C853" s="447"/>
      <c r="D853" s="447"/>
      <c r="E853" s="447"/>
      <c r="F853" s="447"/>
      <c r="G853" s="447"/>
      <c r="H853" s="447"/>
      <c r="I853" s="447"/>
      <c r="J853" s="447"/>
      <c r="K853" s="447"/>
      <c r="L853" s="447"/>
      <c r="M853" s="447"/>
      <c r="N853" s="486"/>
      <c r="O853" s="441"/>
      <c r="P853" s="441"/>
      <c r="Q853" s="441"/>
      <c r="R853" s="441"/>
      <c r="S853" s="441"/>
      <c r="T853" s="441"/>
      <c r="U853" s="441"/>
      <c r="V853" s="441"/>
      <c r="W853" s="441"/>
      <c r="X853" s="441"/>
      <c r="Y853" s="441"/>
      <c r="Z853" s="441"/>
    </row>
    <row r="854" spans="1:26" ht="12.75" customHeight="1" x14ac:dyDescent="0.2">
      <c r="A854" s="441"/>
      <c r="B854" s="441"/>
      <c r="C854" s="447"/>
      <c r="D854" s="447"/>
      <c r="E854" s="447"/>
      <c r="F854" s="447"/>
      <c r="G854" s="447"/>
      <c r="H854" s="447"/>
      <c r="I854" s="447"/>
      <c r="J854" s="447"/>
      <c r="K854" s="447"/>
      <c r="L854" s="447"/>
      <c r="M854" s="447"/>
      <c r="N854" s="486"/>
      <c r="O854" s="441"/>
      <c r="P854" s="441"/>
      <c r="Q854" s="441"/>
      <c r="R854" s="441"/>
      <c r="S854" s="441"/>
      <c r="T854" s="441"/>
      <c r="U854" s="441"/>
      <c r="V854" s="441"/>
      <c r="W854" s="441"/>
      <c r="X854" s="441"/>
      <c r="Y854" s="441"/>
      <c r="Z854" s="441"/>
    </row>
    <row r="855" spans="1:26" ht="12.75" customHeight="1" x14ac:dyDescent="0.2">
      <c r="A855" s="441"/>
      <c r="B855" s="441"/>
      <c r="C855" s="447"/>
      <c r="D855" s="447"/>
      <c r="E855" s="447"/>
      <c r="F855" s="447"/>
      <c r="G855" s="447"/>
      <c r="H855" s="447"/>
      <c r="I855" s="447"/>
      <c r="J855" s="447"/>
      <c r="K855" s="447"/>
      <c r="L855" s="447"/>
      <c r="M855" s="447"/>
      <c r="N855" s="486"/>
      <c r="O855" s="441"/>
      <c r="P855" s="441"/>
      <c r="Q855" s="441"/>
      <c r="R855" s="441"/>
      <c r="S855" s="441"/>
      <c r="T855" s="441"/>
      <c r="U855" s="441"/>
      <c r="V855" s="441"/>
      <c r="W855" s="441"/>
      <c r="X855" s="441"/>
      <c r="Y855" s="441"/>
      <c r="Z855" s="441"/>
    </row>
    <row r="856" spans="1:26" ht="12.75" customHeight="1" x14ac:dyDescent="0.2">
      <c r="A856" s="441"/>
      <c r="B856" s="441"/>
      <c r="C856" s="447"/>
      <c r="D856" s="447"/>
      <c r="E856" s="447"/>
      <c r="F856" s="447"/>
      <c r="G856" s="447"/>
      <c r="H856" s="447"/>
      <c r="I856" s="447"/>
      <c r="J856" s="447"/>
      <c r="K856" s="447"/>
      <c r="L856" s="447"/>
      <c r="M856" s="447"/>
      <c r="N856" s="486"/>
      <c r="O856" s="441"/>
      <c r="P856" s="441"/>
      <c r="Q856" s="441"/>
      <c r="R856" s="441"/>
      <c r="S856" s="441"/>
      <c r="T856" s="441"/>
      <c r="U856" s="441"/>
      <c r="V856" s="441"/>
      <c r="W856" s="441"/>
      <c r="X856" s="441"/>
      <c r="Y856" s="441"/>
      <c r="Z856" s="441"/>
    </row>
    <row r="857" spans="1:26" ht="12.75" customHeight="1" x14ac:dyDescent="0.2">
      <c r="A857" s="441"/>
      <c r="B857" s="441"/>
      <c r="C857" s="447"/>
      <c r="D857" s="447"/>
      <c r="E857" s="447"/>
      <c r="F857" s="447"/>
      <c r="G857" s="447"/>
      <c r="H857" s="447"/>
      <c r="I857" s="447"/>
      <c r="J857" s="447"/>
      <c r="K857" s="447"/>
      <c r="L857" s="447"/>
      <c r="M857" s="447"/>
      <c r="N857" s="486"/>
      <c r="O857" s="441"/>
      <c r="P857" s="441"/>
      <c r="Q857" s="441"/>
      <c r="R857" s="441"/>
      <c r="S857" s="441"/>
      <c r="T857" s="441"/>
      <c r="U857" s="441"/>
      <c r="V857" s="441"/>
      <c r="W857" s="441"/>
      <c r="X857" s="441"/>
      <c r="Y857" s="441"/>
      <c r="Z857" s="441"/>
    </row>
    <row r="858" spans="1:26" ht="12.75" customHeight="1" x14ac:dyDescent="0.2">
      <c r="A858" s="441"/>
      <c r="B858" s="441"/>
      <c r="C858" s="447"/>
      <c r="D858" s="447"/>
      <c r="E858" s="447"/>
      <c r="F858" s="447"/>
      <c r="G858" s="447"/>
      <c r="H858" s="447"/>
      <c r="I858" s="447"/>
      <c r="J858" s="447"/>
      <c r="K858" s="447"/>
      <c r="L858" s="447"/>
      <c r="M858" s="447"/>
      <c r="N858" s="486"/>
      <c r="O858" s="441"/>
      <c r="P858" s="441"/>
      <c r="Q858" s="441"/>
      <c r="R858" s="441"/>
      <c r="S858" s="441"/>
      <c r="T858" s="441"/>
      <c r="U858" s="441"/>
      <c r="V858" s="441"/>
      <c r="W858" s="441"/>
      <c r="X858" s="441"/>
      <c r="Y858" s="441"/>
      <c r="Z858" s="441"/>
    </row>
    <row r="859" spans="1:26" ht="12.75" customHeight="1" x14ac:dyDescent="0.2">
      <c r="A859" s="441"/>
      <c r="B859" s="441"/>
      <c r="C859" s="447"/>
      <c r="D859" s="447"/>
      <c r="E859" s="447"/>
      <c r="F859" s="447"/>
      <c r="G859" s="447"/>
      <c r="H859" s="447"/>
      <c r="I859" s="447"/>
      <c r="J859" s="447"/>
      <c r="K859" s="447"/>
      <c r="L859" s="447"/>
      <c r="M859" s="447"/>
      <c r="N859" s="486"/>
      <c r="O859" s="441"/>
      <c r="P859" s="441"/>
      <c r="Q859" s="441"/>
      <c r="R859" s="441"/>
      <c r="S859" s="441"/>
      <c r="T859" s="441"/>
      <c r="U859" s="441"/>
      <c r="V859" s="441"/>
      <c r="W859" s="441"/>
      <c r="X859" s="441"/>
      <c r="Y859" s="441"/>
      <c r="Z859" s="441"/>
    </row>
    <row r="860" spans="1:26" ht="12.75" customHeight="1" x14ac:dyDescent="0.2">
      <c r="A860" s="441"/>
      <c r="B860" s="441"/>
      <c r="C860" s="447"/>
      <c r="D860" s="447"/>
      <c r="E860" s="447"/>
      <c r="F860" s="447"/>
      <c r="G860" s="447"/>
      <c r="H860" s="447"/>
      <c r="I860" s="447"/>
      <c r="J860" s="447"/>
      <c r="K860" s="447"/>
      <c r="L860" s="447"/>
      <c r="M860" s="447"/>
      <c r="N860" s="486"/>
      <c r="O860" s="441"/>
      <c r="P860" s="441"/>
      <c r="Q860" s="441"/>
      <c r="R860" s="441"/>
      <c r="S860" s="441"/>
      <c r="T860" s="441"/>
      <c r="U860" s="441"/>
      <c r="V860" s="441"/>
      <c r="W860" s="441"/>
      <c r="X860" s="441"/>
      <c r="Y860" s="441"/>
      <c r="Z860" s="441"/>
    </row>
    <row r="861" spans="1:26" ht="12.75" customHeight="1" x14ac:dyDescent="0.2">
      <c r="A861" s="441"/>
      <c r="B861" s="441"/>
      <c r="C861" s="447"/>
      <c r="D861" s="447"/>
      <c r="E861" s="447"/>
      <c r="F861" s="447"/>
      <c r="G861" s="447"/>
      <c r="H861" s="447"/>
      <c r="I861" s="447"/>
      <c r="J861" s="447"/>
      <c r="K861" s="447"/>
      <c r="L861" s="447"/>
      <c r="M861" s="447"/>
      <c r="N861" s="486"/>
      <c r="O861" s="441"/>
      <c r="P861" s="441"/>
      <c r="Q861" s="441"/>
      <c r="R861" s="441"/>
      <c r="S861" s="441"/>
      <c r="T861" s="441"/>
      <c r="U861" s="441"/>
      <c r="V861" s="441"/>
      <c r="W861" s="441"/>
      <c r="X861" s="441"/>
      <c r="Y861" s="441"/>
      <c r="Z861" s="441"/>
    </row>
    <row r="862" spans="1:26" ht="12.75" customHeight="1" x14ac:dyDescent="0.2">
      <c r="A862" s="441"/>
      <c r="B862" s="441"/>
      <c r="C862" s="447"/>
      <c r="D862" s="447"/>
      <c r="E862" s="447"/>
      <c r="F862" s="447"/>
      <c r="G862" s="447"/>
      <c r="H862" s="447"/>
      <c r="I862" s="447"/>
      <c r="J862" s="447"/>
      <c r="K862" s="447"/>
      <c r="L862" s="447"/>
      <c r="M862" s="447"/>
      <c r="N862" s="486"/>
      <c r="O862" s="441"/>
      <c r="P862" s="441"/>
      <c r="Q862" s="441"/>
      <c r="R862" s="441"/>
      <c r="S862" s="441"/>
      <c r="T862" s="441"/>
      <c r="U862" s="441"/>
      <c r="V862" s="441"/>
      <c r="W862" s="441"/>
      <c r="X862" s="441"/>
      <c r="Y862" s="441"/>
      <c r="Z862" s="441"/>
    </row>
    <row r="863" spans="1:26" ht="12.75" customHeight="1" x14ac:dyDescent="0.2">
      <c r="A863" s="441"/>
      <c r="B863" s="441"/>
      <c r="C863" s="447"/>
      <c r="D863" s="447"/>
      <c r="E863" s="447"/>
      <c r="F863" s="447"/>
      <c r="G863" s="447"/>
      <c r="H863" s="447"/>
      <c r="I863" s="447"/>
      <c r="J863" s="447"/>
      <c r="K863" s="447"/>
      <c r="L863" s="447"/>
      <c r="M863" s="447"/>
      <c r="N863" s="486"/>
      <c r="O863" s="441"/>
      <c r="P863" s="441"/>
      <c r="Q863" s="441"/>
      <c r="R863" s="441"/>
      <c r="S863" s="441"/>
      <c r="T863" s="441"/>
      <c r="U863" s="441"/>
      <c r="V863" s="441"/>
      <c r="W863" s="441"/>
      <c r="X863" s="441"/>
      <c r="Y863" s="441"/>
      <c r="Z863" s="441"/>
    </row>
    <row r="864" spans="1:26" ht="12.75" customHeight="1" x14ac:dyDescent="0.2">
      <c r="A864" s="441"/>
      <c r="B864" s="441"/>
      <c r="C864" s="447"/>
      <c r="D864" s="447"/>
      <c r="E864" s="447"/>
      <c r="F864" s="447"/>
      <c r="G864" s="447"/>
      <c r="H864" s="447"/>
      <c r="I864" s="447"/>
      <c r="J864" s="447"/>
      <c r="K864" s="447"/>
      <c r="L864" s="447"/>
      <c r="M864" s="447"/>
      <c r="N864" s="486"/>
      <c r="O864" s="441"/>
      <c r="P864" s="441"/>
      <c r="Q864" s="441"/>
      <c r="R864" s="441"/>
      <c r="S864" s="441"/>
      <c r="T864" s="441"/>
      <c r="U864" s="441"/>
      <c r="V864" s="441"/>
      <c r="W864" s="441"/>
      <c r="X864" s="441"/>
      <c r="Y864" s="441"/>
      <c r="Z864" s="441"/>
    </row>
    <row r="865" spans="1:26" ht="12.75" customHeight="1" x14ac:dyDescent="0.2">
      <c r="A865" s="441"/>
      <c r="B865" s="441"/>
      <c r="C865" s="447"/>
      <c r="D865" s="447"/>
      <c r="E865" s="447"/>
      <c r="F865" s="447"/>
      <c r="G865" s="447"/>
      <c r="H865" s="447"/>
      <c r="I865" s="447"/>
      <c r="J865" s="447"/>
      <c r="K865" s="447"/>
      <c r="L865" s="447"/>
      <c r="M865" s="447"/>
      <c r="N865" s="486"/>
      <c r="O865" s="441"/>
      <c r="P865" s="441"/>
      <c r="Q865" s="441"/>
      <c r="R865" s="441"/>
      <c r="S865" s="441"/>
      <c r="T865" s="441"/>
      <c r="U865" s="441"/>
      <c r="V865" s="441"/>
      <c r="W865" s="441"/>
      <c r="X865" s="441"/>
      <c r="Y865" s="441"/>
      <c r="Z865" s="441"/>
    </row>
    <row r="866" spans="1:26" ht="12.75" customHeight="1" x14ac:dyDescent="0.2">
      <c r="A866" s="441"/>
      <c r="B866" s="441"/>
      <c r="C866" s="447"/>
      <c r="D866" s="447"/>
      <c r="E866" s="447"/>
      <c r="F866" s="447"/>
      <c r="G866" s="447"/>
      <c r="H866" s="447"/>
      <c r="I866" s="447"/>
      <c r="J866" s="447"/>
      <c r="K866" s="447"/>
      <c r="L866" s="447"/>
      <c r="M866" s="447"/>
      <c r="N866" s="486"/>
      <c r="O866" s="441"/>
      <c r="P866" s="441"/>
      <c r="Q866" s="441"/>
      <c r="R866" s="441"/>
      <c r="S866" s="441"/>
      <c r="T866" s="441"/>
      <c r="U866" s="441"/>
      <c r="V866" s="441"/>
      <c r="W866" s="441"/>
      <c r="X866" s="441"/>
      <c r="Y866" s="441"/>
      <c r="Z866" s="441"/>
    </row>
    <row r="867" spans="1:26" ht="12.75" customHeight="1" x14ac:dyDescent="0.2">
      <c r="A867" s="441"/>
      <c r="B867" s="441"/>
      <c r="C867" s="447"/>
      <c r="D867" s="447"/>
      <c r="E867" s="447"/>
      <c r="F867" s="447"/>
      <c r="G867" s="447"/>
      <c r="H867" s="447"/>
      <c r="I867" s="447"/>
      <c r="J867" s="447"/>
      <c r="K867" s="447"/>
      <c r="L867" s="447"/>
      <c r="M867" s="447"/>
      <c r="N867" s="486"/>
      <c r="O867" s="441"/>
      <c r="P867" s="441"/>
      <c r="Q867" s="441"/>
      <c r="R867" s="441"/>
      <c r="S867" s="441"/>
      <c r="T867" s="441"/>
      <c r="U867" s="441"/>
      <c r="V867" s="441"/>
      <c r="W867" s="441"/>
      <c r="X867" s="441"/>
      <c r="Y867" s="441"/>
      <c r="Z867" s="441"/>
    </row>
    <row r="868" spans="1:26" ht="12.75" customHeight="1" x14ac:dyDescent="0.2">
      <c r="A868" s="441"/>
      <c r="B868" s="441"/>
      <c r="C868" s="447"/>
      <c r="D868" s="447"/>
      <c r="E868" s="447"/>
      <c r="F868" s="447"/>
      <c r="G868" s="447"/>
      <c r="H868" s="447"/>
      <c r="I868" s="447"/>
      <c r="J868" s="447"/>
      <c r="K868" s="447"/>
      <c r="L868" s="447"/>
      <c r="M868" s="447"/>
      <c r="N868" s="486"/>
      <c r="O868" s="441"/>
      <c r="P868" s="441"/>
      <c r="Q868" s="441"/>
      <c r="R868" s="441"/>
      <c r="S868" s="441"/>
      <c r="T868" s="441"/>
      <c r="U868" s="441"/>
      <c r="V868" s="441"/>
      <c r="W868" s="441"/>
      <c r="X868" s="441"/>
      <c r="Y868" s="441"/>
      <c r="Z868" s="441"/>
    </row>
    <row r="869" spans="1:26" ht="12.75" customHeight="1" x14ac:dyDescent="0.2">
      <c r="A869" s="441"/>
      <c r="B869" s="441"/>
      <c r="C869" s="447"/>
      <c r="D869" s="447"/>
      <c r="E869" s="447"/>
      <c r="F869" s="447"/>
      <c r="G869" s="447"/>
      <c r="H869" s="447"/>
      <c r="I869" s="447"/>
      <c r="J869" s="447"/>
      <c r="K869" s="447"/>
      <c r="L869" s="447"/>
      <c r="M869" s="447"/>
      <c r="N869" s="486"/>
      <c r="O869" s="441"/>
      <c r="P869" s="441"/>
      <c r="Q869" s="441"/>
      <c r="R869" s="441"/>
      <c r="S869" s="441"/>
      <c r="T869" s="441"/>
      <c r="U869" s="441"/>
      <c r="V869" s="441"/>
      <c r="W869" s="441"/>
      <c r="X869" s="441"/>
      <c r="Y869" s="441"/>
      <c r="Z869" s="441"/>
    </row>
    <row r="870" spans="1:26" ht="12.75" customHeight="1" x14ac:dyDescent="0.2">
      <c r="A870" s="441"/>
      <c r="B870" s="441"/>
      <c r="C870" s="447"/>
      <c r="D870" s="447"/>
      <c r="E870" s="447"/>
      <c r="F870" s="447"/>
      <c r="G870" s="447"/>
      <c r="H870" s="447"/>
      <c r="I870" s="447"/>
      <c r="J870" s="447"/>
      <c r="K870" s="447"/>
      <c r="L870" s="447"/>
      <c r="M870" s="447"/>
      <c r="N870" s="486"/>
      <c r="O870" s="441"/>
      <c r="P870" s="441"/>
      <c r="Q870" s="441"/>
      <c r="R870" s="441"/>
      <c r="S870" s="441"/>
      <c r="T870" s="441"/>
      <c r="U870" s="441"/>
      <c r="V870" s="441"/>
      <c r="W870" s="441"/>
      <c r="X870" s="441"/>
      <c r="Y870" s="441"/>
      <c r="Z870" s="441"/>
    </row>
    <row r="871" spans="1:26" ht="12.75" customHeight="1" x14ac:dyDescent="0.2">
      <c r="A871" s="441"/>
      <c r="B871" s="441"/>
      <c r="C871" s="447"/>
      <c r="D871" s="447"/>
      <c r="E871" s="447"/>
      <c r="F871" s="447"/>
      <c r="G871" s="447"/>
      <c r="H871" s="447"/>
      <c r="I871" s="447"/>
      <c r="J871" s="447"/>
      <c r="K871" s="447"/>
      <c r="L871" s="447"/>
      <c r="M871" s="447"/>
      <c r="N871" s="486"/>
      <c r="O871" s="441"/>
      <c r="P871" s="441"/>
      <c r="Q871" s="441"/>
      <c r="R871" s="441"/>
      <c r="S871" s="441"/>
      <c r="T871" s="441"/>
      <c r="U871" s="441"/>
      <c r="V871" s="441"/>
      <c r="W871" s="441"/>
      <c r="X871" s="441"/>
      <c r="Y871" s="441"/>
      <c r="Z871" s="441"/>
    </row>
    <row r="872" spans="1:26" ht="12.75" customHeight="1" x14ac:dyDescent="0.2">
      <c r="A872" s="441"/>
      <c r="B872" s="441"/>
      <c r="C872" s="447"/>
      <c r="D872" s="447"/>
      <c r="E872" s="447"/>
      <c r="F872" s="447"/>
      <c r="G872" s="447"/>
      <c r="H872" s="447"/>
      <c r="I872" s="447"/>
      <c r="J872" s="447"/>
      <c r="K872" s="447"/>
      <c r="L872" s="447"/>
      <c r="M872" s="447"/>
      <c r="N872" s="486"/>
      <c r="O872" s="441"/>
      <c r="P872" s="441"/>
      <c r="Q872" s="441"/>
      <c r="R872" s="441"/>
      <c r="S872" s="441"/>
      <c r="T872" s="441"/>
      <c r="U872" s="441"/>
      <c r="V872" s="441"/>
      <c r="W872" s="441"/>
      <c r="X872" s="441"/>
      <c r="Y872" s="441"/>
      <c r="Z872" s="441"/>
    </row>
    <row r="873" spans="1:26" ht="12.75" customHeight="1" x14ac:dyDescent="0.2">
      <c r="A873" s="441"/>
      <c r="B873" s="441"/>
      <c r="C873" s="447"/>
      <c r="D873" s="447"/>
      <c r="E873" s="447"/>
      <c r="F873" s="447"/>
      <c r="G873" s="447"/>
      <c r="H873" s="447"/>
      <c r="I873" s="447"/>
      <c r="J873" s="447"/>
      <c r="K873" s="447"/>
      <c r="L873" s="447"/>
      <c r="M873" s="447"/>
      <c r="N873" s="486"/>
      <c r="O873" s="441"/>
      <c r="P873" s="441"/>
      <c r="Q873" s="441"/>
      <c r="R873" s="441"/>
      <c r="S873" s="441"/>
      <c r="T873" s="441"/>
      <c r="U873" s="441"/>
      <c r="V873" s="441"/>
      <c r="W873" s="441"/>
      <c r="X873" s="441"/>
      <c r="Y873" s="441"/>
      <c r="Z873" s="441"/>
    </row>
    <row r="874" spans="1:26" ht="12.75" customHeight="1" x14ac:dyDescent="0.2">
      <c r="A874" s="441"/>
      <c r="B874" s="441"/>
      <c r="C874" s="447"/>
      <c r="D874" s="447"/>
      <c r="E874" s="447"/>
      <c r="F874" s="447"/>
      <c r="G874" s="447"/>
      <c r="H874" s="447"/>
      <c r="I874" s="447"/>
      <c r="J874" s="447"/>
      <c r="K874" s="447"/>
      <c r="L874" s="447"/>
      <c r="M874" s="447"/>
      <c r="N874" s="486"/>
      <c r="O874" s="441"/>
      <c r="P874" s="441"/>
      <c r="Q874" s="441"/>
      <c r="R874" s="441"/>
      <c r="S874" s="441"/>
      <c r="T874" s="441"/>
      <c r="U874" s="441"/>
      <c r="V874" s="441"/>
      <c r="W874" s="441"/>
      <c r="X874" s="441"/>
      <c r="Y874" s="441"/>
      <c r="Z874" s="441"/>
    </row>
    <row r="875" spans="1:26" ht="12.75" customHeight="1" x14ac:dyDescent="0.2">
      <c r="A875" s="441"/>
      <c r="B875" s="441"/>
      <c r="C875" s="447"/>
      <c r="D875" s="447"/>
      <c r="E875" s="447"/>
      <c r="F875" s="447"/>
      <c r="G875" s="447"/>
      <c r="H875" s="447"/>
      <c r="I875" s="447"/>
      <c r="J875" s="447"/>
      <c r="K875" s="447"/>
      <c r="L875" s="447"/>
      <c r="M875" s="447"/>
      <c r="N875" s="486"/>
      <c r="O875" s="441"/>
      <c r="P875" s="441"/>
      <c r="Q875" s="441"/>
      <c r="R875" s="441"/>
      <c r="S875" s="441"/>
      <c r="T875" s="441"/>
      <c r="U875" s="441"/>
      <c r="V875" s="441"/>
      <c r="W875" s="441"/>
      <c r="X875" s="441"/>
      <c r="Y875" s="441"/>
      <c r="Z875" s="441"/>
    </row>
    <row r="876" spans="1:26" ht="12.75" customHeight="1" x14ac:dyDescent="0.2">
      <c r="A876" s="441"/>
      <c r="B876" s="441"/>
      <c r="C876" s="447"/>
      <c r="D876" s="447"/>
      <c r="E876" s="447"/>
      <c r="F876" s="447"/>
      <c r="G876" s="447"/>
      <c r="H876" s="447"/>
      <c r="I876" s="447"/>
      <c r="J876" s="447"/>
      <c r="K876" s="447"/>
      <c r="L876" s="447"/>
      <c r="M876" s="447"/>
      <c r="N876" s="486"/>
      <c r="O876" s="441"/>
      <c r="P876" s="441"/>
      <c r="Q876" s="441"/>
      <c r="R876" s="441"/>
      <c r="S876" s="441"/>
      <c r="T876" s="441"/>
      <c r="U876" s="441"/>
      <c r="V876" s="441"/>
      <c r="W876" s="441"/>
      <c r="X876" s="441"/>
      <c r="Y876" s="441"/>
      <c r="Z876" s="441"/>
    </row>
    <row r="877" spans="1:26" ht="12.75" customHeight="1" x14ac:dyDescent="0.2">
      <c r="A877" s="441"/>
      <c r="B877" s="441"/>
      <c r="C877" s="447"/>
      <c r="D877" s="447"/>
      <c r="E877" s="447"/>
      <c r="F877" s="447"/>
      <c r="G877" s="447"/>
      <c r="H877" s="447"/>
      <c r="I877" s="447"/>
      <c r="J877" s="447"/>
      <c r="K877" s="447"/>
      <c r="L877" s="447"/>
      <c r="M877" s="447"/>
      <c r="N877" s="486"/>
      <c r="O877" s="441"/>
      <c r="P877" s="441"/>
      <c r="Q877" s="441"/>
      <c r="R877" s="441"/>
      <c r="S877" s="441"/>
      <c r="T877" s="441"/>
      <c r="U877" s="441"/>
      <c r="V877" s="441"/>
      <c r="W877" s="441"/>
      <c r="X877" s="441"/>
      <c r="Y877" s="441"/>
      <c r="Z877" s="441"/>
    </row>
    <row r="878" spans="1:26" ht="12.75" customHeight="1" x14ac:dyDescent="0.2">
      <c r="A878" s="441"/>
      <c r="B878" s="441"/>
      <c r="C878" s="447"/>
      <c r="D878" s="447"/>
      <c r="E878" s="447"/>
      <c r="F878" s="447"/>
      <c r="G878" s="447"/>
      <c r="H878" s="447"/>
      <c r="I878" s="447"/>
      <c r="J878" s="447"/>
      <c r="K878" s="447"/>
      <c r="L878" s="447"/>
      <c r="M878" s="447"/>
      <c r="N878" s="486"/>
      <c r="O878" s="441"/>
      <c r="P878" s="441"/>
      <c r="Q878" s="441"/>
      <c r="R878" s="441"/>
      <c r="S878" s="441"/>
      <c r="T878" s="441"/>
      <c r="U878" s="441"/>
      <c r="V878" s="441"/>
      <c r="W878" s="441"/>
      <c r="X878" s="441"/>
      <c r="Y878" s="441"/>
      <c r="Z878" s="441"/>
    </row>
    <row r="879" spans="1:26" ht="12.75" customHeight="1" x14ac:dyDescent="0.2">
      <c r="A879" s="441"/>
      <c r="B879" s="441"/>
      <c r="C879" s="447"/>
      <c r="D879" s="447"/>
      <c r="E879" s="447"/>
      <c r="F879" s="447"/>
      <c r="G879" s="447"/>
      <c r="H879" s="447"/>
      <c r="I879" s="447"/>
      <c r="J879" s="447"/>
      <c r="K879" s="447"/>
      <c r="L879" s="447"/>
      <c r="M879" s="447"/>
      <c r="N879" s="486"/>
      <c r="O879" s="441"/>
      <c r="P879" s="441"/>
      <c r="Q879" s="441"/>
      <c r="R879" s="441"/>
      <c r="S879" s="441"/>
      <c r="T879" s="441"/>
      <c r="U879" s="441"/>
      <c r="V879" s="441"/>
      <c r="W879" s="441"/>
      <c r="X879" s="441"/>
      <c r="Y879" s="441"/>
      <c r="Z879" s="441"/>
    </row>
    <row r="880" spans="1:26" ht="12.75" customHeight="1" x14ac:dyDescent="0.2">
      <c r="A880" s="441"/>
      <c r="B880" s="441"/>
      <c r="C880" s="447"/>
      <c r="D880" s="447"/>
      <c r="E880" s="447"/>
      <c r="F880" s="447"/>
      <c r="G880" s="447"/>
      <c r="H880" s="447"/>
      <c r="I880" s="447"/>
      <c r="J880" s="447"/>
      <c r="K880" s="447"/>
      <c r="L880" s="447"/>
      <c r="M880" s="447"/>
      <c r="N880" s="486"/>
      <c r="O880" s="441"/>
      <c r="P880" s="441"/>
      <c r="Q880" s="441"/>
      <c r="R880" s="441"/>
      <c r="S880" s="441"/>
      <c r="T880" s="441"/>
      <c r="U880" s="441"/>
      <c r="V880" s="441"/>
      <c r="W880" s="441"/>
      <c r="X880" s="441"/>
      <c r="Y880" s="441"/>
      <c r="Z880" s="441"/>
    </row>
    <row r="881" spans="1:26" ht="12.75" customHeight="1" x14ac:dyDescent="0.2">
      <c r="A881" s="441"/>
      <c r="B881" s="441"/>
      <c r="C881" s="447"/>
      <c r="D881" s="447"/>
      <c r="E881" s="447"/>
      <c r="F881" s="447"/>
      <c r="G881" s="447"/>
      <c r="H881" s="447"/>
      <c r="I881" s="447"/>
      <c r="J881" s="447"/>
      <c r="K881" s="447"/>
      <c r="L881" s="447"/>
      <c r="M881" s="447"/>
      <c r="N881" s="486"/>
      <c r="O881" s="441"/>
      <c r="P881" s="441"/>
      <c r="Q881" s="441"/>
      <c r="R881" s="441"/>
      <c r="S881" s="441"/>
      <c r="T881" s="441"/>
      <c r="U881" s="441"/>
      <c r="V881" s="441"/>
      <c r="W881" s="441"/>
      <c r="X881" s="441"/>
      <c r="Y881" s="441"/>
      <c r="Z881" s="441"/>
    </row>
    <row r="882" spans="1:26" ht="12.75" customHeight="1" x14ac:dyDescent="0.2">
      <c r="A882" s="441"/>
      <c r="B882" s="441"/>
      <c r="C882" s="447"/>
      <c r="D882" s="447"/>
      <c r="E882" s="447"/>
      <c r="F882" s="447"/>
      <c r="G882" s="447"/>
      <c r="H882" s="447"/>
      <c r="I882" s="447"/>
      <c r="J882" s="447"/>
      <c r="K882" s="447"/>
      <c r="L882" s="447"/>
      <c r="M882" s="447"/>
      <c r="N882" s="486"/>
      <c r="O882" s="441"/>
      <c r="P882" s="441"/>
      <c r="Q882" s="441"/>
      <c r="R882" s="441"/>
      <c r="S882" s="441"/>
      <c r="T882" s="441"/>
      <c r="U882" s="441"/>
      <c r="V882" s="441"/>
      <c r="W882" s="441"/>
      <c r="X882" s="441"/>
      <c r="Y882" s="441"/>
      <c r="Z882" s="441"/>
    </row>
    <row r="883" spans="1:26" ht="12.75" customHeight="1" x14ac:dyDescent="0.2">
      <c r="A883" s="441"/>
      <c r="B883" s="441"/>
      <c r="C883" s="447"/>
      <c r="D883" s="447"/>
      <c r="E883" s="447"/>
      <c r="F883" s="447"/>
      <c r="G883" s="447"/>
      <c r="H883" s="447"/>
      <c r="I883" s="447"/>
      <c r="J883" s="447"/>
      <c r="K883" s="447"/>
      <c r="L883" s="447"/>
      <c r="M883" s="447"/>
      <c r="N883" s="486"/>
      <c r="O883" s="441"/>
      <c r="P883" s="441"/>
      <c r="Q883" s="441"/>
      <c r="R883" s="441"/>
      <c r="S883" s="441"/>
      <c r="T883" s="441"/>
      <c r="U883" s="441"/>
      <c r="V883" s="441"/>
      <c r="W883" s="441"/>
      <c r="X883" s="441"/>
      <c r="Y883" s="441"/>
      <c r="Z883" s="441"/>
    </row>
    <row r="884" spans="1:26" ht="12.75" customHeight="1" x14ac:dyDescent="0.2">
      <c r="A884" s="441"/>
      <c r="B884" s="441"/>
      <c r="C884" s="447"/>
      <c r="D884" s="447"/>
      <c r="E884" s="447"/>
      <c r="F884" s="447"/>
      <c r="G884" s="447"/>
      <c r="H884" s="447"/>
      <c r="I884" s="447"/>
      <c r="J884" s="447"/>
      <c r="K884" s="447"/>
      <c r="L884" s="447"/>
      <c r="M884" s="447"/>
      <c r="N884" s="486"/>
      <c r="O884" s="441"/>
      <c r="P884" s="441"/>
      <c r="Q884" s="441"/>
      <c r="R884" s="441"/>
      <c r="S884" s="441"/>
      <c r="T884" s="441"/>
      <c r="U884" s="441"/>
      <c r="V884" s="441"/>
      <c r="W884" s="441"/>
      <c r="X884" s="441"/>
      <c r="Y884" s="441"/>
      <c r="Z884" s="441"/>
    </row>
    <row r="885" spans="1:26" ht="12.75" customHeight="1" x14ac:dyDescent="0.2">
      <c r="A885" s="441"/>
      <c r="B885" s="441"/>
      <c r="C885" s="447"/>
      <c r="D885" s="447"/>
      <c r="E885" s="447"/>
      <c r="F885" s="447"/>
      <c r="G885" s="447"/>
      <c r="H885" s="447"/>
      <c r="I885" s="447"/>
      <c r="J885" s="447"/>
      <c r="K885" s="447"/>
      <c r="L885" s="447"/>
      <c r="M885" s="447"/>
      <c r="N885" s="486"/>
      <c r="O885" s="441"/>
      <c r="P885" s="441"/>
      <c r="Q885" s="441"/>
      <c r="R885" s="441"/>
      <c r="S885" s="441"/>
      <c r="T885" s="441"/>
      <c r="U885" s="441"/>
      <c r="V885" s="441"/>
      <c r="W885" s="441"/>
      <c r="X885" s="441"/>
      <c r="Y885" s="441"/>
      <c r="Z885" s="441"/>
    </row>
    <row r="886" spans="1:26" ht="12.75" customHeight="1" x14ac:dyDescent="0.2">
      <c r="A886" s="441"/>
      <c r="B886" s="441"/>
      <c r="C886" s="447"/>
      <c r="D886" s="447"/>
      <c r="E886" s="447"/>
      <c r="F886" s="447"/>
      <c r="G886" s="447"/>
      <c r="H886" s="447"/>
      <c r="I886" s="447"/>
      <c r="J886" s="447"/>
      <c r="K886" s="447"/>
      <c r="L886" s="447"/>
      <c r="M886" s="447"/>
      <c r="N886" s="486"/>
      <c r="O886" s="441"/>
      <c r="P886" s="441"/>
      <c r="Q886" s="441"/>
      <c r="R886" s="441"/>
      <c r="S886" s="441"/>
      <c r="T886" s="441"/>
      <c r="U886" s="441"/>
      <c r="V886" s="441"/>
      <c r="W886" s="441"/>
      <c r="X886" s="441"/>
      <c r="Y886" s="441"/>
      <c r="Z886" s="441"/>
    </row>
    <row r="887" spans="1:26" ht="12.75" customHeight="1" x14ac:dyDescent="0.2">
      <c r="A887" s="441"/>
      <c r="B887" s="441"/>
      <c r="C887" s="447"/>
      <c r="D887" s="447"/>
      <c r="E887" s="447"/>
      <c r="F887" s="447"/>
      <c r="G887" s="447"/>
      <c r="H887" s="447"/>
      <c r="I887" s="447"/>
      <c r="J887" s="447"/>
      <c r="K887" s="447"/>
      <c r="L887" s="447"/>
      <c r="M887" s="447"/>
      <c r="N887" s="486"/>
      <c r="O887" s="441"/>
      <c r="P887" s="441"/>
      <c r="Q887" s="441"/>
      <c r="R887" s="441"/>
      <c r="S887" s="441"/>
      <c r="T887" s="441"/>
      <c r="U887" s="441"/>
      <c r="V887" s="441"/>
      <c r="W887" s="441"/>
      <c r="X887" s="441"/>
      <c r="Y887" s="441"/>
      <c r="Z887" s="441"/>
    </row>
    <row r="888" spans="1:26" ht="12.75" customHeight="1" x14ac:dyDescent="0.2">
      <c r="A888" s="441"/>
      <c r="B888" s="441"/>
      <c r="C888" s="447"/>
      <c r="D888" s="447"/>
      <c r="E888" s="447"/>
      <c r="F888" s="447"/>
      <c r="G888" s="447"/>
      <c r="H888" s="447"/>
      <c r="I888" s="447"/>
      <c r="J888" s="447"/>
      <c r="K888" s="447"/>
      <c r="L888" s="447"/>
      <c r="M888" s="447"/>
      <c r="N888" s="486"/>
      <c r="O888" s="441"/>
      <c r="P888" s="441"/>
      <c r="Q888" s="441"/>
      <c r="R888" s="441"/>
      <c r="S888" s="441"/>
      <c r="T888" s="441"/>
      <c r="U888" s="441"/>
      <c r="V888" s="441"/>
      <c r="W888" s="441"/>
      <c r="X888" s="441"/>
      <c r="Y888" s="441"/>
      <c r="Z888" s="441"/>
    </row>
    <row r="889" spans="1:26" ht="12.75" customHeight="1" x14ac:dyDescent="0.2">
      <c r="A889" s="441"/>
      <c r="B889" s="441"/>
      <c r="C889" s="447"/>
      <c r="D889" s="447"/>
      <c r="E889" s="447"/>
      <c r="F889" s="447"/>
      <c r="G889" s="447"/>
      <c r="H889" s="447"/>
      <c r="I889" s="447"/>
      <c r="J889" s="447"/>
      <c r="K889" s="447"/>
      <c r="L889" s="447"/>
      <c r="M889" s="447"/>
      <c r="N889" s="486"/>
      <c r="O889" s="441"/>
      <c r="P889" s="441"/>
      <c r="Q889" s="441"/>
      <c r="R889" s="441"/>
      <c r="S889" s="441"/>
      <c r="T889" s="441"/>
      <c r="U889" s="441"/>
      <c r="V889" s="441"/>
      <c r="W889" s="441"/>
      <c r="X889" s="441"/>
      <c r="Y889" s="441"/>
      <c r="Z889" s="441"/>
    </row>
    <row r="890" spans="1:26" ht="12.75" customHeight="1" x14ac:dyDescent="0.2">
      <c r="A890" s="441"/>
      <c r="B890" s="441"/>
      <c r="C890" s="447"/>
      <c r="D890" s="447"/>
      <c r="E890" s="447"/>
      <c r="F890" s="447"/>
      <c r="G890" s="447"/>
      <c r="H890" s="447"/>
      <c r="I890" s="447"/>
      <c r="J890" s="447"/>
      <c r="K890" s="447"/>
      <c r="L890" s="447"/>
      <c r="M890" s="447"/>
      <c r="N890" s="486"/>
      <c r="O890" s="441"/>
      <c r="P890" s="441"/>
      <c r="Q890" s="441"/>
      <c r="R890" s="441"/>
      <c r="S890" s="441"/>
      <c r="T890" s="441"/>
      <c r="U890" s="441"/>
      <c r="V890" s="441"/>
      <c r="W890" s="441"/>
      <c r="X890" s="441"/>
      <c r="Y890" s="441"/>
      <c r="Z890" s="441"/>
    </row>
    <row r="891" spans="1:26" ht="12.75" customHeight="1" x14ac:dyDescent="0.2">
      <c r="A891" s="441"/>
      <c r="B891" s="441"/>
      <c r="C891" s="447"/>
      <c r="D891" s="447"/>
      <c r="E891" s="447"/>
      <c r="F891" s="447"/>
      <c r="G891" s="447"/>
      <c r="H891" s="447"/>
      <c r="I891" s="447"/>
      <c r="J891" s="447"/>
      <c r="K891" s="447"/>
      <c r="L891" s="447"/>
      <c r="M891" s="447"/>
      <c r="N891" s="486"/>
      <c r="O891" s="441"/>
      <c r="P891" s="441"/>
      <c r="Q891" s="441"/>
      <c r="R891" s="441"/>
      <c r="S891" s="441"/>
      <c r="T891" s="441"/>
      <c r="U891" s="441"/>
      <c r="V891" s="441"/>
      <c r="W891" s="441"/>
      <c r="X891" s="441"/>
      <c r="Y891" s="441"/>
      <c r="Z891" s="441"/>
    </row>
    <row r="892" spans="1:26" ht="12.75" customHeight="1" x14ac:dyDescent="0.2">
      <c r="A892" s="441"/>
      <c r="B892" s="441"/>
      <c r="C892" s="447"/>
      <c r="D892" s="447"/>
      <c r="E892" s="447"/>
      <c r="F892" s="447"/>
      <c r="G892" s="447"/>
      <c r="H892" s="447"/>
      <c r="I892" s="447"/>
      <c r="J892" s="447"/>
      <c r="K892" s="447"/>
      <c r="L892" s="447"/>
      <c r="M892" s="447"/>
      <c r="N892" s="486"/>
      <c r="O892" s="441"/>
      <c r="P892" s="441"/>
      <c r="Q892" s="441"/>
      <c r="R892" s="441"/>
      <c r="S892" s="441"/>
      <c r="T892" s="441"/>
      <c r="U892" s="441"/>
      <c r="V892" s="441"/>
      <c r="W892" s="441"/>
      <c r="X892" s="441"/>
      <c r="Y892" s="441"/>
      <c r="Z892" s="441"/>
    </row>
    <row r="893" spans="1:26" ht="12.75" customHeight="1" x14ac:dyDescent="0.2">
      <c r="A893" s="441"/>
      <c r="B893" s="441"/>
      <c r="C893" s="447"/>
      <c r="D893" s="447"/>
      <c r="E893" s="447"/>
      <c r="F893" s="447"/>
      <c r="G893" s="447"/>
      <c r="H893" s="447"/>
      <c r="I893" s="447"/>
      <c r="J893" s="447"/>
      <c r="K893" s="447"/>
      <c r="L893" s="447"/>
      <c r="M893" s="447"/>
      <c r="N893" s="486"/>
      <c r="O893" s="441"/>
      <c r="P893" s="441"/>
      <c r="Q893" s="441"/>
      <c r="R893" s="441"/>
      <c r="S893" s="441"/>
      <c r="T893" s="441"/>
      <c r="U893" s="441"/>
      <c r="V893" s="441"/>
      <c r="W893" s="441"/>
      <c r="X893" s="441"/>
      <c r="Y893" s="441"/>
      <c r="Z893" s="441"/>
    </row>
    <row r="894" spans="1:26" ht="12.75" customHeight="1" x14ac:dyDescent="0.2">
      <c r="A894" s="441"/>
      <c r="B894" s="441"/>
      <c r="C894" s="447"/>
      <c r="D894" s="447"/>
      <c r="E894" s="447"/>
      <c r="F894" s="447"/>
      <c r="G894" s="447"/>
      <c r="H894" s="447"/>
      <c r="I894" s="447"/>
      <c r="J894" s="447"/>
      <c r="K894" s="447"/>
      <c r="L894" s="447"/>
      <c r="M894" s="447"/>
      <c r="N894" s="486"/>
      <c r="O894" s="441"/>
      <c r="P894" s="441"/>
      <c r="Q894" s="441"/>
      <c r="R894" s="441"/>
      <c r="S894" s="441"/>
      <c r="T894" s="441"/>
      <c r="U894" s="441"/>
      <c r="V894" s="441"/>
      <c r="W894" s="441"/>
      <c r="X894" s="441"/>
      <c r="Y894" s="441"/>
      <c r="Z894" s="441"/>
    </row>
    <row r="895" spans="1:26" ht="12.75" customHeight="1" x14ac:dyDescent="0.2">
      <c r="A895" s="441"/>
      <c r="B895" s="441"/>
      <c r="C895" s="447"/>
      <c r="D895" s="447"/>
      <c r="E895" s="447"/>
      <c r="F895" s="447"/>
      <c r="G895" s="447"/>
      <c r="H895" s="447"/>
      <c r="I895" s="447"/>
      <c r="J895" s="447"/>
      <c r="K895" s="447"/>
      <c r="L895" s="447"/>
      <c r="M895" s="447"/>
      <c r="N895" s="486"/>
      <c r="O895" s="441"/>
      <c r="P895" s="441"/>
      <c r="Q895" s="441"/>
      <c r="R895" s="441"/>
      <c r="S895" s="441"/>
      <c r="T895" s="441"/>
      <c r="U895" s="441"/>
      <c r="V895" s="441"/>
      <c r="W895" s="441"/>
      <c r="X895" s="441"/>
      <c r="Y895" s="441"/>
      <c r="Z895" s="441"/>
    </row>
    <row r="896" spans="1:26" ht="12.75" customHeight="1" x14ac:dyDescent="0.2">
      <c r="A896" s="441"/>
      <c r="B896" s="441"/>
      <c r="C896" s="447"/>
      <c r="D896" s="447"/>
      <c r="E896" s="447"/>
      <c r="F896" s="447"/>
      <c r="G896" s="447"/>
      <c r="H896" s="447"/>
      <c r="I896" s="447"/>
      <c r="J896" s="447"/>
      <c r="K896" s="447"/>
      <c r="L896" s="447"/>
      <c r="M896" s="447"/>
      <c r="N896" s="486"/>
      <c r="O896" s="441"/>
      <c r="P896" s="441"/>
      <c r="Q896" s="441"/>
      <c r="R896" s="441"/>
      <c r="S896" s="441"/>
      <c r="T896" s="441"/>
      <c r="U896" s="441"/>
      <c r="V896" s="441"/>
      <c r="W896" s="441"/>
      <c r="X896" s="441"/>
      <c r="Y896" s="441"/>
      <c r="Z896" s="441"/>
    </row>
    <row r="897" spans="1:26" ht="12.75" customHeight="1" x14ac:dyDescent="0.2">
      <c r="A897" s="441"/>
      <c r="B897" s="441"/>
      <c r="C897" s="447"/>
      <c r="D897" s="447"/>
      <c r="E897" s="447"/>
      <c r="F897" s="447"/>
      <c r="G897" s="447"/>
      <c r="H897" s="447"/>
      <c r="I897" s="447"/>
      <c r="J897" s="447"/>
      <c r="K897" s="447"/>
      <c r="L897" s="447"/>
      <c r="M897" s="447"/>
      <c r="N897" s="486"/>
      <c r="O897" s="441"/>
      <c r="P897" s="441"/>
      <c r="Q897" s="441"/>
      <c r="R897" s="441"/>
      <c r="S897" s="441"/>
      <c r="T897" s="441"/>
      <c r="U897" s="441"/>
      <c r="V897" s="441"/>
      <c r="W897" s="441"/>
      <c r="X897" s="441"/>
      <c r="Y897" s="441"/>
      <c r="Z897" s="441"/>
    </row>
    <row r="898" spans="1:26" ht="12.75" customHeight="1" x14ac:dyDescent="0.2">
      <c r="A898" s="441"/>
      <c r="B898" s="441"/>
      <c r="C898" s="447"/>
      <c r="D898" s="447"/>
      <c r="E898" s="447"/>
      <c r="F898" s="447"/>
      <c r="G898" s="447"/>
      <c r="H898" s="447"/>
      <c r="I898" s="447"/>
      <c r="J898" s="447"/>
      <c r="K898" s="447"/>
      <c r="L898" s="447"/>
      <c r="M898" s="447"/>
      <c r="N898" s="486"/>
      <c r="O898" s="441"/>
      <c r="P898" s="441"/>
      <c r="Q898" s="441"/>
      <c r="R898" s="441"/>
      <c r="S898" s="441"/>
      <c r="T898" s="441"/>
      <c r="U898" s="441"/>
      <c r="V898" s="441"/>
      <c r="W898" s="441"/>
      <c r="X898" s="441"/>
      <c r="Y898" s="441"/>
      <c r="Z898" s="441"/>
    </row>
    <row r="899" spans="1:26" ht="12.75" customHeight="1" x14ac:dyDescent="0.2">
      <c r="A899" s="441"/>
      <c r="B899" s="441"/>
      <c r="C899" s="447"/>
      <c r="D899" s="447"/>
      <c r="E899" s="447"/>
      <c r="F899" s="447"/>
      <c r="G899" s="447"/>
      <c r="H899" s="447"/>
      <c r="I899" s="447"/>
      <c r="J899" s="447"/>
      <c r="K899" s="447"/>
      <c r="L899" s="447"/>
      <c r="M899" s="447"/>
      <c r="N899" s="486"/>
      <c r="O899" s="441"/>
      <c r="P899" s="441"/>
      <c r="Q899" s="441"/>
      <c r="R899" s="441"/>
      <c r="S899" s="441"/>
      <c r="T899" s="441"/>
      <c r="U899" s="441"/>
      <c r="V899" s="441"/>
      <c r="W899" s="441"/>
      <c r="X899" s="441"/>
      <c r="Y899" s="441"/>
      <c r="Z899" s="441"/>
    </row>
    <row r="900" spans="1:26" ht="12.75" customHeight="1" x14ac:dyDescent="0.2">
      <c r="A900" s="441"/>
      <c r="B900" s="441"/>
      <c r="C900" s="447"/>
      <c r="D900" s="447"/>
      <c r="E900" s="447"/>
      <c r="F900" s="447"/>
      <c r="G900" s="447"/>
      <c r="H900" s="447"/>
      <c r="I900" s="447"/>
      <c r="J900" s="447"/>
      <c r="K900" s="447"/>
      <c r="L900" s="447"/>
      <c r="M900" s="447"/>
      <c r="N900" s="486"/>
      <c r="O900" s="441"/>
      <c r="P900" s="441"/>
      <c r="Q900" s="441"/>
      <c r="R900" s="441"/>
      <c r="S900" s="441"/>
      <c r="T900" s="441"/>
      <c r="U900" s="441"/>
      <c r="V900" s="441"/>
      <c r="W900" s="441"/>
      <c r="X900" s="441"/>
      <c r="Y900" s="441"/>
      <c r="Z900" s="441"/>
    </row>
    <row r="901" spans="1:26" ht="12.75" customHeight="1" x14ac:dyDescent="0.2">
      <c r="A901" s="441"/>
      <c r="B901" s="441"/>
      <c r="C901" s="447"/>
      <c r="D901" s="447"/>
      <c r="E901" s="447"/>
      <c r="F901" s="447"/>
      <c r="G901" s="447"/>
      <c r="H901" s="447"/>
      <c r="I901" s="447"/>
      <c r="J901" s="447"/>
      <c r="K901" s="447"/>
      <c r="L901" s="447"/>
      <c r="M901" s="447"/>
      <c r="N901" s="486"/>
      <c r="O901" s="441"/>
      <c r="P901" s="441"/>
      <c r="Q901" s="441"/>
      <c r="R901" s="441"/>
      <c r="S901" s="441"/>
      <c r="T901" s="441"/>
      <c r="U901" s="441"/>
      <c r="V901" s="441"/>
      <c r="W901" s="441"/>
      <c r="X901" s="441"/>
      <c r="Y901" s="441"/>
      <c r="Z901" s="441"/>
    </row>
    <row r="902" spans="1:26" ht="12.75" customHeight="1" x14ac:dyDescent="0.2">
      <c r="A902" s="441"/>
      <c r="B902" s="441"/>
      <c r="C902" s="447"/>
      <c r="D902" s="447"/>
      <c r="E902" s="447"/>
      <c r="F902" s="447"/>
      <c r="G902" s="447"/>
      <c r="H902" s="447"/>
      <c r="I902" s="447"/>
      <c r="J902" s="447"/>
      <c r="K902" s="447"/>
      <c r="L902" s="447"/>
      <c r="M902" s="447"/>
      <c r="N902" s="486"/>
      <c r="O902" s="441"/>
      <c r="P902" s="441"/>
      <c r="Q902" s="441"/>
      <c r="R902" s="441"/>
      <c r="S902" s="441"/>
      <c r="T902" s="441"/>
      <c r="U902" s="441"/>
      <c r="V902" s="441"/>
      <c r="W902" s="441"/>
      <c r="X902" s="441"/>
      <c r="Y902" s="441"/>
      <c r="Z902" s="441"/>
    </row>
    <row r="903" spans="1:26" ht="12.75" customHeight="1" x14ac:dyDescent="0.2">
      <c r="A903" s="441"/>
      <c r="B903" s="441"/>
      <c r="C903" s="447"/>
      <c r="D903" s="447"/>
      <c r="E903" s="447"/>
      <c r="F903" s="447"/>
      <c r="G903" s="447"/>
      <c r="H903" s="447"/>
      <c r="I903" s="447"/>
      <c r="J903" s="447"/>
      <c r="K903" s="447"/>
      <c r="L903" s="447"/>
      <c r="M903" s="447"/>
      <c r="N903" s="486"/>
      <c r="O903" s="441"/>
      <c r="P903" s="441"/>
      <c r="Q903" s="441"/>
      <c r="R903" s="441"/>
      <c r="S903" s="441"/>
      <c r="T903" s="441"/>
      <c r="U903" s="441"/>
      <c r="V903" s="441"/>
      <c r="W903" s="441"/>
      <c r="X903" s="441"/>
      <c r="Y903" s="441"/>
      <c r="Z903" s="441"/>
    </row>
    <row r="904" spans="1:26" ht="12.75" customHeight="1" x14ac:dyDescent="0.2">
      <c r="A904" s="441"/>
      <c r="B904" s="441"/>
      <c r="C904" s="447"/>
      <c r="D904" s="447"/>
      <c r="E904" s="447"/>
      <c r="F904" s="447"/>
      <c r="G904" s="447"/>
      <c r="H904" s="447"/>
      <c r="I904" s="447"/>
      <c r="J904" s="447"/>
      <c r="K904" s="447"/>
      <c r="L904" s="447"/>
      <c r="M904" s="447"/>
      <c r="N904" s="486"/>
      <c r="O904" s="441"/>
      <c r="P904" s="441"/>
      <c r="Q904" s="441"/>
      <c r="R904" s="441"/>
      <c r="S904" s="441"/>
      <c r="T904" s="441"/>
      <c r="U904" s="441"/>
      <c r="V904" s="441"/>
      <c r="W904" s="441"/>
      <c r="X904" s="441"/>
      <c r="Y904" s="441"/>
      <c r="Z904" s="441"/>
    </row>
    <row r="905" spans="1:26" ht="12.75" customHeight="1" x14ac:dyDescent="0.2">
      <c r="A905" s="441"/>
      <c r="B905" s="441"/>
      <c r="C905" s="447"/>
      <c r="D905" s="447"/>
      <c r="E905" s="447"/>
      <c r="F905" s="447"/>
      <c r="G905" s="447"/>
      <c r="H905" s="447"/>
      <c r="I905" s="447"/>
      <c r="J905" s="447"/>
      <c r="K905" s="447"/>
      <c r="L905" s="447"/>
      <c r="M905" s="447"/>
      <c r="N905" s="486"/>
      <c r="O905" s="441"/>
      <c r="P905" s="441"/>
      <c r="Q905" s="441"/>
      <c r="R905" s="441"/>
      <c r="S905" s="441"/>
      <c r="T905" s="441"/>
      <c r="U905" s="441"/>
      <c r="V905" s="441"/>
      <c r="W905" s="441"/>
      <c r="X905" s="441"/>
      <c r="Y905" s="441"/>
      <c r="Z905" s="441"/>
    </row>
    <row r="906" spans="1:26" ht="12.75" customHeight="1" x14ac:dyDescent="0.2">
      <c r="A906" s="441"/>
      <c r="B906" s="441"/>
      <c r="C906" s="447"/>
      <c r="D906" s="447"/>
      <c r="E906" s="447"/>
      <c r="F906" s="447"/>
      <c r="G906" s="447"/>
      <c r="H906" s="447"/>
      <c r="I906" s="447"/>
      <c r="J906" s="447"/>
      <c r="K906" s="447"/>
      <c r="L906" s="447"/>
      <c r="M906" s="447"/>
      <c r="N906" s="486"/>
      <c r="O906" s="441"/>
      <c r="P906" s="441"/>
      <c r="Q906" s="441"/>
      <c r="R906" s="441"/>
      <c r="S906" s="441"/>
      <c r="T906" s="441"/>
      <c r="U906" s="441"/>
      <c r="V906" s="441"/>
      <c r="W906" s="441"/>
      <c r="X906" s="441"/>
      <c r="Y906" s="441"/>
      <c r="Z906" s="441"/>
    </row>
    <row r="907" spans="1:26" ht="12.75" customHeight="1" x14ac:dyDescent="0.2">
      <c r="A907" s="441"/>
      <c r="B907" s="441"/>
      <c r="C907" s="447"/>
      <c r="D907" s="447"/>
      <c r="E907" s="447"/>
      <c r="F907" s="447"/>
      <c r="G907" s="447"/>
      <c r="H907" s="447"/>
      <c r="I907" s="447"/>
      <c r="J907" s="447"/>
      <c r="K907" s="447"/>
      <c r="L907" s="447"/>
      <c r="M907" s="447"/>
      <c r="N907" s="486"/>
      <c r="O907" s="441"/>
      <c r="P907" s="441"/>
      <c r="Q907" s="441"/>
      <c r="R907" s="441"/>
      <c r="S907" s="441"/>
      <c r="T907" s="441"/>
      <c r="U907" s="441"/>
      <c r="V907" s="441"/>
      <c r="W907" s="441"/>
      <c r="X907" s="441"/>
      <c r="Y907" s="441"/>
      <c r="Z907" s="441"/>
    </row>
    <row r="908" spans="1:26" ht="12.75" customHeight="1" x14ac:dyDescent="0.2">
      <c r="A908" s="441"/>
      <c r="B908" s="441"/>
      <c r="C908" s="447"/>
      <c r="D908" s="447"/>
      <c r="E908" s="447"/>
      <c r="F908" s="447"/>
      <c r="G908" s="447"/>
      <c r="H908" s="447"/>
      <c r="I908" s="447"/>
      <c r="J908" s="447"/>
      <c r="K908" s="447"/>
      <c r="L908" s="447"/>
      <c r="M908" s="447"/>
      <c r="N908" s="486"/>
      <c r="O908" s="441"/>
      <c r="P908" s="441"/>
      <c r="Q908" s="441"/>
      <c r="R908" s="441"/>
      <c r="S908" s="441"/>
      <c r="T908" s="441"/>
      <c r="U908" s="441"/>
      <c r="V908" s="441"/>
      <c r="W908" s="441"/>
      <c r="X908" s="441"/>
      <c r="Y908" s="441"/>
      <c r="Z908" s="441"/>
    </row>
    <row r="909" spans="1:26" ht="12.75" customHeight="1" x14ac:dyDescent="0.2">
      <c r="A909" s="441"/>
      <c r="B909" s="441"/>
      <c r="C909" s="447"/>
      <c r="D909" s="447"/>
      <c r="E909" s="447"/>
      <c r="F909" s="447"/>
      <c r="G909" s="447"/>
      <c r="H909" s="447"/>
      <c r="I909" s="447"/>
      <c r="J909" s="447"/>
      <c r="K909" s="447"/>
      <c r="L909" s="447"/>
      <c r="M909" s="447"/>
      <c r="N909" s="486"/>
      <c r="O909" s="441"/>
      <c r="P909" s="441"/>
      <c r="Q909" s="441"/>
      <c r="R909" s="441"/>
      <c r="S909" s="441"/>
      <c r="T909" s="441"/>
      <c r="U909" s="441"/>
      <c r="V909" s="441"/>
      <c r="W909" s="441"/>
      <c r="X909" s="441"/>
      <c r="Y909" s="441"/>
      <c r="Z909" s="441"/>
    </row>
    <row r="910" spans="1:26" ht="12.75" customHeight="1" x14ac:dyDescent="0.2">
      <c r="A910" s="441"/>
      <c r="B910" s="441"/>
      <c r="C910" s="447"/>
      <c r="D910" s="447"/>
      <c r="E910" s="447"/>
      <c r="F910" s="447"/>
      <c r="G910" s="447"/>
      <c r="H910" s="447"/>
      <c r="I910" s="447"/>
      <c r="J910" s="447"/>
      <c r="K910" s="447"/>
      <c r="L910" s="447"/>
      <c r="M910" s="447"/>
      <c r="N910" s="486"/>
      <c r="O910" s="441"/>
      <c r="P910" s="441"/>
      <c r="Q910" s="441"/>
      <c r="R910" s="441"/>
      <c r="S910" s="441"/>
      <c r="T910" s="441"/>
      <c r="U910" s="441"/>
      <c r="V910" s="441"/>
      <c r="W910" s="441"/>
      <c r="X910" s="441"/>
      <c r="Y910" s="441"/>
      <c r="Z910" s="441"/>
    </row>
    <row r="911" spans="1:26" ht="12.75" customHeight="1" x14ac:dyDescent="0.2">
      <c r="A911" s="441"/>
      <c r="B911" s="441"/>
      <c r="C911" s="447"/>
      <c r="D911" s="447"/>
      <c r="E911" s="447"/>
      <c r="F911" s="447"/>
      <c r="G911" s="447"/>
      <c r="H911" s="447"/>
      <c r="I911" s="447"/>
      <c r="J911" s="447"/>
      <c r="K911" s="447"/>
      <c r="L911" s="447"/>
      <c r="M911" s="447"/>
      <c r="N911" s="486"/>
      <c r="O911" s="441"/>
      <c r="P911" s="441"/>
      <c r="Q911" s="441"/>
      <c r="R911" s="441"/>
      <c r="S911" s="441"/>
      <c r="T911" s="441"/>
      <c r="U911" s="441"/>
      <c r="V911" s="441"/>
      <c r="W911" s="441"/>
      <c r="X911" s="441"/>
      <c r="Y911" s="441"/>
      <c r="Z911" s="441"/>
    </row>
    <row r="912" spans="1:26" ht="12.75" customHeight="1" x14ac:dyDescent="0.2">
      <c r="A912" s="441"/>
      <c r="B912" s="441"/>
      <c r="C912" s="447"/>
      <c r="D912" s="447"/>
      <c r="E912" s="447"/>
      <c r="F912" s="447"/>
      <c r="G912" s="447"/>
      <c r="H912" s="447"/>
      <c r="I912" s="447"/>
      <c r="J912" s="447"/>
      <c r="K912" s="447"/>
      <c r="L912" s="447"/>
      <c r="M912" s="447"/>
      <c r="N912" s="486"/>
      <c r="O912" s="441"/>
      <c r="P912" s="441"/>
      <c r="Q912" s="441"/>
      <c r="R912" s="441"/>
      <c r="S912" s="441"/>
      <c r="T912" s="441"/>
      <c r="U912" s="441"/>
      <c r="V912" s="441"/>
      <c r="W912" s="441"/>
      <c r="X912" s="441"/>
      <c r="Y912" s="441"/>
      <c r="Z912" s="441"/>
    </row>
    <row r="913" spans="1:26" ht="12.75" customHeight="1" x14ac:dyDescent="0.2">
      <c r="A913" s="441"/>
      <c r="B913" s="441"/>
      <c r="C913" s="447"/>
      <c r="D913" s="447"/>
      <c r="E913" s="447"/>
      <c r="F913" s="447"/>
      <c r="G913" s="447"/>
      <c r="H913" s="447"/>
      <c r="I913" s="447"/>
      <c r="J913" s="447"/>
      <c r="K913" s="447"/>
      <c r="L913" s="447"/>
      <c r="M913" s="447"/>
      <c r="N913" s="486"/>
      <c r="O913" s="441"/>
      <c r="P913" s="441"/>
      <c r="Q913" s="441"/>
      <c r="R913" s="441"/>
      <c r="S913" s="441"/>
      <c r="T913" s="441"/>
      <c r="U913" s="441"/>
      <c r="V913" s="441"/>
      <c r="W913" s="441"/>
      <c r="X913" s="441"/>
      <c r="Y913" s="441"/>
      <c r="Z913" s="441"/>
    </row>
    <row r="914" spans="1:26" ht="12.75" customHeight="1" x14ac:dyDescent="0.2">
      <c r="A914" s="441"/>
      <c r="B914" s="441"/>
      <c r="C914" s="447"/>
      <c r="D914" s="447"/>
      <c r="E914" s="447"/>
      <c r="F914" s="447"/>
      <c r="G914" s="447"/>
      <c r="H914" s="447"/>
      <c r="I914" s="447"/>
      <c r="J914" s="447"/>
      <c r="K914" s="447"/>
      <c r="L914" s="447"/>
      <c r="M914" s="447"/>
      <c r="N914" s="486"/>
      <c r="O914" s="441"/>
      <c r="P914" s="441"/>
      <c r="Q914" s="441"/>
      <c r="R914" s="441"/>
      <c r="S914" s="441"/>
      <c r="T914" s="441"/>
      <c r="U914" s="441"/>
      <c r="V914" s="441"/>
      <c r="W914" s="441"/>
      <c r="X914" s="441"/>
      <c r="Y914" s="441"/>
      <c r="Z914" s="441"/>
    </row>
    <row r="915" spans="1:26" ht="12.75" customHeight="1" x14ac:dyDescent="0.2">
      <c r="A915" s="441"/>
      <c r="B915" s="441"/>
      <c r="C915" s="447"/>
      <c r="D915" s="447"/>
      <c r="E915" s="447"/>
      <c r="F915" s="447"/>
      <c r="G915" s="447"/>
      <c r="H915" s="447"/>
      <c r="I915" s="447"/>
      <c r="J915" s="447"/>
      <c r="K915" s="447"/>
      <c r="L915" s="447"/>
      <c r="M915" s="447"/>
      <c r="N915" s="486"/>
      <c r="O915" s="441"/>
      <c r="P915" s="441"/>
      <c r="Q915" s="441"/>
      <c r="R915" s="441"/>
      <c r="S915" s="441"/>
      <c r="T915" s="441"/>
      <c r="U915" s="441"/>
      <c r="V915" s="441"/>
      <c r="W915" s="441"/>
      <c r="X915" s="441"/>
      <c r="Y915" s="441"/>
      <c r="Z915" s="441"/>
    </row>
    <row r="916" spans="1:26" ht="12.75" customHeight="1" x14ac:dyDescent="0.2">
      <c r="A916" s="441"/>
      <c r="B916" s="441"/>
      <c r="C916" s="447"/>
      <c r="D916" s="447"/>
      <c r="E916" s="447"/>
      <c r="F916" s="447"/>
      <c r="G916" s="447"/>
      <c r="H916" s="447"/>
      <c r="I916" s="447"/>
      <c r="J916" s="447"/>
      <c r="K916" s="447"/>
      <c r="L916" s="447"/>
      <c r="M916" s="447"/>
      <c r="N916" s="486"/>
      <c r="O916" s="441"/>
      <c r="P916" s="441"/>
      <c r="Q916" s="441"/>
      <c r="R916" s="441"/>
      <c r="S916" s="441"/>
      <c r="T916" s="441"/>
      <c r="U916" s="441"/>
      <c r="V916" s="441"/>
      <c r="W916" s="441"/>
      <c r="X916" s="441"/>
      <c r="Y916" s="441"/>
      <c r="Z916" s="441"/>
    </row>
    <row r="917" spans="1:26" ht="12.75" customHeight="1" x14ac:dyDescent="0.2">
      <c r="A917" s="441"/>
      <c r="B917" s="441"/>
      <c r="C917" s="447"/>
      <c r="D917" s="447"/>
      <c r="E917" s="447"/>
      <c r="F917" s="447"/>
      <c r="G917" s="447"/>
      <c r="H917" s="447"/>
      <c r="I917" s="447"/>
      <c r="J917" s="447"/>
      <c r="K917" s="447"/>
      <c r="L917" s="447"/>
      <c r="M917" s="447"/>
      <c r="N917" s="486"/>
      <c r="O917" s="441"/>
      <c r="P917" s="441"/>
      <c r="Q917" s="441"/>
      <c r="R917" s="441"/>
      <c r="S917" s="441"/>
      <c r="T917" s="441"/>
      <c r="U917" s="441"/>
      <c r="V917" s="441"/>
      <c r="W917" s="441"/>
      <c r="X917" s="441"/>
      <c r="Y917" s="441"/>
      <c r="Z917" s="441"/>
    </row>
    <row r="918" spans="1:26" ht="12.75" customHeight="1" x14ac:dyDescent="0.2">
      <c r="A918" s="441"/>
      <c r="B918" s="441"/>
      <c r="C918" s="447"/>
      <c r="D918" s="447"/>
      <c r="E918" s="447"/>
      <c r="F918" s="447"/>
      <c r="G918" s="447"/>
      <c r="H918" s="447"/>
      <c r="I918" s="447"/>
      <c r="J918" s="447"/>
      <c r="K918" s="447"/>
      <c r="L918" s="447"/>
      <c r="M918" s="447"/>
      <c r="N918" s="486"/>
      <c r="O918" s="441"/>
      <c r="P918" s="441"/>
      <c r="Q918" s="441"/>
      <c r="R918" s="441"/>
      <c r="S918" s="441"/>
      <c r="T918" s="441"/>
      <c r="U918" s="441"/>
      <c r="V918" s="441"/>
      <c r="W918" s="441"/>
      <c r="X918" s="441"/>
      <c r="Y918" s="441"/>
      <c r="Z918" s="441"/>
    </row>
    <row r="919" spans="1:26" ht="12.75" customHeight="1" x14ac:dyDescent="0.2">
      <c r="A919" s="441"/>
      <c r="B919" s="441"/>
      <c r="C919" s="447"/>
      <c r="D919" s="447"/>
      <c r="E919" s="447"/>
      <c r="F919" s="447"/>
      <c r="G919" s="447"/>
      <c r="H919" s="447"/>
      <c r="I919" s="447"/>
      <c r="J919" s="447"/>
      <c r="K919" s="447"/>
      <c r="L919" s="447"/>
      <c r="M919" s="447"/>
      <c r="N919" s="486"/>
      <c r="O919" s="441"/>
      <c r="P919" s="441"/>
      <c r="Q919" s="441"/>
      <c r="R919" s="441"/>
      <c r="S919" s="441"/>
      <c r="T919" s="441"/>
      <c r="U919" s="441"/>
      <c r="V919" s="441"/>
      <c r="W919" s="441"/>
      <c r="X919" s="441"/>
      <c r="Y919" s="441"/>
      <c r="Z919" s="441"/>
    </row>
    <row r="920" spans="1:26" ht="12.75" customHeight="1" x14ac:dyDescent="0.2">
      <c r="A920" s="441"/>
      <c r="B920" s="441"/>
      <c r="C920" s="447"/>
      <c r="D920" s="447"/>
      <c r="E920" s="447"/>
      <c r="F920" s="447"/>
      <c r="G920" s="447"/>
      <c r="H920" s="447"/>
      <c r="I920" s="447"/>
      <c r="J920" s="447"/>
      <c r="K920" s="447"/>
      <c r="L920" s="447"/>
      <c r="M920" s="447"/>
      <c r="N920" s="486"/>
      <c r="O920" s="441"/>
      <c r="P920" s="441"/>
      <c r="Q920" s="441"/>
      <c r="R920" s="441"/>
      <c r="S920" s="441"/>
      <c r="T920" s="441"/>
      <c r="U920" s="441"/>
      <c r="V920" s="441"/>
      <c r="W920" s="441"/>
      <c r="X920" s="441"/>
      <c r="Y920" s="441"/>
      <c r="Z920" s="441"/>
    </row>
    <row r="921" spans="1:26" ht="12.75" customHeight="1" x14ac:dyDescent="0.2">
      <c r="A921" s="441"/>
      <c r="B921" s="441"/>
      <c r="C921" s="447"/>
      <c r="D921" s="447"/>
      <c r="E921" s="447"/>
      <c r="F921" s="447"/>
      <c r="G921" s="447"/>
      <c r="H921" s="447"/>
      <c r="I921" s="447"/>
      <c r="J921" s="447"/>
      <c r="K921" s="447"/>
      <c r="L921" s="447"/>
      <c r="M921" s="447"/>
      <c r="N921" s="486"/>
      <c r="O921" s="441"/>
      <c r="P921" s="441"/>
      <c r="Q921" s="441"/>
      <c r="R921" s="441"/>
      <c r="S921" s="441"/>
      <c r="T921" s="441"/>
      <c r="U921" s="441"/>
      <c r="V921" s="441"/>
      <c r="W921" s="441"/>
      <c r="X921" s="441"/>
      <c r="Y921" s="441"/>
      <c r="Z921" s="441"/>
    </row>
    <row r="922" spans="1:26" ht="12.75" customHeight="1" x14ac:dyDescent="0.2">
      <c r="A922" s="441"/>
      <c r="B922" s="441"/>
      <c r="C922" s="447"/>
      <c r="D922" s="447"/>
      <c r="E922" s="447"/>
      <c r="F922" s="447"/>
      <c r="G922" s="447"/>
      <c r="H922" s="447"/>
      <c r="I922" s="447"/>
      <c r="J922" s="447"/>
      <c r="K922" s="447"/>
      <c r="L922" s="447"/>
      <c r="M922" s="447"/>
      <c r="N922" s="486"/>
      <c r="O922" s="441"/>
      <c r="P922" s="441"/>
      <c r="Q922" s="441"/>
      <c r="R922" s="441"/>
      <c r="S922" s="441"/>
      <c r="T922" s="441"/>
      <c r="U922" s="441"/>
      <c r="V922" s="441"/>
      <c r="W922" s="441"/>
      <c r="X922" s="441"/>
      <c r="Y922" s="441"/>
      <c r="Z922" s="441"/>
    </row>
    <row r="923" spans="1:26" ht="12.75" customHeight="1" x14ac:dyDescent="0.2">
      <c r="A923" s="441"/>
      <c r="B923" s="441"/>
      <c r="C923" s="447"/>
      <c r="D923" s="447"/>
      <c r="E923" s="447"/>
      <c r="F923" s="447"/>
      <c r="G923" s="447"/>
      <c r="H923" s="447"/>
      <c r="I923" s="447"/>
      <c r="J923" s="447"/>
      <c r="K923" s="447"/>
      <c r="L923" s="447"/>
      <c r="M923" s="447"/>
      <c r="N923" s="486"/>
      <c r="O923" s="441"/>
      <c r="P923" s="441"/>
      <c r="Q923" s="441"/>
      <c r="R923" s="441"/>
      <c r="S923" s="441"/>
      <c r="T923" s="441"/>
      <c r="U923" s="441"/>
      <c r="V923" s="441"/>
      <c r="W923" s="441"/>
      <c r="X923" s="441"/>
      <c r="Y923" s="441"/>
      <c r="Z923" s="441"/>
    </row>
    <row r="924" spans="1:26" ht="12.75" customHeight="1" x14ac:dyDescent="0.2">
      <c r="A924" s="441"/>
      <c r="B924" s="441"/>
      <c r="C924" s="447"/>
      <c r="D924" s="447"/>
      <c r="E924" s="447"/>
      <c r="F924" s="447"/>
      <c r="G924" s="447"/>
      <c r="H924" s="447"/>
      <c r="I924" s="447"/>
      <c r="J924" s="447"/>
      <c r="K924" s="447"/>
      <c r="L924" s="447"/>
      <c r="M924" s="447"/>
      <c r="N924" s="486"/>
      <c r="O924" s="441"/>
      <c r="P924" s="441"/>
      <c r="Q924" s="441"/>
      <c r="R924" s="441"/>
      <c r="S924" s="441"/>
      <c r="T924" s="441"/>
      <c r="U924" s="441"/>
      <c r="V924" s="441"/>
      <c r="W924" s="441"/>
      <c r="X924" s="441"/>
      <c r="Y924" s="441"/>
      <c r="Z924" s="441"/>
    </row>
    <row r="925" spans="1:26" ht="12.75" customHeight="1" x14ac:dyDescent="0.2">
      <c r="A925" s="441"/>
      <c r="B925" s="441"/>
      <c r="C925" s="447"/>
      <c r="D925" s="447"/>
      <c r="E925" s="447"/>
      <c r="F925" s="447"/>
      <c r="G925" s="447"/>
      <c r="H925" s="447"/>
      <c r="I925" s="447"/>
      <c r="J925" s="447"/>
      <c r="K925" s="447"/>
      <c r="L925" s="447"/>
      <c r="M925" s="447"/>
      <c r="N925" s="486"/>
      <c r="O925" s="441"/>
      <c r="P925" s="441"/>
      <c r="Q925" s="441"/>
      <c r="R925" s="441"/>
      <c r="S925" s="441"/>
      <c r="T925" s="441"/>
      <c r="U925" s="441"/>
      <c r="V925" s="441"/>
      <c r="W925" s="441"/>
      <c r="X925" s="441"/>
      <c r="Y925" s="441"/>
      <c r="Z925" s="441"/>
    </row>
    <row r="926" spans="1:26" ht="12.75" customHeight="1" x14ac:dyDescent="0.2">
      <c r="A926" s="441"/>
      <c r="B926" s="441"/>
      <c r="C926" s="447"/>
      <c r="D926" s="447"/>
      <c r="E926" s="447"/>
      <c r="F926" s="447"/>
      <c r="G926" s="447"/>
      <c r="H926" s="447"/>
      <c r="I926" s="447"/>
      <c r="J926" s="447"/>
      <c r="K926" s="447"/>
      <c r="L926" s="447"/>
      <c r="M926" s="447"/>
      <c r="N926" s="486"/>
      <c r="O926" s="441"/>
      <c r="P926" s="441"/>
      <c r="Q926" s="441"/>
      <c r="R926" s="441"/>
      <c r="S926" s="441"/>
      <c r="T926" s="441"/>
      <c r="U926" s="441"/>
      <c r="V926" s="441"/>
      <c r="W926" s="441"/>
      <c r="X926" s="441"/>
      <c r="Y926" s="441"/>
      <c r="Z926" s="441"/>
    </row>
    <row r="927" spans="1:26" ht="12.75" customHeight="1" x14ac:dyDescent="0.2">
      <c r="A927" s="441"/>
      <c r="B927" s="441"/>
      <c r="C927" s="447"/>
      <c r="D927" s="447"/>
      <c r="E927" s="447"/>
      <c r="F927" s="447"/>
      <c r="G927" s="447"/>
      <c r="H927" s="447"/>
      <c r="I927" s="447"/>
      <c r="J927" s="447"/>
      <c r="K927" s="447"/>
      <c r="L927" s="447"/>
      <c r="M927" s="447"/>
      <c r="N927" s="486"/>
      <c r="O927" s="441"/>
      <c r="P927" s="441"/>
      <c r="Q927" s="441"/>
      <c r="R927" s="441"/>
      <c r="S927" s="441"/>
      <c r="T927" s="441"/>
      <c r="U927" s="441"/>
      <c r="V927" s="441"/>
      <c r="W927" s="441"/>
      <c r="X927" s="441"/>
      <c r="Y927" s="441"/>
      <c r="Z927" s="441"/>
    </row>
    <row r="928" spans="1:26" ht="12.75" customHeight="1" x14ac:dyDescent="0.2">
      <c r="A928" s="441"/>
      <c r="B928" s="441"/>
      <c r="C928" s="447"/>
      <c r="D928" s="447"/>
      <c r="E928" s="447"/>
      <c r="F928" s="447"/>
      <c r="G928" s="447"/>
      <c r="H928" s="447"/>
      <c r="I928" s="447"/>
      <c r="J928" s="447"/>
      <c r="K928" s="447"/>
      <c r="L928" s="447"/>
      <c r="M928" s="447"/>
      <c r="N928" s="486"/>
      <c r="O928" s="441"/>
      <c r="P928" s="441"/>
      <c r="Q928" s="441"/>
      <c r="R928" s="441"/>
      <c r="S928" s="441"/>
      <c r="T928" s="441"/>
      <c r="U928" s="441"/>
      <c r="V928" s="441"/>
      <c r="W928" s="441"/>
      <c r="X928" s="441"/>
      <c r="Y928" s="441"/>
      <c r="Z928" s="441"/>
    </row>
    <row r="929" spans="1:26" ht="12.75" customHeight="1" x14ac:dyDescent="0.2">
      <c r="A929" s="441"/>
      <c r="B929" s="441"/>
      <c r="C929" s="447"/>
      <c r="D929" s="447"/>
      <c r="E929" s="447"/>
      <c r="F929" s="447"/>
      <c r="G929" s="447"/>
      <c r="H929" s="447"/>
      <c r="I929" s="447"/>
      <c r="J929" s="447"/>
      <c r="K929" s="447"/>
      <c r="L929" s="447"/>
      <c r="M929" s="447"/>
      <c r="N929" s="486"/>
      <c r="O929" s="441"/>
      <c r="P929" s="441"/>
      <c r="Q929" s="441"/>
      <c r="R929" s="441"/>
      <c r="S929" s="441"/>
      <c r="T929" s="441"/>
      <c r="U929" s="441"/>
      <c r="V929" s="441"/>
      <c r="W929" s="441"/>
      <c r="X929" s="441"/>
      <c r="Y929" s="441"/>
      <c r="Z929" s="441"/>
    </row>
    <row r="930" spans="1:26" ht="12.75" customHeight="1" x14ac:dyDescent="0.2">
      <c r="A930" s="441"/>
      <c r="B930" s="441"/>
      <c r="C930" s="447"/>
      <c r="D930" s="447"/>
      <c r="E930" s="447"/>
      <c r="F930" s="447"/>
      <c r="G930" s="447"/>
      <c r="H930" s="447"/>
      <c r="I930" s="447"/>
      <c r="J930" s="447"/>
      <c r="K930" s="447"/>
      <c r="L930" s="447"/>
      <c r="M930" s="447"/>
      <c r="N930" s="486"/>
      <c r="O930" s="441"/>
      <c r="P930" s="441"/>
      <c r="Q930" s="441"/>
      <c r="R930" s="441"/>
      <c r="S930" s="441"/>
      <c r="T930" s="441"/>
      <c r="U930" s="441"/>
      <c r="V930" s="441"/>
      <c r="W930" s="441"/>
      <c r="X930" s="441"/>
      <c r="Y930" s="441"/>
      <c r="Z930" s="441"/>
    </row>
    <row r="931" spans="1:26" ht="12.75" customHeight="1" x14ac:dyDescent="0.2">
      <c r="A931" s="441"/>
      <c r="B931" s="441"/>
      <c r="C931" s="447"/>
      <c r="D931" s="447"/>
      <c r="E931" s="447"/>
      <c r="F931" s="447"/>
      <c r="G931" s="447"/>
      <c r="H931" s="447"/>
      <c r="I931" s="447"/>
      <c r="J931" s="447"/>
      <c r="K931" s="447"/>
      <c r="L931" s="447"/>
      <c r="M931" s="447"/>
      <c r="N931" s="486"/>
      <c r="O931" s="441"/>
      <c r="P931" s="441"/>
      <c r="Q931" s="441"/>
      <c r="R931" s="441"/>
      <c r="S931" s="441"/>
      <c r="T931" s="441"/>
      <c r="U931" s="441"/>
      <c r="V931" s="441"/>
      <c r="W931" s="441"/>
      <c r="X931" s="441"/>
      <c r="Y931" s="441"/>
      <c r="Z931" s="441"/>
    </row>
    <row r="932" spans="1:26" ht="12.75" customHeight="1" x14ac:dyDescent="0.2">
      <c r="A932" s="441"/>
      <c r="B932" s="441"/>
      <c r="C932" s="447"/>
      <c r="D932" s="447"/>
      <c r="E932" s="447"/>
      <c r="F932" s="447"/>
      <c r="G932" s="447"/>
      <c r="H932" s="447"/>
      <c r="I932" s="447"/>
      <c r="J932" s="447"/>
      <c r="K932" s="447"/>
      <c r="L932" s="447"/>
      <c r="M932" s="447"/>
      <c r="N932" s="486"/>
      <c r="O932" s="441"/>
      <c r="P932" s="441"/>
      <c r="Q932" s="441"/>
      <c r="R932" s="441"/>
      <c r="S932" s="441"/>
      <c r="T932" s="441"/>
      <c r="U932" s="441"/>
      <c r="V932" s="441"/>
      <c r="W932" s="441"/>
      <c r="X932" s="441"/>
      <c r="Y932" s="441"/>
      <c r="Z932" s="441"/>
    </row>
    <row r="933" spans="1:26" ht="12.75" customHeight="1" x14ac:dyDescent="0.2">
      <c r="A933" s="441"/>
      <c r="B933" s="441"/>
      <c r="C933" s="447"/>
      <c r="D933" s="447"/>
      <c r="E933" s="447"/>
      <c r="F933" s="447"/>
      <c r="G933" s="447"/>
      <c r="H933" s="447"/>
      <c r="I933" s="447"/>
      <c r="J933" s="447"/>
      <c r="K933" s="447"/>
      <c r="L933" s="447"/>
      <c r="M933" s="447"/>
      <c r="N933" s="486"/>
      <c r="O933" s="441"/>
      <c r="P933" s="441"/>
      <c r="Q933" s="441"/>
      <c r="R933" s="441"/>
      <c r="S933" s="441"/>
      <c r="T933" s="441"/>
      <c r="U933" s="441"/>
      <c r="V933" s="441"/>
      <c r="W933" s="441"/>
      <c r="X933" s="441"/>
      <c r="Y933" s="441"/>
      <c r="Z933" s="441"/>
    </row>
    <row r="934" spans="1:26" ht="12.75" customHeight="1" x14ac:dyDescent="0.2">
      <c r="A934" s="441"/>
      <c r="B934" s="441"/>
      <c r="C934" s="447"/>
      <c r="D934" s="447"/>
      <c r="E934" s="447"/>
      <c r="F934" s="447"/>
      <c r="G934" s="447"/>
      <c r="H934" s="447"/>
      <c r="I934" s="447"/>
      <c r="J934" s="447"/>
      <c r="K934" s="447"/>
      <c r="L934" s="447"/>
      <c r="M934" s="447"/>
      <c r="N934" s="486"/>
      <c r="O934" s="441"/>
      <c r="P934" s="441"/>
      <c r="Q934" s="441"/>
      <c r="R934" s="441"/>
      <c r="S934" s="441"/>
      <c r="T934" s="441"/>
      <c r="U934" s="441"/>
      <c r="V934" s="441"/>
      <c r="W934" s="441"/>
      <c r="X934" s="441"/>
      <c r="Y934" s="441"/>
      <c r="Z934" s="441"/>
    </row>
    <row r="935" spans="1:26" ht="12.75" customHeight="1" x14ac:dyDescent="0.2">
      <c r="A935" s="441"/>
      <c r="B935" s="441"/>
      <c r="C935" s="447"/>
      <c r="D935" s="447"/>
      <c r="E935" s="447"/>
      <c r="F935" s="447"/>
      <c r="G935" s="447"/>
      <c r="H935" s="447"/>
      <c r="I935" s="447"/>
      <c r="J935" s="447"/>
      <c r="K935" s="447"/>
      <c r="L935" s="447"/>
      <c r="M935" s="447"/>
      <c r="N935" s="486"/>
      <c r="O935" s="441"/>
      <c r="P935" s="441"/>
      <c r="Q935" s="441"/>
      <c r="R935" s="441"/>
      <c r="S935" s="441"/>
      <c r="T935" s="441"/>
      <c r="U935" s="441"/>
      <c r="V935" s="441"/>
      <c r="W935" s="441"/>
      <c r="X935" s="441"/>
      <c r="Y935" s="441"/>
      <c r="Z935" s="441"/>
    </row>
    <row r="936" spans="1:26" ht="12.75" customHeight="1" x14ac:dyDescent="0.2">
      <c r="A936" s="441"/>
      <c r="B936" s="441"/>
      <c r="C936" s="447"/>
      <c r="D936" s="447"/>
      <c r="E936" s="447"/>
      <c r="F936" s="447"/>
      <c r="G936" s="447"/>
      <c r="H936" s="447"/>
      <c r="I936" s="447"/>
      <c r="J936" s="447"/>
      <c r="K936" s="447"/>
      <c r="L936" s="447"/>
      <c r="M936" s="447"/>
      <c r="N936" s="486"/>
      <c r="O936" s="441"/>
      <c r="P936" s="441"/>
      <c r="Q936" s="441"/>
      <c r="R936" s="441"/>
      <c r="S936" s="441"/>
      <c r="T936" s="441"/>
      <c r="U936" s="441"/>
      <c r="V936" s="441"/>
      <c r="W936" s="441"/>
      <c r="X936" s="441"/>
      <c r="Y936" s="441"/>
      <c r="Z936" s="441"/>
    </row>
    <row r="937" spans="1:26" ht="12.75" customHeight="1" x14ac:dyDescent="0.2">
      <c r="A937" s="441"/>
      <c r="B937" s="441"/>
      <c r="C937" s="447"/>
      <c r="D937" s="447"/>
      <c r="E937" s="447"/>
      <c r="F937" s="447"/>
      <c r="G937" s="447"/>
      <c r="H937" s="447"/>
      <c r="I937" s="447"/>
      <c r="J937" s="447"/>
      <c r="K937" s="447"/>
      <c r="L937" s="447"/>
      <c r="M937" s="447"/>
      <c r="N937" s="486"/>
      <c r="O937" s="441"/>
      <c r="P937" s="441"/>
      <c r="Q937" s="441"/>
      <c r="R937" s="441"/>
      <c r="S937" s="441"/>
      <c r="T937" s="441"/>
      <c r="U937" s="441"/>
      <c r="V937" s="441"/>
      <c r="W937" s="441"/>
      <c r="X937" s="441"/>
      <c r="Y937" s="441"/>
      <c r="Z937" s="441"/>
    </row>
    <row r="938" spans="1:26" ht="12.75" customHeight="1" x14ac:dyDescent="0.2">
      <c r="A938" s="441"/>
      <c r="B938" s="441"/>
      <c r="C938" s="447"/>
      <c r="D938" s="447"/>
      <c r="E938" s="447"/>
      <c r="F938" s="447"/>
      <c r="G938" s="447"/>
      <c r="H938" s="447"/>
      <c r="I938" s="447"/>
      <c r="J938" s="447"/>
      <c r="K938" s="447"/>
      <c r="L938" s="447"/>
      <c r="M938" s="447"/>
      <c r="N938" s="486"/>
      <c r="O938" s="441"/>
      <c r="P938" s="441"/>
      <c r="Q938" s="441"/>
      <c r="R938" s="441"/>
      <c r="S938" s="441"/>
      <c r="T938" s="441"/>
      <c r="U938" s="441"/>
      <c r="V938" s="441"/>
      <c r="W938" s="441"/>
      <c r="X938" s="441"/>
      <c r="Y938" s="441"/>
      <c r="Z938" s="441"/>
    </row>
    <row r="939" spans="1:26" ht="12.75" customHeight="1" x14ac:dyDescent="0.2">
      <c r="A939" s="441"/>
      <c r="B939" s="441"/>
      <c r="C939" s="447"/>
      <c r="D939" s="447"/>
      <c r="E939" s="447"/>
      <c r="F939" s="447"/>
      <c r="G939" s="447"/>
      <c r="H939" s="447"/>
      <c r="I939" s="447"/>
      <c r="J939" s="447"/>
      <c r="K939" s="447"/>
      <c r="L939" s="447"/>
      <c r="M939" s="447"/>
      <c r="N939" s="486"/>
      <c r="O939" s="441"/>
      <c r="P939" s="441"/>
      <c r="Q939" s="441"/>
      <c r="R939" s="441"/>
      <c r="S939" s="441"/>
      <c r="T939" s="441"/>
      <c r="U939" s="441"/>
      <c r="V939" s="441"/>
      <c r="W939" s="441"/>
      <c r="X939" s="441"/>
      <c r="Y939" s="441"/>
      <c r="Z939" s="441"/>
    </row>
    <row r="940" spans="1:26" ht="12.75" customHeight="1" x14ac:dyDescent="0.2">
      <c r="A940" s="441"/>
      <c r="B940" s="441"/>
      <c r="C940" s="447"/>
      <c r="D940" s="447"/>
      <c r="E940" s="447"/>
      <c r="F940" s="447"/>
      <c r="G940" s="447"/>
      <c r="H940" s="447"/>
      <c r="I940" s="447"/>
      <c r="J940" s="447"/>
      <c r="K940" s="447"/>
      <c r="L940" s="447"/>
      <c r="M940" s="447"/>
      <c r="N940" s="486"/>
      <c r="O940" s="441"/>
      <c r="P940" s="441"/>
      <c r="Q940" s="441"/>
      <c r="R940" s="441"/>
      <c r="S940" s="441"/>
      <c r="T940" s="441"/>
      <c r="U940" s="441"/>
      <c r="V940" s="441"/>
      <c r="W940" s="441"/>
      <c r="X940" s="441"/>
      <c r="Y940" s="441"/>
      <c r="Z940" s="441"/>
    </row>
    <row r="941" spans="1:26" ht="12.75" customHeight="1" x14ac:dyDescent="0.2">
      <c r="A941" s="441"/>
      <c r="B941" s="441"/>
      <c r="C941" s="447"/>
      <c r="D941" s="447"/>
      <c r="E941" s="447"/>
      <c r="F941" s="447"/>
      <c r="G941" s="447"/>
      <c r="H941" s="447"/>
      <c r="I941" s="447"/>
      <c r="J941" s="447"/>
      <c r="K941" s="447"/>
      <c r="L941" s="447"/>
      <c r="M941" s="447"/>
      <c r="N941" s="486"/>
      <c r="O941" s="441"/>
      <c r="P941" s="441"/>
      <c r="Q941" s="441"/>
      <c r="R941" s="441"/>
      <c r="S941" s="441"/>
      <c r="T941" s="441"/>
      <c r="U941" s="441"/>
      <c r="V941" s="441"/>
      <c r="W941" s="441"/>
      <c r="X941" s="441"/>
      <c r="Y941" s="441"/>
      <c r="Z941" s="441"/>
    </row>
    <row r="942" spans="1:26" ht="12.75" customHeight="1" x14ac:dyDescent="0.2">
      <c r="A942" s="441"/>
      <c r="B942" s="441"/>
      <c r="C942" s="447"/>
      <c r="D942" s="447"/>
      <c r="E942" s="447"/>
      <c r="F942" s="447"/>
      <c r="G942" s="447"/>
      <c r="H942" s="447"/>
      <c r="I942" s="447"/>
      <c r="J942" s="447"/>
      <c r="K942" s="447"/>
      <c r="L942" s="447"/>
      <c r="M942" s="447"/>
      <c r="N942" s="486"/>
      <c r="O942" s="441"/>
      <c r="P942" s="441"/>
      <c r="Q942" s="441"/>
      <c r="R942" s="441"/>
      <c r="S942" s="441"/>
      <c r="T942" s="441"/>
      <c r="U942" s="441"/>
      <c r="V942" s="441"/>
      <c r="W942" s="441"/>
      <c r="X942" s="441"/>
      <c r="Y942" s="441"/>
      <c r="Z942" s="441"/>
    </row>
    <row r="943" spans="1:26" ht="12.75" customHeight="1" x14ac:dyDescent="0.2">
      <c r="A943" s="441"/>
      <c r="B943" s="441"/>
      <c r="C943" s="447"/>
      <c r="D943" s="447"/>
      <c r="E943" s="447"/>
      <c r="F943" s="447"/>
      <c r="G943" s="447"/>
      <c r="H943" s="447"/>
      <c r="I943" s="447"/>
      <c r="J943" s="447"/>
      <c r="K943" s="447"/>
      <c r="L943" s="447"/>
      <c r="M943" s="447"/>
      <c r="N943" s="486"/>
      <c r="O943" s="441"/>
      <c r="P943" s="441"/>
      <c r="Q943" s="441"/>
      <c r="R943" s="441"/>
      <c r="S943" s="441"/>
      <c r="T943" s="441"/>
      <c r="U943" s="441"/>
      <c r="V943" s="441"/>
      <c r="W943" s="441"/>
      <c r="X943" s="441"/>
      <c r="Y943" s="441"/>
      <c r="Z943" s="441"/>
    </row>
    <row r="944" spans="1:26" ht="12.75" customHeight="1" x14ac:dyDescent="0.2">
      <c r="A944" s="441"/>
      <c r="B944" s="441"/>
      <c r="C944" s="447"/>
      <c r="D944" s="447"/>
      <c r="E944" s="447"/>
      <c r="F944" s="447"/>
      <c r="G944" s="447"/>
      <c r="H944" s="447"/>
      <c r="I944" s="447"/>
      <c r="J944" s="447"/>
      <c r="K944" s="447"/>
      <c r="L944" s="447"/>
      <c r="M944" s="447"/>
      <c r="N944" s="486"/>
      <c r="O944" s="441"/>
      <c r="P944" s="441"/>
      <c r="Q944" s="441"/>
      <c r="R944" s="441"/>
      <c r="S944" s="441"/>
      <c r="T944" s="441"/>
      <c r="U944" s="441"/>
      <c r="V944" s="441"/>
      <c r="W944" s="441"/>
      <c r="X944" s="441"/>
      <c r="Y944" s="441"/>
      <c r="Z944" s="441"/>
    </row>
    <row r="945" spans="1:26" ht="12.75" customHeight="1" x14ac:dyDescent="0.2">
      <c r="A945" s="441"/>
      <c r="B945" s="441"/>
      <c r="C945" s="447"/>
      <c r="D945" s="447"/>
      <c r="E945" s="447"/>
      <c r="F945" s="447"/>
      <c r="G945" s="447"/>
      <c r="H945" s="447"/>
      <c r="I945" s="447"/>
      <c r="J945" s="447"/>
      <c r="K945" s="447"/>
      <c r="L945" s="447"/>
      <c r="M945" s="447"/>
      <c r="N945" s="486"/>
      <c r="O945" s="441"/>
      <c r="P945" s="441"/>
      <c r="Q945" s="441"/>
      <c r="R945" s="441"/>
      <c r="S945" s="441"/>
      <c r="T945" s="441"/>
      <c r="U945" s="441"/>
      <c r="V945" s="441"/>
      <c r="W945" s="441"/>
      <c r="X945" s="441"/>
      <c r="Y945" s="441"/>
      <c r="Z945" s="441"/>
    </row>
    <row r="946" spans="1:26" ht="12.75" customHeight="1" x14ac:dyDescent="0.2">
      <c r="A946" s="441"/>
      <c r="B946" s="441"/>
      <c r="C946" s="447"/>
      <c r="D946" s="447"/>
      <c r="E946" s="447"/>
      <c r="F946" s="447"/>
      <c r="G946" s="447"/>
      <c r="H946" s="447"/>
      <c r="I946" s="447"/>
      <c r="J946" s="447"/>
      <c r="K946" s="447"/>
      <c r="L946" s="447"/>
      <c r="M946" s="447"/>
      <c r="N946" s="486"/>
      <c r="O946" s="441"/>
      <c r="P946" s="441"/>
      <c r="Q946" s="441"/>
      <c r="R946" s="441"/>
      <c r="S946" s="441"/>
      <c r="T946" s="441"/>
      <c r="U946" s="441"/>
      <c r="V946" s="441"/>
      <c r="W946" s="441"/>
      <c r="X946" s="441"/>
      <c r="Y946" s="441"/>
      <c r="Z946" s="441"/>
    </row>
    <row r="947" spans="1:26" ht="12.75" customHeight="1" x14ac:dyDescent="0.2">
      <c r="A947" s="441"/>
      <c r="B947" s="441"/>
      <c r="C947" s="447"/>
      <c r="D947" s="447"/>
      <c r="E947" s="447"/>
      <c r="F947" s="447"/>
      <c r="G947" s="447"/>
      <c r="H947" s="447"/>
      <c r="I947" s="447"/>
      <c r="J947" s="447"/>
      <c r="K947" s="447"/>
      <c r="L947" s="447"/>
      <c r="M947" s="447"/>
      <c r="N947" s="486"/>
      <c r="O947" s="441"/>
      <c r="P947" s="441"/>
      <c r="Q947" s="441"/>
      <c r="R947" s="441"/>
      <c r="S947" s="441"/>
      <c r="T947" s="441"/>
      <c r="U947" s="441"/>
      <c r="V947" s="441"/>
      <c r="W947" s="441"/>
      <c r="X947" s="441"/>
      <c r="Y947" s="441"/>
      <c r="Z947" s="441"/>
    </row>
    <row r="948" spans="1:26" ht="12.75" customHeight="1" x14ac:dyDescent="0.2">
      <c r="A948" s="441"/>
      <c r="B948" s="441"/>
      <c r="C948" s="447"/>
      <c r="D948" s="447"/>
      <c r="E948" s="447"/>
      <c r="F948" s="447"/>
      <c r="G948" s="447"/>
      <c r="H948" s="447"/>
      <c r="I948" s="447"/>
      <c r="J948" s="447"/>
      <c r="K948" s="447"/>
      <c r="L948" s="447"/>
      <c r="M948" s="447"/>
      <c r="N948" s="486"/>
      <c r="O948" s="441"/>
      <c r="P948" s="441"/>
      <c r="Q948" s="441"/>
      <c r="R948" s="441"/>
      <c r="S948" s="441"/>
      <c r="T948" s="441"/>
      <c r="U948" s="441"/>
      <c r="V948" s="441"/>
      <c r="W948" s="441"/>
      <c r="X948" s="441"/>
      <c r="Y948" s="441"/>
      <c r="Z948" s="441"/>
    </row>
    <row r="949" spans="1:26" ht="12.75" customHeight="1" x14ac:dyDescent="0.2">
      <c r="A949" s="441"/>
      <c r="B949" s="441"/>
      <c r="C949" s="447"/>
      <c r="D949" s="447"/>
      <c r="E949" s="447"/>
      <c r="F949" s="447"/>
      <c r="G949" s="447"/>
      <c r="H949" s="447"/>
      <c r="I949" s="447"/>
      <c r="J949" s="447"/>
      <c r="K949" s="447"/>
      <c r="L949" s="447"/>
      <c r="M949" s="447"/>
      <c r="N949" s="486"/>
      <c r="O949" s="441"/>
      <c r="P949" s="441"/>
      <c r="Q949" s="441"/>
      <c r="R949" s="441"/>
      <c r="S949" s="441"/>
      <c r="T949" s="441"/>
      <c r="U949" s="441"/>
      <c r="V949" s="441"/>
      <c r="W949" s="441"/>
      <c r="X949" s="441"/>
      <c r="Y949" s="441"/>
      <c r="Z949" s="441"/>
    </row>
    <row r="950" spans="1:26" ht="12.75" customHeight="1" x14ac:dyDescent="0.2">
      <c r="A950" s="441"/>
      <c r="B950" s="441"/>
      <c r="C950" s="447"/>
      <c r="D950" s="447"/>
      <c r="E950" s="447"/>
      <c r="F950" s="447"/>
      <c r="G950" s="447"/>
      <c r="H950" s="447"/>
      <c r="I950" s="447"/>
      <c r="J950" s="447"/>
      <c r="K950" s="447"/>
      <c r="L950" s="447"/>
      <c r="M950" s="447"/>
      <c r="N950" s="486"/>
      <c r="O950" s="441"/>
      <c r="P950" s="441"/>
      <c r="Q950" s="441"/>
      <c r="R950" s="441"/>
      <c r="S950" s="441"/>
      <c r="T950" s="441"/>
      <c r="U950" s="441"/>
      <c r="V950" s="441"/>
      <c r="W950" s="441"/>
      <c r="X950" s="441"/>
      <c r="Y950" s="441"/>
      <c r="Z950" s="441"/>
    </row>
    <row r="951" spans="1:26" ht="12.75" customHeight="1" x14ac:dyDescent="0.2">
      <c r="A951" s="441"/>
      <c r="B951" s="441"/>
      <c r="C951" s="447"/>
      <c r="D951" s="447"/>
      <c r="E951" s="447"/>
      <c r="F951" s="447"/>
      <c r="G951" s="447"/>
      <c r="H951" s="447"/>
      <c r="I951" s="447"/>
      <c r="J951" s="447"/>
      <c r="K951" s="447"/>
      <c r="L951" s="447"/>
      <c r="M951" s="447"/>
      <c r="N951" s="486"/>
      <c r="O951" s="441"/>
      <c r="P951" s="441"/>
      <c r="Q951" s="441"/>
      <c r="R951" s="441"/>
      <c r="S951" s="441"/>
      <c r="T951" s="441"/>
      <c r="U951" s="441"/>
      <c r="V951" s="441"/>
      <c r="W951" s="441"/>
      <c r="X951" s="441"/>
      <c r="Y951" s="441"/>
      <c r="Z951" s="441"/>
    </row>
    <row r="952" spans="1:26" ht="12.75" customHeight="1" x14ac:dyDescent="0.2">
      <c r="A952" s="441"/>
      <c r="B952" s="441"/>
      <c r="C952" s="447"/>
      <c r="D952" s="447"/>
      <c r="E952" s="447"/>
      <c r="F952" s="447"/>
      <c r="G952" s="447"/>
      <c r="H952" s="447"/>
      <c r="I952" s="447"/>
      <c r="J952" s="447"/>
      <c r="K952" s="447"/>
      <c r="L952" s="447"/>
      <c r="M952" s="447"/>
      <c r="N952" s="486"/>
      <c r="O952" s="441"/>
      <c r="P952" s="441"/>
      <c r="Q952" s="441"/>
      <c r="R952" s="441"/>
      <c r="S952" s="441"/>
      <c r="T952" s="441"/>
      <c r="U952" s="441"/>
      <c r="V952" s="441"/>
      <c r="W952" s="441"/>
      <c r="X952" s="441"/>
      <c r="Y952" s="441"/>
      <c r="Z952" s="441"/>
    </row>
    <row r="953" spans="1:26" ht="12.75" customHeight="1" x14ac:dyDescent="0.2">
      <c r="A953" s="441"/>
      <c r="B953" s="441"/>
      <c r="C953" s="447"/>
      <c r="D953" s="447"/>
      <c r="E953" s="447"/>
      <c r="F953" s="447"/>
      <c r="G953" s="447"/>
      <c r="H953" s="447"/>
      <c r="I953" s="447"/>
      <c r="J953" s="447"/>
      <c r="K953" s="447"/>
      <c r="L953" s="447"/>
      <c r="M953" s="447"/>
      <c r="N953" s="486"/>
      <c r="O953" s="441"/>
      <c r="P953" s="441"/>
      <c r="Q953" s="441"/>
      <c r="R953" s="441"/>
      <c r="S953" s="441"/>
      <c r="T953" s="441"/>
      <c r="U953" s="441"/>
      <c r="V953" s="441"/>
      <c r="W953" s="441"/>
      <c r="X953" s="441"/>
      <c r="Y953" s="441"/>
      <c r="Z953" s="441"/>
    </row>
    <row r="954" spans="1:26" ht="12.75" customHeight="1" x14ac:dyDescent="0.2">
      <c r="A954" s="441"/>
      <c r="B954" s="441"/>
      <c r="C954" s="447"/>
      <c r="D954" s="447"/>
      <c r="E954" s="447"/>
      <c r="F954" s="447"/>
      <c r="G954" s="447"/>
      <c r="H954" s="447"/>
      <c r="I954" s="447"/>
      <c r="J954" s="447"/>
      <c r="K954" s="447"/>
      <c r="L954" s="447"/>
      <c r="M954" s="447"/>
      <c r="N954" s="486"/>
      <c r="O954" s="441"/>
      <c r="P954" s="441"/>
      <c r="Q954" s="441"/>
      <c r="R954" s="441"/>
      <c r="S954" s="441"/>
      <c r="T954" s="441"/>
      <c r="U954" s="441"/>
      <c r="V954" s="441"/>
      <c r="W954" s="441"/>
      <c r="X954" s="441"/>
      <c r="Y954" s="441"/>
      <c r="Z954" s="441"/>
    </row>
    <row r="955" spans="1:26" ht="12.75" customHeight="1" x14ac:dyDescent="0.2">
      <c r="A955" s="441"/>
      <c r="B955" s="441"/>
      <c r="C955" s="447"/>
      <c r="D955" s="447"/>
      <c r="E955" s="447"/>
      <c r="F955" s="447"/>
      <c r="G955" s="447"/>
      <c r="H955" s="447"/>
      <c r="I955" s="447"/>
      <c r="J955" s="447"/>
      <c r="K955" s="447"/>
      <c r="L955" s="447"/>
      <c r="M955" s="447"/>
      <c r="N955" s="486"/>
      <c r="O955" s="441"/>
      <c r="P955" s="441"/>
      <c r="Q955" s="441"/>
      <c r="R955" s="441"/>
      <c r="S955" s="441"/>
      <c r="T955" s="441"/>
      <c r="U955" s="441"/>
      <c r="V955" s="441"/>
      <c r="W955" s="441"/>
      <c r="X955" s="441"/>
      <c r="Y955" s="441"/>
      <c r="Z955" s="441"/>
    </row>
    <row r="956" spans="1:26" ht="12.75" customHeight="1" x14ac:dyDescent="0.2">
      <c r="A956" s="441"/>
      <c r="B956" s="441"/>
      <c r="C956" s="447"/>
      <c r="D956" s="447"/>
      <c r="E956" s="447"/>
      <c r="F956" s="447"/>
      <c r="G956" s="447"/>
      <c r="H956" s="447"/>
      <c r="I956" s="447"/>
      <c r="J956" s="447"/>
      <c r="K956" s="447"/>
      <c r="L956" s="447"/>
      <c r="M956" s="447"/>
      <c r="N956" s="486"/>
      <c r="O956" s="441"/>
      <c r="P956" s="441"/>
      <c r="Q956" s="441"/>
      <c r="R956" s="441"/>
      <c r="S956" s="441"/>
      <c r="T956" s="441"/>
      <c r="U956" s="441"/>
      <c r="V956" s="441"/>
      <c r="W956" s="441"/>
      <c r="X956" s="441"/>
      <c r="Y956" s="441"/>
      <c r="Z956" s="441"/>
    </row>
    <row r="957" spans="1:26" ht="12.75" customHeight="1" x14ac:dyDescent="0.2">
      <c r="A957" s="441"/>
      <c r="B957" s="441"/>
      <c r="C957" s="447"/>
      <c r="D957" s="447"/>
      <c r="E957" s="447"/>
      <c r="F957" s="447"/>
      <c r="G957" s="447"/>
      <c r="H957" s="447"/>
      <c r="I957" s="447"/>
      <c r="J957" s="447"/>
      <c r="K957" s="447"/>
      <c r="L957" s="447"/>
      <c r="M957" s="447"/>
      <c r="N957" s="486"/>
      <c r="O957" s="441"/>
      <c r="P957" s="441"/>
      <c r="Q957" s="441"/>
      <c r="R957" s="441"/>
      <c r="S957" s="441"/>
      <c r="T957" s="441"/>
      <c r="U957" s="441"/>
      <c r="V957" s="441"/>
      <c r="W957" s="441"/>
      <c r="X957" s="441"/>
      <c r="Y957" s="441"/>
      <c r="Z957" s="441"/>
    </row>
    <row r="958" spans="1:26" ht="12.75" customHeight="1" x14ac:dyDescent="0.2">
      <c r="A958" s="441"/>
      <c r="B958" s="441"/>
      <c r="C958" s="447"/>
      <c r="D958" s="447"/>
      <c r="E958" s="447"/>
      <c r="F958" s="447"/>
      <c r="G958" s="447"/>
      <c r="H958" s="447"/>
      <c r="I958" s="447"/>
      <c r="J958" s="447"/>
      <c r="K958" s="447"/>
      <c r="L958" s="447"/>
      <c r="M958" s="447"/>
      <c r="N958" s="486"/>
      <c r="O958" s="441"/>
      <c r="P958" s="441"/>
      <c r="Q958" s="441"/>
      <c r="R958" s="441"/>
      <c r="S958" s="441"/>
      <c r="T958" s="441"/>
      <c r="U958" s="441"/>
      <c r="V958" s="441"/>
      <c r="W958" s="441"/>
      <c r="X958" s="441"/>
      <c r="Y958" s="441"/>
      <c r="Z958" s="441"/>
    </row>
    <row r="959" spans="1:26" ht="12.75" customHeight="1" x14ac:dyDescent="0.2">
      <c r="A959" s="441"/>
      <c r="B959" s="441"/>
      <c r="C959" s="447"/>
      <c r="D959" s="447"/>
      <c r="E959" s="447"/>
      <c r="F959" s="447"/>
      <c r="G959" s="447"/>
      <c r="H959" s="447"/>
      <c r="I959" s="447"/>
      <c r="J959" s="447"/>
      <c r="K959" s="447"/>
      <c r="L959" s="447"/>
      <c r="M959" s="447"/>
      <c r="N959" s="486"/>
      <c r="O959" s="441"/>
      <c r="P959" s="441"/>
      <c r="Q959" s="441"/>
      <c r="R959" s="441"/>
      <c r="S959" s="441"/>
      <c r="T959" s="441"/>
      <c r="U959" s="441"/>
      <c r="V959" s="441"/>
      <c r="W959" s="441"/>
      <c r="X959" s="441"/>
      <c r="Y959" s="441"/>
      <c r="Z959" s="441"/>
    </row>
    <row r="960" spans="1:26" ht="12.75" customHeight="1" x14ac:dyDescent="0.2">
      <c r="A960" s="441"/>
      <c r="B960" s="441"/>
      <c r="C960" s="447"/>
      <c r="D960" s="447"/>
      <c r="E960" s="447"/>
      <c r="F960" s="447"/>
      <c r="G960" s="447"/>
      <c r="H960" s="447"/>
      <c r="I960" s="447"/>
      <c r="J960" s="447"/>
      <c r="K960" s="447"/>
      <c r="L960" s="447"/>
      <c r="M960" s="447"/>
      <c r="N960" s="486"/>
      <c r="O960" s="441"/>
      <c r="P960" s="441"/>
      <c r="Q960" s="441"/>
      <c r="R960" s="441"/>
      <c r="S960" s="441"/>
      <c r="T960" s="441"/>
      <c r="U960" s="441"/>
      <c r="V960" s="441"/>
      <c r="W960" s="441"/>
      <c r="X960" s="441"/>
      <c r="Y960" s="441"/>
      <c r="Z960" s="441"/>
    </row>
    <row r="961" spans="1:26" ht="12.75" customHeight="1" x14ac:dyDescent="0.2">
      <c r="A961" s="441"/>
      <c r="B961" s="441"/>
      <c r="C961" s="447"/>
      <c r="D961" s="447"/>
      <c r="E961" s="447"/>
      <c r="F961" s="447"/>
      <c r="G961" s="447"/>
      <c r="H961" s="447"/>
      <c r="I961" s="447"/>
      <c r="J961" s="447"/>
      <c r="K961" s="447"/>
      <c r="L961" s="447"/>
      <c r="M961" s="447"/>
      <c r="N961" s="486"/>
      <c r="O961" s="441"/>
      <c r="P961" s="441"/>
      <c r="Q961" s="441"/>
      <c r="R961" s="441"/>
      <c r="S961" s="441"/>
      <c r="T961" s="441"/>
      <c r="U961" s="441"/>
      <c r="V961" s="441"/>
      <c r="W961" s="441"/>
      <c r="X961" s="441"/>
      <c r="Y961" s="441"/>
      <c r="Z961" s="441"/>
    </row>
    <row r="962" spans="1:26" ht="12.75" customHeight="1" x14ac:dyDescent="0.2">
      <c r="A962" s="441"/>
      <c r="B962" s="441"/>
      <c r="C962" s="447"/>
      <c r="D962" s="447"/>
      <c r="E962" s="447"/>
      <c r="F962" s="447"/>
      <c r="G962" s="447"/>
      <c r="H962" s="447"/>
      <c r="I962" s="447"/>
      <c r="J962" s="447"/>
      <c r="K962" s="447"/>
      <c r="L962" s="447"/>
      <c r="M962" s="447"/>
      <c r="N962" s="486"/>
      <c r="O962" s="441"/>
      <c r="P962" s="441"/>
      <c r="Q962" s="441"/>
      <c r="R962" s="441"/>
      <c r="S962" s="441"/>
      <c r="T962" s="441"/>
      <c r="U962" s="441"/>
      <c r="V962" s="441"/>
      <c r="W962" s="441"/>
      <c r="X962" s="441"/>
      <c r="Y962" s="441"/>
      <c r="Z962" s="441"/>
    </row>
    <row r="963" spans="1:26" ht="12.75" customHeight="1" x14ac:dyDescent="0.2">
      <c r="A963" s="441"/>
      <c r="B963" s="441"/>
      <c r="C963" s="447"/>
      <c r="D963" s="447"/>
      <c r="E963" s="447"/>
      <c r="F963" s="447"/>
      <c r="G963" s="447"/>
      <c r="H963" s="447"/>
      <c r="I963" s="447"/>
      <c r="J963" s="447"/>
      <c r="K963" s="447"/>
      <c r="L963" s="447"/>
      <c r="M963" s="447"/>
      <c r="N963" s="486"/>
      <c r="O963" s="441"/>
      <c r="P963" s="441"/>
      <c r="Q963" s="441"/>
      <c r="R963" s="441"/>
      <c r="S963" s="441"/>
      <c r="T963" s="441"/>
      <c r="U963" s="441"/>
      <c r="V963" s="441"/>
      <c r="W963" s="441"/>
      <c r="X963" s="441"/>
      <c r="Y963" s="441"/>
      <c r="Z963" s="441"/>
    </row>
    <row r="964" spans="1:26" ht="12.75" customHeight="1" x14ac:dyDescent="0.2">
      <c r="A964" s="441"/>
      <c r="B964" s="441"/>
      <c r="C964" s="447"/>
      <c r="D964" s="447"/>
      <c r="E964" s="447"/>
      <c r="F964" s="447"/>
      <c r="G964" s="447"/>
      <c r="H964" s="447"/>
      <c r="I964" s="447"/>
      <c r="J964" s="447"/>
      <c r="K964" s="447"/>
      <c r="L964" s="447"/>
      <c r="M964" s="447"/>
      <c r="N964" s="486"/>
      <c r="O964" s="441"/>
      <c r="P964" s="441"/>
      <c r="Q964" s="441"/>
      <c r="R964" s="441"/>
      <c r="S964" s="441"/>
      <c r="T964" s="441"/>
      <c r="U964" s="441"/>
      <c r="V964" s="441"/>
      <c r="W964" s="441"/>
      <c r="X964" s="441"/>
      <c r="Y964" s="441"/>
      <c r="Z964" s="441"/>
    </row>
    <row r="965" spans="1:26" ht="12.75" customHeight="1" x14ac:dyDescent="0.2">
      <c r="A965" s="441"/>
      <c r="B965" s="441"/>
      <c r="C965" s="447"/>
      <c r="D965" s="447"/>
      <c r="E965" s="447"/>
      <c r="F965" s="447"/>
      <c r="G965" s="447"/>
      <c r="H965" s="447"/>
      <c r="I965" s="447"/>
      <c r="J965" s="447"/>
      <c r="K965" s="447"/>
      <c r="L965" s="447"/>
      <c r="M965" s="447"/>
      <c r="N965" s="486"/>
      <c r="O965" s="441"/>
      <c r="P965" s="441"/>
      <c r="Q965" s="441"/>
      <c r="R965" s="441"/>
      <c r="S965" s="441"/>
      <c r="T965" s="441"/>
      <c r="U965" s="441"/>
      <c r="V965" s="441"/>
      <c r="W965" s="441"/>
      <c r="X965" s="441"/>
      <c r="Y965" s="441"/>
      <c r="Z965" s="441"/>
    </row>
    <row r="966" spans="1:26" ht="12.75" customHeight="1" x14ac:dyDescent="0.2">
      <c r="A966" s="441"/>
      <c r="B966" s="441"/>
      <c r="C966" s="447"/>
      <c r="D966" s="447"/>
      <c r="E966" s="447"/>
      <c r="F966" s="447"/>
      <c r="G966" s="447"/>
      <c r="H966" s="447"/>
      <c r="I966" s="447"/>
      <c r="J966" s="447"/>
      <c r="K966" s="447"/>
      <c r="L966" s="447"/>
      <c r="M966" s="447"/>
      <c r="N966" s="486"/>
      <c r="O966" s="441"/>
      <c r="P966" s="441"/>
      <c r="Q966" s="441"/>
      <c r="R966" s="441"/>
      <c r="S966" s="441"/>
      <c r="T966" s="441"/>
      <c r="U966" s="441"/>
      <c r="V966" s="441"/>
      <c r="W966" s="441"/>
      <c r="X966" s="441"/>
      <c r="Y966" s="441"/>
      <c r="Z966" s="441"/>
    </row>
    <row r="967" spans="1:26" ht="12.75" customHeight="1" x14ac:dyDescent="0.2">
      <c r="A967" s="441"/>
      <c r="B967" s="441"/>
      <c r="C967" s="447"/>
      <c r="D967" s="447"/>
      <c r="E967" s="447"/>
      <c r="F967" s="447"/>
      <c r="G967" s="447"/>
      <c r="H967" s="447"/>
      <c r="I967" s="447"/>
      <c r="J967" s="447"/>
      <c r="K967" s="447"/>
      <c r="L967" s="447"/>
      <c r="M967" s="447"/>
      <c r="N967" s="486"/>
      <c r="O967" s="441"/>
      <c r="P967" s="441"/>
      <c r="Q967" s="441"/>
      <c r="R967" s="441"/>
      <c r="S967" s="441"/>
      <c r="T967" s="441"/>
      <c r="U967" s="441"/>
      <c r="V967" s="441"/>
      <c r="W967" s="441"/>
      <c r="X967" s="441"/>
      <c r="Y967" s="441"/>
      <c r="Z967" s="441"/>
    </row>
    <row r="968" spans="1:26" ht="12.75" customHeight="1" x14ac:dyDescent="0.2">
      <c r="A968" s="441"/>
      <c r="B968" s="441"/>
      <c r="C968" s="447"/>
      <c r="D968" s="447"/>
      <c r="E968" s="447"/>
      <c r="F968" s="447"/>
      <c r="G968" s="447"/>
      <c r="H968" s="447"/>
      <c r="I968" s="447"/>
      <c r="J968" s="447"/>
      <c r="K968" s="447"/>
      <c r="L968" s="447"/>
      <c r="M968" s="447"/>
      <c r="N968" s="486"/>
      <c r="O968" s="441"/>
      <c r="P968" s="441"/>
      <c r="Q968" s="441"/>
      <c r="R968" s="441"/>
      <c r="S968" s="441"/>
      <c r="T968" s="441"/>
      <c r="U968" s="441"/>
      <c r="V968" s="441"/>
      <c r="W968" s="441"/>
      <c r="X968" s="441"/>
      <c r="Y968" s="441"/>
      <c r="Z968" s="441"/>
    </row>
    <row r="969" spans="1:26" ht="12.75" customHeight="1" x14ac:dyDescent="0.2">
      <c r="A969" s="441"/>
      <c r="B969" s="441"/>
      <c r="C969" s="447"/>
      <c r="D969" s="447"/>
      <c r="E969" s="447"/>
      <c r="F969" s="447"/>
      <c r="G969" s="447"/>
      <c r="H969" s="447"/>
      <c r="I969" s="447"/>
      <c r="J969" s="447"/>
      <c r="K969" s="447"/>
      <c r="L969" s="447"/>
      <c r="M969" s="447"/>
      <c r="N969" s="486"/>
      <c r="O969" s="441"/>
      <c r="P969" s="441"/>
      <c r="Q969" s="441"/>
      <c r="R969" s="441"/>
      <c r="S969" s="441"/>
      <c r="T969" s="441"/>
      <c r="U969" s="441"/>
      <c r="V969" s="441"/>
      <c r="W969" s="441"/>
      <c r="X969" s="441"/>
      <c r="Y969" s="441"/>
      <c r="Z969" s="441"/>
    </row>
    <row r="970" spans="1:26" ht="12.75" customHeight="1" x14ac:dyDescent="0.2">
      <c r="A970" s="441"/>
      <c r="B970" s="441"/>
      <c r="C970" s="447"/>
      <c r="D970" s="447"/>
      <c r="E970" s="447"/>
      <c r="F970" s="447"/>
      <c r="G970" s="447"/>
      <c r="H970" s="447"/>
      <c r="I970" s="447"/>
      <c r="J970" s="447"/>
      <c r="K970" s="447"/>
      <c r="L970" s="447"/>
      <c r="M970" s="447"/>
      <c r="N970" s="486"/>
      <c r="O970" s="441"/>
      <c r="P970" s="441"/>
      <c r="Q970" s="441"/>
      <c r="R970" s="441"/>
      <c r="S970" s="441"/>
      <c r="T970" s="441"/>
      <c r="U970" s="441"/>
      <c r="V970" s="441"/>
      <c r="W970" s="441"/>
      <c r="X970" s="441"/>
      <c r="Y970" s="441"/>
      <c r="Z970" s="441"/>
    </row>
    <row r="971" spans="1:26" ht="12.75" customHeight="1" x14ac:dyDescent="0.2">
      <c r="A971" s="441"/>
      <c r="B971" s="441"/>
      <c r="C971" s="447"/>
      <c r="D971" s="447"/>
      <c r="E971" s="447"/>
      <c r="F971" s="447"/>
      <c r="G971" s="447"/>
      <c r="H971" s="447"/>
      <c r="I971" s="447"/>
      <c r="J971" s="447"/>
      <c r="K971" s="447"/>
      <c r="L971" s="447"/>
      <c r="M971" s="447"/>
      <c r="N971" s="486"/>
      <c r="O971" s="441"/>
      <c r="P971" s="441"/>
      <c r="Q971" s="441"/>
      <c r="R971" s="441"/>
      <c r="S971" s="441"/>
      <c r="T971" s="441"/>
      <c r="U971" s="441"/>
      <c r="V971" s="441"/>
      <c r="W971" s="441"/>
      <c r="X971" s="441"/>
      <c r="Y971" s="441"/>
      <c r="Z971" s="441"/>
    </row>
    <row r="972" spans="1:26" ht="12.75" customHeight="1" x14ac:dyDescent="0.2">
      <c r="A972" s="441"/>
      <c r="B972" s="441"/>
      <c r="C972" s="447"/>
      <c r="D972" s="447"/>
      <c r="E972" s="447"/>
      <c r="F972" s="447"/>
      <c r="G972" s="447"/>
      <c r="H972" s="447"/>
      <c r="I972" s="447"/>
      <c r="J972" s="447"/>
      <c r="K972" s="447"/>
      <c r="L972" s="447"/>
      <c r="M972" s="447"/>
      <c r="N972" s="486"/>
      <c r="O972" s="441"/>
      <c r="P972" s="441"/>
      <c r="Q972" s="441"/>
      <c r="R972" s="441"/>
      <c r="S972" s="441"/>
      <c r="T972" s="441"/>
      <c r="U972" s="441"/>
      <c r="V972" s="441"/>
      <c r="W972" s="441"/>
      <c r="X972" s="441"/>
      <c r="Y972" s="441"/>
      <c r="Z972" s="441"/>
    </row>
    <row r="973" spans="1:26" ht="12.75" customHeight="1" x14ac:dyDescent="0.2">
      <c r="A973" s="441"/>
      <c r="B973" s="441"/>
      <c r="C973" s="447"/>
      <c r="D973" s="447"/>
      <c r="E973" s="447"/>
      <c r="F973" s="447"/>
      <c r="G973" s="447"/>
      <c r="H973" s="447"/>
      <c r="I973" s="447"/>
      <c r="J973" s="447"/>
      <c r="K973" s="447"/>
      <c r="L973" s="447"/>
      <c r="M973" s="447"/>
      <c r="N973" s="486"/>
      <c r="O973" s="441"/>
      <c r="P973" s="441"/>
      <c r="Q973" s="441"/>
      <c r="R973" s="441"/>
      <c r="S973" s="441"/>
      <c r="T973" s="441"/>
      <c r="U973" s="441"/>
      <c r="V973" s="441"/>
      <c r="W973" s="441"/>
      <c r="X973" s="441"/>
      <c r="Y973" s="441"/>
      <c r="Z973" s="441"/>
    </row>
    <row r="974" spans="1:26" ht="12.75" customHeight="1" x14ac:dyDescent="0.2">
      <c r="A974" s="441"/>
      <c r="B974" s="441"/>
      <c r="C974" s="447"/>
      <c r="D974" s="447"/>
      <c r="E974" s="447"/>
      <c r="F974" s="447"/>
      <c r="G974" s="447"/>
      <c r="H974" s="447"/>
      <c r="I974" s="447"/>
      <c r="J974" s="447"/>
      <c r="K974" s="447"/>
      <c r="L974" s="447"/>
      <c r="M974" s="447"/>
      <c r="N974" s="486"/>
      <c r="O974" s="441"/>
      <c r="P974" s="441"/>
      <c r="Q974" s="441"/>
      <c r="R974" s="441"/>
      <c r="S974" s="441"/>
      <c r="T974" s="441"/>
      <c r="U974" s="441"/>
      <c r="V974" s="441"/>
      <c r="W974" s="441"/>
      <c r="X974" s="441"/>
      <c r="Y974" s="441"/>
      <c r="Z974" s="441"/>
    </row>
    <row r="975" spans="1:26" ht="12.75" customHeight="1" x14ac:dyDescent="0.2">
      <c r="A975" s="441"/>
      <c r="B975" s="441"/>
      <c r="C975" s="447"/>
      <c r="D975" s="447"/>
      <c r="E975" s="447"/>
      <c r="F975" s="447"/>
      <c r="G975" s="447"/>
      <c r="H975" s="447"/>
      <c r="I975" s="447"/>
      <c r="J975" s="447"/>
      <c r="K975" s="447"/>
      <c r="L975" s="447"/>
      <c r="M975" s="447"/>
      <c r="N975" s="486"/>
      <c r="O975" s="441"/>
      <c r="P975" s="441"/>
      <c r="Q975" s="441"/>
      <c r="R975" s="441"/>
      <c r="S975" s="441"/>
      <c r="T975" s="441"/>
      <c r="U975" s="441"/>
      <c r="V975" s="441"/>
      <c r="W975" s="441"/>
      <c r="X975" s="441"/>
      <c r="Y975" s="441"/>
      <c r="Z975" s="441"/>
    </row>
    <row r="976" spans="1:26" ht="12.75" customHeight="1" x14ac:dyDescent="0.2">
      <c r="A976" s="441"/>
      <c r="B976" s="441"/>
      <c r="C976" s="447"/>
      <c r="D976" s="447"/>
      <c r="E976" s="447"/>
      <c r="F976" s="447"/>
      <c r="G976" s="447"/>
      <c r="H976" s="447"/>
      <c r="I976" s="447"/>
      <c r="J976" s="447"/>
      <c r="K976" s="447"/>
      <c r="L976" s="447"/>
      <c r="M976" s="447"/>
      <c r="N976" s="486"/>
      <c r="O976" s="441"/>
      <c r="P976" s="441"/>
      <c r="Q976" s="441"/>
      <c r="R976" s="441"/>
      <c r="S976" s="441"/>
      <c r="T976" s="441"/>
      <c r="U976" s="441"/>
      <c r="V976" s="441"/>
      <c r="W976" s="441"/>
      <c r="X976" s="441"/>
      <c r="Y976" s="441"/>
      <c r="Z976" s="441"/>
    </row>
    <row r="977" spans="1:26" ht="12.75" customHeight="1" x14ac:dyDescent="0.2">
      <c r="A977" s="441"/>
      <c r="B977" s="441"/>
      <c r="C977" s="447"/>
      <c r="D977" s="447"/>
      <c r="E977" s="447"/>
      <c r="F977" s="447"/>
      <c r="G977" s="447"/>
      <c r="H977" s="447"/>
      <c r="I977" s="447"/>
      <c r="J977" s="447"/>
      <c r="K977" s="447"/>
      <c r="L977" s="447"/>
      <c r="M977" s="447"/>
      <c r="N977" s="486"/>
      <c r="O977" s="441"/>
      <c r="P977" s="441"/>
      <c r="Q977" s="441"/>
      <c r="R977" s="441"/>
      <c r="S977" s="441"/>
      <c r="T977" s="441"/>
      <c r="U977" s="441"/>
      <c r="V977" s="441"/>
      <c r="W977" s="441"/>
      <c r="X977" s="441"/>
      <c r="Y977" s="441"/>
      <c r="Z977" s="441"/>
    </row>
    <row r="978" spans="1:26" ht="12.75" customHeight="1" x14ac:dyDescent="0.2">
      <c r="A978" s="441"/>
      <c r="B978" s="441"/>
      <c r="C978" s="447"/>
      <c r="D978" s="447"/>
      <c r="E978" s="447"/>
      <c r="F978" s="447"/>
      <c r="G978" s="447"/>
      <c r="H978" s="447"/>
      <c r="I978" s="447"/>
      <c r="J978" s="447"/>
      <c r="K978" s="447"/>
      <c r="L978" s="447"/>
      <c r="M978" s="447"/>
      <c r="N978" s="486"/>
      <c r="O978" s="441"/>
      <c r="P978" s="441"/>
      <c r="Q978" s="441"/>
      <c r="R978" s="441"/>
      <c r="S978" s="441"/>
      <c r="T978" s="441"/>
      <c r="U978" s="441"/>
      <c r="V978" s="441"/>
      <c r="W978" s="441"/>
      <c r="X978" s="441"/>
      <c r="Y978" s="441"/>
      <c r="Z978" s="441"/>
    </row>
    <row r="979" spans="1:26" ht="12.75" customHeight="1" x14ac:dyDescent="0.2">
      <c r="A979" s="441"/>
      <c r="B979" s="441"/>
      <c r="C979" s="447"/>
      <c r="D979" s="447"/>
      <c r="E979" s="447"/>
      <c r="F979" s="447"/>
      <c r="G979" s="447"/>
      <c r="H979" s="447"/>
      <c r="I979" s="447"/>
      <c r="J979" s="447"/>
      <c r="K979" s="447"/>
      <c r="L979" s="447"/>
      <c r="M979" s="447"/>
      <c r="N979" s="486"/>
      <c r="O979" s="441"/>
      <c r="P979" s="441"/>
      <c r="Q979" s="441"/>
      <c r="R979" s="441"/>
      <c r="S979" s="441"/>
      <c r="T979" s="441"/>
      <c r="U979" s="441"/>
      <c r="V979" s="441"/>
      <c r="W979" s="441"/>
      <c r="X979" s="441"/>
      <c r="Y979" s="441"/>
      <c r="Z979" s="441"/>
    </row>
    <row r="980" spans="1:26" ht="12.75" customHeight="1" x14ac:dyDescent="0.2">
      <c r="A980" s="441"/>
      <c r="B980" s="441"/>
      <c r="C980" s="447"/>
      <c r="D980" s="447"/>
      <c r="E980" s="447"/>
      <c r="F980" s="447"/>
      <c r="G980" s="447"/>
      <c r="H980" s="447"/>
      <c r="I980" s="447"/>
      <c r="J980" s="447"/>
      <c r="K980" s="447"/>
      <c r="L980" s="447"/>
      <c r="M980" s="447"/>
      <c r="N980" s="486"/>
      <c r="O980" s="441"/>
      <c r="P980" s="441"/>
      <c r="Q980" s="441"/>
      <c r="R980" s="441"/>
      <c r="S980" s="441"/>
      <c r="T980" s="441"/>
      <c r="U980" s="441"/>
      <c r="V980" s="441"/>
      <c r="W980" s="441"/>
      <c r="X980" s="441"/>
      <c r="Y980" s="441"/>
      <c r="Z980" s="441"/>
    </row>
    <row r="981" spans="1:26" ht="12.75" customHeight="1" x14ac:dyDescent="0.2">
      <c r="A981" s="441"/>
      <c r="B981" s="441"/>
      <c r="C981" s="447"/>
      <c r="D981" s="447"/>
      <c r="E981" s="447"/>
      <c r="F981" s="447"/>
      <c r="G981" s="447"/>
      <c r="H981" s="447"/>
      <c r="I981" s="447"/>
      <c r="J981" s="447"/>
      <c r="K981" s="447"/>
      <c r="L981" s="447"/>
      <c r="M981" s="447"/>
      <c r="N981" s="486"/>
      <c r="O981" s="441"/>
      <c r="P981" s="441"/>
      <c r="Q981" s="441"/>
      <c r="R981" s="441"/>
      <c r="S981" s="441"/>
      <c r="T981" s="441"/>
      <c r="U981" s="441"/>
      <c r="V981" s="441"/>
      <c r="W981" s="441"/>
      <c r="X981" s="441"/>
      <c r="Y981" s="441"/>
      <c r="Z981" s="441"/>
    </row>
    <row r="982" spans="1:26" ht="12.75" customHeight="1" x14ac:dyDescent="0.2">
      <c r="A982" s="441"/>
      <c r="B982" s="441"/>
      <c r="C982" s="447"/>
      <c r="D982" s="447"/>
      <c r="E982" s="447"/>
      <c r="F982" s="447"/>
      <c r="G982" s="447"/>
      <c r="H982" s="447"/>
      <c r="I982" s="447"/>
      <c r="J982" s="447"/>
      <c r="K982" s="447"/>
      <c r="L982" s="447"/>
      <c r="M982" s="447"/>
      <c r="N982" s="486"/>
      <c r="O982" s="441"/>
      <c r="P982" s="441"/>
      <c r="Q982" s="441"/>
      <c r="R982" s="441"/>
      <c r="S982" s="441"/>
      <c r="T982" s="441"/>
      <c r="U982" s="441"/>
      <c r="V982" s="441"/>
      <c r="W982" s="441"/>
      <c r="X982" s="441"/>
      <c r="Y982" s="441"/>
      <c r="Z982" s="441"/>
    </row>
    <row r="983" spans="1:26" ht="12.75" customHeight="1" x14ac:dyDescent="0.2">
      <c r="A983" s="441"/>
      <c r="B983" s="441"/>
      <c r="C983" s="447"/>
      <c r="D983" s="447"/>
      <c r="E983" s="447"/>
      <c r="F983" s="447"/>
      <c r="G983" s="447"/>
      <c r="H983" s="447"/>
      <c r="I983" s="447"/>
      <c r="J983" s="447"/>
      <c r="K983" s="447"/>
      <c r="L983" s="447"/>
      <c r="M983" s="447"/>
      <c r="N983" s="486"/>
      <c r="O983" s="441"/>
      <c r="P983" s="441"/>
      <c r="Q983" s="441"/>
      <c r="R983" s="441"/>
      <c r="S983" s="441"/>
      <c r="T983" s="441"/>
      <c r="U983" s="441"/>
      <c r="V983" s="441"/>
      <c r="W983" s="441"/>
      <c r="X983" s="441"/>
      <c r="Y983" s="441"/>
      <c r="Z983" s="441"/>
    </row>
    <row r="984" spans="1:26" ht="12.75" customHeight="1" x14ac:dyDescent="0.2">
      <c r="A984" s="441"/>
      <c r="B984" s="441"/>
      <c r="C984" s="447"/>
      <c r="D984" s="447"/>
      <c r="E984" s="447"/>
      <c r="F984" s="447"/>
      <c r="G984" s="447"/>
      <c r="H984" s="447"/>
      <c r="I984" s="447"/>
      <c r="J984" s="447"/>
      <c r="K984" s="447"/>
      <c r="L984" s="447"/>
      <c r="M984" s="447"/>
      <c r="N984" s="486"/>
      <c r="O984" s="441"/>
      <c r="P984" s="441"/>
      <c r="Q984" s="441"/>
      <c r="R984" s="441"/>
      <c r="S984" s="441"/>
      <c r="T984" s="441"/>
      <c r="U984" s="441"/>
      <c r="V984" s="441"/>
      <c r="W984" s="441"/>
      <c r="X984" s="441"/>
      <c r="Y984" s="441"/>
      <c r="Z984" s="441"/>
    </row>
    <row r="985" spans="1:26" ht="12.75" customHeight="1" x14ac:dyDescent="0.2">
      <c r="A985" s="441"/>
      <c r="B985" s="441"/>
      <c r="C985" s="447"/>
      <c r="D985" s="447"/>
      <c r="E985" s="447"/>
      <c r="F985" s="447"/>
      <c r="G985" s="447"/>
      <c r="H985" s="447"/>
      <c r="I985" s="447"/>
      <c r="J985" s="447"/>
      <c r="K985" s="447"/>
      <c r="L985" s="447"/>
      <c r="M985" s="447"/>
      <c r="N985" s="486"/>
      <c r="O985" s="441"/>
      <c r="P985" s="441"/>
      <c r="Q985" s="441"/>
      <c r="R985" s="441"/>
      <c r="S985" s="441"/>
      <c r="T985" s="441"/>
      <c r="U985" s="441"/>
      <c r="V985" s="441"/>
      <c r="W985" s="441"/>
      <c r="X985" s="441"/>
      <c r="Y985" s="441"/>
      <c r="Z985" s="441"/>
    </row>
    <row r="986" spans="1:26" ht="12.75" customHeight="1" x14ac:dyDescent="0.2">
      <c r="A986" s="441"/>
      <c r="B986" s="441"/>
      <c r="C986" s="447"/>
      <c r="D986" s="447"/>
      <c r="E986" s="447"/>
      <c r="F986" s="447"/>
      <c r="G986" s="447"/>
      <c r="H986" s="447"/>
      <c r="I986" s="447"/>
      <c r="J986" s="447"/>
      <c r="K986" s="447"/>
      <c r="L986" s="447"/>
      <c r="M986" s="447"/>
      <c r="N986" s="486"/>
      <c r="O986" s="441"/>
      <c r="P986" s="441"/>
      <c r="Q986" s="441"/>
      <c r="R986" s="441"/>
      <c r="S986" s="441"/>
      <c r="T986" s="441"/>
      <c r="U986" s="441"/>
      <c r="V986" s="441"/>
      <c r="W986" s="441"/>
      <c r="X986" s="441"/>
      <c r="Y986" s="441"/>
      <c r="Z986" s="441"/>
    </row>
    <row r="987" spans="1:26" ht="12.75" customHeight="1" x14ac:dyDescent="0.2">
      <c r="A987" s="441"/>
      <c r="B987" s="441"/>
      <c r="C987" s="447"/>
      <c r="D987" s="447"/>
      <c r="E987" s="447"/>
      <c r="F987" s="447"/>
      <c r="G987" s="447"/>
      <c r="H987" s="447"/>
      <c r="I987" s="447"/>
      <c r="J987" s="447"/>
      <c r="K987" s="447"/>
      <c r="L987" s="447"/>
      <c r="M987" s="447"/>
      <c r="N987" s="486"/>
      <c r="O987" s="441"/>
      <c r="P987" s="441"/>
      <c r="Q987" s="441"/>
      <c r="R987" s="441"/>
      <c r="S987" s="441"/>
      <c r="T987" s="441"/>
      <c r="U987" s="441"/>
      <c r="V987" s="441"/>
      <c r="W987" s="441"/>
      <c r="X987" s="441"/>
      <c r="Y987" s="441"/>
      <c r="Z987" s="441"/>
    </row>
    <row r="988" spans="1:26" ht="12.75" customHeight="1" x14ac:dyDescent="0.2">
      <c r="A988" s="441"/>
      <c r="B988" s="441"/>
      <c r="C988" s="447"/>
      <c r="D988" s="447"/>
      <c r="E988" s="447"/>
      <c r="F988" s="447"/>
      <c r="G988" s="447"/>
      <c r="H988" s="447"/>
      <c r="I988" s="447"/>
      <c r="J988" s="447"/>
      <c r="K988" s="447"/>
      <c r="L988" s="447"/>
      <c r="M988" s="447"/>
      <c r="N988" s="486"/>
      <c r="O988" s="441"/>
      <c r="P988" s="441"/>
      <c r="Q988" s="441"/>
      <c r="R988" s="441"/>
      <c r="S988" s="441"/>
      <c r="T988" s="441"/>
      <c r="U988" s="441"/>
      <c r="V988" s="441"/>
      <c r="W988" s="441"/>
      <c r="X988" s="441"/>
      <c r="Y988" s="441"/>
      <c r="Z988" s="441"/>
    </row>
    <row r="989" spans="1:26" ht="12.75" customHeight="1" x14ac:dyDescent="0.2">
      <c r="A989" s="441"/>
      <c r="B989" s="441"/>
      <c r="C989" s="447"/>
      <c r="D989" s="447"/>
      <c r="E989" s="447"/>
      <c r="F989" s="447"/>
      <c r="G989" s="447"/>
      <c r="H989" s="447"/>
      <c r="I989" s="447"/>
      <c r="J989" s="447"/>
      <c r="K989" s="447"/>
      <c r="L989" s="447"/>
      <c r="M989" s="447"/>
      <c r="N989" s="486"/>
      <c r="O989" s="441"/>
      <c r="P989" s="441"/>
      <c r="Q989" s="441"/>
      <c r="R989" s="441"/>
      <c r="S989" s="441"/>
      <c r="T989" s="441"/>
      <c r="U989" s="441"/>
      <c r="V989" s="441"/>
      <c r="W989" s="441"/>
      <c r="X989" s="441"/>
      <c r="Y989" s="441"/>
      <c r="Z989" s="441"/>
    </row>
    <row r="990" spans="1:26" ht="12.75" customHeight="1" x14ac:dyDescent="0.2">
      <c r="A990" s="441"/>
      <c r="B990" s="441"/>
      <c r="C990" s="447"/>
      <c r="D990" s="447"/>
      <c r="E990" s="447"/>
      <c r="F990" s="447"/>
      <c r="G990" s="447"/>
      <c r="H990" s="447"/>
      <c r="I990" s="447"/>
      <c r="J990" s="447"/>
      <c r="K990" s="447"/>
      <c r="L990" s="447"/>
      <c r="M990" s="447"/>
      <c r="N990" s="486"/>
      <c r="O990" s="441"/>
      <c r="P990" s="441"/>
      <c r="Q990" s="441"/>
      <c r="R990" s="441"/>
      <c r="S990" s="441"/>
      <c r="T990" s="441"/>
      <c r="U990" s="441"/>
      <c r="V990" s="441"/>
      <c r="W990" s="441"/>
      <c r="X990" s="441"/>
      <c r="Y990" s="441"/>
      <c r="Z990" s="441"/>
    </row>
    <row r="991" spans="1:26" ht="12.75" customHeight="1" x14ac:dyDescent="0.2">
      <c r="A991" s="441"/>
      <c r="B991" s="441"/>
      <c r="C991" s="447"/>
      <c r="D991" s="447"/>
      <c r="E991" s="447"/>
      <c r="F991" s="447"/>
      <c r="G991" s="447"/>
      <c r="H991" s="447"/>
      <c r="I991" s="447"/>
      <c r="J991" s="447"/>
      <c r="K991" s="447"/>
      <c r="L991" s="447"/>
      <c r="M991" s="447"/>
      <c r="N991" s="486"/>
      <c r="O991" s="441"/>
      <c r="P991" s="441"/>
      <c r="Q991" s="441"/>
      <c r="R991" s="441"/>
      <c r="S991" s="441"/>
      <c r="T991" s="441"/>
      <c r="U991" s="441"/>
      <c r="V991" s="441"/>
      <c r="W991" s="441"/>
      <c r="X991" s="441"/>
      <c r="Y991" s="441"/>
      <c r="Z991" s="441"/>
    </row>
    <row r="992" spans="1:26" ht="12.75" customHeight="1" x14ac:dyDescent="0.2">
      <c r="A992" s="441"/>
      <c r="B992" s="441"/>
      <c r="C992" s="447"/>
      <c r="D992" s="447"/>
      <c r="E992" s="447"/>
      <c r="F992" s="447"/>
      <c r="G992" s="447"/>
      <c r="H992" s="447"/>
      <c r="I992" s="447"/>
      <c r="J992" s="447"/>
      <c r="K992" s="447"/>
      <c r="L992" s="447"/>
      <c r="M992" s="447"/>
      <c r="N992" s="486"/>
      <c r="O992" s="441"/>
      <c r="P992" s="441"/>
      <c r="Q992" s="441"/>
      <c r="R992" s="441"/>
      <c r="S992" s="441"/>
      <c r="T992" s="441"/>
      <c r="U992" s="441"/>
      <c r="V992" s="441"/>
      <c r="W992" s="441"/>
      <c r="X992" s="441"/>
      <c r="Y992" s="441"/>
      <c r="Z992" s="441"/>
    </row>
    <row r="993" spans="1:26" ht="12.75" customHeight="1" x14ac:dyDescent="0.2">
      <c r="A993" s="441"/>
      <c r="B993" s="441"/>
      <c r="C993" s="447"/>
      <c r="D993" s="447"/>
      <c r="E993" s="447"/>
      <c r="F993" s="447"/>
      <c r="G993" s="447"/>
      <c r="H993" s="447"/>
      <c r="I993" s="447"/>
      <c r="J993" s="447"/>
      <c r="K993" s="447"/>
      <c r="L993" s="447"/>
      <c r="M993" s="447"/>
      <c r="N993" s="486"/>
      <c r="O993" s="441"/>
      <c r="P993" s="441"/>
      <c r="Q993" s="441"/>
      <c r="R993" s="441"/>
      <c r="S993" s="441"/>
      <c r="T993" s="441"/>
      <c r="U993" s="441"/>
      <c r="V993" s="441"/>
      <c r="W993" s="441"/>
      <c r="X993" s="441"/>
      <c r="Y993" s="441"/>
      <c r="Z993" s="441"/>
    </row>
    <row r="994" spans="1:26" ht="12.75" customHeight="1" x14ac:dyDescent="0.2">
      <c r="A994" s="441"/>
      <c r="B994" s="441"/>
      <c r="C994" s="447"/>
      <c r="D994" s="447"/>
      <c r="E994" s="447"/>
      <c r="F994" s="447"/>
      <c r="G994" s="447"/>
      <c r="H994" s="447"/>
      <c r="I994" s="447"/>
      <c r="J994" s="447"/>
      <c r="K994" s="447"/>
      <c r="L994" s="447"/>
      <c r="M994" s="447"/>
      <c r="N994" s="486"/>
      <c r="O994" s="441"/>
      <c r="P994" s="441"/>
      <c r="Q994" s="441"/>
      <c r="R994" s="441"/>
      <c r="S994" s="441"/>
      <c r="T994" s="441"/>
      <c r="U994" s="441"/>
      <c r="V994" s="441"/>
      <c r="W994" s="441"/>
      <c r="X994" s="441"/>
      <c r="Y994" s="441"/>
      <c r="Z994" s="441"/>
    </row>
    <row r="995" spans="1:26" ht="12.75" customHeight="1" x14ac:dyDescent="0.2">
      <c r="A995" s="441"/>
      <c r="B995" s="441"/>
      <c r="C995" s="447"/>
      <c r="D995" s="447"/>
      <c r="E995" s="447"/>
      <c r="F995" s="447"/>
      <c r="G995" s="447"/>
      <c r="H995" s="447"/>
      <c r="I995" s="447"/>
      <c r="J995" s="447"/>
      <c r="K995" s="447"/>
      <c r="L995" s="447"/>
      <c r="M995" s="447"/>
      <c r="N995" s="486"/>
      <c r="O995" s="441"/>
      <c r="P995" s="441"/>
      <c r="Q995" s="441"/>
      <c r="R995" s="441"/>
      <c r="S995" s="441"/>
      <c r="T995" s="441"/>
      <c r="U995" s="441"/>
      <c r="V995" s="441"/>
      <c r="W995" s="441"/>
      <c r="X995" s="441"/>
      <c r="Y995" s="441"/>
      <c r="Z995" s="441"/>
    </row>
    <row r="996" spans="1:26" ht="12.75" customHeight="1" x14ac:dyDescent="0.2">
      <c r="A996" s="441"/>
      <c r="B996" s="441"/>
      <c r="C996" s="447"/>
      <c r="D996" s="447"/>
      <c r="E996" s="447"/>
      <c r="F996" s="447"/>
      <c r="G996" s="447"/>
      <c r="H996" s="447"/>
      <c r="I996" s="447"/>
      <c r="J996" s="447"/>
      <c r="K996" s="447"/>
      <c r="L996" s="447"/>
      <c r="M996" s="447"/>
      <c r="N996" s="486"/>
      <c r="O996" s="441"/>
      <c r="P996" s="441"/>
      <c r="Q996" s="441"/>
      <c r="R996" s="441"/>
      <c r="S996" s="441"/>
      <c r="T996" s="441"/>
      <c r="U996" s="441"/>
      <c r="V996" s="441"/>
      <c r="W996" s="441"/>
      <c r="X996" s="441"/>
      <c r="Y996" s="441"/>
      <c r="Z996" s="441"/>
    </row>
    <row r="997" spans="1:26" ht="12.75" customHeight="1" x14ac:dyDescent="0.2">
      <c r="A997" s="441"/>
      <c r="B997" s="441"/>
      <c r="C997" s="447"/>
      <c r="D997" s="447"/>
      <c r="E997" s="447"/>
      <c r="F997" s="447"/>
      <c r="G997" s="447"/>
      <c r="H997" s="447"/>
      <c r="I997" s="447"/>
      <c r="J997" s="447"/>
      <c r="K997" s="447"/>
      <c r="L997" s="447"/>
      <c r="M997" s="447"/>
      <c r="N997" s="486"/>
      <c r="O997" s="441"/>
      <c r="P997" s="441"/>
      <c r="Q997" s="441"/>
      <c r="R997" s="441"/>
      <c r="S997" s="441"/>
      <c r="T997" s="441"/>
      <c r="U997" s="441"/>
      <c r="V997" s="441"/>
      <c r="W997" s="441"/>
      <c r="X997" s="441"/>
      <c r="Y997" s="441"/>
      <c r="Z997" s="441"/>
    </row>
  </sheetData>
  <mergeCells count="6">
    <mergeCell ref="A23:N23"/>
    <mergeCell ref="A1:N1"/>
    <mergeCell ref="A2:N2"/>
    <mergeCell ref="A12:N12"/>
    <mergeCell ref="A13:N13"/>
    <mergeCell ref="A22:N22"/>
  </mergeCells>
  <hyperlinks>
    <hyperlink ref="O3" location="Índice!A50" display="Volver" xr:uid="{00000000-0004-0000-2100-000000000000}"/>
    <hyperlink ref="O12" location="Índice!A50" display="Volver" xr:uid="{00000000-0004-0000-2100-000001000000}"/>
    <hyperlink ref="O22" location="Índice!A50" display="Volver" xr:uid="{00000000-0004-0000-2100-000002000000}"/>
  </hyperlinks>
  <pageMargins left="0.70866141732283472" right="0.70866141732283472" top="0.74803149606299213" bottom="0.74803149606299213" header="0" footer="0"/>
  <pageSetup paperSize="14"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4" tint="0.79998168889431442"/>
    <outlinePr summaryBelow="0" summaryRight="0"/>
    <pageSetUpPr fitToPage="1"/>
  </sheetPr>
  <dimension ref="A1:Z996"/>
  <sheetViews>
    <sheetView showGridLines="0" zoomScale="90" zoomScaleNormal="90" workbookViewId="0"/>
  </sheetViews>
  <sheetFormatPr baseColWidth="10" defaultRowHeight="15" customHeight="1" x14ac:dyDescent="0.2"/>
  <cols>
    <col min="1" max="1" width="5.28515625" style="440" customWidth="1"/>
    <col min="2" max="2" width="13.42578125" style="440" customWidth="1"/>
    <col min="3" max="3" width="12.42578125" style="440" customWidth="1"/>
    <col min="4" max="4" width="12.140625" style="440" customWidth="1"/>
    <col min="5" max="5" width="12.42578125" style="440" customWidth="1"/>
    <col min="6" max="6" width="11.85546875" style="440" customWidth="1"/>
    <col min="7" max="7" width="12.28515625" style="440" customWidth="1"/>
    <col min="8" max="8" width="11.28515625" style="440" customWidth="1"/>
    <col min="9" max="9" width="12.42578125" style="440" customWidth="1"/>
    <col min="10" max="10" width="11.42578125" style="440" customWidth="1"/>
    <col min="11" max="11" width="13.42578125" style="440" customWidth="1"/>
    <col min="12" max="12" width="11.28515625" style="440" customWidth="1"/>
    <col min="13" max="13" width="12.140625" style="440" customWidth="1"/>
    <col min="14" max="14" width="12.42578125" style="440" customWidth="1"/>
    <col min="15" max="15" width="14.28515625" style="440" customWidth="1"/>
    <col min="16" max="16" width="11.42578125" style="440" customWidth="1"/>
    <col min="17" max="26" width="10.7109375" style="440" customWidth="1"/>
    <col min="27" max="16384" width="11.42578125" style="440"/>
  </cols>
  <sheetData>
    <row r="1" spans="1:26" ht="12.75" customHeight="1" x14ac:dyDescent="0.2">
      <c r="A1" s="441"/>
      <c r="B1" s="441"/>
      <c r="C1" s="441"/>
      <c r="D1" s="447"/>
      <c r="E1" s="447"/>
      <c r="F1" s="447"/>
      <c r="G1" s="447"/>
      <c r="H1" s="447"/>
      <c r="I1" s="447"/>
      <c r="J1" s="447"/>
      <c r="K1" s="447"/>
      <c r="L1" s="447"/>
      <c r="M1" s="447"/>
      <c r="N1" s="447"/>
      <c r="O1" s="441"/>
      <c r="P1" s="441"/>
      <c r="Q1" s="441"/>
      <c r="R1" s="441"/>
      <c r="S1" s="441"/>
      <c r="T1" s="441"/>
      <c r="U1" s="441"/>
      <c r="V1" s="441"/>
      <c r="W1" s="441"/>
      <c r="X1" s="441"/>
      <c r="Y1" s="441"/>
      <c r="Z1" s="441"/>
    </row>
    <row r="2" spans="1:26" ht="12.75" customHeight="1" x14ac:dyDescent="0.25">
      <c r="A2" s="439"/>
      <c r="B2" s="488"/>
      <c r="C2" s="441"/>
      <c r="D2" s="447"/>
      <c r="E2" s="489"/>
      <c r="F2" s="489"/>
      <c r="G2" s="489"/>
      <c r="H2" s="489"/>
      <c r="I2" s="489"/>
      <c r="J2" s="489"/>
      <c r="K2" s="489"/>
      <c r="L2" s="489"/>
      <c r="M2" s="489"/>
      <c r="N2" s="489"/>
      <c r="O2" s="490"/>
      <c r="P2" s="457" t="s">
        <v>206</v>
      </c>
      <c r="Q2" s="439"/>
      <c r="R2" s="439"/>
      <c r="S2" s="439"/>
      <c r="T2" s="439"/>
      <c r="U2" s="439"/>
      <c r="V2" s="439"/>
      <c r="W2" s="439"/>
      <c r="X2" s="439"/>
      <c r="Y2" s="439"/>
      <c r="Z2" s="439"/>
    </row>
    <row r="3" spans="1:26" ht="12.75" customHeight="1" x14ac:dyDescent="0.25">
      <c r="A3" s="439"/>
      <c r="B3" s="1289" t="s">
        <v>281</v>
      </c>
      <c r="C3" s="1288"/>
      <c r="D3" s="1288"/>
      <c r="E3" s="1288"/>
      <c r="F3" s="1288"/>
      <c r="G3" s="1288"/>
      <c r="H3" s="1288"/>
      <c r="I3" s="1288"/>
      <c r="J3" s="1288"/>
      <c r="K3" s="1288"/>
      <c r="L3" s="1288"/>
      <c r="M3" s="1288"/>
      <c r="N3" s="1288"/>
      <c r="O3" s="1288"/>
      <c r="P3" s="1288"/>
      <c r="Q3" s="439"/>
      <c r="R3" s="439"/>
      <c r="S3" s="439"/>
      <c r="T3" s="439"/>
      <c r="U3" s="439"/>
      <c r="V3" s="439"/>
      <c r="W3" s="439"/>
      <c r="X3" s="439"/>
      <c r="Y3" s="439"/>
      <c r="Z3" s="439"/>
    </row>
    <row r="4" spans="1:26" ht="12.75" customHeight="1" x14ac:dyDescent="0.25">
      <c r="A4" s="439"/>
      <c r="B4" s="1289" t="s">
        <v>2</v>
      </c>
      <c r="C4" s="1288"/>
      <c r="D4" s="1288"/>
      <c r="E4" s="1288"/>
      <c r="F4" s="1288"/>
      <c r="G4" s="1288"/>
      <c r="H4" s="1288"/>
      <c r="I4" s="1288"/>
      <c r="J4" s="1288"/>
      <c r="K4" s="1288"/>
      <c r="L4" s="1288"/>
      <c r="M4" s="1288"/>
      <c r="N4" s="1288"/>
      <c r="O4" s="1288"/>
      <c r="P4" s="1288"/>
      <c r="Q4" s="439"/>
      <c r="R4" s="439"/>
      <c r="S4" s="439"/>
      <c r="T4" s="439"/>
      <c r="U4" s="439"/>
      <c r="V4" s="439"/>
      <c r="W4" s="439"/>
      <c r="X4" s="439"/>
      <c r="Y4" s="439"/>
      <c r="Z4" s="439"/>
    </row>
    <row r="5" spans="1:26" ht="12.75" customHeight="1" x14ac:dyDescent="0.2">
      <c r="A5" s="441"/>
      <c r="B5" s="443"/>
      <c r="C5" s="458"/>
      <c r="D5" s="458"/>
      <c r="E5" s="458"/>
      <c r="F5" s="458"/>
      <c r="G5" s="458"/>
      <c r="H5" s="446"/>
      <c r="I5" s="458"/>
      <c r="J5" s="458"/>
      <c r="K5" s="458"/>
      <c r="L5" s="458"/>
      <c r="M5" s="446"/>
      <c r="N5" s="458"/>
      <c r="O5" s="446"/>
      <c r="P5" s="1191" t="s">
        <v>1070</v>
      </c>
      <c r="Q5" s="441"/>
      <c r="R5" s="441"/>
      <c r="S5" s="441"/>
      <c r="T5" s="441"/>
      <c r="U5" s="441"/>
      <c r="V5" s="441"/>
      <c r="W5" s="441"/>
      <c r="X5" s="441"/>
      <c r="Y5" s="441"/>
      <c r="Z5" s="441"/>
    </row>
    <row r="6" spans="1:26" ht="12.75" customHeight="1" x14ac:dyDescent="0.2">
      <c r="A6" s="441"/>
      <c r="B6" s="472" t="s">
        <v>328</v>
      </c>
      <c r="C6" s="449" t="s">
        <v>5</v>
      </c>
      <c r="D6" s="449" t="s">
        <v>6</v>
      </c>
      <c r="E6" s="449" t="s">
        <v>7</v>
      </c>
      <c r="F6" s="449" t="s">
        <v>8</v>
      </c>
      <c r="G6" s="449" t="s">
        <v>9</v>
      </c>
      <c r="H6" s="449" t="s">
        <v>10</v>
      </c>
      <c r="I6" s="449" t="s">
        <v>11</v>
      </c>
      <c r="J6" s="449" t="s">
        <v>12</v>
      </c>
      <c r="K6" s="449" t="s">
        <v>13</v>
      </c>
      <c r="L6" s="449" t="s">
        <v>14</v>
      </c>
      <c r="M6" s="449" t="s">
        <v>15</v>
      </c>
      <c r="N6" s="449" t="s">
        <v>16</v>
      </c>
      <c r="O6" s="491" t="s">
        <v>17</v>
      </c>
      <c r="P6" s="486"/>
      <c r="Q6" s="441"/>
      <c r="R6" s="441"/>
      <c r="S6" s="441"/>
      <c r="T6" s="441"/>
      <c r="U6" s="441"/>
      <c r="V6" s="441"/>
      <c r="W6" s="441"/>
      <c r="X6" s="441"/>
      <c r="Y6" s="441"/>
      <c r="Z6" s="441"/>
    </row>
    <row r="7" spans="1:26" ht="12.75" customHeight="1" x14ac:dyDescent="0.2">
      <c r="A7" s="441"/>
      <c r="B7" s="492" t="s">
        <v>17</v>
      </c>
      <c r="C7" s="493">
        <v>202127</v>
      </c>
      <c r="D7" s="493">
        <v>179005</v>
      </c>
      <c r="E7" s="493">
        <v>184188</v>
      </c>
      <c r="F7" s="493">
        <v>181778</v>
      </c>
      <c r="G7" s="493">
        <v>222096</v>
      </c>
      <c r="H7" s="493">
        <v>187734</v>
      </c>
      <c r="I7" s="493">
        <v>230135</v>
      </c>
      <c r="J7" s="493">
        <v>199969</v>
      </c>
      <c r="K7" s="493">
        <v>175013</v>
      </c>
      <c r="L7" s="493">
        <v>166402</v>
      </c>
      <c r="M7" s="493">
        <v>171906</v>
      </c>
      <c r="N7" s="493">
        <v>204946</v>
      </c>
      <c r="O7" s="493">
        <v>2305299</v>
      </c>
      <c r="P7" s="494"/>
      <c r="Q7" s="441"/>
      <c r="R7" s="441"/>
      <c r="S7" s="441"/>
      <c r="T7" s="441"/>
      <c r="U7" s="441"/>
      <c r="V7" s="441"/>
      <c r="W7" s="441"/>
      <c r="X7" s="441"/>
      <c r="Y7" s="441"/>
      <c r="Z7" s="441"/>
    </row>
    <row r="8" spans="1:26" ht="12.75" customHeight="1" x14ac:dyDescent="0.2">
      <c r="A8" s="441"/>
      <c r="B8" s="495" t="s">
        <v>329</v>
      </c>
      <c r="C8" s="496">
        <v>164046</v>
      </c>
      <c r="D8" s="496">
        <v>147639</v>
      </c>
      <c r="E8" s="496">
        <v>153076</v>
      </c>
      <c r="F8" s="496">
        <v>150970</v>
      </c>
      <c r="G8" s="496">
        <v>192924</v>
      </c>
      <c r="H8" s="496">
        <v>157373</v>
      </c>
      <c r="I8" s="496">
        <v>193423</v>
      </c>
      <c r="J8" s="496">
        <v>164317</v>
      </c>
      <c r="K8" s="496">
        <v>144349</v>
      </c>
      <c r="L8" s="496">
        <v>133392</v>
      </c>
      <c r="M8" s="496">
        <v>137859</v>
      </c>
      <c r="N8" s="496">
        <v>162597</v>
      </c>
      <c r="O8" s="496">
        <v>1901965</v>
      </c>
      <c r="P8" s="441"/>
      <c r="Q8" s="441"/>
      <c r="R8" s="441"/>
      <c r="S8" s="441"/>
      <c r="T8" s="441"/>
      <c r="U8" s="441"/>
      <c r="V8" s="441"/>
      <c r="W8" s="441"/>
      <c r="X8" s="441"/>
      <c r="Y8" s="441"/>
      <c r="Z8" s="441"/>
    </row>
    <row r="9" spans="1:26" ht="12.75" customHeight="1" x14ac:dyDescent="0.2">
      <c r="A9" s="441"/>
      <c r="B9" s="495" t="s">
        <v>330</v>
      </c>
      <c r="C9" s="496">
        <v>14198</v>
      </c>
      <c r="D9" s="496">
        <v>10766</v>
      </c>
      <c r="E9" s="496">
        <v>10315</v>
      </c>
      <c r="F9" s="496">
        <v>10108</v>
      </c>
      <c r="G9" s="496">
        <v>9774</v>
      </c>
      <c r="H9" s="496">
        <v>10144</v>
      </c>
      <c r="I9" s="496">
        <v>11950</v>
      </c>
      <c r="J9" s="496">
        <v>12033</v>
      </c>
      <c r="K9" s="496">
        <v>10070</v>
      </c>
      <c r="L9" s="496">
        <v>10963</v>
      </c>
      <c r="M9" s="496">
        <v>10971</v>
      </c>
      <c r="N9" s="496">
        <v>12812</v>
      </c>
      <c r="O9" s="496">
        <v>134104</v>
      </c>
      <c r="P9" s="441"/>
      <c r="Q9" s="441"/>
      <c r="R9" s="441"/>
      <c r="S9" s="441"/>
      <c r="T9" s="441"/>
      <c r="U9" s="441"/>
      <c r="V9" s="441"/>
      <c r="W9" s="441"/>
      <c r="X9" s="441"/>
      <c r="Y9" s="441"/>
      <c r="Z9" s="441"/>
    </row>
    <row r="10" spans="1:26" ht="12.75" customHeight="1" x14ac:dyDescent="0.2">
      <c r="A10" s="441"/>
      <c r="B10" s="495" t="s">
        <v>331</v>
      </c>
      <c r="C10" s="496">
        <v>17833</v>
      </c>
      <c r="D10" s="496">
        <v>15010</v>
      </c>
      <c r="E10" s="496">
        <v>15137</v>
      </c>
      <c r="F10" s="496">
        <v>14891</v>
      </c>
      <c r="G10" s="496">
        <v>13970</v>
      </c>
      <c r="H10" s="496">
        <v>14559</v>
      </c>
      <c r="I10" s="496">
        <v>17897</v>
      </c>
      <c r="J10" s="496">
        <v>17202</v>
      </c>
      <c r="K10" s="496">
        <v>14944</v>
      </c>
      <c r="L10" s="496">
        <v>16132</v>
      </c>
      <c r="M10" s="496">
        <v>16611</v>
      </c>
      <c r="N10" s="496">
        <v>21584</v>
      </c>
      <c r="O10" s="496">
        <v>195770</v>
      </c>
      <c r="P10" s="441"/>
      <c r="Q10" s="441"/>
      <c r="R10" s="441"/>
      <c r="S10" s="441"/>
      <c r="T10" s="441"/>
      <c r="U10" s="441"/>
      <c r="V10" s="441"/>
      <c r="W10" s="441"/>
      <c r="X10" s="441"/>
      <c r="Y10" s="441"/>
      <c r="Z10" s="441"/>
    </row>
    <row r="11" spans="1:26" ht="12.75" customHeight="1" x14ac:dyDescent="0.2">
      <c r="A11" s="441"/>
      <c r="B11" s="497" t="s">
        <v>342</v>
      </c>
      <c r="C11" s="498">
        <v>6050</v>
      </c>
      <c r="D11" s="498">
        <v>5590</v>
      </c>
      <c r="E11" s="498">
        <v>5660</v>
      </c>
      <c r="F11" s="498">
        <v>5809</v>
      </c>
      <c r="G11" s="498">
        <v>5428</v>
      </c>
      <c r="H11" s="498">
        <v>5658</v>
      </c>
      <c r="I11" s="498">
        <v>6865</v>
      </c>
      <c r="J11" s="498">
        <v>6417</v>
      </c>
      <c r="K11" s="498">
        <v>5650</v>
      </c>
      <c r="L11" s="498">
        <v>5915</v>
      </c>
      <c r="M11" s="498">
        <v>6465</v>
      </c>
      <c r="N11" s="498">
        <v>7953</v>
      </c>
      <c r="O11" s="498">
        <v>73460</v>
      </c>
      <c r="P11" s="441"/>
      <c r="Q11" s="441"/>
      <c r="R11" s="441"/>
      <c r="S11" s="441"/>
      <c r="T11" s="441"/>
      <c r="U11" s="441"/>
      <c r="V11" s="441"/>
      <c r="W11" s="441"/>
      <c r="X11" s="441"/>
      <c r="Y11" s="441"/>
      <c r="Z11" s="441"/>
    </row>
    <row r="12" spans="1:26" ht="13.5" customHeight="1" x14ac:dyDescent="0.2">
      <c r="A12" s="441"/>
      <c r="B12" s="499" t="s">
        <v>345</v>
      </c>
      <c r="C12" s="467"/>
      <c r="D12" s="445"/>
      <c r="E12" s="445"/>
      <c r="F12" s="445"/>
      <c r="G12" s="445"/>
      <c r="H12" s="445"/>
      <c r="I12" s="446"/>
      <c r="J12" s="458"/>
      <c r="K12" s="458"/>
      <c r="L12" s="444"/>
      <c r="M12" s="444"/>
      <c r="N12" s="444"/>
      <c r="O12" s="444"/>
      <c r="P12" s="444"/>
      <c r="Q12" s="441"/>
      <c r="R12" s="441"/>
      <c r="S12" s="441"/>
      <c r="T12" s="441"/>
      <c r="U12" s="441"/>
      <c r="V12" s="441"/>
      <c r="W12" s="441"/>
      <c r="X12" s="441"/>
      <c r="Y12" s="441"/>
      <c r="Z12" s="441"/>
    </row>
    <row r="13" spans="1:26" ht="12.75" customHeight="1" x14ac:dyDescent="0.25">
      <c r="A13" s="441"/>
      <c r="B13" s="500"/>
      <c r="C13" s="441"/>
      <c r="D13" s="447"/>
      <c r="E13" s="447"/>
      <c r="F13" s="447"/>
      <c r="G13" s="447"/>
      <c r="H13" s="501"/>
      <c r="I13" s="447"/>
      <c r="J13" s="447"/>
      <c r="K13" s="447"/>
      <c r="L13" s="447"/>
      <c r="M13" s="447"/>
      <c r="N13" s="447"/>
      <c r="O13" s="502"/>
      <c r="P13" s="502"/>
      <c r="Q13" s="441"/>
      <c r="R13" s="441"/>
      <c r="S13" s="441"/>
      <c r="T13" s="441"/>
      <c r="U13" s="441"/>
      <c r="V13" s="441"/>
      <c r="W13" s="441"/>
      <c r="X13" s="441"/>
      <c r="Y13" s="441"/>
      <c r="Z13" s="441"/>
    </row>
    <row r="14" spans="1:26" ht="20.25" customHeight="1" x14ac:dyDescent="0.25">
      <c r="A14" s="439"/>
      <c r="B14" s="1287" t="s">
        <v>346</v>
      </c>
      <c r="C14" s="1288"/>
      <c r="D14" s="1288"/>
      <c r="E14" s="1288"/>
      <c r="F14" s="1288"/>
      <c r="G14" s="1288"/>
      <c r="H14" s="1288"/>
      <c r="I14" s="1288"/>
      <c r="J14" s="1288"/>
      <c r="K14" s="1288"/>
      <c r="L14" s="1288"/>
      <c r="M14" s="1288"/>
      <c r="N14" s="1288"/>
      <c r="O14" s="1288"/>
      <c r="P14" s="1288"/>
      <c r="Q14" s="439"/>
      <c r="R14" s="439"/>
      <c r="S14" s="439"/>
      <c r="T14" s="439"/>
      <c r="U14" s="439"/>
      <c r="V14" s="439"/>
      <c r="W14" s="439"/>
      <c r="X14" s="439"/>
      <c r="Y14" s="439"/>
      <c r="Z14" s="439"/>
    </row>
    <row r="15" spans="1:26" ht="12.75" customHeight="1" x14ac:dyDescent="0.25">
      <c r="A15" s="439"/>
      <c r="B15" s="1289" t="s">
        <v>2</v>
      </c>
      <c r="C15" s="1288"/>
      <c r="D15" s="1288"/>
      <c r="E15" s="1288"/>
      <c r="F15" s="1288"/>
      <c r="G15" s="1288"/>
      <c r="H15" s="1288"/>
      <c r="I15" s="1288"/>
      <c r="J15" s="1288"/>
      <c r="K15" s="1288"/>
      <c r="L15" s="1288"/>
      <c r="M15" s="1288"/>
      <c r="N15" s="1288"/>
      <c r="O15" s="1288"/>
      <c r="P15" s="1288"/>
      <c r="Q15" s="439"/>
      <c r="R15" s="439"/>
      <c r="S15" s="439"/>
      <c r="T15" s="439"/>
      <c r="U15" s="439"/>
      <c r="V15" s="439"/>
      <c r="W15" s="439"/>
      <c r="X15" s="439"/>
      <c r="Y15" s="439"/>
      <c r="Z15" s="439"/>
    </row>
    <row r="16" spans="1:26" ht="12.75" customHeight="1" x14ac:dyDescent="0.2">
      <c r="A16" s="441"/>
      <c r="B16" s="486"/>
      <c r="C16" s="444"/>
      <c r="D16" s="444"/>
      <c r="E16" s="458"/>
      <c r="F16" s="458"/>
      <c r="G16" s="458"/>
      <c r="H16" s="458"/>
      <c r="I16" s="458"/>
      <c r="J16" s="446"/>
      <c r="K16" s="458"/>
      <c r="L16" s="458"/>
      <c r="M16" s="458"/>
      <c r="N16" s="446"/>
      <c r="O16" s="444"/>
      <c r="P16" s="1191" t="s">
        <v>1070</v>
      </c>
      <c r="Q16" s="441"/>
      <c r="R16" s="441"/>
      <c r="S16" s="441"/>
      <c r="T16" s="441"/>
      <c r="U16" s="441"/>
      <c r="V16" s="441"/>
      <c r="W16" s="441"/>
      <c r="X16" s="441"/>
      <c r="Y16" s="441"/>
      <c r="Z16" s="441"/>
    </row>
    <row r="17" spans="1:26" ht="18.75" customHeight="1" x14ac:dyDescent="0.2">
      <c r="A17" s="441"/>
      <c r="B17" s="472" t="s">
        <v>328</v>
      </c>
      <c r="C17" s="449" t="s">
        <v>5</v>
      </c>
      <c r="D17" s="449" t="s">
        <v>6</v>
      </c>
      <c r="E17" s="449" t="s">
        <v>7</v>
      </c>
      <c r="F17" s="449" t="s">
        <v>8</v>
      </c>
      <c r="G17" s="449" t="s">
        <v>9</v>
      </c>
      <c r="H17" s="449" t="s">
        <v>10</v>
      </c>
      <c r="I17" s="503" t="s">
        <v>11</v>
      </c>
      <c r="J17" s="449" t="s">
        <v>12</v>
      </c>
      <c r="K17" s="449" t="s">
        <v>13</v>
      </c>
      <c r="L17" s="449" t="s">
        <v>14</v>
      </c>
      <c r="M17" s="449" t="s">
        <v>15</v>
      </c>
      <c r="N17" s="449" t="s">
        <v>16</v>
      </c>
      <c r="O17" s="491" t="s">
        <v>17</v>
      </c>
      <c r="U17" s="441"/>
      <c r="V17" s="441"/>
      <c r="W17" s="441"/>
      <c r="X17" s="441"/>
      <c r="Y17" s="441"/>
      <c r="Z17" s="441"/>
    </row>
    <row r="18" spans="1:26" ht="12.75" customHeight="1" x14ac:dyDescent="0.2">
      <c r="A18" s="441"/>
      <c r="B18" s="492" t="s">
        <v>17</v>
      </c>
      <c r="C18" s="493">
        <v>171527</v>
      </c>
      <c r="D18" s="493">
        <v>153429</v>
      </c>
      <c r="E18" s="493">
        <v>158503</v>
      </c>
      <c r="F18" s="493">
        <v>156415</v>
      </c>
      <c r="G18" s="493">
        <v>198792</v>
      </c>
      <c r="H18" s="493">
        <v>164648</v>
      </c>
      <c r="I18" s="493">
        <v>201854</v>
      </c>
      <c r="J18" s="493">
        <v>171589</v>
      </c>
      <c r="K18" s="493">
        <v>149016</v>
      </c>
      <c r="L18" s="493">
        <v>140033</v>
      </c>
      <c r="M18" s="493">
        <v>145977</v>
      </c>
      <c r="N18" s="493">
        <v>170855</v>
      </c>
      <c r="O18" s="493">
        <v>1982638</v>
      </c>
      <c r="U18" s="441"/>
      <c r="V18" s="441"/>
      <c r="W18" s="441"/>
      <c r="X18" s="441"/>
      <c r="Y18" s="441"/>
      <c r="Z18" s="441"/>
    </row>
    <row r="19" spans="1:26" ht="12.75" customHeight="1" x14ac:dyDescent="0.2">
      <c r="A19" s="441"/>
      <c r="B19" s="495" t="s">
        <v>329</v>
      </c>
      <c r="C19" s="496">
        <v>154583</v>
      </c>
      <c r="D19" s="496">
        <v>139958</v>
      </c>
      <c r="E19" s="496">
        <v>145113</v>
      </c>
      <c r="F19" s="496">
        <v>142939</v>
      </c>
      <c r="G19" s="496">
        <v>185618</v>
      </c>
      <c r="H19" s="496">
        <v>151066</v>
      </c>
      <c r="I19" s="496">
        <v>185391</v>
      </c>
      <c r="J19" s="496">
        <v>155546</v>
      </c>
      <c r="K19" s="496">
        <v>136936</v>
      </c>
      <c r="L19" s="496">
        <v>125840</v>
      </c>
      <c r="M19" s="496">
        <v>130746</v>
      </c>
      <c r="N19" s="496">
        <v>153178</v>
      </c>
      <c r="O19" s="496">
        <v>1806914</v>
      </c>
      <c r="V19" s="441"/>
      <c r="W19" s="441"/>
      <c r="X19" s="441"/>
      <c r="Y19" s="441"/>
      <c r="Z19" s="441"/>
    </row>
    <row r="20" spans="1:26" ht="12.75" customHeight="1" x14ac:dyDescent="0.2">
      <c r="A20" s="441"/>
      <c r="B20" s="495" t="s">
        <v>330</v>
      </c>
      <c r="C20" s="496">
        <v>9564</v>
      </c>
      <c r="D20" s="496">
        <v>7055</v>
      </c>
      <c r="E20" s="496">
        <v>6730</v>
      </c>
      <c r="F20" s="496">
        <v>6710</v>
      </c>
      <c r="G20" s="496">
        <v>6576</v>
      </c>
      <c r="H20" s="496">
        <v>7031</v>
      </c>
      <c r="I20" s="496">
        <v>8106</v>
      </c>
      <c r="J20" s="496">
        <v>8111</v>
      </c>
      <c r="K20" s="496">
        <v>6240</v>
      </c>
      <c r="L20" s="496">
        <v>7110</v>
      </c>
      <c r="M20" s="496">
        <v>7091</v>
      </c>
      <c r="N20" s="496">
        <v>8099</v>
      </c>
      <c r="O20" s="496">
        <v>88423</v>
      </c>
      <c r="V20" s="441"/>
      <c r="W20" s="441"/>
      <c r="X20" s="441"/>
      <c r="Y20" s="441"/>
      <c r="Z20" s="441"/>
    </row>
    <row r="21" spans="1:26" ht="12.75" customHeight="1" x14ac:dyDescent="0.2">
      <c r="A21" s="441"/>
      <c r="B21" s="495" t="s">
        <v>331</v>
      </c>
      <c r="C21" s="496">
        <v>4016</v>
      </c>
      <c r="D21" s="496">
        <v>3167</v>
      </c>
      <c r="E21" s="496">
        <v>3548</v>
      </c>
      <c r="F21" s="496">
        <v>3483</v>
      </c>
      <c r="G21" s="496">
        <v>3635</v>
      </c>
      <c r="H21" s="496">
        <v>3555</v>
      </c>
      <c r="I21" s="496">
        <v>4926</v>
      </c>
      <c r="J21" s="496">
        <v>4551</v>
      </c>
      <c r="K21" s="496">
        <v>3308</v>
      </c>
      <c r="L21" s="496">
        <v>4155</v>
      </c>
      <c r="M21" s="496">
        <v>4801</v>
      </c>
      <c r="N21" s="496">
        <v>5805</v>
      </c>
      <c r="O21" s="496">
        <v>48950</v>
      </c>
      <c r="V21" s="441"/>
      <c r="W21" s="441"/>
      <c r="X21" s="441"/>
      <c r="Y21" s="441"/>
      <c r="Z21" s="441"/>
    </row>
    <row r="22" spans="1:26" ht="12.75" customHeight="1" x14ac:dyDescent="0.2">
      <c r="A22" s="441"/>
      <c r="B22" s="497" t="s">
        <v>342</v>
      </c>
      <c r="C22" s="498">
        <v>3364</v>
      </c>
      <c r="D22" s="498">
        <v>3249</v>
      </c>
      <c r="E22" s="498">
        <v>3112</v>
      </c>
      <c r="F22" s="498">
        <v>3283</v>
      </c>
      <c r="G22" s="498">
        <v>2963</v>
      </c>
      <c r="H22" s="498">
        <v>2996</v>
      </c>
      <c r="I22" s="498">
        <v>3431</v>
      </c>
      <c r="J22" s="498">
        <v>3381</v>
      </c>
      <c r="K22" s="498">
        <v>2532</v>
      </c>
      <c r="L22" s="498">
        <v>2928</v>
      </c>
      <c r="M22" s="498">
        <v>3339</v>
      </c>
      <c r="N22" s="498">
        <v>3773</v>
      </c>
      <c r="O22" s="498">
        <v>38351</v>
      </c>
      <c r="V22" s="441"/>
      <c r="W22" s="441"/>
      <c r="X22" s="441"/>
      <c r="Y22" s="441"/>
      <c r="Z22" s="441"/>
    </row>
    <row r="23" spans="1:26" ht="12.75" customHeight="1" x14ac:dyDescent="0.2">
      <c r="A23" s="441"/>
      <c r="B23" s="499" t="s">
        <v>345</v>
      </c>
      <c r="C23" s="441"/>
      <c r="D23" s="445"/>
      <c r="E23" s="445"/>
      <c r="F23" s="445"/>
      <c r="G23" s="445"/>
      <c r="H23" s="445"/>
      <c r="I23" s="458"/>
      <c r="J23" s="458"/>
      <c r="K23" s="458"/>
      <c r="L23" s="444"/>
      <c r="M23" s="444"/>
      <c r="N23" s="444"/>
      <c r="O23" s="444"/>
      <c r="V23" s="441"/>
      <c r="W23" s="441"/>
      <c r="X23" s="441"/>
      <c r="Y23" s="441"/>
      <c r="Z23" s="441"/>
    </row>
    <row r="24" spans="1:26" ht="12.75" customHeight="1" x14ac:dyDescent="0.25">
      <c r="A24" s="441"/>
      <c r="B24" s="441"/>
      <c r="C24" s="441"/>
      <c r="D24" s="447"/>
      <c r="E24" s="447"/>
      <c r="F24" s="447"/>
      <c r="G24" s="447"/>
      <c r="H24" s="501"/>
      <c r="I24" s="447"/>
      <c r="J24" s="447"/>
      <c r="K24" s="447"/>
      <c r="L24" s="447"/>
      <c r="M24" s="447"/>
      <c r="N24" s="447"/>
      <c r="O24" s="443"/>
      <c r="V24" s="441"/>
      <c r="W24" s="441"/>
      <c r="X24" s="441"/>
      <c r="Y24" s="441"/>
      <c r="Z24" s="441"/>
    </row>
    <row r="25" spans="1:26" ht="12.75" customHeight="1" x14ac:dyDescent="0.25">
      <c r="A25" s="439"/>
      <c r="B25" s="1287" t="s">
        <v>347</v>
      </c>
      <c r="C25" s="1288"/>
      <c r="D25" s="1288"/>
      <c r="E25" s="1288"/>
      <c r="F25" s="1288"/>
      <c r="G25" s="1288"/>
      <c r="H25" s="1288"/>
      <c r="I25" s="1288"/>
      <c r="J25" s="1288"/>
      <c r="K25" s="1288"/>
      <c r="L25" s="1288"/>
      <c r="M25" s="1288"/>
      <c r="N25" s="1288"/>
      <c r="O25" s="1288"/>
      <c r="P25" s="1191" t="s">
        <v>1070</v>
      </c>
      <c r="V25" s="439"/>
      <c r="W25" s="439"/>
      <c r="X25" s="439"/>
      <c r="Y25" s="439"/>
      <c r="Z25" s="439"/>
    </row>
    <row r="26" spans="1:26" ht="12.75" customHeight="1" x14ac:dyDescent="0.25">
      <c r="A26" s="439"/>
      <c r="B26" s="1289" t="s">
        <v>2</v>
      </c>
      <c r="C26" s="1288"/>
      <c r="D26" s="1288"/>
      <c r="E26" s="1288"/>
      <c r="F26" s="1288"/>
      <c r="G26" s="1288"/>
      <c r="H26" s="1288"/>
      <c r="I26" s="1288"/>
      <c r="J26" s="1288"/>
      <c r="K26" s="1288"/>
      <c r="L26" s="1288"/>
      <c r="M26" s="1288"/>
      <c r="N26" s="1288"/>
      <c r="O26" s="1288"/>
      <c r="V26" s="439"/>
      <c r="W26" s="439"/>
      <c r="X26" s="439"/>
      <c r="Y26" s="439"/>
      <c r="Z26" s="439"/>
    </row>
    <row r="27" spans="1:26" ht="12.75" customHeight="1" x14ac:dyDescent="0.2">
      <c r="A27" s="441"/>
      <c r="B27" s="486"/>
      <c r="C27" s="445"/>
      <c r="D27" s="445"/>
      <c r="E27" s="445"/>
      <c r="F27" s="445"/>
      <c r="G27" s="445"/>
      <c r="H27" s="446"/>
      <c r="I27" s="458"/>
      <c r="J27" s="458"/>
      <c r="K27" s="458"/>
      <c r="L27" s="458"/>
      <c r="M27" s="458"/>
      <c r="N27" s="446"/>
      <c r="O27" s="444"/>
      <c r="V27" s="441"/>
      <c r="W27" s="441"/>
      <c r="X27" s="441"/>
      <c r="Y27" s="441"/>
      <c r="Z27" s="441"/>
    </row>
    <row r="28" spans="1:26" ht="12.75" customHeight="1" x14ac:dyDescent="0.2">
      <c r="A28" s="441"/>
      <c r="B28" s="472" t="s">
        <v>328</v>
      </c>
      <c r="C28" s="449" t="s">
        <v>5</v>
      </c>
      <c r="D28" s="449" t="s">
        <v>6</v>
      </c>
      <c r="E28" s="449" t="s">
        <v>7</v>
      </c>
      <c r="F28" s="449" t="s">
        <v>8</v>
      </c>
      <c r="G28" s="449" t="s">
        <v>9</v>
      </c>
      <c r="H28" s="449" t="s">
        <v>10</v>
      </c>
      <c r="I28" s="449" t="s">
        <v>11</v>
      </c>
      <c r="J28" s="449" t="s">
        <v>12</v>
      </c>
      <c r="K28" s="449" t="s">
        <v>13</v>
      </c>
      <c r="L28" s="449" t="s">
        <v>14</v>
      </c>
      <c r="M28" s="449" t="s">
        <v>15</v>
      </c>
      <c r="N28" s="449" t="s">
        <v>16</v>
      </c>
      <c r="O28" s="491" t="s">
        <v>17</v>
      </c>
      <c r="V28" s="441"/>
      <c r="W28" s="441"/>
      <c r="X28" s="441"/>
      <c r="Y28" s="441"/>
      <c r="Z28" s="441"/>
    </row>
    <row r="29" spans="1:26" ht="12.75" customHeight="1" x14ac:dyDescent="0.2">
      <c r="A29" s="441"/>
      <c r="B29" s="492" t="s">
        <v>17</v>
      </c>
      <c r="C29" s="493">
        <v>30600</v>
      </c>
      <c r="D29" s="493">
        <v>25576</v>
      </c>
      <c r="E29" s="493">
        <v>25685</v>
      </c>
      <c r="F29" s="493">
        <v>25363</v>
      </c>
      <c r="G29" s="493">
        <v>23304</v>
      </c>
      <c r="H29" s="493">
        <v>23086</v>
      </c>
      <c r="I29" s="493">
        <v>28281</v>
      </c>
      <c r="J29" s="493">
        <v>28380</v>
      </c>
      <c r="K29" s="493">
        <v>25997</v>
      </c>
      <c r="L29" s="493">
        <v>26369</v>
      </c>
      <c r="M29" s="493">
        <v>25929</v>
      </c>
      <c r="N29" s="493">
        <v>34091</v>
      </c>
      <c r="O29" s="493">
        <v>322661</v>
      </c>
      <c r="V29" s="441"/>
      <c r="W29" s="441"/>
      <c r="X29" s="441"/>
      <c r="Y29" s="441"/>
      <c r="Z29" s="441"/>
    </row>
    <row r="30" spans="1:26" ht="12.75" customHeight="1" x14ac:dyDescent="0.2">
      <c r="A30" s="441"/>
      <c r="B30" s="495" t="s">
        <v>329</v>
      </c>
      <c r="C30" s="496">
        <v>9463</v>
      </c>
      <c r="D30" s="496">
        <v>7681</v>
      </c>
      <c r="E30" s="496">
        <v>7963</v>
      </c>
      <c r="F30" s="496">
        <v>8031</v>
      </c>
      <c r="G30" s="496">
        <v>7306</v>
      </c>
      <c r="H30" s="496">
        <v>6307</v>
      </c>
      <c r="I30" s="496">
        <v>8032</v>
      </c>
      <c r="J30" s="496">
        <v>8771</v>
      </c>
      <c r="K30" s="496">
        <v>7413</v>
      </c>
      <c r="L30" s="496">
        <v>7552</v>
      </c>
      <c r="M30" s="496">
        <v>7113</v>
      </c>
      <c r="N30" s="504">
        <v>9419</v>
      </c>
      <c r="O30" s="496">
        <v>95051</v>
      </c>
      <c r="V30" s="441"/>
      <c r="W30" s="441"/>
      <c r="X30" s="441"/>
      <c r="Y30" s="441"/>
      <c r="Z30" s="441"/>
    </row>
    <row r="31" spans="1:26" ht="12.75" customHeight="1" x14ac:dyDescent="0.2">
      <c r="A31" s="441"/>
      <c r="B31" s="495" t="s">
        <v>330</v>
      </c>
      <c r="C31" s="496">
        <v>4634</v>
      </c>
      <c r="D31" s="496">
        <v>3711</v>
      </c>
      <c r="E31" s="496">
        <v>3585</v>
      </c>
      <c r="F31" s="496">
        <v>3398</v>
      </c>
      <c r="G31" s="496">
        <v>3198</v>
      </c>
      <c r="H31" s="496">
        <v>3113</v>
      </c>
      <c r="I31" s="496">
        <v>3844</v>
      </c>
      <c r="J31" s="496">
        <v>3922</v>
      </c>
      <c r="K31" s="496">
        <v>3830</v>
      </c>
      <c r="L31" s="496">
        <v>3853</v>
      </c>
      <c r="M31" s="496">
        <v>3880</v>
      </c>
      <c r="N31" s="504">
        <v>4713</v>
      </c>
      <c r="O31" s="496">
        <v>45681</v>
      </c>
      <c r="V31" s="441"/>
      <c r="W31" s="441"/>
      <c r="X31" s="441"/>
      <c r="Y31" s="441"/>
      <c r="Z31" s="441"/>
    </row>
    <row r="32" spans="1:26" ht="12.75" customHeight="1" x14ac:dyDescent="0.2">
      <c r="A32" s="441"/>
      <c r="B32" s="495" t="s">
        <v>331</v>
      </c>
      <c r="C32" s="496">
        <v>13817</v>
      </c>
      <c r="D32" s="496">
        <v>11843</v>
      </c>
      <c r="E32" s="496">
        <v>11589</v>
      </c>
      <c r="F32" s="496">
        <v>11408</v>
      </c>
      <c r="G32" s="496">
        <v>10335</v>
      </c>
      <c r="H32" s="496">
        <v>11004</v>
      </c>
      <c r="I32" s="496">
        <v>12971</v>
      </c>
      <c r="J32" s="496">
        <v>12651</v>
      </c>
      <c r="K32" s="496">
        <v>11636</v>
      </c>
      <c r="L32" s="496">
        <v>11977</v>
      </c>
      <c r="M32" s="496">
        <v>11810</v>
      </c>
      <c r="N32" s="504">
        <v>15779</v>
      </c>
      <c r="O32" s="496">
        <v>146820</v>
      </c>
      <c r="V32" s="441"/>
      <c r="W32" s="441"/>
      <c r="X32" s="441"/>
      <c r="Y32" s="441"/>
      <c r="Z32" s="441"/>
    </row>
    <row r="33" spans="1:26" ht="12.75" customHeight="1" x14ac:dyDescent="0.2">
      <c r="A33" s="441"/>
      <c r="B33" s="497" t="s">
        <v>342</v>
      </c>
      <c r="C33" s="498">
        <v>2686</v>
      </c>
      <c r="D33" s="498">
        <v>2341</v>
      </c>
      <c r="E33" s="498">
        <v>2548</v>
      </c>
      <c r="F33" s="498">
        <v>2526</v>
      </c>
      <c r="G33" s="498">
        <v>2465</v>
      </c>
      <c r="H33" s="498">
        <v>2662</v>
      </c>
      <c r="I33" s="498">
        <v>3434</v>
      </c>
      <c r="J33" s="498">
        <v>3036</v>
      </c>
      <c r="K33" s="498">
        <v>3118</v>
      </c>
      <c r="L33" s="498">
        <v>2987</v>
      </c>
      <c r="M33" s="498">
        <v>3126</v>
      </c>
      <c r="N33" s="505">
        <v>4180</v>
      </c>
      <c r="O33" s="498">
        <v>35109</v>
      </c>
      <c r="V33" s="441"/>
      <c r="W33" s="441"/>
      <c r="X33" s="441"/>
      <c r="Y33" s="441"/>
      <c r="Z33" s="441"/>
    </row>
    <row r="34" spans="1:26" ht="12.75" customHeight="1" x14ac:dyDescent="0.25">
      <c r="A34" s="441"/>
      <c r="B34" s="499" t="s">
        <v>345</v>
      </c>
      <c r="C34" s="467"/>
      <c r="D34" s="445"/>
      <c r="E34" s="445"/>
      <c r="F34" s="445"/>
      <c r="G34" s="445"/>
      <c r="H34" s="445"/>
      <c r="I34" s="458"/>
      <c r="J34" s="506"/>
      <c r="K34" s="444"/>
      <c r="L34" s="444"/>
      <c r="M34" s="507"/>
      <c r="N34" s="507"/>
      <c r="O34" s="508"/>
      <c r="P34" s="502"/>
      <c r="V34" s="441"/>
      <c r="W34" s="441"/>
      <c r="X34" s="441"/>
      <c r="Y34" s="441"/>
      <c r="Z34" s="441"/>
    </row>
    <row r="35" spans="1:26" ht="12.75" customHeight="1" x14ac:dyDescent="0.25">
      <c r="A35" s="441"/>
      <c r="B35" s="441"/>
      <c r="C35" s="441"/>
      <c r="D35" s="447"/>
      <c r="E35" s="447"/>
      <c r="F35" s="447"/>
      <c r="G35" s="447"/>
      <c r="H35" s="501"/>
      <c r="I35" s="447"/>
      <c r="J35" s="447"/>
      <c r="K35" s="447"/>
      <c r="L35" s="447"/>
      <c r="M35" s="447"/>
      <c r="N35" s="447"/>
      <c r="O35" s="441"/>
      <c r="P35" s="502"/>
      <c r="Q35" s="441"/>
      <c r="R35" s="441"/>
      <c r="S35" s="441"/>
      <c r="T35" s="441"/>
      <c r="U35" s="441"/>
      <c r="V35" s="441"/>
      <c r="W35" s="441"/>
      <c r="X35" s="441"/>
      <c r="Y35" s="441"/>
      <c r="Z35" s="441"/>
    </row>
    <row r="36" spans="1:26" ht="12.75" customHeight="1" x14ac:dyDescent="0.2">
      <c r="A36" s="441"/>
      <c r="B36" s="441"/>
      <c r="C36" s="441"/>
      <c r="D36" s="447"/>
      <c r="E36" s="447"/>
      <c r="F36" s="447"/>
      <c r="G36" s="447"/>
      <c r="H36" s="447"/>
      <c r="I36" s="447"/>
      <c r="J36" s="447"/>
      <c r="K36" s="447"/>
      <c r="L36" s="447"/>
      <c r="M36" s="447"/>
      <c r="N36" s="447"/>
      <c r="O36" s="441"/>
      <c r="P36" s="441"/>
      <c r="Q36" s="441"/>
      <c r="R36" s="441"/>
      <c r="S36" s="441"/>
      <c r="T36" s="441"/>
      <c r="U36" s="441"/>
      <c r="V36" s="441"/>
      <c r="W36" s="441"/>
      <c r="X36" s="441"/>
      <c r="Y36" s="441"/>
      <c r="Z36" s="441"/>
    </row>
    <row r="37" spans="1:26" ht="12.75" customHeight="1" x14ac:dyDescent="0.25">
      <c r="A37" s="439"/>
      <c r="B37" s="1289" t="s">
        <v>282</v>
      </c>
      <c r="C37" s="1288"/>
      <c r="D37" s="1288"/>
      <c r="E37" s="1288"/>
      <c r="F37" s="1288"/>
      <c r="G37" s="1288"/>
      <c r="H37" s="1288"/>
      <c r="I37" s="1288"/>
      <c r="J37" s="1288"/>
      <c r="K37" s="1288"/>
      <c r="L37" s="1288"/>
      <c r="M37" s="1288"/>
      <c r="N37" s="1288"/>
      <c r="O37" s="1288"/>
      <c r="P37" s="439"/>
      <c r="Q37" s="439"/>
      <c r="R37" s="439"/>
      <c r="S37" s="439"/>
      <c r="T37" s="439"/>
      <c r="U37" s="439"/>
      <c r="V37" s="439"/>
      <c r="W37" s="439"/>
      <c r="X37" s="439"/>
      <c r="Y37" s="439"/>
      <c r="Z37" s="439"/>
    </row>
    <row r="38" spans="1:26" ht="12.75" customHeight="1" x14ac:dyDescent="0.25">
      <c r="A38" s="439"/>
      <c r="B38" s="1289" t="s">
        <v>2</v>
      </c>
      <c r="C38" s="1288"/>
      <c r="D38" s="1288"/>
      <c r="E38" s="1288"/>
      <c r="F38" s="1288"/>
      <c r="G38" s="1288"/>
      <c r="H38" s="1288"/>
      <c r="I38" s="1288"/>
      <c r="J38" s="1288"/>
      <c r="K38" s="1288"/>
      <c r="L38" s="1288"/>
      <c r="M38" s="1288"/>
      <c r="N38" s="1288"/>
      <c r="O38" s="1288"/>
      <c r="P38" s="439"/>
      <c r="Q38" s="439"/>
      <c r="R38" s="439"/>
      <c r="S38" s="439"/>
      <c r="T38" s="439"/>
      <c r="U38" s="439"/>
      <c r="V38" s="439"/>
      <c r="W38" s="439"/>
      <c r="X38" s="439"/>
      <c r="Y38" s="439"/>
      <c r="Z38" s="439"/>
    </row>
    <row r="39" spans="1:26" ht="12.75" customHeight="1" x14ac:dyDescent="0.2">
      <c r="A39" s="441"/>
      <c r="B39" s="509"/>
      <c r="C39" s="486"/>
      <c r="D39" s="510"/>
      <c r="E39" s="510"/>
      <c r="F39" s="510"/>
      <c r="G39" s="510"/>
      <c r="H39" s="510"/>
      <c r="I39" s="510"/>
      <c r="J39" s="510"/>
      <c r="K39" s="510"/>
      <c r="L39" s="510"/>
      <c r="M39" s="510"/>
      <c r="N39" s="510"/>
      <c r="O39" s="486"/>
      <c r="P39" s="441"/>
      <c r="Q39" s="441"/>
      <c r="R39" s="441"/>
      <c r="S39" s="441"/>
      <c r="T39" s="441"/>
      <c r="U39" s="441"/>
      <c r="V39" s="441"/>
      <c r="W39" s="441"/>
      <c r="X39" s="441"/>
      <c r="Y39" s="441"/>
      <c r="Z39" s="441"/>
    </row>
    <row r="40" spans="1:26" ht="12.75" customHeight="1" x14ac:dyDescent="0.2">
      <c r="A40" s="441"/>
      <c r="B40" s="486"/>
      <c r="C40" s="441"/>
      <c r="D40" s="447"/>
      <c r="E40" s="447"/>
      <c r="F40" s="447"/>
      <c r="G40" s="447"/>
      <c r="H40" s="447"/>
      <c r="I40" s="447"/>
      <c r="J40" s="447"/>
      <c r="K40" s="447"/>
      <c r="L40" s="447"/>
      <c r="M40" s="447"/>
      <c r="N40" s="447"/>
      <c r="O40" s="441"/>
      <c r="P40" s="441"/>
      <c r="Q40" s="441"/>
      <c r="R40" s="441"/>
      <c r="S40" s="441"/>
      <c r="T40" s="441"/>
      <c r="U40" s="441"/>
      <c r="V40" s="441"/>
      <c r="W40" s="441"/>
      <c r="X40" s="441"/>
      <c r="Y40" s="441"/>
      <c r="Z40" s="441"/>
    </row>
    <row r="41" spans="1:26" ht="12.75" customHeight="1" x14ac:dyDescent="0.2">
      <c r="A41" s="441"/>
      <c r="B41" s="472" t="s">
        <v>328</v>
      </c>
      <c r="C41" s="449" t="s">
        <v>5</v>
      </c>
      <c r="D41" s="449" t="s">
        <v>6</v>
      </c>
      <c r="E41" s="449" t="s">
        <v>7</v>
      </c>
      <c r="F41" s="449" t="s">
        <v>8</v>
      </c>
      <c r="G41" s="449" t="s">
        <v>9</v>
      </c>
      <c r="H41" s="449" t="s">
        <v>10</v>
      </c>
      <c r="I41" s="449" t="s">
        <v>11</v>
      </c>
      <c r="J41" s="449" t="s">
        <v>12</v>
      </c>
      <c r="K41" s="449" t="s">
        <v>13</v>
      </c>
      <c r="L41" s="449" t="s">
        <v>14</v>
      </c>
      <c r="M41" s="449" t="s">
        <v>15</v>
      </c>
      <c r="N41" s="449" t="s">
        <v>16</v>
      </c>
      <c r="O41" s="449" t="s">
        <v>17</v>
      </c>
      <c r="P41" s="441"/>
      <c r="Q41" s="441"/>
      <c r="R41" s="441"/>
      <c r="S41" s="441"/>
      <c r="T41" s="441"/>
      <c r="U41" s="441"/>
      <c r="V41" s="441"/>
      <c r="W41" s="441"/>
      <c r="X41" s="441"/>
      <c r="Y41" s="441"/>
      <c r="Z41" s="441"/>
    </row>
    <row r="42" spans="1:26" ht="12.75" customHeight="1" x14ac:dyDescent="0.2">
      <c r="A42" s="441"/>
      <c r="B42" s="495" t="s">
        <v>329</v>
      </c>
      <c r="C42" s="511">
        <v>0</v>
      </c>
      <c r="D42" s="511">
        <v>0</v>
      </c>
      <c r="E42" s="511">
        <v>4</v>
      </c>
      <c r="F42" s="511">
        <v>3</v>
      </c>
      <c r="G42" s="511">
        <v>1</v>
      </c>
      <c r="H42" s="511">
        <v>3</v>
      </c>
      <c r="I42" s="511">
        <v>0</v>
      </c>
      <c r="J42" s="511">
        <v>3</v>
      </c>
      <c r="K42" s="511">
        <v>1</v>
      </c>
      <c r="L42" s="511">
        <v>0</v>
      </c>
      <c r="M42" s="511">
        <v>0</v>
      </c>
      <c r="N42" s="512">
        <v>0</v>
      </c>
      <c r="O42" s="511">
        <v>15</v>
      </c>
      <c r="P42" s="441"/>
      <c r="Q42" s="441"/>
      <c r="R42" s="441"/>
      <c r="S42" s="441"/>
      <c r="T42" s="441"/>
      <c r="U42" s="441"/>
      <c r="V42" s="441"/>
      <c r="W42" s="441"/>
      <c r="X42" s="441"/>
      <c r="Y42" s="441"/>
      <c r="Z42" s="441"/>
    </row>
    <row r="43" spans="1:26" ht="12.75" customHeight="1" x14ac:dyDescent="0.2">
      <c r="A43" s="441"/>
      <c r="B43" s="495" t="s">
        <v>330</v>
      </c>
      <c r="C43" s="511">
        <v>0</v>
      </c>
      <c r="D43" s="511">
        <v>0</v>
      </c>
      <c r="E43" s="511">
        <v>0</v>
      </c>
      <c r="F43" s="511">
        <v>0</v>
      </c>
      <c r="G43" s="511">
        <v>0</v>
      </c>
      <c r="H43" s="511">
        <v>0</v>
      </c>
      <c r="I43" s="511">
        <v>0</v>
      </c>
      <c r="J43" s="511">
        <v>0</v>
      </c>
      <c r="K43" s="511">
        <v>0</v>
      </c>
      <c r="L43" s="513">
        <v>0</v>
      </c>
      <c r="M43" s="511">
        <v>0</v>
      </c>
      <c r="N43" s="512">
        <v>0</v>
      </c>
      <c r="O43" s="511">
        <v>0</v>
      </c>
      <c r="P43" s="441"/>
      <c r="Q43" s="441"/>
      <c r="R43" s="441"/>
      <c r="S43" s="441"/>
      <c r="T43" s="441"/>
      <c r="U43" s="441"/>
      <c r="V43" s="441"/>
      <c r="W43" s="441"/>
      <c r="X43" s="441"/>
      <c r="Y43" s="441"/>
      <c r="Z43" s="441"/>
    </row>
    <row r="44" spans="1:26" ht="12.75" customHeight="1" x14ac:dyDescent="0.2">
      <c r="A44" s="441"/>
      <c r="B44" s="495" t="s">
        <v>331</v>
      </c>
      <c r="C44" s="511">
        <v>0</v>
      </c>
      <c r="D44" s="511">
        <v>0</v>
      </c>
      <c r="E44" s="511">
        <v>0</v>
      </c>
      <c r="F44" s="511">
        <v>0</v>
      </c>
      <c r="G44" s="511">
        <v>0</v>
      </c>
      <c r="H44" s="511">
        <v>0</v>
      </c>
      <c r="I44" s="511">
        <v>0</v>
      </c>
      <c r="J44" s="511">
        <v>0</v>
      </c>
      <c r="K44" s="511">
        <v>0</v>
      </c>
      <c r="L44" s="511">
        <v>0</v>
      </c>
      <c r="M44" s="511">
        <v>0</v>
      </c>
      <c r="N44" s="512">
        <v>0</v>
      </c>
      <c r="O44" s="511">
        <v>0</v>
      </c>
      <c r="P44" s="441"/>
      <c r="Q44" s="441"/>
      <c r="R44" s="441"/>
      <c r="S44" s="441"/>
      <c r="T44" s="441"/>
      <c r="U44" s="441"/>
      <c r="V44" s="441"/>
      <c r="W44" s="441"/>
      <c r="X44" s="441"/>
      <c r="Y44" s="441"/>
      <c r="Z44" s="441"/>
    </row>
    <row r="45" spans="1:26" ht="12.75" customHeight="1" x14ac:dyDescent="0.2">
      <c r="A45" s="441"/>
      <c r="B45" s="497" t="s">
        <v>342</v>
      </c>
      <c r="C45" s="514">
        <v>0</v>
      </c>
      <c r="D45" s="514">
        <v>0</v>
      </c>
      <c r="E45" s="514">
        <v>0</v>
      </c>
      <c r="F45" s="514">
        <v>0</v>
      </c>
      <c r="G45" s="514">
        <v>0</v>
      </c>
      <c r="H45" s="514">
        <v>0</v>
      </c>
      <c r="I45" s="514">
        <v>0</v>
      </c>
      <c r="J45" s="514">
        <v>0</v>
      </c>
      <c r="K45" s="514">
        <v>0</v>
      </c>
      <c r="L45" s="514">
        <v>0</v>
      </c>
      <c r="M45" s="514">
        <v>0</v>
      </c>
      <c r="N45" s="515">
        <v>0</v>
      </c>
      <c r="O45" s="514">
        <v>0</v>
      </c>
      <c r="P45" s="441"/>
      <c r="Q45" s="441"/>
      <c r="R45" s="441"/>
      <c r="S45" s="441"/>
      <c r="T45" s="441"/>
      <c r="U45" s="441"/>
      <c r="V45" s="441"/>
      <c r="W45" s="441"/>
      <c r="X45" s="441"/>
      <c r="Y45" s="441"/>
      <c r="Z45" s="441"/>
    </row>
    <row r="46" spans="1:26" ht="12.75" customHeight="1" x14ac:dyDescent="0.25">
      <c r="A46" s="441"/>
      <c r="B46" s="516" t="s">
        <v>17</v>
      </c>
      <c r="C46" s="517">
        <v>0</v>
      </c>
      <c r="D46" s="517">
        <v>0</v>
      </c>
      <c r="E46" s="517">
        <v>4</v>
      </c>
      <c r="F46" s="517">
        <v>3</v>
      </c>
      <c r="G46" s="517">
        <v>1</v>
      </c>
      <c r="H46" s="517">
        <v>3</v>
      </c>
      <c r="I46" s="517">
        <v>0</v>
      </c>
      <c r="J46" s="517">
        <v>3</v>
      </c>
      <c r="K46" s="517">
        <v>1</v>
      </c>
      <c r="L46" s="517">
        <v>0</v>
      </c>
      <c r="M46" s="517">
        <v>0</v>
      </c>
      <c r="N46" s="518">
        <v>0</v>
      </c>
      <c r="O46" s="517">
        <v>15</v>
      </c>
      <c r="P46" s="441"/>
      <c r="Q46" s="441"/>
      <c r="R46" s="441"/>
      <c r="S46" s="441"/>
      <c r="T46" s="441"/>
      <c r="U46" s="441"/>
      <c r="V46" s="441"/>
      <c r="W46" s="441"/>
      <c r="X46" s="441"/>
      <c r="Y46" s="441"/>
      <c r="Z46" s="441"/>
    </row>
    <row r="47" spans="1:26" ht="12.75" customHeight="1" x14ac:dyDescent="0.2">
      <c r="A47" s="441"/>
      <c r="B47" s="441"/>
      <c r="C47" s="441"/>
      <c r="D47" s="447"/>
      <c r="E47" s="447"/>
      <c r="F47" s="447"/>
      <c r="G47" s="447"/>
      <c r="H47" s="447"/>
      <c r="I47" s="447"/>
      <c r="J47" s="447"/>
      <c r="K47" s="447"/>
      <c r="L47" s="447"/>
      <c r="M47" s="447"/>
      <c r="N47" s="447"/>
      <c r="O47" s="441"/>
      <c r="P47" s="441"/>
      <c r="Q47" s="441"/>
      <c r="R47" s="441"/>
      <c r="S47" s="441"/>
      <c r="T47" s="441"/>
      <c r="U47" s="441"/>
      <c r="V47" s="441"/>
      <c r="W47" s="441"/>
      <c r="X47" s="441"/>
      <c r="Y47" s="441"/>
      <c r="Z47" s="441"/>
    </row>
    <row r="48" spans="1:26" ht="12.75" customHeight="1" x14ac:dyDescent="0.2">
      <c r="A48" s="441"/>
      <c r="B48" s="441"/>
      <c r="C48" s="441"/>
      <c r="D48" s="447"/>
      <c r="E48" s="447"/>
      <c r="F48" s="447"/>
      <c r="G48" s="447"/>
      <c r="H48" s="447"/>
      <c r="I48" s="447"/>
      <c r="J48" s="447"/>
      <c r="K48" s="447"/>
      <c r="L48" s="447"/>
      <c r="M48" s="447"/>
      <c r="N48" s="447"/>
      <c r="O48" s="443"/>
      <c r="P48" s="441"/>
      <c r="Q48" s="441"/>
      <c r="R48" s="441"/>
      <c r="S48" s="441"/>
      <c r="T48" s="441"/>
      <c r="U48" s="441"/>
      <c r="V48" s="441"/>
      <c r="W48" s="441"/>
      <c r="X48" s="441"/>
      <c r="Y48" s="441"/>
      <c r="Z48" s="441"/>
    </row>
    <row r="49" spans="1:26" ht="12.75" customHeight="1" x14ac:dyDescent="0.2">
      <c r="A49" s="441"/>
      <c r="B49" s="441"/>
      <c r="C49" s="441"/>
      <c r="D49" s="447"/>
      <c r="E49" s="447"/>
      <c r="F49" s="447"/>
      <c r="G49" s="447"/>
      <c r="H49" s="447"/>
      <c r="I49" s="447"/>
      <c r="J49" s="447"/>
      <c r="K49" s="447"/>
      <c r="L49" s="447"/>
      <c r="M49" s="447"/>
      <c r="N49" s="447"/>
      <c r="O49" s="441"/>
      <c r="P49" s="441"/>
      <c r="Q49" s="441"/>
      <c r="R49" s="441"/>
      <c r="S49" s="441"/>
      <c r="T49" s="441"/>
      <c r="U49" s="441"/>
      <c r="V49" s="441"/>
      <c r="W49" s="441"/>
      <c r="X49" s="441"/>
      <c r="Y49" s="441"/>
      <c r="Z49" s="441"/>
    </row>
    <row r="50" spans="1:26" ht="12.75" customHeight="1" x14ac:dyDescent="0.2">
      <c r="A50" s="441"/>
      <c r="B50" s="441"/>
      <c r="C50" s="441"/>
      <c r="D50" s="447"/>
      <c r="E50" s="447"/>
      <c r="F50" s="447"/>
      <c r="G50" s="447"/>
      <c r="H50" s="447"/>
      <c r="I50" s="447"/>
      <c r="J50" s="447"/>
      <c r="K50" s="447"/>
      <c r="L50" s="447"/>
      <c r="M50" s="447"/>
      <c r="N50" s="447"/>
      <c r="O50" s="441"/>
      <c r="P50" s="441"/>
      <c r="Q50" s="441"/>
      <c r="R50" s="441"/>
      <c r="S50" s="441"/>
      <c r="T50" s="441"/>
      <c r="U50" s="441"/>
      <c r="V50" s="441"/>
      <c r="W50" s="441"/>
      <c r="X50" s="441"/>
      <c r="Y50" s="441"/>
      <c r="Z50" s="441"/>
    </row>
    <row r="51" spans="1:26" ht="12.75" customHeight="1" x14ac:dyDescent="0.25">
      <c r="A51" s="441"/>
      <c r="B51" s="488"/>
      <c r="C51" s="441"/>
      <c r="D51" s="447"/>
      <c r="E51" s="447"/>
      <c r="F51" s="447"/>
      <c r="G51" s="447"/>
      <c r="H51" s="447"/>
      <c r="I51" s="447"/>
      <c r="J51" s="447"/>
      <c r="K51" s="447"/>
      <c r="L51" s="447"/>
      <c r="M51" s="447"/>
      <c r="N51" s="447"/>
      <c r="O51" s="441"/>
      <c r="P51" s="441"/>
      <c r="Q51" s="441"/>
      <c r="R51" s="441"/>
      <c r="S51" s="441"/>
      <c r="T51" s="441"/>
      <c r="U51" s="441"/>
      <c r="V51" s="441"/>
      <c r="W51" s="441"/>
      <c r="X51" s="441"/>
      <c r="Y51" s="441"/>
      <c r="Z51" s="441"/>
    </row>
    <row r="52" spans="1:26" ht="12.75" customHeight="1" x14ac:dyDescent="0.2">
      <c r="A52" s="441"/>
      <c r="B52" s="441"/>
      <c r="C52" s="441"/>
      <c r="D52" s="447"/>
      <c r="E52" s="447"/>
      <c r="F52" s="447"/>
      <c r="G52" s="447"/>
      <c r="H52" s="447"/>
      <c r="I52" s="447"/>
      <c r="J52" s="447"/>
      <c r="K52" s="447"/>
      <c r="L52" s="447"/>
      <c r="M52" s="447"/>
      <c r="N52" s="447"/>
      <c r="O52" s="441"/>
      <c r="P52" s="441"/>
      <c r="Q52" s="441"/>
      <c r="R52" s="441"/>
      <c r="S52" s="441"/>
      <c r="T52" s="441"/>
      <c r="U52" s="441"/>
      <c r="V52" s="441"/>
      <c r="W52" s="441"/>
      <c r="X52" s="441"/>
      <c r="Y52" s="441"/>
      <c r="Z52" s="441"/>
    </row>
    <row r="53" spans="1:26" ht="12.75" customHeight="1" x14ac:dyDescent="0.2">
      <c r="A53" s="441"/>
      <c r="B53" s="441"/>
      <c r="C53" s="441"/>
      <c r="D53" s="447"/>
      <c r="E53" s="447"/>
      <c r="F53" s="447"/>
      <c r="G53" s="447"/>
      <c r="H53" s="447"/>
      <c r="I53" s="447"/>
      <c r="J53" s="447"/>
      <c r="K53" s="447"/>
      <c r="L53" s="447"/>
      <c r="M53" s="447"/>
      <c r="N53" s="447"/>
      <c r="O53" s="441"/>
      <c r="P53" s="441"/>
      <c r="Q53" s="441"/>
      <c r="R53" s="441"/>
      <c r="S53" s="441"/>
      <c r="T53" s="441"/>
      <c r="U53" s="441"/>
      <c r="V53" s="441"/>
      <c r="W53" s="441"/>
      <c r="X53" s="441"/>
      <c r="Y53" s="441"/>
      <c r="Z53" s="441"/>
    </row>
    <row r="54" spans="1:26" ht="12.75" customHeight="1" x14ac:dyDescent="0.2">
      <c r="A54" s="441"/>
      <c r="B54" s="441"/>
      <c r="C54" s="441"/>
      <c r="D54" s="447"/>
      <c r="E54" s="447"/>
      <c r="F54" s="447"/>
      <c r="G54" s="447"/>
      <c r="H54" s="447"/>
      <c r="I54" s="447"/>
      <c r="J54" s="447"/>
      <c r="K54" s="447"/>
      <c r="L54" s="447"/>
      <c r="M54" s="447"/>
      <c r="N54" s="447"/>
      <c r="O54" s="441"/>
      <c r="P54" s="441"/>
      <c r="Q54" s="441"/>
      <c r="R54" s="441"/>
      <c r="S54" s="441"/>
      <c r="T54" s="441"/>
      <c r="U54" s="441"/>
      <c r="V54" s="441"/>
      <c r="W54" s="441"/>
      <c r="X54" s="441"/>
      <c r="Y54" s="441"/>
      <c r="Z54" s="441"/>
    </row>
    <row r="55" spans="1:26" ht="12.75" customHeight="1" x14ac:dyDescent="0.2">
      <c r="A55" s="441"/>
      <c r="B55" s="441"/>
      <c r="C55" s="441"/>
      <c r="D55" s="447"/>
      <c r="E55" s="447"/>
      <c r="F55" s="447"/>
      <c r="G55" s="447"/>
      <c r="H55" s="447"/>
      <c r="I55" s="447"/>
      <c r="J55" s="447"/>
      <c r="K55" s="447"/>
      <c r="L55" s="447"/>
      <c r="M55" s="447"/>
      <c r="N55" s="447"/>
      <c r="O55" s="441"/>
      <c r="P55" s="441"/>
      <c r="Q55" s="441"/>
      <c r="R55" s="441"/>
      <c r="S55" s="441"/>
      <c r="T55" s="441"/>
      <c r="U55" s="441"/>
      <c r="V55" s="441"/>
      <c r="W55" s="441"/>
      <c r="X55" s="441"/>
      <c r="Y55" s="441"/>
      <c r="Z55" s="441"/>
    </row>
    <row r="56" spans="1:26" ht="12.75" customHeight="1" x14ac:dyDescent="0.2">
      <c r="A56" s="441"/>
      <c r="B56" s="441"/>
      <c r="C56" s="441"/>
      <c r="D56" s="447"/>
      <c r="E56" s="447"/>
      <c r="F56" s="447"/>
      <c r="G56" s="447"/>
      <c r="H56" s="447"/>
      <c r="I56" s="447"/>
      <c r="J56" s="447"/>
      <c r="K56" s="447"/>
      <c r="L56" s="447"/>
      <c r="M56" s="447"/>
      <c r="N56" s="447"/>
      <c r="O56" s="441"/>
      <c r="P56" s="441"/>
      <c r="Q56" s="441"/>
      <c r="R56" s="441"/>
      <c r="S56" s="441"/>
      <c r="T56" s="441"/>
      <c r="U56" s="441"/>
      <c r="V56" s="441"/>
      <c r="W56" s="441"/>
      <c r="X56" s="441"/>
      <c r="Y56" s="441"/>
      <c r="Z56" s="441"/>
    </row>
    <row r="57" spans="1:26" ht="12.75" customHeight="1" x14ac:dyDescent="0.2">
      <c r="A57" s="441"/>
      <c r="B57" s="441"/>
      <c r="C57" s="441"/>
      <c r="D57" s="447"/>
      <c r="E57" s="447"/>
      <c r="F57" s="447"/>
      <c r="G57" s="447"/>
      <c r="H57" s="447"/>
      <c r="I57" s="447"/>
      <c r="J57" s="447"/>
      <c r="K57" s="447"/>
      <c r="L57" s="447"/>
      <c r="M57" s="447"/>
      <c r="N57" s="447"/>
      <c r="O57" s="441"/>
      <c r="P57" s="441"/>
      <c r="Q57" s="441"/>
      <c r="R57" s="441"/>
      <c r="S57" s="441"/>
      <c r="T57" s="441"/>
      <c r="U57" s="441"/>
      <c r="V57" s="441"/>
      <c r="W57" s="441"/>
      <c r="X57" s="441"/>
      <c r="Y57" s="441"/>
      <c r="Z57" s="441"/>
    </row>
    <row r="58" spans="1:26" ht="12.75" customHeight="1" x14ac:dyDescent="0.2">
      <c r="A58" s="441"/>
      <c r="B58" s="441"/>
      <c r="C58" s="441"/>
      <c r="D58" s="447"/>
      <c r="E58" s="447"/>
      <c r="F58" s="447"/>
      <c r="G58" s="447"/>
      <c r="H58" s="447"/>
      <c r="I58" s="447"/>
      <c r="J58" s="447"/>
      <c r="K58" s="447"/>
      <c r="L58" s="447"/>
      <c r="M58" s="447"/>
      <c r="N58" s="447"/>
      <c r="O58" s="441"/>
      <c r="P58" s="441"/>
      <c r="Q58" s="441"/>
      <c r="R58" s="441"/>
      <c r="S58" s="441"/>
      <c r="T58" s="441"/>
      <c r="U58" s="441"/>
      <c r="V58" s="441"/>
      <c r="W58" s="441"/>
      <c r="X58" s="441"/>
      <c r="Y58" s="441"/>
      <c r="Z58" s="441"/>
    </row>
    <row r="59" spans="1:26" ht="12.75" customHeight="1" x14ac:dyDescent="0.2">
      <c r="A59" s="441"/>
      <c r="B59" s="441"/>
      <c r="C59" s="441"/>
      <c r="D59" s="447"/>
      <c r="E59" s="447"/>
      <c r="F59" s="447"/>
      <c r="G59" s="447"/>
      <c r="H59" s="447"/>
      <c r="I59" s="447"/>
      <c r="J59" s="447"/>
      <c r="K59" s="447"/>
      <c r="L59" s="447"/>
      <c r="M59" s="447"/>
      <c r="N59" s="447"/>
      <c r="O59" s="441"/>
      <c r="P59" s="441"/>
      <c r="Q59" s="441"/>
      <c r="R59" s="441"/>
      <c r="S59" s="441"/>
      <c r="T59" s="441"/>
      <c r="U59" s="441"/>
      <c r="V59" s="441"/>
      <c r="W59" s="441"/>
      <c r="X59" s="441"/>
      <c r="Y59" s="441"/>
      <c r="Z59" s="441"/>
    </row>
    <row r="60" spans="1:26" ht="12.75" customHeight="1" x14ac:dyDescent="0.2">
      <c r="A60" s="441"/>
      <c r="B60" s="441"/>
      <c r="C60" s="441"/>
      <c r="D60" s="447"/>
      <c r="E60" s="447"/>
      <c r="F60" s="447"/>
      <c r="G60" s="447"/>
      <c r="H60" s="447"/>
      <c r="I60" s="447"/>
      <c r="J60" s="447"/>
      <c r="K60" s="447"/>
      <c r="L60" s="447"/>
      <c r="M60" s="447"/>
      <c r="N60" s="447"/>
      <c r="O60" s="441"/>
      <c r="P60" s="441"/>
      <c r="Q60" s="441"/>
      <c r="R60" s="441"/>
      <c r="S60" s="441"/>
      <c r="T60" s="441"/>
      <c r="U60" s="441"/>
      <c r="V60" s="441"/>
      <c r="W60" s="441"/>
      <c r="X60" s="441"/>
      <c r="Y60" s="441"/>
      <c r="Z60" s="441"/>
    </row>
    <row r="61" spans="1:26" ht="12.75" customHeight="1" x14ac:dyDescent="0.2">
      <c r="A61" s="441"/>
      <c r="B61" s="441"/>
      <c r="C61" s="441"/>
      <c r="D61" s="447"/>
      <c r="E61" s="447"/>
      <c r="F61" s="447"/>
      <c r="G61" s="447"/>
      <c r="H61" s="447"/>
      <c r="I61" s="447"/>
      <c r="J61" s="447"/>
      <c r="K61" s="447"/>
      <c r="L61" s="447"/>
      <c r="M61" s="447"/>
      <c r="N61" s="447"/>
      <c r="O61" s="441"/>
      <c r="P61" s="441"/>
      <c r="Q61" s="441"/>
      <c r="R61" s="441"/>
      <c r="S61" s="441"/>
      <c r="T61" s="441"/>
      <c r="U61" s="441"/>
      <c r="V61" s="441"/>
      <c r="W61" s="441"/>
      <c r="X61" s="441"/>
      <c r="Y61" s="441"/>
      <c r="Z61" s="441"/>
    </row>
    <row r="62" spans="1:26" ht="12.75" customHeight="1" x14ac:dyDescent="0.2">
      <c r="A62" s="441"/>
      <c r="B62" s="441"/>
      <c r="C62" s="441"/>
      <c r="D62" s="447"/>
      <c r="E62" s="447"/>
      <c r="F62" s="447"/>
      <c r="G62" s="447"/>
      <c r="H62" s="447"/>
      <c r="I62" s="447"/>
      <c r="J62" s="447"/>
      <c r="K62" s="447"/>
      <c r="L62" s="447"/>
      <c r="M62" s="447"/>
      <c r="N62" s="447"/>
      <c r="O62" s="441"/>
      <c r="P62" s="441"/>
      <c r="Q62" s="441"/>
      <c r="R62" s="441"/>
      <c r="S62" s="441"/>
      <c r="T62" s="441"/>
      <c r="U62" s="441"/>
      <c r="V62" s="441"/>
      <c r="W62" s="441"/>
      <c r="X62" s="441"/>
      <c r="Y62" s="441"/>
      <c r="Z62" s="441"/>
    </row>
    <row r="63" spans="1:26" ht="12.75" customHeight="1" x14ac:dyDescent="0.2">
      <c r="A63" s="441"/>
      <c r="B63" s="441"/>
      <c r="C63" s="441"/>
      <c r="D63" s="447"/>
      <c r="E63" s="447"/>
      <c r="F63" s="447"/>
      <c r="G63" s="447"/>
      <c r="H63" s="447"/>
      <c r="I63" s="447"/>
      <c r="J63" s="447"/>
      <c r="K63" s="447"/>
      <c r="L63" s="447"/>
      <c r="M63" s="447"/>
      <c r="N63" s="447"/>
      <c r="O63" s="441"/>
      <c r="P63" s="441"/>
      <c r="Q63" s="441"/>
      <c r="R63" s="441"/>
      <c r="S63" s="441"/>
      <c r="T63" s="441"/>
      <c r="U63" s="441"/>
      <c r="V63" s="441"/>
      <c r="W63" s="441"/>
      <c r="X63" s="441"/>
      <c r="Y63" s="441"/>
      <c r="Z63" s="441"/>
    </row>
    <row r="64" spans="1:26" ht="12.75" customHeight="1" x14ac:dyDescent="0.2">
      <c r="A64" s="441"/>
      <c r="B64" s="441"/>
      <c r="C64" s="441"/>
      <c r="D64" s="447"/>
      <c r="E64" s="447"/>
      <c r="F64" s="447"/>
      <c r="G64" s="447"/>
      <c r="H64" s="447"/>
      <c r="I64" s="447"/>
      <c r="J64" s="447"/>
      <c r="K64" s="447"/>
      <c r="L64" s="447"/>
      <c r="M64" s="447"/>
      <c r="N64" s="447"/>
      <c r="O64" s="441"/>
      <c r="P64" s="441"/>
      <c r="Q64" s="441"/>
      <c r="R64" s="441"/>
      <c r="S64" s="441"/>
      <c r="T64" s="441"/>
      <c r="U64" s="441"/>
      <c r="V64" s="441"/>
      <c r="W64" s="441"/>
      <c r="X64" s="441"/>
      <c r="Y64" s="441"/>
      <c r="Z64" s="441"/>
    </row>
    <row r="65" spans="1:26" ht="12.75" customHeight="1" x14ac:dyDescent="0.2">
      <c r="A65" s="441"/>
      <c r="B65" s="441"/>
      <c r="C65" s="441"/>
      <c r="D65" s="447"/>
      <c r="E65" s="447"/>
      <c r="F65" s="447"/>
      <c r="G65" s="447"/>
      <c r="H65" s="447"/>
      <c r="I65" s="447"/>
      <c r="J65" s="447"/>
      <c r="K65" s="447"/>
      <c r="L65" s="447"/>
      <c r="M65" s="447"/>
      <c r="N65" s="447"/>
      <c r="O65" s="441"/>
      <c r="P65" s="441"/>
      <c r="Q65" s="441"/>
      <c r="R65" s="441"/>
      <c r="S65" s="441"/>
      <c r="T65" s="441"/>
      <c r="U65" s="441"/>
      <c r="V65" s="441"/>
      <c r="W65" s="441"/>
      <c r="X65" s="441"/>
      <c r="Y65" s="441"/>
      <c r="Z65" s="441"/>
    </row>
    <row r="66" spans="1:26" ht="12.75" customHeight="1" x14ac:dyDescent="0.2">
      <c r="A66" s="441"/>
      <c r="B66" s="441"/>
      <c r="C66" s="441"/>
      <c r="D66" s="447"/>
      <c r="E66" s="447"/>
      <c r="F66" s="447"/>
      <c r="G66" s="447"/>
      <c r="H66" s="447"/>
      <c r="I66" s="447"/>
      <c r="J66" s="447"/>
      <c r="K66" s="447"/>
      <c r="L66" s="447"/>
      <c r="M66" s="447"/>
      <c r="N66" s="447"/>
      <c r="O66" s="441"/>
      <c r="P66" s="441"/>
      <c r="Q66" s="441"/>
      <c r="R66" s="441"/>
      <c r="S66" s="441"/>
      <c r="T66" s="441"/>
      <c r="U66" s="441"/>
      <c r="V66" s="441"/>
      <c r="W66" s="441"/>
      <c r="X66" s="441"/>
      <c r="Y66" s="441"/>
      <c r="Z66" s="441"/>
    </row>
    <row r="67" spans="1:26" ht="12.75" customHeight="1" x14ac:dyDescent="0.2">
      <c r="A67" s="441"/>
      <c r="B67" s="441"/>
      <c r="C67" s="441"/>
      <c r="D67" s="447"/>
      <c r="E67" s="447"/>
      <c r="F67" s="447"/>
      <c r="G67" s="447"/>
      <c r="H67" s="447"/>
      <c r="I67" s="447"/>
      <c r="J67" s="447"/>
      <c r="K67" s="447"/>
      <c r="L67" s="447"/>
      <c r="M67" s="447"/>
      <c r="N67" s="447"/>
      <c r="O67" s="441"/>
      <c r="P67" s="441"/>
      <c r="Q67" s="441"/>
      <c r="R67" s="441"/>
      <c r="S67" s="441"/>
      <c r="T67" s="441"/>
      <c r="U67" s="441"/>
      <c r="V67" s="441"/>
      <c r="W67" s="441"/>
      <c r="X67" s="441"/>
      <c r="Y67" s="441"/>
      <c r="Z67" s="441"/>
    </row>
    <row r="68" spans="1:26" ht="12.75" customHeight="1" x14ac:dyDescent="0.2">
      <c r="A68" s="441"/>
      <c r="B68" s="441"/>
      <c r="C68" s="441"/>
      <c r="D68" s="447"/>
      <c r="E68" s="447"/>
      <c r="F68" s="447"/>
      <c r="G68" s="447"/>
      <c r="H68" s="447"/>
      <c r="I68" s="447"/>
      <c r="J68" s="447"/>
      <c r="K68" s="447"/>
      <c r="L68" s="447"/>
      <c r="M68" s="447"/>
      <c r="N68" s="447"/>
      <c r="O68" s="441"/>
      <c r="P68" s="441"/>
      <c r="Q68" s="441"/>
      <c r="R68" s="441"/>
      <c r="S68" s="441"/>
      <c r="T68" s="441"/>
      <c r="U68" s="441"/>
      <c r="V68" s="441"/>
      <c r="W68" s="441"/>
      <c r="X68" s="441"/>
      <c r="Y68" s="441"/>
      <c r="Z68" s="441"/>
    </row>
    <row r="69" spans="1:26" ht="12.75" customHeight="1" x14ac:dyDescent="0.2">
      <c r="A69" s="441"/>
      <c r="B69" s="441"/>
      <c r="C69" s="441"/>
      <c r="D69" s="447"/>
      <c r="E69" s="447"/>
      <c r="F69" s="447"/>
      <c r="G69" s="447"/>
      <c r="H69" s="447"/>
      <c r="I69" s="447"/>
      <c r="J69" s="447"/>
      <c r="K69" s="447"/>
      <c r="L69" s="447"/>
      <c r="M69" s="447"/>
      <c r="N69" s="447"/>
      <c r="O69" s="441"/>
      <c r="P69" s="441"/>
      <c r="Q69" s="441"/>
      <c r="R69" s="441"/>
      <c r="S69" s="441"/>
      <c r="T69" s="441"/>
      <c r="U69" s="441"/>
      <c r="V69" s="441"/>
      <c r="W69" s="441"/>
      <c r="X69" s="441"/>
      <c r="Y69" s="441"/>
      <c r="Z69" s="441"/>
    </row>
    <row r="70" spans="1:26" ht="12.75" customHeight="1" x14ac:dyDescent="0.2">
      <c r="A70" s="441"/>
      <c r="B70" s="441"/>
      <c r="C70" s="441"/>
      <c r="D70" s="447"/>
      <c r="E70" s="447"/>
      <c r="F70" s="447"/>
      <c r="G70" s="447"/>
      <c r="H70" s="447"/>
      <c r="I70" s="447"/>
      <c r="J70" s="447"/>
      <c r="K70" s="447"/>
      <c r="L70" s="447"/>
      <c r="M70" s="447"/>
      <c r="N70" s="447"/>
      <c r="O70" s="441"/>
      <c r="P70" s="441"/>
      <c r="Q70" s="441"/>
      <c r="R70" s="441"/>
      <c r="S70" s="441"/>
      <c r="T70" s="441"/>
      <c r="U70" s="441"/>
      <c r="V70" s="441"/>
      <c r="W70" s="441"/>
      <c r="X70" s="441"/>
      <c r="Y70" s="441"/>
      <c r="Z70" s="441"/>
    </row>
    <row r="71" spans="1:26" ht="12.75" customHeight="1" x14ac:dyDescent="0.2">
      <c r="A71" s="441"/>
      <c r="B71" s="441"/>
      <c r="C71" s="441"/>
      <c r="D71" s="447"/>
      <c r="E71" s="447"/>
      <c r="F71" s="447"/>
      <c r="G71" s="447"/>
      <c r="H71" s="447"/>
      <c r="I71" s="447"/>
      <c r="J71" s="447"/>
      <c r="K71" s="447"/>
      <c r="L71" s="447"/>
      <c r="M71" s="447"/>
      <c r="N71" s="447"/>
      <c r="O71" s="441"/>
      <c r="P71" s="441"/>
      <c r="Q71" s="441"/>
      <c r="R71" s="441"/>
      <c r="S71" s="441"/>
      <c r="T71" s="441"/>
      <c r="U71" s="441"/>
      <c r="V71" s="441"/>
      <c r="W71" s="441"/>
      <c r="X71" s="441"/>
      <c r="Y71" s="441"/>
      <c r="Z71" s="441"/>
    </row>
    <row r="72" spans="1:26" ht="12.75" customHeight="1" x14ac:dyDescent="0.2">
      <c r="A72" s="441"/>
      <c r="B72" s="441"/>
      <c r="C72" s="441"/>
      <c r="D72" s="447"/>
      <c r="E72" s="447"/>
      <c r="F72" s="447"/>
      <c r="G72" s="447"/>
      <c r="H72" s="447"/>
      <c r="I72" s="447"/>
      <c r="J72" s="447"/>
      <c r="K72" s="447"/>
      <c r="L72" s="447"/>
      <c r="M72" s="447"/>
      <c r="N72" s="447"/>
      <c r="O72" s="441"/>
      <c r="P72" s="441"/>
      <c r="Q72" s="441"/>
      <c r="R72" s="441"/>
      <c r="S72" s="441"/>
      <c r="T72" s="441"/>
      <c r="U72" s="441"/>
      <c r="V72" s="441"/>
      <c r="W72" s="441"/>
      <c r="X72" s="441"/>
      <c r="Y72" s="441"/>
      <c r="Z72" s="441"/>
    </row>
    <row r="73" spans="1:26" ht="12.75" customHeight="1" x14ac:dyDescent="0.2">
      <c r="A73" s="441"/>
      <c r="B73" s="441"/>
      <c r="C73" s="441"/>
      <c r="D73" s="447"/>
      <c r="E73" s="447"/>
      <c r="F73" s="447"/>
      <c r="G73" s="447"/>
      <c r="H73" s="447"/>
      <c r="I73" s="447"/>
      <c r="J73" s="447"/>
      <c r="K73" s="447"/>
      <c r="L73" s="447"/>
      <c r="M73" s="447"/>
      <c r="N73" s="447"/>
      <c r="O73" s="441"/>
      <c r="P73" s="441"/>
      <c r="Q73" s="441"/>
      <c r="R73" s="441"/>
      <c r="S73" s="441"/>
      <c r="T73" s="441"/>
      <c r="U73" s="441"/>
      <c r="V73" s="441"/>
      <c r="W73" s="441"/>
      <c r="X73" s="441"/>
      <c r="Y73" s="441"/>
      <c r="Z73" s="441"/>
    </row>
    <row r="74" spans="1:26" ht="12.75" customHeight="1" x14ac:dyDescent="0.2">
      <c r="A74" s="441"/>
      <c r="B74" s="441"/>
      <c r="C74" s="441"/>
      <c r="D74" s="447"/>
      <c r="E74" s="447"/>
      <c r="F74" s="447"/>
      <c r="G74" s="447"/>
      <c r="H74" s="447"/>
      <c r="I74" s="447"/>
      <c r="J74" s="447"/>
      <c r="K74" s="447"/>
      <c r="L74" s="447"/>
      <c r="M74" s="447"/>
      <c r="N74" s="447"/>
      <c r="O74" s="441"/>
      <c r="P74" s="441"/>
      <c r="Q74" s="441"/>
      <c r="R74" s="441"/>
      <c r="S74" s="441"/>
      <c r="T74" s="441"/>
      <c r="U74" s="441"/>
      <c r="V74" s="441"/>
      <c r="W74" s="441"/>
      <c r="X74" s="441"/>
      <c r="Y74" s="441"/>
      <c r="Z74" s="441"/>
    </row>
    <row r="75" spans="1:26" ht="12.75" customHeight="1" x14ac:dyDescent="0.2">
      <c r="A75" s="441"/>
      <c r="B75" s="441"/>
      <c r="C75" s="441"/>
      <c r="D75" s="447"/>
      <c r="E75" s="447"/>
      <c r="F75" s="447"/>
      <c r="G75" s="447"/>
      <c r="H75" s="447"/>
      <c r="I75" s="447"/>
      <c r="J75" s="447"/>
      <c r="K75" s="447"/>
      <c r="L75" s="447"/>
      <c r="M75" s="447"/>
      <c r="N75" s="447"/>
      <c r="O75" s="441"/>
      <c r="P75" s="441"/>
      <c r="Q75" s="441"/>
      <c r="R75" s="441"/>
      <c r="S75" s="441"/>
      <c r="T75" s="441"/>
      <c r="U75" s="441"/>
      <c r="V75" s="441"/>
      <c r="W75" s="441"/>
      <c r="X75" s="441"/>
      <c r="Y75" s="441"/>
      <c r="Z75" s="441"/>
    </row>
    <row r="76" spans="1:26" ht="12.75" customHeight="1" x14ac:dyDescent="0.2">
      <c r="A76" s="441"/>
      <c r="B76" s="441"/>
      <c r="C76" s="441"/>
      <c r="D76" s="447"/>
      <c r="E76" s="447"/>
      <c r="F76" s="447"/>
      <c r="G76" s="447"/>
      <c r="H76" s="447"/>
      <c r="I76" s="447"/>
      <c r="J76" s="447"/>
      <c r="K76" s="447"/>
      <c r="L76" s="447"/>
      <c r="M76" s="447"/>
      <c r="N76" s="447"/>
      <c r="O76" s="441"/>
      <c r="P76" s="441"/>
      <c r="Q76" s="441"/>
      <c r="R76" s="441"/>
      <c r="S76" s="441"/>
      <c r="T76" s="441"/>
      <c r="U76" s="441"/>
      <c r="V76" s="441"/>
      <c r="W76" s="441"/>
      <c r="X76" s="441"/>
      <c r="Y76" s="441"/>
      <c r="Z76" s="441"/>
    </row>
    <row r="77" spans="1:26" ht="12.75" customHeight="1" x14ac:dyDescent="0.2">
      <c r="A77" s="441"/>
      <c r="B77" s="441"/>
      <c r="C77" s="441"/>
      <c r="D77" s="447"/>
      <c r="E77" s="447"/>
      <c r="F77" s="447"/>
      <c r="G77" s="447"/>
      <c r="H77" s="447"/>
      <c r="I77" s="447"/>
      <c r="J77" s="447"/>
      <c r="K77" s="447"/>
      <c r="L77" s="447"/>
      <c r="M77" s="447"/>
      <c r="N77" s="447"/>
      <c r="O77" s="441"/>
      <c r="P77" s="441"/>
      <c r="Q77" s="441"/>
      <c r="R77" s="441"/>
      <c r="S77" s="441"/>
      <c r="T77" s="441"/>
      <c r="U77" s="441"/>
      <c r="V77" s="441"/>
      <c r="W77" s="441"/>
      <c r="X77" s="441"/>
      <c r="Y77" s="441"/>
      <c r="Z77" s="441"/>
    </row>
    <row r="78" spans="1:26" ht="12.75" customHeight="1" x14ac:dyDescent="0.2">
      <c r="A78" s="441"/>
      <c r="B78" s="441"/>
      <c r="C78" s="441"/>
      <c r="D78" s="447"/>
      <c r="E78" s="447"/>
      <c r="F78" s="447"/>
      <c r="G78" s="447"/>
      <c r="H78" s="447"/>
      <c r="I78" s="447"/>
      <c r="J78" s="447"/>
      <c r="K78" s="447"/>
      <c r="L78" s="447"/>
      <c r="M78" s="447"/>
      <c r="N78" s="447"/>
      <c r="O78" s="441"/>
      <c r="P78" s="441"/>
      <c r="Q78" s="441"/>
      <c r="R78" s="441"/>
      <c r="S78" s="441"/>
      <c r="T78" s="441"/>
      <c r="U78" s="441"/>
      <c r="V78" s="441"/>
      <c r="W78" s="441"/>
      <c r="X78" s="441"/>
      <c r="Y78" s="441"/>
      <c r="Z78" s="441"/>
    </row>
    <row r="79" spans="1:26" ht="12.75" customHeight="1" x14ac:dyDescent="0.2">
      <c r="A79" s="441"/>
      <c r="B79" s="441"/>
      <c r="C79" s="441"/>
      <c r="D79" s="447"/>
      <c r="E79" s="447"/>
      <c r="F79" s="447"/>
      <c r="G79" s="447"/>
      <c r="H79" s="447"/>
      <c r="I79" s="447"/>
      <c r="J79" s="447"/>
      <c r="K79" s="447"/>
      <c r="L79" s="447"/>
      <c r="M79" s="447"/>
      <c r="N79" s="447"/>
      <c r="O79" s="441"/>
      <c r="P79" s="441"/>
      <c r="Q79" s="441"/>
      <c r="R79" s="441"/>
      <c r="S79" s="441"/>
      <c r="T79" s="441"/>
      <c r="U79" s="441"/>
      <c r="V79" s="441"/>
      <c r="W79" s="441"/>
      <c r="X79" s="441"/>
      <c r="Y79" s="441"/>
      <c r="Z79" s="441"/>
    </row>
    <row r="80" spans="1:26" ht="12.75" customHeight="1" x14ac:dyDescent="0.2">
      <c r="A80" s="441"/>
      <c r="B80" s="441"/>
      <c r="C80" s="441"/>
      <c r="D80" s="447"/>
      <c r="E80" s="447"/>
      <c r="F80" s="447"/>
      <c r="G80" s="447"/>
      <c r="H80" s="447"/>
      <c r="I80" s="447"/>
      <c r="J80" s="447"/>
      <c r="K80" s="447"/>
      <c r="L80" s="447"/>
      <c r="M80" s="447"/>
      <c r="N80" s="447"/>
      <c r="O80" s="441"/>
      <c r="P80" s="441"/>
      <c r="Q80" s="441"/>
      <c r="R80" s="441"/>
      <c r="S80" s="441"/>
      <c r="T80" s="441"/>
      <c r="U80" s="441"/>
      <c r="V80" s="441"/>
      <c r="W80" s="441"/>
      <c r="X80" s="441"/>
      <c r="Y80" s="441"/>
      <c r="Z80" s="441"/>
    </row>
    <row r="81" spans="1:26" ht="12.75" customHeight="1" x14ac:dyDescent="0.2">
      <c r="A81" s="441"/>
      <c r="B81" s="441"/>
      <c r="C81" s="441"/>
      <c r="D81" s="447"/>
      <c r="E81" s="447"/>
      <c r="F81" s="447"/>
      <c r="G81" s="447"/>
      <c r="H81" s="447"/>
      <c r="I81" s="447"/>
      <c r="J81" s="447"/>
      <c r="K81" s="447"/>
      <c r="L81" s="447"/>
      <c r="M81" s="447"/>
      <c r="N81" s="447"/>
      <c r="O81" s="441"/>
      <c r="P81" s="441"/>
      <c r="Q81" s="441"/>
      <c r="R81" s="441"/>
      <c r="S81" s="441"/>
      <c r="T81" s="441"/>
      <c r="U81" s="441"/>
      <c r="V81" s="441"/>
      <c r="W81" s="441"/>
      <c r="X81" s="441"/>
      <c r="Y81" s="441"/>
      <c r="Z81" s="441"/>
    </row>
    <row r="82" spans="1:26" ht="12.75" customHeight="1" x14ac:dyDescent="0.2">
      <c r="A82" s="441"/>
      <c r="B82" s="441"/>
      <c r="C82" s="441"/>
      <c r="D82" s="447"/>
      <c r="E82" s="447"/>
      <c r="F82" s="447"/>
      <c r="G82" s="447"/>
      <c r="H82" s="447"/>
      <c r="I82" s="447"/>
      <c r="J82" s="447"/>
      <c r="K82" s="447"/>
      <c r="L82" s="447"/>
      <c r="M82" s="447"/>
      <c r="N82" s="447"/>
      <c r="O82" s="441"/>
      <c r="P82" s="441"/>
      <c r="Q82" s="441"/>
      <c r="R82" s="441"/>
      <c r="S82" s="441"/>
      <c r="T82" s="441"/>
      <c r="U82" s="441"/>
      <c r="V82" s="441"/>
      <c r="W82" s="441"/>
      <c r="X82" s="441"/>
      <c r="Y82" s="441"/>
      <c r="Z82" s="441"/>
    </row>
    <row r="83" spans="1:26" ht="12.75" customHeight="1" x14ac:dyDescent="0.2">
      <c r="A83" s="441"/>
      <c r="B83" s="441"/>
      <c r="C83" s="441"/>
      <c r="D83" s="447"/>
      <c r="E83" s="447"/>
      <c r="F83" s="447"/>
      <c r="G83" s="447"/>
      <c r="H83" s="447"/>
      <c r="I83" s="447"/>
      <c r="J83" s="447"/>
      <c r="K83" s="447"/>
      <c r="L83" s="447"/>
      <c r="M83" s="447"/>
      <c r="N83" s="447"/>
      <c r="O83" s="441"/>
      <c r="P83" s="441"/>
      <c r="Q83" s="441"/>
      <c r="R83" s="441"/>
      <c r="S83" s="441"/>
      <c r="T83" s="441"/>
      <c r="U83" s="441"/>
      <c r="V83" s="441"/>
      <c r="W83" s="441"/>
      <c r="X83" s="441"/>
      <c r="Y83" s="441"/>
      <c r="Z83" s="441"/>
    </row>
    <row r="84" spans="1:26" ht="12.75" customHeight="1" x14ac:dyDescent="0.2">
      <c r="A84" s="441"/>
      <c r="B84" s="441"/>
      <c r="C84" s="441"/>
      <c r="D84" s="447"/>
      <c r="E84" s="447"/>
      <c r="F84" s="447"/>
      <c r="G84" s="447"/>
      <c r="H84" s="447"/>
      <c r="I84" s="447"/>
      <c r="J84" s="447"/>
      <c r="K84" s="447"/>
      <c r="L84" s="447"/>
      <c r="M84" s="447"/>
      <c r="N84" s="447"/>
      <c r="O84" s="441"/>
      <c r="P84" s="441"/>
      <c r="Q84" s="441"/>
      <c r="R84" s="441"/>
      <c r="S84" s="441"/>
      <c r="T84" s="441"/>
      <c r="U84" s="441"/>
      <c r="V84" s="441"/>
      <c r="W84" s="441"/>
      <c r="X84" s="441"/>
      <c r="Y84" s="441"/>
      <c r="Z84" s="441"/>
    </row>
    <row r="85" spans="1:26" ht="12.75" customHeight="1" x14ac:dyDescent="0.2">
      <c r="A85" s="441"/>
      <c r="B85" s="441"/>
      <c r="C85" s="441"/>
      <c r="D85" s="447"/>
      <c r="E85" s="447"/>
      <c r="F85" s="447"/>
      <c r="G85" s="447"/>
      <c r="H85" s="447"/>
      <c r="I85" s="447"/>
      <c r="J85" s="447"/>
      <c r="K85" s="447"/>
      <c r="L85" s="447"/>
      <c r="M85" s="447"/>
      <c r="N85" s="447"/>
      <c r="O85" s="441"/>
      <c r="P85" s="441"/>
      <c r="Q85" s="441"/>
      <c r="R85" s="441"/>
      <c r="S85" s="441"/>
      <c r="T85" s="441"/>
      <c r="U85" s="441"/>
      <c r="V85" s="441"/>
      <c r="W85" s="441"/>
      <c r="X85" s="441"/>
      <c r="Y85" s="441"/>
      <c r="Z85" s="441"/>
    </row>
    <row r="86" spans="1:26" ht="12.75" customHeight="1" x14ac:dyDescent="0.2">
      <c r="A86" s="441"/>
      <c r="B86" s="441"/>
      <c r="C86" s="441"/>
      <c r="D86" s="447"/>
      <c r="E86" s="447"/>
      <c r="F86" s="447"/>
      <c r="G86" s="447"/>
      <c r="H86" s="447"/>
      <c r="I86" s="447"/>
      <c r="J86" s="447"/>
      <c r="K86" s="447"/>
      <c r="L86" s="447"/>
      <c r="M86" s="447"/>
      <c r="N86" s="447"/>
      <c r="O86" s="441"/>
      <c r="P86" s="441"/>
      <c r="Q86" s="441"/>
      <c r="R86" s="441"/>
      <c r="S86" s="441"/>
      <c r="T86" s="441"/>
      <c r="U86" s="441"/>
      <c r="V86" s="441"/>
      <c r="W86" s="441"/>
      <c r="X86" s="441"/>
      <c r="Y86" s="441"/>
      <c r="Z86" s="441"/>
    </row>
    <row r="87" spans="1:26" ht="12.75" customHeight="1" x14ac:dyDescent="0.2">
      <c r="A87" s="441"/>
      <c r="B87" s="441"/>
      <c r="C87" s="441"/>
      <c r="D87" s="447"/>
      <c r="E87" s="447"/>
      <c r="F87" s="447"/>
      <c r="G87" s="447"/>
      <c r="H87" s="447"/>
      <c r="I87" s="447"/>
      <c r="J87" s="447"/>
      <c r="K87" s="447"/>
      <c r="L87" s="447"/>
      <c r="M87" s="447"/>
      <c r="N87" s="447"/>
      <c r="O87" s="441"/>
      <c r="P87" s="441"/>
      <c r="Q87" s="441"/>
      <c r="R87" s="441"/>
      <c r="S87" s="441"/>
      <c r="T87" s="441"/>
      <c r="U87" s="441"/>
      <c r="V87" s="441"/>
      <c r="W87" s="441"/>
      <c r="X87" s="441"/>
      <c r="Y87" s="441"/>
      <c r="Z87" s="441"/>
    </row>
    <row r="88" spans="1:26" ht="12.75" customHeight="1" x14ac:dyDescent="0.2">
      <c r="A88" s="441"/>
      <c r="B88" s="441"/>
      <c r="C88" s="441"/>
      <c r="D88" s="447"/>
      <c r="E88" s="447"/>
      <c r="F88" s="447"/>
      <c r="G88" s="447"/>
      <c r="H88" s="447"/>
      <c r="I88" s="447"/>
      <c r="J88" s="447"/>
      <c r="K88" s="447"/>
      <c r="L88" s="447"/>
      <c r="M88" s="447"/>
      <c r="N88" s="447"/>
      <c r="O88" s="441"/>
      <c r="P88" s="441"/>
      <c r="Q88" s="441"/>
      <c r="R88" s="441"/>
      <c r="S88" s="441"/>
      <c r="T88" s="441"/>
      <c r="U88" s="441"/>
      <c r="V88" s="441"/>
      <c r="W88" s="441"/>
      <c r="X88" s="441"/>
      <c r="Y88" s="441"/>
      <c r="Z88" s="441"/>
    </row>
    <row r="89" spans="1:26" ht="12.75" customHeight="1" x14ac:dyDescent="0.2">
      <c r="A89" s="441"/>
      <c r="B89" s="441"/>
      <c r="C89" s="441"/>
      <c r="D89" s="447"/>
      <c r="E89" s="447"/>
      <c r="F89" s="447"/>
      <c r="G89" s="447"/>
      <c r="H89" s="447"/>
      <c r="I89" s="447"/>
      <c r="J89" s="447"/>
      <c r="K89" s="447"/>
      <c r="L89" s="447"/>
      <c r="M89" s="447"/>
      <c r="N89" s="447"/>
      <c r="O89" s="441"/>
      <c r="P89" s="441"/>
      <c r="Q89" s="441"/>
      <c r="R89" s="441"/>
      <c r="S89" s="441"/>
      <c r="T89" s="441"/>
      <c r="U89" s="441"/>
      <c r="V89" s="441"/>
      <c r="W89" s="441"/>
      <c r="X89" s="441"/>
      <c r="Y89" s="441"/>
      <c r="Z89" s="441"/>
    </row>
    <row r="90" spans="1:26" ht="12.75" customHeight="1" x14ac:dyDescent="0.2">
      <c r="A90" s="441"/>
      <c r="B90" s="441"/>
      <c r="C90" s="441"/>
      <c r="D90" s="447"/>
      <c r="E90" s="447"/>
      <c r="F90" s="447"/>
      <c r="G90" s="447"/>
      <c r="H90" s="447"/>
      <c r="I90" s="447"/>
      <c r="J90" s="447"/>
      <c r="K90" s="447"/>
      <c r="L90" s="447"/>
      <c r="M90" s="447"/>
      <c r="N90" s="447"/>
      <c r="O90" s="441"/>
      <c r="P90" s="441"/>
      <c r="Q90" s="441"/>
      <c r="R90" s="441"/>
      <c r="S90" s="441"/>
      <c r="T90" s="441"/>
      <c r="U90" s="441"/>
      <c r="V90" s="441"/>
      <c r="W90" s="441"/>
      <c r="X90" s="441"/>
      <c r="Y90" s="441"/>
      <c r="Z90" s="441"/>
    </row>
    <row r="91" spans="1:26" ht="12.75" customHeight="1" x14ac:dyDescent="0.2">
      <c r="A91" s="441"/>
      <c r="B91" s="441"/>
      <c r="C91" s="441"/>
      <c r="D91" s="447"/>
      <c r="E91" s="447"/>
      <c r="F91" s="447"/>
      <c r="G91" s="447"/>
      <c r="H91" s="447"/>
      <c r="I91" s="447"/>
      <c r="J91" s="447"/>
      <c r="K91" s="447"/>
      <c r="L91" s="447"/>
      <c r="M91" s="447"/>
      <c r="N91" s="447"/>
      <c r="O91" s="441"/>
      <c r="P91" s="441"/>
      <c r="Q91" s="441"/>
      <c r="R91" s="441"/>
      <c r="S91" s="441"/>
      <c r="T91" s="441"/>
      <c r="U91" s="441"/>
      <c r="V91" s="441"/>
      <c r="W91" s="441"/>
      <c r="X91" s="441"/>
      <c r="Y91" s="441"/>
      <c r="Z91" s="441"/>
    </row>
    <row r="92" spans="1:26" ht="12.75" customHeight="1" x14ac:dyDescent="0.2">
      <c r="A92" s="441"/>
      <c r="B92" s="441"/>
      <c r="C92" s="441"/>
      <c r="D92" s="447"/>
      <c r="E92" s="447"/>
      <c r="F92" s="447"/>
      <c r="G92" s="447"/>
      <c r="H92" s="447"/>
      <c r="I92" s="447"/>
      <c r="J92" s="447"/>
      <c r="K92" s="447"/>
      <c r="L92" s="447"/>
      <c r="M92" s="447"/>
      <c r="N92" s="447"/>
      <c r="O92" s="441"/>
      <c r="P92" s="441"/>
      <c r="Q92" s="441"/>
      <c r="R92" s="441"/>
      <c r="S92" s="441"/>
      <c r="T92" s="441"/>
      <c r="U92" s="441"/>
      <c r="V92" s="441"/>
      <c r="W92" s="441"/>
      <c r="X92" s="441"/>
      <c r="Y92" s="441"/>
      <c r="Z92" s="441"/>
    </row>
    <row r="93" spans="1:26" ht="12.75" customHeight="1" x14ac:dyDescent="0.2">
      <c r="A93" s="441"/>
      <c r="B93" s="441"/>
      <c r="C93" s="441"/>
      <c r="D93" s="447"/>
      <c r="E93" s="447"/>
      <c r="F93" s="447"/>
      <c r="G93" s="447"/>
      <c r="H93" s="447"/>
      <c r="I93" s="447"/>
      <c r="J93" s="447"/>
      <c r="K93" s="447"/>
      <c r="L93" s="447"/>
      <c r="M93" s="447"/>
      <c r="N93" s="447"/>
      <c r="O93" s="441"/>
      <c r="P93" s="441"/>
      <c r="Q93" s="441"/>
      <c r="R93" s="441"/>
      <c r="S93" s="441"/>
      <c r="T93" s="441"/>
      <c r="U93" s="441"/>
      <c r="V93" s="441"/>
      <c r="W93" s="441"/>
      <c r="X93" s="441"/>
      <c r="Y93" s="441"/>
      <c r="Z93" s="441"/>
    </row>
    <row r="94" spans="1:26" ht="12.75" customHeight="1" x14ac:dyDescent="0.2">
      <c r="A94" s="441"/>
      <c r="B94" s="441"/>
      <c r="C94" s="441"/>
      <c r="D94" s="447"/>
      <c r="E94" s="447"/>
      <c r="F94" s="447"/>
      <c r="G94" s="447"/>
      <c r="H94" s="447"/>
      <c r="I94" s="447"/>
      <c r="J94" s="447"/>
      <c r="K94" s="447"/>
      <c r="L94" s="447"/>
      <c r="M94" s="447"/>
      <c r="N94" s="447"/>
      <c r="O94" s="441"/>
      <c r="P94" s="441"/>
      <c r="Q94" s="441"/>
      <c r="R94" s="441"/>
      <c r="S94" s="441"/>
      <c r="T94" s="441"/>
      <c r="U94" s="441"/>
      <c r="V94" s="441"/>
      <c r="W94" s="441"/>
      <c r="X94" s="441"/>
      <c r="Y94" s="441"/>
      <c r="Z94" s="441"/>
    </row>
    <row r="95" spans="1:26" ht="12.75" customHeight="1" x14ac:dyDescent="0.2">
      <c r="A95" s="441"/>
      <c r="B95" s="441"/>
      <c r="C95" s="441"/>
      <c r="D95" s="447"/>
      <c r="E95" s="447"/>
      <c r="F95" s="447"/>
      <c r="G95" s="447"/>
      <c r="H95" s="447"/>
      <c r="I95" s="447"/>
      <c r="J95" s="447"/>
      <c r="K95" s="447"/>
      <c r="L95" s="447"/>
      <c r="M95" s="447"/>
      <c r="N95" s="447"/>
      <c r="O95" s="441"/>
      <c r="P95" s="441"/>
      <c r="Q95" s="441"/>
      <c r="R95" s="441"/>
      <c r="S95" s="441"/>
      <c r="T95" s="441"/>
      <c r="U95" s="441"/>
      <c r="V95" s="441"/>
      <c r="W95" s="441"/>
      <c r="X95" s="441"/>
      <c r="Y95" s="441"/>
      <c r="Z95" s="441"/>
    </row>
    <row r="96" spans="1:26" ht="12.75" customHeight="1" x14ac:dyDescent="0.2">
      <c r="A96" s="441"/>
      <c r="B96" s="441"/>
      <c r="C96" s="441"/>
      <c r="D96" s="447"/>
      <c r="E96" s="447"/>
      <c r="F96" s="447"/>
      <c r="G96" s="447"/>
      <c r="H96" s="447"/>
      <c r="I96" s="447"/>
      <c r="J96" s="447"/>
      <c r="K96" s="447"/>
      <c r="L96" s="447"/>
      <c r="M96" s="447"/>
      <c r="N96" s="447"/>
      <c r="O96" s="441"/>
      <c r="P96" s="441"/>
      <c r="Q96" s="441"/>
      <c r="R96" s="441"/>
      <c r="S96" s="441"/>
      <c r="T96" s="441"/>
      <c r="U96" s="441"/>
      <c r="V96" s="441"/>
      <c r="W96" s="441"/>
      <c r="X96" s="441"/>
      <c r="Y96" s="441"/>
      <c r="Z96" s="441"/>
    </row>
    <row r="97" spans="1:26" ht="12.75" customHeight="1" x14ac:dyDescent="0.2">
      <c r="A97" s="441"/>
      <c r="B97" s="441"/>
      <c r="C97" s="441"/>
      <c r="D97" s="447"/>
      <c r="E97" s="447"/>
      <c r="F97" s="447"/>
      <c r="G97" s="447"/>
      <c r="H97" s="447"/>
      <c r="I97" s="447"/>
      <c r="J97" s="447"/>
      <c r="K97" s="447"/>
      <c r="L97" s="447"/>
      <c r="M97" s="447"/>
      <c r="N97" s="447"/>
      <c r="O97" s="441"/>
      <c r="P97" s="441"/>
      <c r="Q97" s="441"/>
      <c r="R97" s="441"/>
      <c r="S97" s="441"/>
      <c r="T97" s="441"/>
      <c r="U97" s="441"/>
      <c r="V97" s="441"/>
      <c r="W97" s="441"/>
      <c r="X97" s="441"/>
      <c r="Y97" s="441"/>
      <c r="Z97" s="441"/>
    </row>
    <row r="98" spans="1:26" ht="12.75" customHeight="1" x14ac:dyDescent="0.2">
      <c r="A98" s="441"/>
      <c r="B98" s="441"/>
      <c r="C98" s="441"/>
      <c r="D98" s="447"/>
      <c r="E98" s="447"/>
      <c r="F98" s="447"/>
      <c r="G98" s="447"/>
      <c r="H98" s="447"/>
      <c r="I98" s="447"/>
      <c r="J98" s="447"/>
      <c r="K98" s="447"/>
      <c r="L98" s="447"/>
      <c r="M98" s="447"/>
      <c r="N98" s="447"/>
      <c r="O98" s="441"/>
      <c r="P98" s="441"/>
      <c r="Q98" s="441"/>
      <c r="R98" s="441"/>
      <c r="S98" s="441"/>
      <c r="T98" s="441"/>
      <c r="U98" s="441"/>
      <c r="V98" s="441"/>
      <c r="W98" s="441"/>
      <c r="X98" s="441"/>
      <c r="Y98" s="441"/>
      <c r="Z98" s="441"/>
    </row>
    <row r="99" spans="1:26" ht="12.75" customHeight="1" x14ac:dyDescent="0.2">
      <c r="A99" s="441"/>
      <c r="B99" s="441"/>
      <c r="C99" s="441"/>
      <c r="D99" s="447"/>
      <c r="E99" s="447"/>
      <c r="F99" s="447"/>
      <c r="G99" s="447"/>
      <c r="H99" s="447"/>
      <c r="I99" s="447"/>
      <c r="J99" s="447"/>
      <c r="K99" s="447"/>
      <c r="L99" s="447"/>
      <c r="M99" s="447"/>
      <c r="N99" s="447"/>
      <c r="O99" s="441"/>
      <c r="P99" s="441"/>
      <c r="Q99" s="441"/>
      <c r="R99" s="441"/>
      <c r="S99" s="441"/>
      <c r="T99" s="441"/>
      <c r="U99" s="441"/>
      <c r="V99" s="441"/>
      <c r="W99" s="441"/>
      <c r="X99" s="441"/>
      <c r="Y99" s="441"/>
      <c r="Z99" s="441"/>
    </row>
    <row r="100" spans="1:26" ht="12.75" customHeight="1" x14ac:dyDescent="0.2">
      <c r="A100" s="441"/>
      <c r="B100" s="441"/>
      <c r="C100" s="441"/>
      <c r="D100" s="447"/>
      <c r="E100" s="447"/>
      <c r="F100" s="447"/>
      <c r="G100" s="447"/>
      <c r="H100" s="447"/>
      <c r="I100" s="447"/>
      <c r="J100" s="447"/>
      <c r="K100" s="447"/>
      <c r="L100" s="447"/>
      <c r="M100" s="447"/>
      <c r="N100" s="447"/>
      <c r="O100" s="441"/>
      <c r="P100" s="441"/>
      <c r="Q100" s="441"/>
      <c r="R100" s="441"/>
      <c r="S100" s="441"/>
      <c r="T100" s="441"/>
      <c r="U100" s="441"/>
      <c r="V100" s="441"/>
      <c r="W100" s="441"/>
      <c r="X100" s="441"/>
      <c r="Y100" s="441"/>
      <c r="Z100" s="441"/>
    </row>
    <row r="101" spans="1:26" ht="12.75" customHeight="1" x14ac:dyDescent="0.2">
      <c r="A101" s="441"/>
      <c r="B101" s="441"/>
      <c r="C101" s="441"/>
      <c r="D101" s="447"/>
      <c r="E101" s="447"/>
      <c r="F101" s="447"/>
      <c r="G101" s="447"/>
      <c r="H101" s="447"/>
      <c r="I101" s="447"/>
      <c r="J101" s="447"/>
      <c r="K101" s="447"/>
      <c r="L101" s="447"/>
      <c r="M101" s="447"/>
      <c r="N101" s="447"/>
      <c r="O101" s="441"/>
      <c r="P101" s="441"/>
      <c r="Q101" s="441"/>
      <c r="R101" s="441"/>
      <c r="S101" s="441"/>
      <c r="T101" s="441"/>
      <c r="U101" s="441"/>
      <c r="V101" s="441"/>
      <c r="W101" s="441"/>
      <c r="X101" s="441"/>
      <c r="Y101" s="441"/>
      <c r="Z101" s="441"/>
    </row>
    <row r="102" spans="1:26" ht="12.75" customHeight="1" x14ac:dyDescent="0.2">
      <c r="A102" s="441"/>
      <c r="B102" s="441"/>
      <c r="C102" s="441"/>
      <c r="D102" s="447"/>
      <c r="E102" s="447"/>
      <c r="F102" s="447"/>
      <c r="G102" s="447"/>
      <c r="H102" s="447"/>
      <c r="I102" s="447"/>
      <c r="J102" s="447"/>
      <c r="K102" s="447"/>
      <c r="L102" s="447"/>
      <c r="M102" s="447"/>
      <c r="N102" s="447"/>
      <c r="O102" s="441"/>
      <c r="P102" s="441"/>
      <c r="Q102" s="441"/>
      <c r="R102" s="441"/>
      <c r="S102" s="441"/>
      <c r="T102" s="441"/>
      <c r="U102" s="441"/>
      <c r="V102" s="441"/>
      <c r="W102" s="441"/>
      <c r="X102" s="441"/>
      <c r="Y102" s="441"/>
      <c r="Z102" s="441"/>
    </row>
    <row r="103" spans="1:26" ht="12.75" customHeight="1" x14ac:dyDescent="0.2">
      <c r="A103" s="441"/>
      <c r="B103" s="441"/>
      <c r="C103" s="441"/>
      <c r="D103" s="447"/>
      <c r="E103" s="447"/>
      <c r="F103" s="447"/>
      <c r="G103" s="447"/>
      <c r="H103" s="447"/>
      <c r="I103" s="447"/>
      <c r="J103" s="447"/>
      <c r="K103" s="447"/>
      <c r="L103" s="447"/>
      <c r="M103" s="447"/>
      <c r="N103" s="447"/>
      <c r="O103" s="441"/>
      <c r="P103" s="441"/>
      <c r="Q103" s="441"/>
      <c r="R103" s="441"/>
      <c r="S103" s="441"/>
      <c r="T103" s="441"/>
      <c r="U103" s="441"/>
      <c r="V103" s="441"/>
      <c r="W103" s="441"/>
      <c r="X103" s="441"/>
      <c r="Y103" s="441"/>
      <c r="Z103" s="441"/>
    </row>
    <row r="104" spans="1:26" ht="12.75" customHeight="1" x14ac:dyDescent="0.2">
      <c r="A104" s="441"/>
      <c r="B104" s="441"/>
      <c r="C104" s="441"/>
      <c r="D104" s="447"/>
      <c r="E104" s="447"/>
      <c r="F104" s="447"/>
      <c r="G104" s="447"/>
      <c r="H104" s="447"/>
      <c r="I104" s="447"/>
      <c r="J104" s="447"/>
      <c r="K104" s="447"/>
      <c r="L104" s="447"/>
      <c r="M104" s="447"/>
      <c r="N104" s="447"/>
      <c r="O104" s="441"/>
      <c r="P104" s="441"/>
      <c r="Q104" s="441"/>
      <c r="R104" s="441"/>
      <c r="S104" s="441"/>
      <c r="T104" s="441"/>
      <c r="U104" s="441"/>
      <c r="V104" s="441"/>
      <c r="W104" s="441"/>
      <c r="X104" s="441"/>
      <c r="Y104" s="441"/>
      <c r="Z104" s="441"/>
    </row>
    <row r="105" spans="1:26" ht="12.75" customHeight="1" x14ac:dyDescent="0.2">
      <c r="A105" s="441"/>
      <c r="B105" s="441"/>
      <c r="C105" s="441"/>
      <c r="D105" s="447"/>
      <c r="E105" s="447"/>
      <c r="F105" s="447"/>
      <c r="G105" s="447"/>
      <c r="H105" s="447"/>
      <c r="I105" s="447"/>
      <c r="J105" s="447"/>
      <c r="K105" s="447"/>
      <c r="L105" s="447"/>
      <c r="M105" s="447"/>
      <c r="N105" s="447"/>
      <c r="O105" s="441"/>
      <c r="P105" s="441"/>
      <c r="Q105" s="441"/>
      <c r="R105" s="441"/>
      <c r="S105" s="441"/>
      <c r="T105" s="441"/>
      <c r="U105" s="441"/>
      <c r="V105" s="441"/>
      <c r="W105" s="441"/>
      <c r="X105" s="441"/>
      <c r="Y105" s="441"/>
      <c r="Z105" s="441"/>
    </row>
    <row r="106" spans="1:26" ht="12.75" customHeight="1" x14ac:dyDescent="0.2">
      <c r="A106" s="441"/>
      <c r="B106" s="441"/>
      <c r="C106" s="441"/>
      <c r="D106" s="447"/>
      <c r="E106" s="447"/>
      <c r="F106" s="447"/>
      <c r="G106" s="447"/>
      <c r="H106" s="447"/>
      <c r="I106" s="447"/>
      <c r="J106" s="447"/>
      <c r="K106" s="447"/>
      <c r="L106" s="447"/>
      <c r="M106" s="447"/>
      <c r="N106" s="447"/>
      <c r="O106" s="441"/>
      <c r="P106" s="441"/>
      <c r="Q106" s="441"/>
      <c r="R106" s="441"/>
      <c r="S106" s="441"/>
      <c r="T106" s="441"/>
      <c r="U106" s="441"/>
      <c r="V106" s="441"/>
      <c r="W106" s="441"/>
      <c r="X106" s="441"/>
      <c r="Y106" s="441"/>
      <c r="Z106" s="441"/>
    </row>
    <row r="107" spans="1:26" ht="12.75" customHeight="1" x14ac:dyDescent="0.2">
      <c r="A107" s="441"/>
      <c r="B107" s="441"/>
      <c r="C107" s="441"/>
      <c r="D107" s="447"/>
      <c r="E107" s="447"/>
      <c r="F107" s="447"/>
      <c r="G107" s="447"/>
      <c r="H107" s="447"/>
      <c r="I107" s="447"/>
      <c r="J107" s="447"/>
      <c r="K107" s="447"/>
      <c r="L107" s="447"/>
      <c r="M107" s="447"/>
      <c r="N107" s="447"/>
      <c r="O107" s="441"/>
      <c r="P107" s="441"/>
      <c r="Q107" s="441"/>
      <c r="R107" s="441"/>
      <c r="S107" s="441"/>
      <c r="T107" s="441"/>
      <c r="U107" s="441"/>
      <c r="V107" s="441"/>
      <c r="W107" s="441"/>
      <c r="X107" s="441"/>
      <c r="Y107" s="441"/>
      <c r="Z107" s="441"/>
    </row>
    <row r="108" spans="1:26" ht="12.75" customHeight="1" x14ac:dyDescent="0.2">
      <c r="A108" s="441"/>
      <c r="B108" s="441"/>
      <c r="C108" s="441"/>
      <c r="D108" s="447"/>
      <c r="E108" s="447"/>
      <c r="F108" s="447"/>
      <c r="G108" s="447"/>
      <c r="H108" s="447"/>
      <c r="I108" s="447"/>
      <c r="J108" s="447"/>
      <c r="K108" s="447"/>
      <c r="L108" s="447"/>
      <c r="M108" s="447"/>
      <c r="N108" s="447"/>
      <c r="O108" s="441"/>
      <c r="P108" s="441"/>
      <c r="Q108" s="441"/>
      <c r="R108" s="441"/>
      <c r="S108" s="441"/>
      <c r="T108" s="441"/>
      <c r="U108" s="441"/>
      <c r="V108" s="441"/>
      <c r="W108" s="441"/>
      <c r="X108" s="441"/>
      <c r="Y108" s="441"/>
      <c r="Z108" s="441"/>
    </row>
    <row r="109" spans="1:26" ht="12.75" customHeight="1" x14ac:dyDescent="0.2">
      <c r="A109" s="441"/>
      <c r="B109" s="441"/>
      <c r="C109" s="441"/>
      <c r="D109" s="447"/>
      <c r="E109" s="447"/>
      <c r="F109" s="447"/>
      <c r="G109" s="447"/>
      <c r="H109" s="447"/>
      <c r="I109" s="447"/>
      <c r="J109" s="447"/>
      <c r="K109" s="447"/>
      <c r="L109" s="447"/>
      <c r="M109" s="447"/>
      <c r="N109" s="447"/>
      <c r="O109" s="441"/>
      <c r="P109" s="441"/>
      <c r="Q109" s="441"/>
      <c r="R109" s="441"/>
      <c r="S109" s="441"/>
      <c r="T109" s="441"/>
      <c r="U109" s="441"/>
      <c r="V109" s="441"/>
      <c r="W109" s="441"/>
      <c r="X109" s="441"/>
      <c r="Y109" s="441"/>
      <c r="Z109" s="441"/>
    </row>
    <row r="110" spans="1:26" ht="12.75" customHeight="1" x14ac:dyDescent="0.2">
      <c r="A110" s="441"/>
      <c r="B110" s="441"/>
      <c r="C110" s="441"/>
      <c r="D110" s="447"/>
      <c r="E110" s="447"/>
      <c r="F110" s="447"/>
      <c r="G110" s="447"/>
      <c r="H110" s="447"/>
      <c r="I110" s="447"/>
      <c r="J110" s="447"/>
      <c r="K110" s="447"/>
      <c r="L110" s="447"/>
      <c r="M110" s="447"/>
      <c r="N110" s="447"/>
      <c r="O110" s="441"/>
      <c r="P110" s="441"/>
      <c r="Q110" s="441"/>
      <c r="R110" s="441"/>
      <c r="S110" s="441"/>
      <c r="T110" s="441"/>
      <c r="U110" s="441"/>
      <c r="V110" s="441"/>
      <c r="W110" s="441"/>
      <c r="X110" s="441"/>
      <c r="Y110" s="441"/>
      <c r="Z110" s="441"/>
    </row>
    <row r="111" spans="1:26" ht="12.75" customHeight="1" x14ac:dyDescent="0.2">
      <c r="A111" s="441"/>
      <c r="B111" s="441"/>
      <c r="C111" s="441"/>
      <c r="D111" s="447"/>
      <c r="E111" s="447"/>
      <c r="F111" s="447"/>
      <c r="G111" s="447"/>
      <c r="H111" s="447"/>
      <c r="I111" s="447"/>
      <c r="J111" s="447"/>
      <c r="K111" s="447"/>
      <c r="L111" s="447"/>
      <c r="M111" s="447"/>
      <c r="N111" s="447"/>
      <c r="O111" s="441"/>
      <c r="P111" s="441"/>
      <c r="Q111" s="441"/>
      <c r="R111" s="441"/>
      <c r="S111" s="441"/>
      <c r="T111" s="441"/>
      <c r="U111" s="441"/>
      <c r="V111" s="441"/>
      <c r="W111" s="441"/>
      <c r="X111" s="441"/>
      <c r="Y111" s="441"/>
      <c r="Z111" s="441"/>
    </row>
    <row r="112" spans="1:26" ht="12.75" customHeight="1" x14ac:dyDescent="0.2">
      <c r="A112" s="441"/>
      <c r="B112" s="441"/>
      <c r="C112" s="441"/>
      <c r="D112" s="447"/>
      <c r="E112" s="447"/>
      <c r="F112" s="447"/>
      <c r="G112" s="447"/>
      <c r="H112" s="447"/>
      <c r="I112" s="447"/>
      <c r="J112" s="447"/>
      <c r="K112" s="447"/>
      <c r="L112" s="447"/>
      <c r="M112" s="447"/>
      <c r="N112" s="447"/>
      <c r="O112" s="441"/>
      <c r="P112" s="441"/>
      <c r="Q112" s="441"/>
      <c r="R112" s="441"/>
      <c r="S112" s="441"/>
      <c r="T112" s="441"/>
      <c r="U112" s="441"/>
      <c r="V112" s="441"/>
      <c r="W112" s="441"/>
      <c r="X112" s="441"/>
      <c r="Y112" s="441"/>
      <c r="Z112" s="441"/>
    </row>
    <row r="113" spans="1:26" ht="12.75" customHeight="1" x14ac:dyDescent="0.2">
      <c r="A113" s="441"/>
      <c r="B113" s="441"/>
      <c r="C113" s="441"/>
      <c r="D113" s="447"/>
      <c r="E113" s="447"/>
      <c r="F113" s="447"/>
      <c r="G113" s="447"/>
      <c r="H113" s="447"/>
      <c r="I113" s="447"/>
      <c r="J113" s="447"/>
      <c r="K113" s="447"/>
      <c r="L113" s="447"/>
      <c r="M113" s="447"/>
      <c r="N113" s="447"/>
      <c r="O113" s="441"/>
      <c r="P113" s="441"/>
      <c r="Q113" s="441"/>
      <c r="R113" s="441"/>
      <c r="S113" s="441"/>
      <c r="T113" s="441"/>
      <c r="U113" s="441"/>
      <c r="V113" s="441"/>
      <c r="W113" s="441"/>
      <c r="X113" s="441"/>
      <c r="Y113" s="441"/>
      <c r="Z113" s="441"/>
    </row>
    <row r="114" spans="1:26" ht="12.75" customHeight="1" x14ac:dyDescent="0.2">
      <c r="A114" s="441"/>
      <c r="B114" s="441"/>
      <c r="C114" s="441"/>
      <c r="D114" s="447"/>
      <c r="E114" s="447"/>
      <c r="F114" s="447"/>
      <c r="G114" s="447"/>
      <c r="H114" s="447"/>
      <c r="I114" s="447"/>
      <c r="J114" s="447"/>
      <c r="K114" s="447"/>
      <c r="L114" s="447"/>
      <c r="M114" s="447"/>
      <c r="N114" s="447"/>
      <c r="O114" s="441"/>
      <c r="P114" s="441"/>
      <c r="Q114" s="441"/>
      <c r="R114" s="441"/>
      <c r="S114" s="441"/>
      <c r="T114" s="441"/>
      <c r="U114" s="441"/>
      <c r="V114" s="441"/>
      <c r="W114" s="441"/>
      <c r="X114" s="441"/>
      <c r="Y114" s="441"/>
      <c r="Z114" s="441"/>
    </row>
    <row r="115" spans="1:26" ht="12.75" customHeight="1" x14ac:dyDescent="0.2">
      <c r="A115" s="441"/>
      <c r="B115" s="441"/>
      <c r="C115" s="441"/>
      <c r="D115" s="447"/>
      <c r="E115" s="447"/>
      <c r="F115" s="447"/>
      <c r="G115" s="447"/>
      <c r="H115" s="447"/>
      <c r="I115" s="447"/>
      <c r="J115" s="447"/>
      <c r="K115" s="447"/>
      <c r="L115" s="447"/>
      <c r="M115" s="447"/>
      <c r="N115" s="447"/>
      <c r="O115" s="441"/>
      <c r="P115" s="441"/>
      <c r="Q115" s="441"/>
      <c r="R115" s="441"/>
      <c r="S115" s="441"/>
      <c r="T115" s="441"/>
      <c r="U115" s="441"/>
      <c r="V115" s="441"/>
      <c r="W115" s="441"/>
      <c r="X115" s="441"/>
      <c r="Y115" s="441"/>
      <c r="Z115" s="441"/>
    </row>
    <row r="116" spans="1:26" ht="12.75" customHeight="1" x14ac:dyDescent="0.2">
      <c r="A116" s="441"/>
      <c r="B116" s="441"/>
      <c r="C116" s="441"/>
      <c r="D116" s="447"/>
      <c r="E116" s="447"/>
      <c r="F116" s="447"/>
      <c r="G116" s="447"/>
      <c r="H116" s="447"/>
      <c r="I116" s="447"/>
      <c r="J116" s="447"/>
      <c r="K116" s="447"/>
      <c r="L116" s="447"/>
      <c r="M116" s="447"/>
      <c r="N116" s="447"/>
      <c r="O116" s="441"/>
      <c r="P116" s="441"/>
      <c r="Q116" s="441"/>
      <c r="R116" s="441"/>
      <c r="S116" s="441"/>
      <c r="T116" s="441"/>
      <c r="U116" s="441"/>
      <c r="V116" s="441"/>
      <c r="W116" s="441"/>
      <c r="X116" s="441"/>
      <c r="Y116" s="441"/>
      <c r="Z116" s="441"/>
    </row>
    <row r="117" spans="1:26" ht="12.75" customHeight="1" x14ac:dyDescent="0.2">
      <c r="A117" s="441"/>
      <c r="B117" s="441"/>
      <c r="C117" s="441"/>
      <c r="D117" s="447"/>
      <c r="E117" s="447"/>
      <c r="F117" s="447"/>
      <c r="G117" s="447"/>
      <c r="H117" s="447"/>
      <c r="I117" s="447"/>
      <c r="J117" s="447"/>
      <c r="K117" s="447"/>
      <c r="L117" s="447"/>
      <c r="M117" s="447"/>
      <c r="N117" s="447"/>
      <c r="O117" s="441"/>
      <c r="P117" s="441"/>
      <c r="Q117" s="441"/>
      <c r="R117" s="441"/>
      <c r="S117" s="441"/>
      <c r="T117" s="441"/>
      <c r="U117" s="441"/>
      <c r="V117" s="441"/>
      <c r="W117" s="441"/>
      <c r="X117" s="441"/>
      <c r="Y117" s="441"/>
      <c r="Z117" s="441"/>
    </row>
    <row r="118" spans="1:26" ht="12.75" customHeight="1" x14ac:dyDescent="0.2">
      <c r="A118" s="441"/>
      <c r="B118" s="441"/>
      <c r="C118" s="441"/>
      <c r="D118" s="447"/>
      <c r="E118" s="447"/>
      <c r="F118" s="447"/>
      <c r="G118" s="447"/>
      <c r="H118" s="447"/>
      <c r="I118" s="447"/>
      <c r="J118" s="447"/>
      <c r="K118" s="447"/>
      <c r="L118" s="447"/>
      <c r="M118" s="447"/>
      <c r="N118" s="447"/>
      <c r="O118" s="441"/>
      <c r="P118" s="441"/>
      <c r="Q118" s="441"/>
      <c r="R118" s="441"/>
      <c r="S118" s="441"/>
      <c r="T118" s="441"/>
      <c r="U118" s="441"/>
      <c r="V118" s="441"/>
      <c r="W118" s="441"/>
      <c r="X118" s="441"/>
      <c r="Y118" s="441"/>
      <c r="Z118" s="441"/>
    </row>
    <row r="119" spans="1:26" ht="12.75" customHeight="1" x14ac:dyDescent="0.2">
      <c r="A119" s="441"/>
      <c r="B119" s="441"/>
      <c r="C119" s="441"/>
      <c r="D119" s="447"/>
      <c r="E119" s="447"/>
      <c r="F119" s="447"/>
      <c r="G119" s="447"/>
      <c r="H119" s="447"/>
      <c r="I119" s="447"/>
      <c r="J119" s="447"/>
      <c r="K119" s="447"/>
      <c r="L119" s="447"/>
      <c r="M119" s="447"/>
      <c r="N119" s="447"/>
      <c r="O119" s="441"/>
      <c r="P119" s="441"/>
      <c r="Q119" s="441"/>
      <c r="R119" s="441"/>
      <c r="S119" s="441"/>
      <c r="T119" s="441"/>
      <c r="U119" s="441"/>
      <c r="V119" s="441"/>
      <c r="W119" s="441"/>
      <c r="X119" s="441"/>
      <c r="Y119" s="441"/>
      <c r="Z119" s="441"/>
    </row>
    <row r="120" spans="1:26" ht="12.75" customHeight="1" x14ac:dyDescent="0.2">
      <c r="A120" s="441"/>
      <c r="B120" s="441"/>
      <c r="C120" s="441"/>
      <c r="D120" s="447"/>
      <c r="E120" s="447"/>
      <c r="F120" s="447"/>
      <c r="G120" s="447"/>
      <c r="H120" s="447"/>
      <c r="I120" s="447"/>
      <c r="J120" s="447"/>
      <c r="K120" s="447"/>
      <c r="L120" s="447"/>
      <c r="M120" s="447"/>
      <c r="N120" s="447"/>
      <c r="O120" s="441"/>
      <c r="P120" s="441"/>
      <c r="Q120" s="441"/>
      <c r="R120" s="441"/>
      <c r="S120" s="441"/>
      <c r="T120" s="441"/>
      <c r="U120" s="441"/>
      <c r="V120" s="441"/>
      <c r="W120" s="441"/>
      <c r="X120" s="441"/>
      <c r="Y120" s="441"/>
      <c r="Z120" s="441"/>
    </row>
    <row r="121" spans="1:26" ht="12.75" customHeight="1" x14ac:dyDescent="0.2">
      <c r="A121" s="441"/>
      <c r="B121" s="441"/>
      <c r="C121" s="441"/>
      <c r="D121" s="447"/>
      <c r="E121" s="447"/>
      <c r="F121" s="447"/>
      <c r="G121" s="447"/>
      <c r="H121" s="447"/>
      <c r="I121" s="447"/>
      <c r="J121" s="447"/>
      <c r="K121" s="447"/>
      <c r="L121" s="447"/>
      <c r="M121" s="447"/>
      <c r="N121" s="447"/>
      <c r="O121" s="441"/>
      <c r="P121" s="441"/>
      <c r="Q121" s="441"/>
      <c r="R121" s="441"/>
      <c r="S121" s="441"/>
      <c r="T121" s="441"/>
      <c r="U121" s="441"/>
      <c r="V121" s="441"/>
      <c r="W121" s="441"/>
      <c r="X121" s="441"/>
      <c r="Y121" s="441"/>
      <c r="Z121" s="441"/>
    </row>
    <row r="122" spans="1:26" ht="12.75" customHeight="1" x14ac:dyDescent="0.2">
      <c r="A122" s="441"/>
      <c r="B122" s="441"/>
      <c r="C122" s="441"/>
      <c r="D122" s="447"/>
      <c r="E122" s="447"/>
      <c r="F122" s="447"/>
      <c r="G122" s="447"/>
      <c r="H122" s="447"/>
      <c r="I122" s="447"/>
      <c r="J122" s="447"/>
      <c r="K122" s="447"/>
      <c r="L122" s="447"/>
      <c r="M122" s="447"/>
      <c r="N122" s="447"/>
      <c r="O122" s="441"/>
      <c r="P122" s="441"/>
      <c r="Q122" s="441"/>
      <c r="R122" s="441"/>
      <c r="S122" s="441"/>
      <c r="T122" s="441"/>
      <c r="U122" s="441"/>
      <c r="V122" s="441"/>
      <c r="W122" s="441"/>
      <c r="X122" s="441"/>
      <c r="Y122" s="441"/>
      <c r="Z122" s="441"/>
    </row>
    <row r="123" spans="1:26" ht="12.75" customHeight="1" x14ac:dyDescent="0.2">
      <c r="A123" s="441"/>
      <c r="B123" s="441"/>
      <c r="C123" s="441"/>
      <c r="D123" s="447"/>
      <c r="E123" s="447"/>
      <c r="F123" s="447"/>
      <c r="G123" s="447"/>
      <c r="H123" s="447"/>
      <c r="I123" s="447"/>
      <c r="J123" s="447"/>
      <c r="K123" s="447"/>
      <c r="L123" s="447"/>
      <c r="M123" s="447"/>
      <c r="N123" s="447"/>
      <c r="O123" s="441"/>
      <c r="P123" s="441"/>
      <c r="Q123" s="441"/>
      <c r="R123" s="441"/>
      <c r="S123" s="441"/>
      <c r="T123" s="441"/>
      <c r="U123" s="441"/>
      <c r="V123" s="441"/>
      <c r="W123" s="441"/>
      <c r="X123" s="441"/>
      <c r="Y123" s="441"/>
      <c r="Z123" s="441"/>
    </row>
    <row r="124" spans="1:26" ht="12.75" customHeight="1" x14ac:dyDescent="0.2">
      <c r="A124" s="441"/>
      <c r="B124" s="441"/>
      <c r="C124" s="441"/>
      <c r="D124" s="447"/>
      <c r="E124" s="447"/>
      <c r="F124" s="447"/>
      <c r="G124" s="447"/>
      <c r="H124" s="447"/>
      <c r="I124" s="447"/>
      <c r="J124" s="447"/>
      <c r="K124" s="447"/>
      <c r="L124" s="447"/>
      <c r="M124" s="447"/>
      <c r="N124" s="447"/>
      <c r="O124" s="441"/>
      <c r="P124" s="441"/>
      <c r="Q124" s="441"/>
      <c r="R124" s="441"/>
      <c r="S124" s="441"/>
      <c r="T124" s="441"/>
      <c r="U124" s="441"/>
      <c r="V124" s="441"/>
      <c r="W124" s="441"/>
      <c r="X124" s="441"/>
      <c r="Y124" s="441"/>
      <c r="Z124" s="441"/>
    </row>
    <row r="125" spans="1:26" ht="12.75" customHeight="1" x14ac:dyDescent="0.2">
      <c r="A125" s="441"/>
      <c r="B125" s="441"/>
      <c r="C125" s="441"/>
      <c r="D125" s="447"/>
      <c r="E125" s="447"/>
      <c r="F125" s="447"/>
      <c r="G125" s="447"/>
      <c r="H125" s="447"/>
      <c r="I125" s="447"/>
      <c r="J125" s="447"/>
      <c r="K125" s="447"/>
      <c r="L125" s="447"/>
      <c r="M125" s="447"/>
      <c r="N125" s="447"/>
      <c r="O125" s="441"/>
      <c r="P125" s="441"/>
      <c r="Q125" s="441"/>
      <c r="R125" s="441"/>
      <c r="S125" s="441"/>
      <c r="T125" s="441"/>
      <c r="U125" s="441"/>
      <c r="V125" s="441"/>
      <c r="W125" s="441"/>
      <c r="X125" s="441"/>
      <c r="Y125" s="441"/>
      <c r="Z125" s="441"/>
    </row>
    <row r="126" spans="1:26" ht="12.75" customHeight="1" x14ac:dyDescent="0.2">
      <c r="A126" s="441"/>
      <c r="B126" s="441"/>
      <c r="C126" s="441"/>
      <c r="D126" s="447"/>
      <c r="E126" s="447"/>
      <c r="F126" s="447"/>
      <c r="G126" s="447"/>
      <c r="H126" s="447"/>
      <c r="I126" s="447"/>
      <c r="J126" s="447"/>
      <c r="K126" s="447"/>
      <c r="L126" s="447"/>
      <c r="M126" s="447"/>
      <c r="N126" s="447"/>
      <c r="O126" s="441"/>
      <c r="P126" s="441"/>
      <c r="Q126" s="441"/>
      <c r="R126" s="441"/>
      <c r="S126" s="441"/>
      <c r="T126" s="441"/>
      <c r="U126" s="441"/>
      <c r="V126" s="441"/>
      <c r="W126" s="441"/>
      <c r="X126" s="441"/>
      <c r="Y126" s="441"/>
      <c r="Z126" s="441"/>
    </row>
    <row r="127" spans="1:26" ht="12.75" customHeight="1" x14ac:dyDescent="0.2">
      <c r="A127" s="441"/>
      <c r="B127" s="441"/>
      <c r="C127" s="441"/>
      <c r="D127" s="447"/>
      <c r="E127" s="447"/>
      <c r="F127" s="447"/>
      <c r="G127" s="447"/>
      <c r="H127" s="447"/>
      <c r="I127" s="447"/>
      <c r="J127" s="447"/>
      <c r="K127" s="447"/>
      <c r="L127" s="447"/>
      <c r="M127" s="447"/>
      <c r="N127" s="447"/>
      <c r="O127" s="441"/>
      <c r="P127" s="441"/>
      <c r="Q127" s="441"/>
      <c r="R127" s="441"/>
      <c r="S127" s="441"/>
      <c r="T127" s="441"/>
      <c r="U127" s="441"/>
      <c r="V127" s="441"/>
      <c r="W127" s="441"/>
      <c r="X127" s="441"/>
      <c r="Y127" s="441"/>
      <c r="Z127" s="441"/>
    </row>
    <row r="128" spans="1:26" ht="12.75" customHeight="1" x14ac:dyDescent="0.2">
      <c r="A128" s="441"/>
      <c r="B128" s="441"/>
      <c r="C128" s="441"/>
      <c r="D128" s="447"/>
      <c r="E128" s="447"/>
      <c r="F128" s="447"/>
      <c r="G128" s="447"/>
      <c r="H128" s="447"/>
      <c r="I128" s="447"/>
      <c r="J128" s="447"/>
      <c r="K128" s="447"/>
      <c r="L128" s="447"/>
      <c r="M128" s="447"/>
      <c r="N128" s="447"/>
      <c r="O128" s="441"/>
      <c r="P128" s="441"/>
      <c r="Q128" s="441"/>
      <c r="R128" s="441"/>
      <c r="S128" s="441"/>
      <c r="T128" s="441"/>
      <c r="U128" s="441"/>
      <c r="V128" s="441"/>
      <c r="W128" s="441"/>
      <c r="X128" s="441"/>
      <c r="Y128" s="441"/>
      <c r="Z128" s="441"/>
    </row>
    <row r="129" spans="1:26" ht="12.75" customHeight="1" x14ac:dyDescent="0.2">
      <c r="A129" s="441"/>
      <c r="B129" s="441"/>
      <c r="C129" s="441"/>
      <c r="D129" s="447"/>
      <c r="E129" s="447"/>
      <c r="F129" s="447"/>
      <c r="G129" s="447"/>
      <c r="H129" s="447"/>
      <c r="I129" s="447"/>
      <c r="J129" s="447"/>
      <c r="K129" s="447"/>
      <c r="L129" s="447"/>
      <c r="M129" s="447"/>
      <c r="N129" s="447"/>
      <c r="O129" s="441"/>
      <c r="P129" s="441"/>
      <c r="Q129" s="441"/>
      <c r="R129" s="441"/>
      <c r="S129" s="441"/>
      <c r="T129" s="441"/>
      <c r="U129" s="441"/>
      <c r="V129" s="441"/>
      <c r="W129" s="441"/>
      <c r="X129" s="441"/>
      <c r="Y129" s="441"/>
      <c r="Z129" s="441"/>
    </row>
    <row r="130" spans="1:26" ht="12.75" customHeight="1" x14ac:dyDescent="0.2">
      <c r="A130" s="441"/>
      <c r="B130" s="441"/>
      <c r="C130" s="441"/>
      <c r="D130" s="447"/>
      <c r="E130" s="447"/>
      <c r="F130" s="447"/>
      <c r="G130" s="447"/>
      <c r="H130" s="447"/>
      <c r="I130" s="447"/>
      <c r="J130" s="447"/>
      <c r="K130" s="447"/>
      <c r="L130" s="447"/>
      <c r="M130" s="447"/>
      <c r="N130" s="447"/>
      <c r="O130" s="441"/>
      <c r="P130" s="441"/>
      <c r="Q130" s="441"/>
      <c r="R130" s="441"/>
      <c r="S130" s="441"/>
      <c r="T130" s="441"/>
      <c r="U130" s="441"/>
      <c r="V130" s="441"/>
      <c r="W130" s="441"/>
      <c r="X130" s="441"/>
      <c r="Y130" s="441"/>
      <c r="Z130" s="441"/>
    </row>
    <row r="131" spans="1:26" ht="12.75" customHeight="1" x14ac:dyDescent="0.2">
      <c r="A131" s="441"/>
      <c r="B131" s="441"/>
      <c r="C131" s="441"/>
      <c r="D131" s="447"/>
      <c r="E131" s="447"/>
      <c r="F131" s="447"/>
      <c r="G131" s="447"/>
      <c r="H131" s="447"/>
      <c r="I131" s="447"/>
      <c r="J131" s="447"/>
      <c r="K131" s="447"/>
      <c r="L131" s="447"/>
      <c r="M131" s="447"/>
      <c r="N131" s="447"/>
      <c r="O131" s="441"/>
      <c r="P131" s="441"/>
      <c r="Q131" s="441"/>
      <c r="R131" s="441"/>
      <c r="S131" s="441"/>
      <c r="T131" s="441"/>
      <c r="U131" s="441"/>
      <c r="V131" s="441"/>
      <c r="W131" s="441"/>
      <c r="X131" s="441"/>
      <c r="Y131" s="441"/>
      <c r="Z131" s="441"/>
    </row>
    <row r="132" spans="1:26" ht="12.75" customHeight="1" x14ac:dyDescent="0.2">
      <c r="A132" s="441"/>
      <c r="B132" s="441"/>
      <c r="C132" s="441"/>
      <c r="D132" s="447"/>
      <c r="E132" s="447"/>
      <c r="F132" s="447"/>
      <c r="G132" s="447"/>
      <c r="H132" s="447"/>
      <c r="I132" s="447"/>
      <c r="J132" s="447"/>
      <c r="K132" s="447"/>
      <c r="L132" s="447"/>
      <c r="M132" s="447"/>
      <c r="N132" s="447"/>
      <c r="O132" s="441"/>
      <c r="P132" s="441"/>
      <c r="Q132" s="441"/>
      <c r="R132" s="441"/>
      <c r="S132" s="441"/>
      <c r="T132" s="441"/>
      <c r="U132" s="441"/>
      <c r="V132" s="441"/>
      <c r="W132" s="441"/>
      <c r="X132" s="441"/>
      <c r="Y132" s="441"/>
      <c r="Z132" s="441"/>
    </row>
    <row r="133" spans="1:26" ht="12.75" customHeight="1" x14ac:dyDescent="0.2">
      <c r="A133" s="441"/>
      <c r="B133" s="441"/>
      <c r="C133" s="441"/>
      <c r="D133" s="447"/>
      <c r="E133" s="447"/>
      <c r="F133" s="447"/>
      <c r="G133" s="447"/>
      <c r="H133" s="447"/>
      <c r="I133" s="447"/>
      <c r="J133" s="447"/>
      <c r="K133" s="447"/>
      <c r="L133" s="447"/>
      <c r="M133" s="447"/>
      <c r="N133" s="447"/>
      <c r="O133" s="441"/>
      <c r="P133" s="441"/>
      <c r="Q133" s="441"/>
      <c r="R133" s="441"/>
      <c r="S133" s="441"/>
      <c r="T133" s="441"/>
      <c r="U133" s="441"/>
      <c r="V133" s="441"/>
      <c r="W133" s="441"/>
      <c r="X133" s="441"/>
      <c r="Y133" s="441"/>
      <c r="Z133" s="441"/>
    </row>
    <row r="134" spans="1:26" ht="12.75" customHeight="1" x14ac:dyDescent="0.2">
      <c r="A134" s="441"/>
      <c r="B134" s="441"/>
      <c r="C134" s="441"/>
      <c r="D134" s="447"/>
      <c r="E134" s="447"/>
      <c r="F134" s="447"/>
      <c r="G134" s="447"/>
      <c r="H134" s="447"/>
      <c r="I134" s="447"/>
      <c r="J134" s="447"/>
      <c r="K134" s="447"/>
      <c r="L134" s="447"/>
      <c r="M134" s="447"/>
      <c r="N134" s="447"/>
      <c r="O134" s="441"/>
      <c r="P134" s="441"/>
      <c r="Q134" s="441"/>
      <c r="R134" s="441"/>
      <c r="S134" s="441"/>
      <c r="T134" s="441"/>
      <c r="U134" s="441"/>
      <c r="V134" s="441"/>
      <c r="W134" s="441"/>
      <c r="X134" s="441"/>
      <c r="Y134" s="441"/>
      <c r="Z134" s="441"/>
    </row>
    <row r="135" spans="1:26" ht="12.75" customHeight="1" x14ac:dyDescent="0.2">
      <c r="A135" s="441"/>
      <c r="B135" s="441"/>
      <c r="C135" s="441"/>
      <c r="D135" s="447"/>
      <c r="E135" s="447"/>
      <c r="F135" s="447"/>
      <c r="G135" s="447"/>
      <c r="H135" s="447"/>
      <c r="I135" s="447"/>
      <c r="J135" s="447"/>
      <c r="K135" s="447"/>
      <c r="L135" s="447"/>
      <c r="M135" s="447"/>
      <c r="N135" s="447"/>
      <c r="O135" s="441"/>
      <c r="P135" s="441"/>
      <c r="Q135" s="441"/>
      <c r="R135" s="441"/>
      <c r="S135" s="441"/>
      <c r="T135" s="441"/>
      <c r="U135" s="441"/>
      <c r="V135" s="441"/>
      <c r="W135" s="441"/>
      <c r="X135" s="441"/>
      <c r="Y135" s="441"/>
      <c r="Z135" s="441"/>
    </row>
    <row r="136" spans="1:26" ht="12.75" customHeight="1" x14ac:dyDescent="0.2">
      <c r="A136" s="441"/>
      <c r="B136" s="441"/>
      <c r="C136" s="441"/>
      <c r="D136" s="447"/>
      <c r="E136" s="447"/>
      <c r="F136" s="447"/>
      <c r="G136" s="447"/>
      <c r="H136" s="447"/>
      <c r="I136" s="447"/>
      <c r="J136" s="447"/>
      <c r="K136" s="447"/>
      <c r="L136" s="447"/>
      <c r="M136" s="447"/>
      <c r="N136" s="447"/>
      <c r="O136" s="441"/>
      <c r="P136" s="441"/>
      <c r="Q136" s="441"/>
      <c r="R136" s="441"/>
      <c r="S136" s="441"/>
      <c r="T136" s="441"/>
      <c r="U136" s="441"/>
      <c r="V136" s="441"/>
      <c r="W136" s="441"/>
      <c r="X136" s="441"/>
      <c r="Y136" s="441"/>
      <c r="Z136" s="441"/>
    </row>
    <row r="137" spans="1:26" ht="12.75" customHeight="1" x14ac:dyDescent="0.2">
      <c r="A137" s="441"/>
      <c r="B137" s="441"/>
      <c r="C137" s="441"/>
      <c r="D137" s="447"/>
      <c r="E137" s="447"/>
      <c r="F137" s="447"/>
      <c r="G137" s="447"/>
      <c r="H137" s="447"/>
      <c r="I137" s="447"/>
      <c r="J137" s="447"/>
      <c r="K137" s="447"/>
      <c r="L137" s="447"/>
      <c r="M137" s="447"/>
      <c r="N137" s="447"/>
      <c r="O137" s="441"/>
      <c r="P137" s="441"/>
      <c r="Q137" s="441"/>
      <c r="R137" s="441"/>
      <c r="S137" s="441"/>
      <c r="T137" s="441"/>
      <c r="U137" s="441"/>
      <c r="V137" s="441"/>
      <c r="W137" s="441"/>
      <c r="X137" s="441"/>
      <c r="Y137" s="441"/>
      <c r="Z137" s="441"/>
    </row>
    <row r="138" spans="1:26" ht="12.75" customHeight="1" x14ac:dyDescent="0.2">
      <c r="A138" s="441"/>
      <c r="B138" s="441"/>
      <c r="C138" s="441"/>
      <c r="D138" s="447"/>
      <c r="E138" s="447"/>
      <c r="F138" s="447"/>
      <c r="G138" s="447"/>
      <c r="H138" s="447"/>
      <c r="I138" s="447"/>
      <c r="J138" s="447"/>
      <c r="K138" s="447"/>
      <c r="L138" s="447"/>
      <c r="M138" s="447"/>
      <c r="N138" s="447"/>
      <c r="O138" s="441"/>
      <c r="P138" s="441"/>
      <c r="Q138" s="441"/>
      <c r="R138" s="441"/>
      <c r="S138" s="441"/>
      <c r="T138" s="441"/>
      <c r="U138" s="441"/>
      <c r="V138" s="441"/>
      <c r="W138" s="441"/>
      <c r="X138" s="441"/>
      <c r="Y138" s="441"/>
      <c r="Z138" s="441"/>
    </row>
    <row r="139" spans="1:26" ht="12.75" customHeight="1" x14ac:dyDescent="0.2">
      <c r="A139" s="441"/>
      <c r="B139" s="441"/>
      <c r="C139" s="441"/>
      <c r="D139" s="447"/>
      <c r="E139" s="447"/>
      <c r="F139" s="447"/>
      <c r="G139" s="447"/>
      <c r="H139" s="447"/>
      <c r="I139" s="447"/>
      <c r="J139" s="447"/>
      <c r="K139" s="447"/>
      <c r="L139" s="447"/>
      <c r="M139" s="447"/>
      <c r="N139" s="447"/>
      <c r="O139" s="441"/>
      <c r="P139" s="441"/>
      <c r="Q139" s="441"/>
      <c r="R139" s="441"/>
      <c r="S139" s="441"/>
      <c r="T139" s="441"/>
      <c r="U139" s="441"/>
      <c r="V139" s="441"/>
      <c r="W139" s="441"/>
      <c r="X139" s="441"/>
      <c r="Y139" s="441"/>
      <c r="Z139" s="441"/>
    </row>
    <row r="140" spans="1:26" ht="12.75" customHeight="1" x14ac:dyDescent="0.2">
      <c r="A140" s="441"/>
      <c r="B140" s="441"/>
      <c r="C140" s="441"/>
      <c r="D140" s="447"/>
      <c r="E140" s="447"/>
      <c r="F140" s="447"/>
      <c r="G140" s="447"/>
      <c r="H140" s="447"/>
      <c r="I140" s="447"/>
      <c r="J140" s="447"/>
      <c r="K140" s="447"/>
      <c r="L140" s="447"/>
      <c r="M140" s="447"/>
      <c r="N140" s="447"/>
      <c r="O140" s="441"/>
      <c r="P140" s="441"/>
      <c r="Q140" s="441"/>
      <c r="R140" s="441"/>
      <c r="S140" s="441"/>
      <c r="T140" s="441"/>
      <c r="U140" s="441"/>
      <c r="V140" s="441"/>
      <c r="W140" s="441"/>
      <c r="X140" s="441"/>
      <c r="Y140" s="441"/>
      <c r="Z140" s="441"/>
    </row>
    <row r="141" spans="1:26" ht="12.75" customHeight="1" x14ac:dyDescent="0.2">
      <c r="A141" s="441"/>
      <c r="B141" s="441"/>
      <c r="C141" s="441"/>
      <c r="D141" s="447"/>
      <c r="E141" s="447"/>
      <c r="F141" s="447"/>
      <c r="G141" s="447"/>
      <c r="H141" s="447"/>
      <c r="I141" s="447"/>
      <c r="J141" s="447"/>
      <c r="K141" s="447"/>
      <c r="L141" s="447"/>
      <c r="M141" s="447"/>
      <c r="N141" s="447"/>
      <c r="O141" s="441"/>
      <c r="P141" s="441"/>
      <c r="Q141" s="441"/>
      <c r="R141" s="441"/>
      <c r="S141" s="441"/>
      <c r="T141" s="441"/>
      <c r="U141" s="441"/>
      <c r="V141" s="441"/>
      <c r="W141" s="441"/>
      <c r="X141" s="441"/>
      <c r="Y141" s="441"/>
      <c r="Z141" s="441"/>
    </row>
    <row r="142" spans="1:26" ht="12.75" customHeight="1" x14ac:dyDescent="0.2">
      <c r="A142" s="441"/>
      <c r="B142" s="441"/>
      <c r="C142" s="441"/>
      <c r="D142" s="447"/>
      <c r="E142" s="447"/>
      <c r="F142" s="447"/>
      <c r="G142" s="447"/>
      <c r="H142" s="447"/>
      <c r="I142" s="447"/>
      <c r="J142" s="447"/>
      <c r="K142" s="447"/>
      <c r="L142" s="447"/>
      <c r="M142" s="447"/>
      <c r="N142" s="447"/>
      <c r="O142" s="441"/>
      <c r="P142" s="441"/>
      <c r="Q142" s="441"/>
      <c r="R142" s="441"/>
      <c r="S142" s="441"/>
      <c r="T142" s="441"/>
      <c r="U142" s="441"/>
      <c r="V142" s="441"/>
      <c r="W142" s="441"/>
      <c r="X142" s="441"/>
      <c r="Y142" s="441"/>
      <c r="Z142" s="441"/>
    </row>
    <row r="143" spans="1:26" ht="12.75" customHeight="1" x14ac:dyDescent="0.2">
      <c r="A143" s="441"/>
      <c r="B143" s="441"/>
      <c r="C143" s="441"/>
      <c r="D143" s="447"/>
      <c r="E143" s="447"/>
      <c r="F143" s="447"/>
      <c r="G143" s="447"/>
      <c r="H143" s="447"/>
      <c r="I143" s="447"/>
      <c r="J143" s="447"/>
      <c r="K143" s="447"/>
      <c r="L143" s="447"/>
      <c r="M143" s="447"/>
      <c r="N143" s="447"/>
      <c r="O143" s="441"/>
      <c r="P143" s="441"/>
      <c r="Q143" s="441"/>
      <c r="R143" s="441"/>
      <c r="S143" s="441"/>
      <c r="T143" s="441"/>
      <c r="U143" s="441"/>
      <c r="V143" s="441"/>
      <c r="W143" s="441"/>
      <c r="X143" s="441"/>
      <c r="Y143" s="441"/>
      <c r="Z143" s="441"/>
    </row>
    <row r="144" spans="1:26" ht="12.75" customHeight="1" x14ac:dyDescent="0.2">
      <c r="A144" s="441"/>
      <c r="B144" s="441"/>
      <c r="C144" s="441"/>
      <c r="D144" s="447"/>
      <c r="E144" s="447"/>
      <c r="F144" s="447"/>
      <c r="G144" s="447"/>
      <c r="H144" s="447"/>
      <c r="I144" s="447"/>
      <c r="J144" s="447"/>
      <c r="K144" s="447"/>
      <c r="L144" s="447"/>
      <c r="M144" s="447"/>
      <c r="N144" s="447"/>
      <c r="O144" s="441"/>
      <c r="P144" s="441"/>
      <c r="Q144" s="441"/>
      <c r="R144" s="441"/>
      <c r="S144" s="441"/>
      <c r="T144" s="441"/>
      <c r="U144" s="441"/>
      <c r="V144" s="441"/>
      <c r="W144" s="441"/>
      <c r="X144" s="441"/>
      <c r="Y144" s="441"/>
      <c r="Z144" s="441"/>
    </row>
    <row r="145" spans="1:26" ht="12.75" customHeight="1" x14ac:dyDescent="0.2">
      <c r="A145" s="441"/>
      <c r="B145" s="441"/>
      <c r="C145" s="441"/>
      <c r="D145" s="447"/>
      <c r="E145" s="447"/>
      <c r="F145" s="447"/>
      <c r="G145" s="447"/>
      <c r="H145" s="447"/>
      <c r="I145" s="447"/>
      <c r="J145" s="447"/>
      <c r="K145" s="447"/>
      <c r="L145" s="447"/>
      <c r="M145" s="447"/>
      <c r="N145" s="447"/>
      <c r="O145" s="441"/>
      <c r="P145" s="441"/>
      <c r="Q145" s="441"/>
      <c r="R145" s="441"/>
      <c r="S145" s="441"/>
      <c r="T145" s="441"/>
      <c r="U145" s="441"/>
      <c r="V145" s="441"/>
      <c r="W145" s="441"/>
      <c r="X145" s="441"/>
      <c r="Y145" s="441"/>
      <c r="Z145" s="441"/>
    </row>
    <row r="146" spans="1:26" ht="12.75" customHeight="1" x14ac:dyDescent="0.2">
      <c r="A146" s="441"/>
      <c r="B146" s="441"/>
      <c r="C146" s="441"/>
      <c r="D146" s="447"/>
      <c r="E146" s="447"/>
      <c r="F146" s="447"/>
      <c r="G146" s="447"/>
      <c r="H146" s="447"/>
      <c r="I146" s="447"/>
      <c r="J146" s="447"/>
      <c r="K146" s="447"/>
      <c r="L146" s="447"/>
      <c r="M146" s="447"/>
      <c r="N146" s="447"/>
      <c r="O146" s="441"/>
      <c r="P146" s="441"/>
      <c r="Q146" s="441"/>
      <c r="R146" s="441"/>
      <c r="S146" s="441"/>
      <c r="T146" s="441"/>
      <c r="U146" s="441"/>
      <c r="V146" s="441"/>
      <c r="W146" s="441"/>
      <c r="X146" s="441"/>
      <c r="Y146" s="441"/>
      <c r="Z146" s="441"/>
    </row>
    <row r="147" spans="1:26" ht="12.75" customHeight="1" x14ac:dyDescent="0.2">
      <c r="A147" s="441"/>
      <c r="B147" s="441"/>
      <c r="C147" s="441"/>
      <c r="D147" s="447"/>
      <c r="E147" s="447"/>
      <c r="F147" s="447"/>
      <c r="G147" s="447"/>
      <c r="H147" s="447"/>
      <c r="I147" s="447"/>
      <c r="J147" s="447"/>
      <c r="K147" s="447"/>
      <c r="L147" s="447"/>
      <c r="M147" s="447"/>
      <c r="N147" s="447"/>
      <c r="O147" s="441"/>
      <c r="P147" s="441"/>
      <c r="Q147" s="441"/>
      <c r="R147" s="441"/>
      <c r="S147" s="441"/>
      <c r="T147" s="441"/>
      <c r="U147" s="441"/>
      <c r="V147" s="441"/>
      <c r="W147" s="441"/>
      <c r="X147" s="441"/>
      <c r="Y147" s="441"/>
      <c r="Z147" s="441"/>
    </row>
    <row r="148" spans="1:26" ht="12.75" customHeight="1" x14ac:dyDescent="0.2">
      <c r="A148" s="441"/>
      <c r="B148" s="441"/>
      <c r="C148" s="441"/>
      <c r="D148" s="447"/>
      <c r="E148" s="447"/>
      <c r="F148" s="447"/>
      <c r="G148" s="447"/>
      <c r="H148" s="447"/>
      <c r="I148" s="447"/>
      <c r="J148" s="447"/>
      <c r="K148" s="447"/>
      <c r="L148" s="447"/>
      <c r="M148" s="447"/>
      <c r="N148" s="447"/>
      <c r="O148" s="441"/>
      <c r="P148" s="441"/>
      <c r="Q148" s="441"/>
      <c r="R148" s="441"/>
      <c r="S148" s="441"/>
      <c r="T148" s="441"/>
      <c r="U148" s="441"/>
      <c r="V148" s="441"/>
      <c r="W148" s="441"/>
      <c r="X148" s="441"/>
      <c r="Y148" s="441"/>
      <c r="Z148" s="441"/>
    </row>
    <row r="149" spans="1:26" ht="12.75" customHeight="1" x14ac:dyDescent="0.2">
      <c r="A149" s="441"/>
      <c r="B149" s="441"/>
      <c r="C149" s="441"/>
      <c r="D149" s="447"/>
      <c r="E149" s="447"/>
      <c r="F149" s="447"/>
      <c r="G149" s="447"/>
      <c r="H149" s="447"/>
      <c r="I149" s="447"/>
      <c r="J149" s="447"/>
      <c r="K149" s="447"/>
      <c r="L149" s="447"/>
      <c r="M149" s="447"/>
      <c r="N149" s="447"/>
      <c r="O149" s="441"/>
      <c r="P149" s="441"/>
      <c r="Q149" s="441"/>
      <c r="R149" s="441"/>
      <c r="S149" s="441"/>
      <c r="T149" s="441"/>
      <c r="U149" s="441"/>
      <c r="V149" s="441"/>
      <c r="W149" s="441"/>
      <c r="X149" s="441"/>
      <c r="Y149" s="441"/>
      <c r="Z149" s="441"/>
    </row>
    <row r="150" spans="1:26" ht="12.75" customHeight="1" x14ac:dyDescent="0.2">
      <c r="A150" s="441"/>
      <c r="B150" s="441"/>
      <c r="C150" s="441"/>
      <c r="D150" s="447"/>
      <c r="E150" s="447"/>
      <c r="F150" s="447"/>
      <c r="G150" s="447"/>
      <c r="H150" s="447"/>
      <c r="I150" s="447"/>
      <c r="J150" s="447"/>
      <c r="K150" s="447"/>
      <c r="L150" s="447"/>
      <c r="M150" s="447"/>
      <c r="N150" s="447"/>
      <c r="O150" s="441"/>
      <c r="P150" s="441"/>
      <c r="Q150" s="441"/>
      <c r="R150" s="441"/>
      <c r="S150" s="441"/>
      <c r="T150" s="441"/>
      <c r="U150" s="441"/>
      <c r="V150" s="441"/>
      <c r="W150" s="441"/>
      <c r="X150" s="441"/>
      <c r="Y150" s="441"/>
      <c r="Z150" s="441"/>
    </row>
    <row r="151" spans="1:26" ht="12.75" customHeight="1" x14ac:dyDescent="0.2">
      <c r="A151" s="441"/>
      <c r="B151" s="441"/>
      <c r="C151" s="441"/>
      <c r="D151" s="447"/>
      <c r="E151" s="447"/>
      <c r="F151" s="447"/>
      <c r="G151" s="447"/>
      <c r="H151" s="447"/>
      <c r="I151" s="447"/>
      <c r="J151" s="447"/>
      <c r="K151" s="447"/>
      <c r="L151" s="447"/>
      <c r="M151" s="447"/>
      <c r="N151" s="447"/>
      <c r="O151" s="441"/>
      <c r="P151" s="441"/>
      <c r="Q151" s="441"/>
      <c r="R151" s="441"/>
      <c r="S151" s="441"/>
      <c r="T151" s="441"/>
      <c r="U151" s="441"/>
      <c r="V151" s="441"/>
      <c r="W151" s="441"/>
      <c r="X151" s="441"/>
      <c r="Y151" s="441"/>
      <c r="Z151" s="441"/>
    </row>
    <row r="152" spans="1:26" ht="12.75" customHeight="1" x14ac:dyDescent="0.2">
      <c r="A152" s="441"/>
      <c r="B152" s="441"/>
      <c r="C152" s="441"/>
      <c r="D152" s="447"/>
      <c r="E152" s="447"/>
      <c r="F152" s="447"/>
      <c r="G152" s="447"/>
      <c r="H152" s="447"/>
      <c r="I152" s="447"/>
      <c r="J152" s="447"/>
      <c r="K152" s="447"/>
      <c r="L152" s="447"/>
      <c r="M152" s="447"/>
      <c r="N152" s="447"/>
      <c r="O152" s="441"/>
      <c r="P152" s="441"/>
      <c r="Q152" s="441"/>
      <c r="R152" s="441"/>
      <c r="S152" s="441"/>
      <c r="T152" s="441"/>
      <c r="U152" s="441"/>
      <c r="V152" s="441"/>
      <c r="W152" s="441"/>
      <c r="X152" s="441"/>
      <c r="Y152" s="441"/>
      <c r="Z152" s="441"/>
    </row>
    <row r="153" spans="1:26" ht="12.75" customHeight="1" x14ac:dyDescent="0.2">
      <c r="A153" s="441"/>
      <c r="B153" s="441"/>
      <c r="C153" s="441"/>
      <c r="D153" s="447"/>
      <c r="E153" s="447"/>
      <c r="F153" s="447"/>
      <c r="G153" s="447"/>
      <c r="H153" s="447"/>
      <c r="I153" s="447"/>
      <c r="J153" s="447"/>
      <c r="K153" s="447"/>
      <c r="L153" s="447"/>
      <c r="M153" s="447"/>
      <c r="N153" s="447"/>
      <c r="O153" s="441"/>
      <c r="P153" s="441"/>
      <c r="Q153" s="441"/>
      <c r="R153" s="441"/>
      <c r="S153" s="441"/>
      <c r="T153" s="441"/>
      <c r="U153" s="441"/>
      <c r="V153" s="441"/>
      <c r="W153" s="441"/>
      <c r="X153" s="441"/>
      <c r="Y153" s="441"/>
      <c r="Z153" s="441"/>
    </row>
    <row r="154" spans="1:26" ht="12.75" customHeight="1" x14ac:dyDescent="0.2">
      <c r="A154" s="441"/>
      <c r="B154" s="441"/>
      <c r="C154" s="441"/>
      <c r="D154" s="447"/>
      <c r="E154" s="447"/>
      <c r="F154" s="447"/>
      <c r="G154" s="447"/>
      <c r="H154" s="447"/>
      <c r="I154" s="447"/>
      <c r="J154" s="447"/>
      <c r="K154" s="447"/>
      <c r="L154" s="447"/>
      <c r="M154" s="447"/>
      <c r="N154" s="447"/>
      <c r="O154" s="441"/>
      <c r="P154" s="441"/>
      <c r="Q154" s="441"/>
      <c r="R154" s="441"/>
      <c r="S154" s="441"/>
      <c r="T154" s="441"/>
      <c r="U154" s="441"/>
      <c r="V154" s="441"/>
      <c r="W154" s="441"/>
      <c r="X154" s="441"/>
      <c r="Y154" s="441"/>
      <c r="Z154" s="441"/>
    </row>
    <row r="155" spans="1:26" ht="12.75" customHeight="1" x14ac:dyDescent="0.2">
      <c r="A155" s="441"/>
      <c r="B155" s="441"/>
      <c r="C155" s="441"/>
      <c r="D155" s="447"/>
      <c r="E155" s="447"/>
      <c r="F155" s="447"/>
      <c r="G155" s="447"/>
      <c r="H155" s="447"/>
      <c r="I155" s="447"/>
      <c r="J155" s="447"/>
      <c r="K155" s="447"/>
      <c r="L155" s="447"/>
      <c r="M155" s="447"/>
      <c r="N155" s="447"/>
      <c r="O155" s="441"/>
      <c r="P155" s="441"/>
      <c r="Q155" s="441"/>
      <c r="R155" s="441"/>
      <c r="S155" s="441"/>
      <c r="T155" s="441"/>
      <c r="U155" s="441"/>
      <c r="V155" s="441"/>
      <c r="W155" s="441"/>
      <c r="X155" s="441"/>
      <c r="Y155" s="441"/>
      <c r="Z155" s="441"/>
    </row>
    <row r="156" spans="1:26" ht="12.75" customHeight="1" x14ac:dyDescent="0.2">
      <c r="A156" s="441"/>
      <c r="B156" s="441"/>
      <c r="C156" s="441"/>
      <c r="D156" s="447"/>
      <c r="E156" s="447"/>
      <c r="F156" s="447"/>
      <c r="G156" s="447"/>
      <c r="H156" s="447"/>
      <c r="I156" s="447"/>
      <c r="J156" s="447"/>
      <c r="K156" s="447"/>
      <c r="L156" s="447"/>
      <c r="M156" s="447"/>
      <c r="N156" s="447"/>
      <c r="O156" s="441"/>
      <c r="P156" s="441"/>
      <c r="Q156" s="441"/>
      <c r="R156" s="441"/>
      <c r="S156" s="441"/>
      <c r="T156" s="441"/>
      <c r="U156" s="441"/>
      <c r="V156" s="441"/>
      <c r="W156" s="441"/>
      <c r="X156" s="441"/>
      <c r="Y156" s="441"/>
      <c r="Z156" s="441"/>
    </row>
    <row r="157" spans="1:26" ht="12.75" customHeight="1" x14ac:dyDescent="0.2">
      <c r="A157" s="441"/>
      <c r="B157" s="441"/>
      <c r="C157" s="441"/>
      <c r="D157" s="447"/>
      <c r="E157" s="447"/>
      <c r="F157" s="447"/>
      <c r="G157" s="447"/>
      <c r="H157" s="447"/>
      <c r="I157" s="447"/>
      <c r="J157" s="447"/>
      <c r="K157" s="447"/>
      <c r="L157" s="447"/>
      <c r="M157" s="447"/>
      <c r="N157" s="447"/>
      <c r="O157" s="441"/>
      <c r="P157" s="441"/>
      <c r="Q157" s="441"/>
      <c r="R157" s="441"/>
      <c r="S157" s="441"/>
      <c r="T157" s="441"/>
      <c r="U157" s="441"/>
      <c r="V157" s="441"/>
      <c r="W157" s="441"/>
      <c r="X157" s="441"/>
      <c r="Y157" s="441"/>
      <c r="Z157" s="441"/>
    </row>
    <row r="158" spans="1:26" ht="12.75" customHeight="1" x14ac:dyDescent="0.2">
      <c r="A158" s="441"/>
      <c r="B158" s="441"/>
      <c r="C158" s="441"/>
      <c r="D158" s="447"/>
      <c r="E158" s="447"/>
      <c r="F158" s="447"/>
      <c r="G158" s="447"/>
      <c r="H158" s="447"/>
      <c r="I158" s="447"/>
      <c r="J158" s="447"/>
      <c r="K158" s="447"/>
      <c r="L158" s="447"/>
      <c r="M158" s="447"/>
      <c r="N158" s="447"/>
      <c r="O158" s="441"/>
      <c r="P158" s="441"/>
      <c r="Q158" s="441"/>
      <c r="R158" s="441"/>
      <c r="S158" s="441"/>
      <c r="T158" s="441"/>
      <c r="U158" s="441"/>
      <c r="V158" s="441"/>
      <c r="W158" s="441"/>
      <c r="X158" s="441"/>
      <c r="Y158" s="441"/>
      <c r="Z158" s="441"/>
    </row>
    <row r="159" spans="1:26" ht="12.75" customHeight="1" x14ac:dyDescent="0.2">
      <c r="A159" s="441"/>
      <c r="B159" s="441"/>
      <c r="C159" s="441"/>
      <c r="D159" s="447"/>
      <c r="E159" s="447"/>
      <c r="F159" s="447"/>
      <c r="G159" s="447"/>
      <c r="H159" s="447"/>
      <c r="I159" s="447"/>
      <c r="J159" s="447"/>
      <c r="K159" s="447"/>
      <c r="L159" s="447"/>
      <c r="M159" s="447"/>
      <c r="N159" s="447"/>
      <c r="O159" s="441"/>
      <c r="P159" s="441"/>
      <c r="Q159" s="441"/>
      <c r="R159" s="441"/>
      <c r="S159" s="441"/>
      <c r="T159" s="441"/>
      <c r="U159" s="441"/>
      <c r="V159" s="441"/>
      <c r="W159" s="441"/>
      <c r="X159" s="441"/>
      <c r="Y159" s="441"/>
      <c r="Z159" s="441"/>
    </row>
    <row r="160" spans="1:26" ht="12.75" customHeight="1" x14ac:dyDescent="0.2">
      <c r="A160" s="441"/>
      <c r="B160" s="441"/>
      <c r="C160" s="441"/>
      <c r="D160" s="447"/>
      <c r="E160" s="447"/>
      <c r="F160" s="447"/>
      <c r="G160" s="447"/>
      <c r="H160" s="447"/>
      <c r="I160" s="447"/>
      <c r="J160" s="447"/>
      <c r="K160" s="447"/>
      <c r="L160" s="447"/>
      <c r="M160" s="447"/>
      <c r="N160" s="447"/>
      <c r="O160" s="441"/>
      <c r="P160" s="441"/>
      <c r="Q160" s="441"/>
      <c r="R160" s="441"/>
      <c r="S160" s="441"/>
      <c r="T160" s="441"/>
      <c r="U160" s="441"/>
      <c r="V160" s="441"/>
      <c r="W160" s="441"/>
      <c r="X160" s="441"/>
      <c r="Y160" s="441"/>
      <c r="Z160" s="441"/>
    </row>
    <row r="161" spans="1:26" ht="12.75" customHeight="1" x14ac:dyDescent="0.2">
      <c r="A161" s="441"/>
      <c r="B161" s="441"/>
      <c r="C161" s="441"/>
      <c r="D161" s="447"/>
      <c r="E161" s="447"/>
      <c r="F161" s="447"/>
      <c r="G161" s="447"/>
      <c r="H161" s="447"/>
      <c r="I161" s="447"/>
      <c r="J161" s="447"/>
      <c r="K161" s="447"/>
      <c r="L161" s="447"/>
      <c r="M161" s="447"/>
      <c r="N161" s="447"/>
      <c r="O161" s="441"/>
      <c r="P161" s="441"/>
      <c r="Q161" s="441"/>
      <c r="R161" s="441"/>
      <c r="S161" s="441"/>
      <c r="T161" s="441"/>
      <c r="U161" s="441"/>
      <c r="V161" s="441"/>
      <c r="W161" s="441"/>
      <c r="X161" s="441"/>
      <c r="Y161" s="441"/>
      <c r="Z161" s="441"/>
    </row>
    <row r="162" spans="1:26" ht="12.75" customHeight="1" x14ac:dyDescent="0.2">
      <c r="A162" s="441"/>
      <c r="B162" s="441"/>
      <c r="C162" s="441"/>
      <c r="D162" s="447"/>
      <c r="E162" s="447"/>
      <c r="F162" s="447"/>
      <c r="G162" s="447"/>
      <c r="H162" s="447"/>
      <c r="I162" s="447"/>
      <c r="J162" s="447"/>
      <c r="K162" s="447"/>
      <c r="L162" s="447"/>
      <c r="M162" s="447"/>
      <c r="N162" s="447"/>
      <c r="O162" s="441"/>
      <c r="P162" s="441"/>
      <c r="Q162" s="441"/>
      <c r="R162" s="441"/>
      <c r="S162" s="441"/>
      <c r="T162" s="441"/>
      <c r="U162" s="441"/>
      <c r="V162" s="441"/>
      <c r="W162" s="441"/>
      <c r="X162" s="441"/>
      <c r="Y162" s="441"/>
      <c r="Z162" s="441"/>
    </row>
    <row r="163" spans="1:26" ht="12.75" customHeight="1" x14ac:dyDescent="0.2">
      <c r="A163" s="441"/>
      <c r="B163" s="441"/>
      <c r="C163" s="441"/>
      <c r="D163" s="447"/>
      <c r="E163" s="447"/>
      <c r="F163" s="447"/>
      <c r="G163" s="447"/>
      <c r="H163" s="447"/>
      <c r="I163" s="447"/>
      <c r="J163" s="447"/>
      <c r="K163" s="447"/>
      <c r="L163" s="447"/>
      <c r="M163" s="447"/>
      <c r="N163" s="447"/>
      <c r="O163" s="441"/>
      <c r="P163" s="441"/>
      <c r="Q163" s="441"/>
      <c r="R163" s="441"/>
      <c r="S163" s="441"/>
      <c r="T163" s="441"/>
      <c r="U163" s="441"/>
      <c r="V163" s="441"/>
      <c r="W163" s="441"/>
      <c r="X163" s="441"/>
      <c r="Y163" s="441"/>
      <c r="Z163" s="441"/>
    </row>
    <row r="164" spans="1:26" ht="12.75" customHeight="1" x14ac:dyDescent="0.2">
      <c r="A164" s="441"/>
      <c r="B164" s="441"/>
      <c r="C164" s="441"/>
      <c r="D164" s="447"/>
      <c r="E164" s="447"/>
      <c r="F164" s="447"/>
      <c r="G164" s="447"/>
      <c r="H164" s="447"/>
      <c r="I164" s="447"/>
      <c r="J164" s="447"/>
      <c r="K164" s="447"/>
      <c r="L164" s="447"/>
      <c r="M164" s="447"/>
      <c r="N164" s="447"/>
      <c r="O164" s="441"/>
      <c r="P164" s="441"/>
      <c r="Q164" s="441"/>
      <c r="R164" s="441"/>
      <c r="S164" s="441"/>
      <c r="T164" s="441"/>
      <c r="U164" s="441"/>
      <c r="V164" s="441"/>
      <c r="W164" s="441"/>
      <c r="X164" s="441"/>
      <c r="Y164" s="441"/>
      <c r="Z164" s="441"/>
    </row>
    <row r="165" spans="1:26" ht="12.75" customHeight="1" x14ac:dyDescent="0.2">
      <c r="A165" s="441"/>
      <c r="B165" s="441"/>
      <c r="C165" s="441"/>
      <c r="D165" s="447"/>
      <c r="E165" s="447"/>
      <c r="F165" s="447"/>
      <c r="G165" s="447"/>
      <c r="H165" s="447"/>
      <c r="I165" s="447"/>
      <c r="J165" s="447"/>
      <c r="K165" s="447"/>
      <c r="L165" s="447"/>
      <c r="M165" s="447"/>
      <c r="N165" s="447"/>
      <c r="O165" s="441"/>
      <c r="P165" s="441"/>
      <c r="Q165" s="441"/>
      <c r="R165" s="441"/>
      <c r="S165" s="441"/>
      <c r="T165" s="441"/>
      <c r="U165" s="441"/>
      <c r="V165" s="441"/>
      <c r="W165" s="441"/>
      <c r="X165" s="441"/>
      <c r="Y165" s="441"/>
      <c r="Z165" s="441"/>
    </row>
    <row r="166" spans="1:26" ht="12.75" customHeight="1" x14ac:dyDescent="0.2">
      <c r="A166" s="441"/>
      <c r="B166" s="441"/>
      <c r="C166" s="441"/>
      <c r="D166" s="447"/>
      <c r="E166" s="447"/>
      <c r="F166" s="447"/>
      <c r="G166" s="447"/>
      <c r="H166" s="447"/>
      <c r="I166" s="447"/>
      <c r="J166" s="447"/>
      <c r="K166" s="447"/>
      <c r="L166" s="447"/>
      <c r="M166" s="447"/>
      <c r="N166" s="447"/>
      <c r="O166" s="441"/>
      <c r="P166" s="441"/>
      <c r="Q166" s="441"/>
      <c r="R166" s="441"/>
      <c r="S166" s="441"/>
      <c r="T166" s="441"/>
      <c r="U166" s="441"/>
      <c r="V166" s="441"/>
      <c r="W166" s="441"/>
      <c r="X166" s="441"/>
      <c r="Y166" s="441"/>
      <c r="Z166" s="441"/>
    </row>
    <row r="167" spans="1:26" ht="12.75" customHeight="1" x14ac:dyDescent="0.2">
      <c r="A167" s="441"/>
      <c r="B167" s="441"/>
      <c r="C167" s="441"/>
      <c r="D167" s="447"/>
      <c r="E167" s="447"/>
      <c r="F167" s="447"/>
      <c r="G167" s="447"/>
      <c r="H167" s="447"/>
      <c r="I167" s="447"/>
      <c r="J167" s="447"/>
      <c r="K167" s="447"/>
      <c r="L167" s="447"/>
      <c r="M167" s="447"/>
      <c r="N167" s="447"/>
      <c r="O167" s="441"/>
      <c r="P167" s="441"/>
      <c r="Q167" s="441"/>
      <c r="R167" s="441"/>
      <c r="S167" s="441"/>
      <c r="T167" s="441"/>
      <c r="U167" s="441"/>
      <c r="V167" s="441"/>
      <c r="W167" s="441"/>
      <c r="X167" s="441"/>
      <c r="Y167" s="441"/>
      <c r="Z167" s="441"/>
    </row>
    <row r="168" spans="1:26" ht="12.75" customHeight="1" x14ac:dyDescent="0.2">
      <c r="A168" s="441"/>
      <c r="B168" s="441"/>
      <c r="C168" s="441"/>
      <c r="D168" s="447"/>
      <c r="E168" s="447"/>
      <c r="F168" s="447"/>
      <c r="G168" s="447"/>
      <c r="H168" s="447"/>
      <c r="I168" s="447"/>
      <c r="J168" s="447"/>
      <c r="K168" s="447"/>
      <c r="L168" s="447"/>
      <c r="M168" s="447"/>
      <c r="N168" s="447"/>
      <c r="O168" s="441"/>
      <c r="P168" s="441"/>
      <c r="Q168" s="441"/>
      <c r="R168" s="441"/>
      <c r="S168" s="441"/>
      <c r="T168" s="441"/>
      <c r="U168" s="441"/>
      <c r="V168" s="441"/>
      <c r="W168" s="441"/>
      <c r="X168" s="441"/>
      <c r="Y168" s="441"/>
      <c r="Z168" s="441"/>
    </row>
    <row r="169" spans="1:26" ht="12.75" customHeight="1" x14ac:dyDescent="0.2">
      <c r="A169" s="441"/>
      <c r="B169" s="441"/>
      <c r="C169" s="441"/>
      <c r="D169" s="447"/>
      <c r="E169" s="447"/>
      <c r="F169" s="447"/>
      <c r="G169" s="447"/>
      <c r="H169" s="447"/>
      <c r="I169" s="447"/>
      <c r="J169" s="447"/>
      <c r="K169" s="447"/>
      <c r="L169" s="447"/>
      <c r="M169" s="447"/>
      <c r="N169" s="447"/>
      <c r="O169" s="441"/>
      <c r="P169" s="441"/>
      <c r="Q169" s="441"/>
      <c r="R169" s="441"/>
      <c r="S169" s="441"/>
      <c r="T169" s="441"/>
      <c r="U169" s="441"/>
      <c r="V169" s="441"/>
      <c r="W169" s="441"/>
      <c r="X169" s="441"/>
      <c r="Y169" s="441"/>
      <c r="Z169" s="441"/>
    </row>
    <row r="170" spans="1:26" ht="12.75" customHeight="1" x14ac:dyDescent="0.2">
      <c r="A170" s="441"/>
      <c r="B170" s="441"/>
      <c r="C170" s="441"/>
      <c r="D170" s="447"/>
      <c r="E170" s="447"/>
      <c r="F170" s="447"/>
      <c r="G170" s="447"/>
      <c r="H170" s="447"/>
      <c r="I170" s="447"/>
      <c r="J170" s="447"/>
      <c r="K170" s="447"/>
      <c r="L170" s="447"/>
      <c r="M170" s="447"/>
      <c r="N170" s="447"/>
      <c r="O170" s="441"/>
      <c r="P170" s="441"/>
      <c r="Q170" s="441"/>
      <c r="R170" s="441"/>
      <c r="S170" s="441"/>
      <c r="T170" s="441"/>
      <c r="U170" s="441"/>
      <c r="V170" s="441"/>
      <c r="W170" s="441"/>
      <c r="X170" s="441"/>
      <c r="Y170" s="441"/>
      <c r="Z170" s="441"/>
    </row>
    <row r="171" spans="1:26" ht="12.75" customHeight="1" x14ac:dyDescent="0.2">
      <c r="A171" s="441"/>
      <c r="B171" s="441"/>
      <c r="C171" s="441"/>
      <c r="D171" s="447"/>
      <c r="E171" s="447"/>
      <c r="F171" s="447"/>
      <c r="G171" s="447"/>
      <c r="H171" s="447"/>
      <c r="I171" s="447"/>
      <c r="J171" s="447"/>
      <c r="K171" s="447"/>
      <c r="L171" s="447"/>
      <c r="M171" s="447"/>
      <c r="N171" s="447"/>
      <c r="O171" s="441"/>
      <c r="P171" s="441"/>
      <c r="Q171" s="441"/>
      <c r="R171" s="441"/>
      <c r="S171" s="441"/>
      <c r="T171" s="441"/>
      <c r="U171" s="441"/>
      <c r="V171" s="441"/>
      <c r="W171" s="441"/>
      <c r="X171" s="441"/>
      <c r="Y171" s="441"/>
      <c r="Z171" s="441"/>
    </row>
    <row r="172" spans="1:26" ht="12.75" customHeight="1" x14ac:dyDescent="0.2">
      <c r="A172" s="441"/>
      <c r="B172" s="441"/>
      <c r="C172" s="441"/>
      <c r="D172" s="447"/>
      <c r="E172" s="447"/>
      <c r="F172" s="447"/>
      <c r="G172" s="447"/>
      <c r="H172" s="447"/>
      <c r="I172" s="447"/>
      <c r="J172" s="447"/>
      <c r="K172" s="447"/>
      <c r="L172" s="447"/>
      <c r="M172" s="447"/>
      <c r="N172" s="447"/>
      <c r="O172" s="441"/>
      <c r="P172" s="441"/>
      <c r="Q172" s="441"/>
      <c r="R172" s="441"/>
      <c r="S172" s="441"/>
      <c r="T172" s="441"/>
      <c r="U172" s="441"/>
      <c r="V172" s="441"/>
      <c r="W172" s="441"/>
      <c r="X172" s="441"/>
      <c r="Y172" s="441"/>
      <c r="Z172" s="441"/>
    </row>
    <row r="173" spans="1:26" ht="12.75" customHeight="1" x14ac:dyDescent="0.2">
      <c r="A173" s="441"/>
      <c r="B173" s="441"/>
      <c r="C173" s="441"/>
      <c r="D173" s="447"/>
      <c r="E173" s="447"/>
      <c r="F173" s="447"/>
      <c r="G173" s="447"/>
      <c r="H173" s="447"/>
      <c r="I173" s="447"/>
      <c r="J173" s="447"/>
      <c r="K173" s="447"/>
      <c r="L173" s="447"/>
      <c r="M173" s="447"/>
      <c r="N173" s="447"/>
      <c r="O173" s="441"/>
      <c r="P173" s="441"/>
      <c r="Q173" s="441"/>
      <c r="R173" s="441"/>
      <c r="S173" s="441"/>
      <c r="T173" s="441"/>
      <c r="U173" s="441"/>
      <c r="V173" s="441"/>
      <c r="W173" s="441"/>
      <c r="X173" s="441"/>
      <c r="Y173" s="441"/>
      <c r="Z173" s="441"/>
    </row>
    <row r="174" spans="1:26" ht="12.75" customHeight="1" x14ac:dyDescent="0.2">
      <c r="A174" s="441"/>
      <c r="B174" s="441"/>
      <c r="C174" s="441"/>
      <c r="D174" s="447"/>
      <c r="E174" s="447"/>
      <c r="F174" s="447"/>
      <c r="G174" s="447"/>
      <c r="H174" s="447"/>
      <c r="I174" s="447"/>
      <c r="J174" s="447"/>
      <c r="K174" s="447"/>
      <c r="L174" s="447"/>
      <c r="M174" s="447"/>
      <c r="N174" s="447"/>
      <c r="O174" s="441"/>
      <c r="P174" s="441"/>
      <c r="Q174" s="441"/>
      <c r="R174" s="441"/>
      <c r="S174" s="441"/>
      <c r="T174" s="441"/>
      <c r="U174" s="441"/>
      <c r="V174" s="441"/>
      <c r="W174" s="441"/>
      <c r="X174" s="441"/>
      <c r="Y174" s="441"/>
      <c r="Z174" s="441"/>
    </row>
    <row r="175" spans="1:26" ht="12.75" customHeight="1" x14ac:dyDescent="0.2">
      <c r="A175" s="441"/>
      <c r="B175" s="441"/>
      <c r="C175" s="441"/>
      <c r="D175" s="447"/>
      <c r="E175" s="447"/>
      <c r="F175" s="447"/>
      <c r="G175" s="447"/>
      <c r="H175" s="447"/>
      <c r="I175" s="447"/>
      <c r="J175" s="447"/>
      <c r="K175" s="447"/>
      <c r="L175" s="447"/>
      <c r="M175" s="447"/>
      <c r="N175" s="447"/>
      <c r="O175" s="441"/>
      <c r="P175" s="441"/>
      <c r="Q175" s="441"/>
      <c r="R175" s="441"/>
      <c r="S175" s="441"/>
      <c r="T175" s="441"/>
      <c r="U175" s="441"/>
      <c r="V175" s="441"/>
      <c r="W175" s="441"/>
      <c r="X175" s="441"/>
      <c r="Y175" s="441"/>
      <c r="Z175" s="441"/>
    </row>
    <row r="176" spans="1:26" ht="12.75" customHeight="1" x14ac:dyDescent="0.2">
      <c r="A176" s="441"/>
      <c r="B176" s="441"/>
      <c r="C176" s="441"/>
      <c r="D176" s="447"/>
      <c r="E176" s="447"/>
      <c r="F176" s="447"/>
      <c r="G176" s="447"/>
      <c r="H176" s="447"/>
      <c r="I176" s="447"/>
      <c r="J176" s="447"/>
      <c r="K176" s="447"/>
      <c r="L176" s="447"/>
      <c r="M176" s="447"/>
      <c r="N176" s="447"/>
      <c r="O176" s="441"/>
      <c r="P176" s="441"/>
      <c r="Q176" s="441"/>
      <c r="R176" s="441"/>
      <c r="S176" s="441"/>
      <c r="T176" s="441"/>
      <c r="U176" s="441"/>
      <c r="V176" s="441"/>
      <c r="W176" s="441"/>
      <c r="X176" s="441"/>
      <c r="Y176" s="441"/>
      <c r="Z176" s="441"/>
    </row>
    <row r="177" spans="1:26" ht="12.75" customHeight="1" x14ac:dyDescent="0.2">
      <c r="A177" s="441"/>
      <c r="B177" s="441"/>
      <c r="C177" s="441"/>
      <c r="D177" s="447"/>
      <c r="E177" s="447"/>
      <c r="F177" s="447"/>
      <c r="G177" s="447"/>
      <c r="H177" s="447"/>
      <c r="I177" s="447"/>
      <c r="J177" s="447"/>
      <c r="K177" s="447"/>
      <c r="L177" s="447"/>
      <c r="M177" s="447"/>
      <c r="N177" s="447"/>
      <c r="O177" s="441"/>
      <c r="P177" s="441"/>
      <c r="Q177" s="441"/>
      <c r="R177" s="441"/>
      <c r="S177" s="441"/>
      <c r="T177" s="441"/>
      <c r="U177" s="441"/>
      <c r="V177" s="441"/>
      <c r="W177" s="441"/>
      <c r="X177" s="441"/>
      <c r="Y177" s="441"/>
      <c r="Z177" s="441"/>
    </row>
    <row r="178" spans="1:26" ht="12.75" customHeight="1" x14ac:dyDescent="0.2">
      <c r="A178" s="441"/>
      <c r="B178" s="441"/>
      <c r="C178" s="441"/>
      <c r="D178" s="447"/>
      <c r="E178" s="447"/>
      <c r="F178" s="447"/>
      <c r="G178" s="447"/>
      <c r="H178" s="447"/>
      <c r="I178" s="447"/>
      <c r="J178" s="447"/>
      <c r="K178" s="447"/>
      <c r="L178" s="447"/>
      <c r="M178" s="447"/>
      <c r="N178" s="447"/>
      <c r="O178" s="441"/>
      <c r="P178" s="441"/>
      <c r="Q178" s="441"/>
      <c r="R178" s="441"/>
      <c r="S178" s="441"/>
      <c r="T178" s="441"/>
      <c r="U178" s="441"/>
      <c r="V178" s="441"/>
      <c r="W178" s="441"/>
      <c r="X178" s="441"/>
      <c r="Y178" s="441"/>
      <c r="Z178" s="441"/>
    </row>
    <row r="179" spans="1:26" ht="12.75" customHeight="1" x14ac:dyDescent="0.2">
      <c r="A179" s="441"/>
      <c r="B179" s="441"/>
      <c r="C179" s="441"/>
      <c r="D179" s="447"/>
      <c r="E179" s="447"/>
      <c r="F179" s="447"/>
      <c r="G179" s="447"/>
      <c r="H179" s="447"/>
      <c r="I179" s="447"/>
      <c r="J179" s="447"/>
      <c r="K179" s="447"/>
      <c r="L179" s="447"/>
      <c r="M179" s="447"/>
      <c r="N179" s="447"/>
      <c r="O179" s="441"/>
      <c r="P179" s="441"/>
      <c r="Q179" s="441"/>
      <c r="R179" s="441"/>
      <c r="S179" s="441"/>
      <c r="T179" s="441"/>
      <c r="U179" s="441"/>
      <c r="V179" s="441"/>
      <c r="W179" s="441"/>
      <c r="X179" s="441"/>
      <c r="Y179" s="441"/>
      <c r="Z179" s="441"/>
    </row>
    <row r="180" spans="1:26" ht="12.75" customHeight="1" x14ac:dyDescent="0.2">
      <c r="A180" s="441"/>
      <c r="B180" s="441"/>
      <c r="C180" s="441"/>
      <c r="D180" s="447"/>
      <c r="E180" s="447"/>
      <c r="F180" s="447"/>
      <c r="G180" s="447"/>
      <c r="H180" s="447"/>
      <c r="I180" s="447"/>
      <c r="J180" s="447"/>
      <c r="K180" s="447"/>
      <c r="L180" s="447"/>
      <c r="M180" s="447"/>
      <c r="N180" s="447"/>
      <c r="O180" s="441"/>
      <c r="P180" s="441"/>
      <c r="Q180" s="441"/>
      <c r="R180" s="441"/>
      <c r="S180" s="441"/>
      <c r="T180" s="441"/>
      <c r="U180" s="441"/>
      <c r="V180" s="441"/>
      <c r="W180" s="441"/>
      <c r="X180" s="441"/>
      <c r="Y180" s="441"/>
      <c r="Z180" s="441"/>
    </row>
    <row r="181" spans="1:26" ht="12.75" customHeight="1" x14ac:dyDescent="0.2">
      <c r="A181" s="441"/>
      <c r="B181" s="441"/>
      <c r="C181" s="441"/>
      <c r="D181" s="447"/>
      <c r="E181" s="447"/>
      <c r="F181" s="447"/>
      <c r="G181" s="447"/>
      <c r="H181" s="447"/>
      <c r="I181" s="447"/>
      <c r="J181" s="447"/>
      <c r="K181" s="447"/>
      <c r="L181" s="447"/>
      <c r="M181" s="447"/>
      <c r="N181" s="447"/>
      <c r="O181" s="441"/>
      <c r="P181" s="441"/>
      <c r="Q181" s="441"/>
      <c r="R181" s="441"/>
      <c r="S181" s="441"/>
      <c r="T181" s="441"/>
      <c r="U181" s="441"/>
      <c r="V181" s="441"/>
      <c r="W181" s="441"/>
      <c r="X181" s="441"/>
      <c r="Y181" s="441"/>
      <c r="Z181" s="441"/>
    </row>
    <row r="182" spans="1:26" ht="12.75" customHeight="1" x14ac:dyDescent="0.2">
      <c r="A182" s="441"/>
      <c r="B182" s="441"/>
      <c r="C182" s="441"/>
      <c r="D182" s="447"/>
      <c r="E182" s="447"/>
      <c r="F182" s="447"/>
      <c r="G182" s="447"/>
      <c r="H182" s="447"/>
      <c r="I182" s="447"/>
      <c r="J182" s="447"/>
      <c r="K182" s="447"/>
      <c r="L182" s="447"/>
      <c r="M182" s="447"/>
      <c r="N182" s="447"/>
      <c r="O182" s="441"/>
      <c r="P182" s="441"/>
      <c r="Q182" s="441"/>
      <c r="R182" s="441"/>
      <c r="S182" s="441"/>
      <c r="T182" s="441"/>
      <c r="U182" s="441"/>
      <c r="V182" s="441"/>
      <c r="W182" s="441"/>
      <c r="X182" s="441"/>
      <c r="Y182" s="441"/>
      <c r="Z182" s="441"/>
    </row>
    <row r="183" spans="1:26" ht="12.75" customHeight="1" x14ac:dyDescent="0.2">
      <c r="A183" s="441"/>
      <c r="B183" s="441"/>
      <c r="C183" s="441"/>
      <c r="D183" s="447"/>
      <c r="E183" s="447"/>
      <c r="F183" s="447"/>
      <c r="G183" s="447"/>
      <c r="H183" s="447"/>
      <c r="I183" s="447"/>
      <c r="J183" s="447"/>
      <c r="K183" s="447"/>
      <c r="L183" s="447"/>
      <c r="M183" s="447"/>
      <c r="N183" s="447"/>
      <c r="O183" s="441"/>
      <c r="P183" s="441"/>
      <c r="Q183" s="441"/>
      <c r="R183" s="441"/>
      <c r="S183" s="441"/>
      <c r="T183" s="441"/>
      <c r="U183" s="441"/>
      <c r="V183" s="441"/>
      <c r="W183" s="441"/>
      <c r="X183" s="441"/>
      <c r="Y183" s="441"/>
      <c r="Z183" s="441"/>
    </row>
    <row r="184" spans="1:26" ht="12.75" customHeight="1" x14ac:dyDescent="0.2">
      <c r="A184" s="441"/>
      <c r="B184" s="441"/>
      <c r="C184" s="441"/>
      <c r="D184" s="447"/>
      <c r="E184" s="447"/>
      <c r="F184" s="447"/>
      <c r="G184" s="447"/>
      <c r="H184" s="447"/>
      <c r="I184" s="447"/>
      <c r="J184" s="447"/>
      <c r="K184" s="447"/>
      <c r="L184" s="447"/>
      <c r="M184" s="447"/>
      <c r="N184" s="447"/>
      <c r="O184" s="441"/>
      <c r="P184" s="441"/>
      <c r="Q184" s="441"/>
      <c r="R184" s="441"/>
      <c r="S184" s="441"/>
      <c r="T184" s="441"/>
      <c r="U184" s="441"/>
      <c r="V184" s="441"/>
      <c r="W184" s="441"/>
      <c r="X184" s="441"/>
      <c r="Y184" s="441"/>
      <c r="Z184" s="441"/>
    </row>
    <row r="185" spans="1:26" ht="12.75" customHeight="1" x14ac:dyDescent="0.2">
      <c r="A185" s="441"/>
      <c r="B185" s="441"/>
      <c r="C185" s="441"/>
      <c r="D185" s="447"/>
      <c r="E185" s="447"/>
      <c r="F185" s="447"/>
      <c r="G185" s="447"/>
      <c r="H185" s="447"/>
      <c r="I185" s="447"/>
      <c r="J185" s="447"/>
      <c r="K185" s="447"/>
      <c r="L185" s="447"/>
      <c r="M185" s="447"/>
      <c r="N185" s="447"/>
      <c r="O185" s="441"/>
      <c r="P185" s="441"/>
      <c r="Q185" s="441"/>
      <c r="R185" s="441"/>
      <c r="S185" s="441"/>
      <c r="T185" s="441"/>
      <c r="U185" s="441"/>
      <c r="V185" s="441"/>
      <c r="W185" s="441"/>
      <c r="X185" s="441"/>
      <c r="Y185" s="441"/>
      <c r="Z185" s="441"/>
    </row>
    <row r="186" spans="1:26" ht="12.75" customHeight="1" x14ac:dyDescent="0.2">
      <c r="A186" s="441"/>
      <c r="B186" s="441"/>
      <c r="C186" s="441"/>
      <c r="D186" s="447"/>
      <c r="E186" s="447"/>
      <c r="F186" s="447"/>
      <c r="G186" s="447"/>
      <c r="H186" s="447"/>
      <c r="I186" s="447"/>
      <c r="J186" s="447"/>
      <c r="K186" s="447"/>
      <c r="L186" s="447"/>
      <c r="M186" s="447"/>
      <c r="N186" s="447"/>
      <c r="O186" s="441"/>
      <c r="P186" s="441"/>
      <c r="Q186" s="441"/>
      <c r="R186" s="441"/>
      <c r="S186" s="441"/>
      <c r="T186" s="441"/>
      <c r="U186" s="441"/>
      <c r="V186" s="441"/>
      <c r="W186" s="441"/>
      <c r="X186" s="441"/>
      <c r="Y186" s="441"/>
      <c r="Z186" s="441"/>
    </row>
    <row r="187" spans="1:26" ht="12.75" customHeight="1" x14ac:dyDescent="0.2">
      <c r="A187" s="441"/>
      <c r="B187" s="441"/>
      <c r="C187" s="441"/>
      <c r="D187" s="447"/>
      <c r="E187" s="447"/>
      <c r="F187" s="447"/>
      <c r="G187" s="447"/>
      <c r="H187" s="447"/>
      <c r="I187" s="447"/>
      <c r="J187" s="447"/>
      <c r="K187" s="447"/>
      <c r="L187" s="447"/>
      <c r="M187" s="447"/>
      <c r="N187" s="447"/>
      <c r="O187" s="441"/>
      <c r="P187" s="441"/>
      <c r="Q187" s="441"/>
      <c r="R187" s="441"/>
      <c r="S187" s="441"/>
      <c r="T187" s="441"/>
      <c r="U187" s="441"/>
      <c r="V187" s="441"/>
      <c r="W187" s="441"/>
      <c r="X187" s="441"/>
      <c r="Y187" s="441"/>
      <c r="Z187" s="441"/>
    </row>
    <row r="188" spans="1:26" ht="12.75" customHeight="1" x14ac:dyDescent="0.2">
      <c r="A188" s="441"/>
      <c r="B188" s="441"/>
      <c r="C188" s="441"/>
      <c r="D188" s="447"/>
      <c r="E188" s="447"/>
      <c r="F188" s="447"/>
      <c r="G188" s="447"/>
      <c r="H188" s="447"/>
      <c r="I188" s="447"/>
      <c r="J188" s="447"/>
      <c r="K188" s="447"/>
      <c r="L188" s="447"/>
      <c r="M188" s="447"/>
      <c r="N188" s="447"/>
      <c r="O188" s="441"/>
      <c r="P188" s="441"/>
      <c r="Q188" s="441"/>
      <c r="R188" s="441"/>
      <c r="S188" s="441"/>
      <c r="T188" s="441"/>
      <c r="U188" s="441"/>
      <c r="V188" s="441"/>
      <c r="W188" s="441"/>
      <c r="X188" s="441"/>
      <c r="Y188" s="441"/>
      <c r="Z188" s="441"/>
    </row>
    <row r="189" spans="1:26" ht="12.75" customHeight="1" x14ac:dyDescent="0.2">
      <c r="A189" s="441"/>
      <c r="B189" s="441"/>
      <c r="C189" s="441"/>
      <c r="D189" s="447"/>
      <c r="E189" s="447"/>
      <c r="F189" s="447"/>
      <c r="G189" s="447"/>
      <c r="H189" s="447"/>
      <c r="I189" s="447"/>
      <c r="J189" s="447"/>
      <c r="K189" s="447"/>
      <c r="L189" s="447"/>
      <c r="M189" s="447"/>
      <c r="N189" s="447"/>
      <c r="O189" s="441"/>
      <c r="P189" s="441"/>
      <c r="Q189" s="441"/>
      <c r="R189" s="441"/>
      <c r="S189" s="441"/>
      <c r="T189" s="441"/>
      <c r="U189" s="441"/>
      <c r="V189" s="441"/>
      <c r="W189" s="441"/>
      <c r="X189" s="441"/>
      <c r="Y189" s="441"/>
      <c r="Z189" s="441"/>
    </row>
    <row r="190" spans="1:26" ht="12.75" customHeight="1" x14ac:dyDescent="0.2">
      <c r="A190" s="441"/>
      <c r="B190" s="441"/>
      <c r="C190" s="441"/>
      <c r="D190" s="447"/>
      <c r="E190" s="447"/>
      <c r="F190" s="447"/>
      <c r="G190" s="447"/>
      <c r="H190" s="447"/>
      <c r="I190" s="447"/>
      <c r="J190" s="447"/>
      <c r="K190" s="447"/>
      <c r="L190" s="447"/>
      <c r="M190" s="447"/>
      <c r="N190" s="447"/>
      <c r="O190" s="441"/>
      <c r="P190" s="441"/>
      <c r="Q190" s="441"/>
      <c r="R190" s="441"/>
      <c r="S190" s="441"/>
      <c r="T190" s="441"/>
      <c r="U190" s="441"/>
      <c r="V190" s="441"/>
      <c r="W190" s="441"/>
      <c r="X190" s="441"/>
      <c r="Y190" s="441"/>
      <c r="Z190" s="441"/>
    </row>
    <row r="191" spans="1:26" ht="12.75" customHeight="1" x14ac:dyDescent="0.2">
      <c r="A191" s="441"/>
      <c r="B191" s="441"/>
      <c r="C191" s="441"/>
      <c r="D191" s="447"/>
      <c r="E191" s="447"/>
      <c r="F191" s="447"/>
      <c r="G191" s="447"/>
      <c r="H191" s="447"/>
      <c r="I191" s="447"/>
      <c r="J191" s="447"/>
      <c r="K191" s="447"/>
      <c r="L191" s="447"/>
      <c r="M191" s="447"/>
      <c r="N191" s="447"/>
      <c r="O191" s="441"/>
      <c r="P191" s="441"/>
      <c r="Q191" s="441"/>
      <c r="R191" s="441"/>
      <c r="S191" s="441"/>
      <c r="T191" s="441"/>
      <c r="U191" s="441"/>
      <c r="V191" s="441"/>
      <c r="W191" s="441"/>
      <c r="X191" s="441"/>
      <c r="Y191" s="441"/>
      <c r="Z191" s="441"/>
    </row>
    <row r="192" spans="1:26" ht="12.75" customHeight="1" x14ac:dyDescent="0.2">
      <c r="A192" s="441"/>
      <c r="B192" s="441"/>
      <c r="C192" s="441"/>
      <c r="D192" s="447"/>
      <c r="E192" s="447"/>
      <c r="F192" s="447"/>
      <c r="G192" s="447"/>
      <c r="H192" s="447"/>
      <c r="I192" s="447"/>
      <c r="J192" s="447"/>
      <c r="K192" s="447"/>
      <c r="L192" s="447"/>
      <c r="M192" s="447"/>
      <c r="N192" s="447"/>
      <c r="O192" s="441"/>
      <c r="P192" s="441"/>
      <c r="Q192" s="441"/>
      <c r="R192" s="441"/>
      <c r="S192" s="441"/>
      <c r="T192" s="441"/>
      <c r="U192" s="441"/>
      <c r="V192" s="441"/>
      <c r="W192" s="441"/>
      <c r="X192" s="441"/>
      <c r="Y192" s="441"/>
      <c r="Z192" s="441"/>
    </row>
    <row r="193" spans="1:26" ht="12.75" customHeight="1" x14ac:dyDescent="0.2">
      <c r="A193" s="441"/>
      <c r="B193" s="441"/>
      <c r="C193" s="441"/>
      <c r="D193" s="447"/>
      <c r="E193" s="447"/>
      <c r="F193" s="447"/>
      <c r="G193" s="447"/>
      <c r="H193" s="447"/>
      <c r="I193" s="447"/>
      <c r="J193" s="447"/>
      <c r="K193" s="447"/>
      <c r="L193" s="447"/>
      <c r="M193" s="447"/>
      <c r="N193" s="447"/>
      <c r="O193" s="441"/>
      <c r="P193" s="441"/>
      <c r="Q193" s="441"/>
      <c r="R193" s="441"/>
      <c r="S193" s="441"/>
      <c r="T193" s="441"/>
      <c r="U193" s="441"/>
      <c r="V193" s="441"/>
      <c r="W193" s="441"/>
      <c r="X193" s="441"/>
      <c r="Y193" s="441"/>
      <c r="Z193" s="441"/>
    </row>
    <row r="194" spans="1:26" ht="12.75" customHeight="1" x14ac:dyDescent="0.2">
      <c r="A194" s="441"/>
      <c r="B194" s="441"/>
      <c r="C194" s="441"/>
      <c r="D194" s="447"/>
      <c r="E194" s="447"/>
      <c r="F194" s="447"/>
      <c r="G194" s="447"/>
      <c r="H194" s="447"/>
      <c r="I194" s="447"/>
      <c r="J194" s="447"/>
      <c r="K194" s="447"/>
      <c r="L194" s="447"/>
      <c r="M194" s="447"/>
      <c r="N194" s="447"/>
      <c r="O194" s="441"/>
      <c r="P194" s="441"/>
      <c r="Q194" s="441"/>
      <c r="R194" s="441"/>
      <c r="S194" s="441"/>
      <c r="T194" s="441"/>
      <c r="U194" s="441"/>
      <c r="V194" s="441"/>
      <c r="W194" s="441"/>
      <c r="X194" s="441"/>
      <c r="Y194" s="441"/>
      <c r="Z194" s="441"/>
    </row>
    <row r="195" spans="1:26" ht="12.75" customHeight="1" x14ac:dyDescent="0.2">
      <c r="A195" s="441"/>
      <c r="B195" s="441"/>
      <c r="C195" s="441"/>
      <c r="D195" s="447"/>
      <c r="E195" s="447"/>
      <c r="F195" s="447"/>
      <c r="G195" s="447"/>
      <c r="H195" s="447"/>
      <c r="I195" s="447"/>
      <c r="J195" s="447"/>
      <c r="K195" s="447"/>
      <c r="L195" s="447"/>
      <c r="M195" s="447"/>
      <c r="N195" s="447"/>
      <c r="O195" s="441"/>
      <c r="P195" s="441"/>
      <c r="Q195" s="441"/>
      <c r="R195" s="441"/>
      <c r="S195" s="441"/>
      <c r="T195" s="441"/>
      <c r="U195" s="441"/>
      <c r="V195" s="441"/>
      <c r="W195" s="441"/>
      <c r="X195" s="441"/>
      <c r="Y195" s="441"/>
      <c r="Z195" s="441"/>
    </row>
    <row r="196" spans="1:26" ht="12.75" customHeight="1" x14ac:dyDescent="0.2">
      <c r="A196" s="441"/>
      <c r="B196" s="441"/>
      <c r="C196" s="441"/>
      <c r="D196" s="447"/>
      <c r="E196" s="447"/>
      <c r="F196" s="447"/>
      <c r="G196" s="447"/>
      <c r="H196" s="447"/>
      <c r="I196" s="447"/>
      <c r="J196" s="447"/>
      <c r="K196" s="447"/>
      <c r="L196" s="447"/>
      <c r="M196" s="447"/>
      <c r="N196" s="447"/>
      <c r="O196" s="441"/>
      <c r="P196" s="441"/>
      <c r="Q196" s="441"/>
      <c r="R196" s="441"/>
      <c r="S196" s="441"/>
      <c r="T196" s="441"/>
      <c r="U196" s="441"/>
      <c r="V196" s="441"/>
      <c r="W196" s="441"/>
      <c r="X196" s="441"/>
      <c r="Y196" s="441"/>
      <c r="Z196" s="441"/>
    </row>
    <row r="197" spans="1:26" ht="12.75" customHeight="1" x14ac:dyDescent="0.2">
      <c r="A197" s="441"/>
      <c r="B197" s="441"/>
      <c r="C197" s="441"/>
      <c r="D197" s="447"/>
      <c r="E197" s="447"/>
      <c r="F197" s="447"/>
      <c r="G197" s="447"/>
      <c r="H197" s="447"/>
      <c r="I197" s="447"/>
      <c r="J197" s="447"/>
      <c r="K197" s="447"/>
      <c r="L197" s="447"/>
      <c r="M197" s="447"/>
      <c r="N197" s="447"/>
      <c r="O197" s="441"/>
      <c r="P197" s="441"/>
      <c r="Q197" s="441"/>
      <c r="R197" s="441"/>
      <c r="S197" s="441"/>
      <c r="T197" s="441"/>
      <c r="U197" s="441"/>
      <c r="V197" s="441"/>
      <c r="W197" s="441"/>
      <c r="X197" s="441"/>
      <c r="Y197" s="441"/>
      <c r="Z197" s="441"/>
    </row>
    <row r="198" spans="1:26" ht="12.75" customHeight="1" x14ac:dyDescent="0.2">
      <c r="A198" s="441"/>
      <c r="B198" s="441"/>
      <c r="C198" s="441"/>
      <c r="D198" s="447"/>
      <c r="E198" s="447"/>
      <c r="F198" s="447"/>
      <c r="G198" s="447"/>
      <c r="H198" s="447"/>
      <c r="I198" s="447"/>
      <c r="J198" s="447"/>
      <c r="K198" s="447"/>
      <c r="L198" s="447"/>
      <c r="M198" s="447"/>
      <c r="N198" s="447"/>
      <c r="O198" s="441"/>
      <c r="P198" s="441"/>
      <c r="Q198" s="441"/>
      <c r="R198" s="441"/>
      <c r="S198" s="441"/>
      <c r="T198" s="441"/>
      <c r="U198" s="441"/>
      <c r="V198" s="441"/>
      <c r="W198" s="441"/>
      <c r="X198" s="441"/>
      <c r="Y198" s="441"/>
      <c r="Z198" s="441"/>
    </row>
    <row r="199" spans="1:26" ht="12.75" customHeight="1" x14ac:dyDescent="0.2">
      <c r="A199" s="441"/>
      <c r="B199" s="441"/>
      <c r="C199" s="441"/>
      <c r="D199" s="447"/>
      <c r="E199" s="447"/>
      <c r="F199" s="447"/>
      <c r="G199" s="447"/>
      <c r="H199" s="447"/>
      <c r="I199" s="447"/>
      <c r="J199" s="447"/>
      <c r="K199" s="447"/>
      <c r="L199" s="447"/>
      <c r="M199" s="447"/>
      <c r="N199" s="447"/>
      <c r="O199" s="441"/>
      <c r="P199" s="441"/>
      <c r="Q199" s="441"/>
      <c r="R199" s="441"/>
      <c r="S199" s="441"/>
      <c r="T199" s="441"/>
      <c r="U199" s="441"/>
      <c r="V199" s="441"/>
      <c r="W199" s="441"/>
      <c r="X199" s="441"/>
      <c r="Y199" s="441"/>
      <c r="Z199" s="441"/>
    </row>
    <row r="200" spans="1:26" ht="12.75" customHeight="1" x14ac:dyDescent="0.2">
      <c r="A200" s="441"/>
      <c r="B200" s="441"/>
      <c r="C200" s="441"/>
      <c r="D200" s="447"/>
      <c r="E200" s="447"/>
      <c r="F200" s="447"/>
      <c r="G200" s="447"/>
      <c r="H200" s="447"/>
      <c r="I200" s="447"/>
      <c r="J200" s="447"/>
      <c r="K200" s="447"/>
      <c r="L200" s="447"/>
      <c r="M200" s="447"/>
      <c r="N200" s="447"/>
      <c r="O200" s="441"/>
      <c r="P200" s="441"/>
      <c r="Q200" s="441"/>
      <c r="R200" s="441"/>
      <c r="S200" s="441"/>
      <c r="T200" s="441"/>
      <c r="U200" s="441"/>
      <c r="V200" s="441"/>
      <c r="W200" s="441"/>
      <c r="X200" s="441"/>
      <c r="Y200" s="441"/>
      <c r="Z200" s="441"/>
    </row>
    <row r="201" spans="1:26" ht="12.75" customHeight="1" x14ac:dyDescent="0.2">
      <c r="A201" s="441"/>
      <c r="B201" s="441"/>
      <c r="C201" s="441"/>
      <c r="D201" s="447"/>
      <c r="E201" s="447"/>
      <c r="F201" s="447"/>
      <c r="G201" s="447"/>
      <c r="H201" s="447"/>
      <c r="I201" s="447"/>
      <c r="J201" s="447"/>
      <c r="K201" s="447"/>
      <c r="L201" s="447"/>
      <c r="M201" s="447"/>
      <c r="N201" s="447"/>
      <c r="O201" s="441"/>
      <c r="P201" s="441"/>
      <c r="Q201" s="441"/>
      <c r="R201" s="441"/>
      <c r="S201" s="441"/>
      <c r="T201" s="441"/>
      <c r="U201" s="441"/>
      <c r="V201" s="441"/>
      <c r="W201" s="441"/>
      <c r="X201" s="441"/>
      <c r="Y201" s="441"/>
      <c r="Z201" s="441"/>
    </row>
    <row r="202" spans="1:26" ht="12.75" customHeight="1" x14ac:dyDescent="0.2">
      <c r="A202" s="441"/>
      <c r="B202" s="441"/>
      <c r="C202" s="441"/>
      <c r="D202" s="447"/>
      <c r="E202" s="447"/>
      <c r="F202" s="447"/>
      <c r="G202" s="447"/>
      <c r="H202" s="447"/>
      <c r="I202" s="447"/>
      <c r="J202" s="447"/>
      <c r="K202" s="447"/>
      <c r="L202" s="447"/>
      <c r="M202" s="447"/>
      <c r="N202" s="447"/>
      <c r="O202" s="441"/>
      <c r="P202" s="441"/>
      <c r="Q202" s="441"/>
      <c r="R202" s="441"/>
      <c r="S202" s="441"/>
      <c r="T202" s="441"/>
      <c r="U202" s="441"/>
      <c r="V202" s="441"/>
      <c r="W202" s="441"/>
      <c r="X202" s="441"/>
      <c r="Y202" s="441"/>
      <c r="Z202" s="441"/>
    </row>
    <row r="203" spans="1:26" ht="12.75" customHeight="1" x14ac:dyDescent="0.2">
      <c r="A203" s="441"/>
      <c r="B203" s="441"/>
      <c r="C203" s="441"/>
      <c r="D203" s="447"/>
      <c r="E203" s="447"/>
      <c r="F203" s="447"/>
      <c r="G203" s="447"/>
      <c r="H203" s="447"/>
      <c r="I203" s="447"/>
      <c r="J203" s="447"/>
      <c r="K203" s="447"/>
      <c r="L203" s="447"/>
      <c r="M203" s="447"/>
      <c r="N203" s="447"/>
      <c r="O203" s="441"/>
      <c r="P203" s="441"/>
      <c r="Q203" s="441"/>
      <c r="R203" s="441"/>
      <c r="S203" s="441"/>
      <c r="T203" s="441"/>
      <c r="U203" s="441"/>
      <c r="V203" s="441"/>
      <c r="W203" s="441"/>
      <c r="X203" s="441"/>
      <c r="Y203" s="441"/>
      <c r="Z203" s="441"/>
    </row>
    <row r="204" spans="1:26" ht="12.75" customHeight="1" x14ac:dyDescent="0.2">
      <c r="A204" s="441"/>
      <c r="B204" s="441"/>
      <c r="C204" s="441"/>
      <c r="D204" s="447"/>
      <c r="E204" s="447"/>
      <c r="F204" s="447"/>
      <c r="G204" s="447"/>
      <c r="H204" s="447"/>
      <c r="I204" s="447"/>
      <c r="J204" s="447"/>
      <c r="K204" s="447"/>
      <c r="L204" s="447"/>
      <c r="M204" s="447"/>
      <c r="N204" s="447"/>
      <c r="O204" s="441"/>
      <c r="P204" s="441"/>
      <c r="Q204" s="441"/>
      <c r="R204" s="441"/>
      <c r="S204" s="441"/>
      <c r="T204" s="441"/>
      <c r="U204" s="441"/>
      <c r="V204" s="441"/>
      <c r="W204" s="441"/>
      <c r="X204" s="441"/>
      <c r="Y204" s="441"/>
      <c r="Z204" s="441"/>
    </row>
    <row r="205" spans="1:26" ht="12.75" customHeight="1" x14ac:dyDescent="0.2">
      <c r="A205" s="441"/>
      <c r="B205" s="441"/>
      <c r="C205" s="441"/>
      <c r="D205" s="447"/>
      <c r="E205" s="447"/>
      <c r="F205" s="447"/>
      <c r="G205" s="447"/>
      <c r="H205" s="447"/>
      <c r="I205" s="447"/>
      <c r="J205" s="447"/>
      <c r="K205" s="447"/>
      <c r="L205" s="447"/>
      <c r="M205" s="447"/>
      <c r="N205" s="447"/>
      <c r="O205" s="441"/>
      <c r="P205" s="441"/>
      <c r="Q205" s="441"/>
      <c r="R205" s="441"/>
      <c r="S205" s="441"/>
      <c r="T205" s="441"/>
      <c r="U205" s="441"/>
      <c r="V205" s="441"/>
      <c r="W205" s="441"/>
      <c r="X205" s="441"/>
      <c r="Y205" s="441"/>
      <c r="Z205" s="441"/>
    </row>
    <row r="206" spans="1:26" ht="12.75" customHeight="1" x14ac:dyDescent="0.2">
      <c r="A206" s="441"/>
      <c r="B206" s="441"/>
      <c r="C206" s="441"/>
      <c r="D206" s="447"/>
      <c r="E206" s="447"/>
      <c r="F206" s="447"/>
      <c r="G206" s="447"/>
      <c r="H206" s="447"/>
      <c r="I206" s="447"/>
      <c r="J206" s="447"/>
      <c r="K206" s="447"/>
      <c r="L206" s="447"/>
      <c r="M206" s="447"/>
      <c r="N206" s="447"/>
      <c r="O206" s="441"/>
      <c r="P206" s="441"/>
      <c r="Q206" s="441"/>
      <c r="R206" s="441"/>
      <c r="S206" s="441"/>
      <c r="T206" s="441"/>
      <c r="U206" s="441"/>
      <c r="V206" s="441"/>
      <c r="W206" s="441"/>
      <c r="X206" s="441"/>
      <c r="Y206" s="441"/>
      <c r="Z206" s="441"/>
    </row>
    <row r="207" spans="1:26" ht="12.75" customHeight="1" x14ac:dyDescent="0.2">
      <c r="A207" s="441"/>
      <c r="B207" s="441"/>
      <c r="C207" s="441"/>
      <c r="D207" s="447"/>
      <c r="E207" s="447"/>
      <c r="F207" s="447"/>
      <c r="G207" s="447"/>
      <c r="H207" s="447"/>
      <c r="I207" s="447"/>
      <c r="J207" s="447"/>
      <c r="K207" s="447"/>
      <c r="L207" s="447"/>
      <c r="M207" s="447"/>
      <c r="N207" s="447"/>
      <c r="O207" s="441"/>
      <c r="P207" s="441"/>
      <c r="Q207" s="441"/>
      <c r="R207" s="441"/>
      <c r="S207" s="441"/>
      <c r="T207" s="441"/>
      <c r="U207" s="441"/>
      <c r="V207" s="441"/>
      <c r="W207" s="441"/>
      <c r="X207" s="441"/>
      <c r="Y207" s="441"/>
      <c r="Z207" s="441"/>
    </row>
    <row r="208" spans="1:26" ht="12.75" customHeight="1" x14ac:dyDescent="0.2">
      <c r="A208" s="441"/>
      <c r="B208" s="441"/>
      <c r="C208" s="441"/>
      <c r="D208" s="447"/>
      <c r="E208" s="447"/>
      <c r="F208" s="447"/>
      <c r="G208" s="447"/>
      <c r="H208" s="447"/>
      <c r="I208" s="447"/>
      <c r="J208" s="447"/>
      <c r="K208" s="447"/>
      <c r="L208" s="447"/>
      <c r="M208" s="447"/>
      <c r="N208" s="447"/>
      <c r="O208" s="441"/>
      <c r="P208" s="441"/>
      <c r="Q208" s="441"/>
      <c r="R208" s="441"/>
      <c r="S208" s="441"/>
      <c r="T208" s="441"/>
      <c r="U208" s="441"/>
      <c r="V208" s="441"/>
      <c r="W208" s="441"/>
      <c r="X208" s="441"/>
      <c r="Y208" s="441"/>
      <c r="Z208" s="441"/>
    </row>
    <row r="209" spans="1:26" ht="12.75" customHeight="1" x14ac:dyDescent="0.2">
      <c r="A209" s="441"/>
      <c r="B209" s="441"/>
      <c r="C209" s="441"/>
      <c r="D209" s="447"/>
      <c r="E209" s="447"/>
      <c r="F209" s="447"/>
      <c r="G209" s="447"/>
      <c r="H209" s="447"/>
      <c r="I209" s="447"/>
      <c r="J209" s="447"/>
      <c r="K209" s="447"/>
      <c r="L209" s="447"/>
      <c r="M209" s="447"/>
      <c r="N209" s="447"/>
      <c r="O209" s="441"/>
      <c r="P209" s="441"/>
      <c r="Q209" s="441"/>
      <c r="R209" s="441"/>
      <c r="S209" s="441"/>
      <c r="T209" s="441"/>
      <c r="U209" s="441"/>
      <c r="V209" s="441"/>
      <c r="W209" s="441"/>
      <c r="X209" s="441"/>
      <c r="Y209" s="441"/>
      <c r="Z209" s="441"/>
    </row>
    <row r="210" spans="1:26" ht="12.75" customHeight="1" x14ac:dyDescent="0.2">
      <c r="A210" s="441"/>
      <c r="B210" s="441"/>
      <c r="C210" s="441"/>
      <c r="D210" s="447"/>
      <c r="E210" s="447"/>
      <c r="F210" s="447"/>
      <c r="G210" s="447"/>
      <c r="H210" s="447"/>
      <c r="I210" s="447"/>
      <c r="J210" s="447"/>
      <c r="K210" s="447"/>
      <c r="L210" s="447"/>
      <c r="M210" s="447"/>
      <c r="N210" s="447"/>
      <c r="O210" s="441"/>
      <c r="P210" s="441"/>
      <c r="Q210" s="441"/>
      <c r="R210" s="441"/>
      <c r="S210" s="441"/>
      <c r="T210" s="441"/>
      <c r="U210" s="441"/>
      <c r="V210" s="441"/>
      <c r="W210" s="441"/>
      <c r="X210" s="441"/>
      <c r="Y210" s="441"/>
      <c r="Z210" s="441"/>
    </row>
    <row r="211" spans="1:26" ht="12.75" customHeight="1" x14ac:dyDescent="0.2">
      <c r="A211" s="441"/>
      <c r="B211" s="441"/>
      <c r="C211" s="441"/>
      <c r="D211" s="447"/>
      <c r="E211" s="447"/>
      <c r="F211" s="447"/>
      <c r="G211" s="447"/>
      <c r="H211" s="447"/>
      <c r="I211" s="447"/>
      <c r="J211" s="447"/>
      <c r="K211" s="447"/>
      <c r="L211" s="447"/>
      <c r="M211" s="447"/>
      <c r="N211" s="447"/>
      <c r="O211" s="441"/>
      <c r="P211" s="441"/>
      <c r="Q211" s="441"/>
      <c r="R211" s="441"/>
      <c r="S211" s="441"/>
      <c r="T211" s="441"/>
      <c r="U211" s="441"/>
      <c r="V211" s="441"/>
      <c r="W211" s="441"/>
      <c r="X211" s="441"/>
      <c r="Y211" s="441"/>
      <c r="Z211" s="441"/>
    </row>
    <row r="212" spans="1:26" ht="12.75" customHeight="1" x14ac:dyDescent="0.2">
      <c r="A212" s="441"/>
      <c r="B212" s="441"/>
      <c r="C212" s="441"/>
      <c r="D212" s="447"/>
      <c r="E212" s="447"/>
      <c r="F212" s="447"/>
      <c r="G212" s="447"/>
      <c r="H212" s="447"/>
      <c r="I212" s="447"/>
      <c r="J212" s="447"/>
      <c r="K212" s="447"/>
      <c r="L212" s="447"/>
      <c r="M212" s="447"/>
      <c r="N212" s="447"/>
      <c r="O212" s="441"/>
      <c r="P212" s="441"/>
      <c r="Q212" s="441"/>
      <c r="R212" s="441"/>
      <c r="S212" s="441"/>
      <c r="T212" s="441"/>
      <c r="U212" s="441"/>
      <c r="V212" s="441"/>
      <c r="W212" s="441"/>
      <c r="X212" s="441"/>
      <c r="Y212" s="441"/>
      <c r="Z212" s="441"/>
    </row>
    <row r="213" spans="1:26" ht="12.75" customHeight="1" x14ac:dyDescent="0.2">
      <c r="A213" s="441"/>
      <c r="B213" s="441"/>
      <c r="C213" s="441"/>
      <c r="D213" s="447"/>
      <c r="E213" s="447"/>
      <c r="F213" s="447"/>
      <c r="G213" s="447"/>
      <c r="H213" s="447"/>
      <c r="I213" s="447"/>
      <c r="J213" s="447"/>
      <c r="K213" s="447"/>
      <c r="L213" s="447"/>
      <c r="M213" s="447"/>
      <c r="N213" s="447"/>
      <c r="O213" s="441"/>
      <c r="P213" s="441"/>
      <c r="Q213" s="441"/>
      <c r="R213" s="441"/>
      <c r="S213" s="441"/>
      <c r="T213" s="441"/>
      <c r="U213" s="441"/>
      <c r="V213" s="441"/>
      <c r="W213" s="441"/>
      <c r="X213" s="441"/>
      <c r="Y213" s="441"/>
      <c r="Z213" s="441"/>
    </row>
    <row r="214" spans="1:26" ht="12.75" customHeight="1" x14ac:dyDescent="0.2">
      <c r="A214" s="441"/>
      <c r="B214" s="441"/>
      <c r="C214" s="441"/>
      <c r="D214" s="447"/>
      <c r="E214" s="447"/>
      <c r="F214" s="447"/>
      <c r="G214" s="447"/>
      <c r="H214" s="447"/>
      <c r="I214" s="447"/>
      <c r="J214" s="447"/>
      <c r="K214" s="447"/>
      <c r="L214" s="447"/>
      <c r="M214" s="447"/>
      <c r="N214" s="447"/>
      <c r="O214" s="441"/>
      <c r="P214" s="441"/>
      <c r="Q214" s="441"/>
      <c r="R214" s="441"/>
      <c r="S214" s="441"/>
      <c r="T214" s="441"/>
      <c r="U214" s="441"/>
      <c r="V214" s="441"/>
      <c r="W214" s="441"/>
      <c r="X214" s="441"/>
      <c r="Y214" s="441"/>
      <c r="Z214" s="441"/>
    </row>
    <row r="215" spans="1:26" ht="12.75" customHeight="1" x14ac:dyDescent="0.2">
      <c r="A215" s="441"/>
      <c r="B215" s="441"/>
      <c r="C215" s="441"/>
      <c r="D215" s="447"/>
      <c r="E215" s="447"/>
      <c r="F215" s="447"/>
      <c r="G215" s="447"/>
      <c r="H215" s="447"/>
      <c r="I215" s="447"/>
      <c r="J215" s="447"/>
      <c r="K215" s="447"/>
      <c r="L215" s="447"/>
      <c r="M215" s="447"/>
      <c r="N215" s="447"/>
      <c r="O215" s="441"/>
      <c r="P215" s="441"/>
      <c r="Q215" s="441"/>
      <c r="R215" s="441"/>
      <c r="S215" s="441"/>
      <c r="T215" s="441"/>
      <c r="U215" s="441"/>
      <c r="V215" s="441"/>
      <c r="W215" s="441"/>
      <c r="X215" s="441"/>
      <c r="Y215" s="441"/>
      <c r="Z215" s="441"/>
    </row>
    <row r="216" spans="1:26" ht="12.75" customHeight="1" x14ac:dyDescent="0.2">
      <c r="A216" s="441"/>
      <c r="B216" s="441"/>
      <c r="C216" s="441"/>
      <c r="D216" s="447"/>
      <c r="E216" s="447"/>
      <c r="F216" s="447"/>
      <c r="G216" s="447"/>
      <c r="H216" s="447"/>
      <c r="I216" s="447"/>
      <c r="J216" s="447"/>
      <c r="K216" s="447"/>
      <c r="L216" s="447"/>
      <c r="M216" s="447"/>
      <c r="N216" s="447"/>
      <c r="O216" s="441"/>
      <c r="P216" s="441"/>
      <c r="Q216" s="441"/>
      <c r="R216" s="441"/>
      <c r="S216" s="441"/>
      <c r="T216" s="441"/>
      <c r="U216" s="441"/>
      <c r="V216" s="441"/>
      <c r="W216" s="441"/>
      <c r="X216" s="441"/>
      <c r="Y216" s="441"/>
      <c r="Z216" s="441"/>
    </row>
    <row r="217" spans="1:26" ht="12.75" customHeight="1" x14ac:dyDescent="0.2">
      <c r="A217" s="441"/>
      <c r="B217" s="441"/>
      <c r="C217" s="441"/>
      <c r="D217" s="447"/>
      <c r="E217" s="447"/>
      <c r="F217" s="447"/>
      <c r="G217" s="447"/>
      <c r="H217" s="447"/>
      <c r="I217" s="447"/>
      <c r="J217" s="447"/>
      <c r="K217" s="447"/>
      <c r="L217" s="447"/>
      <c r="M217" s="447"/>
      <c r="N217" s="447"/>
      <c r="O217" s="441"/>
      <c r="P217" s="441"/>
      <c r="Q217" s="441"/>
      <c r="R217" s="441"/>
      <c r="S217" s="441"/>
      <c r="T217" s="441"/>
      <c r="U217" s="441"/>
      <c r="V217" s="441"/>
      <c r="W217" s="441"/>
      <c r="X217" s="441"/>
      <c r="Y217" s="441"/>
      <c r="Z217" s="441"/>
    </row>
    <row r="218" spans="1:26" ht="12.75" customHeight="1" x14ac:dyDescent="0.2">
      <c r="A218" s="441"/>
      <c r="B218" s="441"/>
      <c r="C218" s="441"/>
      <c r="D218" s="447"/>
      <c r="E218" s="447"/>
      <c r="F218" s="447"/>
      <c r="G218" s="447"/>
      <c r="H218" s="447"/>
      <c r="I218" s="447"/>
      <c r="J218" s="447"/>
      <c r="K218" s="447"/>
      <c r="L218" s="447"/>
      <c r="M218" s="447"/>
      <c r="N218" s="447"/>
      <c r="O218" s="441"/>
      <c r="P218" s="441"/>
      <c r="Q218" s="441"/>
      <c r="R218" s="441"/>
      <c r="S218" s="441"/>
      <c r="T218" s="441"/>
      <c r="U218" s="441"/>
      <c r="V218" s="441"/>
      <c r="W218" s="441"/>
      <c r="X218" s="441"/>
      <c r="Y218" s="441"/>
      <c r="Z218" s="441"/>
    </row>
    <row r="219" spans="1:26" ht="12.75" customHeight="1" x14ac:dyDescent="0.2">
      <c r="A219" s="441"/>
      <c r="B219" s="441"/>
      <c r="C219" s="441"/>
      <c r="D219" s="447"/>
      <c r="E219" s="447"/>
      <c r="F219" s="447"/>
      <c r="G219" s="447"/>
      <c r="H219" s="447"/>
      <c r="I219" s="447"/>
      <c r="J219" s="447"/>
      <c r="K219" s="447"/>
      <c r="L219" s="447"/>
      <c r="M219" s="447"/>
      <c r="N219" s="447"/>
      <c r="O219" s="441"/>
      <c r="P219" s="441"/>
      <c r="Q219" s="441"/>
      <c r="R219" s="441"/>
      <c r="S219" s="441"/>
      <c r="T219" s="441"/>
      <c r="U219" s="441"/>
      <c r="V219" s="441"/>
      <c r="W219" s="441"/>
      <c r="X219" s="441"/>
      <c r="Y219" s="441"/>
      <c r="Z219" s="441"/>
    </row>
    <row r="220" spans="1:26" ht="12.75" customHeight="1" x14ac:dyDescent="0.2">
      <c r="A220" s="441"/>
      <c r="B220" s="441"/>
      <c r="C220" s="441"/>
      <c r="D220" s="447"/>
      <c r="E220" s="447"/>
      <c r="F220" s="447"/>
      <c r="G220" s="447"/>
      <c r="H220" s="447"/>
      <c r="I220" s="447"/>
      <c r="J220" s="447"/>
      <c r="K220" s="447"/>
      <c r="L220" s="447"/>
      <c r="M220" s="447"/>
      <c r="N220" s="447"/>
      <c r="O220" s="441"/>
      <c r="P220" s="441"/>
      <c r="Q220" s="441"/>
      <c r="R220" s="441"/>
      <c r="S220" s="441"/>
      <c r="T220" s="441"/>
      <c r="U220" s="441"/>
      <c r="V220" s="441"/>
      <c r="W220" s="441"/>
      <c r="X220" s="441"/>
      <c r="Y220" s="441"/>
      <c r="Z220" s="441"/>
    </row>
    <row r="221" spans="1:26" ht="12.75" customHeight="1" x14ac:dyDescent="0.2">
      <c r="A221" s="441"/>
      <c r="B221" s="441"/>
      <c r="C221" s="441"/>
      <c r="D221" s="447"/>
      <c r="E221" s="447"/>
      <c r="F221" s="447"/>
      <c r="G221" s="447"/>
      <c r="H221" s="447"/>
      <c r="I221" s="447"/>
      <c r="J221" s="447"/>
      <c r="K221" s="447"/>
      <c r="L221" s="447"/>
      <c r="M221" s="447"/>
      <c r="N221" s="447"/>
      <c r="O221" s="441"/>
      <c r="P221" s="441"/>
      <c r="Q221" s="441"/>
      <c r="R221" s="441"/>
      <c r="S221" s="441"/>
      <c r="T221" s="441"/>
      <c r="U221" s="441"/>
      <c r="V221" s="441"/>
      <c r="W221" s="441"/>
      <c r="X221" s="441"/>
      <c r="Y221" s="441"/>
      <c r="Z221" s="441"/>
    </row>
    <row r="222" spans="1:26" ht="12.75" customHeight="1" x14ac:dyDescent="0.2">
      <c r="A222" s="441"/>
      <c r="B222" s="441"/>
      <c r="C222" s="441"/>
      <c r="D222" s="447"/>
      <c r="E222" s="447"/>
      <c r="F222" s="447"/>
      <c r="G222" s="447"/>
      <c r="H222" s="447"/>
      <c r="I222" s="447"/>
      <c r="J222" s="447"/>
      <c r="K222" s="447"/>
      <c r="L222" s="447"/>
      <c r="M222" s="447"/>
      <c r="N222" s="447"/>
      <c r="O222" s="441"/>
      <c r="P222" s="441"/>
      <c r="Q222" s="441"/>
      <c r="R222" s="441"/>
      <c r="S222" s="441"/>
      <c r="T222" s="441"/>
      <c r="U222" s="441"/>
      <c r="V222" s="441"/>
      <c r="W222" s="441"/>
      <c r="X222" s="441"/>
      <c r="Y222" s="441"/>
      <c r="Z222" s="441"/>
    </row>
    <row r="223" spans="1:26" ht="12.75" customHeight="1" x14ac:dyDescent="0.2">
      <c r="A223" s="441"/>
      <c r="B223" s="441"/>
      <c r="C223" s="441"/>
      <c r="D223" s="447"/>
      <c r="E223" s="447"/>
      <c r="F223" s="447"/>
      <c r="G223" s="447"/>
      <c r="H223" s="447"/>
      <c r="I223" s="447"/>
      <c r="J223" s="447"/>
      <c r="K223" s="447"/>
      <c r="L223" s="447"/>
      <c r="M223" s="447"/>
      <c r="N223" s="447"/>
      <c r="O223" s="441"/>
      <c r="P223" s="441"/>
      <c r="Q223" s="441"/>
      <c r="R223" s="441"/>
      <c r="S223" s="441"/>
      <c r="T223" s="441"/>
      <c r="U223" s="441"/>
      <c r="V223" s="441"/>
      <c r="W223" s="441"/>
      <c r="X223" s="441"/>
      <c r="Y223" s="441"/>
      <c r="Z223" s="441"/>
    </row>
    <row r="224" spans="1:26" ht="12.75" customHeight="1" x14ac:dyDescent="0.2">
      <c r="A224" s="441"/>
      <c r="B224" s="441"/>
      <c r="C224" s="441"/>
      <c r="D224" s="447"/>
      <c r="E224" s="447"/>
      <c r="F224" s="447"/>
      <c r="G224" s="447"/>
      <c r="H224" s="447"/>
      <c r="I224" s="447"/>
      <c r="J224" s="447"/>
      <c r="K224" s="447"/>
      <c r="L224" s="447"/>
      <c r="M224" s="447"/>
      <c r="N224" s="447"/>
      <c r="O224" s="441"/>
      <c r="P224" s="441"/>
      <c r="Q224" s="441"/>
      <c r="R224" s="441"/>
      <c r="S224" s="441"/>
      <c r="T224" s="441"/>
      <c r="U224" s="441"/>
      <c r="V224" s="441"/>
      <c r="W224" s="441"/>
      <c r="X224" s="441"/>
      <c r="Y224" s="441"/>
      <c r="Z224" s="441"/>
    </row>
    <row r="225" spans="1:26" ht="12.75" customHeight="1" x14ac:dyDescent="0.2">
      <c r="A225" s="441"/>
      <c r="B225" s="441"/>
      <c r="C225" s="441"/>
      <c r="D225" s="447"/>
      <c r="E225" s="447"/>
      <c r="F225" s="447"/>
      <c r="G225" s="447"/>
      <c r="H225" s="447"/>
      <c r="I225" s="447"/>
      <c r="J225" s="447"/>
      <c r="K225" s="447"/>
      <c r="L225" s="447"/>
      <c r="M225" s="447"/>
      <c r="N225" s="447"/>
      <c r="O225" s="441"/>
      <c r="P225" s="441"/>
      <c r="Q225" s="441"/>
      <c r="R225" s="441"/>
      <c r="S225" s="441"/>
      <c r="T225" s="441"/>
      <c r="U225" s="441"/>
      <c r="V225" s="441"/>
      <c r="W225" s="441"/>
      <c r="X225" s="441"/>
      <c r="Y225" s="441"/>
      <c r="Z225" s="441"/>
    </row>
    <row r="226" spans="1:26" ht="12.75" customHeight="1" x14ac:dyDescent="0.2">
      <c r="A226" s="441"/>
      <c r="B226" s="441"/>
      <c r="C226" s="441"/>
      <c r="D226" s="447"/>
      <c r="E226" s="447"/>
      <c r="F226" s="447"/>
      <c r="G226" s="447"/>
      <c r="H226" s="447"/>
      <c r="I226" s="447"/>
      <c r="J226" s="447"/>
      <c r="K226" s="447"/>
      <c r="L226" s="447"/>
      <c r="M226" s="447"/>
      <c r="N226" s="447"/>
      <c r="O226" s="441"/>
      <c r="P226" s="441"/>
      <c r="Q226" s="441"/>
      <c r="R226" s="441"/>
      <c r="S226" s="441"/>
      <c r="T226" s="441"/>
      <c r="U226" s="441"/>
      <c r="V226" s="441"/>
      <c r="W226" s="441"/>
      <c r="X226" s="441"/>
      <c r="Y226" s="441"/>
      <c r="Z226" s="441"/>
    </row>
    <row r="227" spans="1:26" ht="12.75" customHeight="1" x14ac:dyDescent="0.2">
      <c r="A227" s="441"/>
      <c r="B227" s="441"/>
      <c r="C227" s="441"/>
      <c r="D227" s="447"/>
      <c r="E227" s="447"/>
      <c r="F227" s="447"/>
      <c r="G227" s="447"/>
      <c r="H227" s="447"/>
      <c r="I227" s="447"/>
      <c r="J227" s="447"/>
      <c r="K227" s="447"/>
      <c r="L227" s="447"/>
      <c r="M227" s="447"/>
      <c r="N227" s="447"/>
      <c r="O227" s="441"/>
      <c r="P227" s="441"/>
      <c r="Q227" s="441"/>
      <c r="R227" s="441"/>
      <c r="S227" s="441"/>
      <c r="T227" s="441"/>
      <c r="U227" s="441"/>
      <c r="V227" s="441"/>
      <c r="W227" s="441"/>
      <c r="X227" s="441"/>
      <c r="Y227" s="441"/>
      <c r="Z227" s="441"/>
    </row>
    <row r="228" spans="1:26" ht="12.75" customHeight="1" x14ac:dyDescent="0.2">
      <c r="A228" s="441"/>
      <c r="B228" s="441"/>
      <c r="C228" s="441"/>
      <c r="D228" s="447"/>
      <c r="E228" s="447"/>
      <c r="F228" s="447"/>
      <c r="G228" s="447"/>
      <c r="H228" s="447"/>
      <c r="I228" s="447"/>
      <c r="J228" s="447"/>
      <c r="K228" s="447"/>
      <c r="L228" s="447"/>
      <c r="M228" s="447"/>
      <c r="N228" s="447"/>
      <c r="O228" s="441"/>
      <c r="P228" s="441"/>
      <c r="Q228" s="441"/>
      <c r="R228" s="441"/>
      <c r="S228" s="441"/>
      <c r="T228" s="441"/>
      <c r="U228" s="441"/>
      <c r="V228" s="441"/>
      <c r="W228" s="441"/>
      <c r="X228" s="441"/>
      <c r="Y228" s="441"/>
      <c r="Z228" s="441"/>
    </row>
    <row r="229" spans="1:26" ht="12.75" customHeight="1" x14ac:dyDescent="0.2">
      <c r="A229" s="441"/>
      <c r="B229" s="441"/>
      <c r="C229" s="441"/>
      <c r="D229" s="447"/>
      <c r="E229" s="447"/>
      <c r="F229" s="447"/>
      <c r="G229" s="447"/>
      <c r="H229" s="447"/>
      <c r="I229" s="447"/>
      <c r="J229" s="447"/>
      <c r="K229" s="447"/>
      <c r="L229" s="447"/>
      <c r="M229" s="447"/>
      <c r="N229" s="447"/>
      <c r="O229" s="441"/>
      <c r="P229" s="441"/>
      <c r="Q229" s="441"/>
      <c r="R229" s="441"/>
      <c r="S229" s="441"/>
      <c r="T229" s="441"/>
      <c r="U229" s="441"/>
      <c r="V229" s="441"/>
      <c r="W229" s="441"/>
      <c r="X229" s="441"/>
      <c r="Y229" s="441"/>
      <c r="Z229" s="441"/>
    </row>
    <row r="230" spans="1:26" ht="12.75" customHeight="1" x14ac:dyDescent="0.2">
      <c r="A230" s="441"/>
      <c r="B230" s="441"/>
      <c r="C230" s="441"/>
      <c r="D230" s="447"/>
      <c r="E230" s="447"/>
      <c r="F230" s="447"/>
      <c r="G230" s="447"/>
      <c r="H230" s="447"/>
      <c r="I230" s="447"/>
      <c r="J230" s="447"/>
      <c r="K230" s="447"/>
      <c r="L230" s="447"/>
      <c r="M230" s="447"/>
      <c r="N230" s="447"/>
      <c r="O230" s="441"/>
      <c r="P230" s="441"/>
      <c r="Q230" s="441"/>
      <c r="R230" s="441"/>
      <c r="S230" s="441"/>
      <c r="T230" s="441"/>
      <c r="U230" s="441"/>
      <c r="V230" s="441"/>
      <c r="W230" s="441"/>
      <c r="X230" s="441"/>
      <c r="Y230" s="441"/>
      <c r="Z230" s="441"/>
    </row>
    <row r="231" spans="1:26" ht="12.75" customHeight="1" x14ac:dyDescent="0.2">
      <c r="A231" s="441"/>
      <c r="B231" s="441"/>
      <c r="C231" s="441"/>
      <c r="D231" s="447"/>
      <c r="E231" s="447"/>
      <c r="F231" s="447"/>
      <c r="G231" s="447"/>
      <c r="H231" s="447"/>
      <c r="I231" s="447"/>
      <c r="J231" s="447"/>
      <c r="K231" s="447"/>
      <c r="L231" s="447"/>
      <c r="M231" s="447"/>
      <c r="N231" s="447"/>
      <c r="O231" s="441"/>
      <c r="P231" s="441"/>
      <c r="Q231" s="441"/>
      <c r="R231" s="441"/>
      <c r="S231" s="441"/>
      <c r="T231" s="441"/>
      <c r="U231" s="441"/>
      <c r="V231" s="441"/>
      <c r="W231" s="441"/>
      <c r="X231" s="441"/>
      <c r="Y231" s="441"/>
      <c r="Z231" s="441"/>
    </row>
    <row r="232" spans="1:26" ht="12.75" customHeight="1" x14ac:dyDescent="0.2">
      <c r="A232" s="441"/>
      <c r="B232" s="441"/>
      <c r="C232" s="441"/>
      <c r="D232" s="447"/>
      <c r="E232" s="447"/>
      <c r="F232" s="447"/>
      <c r="G232" s="447"/>
      <c r="H232" s="447"/>
      <c r="I232" s="447"/>
      <c r="J232" s="447"/>
      <c r="K232" s="447"/>
      <c r="L232" s="447"/>
      <c r="M232" s="447"/>
      <c r="N232" s="447"/>
      <c r="O232" s="441"/>
      <c r="P232" s="441"/>
      <c r="Q232" s="441"/>
      <c r="R232" s="441"/>
      <c r="S232" s="441"/>
      <c r="T232" s="441"/>
      <c r="U232" s="441"/>
      <c r="V232" s="441"/>
      <c r="W232" s="441"/>
      <c r="X232" s="441"/>
      <c r="Y232" s="441"/>
      <c r="Z232" s="441"/>
    </row>
    <row r="233" spans="1:26" ht="12.75" customHeight="1" x14ac:dyDescent="0.2">
      <c r="A233" s="441"/>
      <c r="B233" s="441"/>
      <c r="C233" s="441"/>
      <c r="D233" s="447"/>
      <c r="E233" s="447"/>
      <c r="F233" s="447"/>
      <c r="G233" s="447"/>
      <c r="H233" s="447"/>
      <c r="I233" s="447"/>
      <c r="J233" s="447"/>
      <c r="K233" s="447"/>
      <c r="L233" s="447"/>
      <c r="M233" s="447"/>
      <c r="N233" s="447"/>
      <c r="O233" s="441"/>
      <c r="P233" s="441"/>
      <c r="Q233" s="441"/>
      <c r="R233" s="441"/>
      <c r="S233" s="441"/>
      <c r="T233" s="441"/>
      <c r="U233" s="441"/>
      <c r="V233" s="441"/>
      <c r="W233" s="441"/>
      <c r="X233" s="441"/>
      <c r="Y233" s="441"/>
      <c r="Z233" s="441"/>
    </row>
    <row r="234" spans="1:26" ht="12.75" customHeight="1" x14ac:dyDescent="0.2">
      <c r="A234" s="441"/>
      <c r="B234" s="441"/>
      <c r="C234" s="441"/>
      <c r="D234" s="447"/>
      <c r="E234" s="447"/>
      <c r="F234" s="447"/>
      <c r="G234" s="447"/>
      <c r="H234" s="447"/>
      <c r="I234" s="447"/>
      <c r="J234" s="447"/>
      <c r="K234" s="447"/>
      <c r="L234" s="447"/>
      <c r="M234" s="447"/>
      <c r="N234" s="447"/>
      <c r="O234" s="441"/>
      <c r="P234" s="441"/>
      <c r="Q234" s="441"/>
      <c r="R234" s="441"/>
      <c r="S234" s="441"/>
      <c r="T234" s="441"/>
      <c r="U234" s="441"/>
      <c r="V234" s="441"/>
      <c r="W234" s="441"/>
      <c r="X234" s="441"/>
      <c r="Y234" s="441"/>
      <c r="Z234" s="441"/>
    </row>
    <row r="235" spans="1:26" ht="12.75" customHeight="1" x14ac:dyDescent="0.2">
      <c r="A235" s="441"/>
      <c r="B235" s="441"/>
      <c r="C235" s="441"/>
      <c r="D235" s="447"/>
      <c r="E235" s="447"/>
      <c r="F235" s="447"/>
      <c r="G235" s="447"/>
      <c r="H235" s="447"/>
      <c r="I235" s="447"/>
      <c r="J235" s="447"/>
      <c r="K235" s="447"/>
      <c r="L235" s="447"/>
      <c r="M235" s="447"/>
      <c r="N235" s="447"/>
      <c r="O235" s="441"/>
      <c r="P235" s="441"/>
      <c r="Q235" s="441"/>
      <c r="R235" s="441"/>
      <c r="S235" s="441"/>
      <c r="T235" s="441"/>
      <c r="U235" s="441"/>
      <c r="V235" s="441"/>
      <c r="W235" s="441"/>
      <c r="X235" s="441"/>
      <c r="Y235" s="441"/>
      <c r="Z235" s="441"/>
    </row>
    <row r="236" spans="1:26" ht="12.75" customHeight="1" x14ac:dyDescent="0.2">
      <c r="A236" s="441"/>
      <c r="B236" s="441"/>
      <c r="C236" s="441"/>
      <c r="D236" s="447"/>
      <c r="E236" s="447"/>
      <c r="F236" s="447"/>
      <c r="G236" s="447"/>
      <c r="H236" s="447"/>
      <c r="I236" s="447"/>
      <c r="J236" s="447"/>
      <c r="K236" s="447"/>
      <c r="L236" s="447"/>
      <c r="M236" s="447"/>
      <c r="N236" s="447"/>
      <c r="O236" s="441"/>
      <c r="P236" s="441"/>
      <c r="Q236" s="441"/>
      <c r="R236" s="441"/>
      <c r="S236" s="441"/>
      <c r="T236" s="441"/>
      <c r="U236" s="441"/>
      <c r="V236" s="441"/>
      <c r="W236" s="441"/>
      <c r="X236" s="441"/>
      <c r="Y236" s="441"/>
      <c r="Z236" s="441"/>
    </row>
    <row r="237" spans="1:26" ht="12.75" customHeight="1" x14ac:dyDescent="0.2">
      <c r="A237" s="441"/>
      <c r="B237" s="441"/>
      <c r="C237" s="441"/>
      <c r="D237" s="447"/>
      <c r="E237" s="447"/>
      <c r="F237" s="447"/>
      <c r="G237" s="447"/>
      <c r="H237" s="447"/>
      <c r="I237" s="447"/>
      <c r="J237" s="447"/>
      <c r="K237" s="447"/>
      <c r="L237" s="447"/>
      <c r="M237" s="447"/>
      <c r="N237" s="447"/>
      <c r="O237" s="441"/>
      <c r="P237" s="441"/>
      <c r="Q237" s="441"/>
      <c r="R237" s="441"/>
      <c r="S237" s="441"/>
      <c r="T237" s="441"/>
      <c r="U237" s="441"/>
      <c r="V237" s="441"/>
      <c r="W237" s="441"/>
      <c r="X237" s="441"/>
      <c r="Y237" s="441"/>
      <c r="Z237" s="441"/>
    </row>
    <row r="238" spans="1:26" ht="12.75" customHeight="1" x14ac:dyDescent="0.2">
      <c r="A238" s="441"/>
      <c r="B238" s="441"/>
      <c r="C238" s="441"/>
      <c r="D238" s="447"/>
      <c r="E238" s="447"/>
      <c r="F238" s="447"/>
      <c r="G238" s="447"/>
      <c r="H238" s="447"/>
      <c r="I238" s="447"/>
      <c r="J238" s="447"/>
      <c r="K238" s="447"/>
      <c r="L238" s="447"/>
      <c r="M238" s="447"/>
      <c r="N238" s="447"/>
      <c r="O238" s="441"/>
      <c r="P238" s="441"/>
      <c r="Q238" s="441"/>
      <c r="R238" s="441"/>
      <c r="S238" s="441"/>
      <c r="T238" s="441"/>
      <c r="U238" s="441"/>
      <c r="V238" s="441"/>
      <c r="W238" s="441"/>
      <c r="X238" s="441"/>
      <c r="Y238" s="441"/>
      <c r="Z238" s="441"/>
    </row>
    <row r="239" spans="1:26" ht="12.75" customHeight="1" x14ac:dyDescent="0.2">
      <c r="A239" s="441"/>
      <c r="B239" s="441"/>
      <c r="C239" s="441"/>
      <c r="D239" s="447"/>
      <c r="E239" s="447"/>
      <c r="F239" s="447"/>
      <c r="G239" s="447"/>
      <c r="H239" s="447"/>
      <c r="I239" s="447"/>
      <c r="J239" s="447"/>
      <c r="K239" s="447"/>
      <c r="L239" s="447"/>
      <c r="M239" s="447"/>
      <c r="N239" s="447"/>
      <c r="O239" s="441"/>
      <c r="P239" s="441"/>
      <c r="Q239" s="441"/>
      <c r="R239" s="441"/>
      <c r="S239" s="441"/>
      <c r="T239" s="441"/>
      <c r="U239" s="441"/>
      <c r="V239" s="441"/>
      <c r="W239" s="441"/>
      <c r="X239" s="441"/>
      <c r="Y239" s="441"/>
      <c r="Z239" s="441"/>
    </row>
    <row r="240" spans="1:26" ht="12.75" customHeight="1" x14ac:dyDescent="0.2">
      <c r="A240" s="441"/>
      <c r="B240" s="441"/>
      <c r="C240" s="441"/>
      <c r="D240" s="447"/>
      <c r="E240" s="447"/>
      <c r="F240" s="447"/>
      <c r="G240" s="447"/>
      <c r="H240" s="447"/>
      <c r="I240" s="447"/>
      <c r="J240" s="447"/>
      <c r="K240" s="447"/>
      <c r="L240" s="447"/>
      <c r="M240" s="447"/>
      <c r="N240" s="447"/>
      <c r="O240" s="441"/>
      <c r="P240" s="441"/>
      <c r="Q240" s="441"/>
      <c r="R240" s="441"/>
      <c r="S240" s="441"/>
      <c r="T240" s="441"/>
      <c r="U240" s="441"/>
      <c r="V240" s="441"/>
      <c r="W240" s="441"/>
      <c r="X240" s="441"/>
      <c r="Y240" s="441"/>
      <c r="Z240" s="441"/>
    </row>
    <row r="241" spans="1:26" ht="12.75" customHeight="1" x14ac:dyDescent="0.2">
      <c r="A241" s="441"/>
      <c r="B241" s="441"/>
      <c r="C241" s="441"/>
      <c r="D241" s="447"/>
      <c r="E241" s="447"/>
      <c r="F241" s="447"/>
      <c r="G241" s="447"/>
      <c r="H241" s="447"/>
      <c r="I241" s="447"/>
      <c r="J241" s="447"/>
      <c r="K241" s="447"/>
      <c r="L241" s="447"/>
      <c r="M241" s="447"/>
      <c r="N241" s="447"/>
      <c r="O241" s="441"/>
      <c r="P241" s="441"/>
      <c r="Q241" s="441"/>
      <c r="R241" s="441"/>
      <c r="S241" s="441"/>
      <c r="T241" s="441"/>
      <c r="U241" s="441"/>
      <c r="V241" s="441"/>
      <c r="W241" s="441"/>
      <c r="X241" s="441"/>
      <c r="Y241" s="441"/>
      <c r="Z241" s="441"/>
    </row>
    <row r="242" spans="1:26" ht="12.75" customHeight="1" x14ac:dyDescent="0.2">
      <c r="A242" s="441"/>
      <c r="B242" s="441"/>
      <c r="C242" s="441"/>
      <c r="D242" s="447"/>
      <c r="E242" s="447"/>
      <c r="F242" s="447"/>
      <c r="G242" s="447"/>
      <c r="H242" s="447"/>
      <c r="I242" s="447"/>
      <c r="J242" s="447"/>
      <c r="K242" s="447"/>
      <c r="L242" s="447"/>
      <c r="M242" s="447"/>
      <c r="N242" s="447"/>
      <c r="O242" s="441"/>
      <c r="P242" s="441"/>
      <c r="Q242" s="441"/>
      <c r="R242" s="441"/>
      <c r="S242" s="441"/>
      <c r="T242" s="441"/>
      <c r="U242" s="441"/>
      <c r="V242" s="441"/>
      <c r="W242" s="441"/>
      <c r="X242" s="441"/>
      <c r="Y242" s="441"/>
      <c r="Z242" s="441"/>
    </row>
    <row r="243" spans="1:26" ht="12.75" customHeight="1" x14ac:dyDescent="0.2">
      <c r="A243" s="441"/>
      <c r="B243" s="441"/>
      <c r="C243" s="441"/>
      <c r="D243" s="447"/>
      <c r="E243" s="447"/>
      <c r="F243" s="447"/>
      <c r="G243" s="447"/>
      <c r="H243" s="447"/>
      <c r="I243" s="447"/>
      <c r="J243" s="447"/>
      <c r="K243" s="447"/>
      <c r="L243" s="447"/>
      <c r="M243" s="447"/>
      <c r="N243" s="447"/>
      <c r="O243" s="441"/>
      <c r="P243" s="441"/>
      <c r="Q243" s="441"/>
      <c r="R243" s="441"/>
      <c r="S243" s="441"/>
      <c r="T243" s="441"/>
      <c r="U243" s="441"/>
      <c r="V243" s="441"/>
      <c r="W243" s="441"/>
      <c r="X243" s="441"/>
      <c r="Y243" s="441"/>
      <c r="Z243" s="441"/>
    </row>
    <row r="244" spans="1:26" ht="12.75" customHeight="1" x14ac:dyDescent="0.2">
      <c r="A244" s="441"/>
      <c r="B244" s="441"/>
      <c r="C244" s="441"/>
      <c r="D244" s="447"/>
      <c r="E244" s="447"/>
      <c r="F244" s="447"/>
      <c r="G244" s="447"/>
      <c r="H244" s="447"/>
      <c r="I244" s="447"/>
      <c r="J244" s="447"/>
      <c r="K244" s="447"/>
      <c r="L244" s="447"/>
      <c r="M244" s="447"/>
      <c r="N244" s="447"/>
      <c r="O244" s="441"/>
      <c r="P244" s="441"/>
      <c r="Q244" s="441"/>
      <c r="R244" s="441"/>
      <c r="S244" s="441"/>
      <c r="T244" s="441"/>
      <c r="U244" s="441"/>
      <c r="V244" s="441"/>
      <c r="W244" s="441"/>
      <c r="X244" s="441"/>
      <c r="Y244" s="441"/>
      <c r="Z244" s="441"/>
    </row>
    <row r="245" spans="1:26" ht="12.75" customHeight="1" x14ac:dyDescent="0.2">
      <c r="A245" s="441"/>
      <c r="B245" s="441"/>
      <c r="C245" s="441"/>
      <c r="D245" s="447"/>
      <c r="E245" s="447"/>
      <c r="F245" s="447"/>
      <c r="G245" s="447"/>
      <c r="H245" s="447"/>
      <c r="I245" s="447"/>
      <c r="J245" s="447"/>
      <c r="K245" s="447"/>
      <c r="L245" s="447"/>
      <c r="M245" s="447"/>
      <c r="N245" s="447"/>
      <c r="O245" s="441"/>
      <c r="P245" s="441"/>
      <c r="Q245" s="441"/>
      <c r="R245" s="441"/>
      <c r="S245" s="441"/>
      <c r="T245" s="441"/>
      <c r="U245" s="441"/>
      <c r="V245" s="441"/>
      <c r="W245" s="441"/>
      <c r="X245" s="441"/>
      <c r="Y245" s="441"/>
      <c r="Z245" s="441"/>
    </row>
    <row r="246" spans="1:26" ht="12.75" customHeight="1" x14ac:dyDescent="0.2">
      <c r="A246" s="441"/>
      <c r="B246" s="441"/>
      <c r="C246" s="441"/>
      <c r="D246" s="447"/>
      <c r="E246" s="447"/>
      <c r="F246" s="447"/>
      <c r="G246" s="447"/>
      <c r="H246" s="447"/>
      <c r="I246" s="447"/>
      <c r="J246" s="447"/>
      <c r="K246" s="447"/>
      <c r="L246" s="447"/>
      <c r="M246" s="447"/>
      <c r="N246" s="447"/>
      <c r="O246" s="441"/>
      <c r="P246" s="441"/>
      <c r="Q246" s="441"/>
      <c r="R246" s="441"/>
      <c r="S246" s="441"/>
      <c r="T246" s="441"/>
      <c r="U246" s="441"/>
      <c r="V246" s="441"/>
      <c r="W246" s="441"/>
      <c r="X246" s="441"/>
      <c r="Y246" s="441"/>
      <c r="Z246" s="441"/>
    </row>
    <row r="247" spans="1:26" ht="12.75" customHeight="1" x14ac:dyDescent="0.2">
      <c r="A247" s="441"/>
      <c r="B247" s="441"/>
      <c r="C247" s="441"/>
      <c r="D247" s="447"/>
      <c r="E247" s="447"/>
      <c r="F247" s="447"/>
      <c r="G247" s="447"/>
      <c r="H247" s="447"/>
      <c r="I247" s="447"/>
      <c r="J247" s="447"/>
      <c r="K247" s="447"/>
      <c r="L247" s="447"/>
      <c r="M247" s="447"/>
      <c r="N247" s="447"/>
      <c r="O247" s="441"/>
      <c r="P247" s="441"/>
      <c r="Q247" s="441"/>
      <c r="R247" s="441"/>
      <c r="S247" s="441"/>
      <c r="T247" s="441"/>
      <c r="U247" s="441"/>
      <c r="V247" s="441"/>
      <c r="W247" s="441"/>
      <c r="X247" s="441"/>
      <c r="Y247" s="441"/>
      <c r="Z247" s="441"/>
    </row>
    <row r="248" spans="1:26" ht="12.75" customHeight="1" x14ac:dyDescent="0.2">
      <c r="A248" s="441"/>
      <c r="B248" s="441"/>
      <c r="C248" s="441"/>
      <c r="D248" s="447"/>
      <c r="E248" s="447"/>
      <c r="F248" s="447"/>
      <c r="G248" s="447"/>
      <c r="H248" s="447"/>
      <c r="I248" s="447"/>
      <c r="J248" s="447"/>
      <c r="K248" s="447"/>
      <c r="L248" s="447"/>
      <c r="M248" s="447"/>
      <c r="N248" s="447"/>
      <c r="O248" s="441"/>
      <c r="P248" s="441"/>
      <c r="Q248" s="441"/>
      <c r="R248" s="441"/>
      <c r="S248" s="441"/>
      <c r="T248" s="441"/>
      <c r="U248" s="441"/>
      <c r="V248" s="441"/>
      <c r="W248" s="441"/>
      <c r="X248" s="441"/>
      <c r="Y248" s="441"/>
      <c r="Z248" s="441"/>
    </row>
    <row r="249" spans="1:26" ht="12.75" customHeight="1" x14ac:dyDescent="0.2">
      <c r="A249" s="441"/>
      <c r="B249" s="441"/>
      <c r="C249" s="441"/>
      <c r="D249" s="447"/>
      <c r="E249" s="447"/>
      <c r="F249" s="447"/>
      <c r="G249" s="447"/>
      <c r="H249" s="447"/>
      <c r="I249" s="447"/>
      <c r="J249" s="447"/>
      <c r="K249" s="447"/>
      <c r="L249" s="447"/>
      <c r="M249" s="447"/>
      <c r="N249" s="447"/>
      <c r="O249" s="441"/>
      <c r="P249" s="441"/>
      <c r="Q249" s="441"/>
      <c r="R249" s="441"/>
      <c r="S249" s="441"/>
      <c r="T249" s="441"/>
      <c r="U249" s="441"/>
      <c r="V249" s="441"/>
      <c r="W249" s="441"/>
      <c r="X249" s="441"/>
      <c r="Y249" s="441"/>
      <c r="Z249" s="441"/>
    </row>
    <row r="250" spans="1:26" ht="12.75" customHeight="1" x14ac:dyDescent="0.2">
      <c r="A250" s="441"/>
      <c r="B250" s="441"/>
      <c r="C250" s="441"/>
      <c r="D250" s="447"/>
      <c r="E250" s="447"/>
      <c r="F250" s="447"/>
      <c r="G250" s="447"/>
      <c r="H250" s="447"/>
      <c r="I250" s="447"/>
      <c r="J250" s="447"/>
      <c r="K250" s="447"/>
      <c r="L250" s="447"/>
      <c r="M250" s="447"/>
      <c r="N250" s="447"/>
      <c r="O250" s="441"/>
      <c r="P250" s="441"/>
      <c r="Q250" s="441"/>
      <c r="R250" s="441"/>
      <c r="S250" s="441"/>
      <c r="T250" s="441"/>
      <c r="U250" s="441"/>
      <c r="V250" s="441"/>
      <c r="W250" s="441"/>
      <c r="X250" s="441"/>
      <c r="Y250" s="441"/>
      <c r="Z250" s="441"/>
    </row>
    <row r="251" spans="1:26" ht="12.75" customHeight="1" x14ac:dyDescent="0.2">
      <c r="A251" s="441"/>
      <c r="B251" s="441"/>
      <c r="C251" s="441"/>
      <c r="D251" s="447"/>
      <c r="E251" s="447"/>
      <c r="F251" s="447"/>
      <c r="G251" s="447"/>
      <c r="H251" s="447"/>
      <c r="I251" s="447"/>
      <c r="J251" s="447"/>
      <c r="K251" s="447"/>
      <c r="L251" s="447"/>
      <c r="M251" s="447"/>
      <c r="N251" s="447"/>
      <c r="O251" s="441"/>
      <c r="P251" s="441"/>
      <c r="Q251" s="441"/>
      <c r="R251" s="441"/>
      <c r="S251" s="441"/>
      <c r="T251" s="441"/>
      <c r="U251" s="441"/>
      <c r="V251" s="441"/>
      <c r="W251" s="441"/>
      <c r="X251" s="441"/>
      <c r="Y251" s="441"/>
      <c r="Z251" s="441"/>
    </row>
    <row r="252" spans="1:26" ht="12.75" customHeight="1" x14ac:dyDescent="0.2">
      <c r="A252" s="441"/>
      <c r="B252" s="441"/>
      <c r="C252" s="441"/>
      <c r="D252" s="447"/>
      <c r="E252" s="447"/>
      <c r="F252" s="447"/>
      <c r="G252" s="447"/>
      <c r="H252" s="447"/>
      <c r="I252" s="447"/>
      <c r="J252" s="447"/>
      <c r="K252" s="447"/>
      <c r="L252" s="447"/>
      <c r="M252" s="447"/>
      <c r="N252" s="447"/>
      <c r="O252" s="441"/>
      <c r="P252" s="441"/>
      <c r="Q252" s="441"/>
      <c r="R252" s="441"/>
      <c r="S252" s="441"/>
      <c r="T252" s="441"/>
      <c r="U252" s="441"/>
      <c r="V252" s="441"/>
      <c r="W252" s="441"/>
      <c r="X252" s="441"/>
      <c r="Y252" s="441"/>
      <c r="Z252" s="441"/>
    </row>
    <row r="253" spans="1:26" ht="12.75" customHeight="1" x14ac:dyDescent="0.2">
      <c r="A253" s="441"/>
      <c r="B253" s="441"/>
      <c r="C253" s="441"/>
      <c r="D253" s="447"/>
      <c r="E253" s="447"/>
      <c r="F253" s="447"/>
      <c r="G253" s="447"/>
      <c r="H253" s="447"/>
      <c r="I253" s="447"/>
      <c r="J253" s="447"/>
      <c r="K253" s="447"/>
      <c r="L253" s="447"/>
      <c r="M253" s="447"/>
      <c r="N253" s="447"/>
      <c r="O253" s="441"/>
      <c r="P253" s="441"/>
      <c r="Q253" s="441"/>
      <c r="R253" s="441"/>
      <c r="S253" s="441"/>
      <c r="T253" s="441"/>
      <c r="U253" s="441"/>
      <c r="V253" s="441"/>
      <c r="W253" s="441"/>
      <c r="X253" s="441"/>
      <c r="Y253" s="441"/>
      <c r="Z253" s="441"/>
    </row>
    <row r="254" spans="1:26" ht="12.75" customHeight="1" x14ac:dyDescent="0.2">
      <c r="A254" s="441"/>
      <c r="B254" s="441"/>
      <c r="C254" s="441"/>
      <c r="D254" s="447"/>
      <c r="E254" s="447"/>
      <c r="F254" s="447"/>
      <c r="G254" s="447"/>
      <c r="H254" s="447"/>
      <c r="I254" s="447"/>
      <c r="J254" s="447"/>
      <c r="K254" s="447"/>
      <c r="L254" s="447"/>
      <c r="M254" s="447"/>
      <c r="N254" s="447"/>
      <c r="O254" s="441"/>
      <c r="P254" s="441"/>
      <c r="Q254" s="441"/>
      <c r="R254" s="441"/>
      <c r="S254" s="441"/>
      <c r="T254" s="441"/>
      <c r="U254" s="441"/>
      <c r="V254" s="441"/>
      <c r="W254" s="441"/>
      <c r="X254" s="441"/>
      <c r="Y254" s="441"/>
      <c r="Z254" s="441"/>
    </row>
    <row r="255" spans="1:26" ht="12.75" customHeight="1" x14ac:dyDescent="0.2">
      <c r="A255" s="441"/>
      <c r="B255" s="441"/>
      <c r="C255" s="441"/>
      <c r="D255" s="447"/>
      <c r="E255" s="447"/>
      <c r="F255" s="447"/>
      <c r="G255" s="447"/>
      <c r="H255" s="447"/>
      <c r="I255" s="447"/>
      <c r="J255" s="447"/>
      <c r="K255" s="447"/>
      <c r="L255" s="447"/>
      <c r="M255" s="447"/>
      <c r="N255" s="447"/>
      <c r="O255" s="441"/>
      <c r="P255" s="441"/>
      <c r="Q255" s="441"/>
      <c r="R255" s="441"/>
      <c r="S255" s="441"/>
      <c r="T255" s="441"/>
      <c r="U255" s="441"/>
      <c r="V255" s="441"/>
      <c r="W255" s="441"/>
      <c r="X255" s="441"/>
      <c r="Y255" s="441"/>
      <c r="Z255" s="441"/>
    </row>
    <row r="256" spans="1:26" ht="12.75" customHeight="1" x14ac:dyDescent="0.2">
      <c r="A256" s="441"/>
      <c r="B256" s="441"/>
      <c r="C256" s="441"/>
      <c r="D256" s="447"/>
      <c r="E256" s="447"/>
      <c r="F256" s="447"/>
      <c r="G256" s="447"/>
      <c r="H256" s="447"/>
      <c r="I256" s="447"/>
      <c r="J256" s="447"/>
      <c r="K256" s="447"/>
      <c r="L256" s="447"/>
      <c r="M256" s="447"/>
      <c r="N256" s="447"/>
      <c r="O256" s="441"/>
      <c r="P256" s="441"/>
      <c r="Q256" s="441"/>
      <c r="R256" s="441"/>
      <c r="S256" s="441"/>
      <c r="T256" s="441"/>
      <c r="U256" s="441"/>
      <c r="V256" s="441"/>
      <c r="W256" s="441"/>
      <c r="X256" s="441"/>
      <c r="Y256" s="441"/>
      <c r="Z256" s="441"/>
    </row>
    <row r="257" spans="1:26" ht="12.75" customHeight="1" x14ac:dyDescent="0.2">
      <c r="A257" s="441"/>
      <c r="B257" s="441"/>
      <c r="C257" s="441"/>
      <c r="D257" s="447"/>
      <c r="E257" s="447"/>
      <c r="F257" s="447"/>
      <c r="G257" s="447"/>
      <c r="H257" s="447"/>
      <c r="I257" s="447"/>
      <c r="J257" s="447"/>
      <c r="K257" s="447"/>
      <c r="L257" s="447"/>
      <c r="M257" s="447"/>
      <c r="N257" s="447"/>
      <c r="O257" s="441"/>
      <c r="P257" s="441"/>
      <c r="Q257" s="441"/>
      <c r="R257" s="441"/>
      <c r="S257" s="441"/>
      <c r="T257" s="441"/>
      <c r="U257" s="441"/>
      <c r="V257" s="441"/>
      <c r="W257" s="441"/>
      <c r="X257" s="441"/>
      <c r="Y257" s="441"/>
      <c r="Z257" s="441"/>
    </row>
    <row r="258" spans="1:26" ht="12.75" customHeight="1" x14ac:dyDescent="0.2">
      <c r="A258" s="441"/>
      <c r="B258" s="441"/>
      <c r="C258" s="441"/>
      <c r="D258" s="447"/>
      <c r="E258" s="447"/>
      <c r="F258" s="447"/>
      <c r="G258" s="447"/>
      <c r="H258" s="447"/>
      <c r="I258" s="447"/>
      <c r="J258" s="447"/>
      <c r="K258" s="447"/>
      <c r="L258" s="447"/>
      <c r="M258" s="447"/>
      <c r="N258" s="447"/>
      <c r="O258" s="441"/>
      <c r="P258" s="441"/>
      <c r="Q258" s="441"/>
      <c r="R258" s="441"/>
      <c r="S258" s="441"/>
      <c r="T258" s="441"/>
      <c r="U258" s="441"/>
      <c r="V258" s="441"/>
      <c r="W258" s="441"/>
      <c r="X258" s="441"/>
      <c r="Y258" s="441"/>
      <c r="Z258" s="441"/>
    </row>
    <row r="259" spans="1:26" ht="12.75" customHeight="1" x14ac:dyDescent="0.2">
      <c r="A259" s="441"/>
      <c r="B259" s="441"/>
      <c r="C259" s="441"/>
      <c r="D259" s="447"/>
      <c r="E259" s="447"/>
      <c r="F259" s="447"/>
      <c r="G259" s="447"/>
      <c r="H259" s="447"/>
      <c r="I259" s="447"/>
      <c r="J259" s="447"/>
      <c r="K259" s="447"/>
      <c r="L259" s="447"/>
      <c r="M259" s="447"/>
      <c r="N259" s="447"/>
      <c r="O259" s="441"/>
      <c r="P259" s="441"/>
      <c r="Q259" s="441"/>
      <c r="R259" s="441"/>
      <c r="S259" s="441"/>
      <c r="T259" s="441"/>
      <c r="U259" s="441"/>
      <c r="V259" s="441"/>
      <c r="W259" s="441"/>
      <c r="X259" s="441"/>
      <c r="Y259" s="441"/>
      <c r="Z259" s="441"/>
    </row>
    <row r="260" spans="1:26" ht="12.75" customHeight="1" x14ac:dyDescent="0.2">
      <c r="A260" s="441"/>
      <c r="B260" s="441"/>
      <c r="C260" s="441"/>
      <c r="D260" s="447"/>
      <c r="E260" s="447"/>
      <c r="F260" s="447"/>
      <c r="G260" s="447"/>
      <c r="H260" s="447"/>
      <c r="I260" s="447"/>
      <c r="J260" s="447"/>
      <c r="K260" s="447"/>
      <c r="L260" s="447"/>
      <c r="M260" s="447"/>
      <c r="N260" s="447"/>
      <c r="O260" s="441"/>
      <c r="P260" s="441"/>
      <c r="Q260" s="441"/>
      <c r="R260" s="441"/>
      <c r="S260" s="441"/>
      <c r="T260" s="441"/>
      <c r="U260" s="441"/>
      <c r="V260" s="441"/>
      <c r="W260" s="441"/>
      <c r="X260" s="441"/>
      <c r="Y260" s="441"/>
      <c r="Z260" s="441"/>
    </row>
    <row r="261" spans="1:26" ht="12.75" customHeight="1" x14ac:dyDescent="0.2">
      <c r="A261" s="441"/>
      <c r="B261" s="441"/>
      <c r="C261" s="441"/>
      <c r="D261" s="447"/>
      <c r="E261" s="447"/>
      <c r="F261" s="447"/>
      <c r="G261" s="447"/>
      <c r="H261" s="447"/>
      <c r="I261" s="447"/>
      <c r="J261" s="447"/>
      <c r="K261" s="447"/>
      <c r="L261" s="447"/>
      <c r="M261" s="447"/>
      <c r="N261" s="447"/>
      <c r="O261" s="441"/>
      <c r="P261" s="441"/>
      <c r="Q261" s="441"/>
      <c r="R261" s="441"/>
      <c r="S261" s="441"/>
      <c r="T261" s="441"/>
      <c r="U261" s="441"/>
      <c r="V261" s="441"/>
      <c r="W261" s="441"/>
      <c r="X261" s="441"/>
      <c r="Y261" s="441"/>
      <c r="Z261" s="441"/>
    </row>
    <row r="262" spans="1:26" ht="12.75" customHeight="1" x14ac:dyDescent="0.2">
      <c r="A262" s="441"/>
      <c r="B262" s="441"/>
      <c r="C262" s="441"/>
      <c r="D262" s="447"/>
      <c r="E262" s="447"/>
      <c r="F262" s="447"/>
      <c r="G262" s="447"/>
      <c r="H262" s="447"/>
      <c r="I262" s="447"/>
      <c r="J262" s="447"/>
      <c r="K262" s="447"/>
      <c r="L262" s="447"/>
      <c r="M262" s="447"/>
      <c r="N262" s="447"/>
      <c r="O262" s="441"/>
      <c r="P262" s="441"/>
      <c r="Q262" s="441"/>
      <c r="R262" s="441"/>
      <c r="S262" s="441"/>
      <c r="T262" s="441"/>
      <c r="U262" s="441"/>
      <c r="V262" s="441"/>
      <c r="W262" s="441"/>
      <c r="X262" s="441"/>
      <c r="Y262" s="441"/>
      <c r="Z262" s="441"/>
    </row>
    <row r="263" spans="1:26" ht="12.75" customHeight="1" x14ac:dyDescent="0.2">
      <c r="A263" s="441"/>
      <c r="B263" s="441"/>
      <c r="C263" s="441"/>
      <c r="D263" s="447"/>
      <c r="E263" s="447"/>
      <c r="F263" s="447"/>
      <c r="G263" s="447"/>
      <c r="H263" s="447"/>
      <c r="I263" s="447"/>
      <c r="J263" s="447"/>
      <c r="K263" s="447"/>
      <c r="L263" s="447"/>
      <c r="M263" s="447"/>
      <c r="N263" s="447"/>
      <c r="O263" s="441"/>
      <c r="P263" s="441"/>
      <c r="Q263" s="441"/>
      <c r="R263" s="441"/>
      <c r="S263" s="441"/>
      <c r="T263" s="441"/>
      <c r="U263" s="441"/>
      <c r="V263" s="441"/>
      <c r="W263" s="441"/>
      <c r="X263" s="441"/>
      <c r="Y263" s="441"/>
      <c r="Z263" s="441"/>
    </row>
    <row r="264" spans="1:26" ht="12.75" customHeight="1" x14ac:dyDescent="0.2">
      <c r="A264" s="441"/>
      <c r="B264" s="441"/>
      <c r="C264" s="441"/>
      <c r="D264" s="447"/>
      <c r="E264" s="447"/>
      <c r="F264" s="447"/>
      <c r="G264" s="447"/>
      <c r="H264" s="447"/>
      <c r="I264" s="447"/>
      <c r="J264" s="447"/>
      <c r="K264" s="447"/>
      <c r="L264" s="447"/>
      <c r="M264" s="447"/>
      <c r="N264" s="447"/>
      <c r="O264" s="441"/>
      <c r="P264" s="441"/>
      <c r="Q264" s="441"/>
      <c r="R264" s="441"/>
      <c r="S264" s="441"/>
      <c r="T264" s="441"/>
      <c r="U264" s="441"/>
      <c r="V264" s="441"/>
      <c r="W264" s="441"/>
      <c r="X264" s="441"/>
      <c r="Y264" s="441"/>
      <c r="Z264" s="441"/>
    </row>
    <row r="265" spans="1:26" ht="12.75" customHeight="1" x14ac:dyDescent="0.2">
      <c r="A265" s="441"/>
      <c r="B265" s="441"/>
      <c r="C265" s="441"/>
      <c r="D265" s="447"/>
      <c r="E265" s="447"/>
      <c r="F265" s="447"/>
      <c r="G265" s="447"/>
      <c r="H265" s="447"/>
      <c r="I265" s="447"/>
      <c r="J265" s="447"/>
      <c r="K265" s="447"/>
      <c r="L265" s="447"/>
      <c r="M265" s="447"/>
      <c r="N265" s="447"/>
      <c r="O265" s="441"/>
      <c r="P265" s="441"/>
      <c r="Q265" s="441"/>
      <c r="R265" s="441"/>
      <c r="S265" s="441"/>
      <c r="T265" s="441"/>
      <c r="U265" s="441"/>
      <c r="V265" s="441"/>
      <c r="W265" s="441"/>
      <c r="X265" s="441"/>
      <c r="Y265" s="441"/>
      <c r="Z265" s="441"/>
    </row>
    <row r="266" spans="1:26" ht="12.75" customHeight="1" x14ac:dyDescent="0.2">
      <c r="A266" s="441"/>
      <c r="B266" s="441"/>
      <c r="C266" s="441"/>
      <c r="D266" s="447"/>
      <c r="E266" s="447"/>
      <c r="F266" s="447"/>
      <c r="G266" s="447"/>
      <c r="H266" s="447"/>
      <c r="I266" s="447"/>
      <c r="J266" s="447"/>
      <c r="K266" s="447"/>
      <c r="L266" s="447"/>
      <c r="M266" s="447"/>
      <c r="N266" s="447"/>
      <c r="O266" s="441"/>
      <c r="P266" s="441"/>
      <c r="Q266" s="441"/>
      <c r="R266" s="441"/>
      <c r="S266" s="441"/>
      <c r="T266" s="441"/>
      <c r="U266" s="441"/>
      <c r="V266" s="441"/>
      <c r="W266" s="441"/>
      <c r="X266" s="441"/>
      <c r="Y266" s="441"/>
      <c r="Z266" s="441"/>
    </row>
    <row r="267" spans="1:26" ht="12.75" customHeight="1" x14ac:dyDescent="0.2">
      <c r="A267" s="441"/>
      <c r="B267" s="441"/>
      <c r="C267" s="441"/>
      <c r="D267" s="447"/>
      <c r="E267" s="447"/>
      <c r="F267" s="447"/>
      <c r="G267" s="447"/>
      <c r="H267" s="447"/>
      <c r="I267" s="447"/>
      <c r="J267" s="447"/>
      <c r="K267" s="447"/>
      <c r="L267" s="447"/>
      <c r="M267" s="447"/>
      <c r="N267" s="447"/>
      <c r="O267" s="441"/>
      <c r="P267" s="441"/>
      <c r="Q267" s="441"/>
      <c r="R267" s="441"/>
      <c r="S267" s="441"/>
      <c r="T267" s="441"/>
      <c r="U267" s="441"/>
      <c r="V267" s="441"/>
      <c r="W267" s="441"/>
      <c r="X267" s="441"/>
      <c r="Y267" s="441"/>
      <c r="Z267" s="441"/>
    </row>
    <row r="268" spans="1:26" ht="12.75" customHeight="1" x14ac:dyDescent="0.2">
      <c r="A268" s="441"/>
      <c r="B268" s="441"/>
      <c r="C268" s="441"/>
      <c r="D268" s="447"/>
      <c r="E268" s="447"/>
      <c r="F268" s="447"/>
      <c r="G268" s="447"/>
      <c r="H268" s="447"/>
      <c r="I268" s="447"/>
      <c r="J268" s="447"/>
      <c r="K268" s="447"/>
      <c r="L268" s="447"/>
      <c r="M268" s="447"/>
      <c r="N268" s="447"/>
      <c r="O268" s="441"/>
      <c r="P268" s="441"/>
      <c r="Q268" s="441"/>
      <c r="R268" s="441"/>
      <c r="S268" s="441"/>
      <c r="T268" s="441"/>
      <c r="U268" s="441"/>
      <c r="V268" s="441"/>
      <c r="W268" s="441"/>
      <c r="X268" s="441"/>
      <c r="Y268" s="441"/>
      <c r="Z268" s="441"/>
    </row>
    <row r="269" spans="1:26" ht="12.75" customHeight="1" x14ac:dyDescent="0.2">
      <c r="A269" s="441"/>
      <c r="B269" s="441"/>
      <c r="C269" s="441"/>
      <c r="D269" s="447"/>
      <c r="E269" s="447"/>
      <c r="F269" s="447"/>
      <c r="G269" s="447"/>
      <c r="H269" s="447"/>
      <c r="I269" s="447"/>
      <c r="J269" s="447"/>
      <c r="K269" s="447"/>
      <c r="L269" s="447"/>
      <c r="M269" s="447"/>
      <c r="N269" s="447"/>
      <c r="O269" s="441"/>
      <c r="P269" s="441"/>
      <c r="Q269" s="441"/>
      <c r="R269" s="441"/>
      <c r="S269" s="441"/>
      <c r="T269" s="441"/>
      <c r="U269" s="441"/>
      <c r="V269" s="441"/>
      <c r="W269" s="441"/>
      <c r="X269" s="441"/>
      <c r="Y269" s="441"/>
      <c r="Z269" s="441"/>
    </row>
    <row r="270" spans="1:26" ht="12.75" customHeight="1" x14ac:dyDescent="0.2">
      <c r="A270" s="441"/>
      <c r="B270" s="441"/>
      <c r="C270" s="441"/>
      <c r="D270" s="447"/>
      <c r="E270" s="447"/>
      <c r="F270" s="447"/>
      <c r="G270" s="447"/>
      <c r="H270" s="447"/>
      <c r="I270" s="447"/>
      <c r="J270" s="447"/>
      <c r="K270" s="447"/>
      <c r="L270" s="447"/>
      <c r="M270" s="447"/>
      <c r="N270" s="447"/>
      <c r="O270" s="441"/>
      <c r="P270" s="441"/>
      <c r="Q270" s="441"/>
      <c r="R270" s="441"/>
      <c r="S270" s="441"/>
      <c r="T270" s="441"/>
      <c r="U270" s="441"/>
      <c r="V270" s="441"/>
      <c r="W270" s="441"/>
      <c r="X270" s="441"/>
      <c r="Y270" s="441"/>
      <c r="Z270" s="441"/>
    </row>
    <row r="271" spans="1:26" ht="12.75" customHeight="1" x14ac:dyDescent="0.2">
      <c r="A271" s="441"/>
      <c r="B271" s="441"/>
      <c r="C271" s="441"/>
      <c r="D271" s="447"/>
      <c r="E271" s="447"/>
      <c r="F271" s="447"/>
      <c r="G271" s="447"/>
      <c r="H271" s="447"/>
      <c r="I271" s="447"/>
      <c r="J271" s="447"/>
      <c r="K271" s="447"/>
      <c r="L271" s="447"/>
      <c r="M271" s="447"/>
      <c r="N271" s="447"/>
      <c r="O271" s="441"/>
      <c r="P271" s="441"/>
      <c r="Q271" s="441"/>
      <c r="R271" s="441"/>
      <c r="S271" s="441"/>
      <c r="T271" s="441"/>
      <c r="U271" s="441"/>
      <c r="V271" s="441"/>
      <c r="W271" s="441"/>
      <c r="X271" s="441"/>
      <c r="Y271" s="441"/>
      <c r="Z271" s="441"/>
    </row>
    <row r="272" spans="1:26" ht="12.75" customHeight="1" x14ac:dyDescent="0.2">
      <c r="A272" s="441"/>
      <c r="B272" s="441"/>
      <c r="C272" s="441"/>
      <c r="D272" s="447"/>
      <c r="E272" s="447"/>
      <c r="F272" s="447"/>
      <c r="G272" s="447"/>
      <c r="H272" s="447"/>
      <c r="I272" s="447"/>
      <c r="J272" s="447"/>
      <c r="K272" s="447"/>
      <c r="L272" s="447"/>
      <c r="M272" s="447"/>
      <c r="N272" s="447"/>
      <c r="O272" s="441"/>
      <c r="P272" s="441"/>
      <c r="Q272" s="441"/>
      <c r="R272" s="441"/>
      <c r="S272" s="441"/>
      <c r="T272" s="441"/>
      <c r="U272" s="441"/>
      <c r="V272" s="441"/>
      <c r="W272" s="441"/>
      <c r="X272" s="441"/>
      <c r="Y272" s="441"/>
      <c r="Z272" s="441"/>
    </row>
    <row r="273" spans="1:26" ht="12.75" customHeight="1" x14ac:dyDescent="0.2">
      <c r="A273" s="441"/>
      <c r="B273" s="441"/>
      <c r="C273" s="441"/>
      <c r="D273" s="447"/>
      <c r="E273" s="447"/>
      <c r="F273" s="447"/>
      <c r="G273" s="447"/>
      <c r="H273" s="447"/>
      <c r="I273" s="447"/>
      <c r="J273" s="447"/>
      <c r="K273" s="447"/>
      <c r="L273" s="447"/>
      <c r="M273" s="447"/>
      <c r="N273" s="447"/>
      <c r="O273" s="441"/>
      <c r="P273" s="441"/>
      <c r="Q273" s="441"/>
      <c r="R273" s="441"/>
      <c r="S273" s="441"/>
      <c r="T273" s="441"/>
      <c r="U273" s="441"/>
      <c r="V273" s="441"/>
      <c r="W273" s="441"/>
      <c r="X273" s="441"/>
      <c r="Y273" s="441"/>
      <c r="Z273" s="441"/>
    </row>
    <row r="274" spans="1:26" ht="12.75" customHeight="1" x14ac:dyDescent="0.2">
      <c r="A274" s="441"/>
      <c r="B274" s="441"/>
      <c r="C274" s="441"/>
      <c r="D274" s="447"/>
      <c r="E274" s="447"/>
      <c r="F274" s="447"/>
      <c r="G274" s="447"/>
      <c r="H274" s="447"/>
      <c r="I274" s="447"/>
      <c r="J274" s="447"/>
      <c r="K274" s="447"/>
      <c r="L274" s="447"/>
      <c r="M274" s="447"/>
      <c r="N274" s="447"/>
      <c r="O274" s="441"/>
      <c r="P274" s="441"/>
      <c r="Q274" s="441"/>
      <c r="R274" s="441"/>
      <c r="S274" s="441"/>
      <c r="T274" s="441"/>
      <c r="U274" s="441"/>
      <c r="V274" s="441"/>
      <c r="W274" s="441"/>
      <c r="X274" s="441"/>
      <c r="Y274" s="441"/>
      <c r="Z274" s="441"/>
    </row>
    <row r="275" spans="1:26" ht="12.75" customHeight="1" x14ac:dyDescent="0.2">
      <c r="A275" s="441"/>
      <c r="B275" s="441"/>
      <c r="C275" s="441"/>
      <c r="D275" s="447"/>
      <c r="E275" s="447"/>
      <c r="F275" s="447"/>
      <c r="G275" s="447"/>
      <c r="H275" s="447"/>
      <c r="I275" s="447"/>
      <c r="J275" s="447"/>
      <c r="K275" s="447"/>
      <c r="L275" s="447"/>
      <c r="M275" s="447"/>
      <c r="N275" s="447"/>
      <c r="O275" s="441"/>
      <c r="P275" s="441"/>
      <c r="Q275" s="441"/>
      <c r="R275" s="441"/>
      <c r="S275" s="441"/>
      <c r="T275" s="441"/>
      <c r="U275" s="441"/>
      <c r="V275" s="441"/>
      <c r="W275" s="441"/>
      <c r="X275" s="441"/>
      <c r="Y275" s="441"/>
      <c r="Z275" s="441"/>
    </row>
    <row r="276" spans="1:26" ht="12.75" customHeight="1" x14ac:dyDescent="0.2">
      <c r="A276" s="441"/>
      <c r="B276" s="441"/>
      <c r="C276" s="441"/>
      <c r="D276" s="447"/>
      <c r="E276" s="447"/>
      <c r="F276" s="447"/>
      <c r="G276" s="447"/>
      <c r="H276" s="447"/>
      <c r="I276" s="447"/>
      <c r="J276" s="447"/>
      <c r="K276" s="447"/>
      <c r="L276" s="447"/>
      <c r="M276" s="447"/>
      <c r="N276" s="447"/>
      <c r="O276" s="441"/>
      <c r="P276" s="441"/>
      <c r="Q276" s="441"/>
      <c r="R276" s="441"/>
      <c r="S276" s="441"/>
      <c r="T276" s="441"/>
      <c r="U276" s="441"/>
      <c r="V276" s="441"/>
      <c r="W276" s="441"/>
      <c r="X276" s="441"/>
      <c r="Y276" s="441"/>
      <c r="Z276" s="441"/>
    </row>
    <row r="277" spans="1:26" ht="12.75" customHeight="1" x14ac:dyDescent="0.2">
      <c r="A277" s="441"/>
      <c r="B277" s="441"/>
      <c r="C277" s="441"/>
      <c r="D277" s="447"/>
      <c r="E277" s="447"/>
      <c r="F277" s="447"/>
      <c r="G277" s="447"/>
      <c r="H277" s="447"/>
      <c r="I277" s="447"/>
      <c r="J277" s="447"/>
      <c r="K277" s="447"/>
      <c r="L277" s="447"/>
      <c r="M277" s="447"/>
      <c r="N277" s="447"/>
      <c r="O277" s="441"/>
      <c r="P277" s="441"/>
      <c r="Q277" s="441"/>
      <c r="R277" s="441"/>
      <c r="S277" s="441"/>
      <c r="T277" s="441"/>
      <c r="U277" s="441"/>
      <c r="V277" s="441"/>
      <c r="W277" s="441"/>
      <c r="X277" s="441"/>
      <c r="Y277" s="441"/>
      <c r="Z277" s="441"/>
    </row>
    <row r="278" spans="1:26" ht="12.75" customHeight="1" x14ac:dyDescent="0.2">
      <c r="A278" s="441"/>
      <c r="B278" s="441"/>
      <c r="C278" s="441"/>
      <c r="D278" s="447"/>
      <c r="E278" s="447"/>
      <c r="F278" s="447"/>
      <c r="G278" s="447"/>
      <c r="H278" s="447"/>
      <c r="I278" s="447"/>
      <c r="J278" s="447"/>
      <c r="K278" s="447"/>
      <c r="L278" s="447"/>
      <c r="M278" s="447"/>
      <c r="N278" s="447"/>
      <c r="O278" s="441"/>
      <c r="P278" s="441"/>
      <c r="Q278" s="441"/>
      <c r="R278" s="441"/>
      <c r="S278" s="441"/>
      <c r="T278" s="441"/>
      <c r="U278" s="441"/>
      <c r="V278" s="441"/>
      <c r="W278" s="441"/>
      <c r="X278" s="441"/>
      <c r="Y278" s="441"/>
      <c r="Z278" s="441"/>
    </row>
    <row r="279" spans="1:26" ht="12.75" customHeight="1" x14ac:dyDescent="0.2">
      <c r="A279" s="441"/>
      <c r="B279" s="441"/>
      <c r="C279" s="441"/>
      <c r="D279" s="447"/>
      <c r="E279" s="447"/>
      <c r="F279" s="447"/>
      <c r="G279" s="447"/>
      <c r="H279" s="447"/>
      <c r="I279" s="447"/>
      <c r="J279" s="447"/>
      <c r="K279" s="447"/>
      <c r="L279" s="447"/>
      <c r="M279" s="447"/>
      <c r="N279" s="447"/>
      <c r="O279" s="441"/>
      <c r="P279" s="441"/>
      <c r="Q279" s="441"/>
      <c r="R279" s="441"/>
      <c r="S279" s="441"/>
      <c r="T279" s="441"/>
      <c r="U279" s="441"/>
      <c r="V279" s="441"/>
      <c r="W279" s="441"/>
      <c r="X279" s="441"/>
      <c r="Y279" s="441"/>
      <c r="Z279" s="441"/>
    </row>
    <row r="280" spans="1:26" ht="12.75" customHeight="1" x14ac:dyDescent="0.2">
      <c r="A280" s="441"/>
      <c r="B280" s="441"/>
      <c r="C280" s="441"/>
      <c r="D280" s="447"/>
      <c r="E280" s="447"/>
      <c r="F280" s="447"/>
      <c r="G280" s="447"/>
      <c r="H280" s="447"/>
      <c r="I280" s="447"/>
      <c r="J280" s="447"/>
      <c r="K280" s="447"/>
      <c r="L280" s="447"/>
      <c r="M280" s="447"/>
      <c r="N280" s="447"/>
      <c r="O280" s="441"/>
      <c r="P280" s="441"/>
      <c r="Q280" s="441"/>
      <c r="R280" s="441"/>
      <c r="S280" s="441"/>
      <c r="T280" s="441"/>
      <c r="U280" s="441"/>
      <c r="V280" s="441"/>
      <c r="W280" s="441"/>
      <c r="X280" s="441"/>
      <c r="Y280" s="441"/>
      <c r="Z280" s="441"/>
    </row>
    <row r="281" spans="1:26" ht="12.75" customHeight="1" x14ac:dyDescent="0.2">
      <c r="A281" s="441"/>
      <c r="B281" s="441"/>
      <c r="C281" s="441"/>
      <c r="D281" s="447"/>
      <c r="E281" s="447"/>
      <c r="F281" s="447"/>
      <c r="G281" s="447"/>
      <c r="H281" s="447"/>
      <c r="I281" s="447"/>
      <c r="J281" s="447"/>
      <c r="K281" s="447"/>
      <c r="L281" s="447"/>
      <c r="M281" s="447"/>
      <c r="N281" s="447"/>
      <c r="O281" s="441"/>
      <c r="P281" s="441"/>
      <c r="Q281" s="441"/>
      <c r="R281" s="441"/>
      <c r="S281" s="441"/>
      <c r="T281" s="441"/>
      <c r="U281" s="441"/>
      <c r="V281" s="441"/>
      <c r="W281" s="441"/>
      <c r="X281" s="441"/>
      <c r="Y281" s="441"/>
      <c r="Z281" s="441"/>
    </row>
    <row r="282" spans="1:26" ht="12.75" customHeight="1" x14ac:dyDescent="0.2">
      <c r="A282" s="441"/>
      <c r="B282" s="441"/>
      <c r="C282" s="441"/>
      <c r="D282" s="447"/>
      <c r="E282" s="447"/>
      <c r="F282" s="447"/>
      <c r="G282" s="447"/>
      <c r="H282" s="447"/>
      <c r="I282" s="447"/>
      <c r="J282" s="447"/>
      <c r="K282" s="447"/>
      <c r="L282" s="447"/>
      <c r="M282" s="447"/>
      <c r="N282" s="447"/>
      <c r="O282" s="441"/>
      <c r="P282" s="441"/>
      <c r="Q282" s="441"/>
      <c r="R282" s="441"/>
      <c r="S282" s="441"/>
      <c r="T282" s="441"/>
      <c r="U282" s="441"/>
      <c r="V282" s="441"/>
      <c r="W282" s="441"/>
      <c r="X282" s="441"/>
      <c r="Y282" s="441"/>
      <c r="Z282" s="441"/>
    </row>
    <row r="283" spans="1:26" ht="12.75" customHeight="1" x14ac:dyDescent="0.2">
      <c r="A283" s="441"/>
      <c r="B283" s="441"/>
      <c r="C283" s="441"/>
      <c r="D283" s="447"/>
      <c r="E283" s="447"/>
      <c r="F283" s="447"/>
      <c r="G283" s="447"/>
      <c r="H283" s="447"/>
      <c r="I283" s="447"/>
      <c r="J283" s="447"/>
      <c r="K283" s="447"/>
      <c r="L283" s="447"/>
      <c r="M283" s="447"/>
      <c r="N283" s="447"/>
      <c r="O283" s="441"/>
      <c r="P283" s="441"/>
      <c r="Q283" s="441"/>
      <c r="R283" s="441"/>
      <c r="S283" s="441"/>
      <c r="T283" s="441"/>
      <c r="U283" s="441"/>
      <c r="V283" s="441"/>
      <c r="W283" s="441"/>
      <c r="X283" s="441"/>
      <c r="Y283" s="441"/>
      <c r="Z283" s="441"/>
    </row>
    <row r="284" spans="1:26" ht="12.75" customHeight="1" x14ac:dyDescent="0.2">
      <c r="A284" s="441"/>
      <c r="B284" s="441"/>
      <c r="C284" s="441"/>
      <c r="D284" s="447"/>
      <c r="E284" s="447"/>
      <c r="F284" s="447"/>
      <c r="G284" s="447"/>
      <c r="H284" s="447"/>
      <c r="I284" s="447"/>
      <c r="J284" s="447"/>
      <c r="K284" s="447"/>
      <c r="L284" s="447"/>
      <c r="M284" s="447"/>
      <c r="N284" s="447"/>
      <c r="O284" s="441"/>
      <c r="P284" s="441"/>
      <c r="Q284" s="441"/>
      <c r="R284" s="441"/>
      <c r="S284" s="441"/>
      <c r="T284" s="441"/>
      <c r="U284" s="441"/>
      <c r="V284" s="441"/>
      <c r="W284" s="441"/>
      <c r="X284" s="441"/>
      <c r="Y284" s="441"/>
      <c r="Z284" s="441"/>
    </row>
    <row r="285" spans="1:26" ht="12.75" customHeight="1" x14ac:dyDescent="0.2">
      <c r="A285" s="441"/>
      <c r="B285" s="441"/>
      <c r="C285" s="441"/>
      <c r="D285" s="447"/>
      <c r="E285" s="447"/>
      <c r="F285" s="447"/>
      <c r="G285" s="447"/>
      <c r="H285" s="447"/>
      <c r="I285" s="447"/>
      <c r="J285" s="447"/>
      <c r="K285" s="447"/>
      <c r="L285" s="447"/>
      <c r="M285" s="447"/>
      <c r="N285" s="447"/>
      <c r="O285" s="441"/>
      <c r="P285" s="441"/>
      <c r="Q285" s="441"/>
      <c r="R285" s="441"/>
      <c r="S285" s="441"/>
      <c r="T285" s="441"/>
      <c r="U285" s="441"/>
      <c r="V285" s="441"/>
      <c r="W285" s="441"/>
      <c r="X285" s="441"/>
      <c r="Y285" s="441"/>
      <c r="Z285" s="441"/>
    </row>
    <row r="286" spans="1:26" ht="12.75" customHeight="1" x14ac:dyDescent="0.2">
      <c r="A286" s="441"/>
      <c r="B286" s="441"/>
      <c r="C286" s="441"/>
      <c r="D286" s="447"/>
      <c r="E286" s="447"/>
      <c r="F286" s="447"/>
      <c r="G286" s="447"/>
      <c r="H286" s="447"/>
      <c r="I286" s="447"/>
      <c r="J286" s="447"/>
      <c r="K286" s="447"/>
      <c r="L286" s="447"/>
      <c r="M286" s="447"/>
      <c r="N286" s="447"/>
      <c r="O286" s="441"/>
      <c r="P286" s="441"/>
      <c r="Q286" s="441"/>
      <c r="R286" s="441"/>
      <c r="S286" s="441"/>
      <c r="T286" s="441"/>
      <c r="U286" s="441"/>
      <c r="V286" s="441"/>
      <c r="W286" s="441"/>
      <c r="X286" s="441"/>
      <c r="Y286" s="441"/>
      <c r="Z286" s="441"/>
    </row>
    <row r="287" spans="1:26" ht="12.75" customHeight="1" x14ac:dyDescent="0.2">
      <c r="A287" s="441"/>
      <c r="B287" s="441"/>
      <c r="C287" s="441"/>
      <c r="D287" s="447"/>
      <c r="E287" s="447"/>
      <c r="F287" s="447"/>
      <c r="G287" s="447"/>
      <c r="H287" s="447"/>
      <c r="I287" s="447"/>
      <c r="J287" s="447"/>
      <c r="K287" s="447"/>
      <c r="L287" s="447"/>
      <c r="M287" s="447"/>
      <c r="N287" s="447"/>
      <c r="O287" s="441"/>
      <c r="P287" s="441"/>
      <c r="Q287" s="441"/>
      <c r="R287" s="441"/>
      <c r="S287" s="441"/>
      <c r="T287" s="441"/>
      <c r="U287" s="441"/>
      <c r="V287" s="441"/>
      <c r="W287" s="441"/>
      <c r="X287" s="441"/>
      <c r="Y287" s="441"/>
      <c r="Z287" s="441"/>
    </row>
    <row r="288" spans="1:26" ht="12.75" customHeight="1" x14ac:dyDescent="0.2">
      <c r="A288" s="441"/>
      <c r="B288" s="441"/>
      <c r="C288" s="441"/>
      <c r="D288" s="447"/>
      <c r="E288" s="447"/>
      <c r="F288" s="447"/>
      <c r="G288" s="447"/>
      <c r="H288" s="447"/>
      <c r="I288" s="447"/>
      <c r="J288" s="447"/>
      <c r="K288" s="447"/>
      <c r="L288" s="447"/>
      <c r="M288" s="447"/>
      <c r="N288" s="447"/>
      <c r="O288" s="441"/>
      <c r="P288" s="441"/>
      <c r="Q288" s="441"/>
      <c r="R288" s="441"/>
      <c r="S288" s="441"/>
      <c r="T288" s="441"/>
      <c r="U288" s="441"/>
      <c r="V288" s="441"/>
      <c r="W288" s="441"/>
      <c r="X288" s="441"/>
      <c r="Y288" s="441"/>
      <c r="Z288" s="441"/>
    </row>
    <row r="289" spans="1:26" ht="12.75" customHeight="1" x14ac:dyDescent="0.2">
      <c r="A289" s="441"/>
      <c r="B289" s="441"/>
      <c r="C289" s="441"/>
      <c r="D289" s="447"/>
      <c r="E289" s="447"/>
      <c r="F289" s="447"/>
      <c r="G289" s="447"/>
      <c r="H289" s="447"/>
      <c r="I289" s="447"/>
      <c r="J289" s="447"/>
      <c r="K289" s="447"/>
      <c r="L289" s="447"/>
      <c r="M289" s="447"/>
      <c r="N289" s="447"/>
      <c r="O289" s="441"/>
      <c r="P289" s="441"/>
      <c r="Q289" s="441"/>
      <c r="R289" s="441"/>
      <c r="S289" s="441"/>
      <c r="T289" s="441"/>
      <c r="U289" s="441"/>
      <c r="V289" s="441"/>
      <c r="W289" s="441"/>
      <c r="X289" s="441"/>
      <c r="Y289" s="441"/>
      <c r="Z289" s="441"/>
    </row>
    <row r="290" spans="1:26" ht="12.75" customHeight="1" x14ac:dyDescent="0.2">
      <c r="A290" s="441"/>
      <c r="B290" s="441"/>
      <c r="C290" s="441"/>
      <c r="D290" s="447"/>
      <c r="E290" s="447"/>
      <c r="F290" s="447"/>
      <c r="G290" s="447"/>
      <c r="H290" s="447"/>
      <c r="I290" s="447"/>
      <c r="J290" s="447"/>
      <c r="K290" s="447"/>
      <c r="L290" s="447"/>
      <c r="M290" s="447"/>
      <c r="N290" s="447"/>
      <c r="O290" s="441"/>
      <c r="P290" s="441"/>
      <c r="Q290" s="441"/>
      <c r="R290" s="441"/>
      <c r="S290" s="441"/>
      <c r="T290" s="441"/>
      <c r="U290" s="441"/>
      <c r="V290" s="441"/>
      <c r="W290" s="441"/>
      <c r="X290" s="441"/>
      <c r="Y290" s="441"/>
      <c r="Z290" s="441"/>
    </row>
    <row r="291" spans="1:26" ht="12.75" customHeight="1" x14ac:dyDescent="0.2">
      <c r="A291" s="441"/>
      <c r="B291" s="441"/>
      <c r="C291" s="441"/>
      <c r="D291" s="447"/>
      <c r="E291" s="447"/>
      <c r="F291" s="447"/>
      <c r="G291" s="447"/>
      <c r="H291" s="447"/>
      <c r="I291" s="447"/>
      <c r="J291" s="447"/>
      <c r="K291" s="447"/>
      <c r="L291" s="447"/>
      <c r="M291" s="447"/>
      <c r="N291" s="447"/>
      <c r="O291" s="441"/>
      <c r="P291" s="441"/>
      <c r="Q291" s="441"/>
      <c r="R291" s="441"/>
      <c r="S291" s="441"/>
      <c r="T291" s="441"/>
      <c r="U291" s="441"/>
      <c r="V291" s="441"/>
      <c r="W291" s="441"/>
      <c r="X291" s="441"/>
      <c r="Y291" s="441"/>
      <c r="Z291" s="441"/>
    </row>
    <row r="292" spans="1:26" ht="12.75" customHeight="1" x14ac:dyDescent="0.2">
      <c r="A292" s="441"/>
      <c r="B292" s="441"/>
      <c r="C292" s="441"/>
      <c r="D292" s="447"/>
      <c r="E292" s="447"/>
      <c r="F292" s="447"/>
      <c r="G292" s="447"/>
      <c r="H292" s="447"/>
      <c r="I292" s="447"/>
      <c r="J292" s="447"/>
      <c r="K292" s="447"/>
      <c r="L292" s="447"/>
      <c r="M292" s="447"/>
      <c r="N292" s="447"/>
      <c r="O292" s="441"/>
      <c r="P292" s="441"/>
      <c r="Q292" s="441"/>
      <c r="R292" s="441"/>
      <c r="S292" s="441"/>
      <c r="T292" s="441"/>
      <c r="U292" s="441"/>
      <c r="V292" s="441"/>
      <c r="W292" s="441"/>
      <c r="X292" s="441"/>
      <c r="Y292" s="441"/>
      <c r="Z292" s="441"/>
    </row>
    <row r="293" spans="1:26" ht="12.75" customHeight="1" x14ac:dyDescent="0.2">
      <c r="A293" s="441"/>
      <c r="B293" s="441"/>
      <c r="C293" s="441"/>
      <c r="D293" s="447"/>
      <c r="E293" s="447"/>
      <c r="F293" s="447"/>
      <c r="G293" s="447"/>
      <c r="H293" s="447"/>
      <c r="I293" s="447"/>
      <c r="J293" s="447"/>
      <c r="K293" s="447"/>
      <c r="L293" s="447"/>
      <c r="M293" s="447"/>
      <c r="N293" s="447"/>
      <c r="O293" s="441"/>
      <c r="P293" s="441"/>
      <c r="Q293" s="441"/>
      <c r="R293" s="441"/>
      <c r="S293" s="441"/>
      <c r="T293" s="441"/>
      <c r="U293" s="441"/>
      <c r="V293" s="441"/>
      <c r="W293" s="441"/>
      <c r="X293" s="441"/>
      <c r="Y293" s="441"/>
      <c r="Z293" s="441"/>
    </row>
    <row r="294" spans="1:26" ht="12.75" customHeight="1" x14ac:dyDescent="0.2">
      <c r="A294" s="441"/>
      <c r="B294" s="441"/>
      <c r="C294" s="441"/>
      <c r="D294" s="447"/>
      <c r="E294" s="447"/>
      <c r="F294" s="447"/>
      <c r="G294" s="447"/>
      <c r="H294" s="447"/>
      <c r="I294" s="447"/>
      <c r="J294" s="447"/>
      <c r="K294" s="447"/>
      <c r="L294" s="447"/>
      <c r="M294" s="447"/>
      <c r="N294" s="447"/>
      <c r="O294" s="441"/>
      <c r="P294" s="441"/>
      <c r="Q294" s="441"/>
      <c r="R294" s="441"/>
      <c r="S294" s="441"/>
      <c r="T294" s="441"/>
      <c r="U294" s="441"/>
      <c r="V294" s="441"/>
      <c r="W294" s="441"/>
      <c r="X294" s="441"/>
      <c r="Y294" s="441"/>
      <c r="Z294" s="441"/>
    </row>
    <row r="295" spans="1:26" ht="12.75" customHeight="1" x14ac:dyDescent="0.2">
      <c r="A295" s="441"/>
      <c r="B295" s="441"/>
      <c r="C295" s="441"/>
      <c r="D295" s="447"/>
      <c r="E295" s="447"/>
      <c r="F295" s="447"/>
      <c r="G295" s="447"/>
      <c r="H295" s="447"/>
      <c r="I295" s="447"/>
      <c r="J295" s="447"/>
      <c r="K295" s="447"/>
      <c r="L295" s="447"/>
      <c r="M295" s="447"/>
      <c r="N295" s="447"/>
      <c r="O295" s="441"/>
      <c r="P295" s="441"/>
      <c r="Q295" s="441"/>
      <c r="R295" s="441"/>
      <c r="S295" s="441"/>
      <c r="T295" s="441"/>
      <c r="U295" s="441"/>
      <c r="V295" s="441"/>
      <c r="W295" s="441"/>
      <c r="X295" s="441"/>
      <c r="Y295" s="441"/>
      <c r="Z295" s="441"/>
    </row>
    <row r="296" spans="1:26" ht="12.75" customHeight="1" x14ac:dyDescent="0.2">
      <c r="A296" s="441"/>
      <c r="B296" s="441"/>
      <c r="C296" s="441"/>
      <c r="D296" s="447"/>
      <c r="E296" s="447"/>
      <c r="F296" s="447"/>
      <c r="G296" s="447"/>
      <c r="H296" s="447"/>
      <c r="I296" s="447"/>
      <c r="J296" s="447"/>
      <c r="K296" s="447"/>
      <c r="L296" s="447"/>
      <c r="M296" s="447"/>
      <c r="N296" s="447"/>
      <c r="O296" s="441"/>
      <c r="P296" s="441"/>
      <c r="Q296" s="441"/>
      <c r="R296" s="441"/>
      <c r="S296" s="441"/>
      <c r="T296" s="441"/>
      <c r="U296" s="441"/>
      <c r="V296" s="441"/>
      <c r="W296" s="441"/>
      <c r="X296" s="441"/>
      <c r="Y296" s="441"/>
      <c r="Z296" s="441"/>
    </row>
    <row r="297" spans="1:26" ht="12.75" customHeight="1" x14ac:dyDescent="0.2">
      <c r="A297" s="441"/>
      <c r="B297" s="441"/>
      <c r="C297" s="441"/>
      <c r="D297" s="447"/>
      <c r="E297" s="447"/>
      <c r="F297" s="447"/>
      <c r="G297" s="447"/>
      <c r="H297" s="447"/>
      <c r="I297" s="447"/>
      <c r="J297" s="447"/>
      <c r="K297" s="447"/>
      <c r="L297" s="447"/>
      <c r="M297" s="447"/>
      <c r="N297" s="447"/>
      <c r="O297" s="441"/>
      <c r="P297" s="441"/>
      <c r="Q297" s="441"/>
      <c r="R297" s="441"/>
      <c r="S297" s="441"/>
      <c r="T297" s="441"/>
      <c r="U297" s="441"/>
      <c r="V297" s="441"/>
      <c r="W297" s="441"/>
      <c r="X297" s="441"/>
      <c r="Y297" s="441"/>
      <c r="Z297" s="441"/>
    </row>
    <row r="298" spans="1:26" ht="12.75" customHeight="1" x14ac:dyDescent="0.2">
      <c r="A298" s="441"/>
      <c r="B298" s="441"/>
      <c r="C298" s="441"/>
      <c r="D298" s="447"/>
      <c r="E298" s="447"/>
      <c r="F298" s="447"/>
      <c r="G298" s="447"/>
      <c r="H298" s="447"/>
      <c r="I298" s="447"/>
      <c r="J298" s="447"/>
      <c r="K298" s="447"/>
      <c r="L298" s="447"/>
      <c r="M298" s="447"/>
      <c r="N298" s="447"/>
      <c r="O298" s="441"/>
      <c r="P298" s="441"/>
      <c r="Q298" s="441"/>
      <c r="R298" s="441"/>
      <c r="S298" s="441"/>
      <c r="T298" s="441"/>
      <c r="U298" s="441"/>
      <c r="V298" s="441"/>
      <c r="W298" s="441"/>
      <c r="X298" s="441"/>
      <c r="Y298" s="441"/>
      <c r="Z298" s="441"/>
    </row>
    <row r="299" spans="1:26" ht="12.75" customHeight="1" x14ac:dyDescent="0.2">
      <c r="A299" s="441"/>
      <c r="B299" s="441"/>
      <c r="C299" s="441"/>
      <c r="D299" s="447"/>
      <c r="E299" s="447"/>
      <c r="F299" s="447"/>
      <c r="G299" s="447"/>
      <c r="H299" s="447"/>
      <c r="I299" s="447"/>
      <c r="J299" s="447"/>
      <c r="K299" s="447"/>
      <c r="L299" s="447"/>
      <c r="M299" s="447"/>
      <c r="N299" s="447"/>
      <c r="O299" s="441"/>
      <c r="P299" s="441"/>
      <c r="Q299" s="441"/>
      <c r="R299" s="441"/>
      <c r="S299" s="441"/>
      <c r="T299" s="441"/>
      <c r="U299" s="441"/>
      <c r="V299" s="441"/>
      <c r="W299" s="441"/>
      <c r="X299" s="441"/>
      <c r="Y299" s="441"/>
      <c r="Z299" s="441"/>
    </row>
    <row r="300" spans="1:26" ht="12.75" customHeight="1" x14ac:dyDescent="0.2">
      <c r="A300" s="441"/>
      <c r="B300" s="441"/>
      <c r="C300" s="441"/>
      <c r="D300" s="447"/>
      <c r="E300" s="447"/>
      <c r="F300" s="447"/>
      <c r="G300" s="447"/>
      <c r="H300" s="447"/>
      <c r="I300" s="447"/>
      <c r="J300" s="447"/>
      <c r="K300" s="447"/>
      <c r="L300" s="447"/>
      <c r="M300" s="447"/>
      <c r="N300" s="447"/>
      <c r="O300" s="441"/>
      <c r="P300" s="441"/>
      <c r="Q300" s="441"/>
      <c r="R300" s="441"/>
      <c r="S300" s="441"/>
      <c r="T300" s="441"/>
      <c r="U300" s="441"/>
      <c r="V300" s="441"/>
      <c r="W300" s="441"/>
      <c r="X300" s="441"/>
      <c r="Y300" s="441"/>
      <c r="Z300" s="441"/>
    </row>
    <row r="301" spans="1:26" ht="12.75" customHeight="1" x14ac:dyDescent="0.2">
      <c r="A301" s="441"/>
      <c r="B301" s="441"/>
      <c r="C301" s="441"/>
      <c r="D301" s="447"/>
      <c r="E301" s="447"/>
      <c r="F301" s="447"/>
      <c r="G301" s="447"/>
      <c r="H301" s="447"/>
      <c r="I301" s="447"/>
      <c r="J301" s="447"/>
      <c r="K301" s="447"/>
      <c r="L301" s="447"/>
      <c r="M301" s="447"/>
      <c r="N301" s="447"/>
      <c r="O301" s="441"/>
      <c r="P301" s="441"/>
      <c r="Q301" s="441"/>
      <c r="R301" s="441"/>
      <c r="S301" s="441"/>
      <c r="T301" s="441"/>
      <c r="U301" s="441"/>
      <c r="V301" s="441"/>
      <c r="W301" s="441"/>
      <c r="X301" s="441"/>
      <c r="Y301" s="441"/>
      <c r="Z301" s="441"/>
    </row>
    <row r="302" spans="1:26" ht="12.75" customHeight="1" x14ac:dyDescent="0.2">
      <c r="A302" s="441"/>
      <c r="B302" s="441"/>
      <c r="C302" s="441"/>
      <c r="D302" s="447"/>
      <c r="E302" s="447"/>
      <c r="F302" s="447"/>
      <c r="G302" s="447"/>
      <c r="H302" s="447"/>
      <c r="I302" s="447"/>
      <c r="J302" s="447"/>
      <c r="K302" s="447"/>
      <c r="L302" s="447"/>
      <c r="M302" s="447"/>
      <c r="N302" s="447"/>
      <c r="O302" s="441"/>
      <c r="P302" s="441"/>
      <c r="Q302" s="441"/>
      <c r="R302" s="441"/>
      <c r="S302" s="441"/>
      <c r="T302" s="441"/>
      <c r="U302" s="441"/>
      <c r="V302" s="441"/>
      <c r="W302" s="441"/>
      <c r="X302" s="441"/>
      <c r="Y302" s="441"/>
      <c r="Z302" s="441"/>
    </row>
    <row r="303" spans="1:26" ht="12.75" customHeight="1" x14ac:dyDescent="0.2">
      <c r="A303" s="441"/>
      <c r="B303" s="441"/>
      <c r="C303" s="441"/>
      <c r="D303" s="447"/>
      <c r="E303" s="447"/>
      <c r="F303" s="447"/>
      <c r="G303" s="447"/>
      <c r="H303" s="447"/>
      <c r="I303" s="447"/>
      <c r="J303" s="447"/>
      <c r="K303" s="447"/>
      <c r="L303" s="447"/>
      <c r="M303" s="447"/>
      <c r="N303" s="447"/>
      <c r="O303" s="441"/>
      <c r="P303" s="441"/>
      <c r="Q303" s="441"/>
      <c r="R303" s="441"/>
      <c r="S303" s="441"/>
      <c r="T303" s="441"/>
      <c r="U303" s="441"/>
      <c r="V303" s="441"/>
      <c r="W303" s="441"/>
      <c r="X303" s="441"/>
      <c r="Y303" s="441"/>
      <c r="Z303" s="441"/>
    </row>
    <row r="304" spans="1:26" ht="12.75" customHeight="1" x14ac:dyDescent="0.2">
      <c r="A304" s="441"/>
      <c r="B304" s="441"/>
      <c r="C304" s="441"/>
      <c r="D304" s="447"/>
      <c r="E304" s="447"/>
      <c r="F304" s="447"/>
      <c r="G304" s="447"/>
      <c r="H304" s="447"/>
      <c r="I304" s="447"/>
      <c r="J304" s="447"/>
      <c r="K304" s="447"/>
      <c r="L304" s="447"/>
      <c r="M304" s="447"/>
      <c r="N304" s="447"/>
      <c r="O304" s="441"/>
      <c r="P304" s="441"/>
      <c r="Q304" s="441"/>
      <c r="R304" s="441"/>
      <c r="S304" s="441"/>
      <c r="T304" s="441"/>
      <c r="U304" s="441"/>
      <c r="V304" s="441"/>
      <c r="W304" s="441"/>
      <c r="X304" s="441"/>
      <c r="Y304" s="441"/>
      <c r="Z304" s="441"/>
    </row>
    <row r="305" spans="1:26" ht="12.75" customHeight="1" x14ac:dyDescent="0.2">
      <c r="A305" s="441"/>
      <c r="B305" s="441"/>
      <c r="C305" s="441"/>
      <c r="D305" s="447"/>
      <c r="E305" s="447"/>
      <c r="F305" s="447"/>
      <c r="G305" s="447"/>
      <c r="H305" s="447"/>
      <c r="I305" s="447"/>
      <c r="J305" s="447"/>
      <c r="K305" s="447"/>
      <c r="L305" s="447"/>
      <c r="M305" s="447"/>
      <c r="N305" s="447"/>
      <c r="O305" s="441"/>
      <c r="P305" s="441"/>
      <c r="Q305" s="441"/>
      <c r="R305" s="441"/>
      <c r="S305" s="441"/>
      <c r="T305" s="441"/>
      <c r="U305" s="441"/>
      <c r="V305" s="441"/>
      <c r="W305" s="441"/>
      <c r="X305" s="441"/>
      <c r="Y305" s="441"/>
      <c r="Z305" s="441"/>
    </row>
    <row r="306" spans="1:26" ht="12.75" customHeight="1" x14ac:dyDescent="0.2">
      <c r="A306" s="441"/>
      <c r="B306" s="441"/>
      <c r="C306" s="441"/>
      <c r="D306" s="447"/>
      <c r="E306" s="447"/>
      <c r="F306" s="447"/>
      <c r="G306" s="447"/>
      <c r="H306" s="447"/>
      <c r="I306" s="447"/>
      <c r="J306" s="447"/>
      <c r="K306" s="447"/>
      <c r="L306" s="447"/>
      <c r="M306" s="447"/>
      <c r="N306" s="447"/>
      <c r="O306" s="441"/>
      <c r="P306" s="441"/>
      <c r="Q306" s="441"/>
      <c r="R306" s="441"/>
      <c r="S306" s="441"/>
      <c r="T306" s="441"/>
      <c r="U306" s="441"/>
      <c r="V306" s="441"/>
      <c r="W306" s="441"/>
      <c r="X306" s="441"/>
      <c r="Y306" s="441"/>
      <c r="Z306" s="441"/>
    </row>
    <row r="307" spans="1:26" ht="12.75" customHeight="1" x14ac:dyDescent="0.2">
      <c r="A307" s="441"/>
      <c r="B307" s="441"/>
      <c r="C307" s="441"/>
      <c r="D307" s="447"/>
      <c r="E307" s="447"/>
      <c r="F307" s="447"/>
      <c r="G307" s="447"/>
      <c r="H307" s="447"/>
      <c r="I307" s="447"/>
      <c r="J307" s="447"/>
      <c r="K307" s="447"/>
      <c r="L307" s="447"/>
      <c r="M307" s="447"/>
      <c r="N307" s="447"/>
      <c r="O307" s="441"/>
      <c r="P307" s="441"/>
      <c r="Q307" s="441"/>
      <c r="R307" s="441"/>
      <c r="S307" s="441"/>
      <c r="T307" s="441"/>
      <c r="U307" s="441"/>
      <c r="V307" s="441"/>
      <c r="W307" s="441"/>
      <c r="X307" s="441"/>
      <c r="Y307" s="441"/>
      <c r="Z307" s="441"/>
    </row>
    <row r="308" spans="1:26" ht="12.75" customHeight="1" x14ac:dyDescent="0.2">
      <c r="A308" s="441"/>
      <c r="B308" s="441"/>
      <c r="C308" s="441"/>
      <c r="D308" s="447"/>
      <c r="E308" s="447"/>
      <c r="F308" s="447"/>
      <c r="G308" s="447"/>
      <c r="H308" s="447"/>
      <c r="I308" s="447"/>
      <c r="J308" s="447"/>
      <c r="K308" s="447"/>
      <c r="L308" s="447"/>
      <c r="M308" s="447"/>
      <c r="N308" s="447"/>
      <c r="O308" s="441"/>
      <c r="P308" s="441"/>
      <c r="Q308" s="441"/>
      <c r="R308" s="441"/>
      <c r="S308" s="441"/>
      <c r="T308" s="441"/>
      <c r="U308" s="441"/>
      <c r="V308" s="441"/>
      <c r="W308" s="441"/>
      <c r="X308" s="441"/>
      <c r="Y308" s="441"/>
      <c r="Z308" s="441"/>
    </row>
    <row r="309" spans="1:26" ht="12.75" customHeight="1" x14ac:dyDescent="0.2">
      <c r="A309" s="441"/>
      <c r="B309" s="441"/>
      <c r="C309" s="441"/>
      <c r="D309" s="447"/>
      <c r="E309" s="447"/>
      <c r="F309" s="447"/>
      <c r="G309" s="447"/>
      <c r="H309" s="447"/>
      <c r="I309" s="447"/>
      <c r="J309" s="447"/>
      <c r="K309" s="447"/>
      <c r="L309" s="447"/>
      <c r="M309" s="447"/>
      <c r="N309" s="447"/>
      <c r="O309" s="441"/>
      <c r="P309" s="441"/>
      <c r="Q309" s="441"/>
      <c r="R309" s="441"/>
      <c r="S309" s="441"/>
      <c r="T309" s="441"/>
      <c r="U309" s="441"/>
      <c r="V309" s="441"/>
      <c r="W309" s="441"/>
      <c r="X309" s="441"/>
      <c r="Y309" s="441"/>
      <c r="Z309" s="441"/>
    </row>
    <row r="310" spans="1:26" ht="12.75" customHeight="1" x14ac:dyDescent="0.2">
      <c r="A310" s="441"/>
      <c r="B310" s="441"/>
      <c r="C310" s="441"/>
      <c r="D310" s="447"/>
      <c r="E310" s="447"/>
      <c r="F310" s="447"/>
      <c r="G310" s="447"/>
      <c r="H310" s="447"/>
      <c r="I310" s="447"/>
      <c r="J310" s="447"/>
      <c r="K310" s="447"/>
      <c r="L310" s="447"/>
      <c r="M310" s="447"/>
      <c r="N310" s="447"/>
      <c r="O310" s="441"/>
      <c r="P310" s="441"/>
      <c r="Q310" s="441"/>
      <c r="R310" s="441"/>
      <c r="S310" s="441"/>
      <c r="T310" s="441"/>
      <c r="U310" s="441"/>
      <c r="V310" s="441"/>
      <c r="W310" s="441"/>
      <c r="X310" s="441"/>
      <c r="Y310" s="441"/>
      <c r="Z310" s="441"/>
    </row>
    <row r="311" spans="1:26" ht="12.75" customHeight="1" x14ac:dyDescent="0.2">
      <c r="A311" s="441"/>
      <c r="B311" s="441"/>
      <c r="C311" s="441"/>
      <c r="D311" s="447"/>
      <c r="E311" s="447"/>
      <c r="F311" s="447"/>
      <c r="G311" s="447"/>
      <c r="H311" s="447"/>
      <c r="I311" s="447"/>
      <c r="J311" s="447"/>
      <c r="K311" s="447"/>
      <c r="L311" s="447"/>
      <c r="M311" s="447"/>
      <c r="N311" s="447"/>
      <c r="O311" s="441"/>
      <c r="P311" s="441"/>
      <c r="Q311" s="441"/>
      <c r="R311" s="441"/>
      <c r="S311" s="441"/>
      <c r="T311" s="441"/>
      <c r="U311" s="441"/>
      <c r="V311" s="441"/>
      <c r="W311" s="441"/>
      <c r="X311" s="441"/>
      <c r="Y311" s="441"/>
      <c r="Z311" s="441"/>
    </row>
    <row r="312" spans="1:26" ht="12.75" customHeight="1" x14ac:dyDescent="0.2">
      <c r="A312" s="441"/>
      <c r="B312" s="441"/>
      <c r="C312" s="441"/>
      <c r="D312" s="447"/>
      <c r="E312" s="447"/>
      <c r="F312" s="447"/>
      <c r="G312" s="447"/>
      <c r="H312" s="447"/>
      <c r="I312" s="447"/>
      <c r="J312" s="447"/>
      <c r="K312" s="447"/>
      <c r="L312" s="447"/>
      <c r="M312" s="447"/>
      <c r="N312" s="447"/>
      <c r="O312" s="441"/>
      <c r="P312" s="441"/>
      <c r="Q312" s="441"/>
      <c r="R312" s="441"/>
      <c r="S312" s="441"/>
      <c r="T312" s="441"/>
      <c r="U312" s="441"/>
      <c r="V312" s="441"/>
      <c r="W312" s="441"/>
      <c r="X312" s="441"/>
      <c r="Y312" s="441"/>
      <c r="Z312" s="441"/>
    </row>
    <row r="313" spans="1:26" ht="12.75" customHeight="1" x14ac:dyDescent="0.2">
      <c r="A313" s="441"/>
      <c r="B313" s="441"/>
      <c r="C313" s="441"/>
      <c r="D313" s="447"/>
      <c r="E313" s="447"/>
      <c r="F313" s="447"/>
      <c r="G313" s="447"/>
      <c r="H313" s="447"/>
      <c r="I313" s="447"/>
      <c r="J313" s="447"/>
      <c r="K313" s="447"/>
      <c r="L313" s="447"/>
      <c r="M313" s="447"/>
      <c r="N313" s="447"/>
      <c r="O313" s="441"/>
      <c r="P313" s="441"/>
      <c r="Q313" s="441"/>
      <c r="R313" s="441"/>
      <c r="S313" s="441"/>
      <c r="T313" s="441"/>
      <c r="U313" s="441"/>
      <c r="V313" s="441"/>
      <c r="W313" s="441"/>
      <c r="X313" s="441"/>
      <c r="Y313" s="441"/>
      <c r="Z313" s="441"/>
    </row>
    <row r="314" spans="1:26" ht="12.75" customHeight="1" x14ac:dyDescent="0.2">
      <c r="A314" s="441"/>
      <c r="B314" s="441"/>
      <c r="C314" s="441"/>
      <c r="D314" s="447"/>
      <c r="E314" s="447"/>
      <c r="F314" s="447"/>
      <c r="G314" s="447"/>
      <c r="H314" s="447"/>
      <c r="I314" s="447"/>
      <c r="J314" s="447"/>
      <c r="K314" s="447"/>
      <c r="L314" s="447"/>
      <c r="M314" s="447"/>
      <c r="N314" s="447"/>
      <c r="O314" s="441"/>
      <c r="P314" s="441"/>
      <c r="Q314" s="441"/>
      <c r="R314" s="441"/>
      <c r="S314" s="441"/>
      <c r="T314" s="441"/>
      <c r="U314" s="441"/>
      <c r="V314" s="441"/>
      <c r="W314" s="441"/>
      <c r="X314" s="441"/>
      <c r="Y314" s="441"/>
      <c r="Z314" s="441"/>
    </row>
    <row r="315" spans="1:26" ht="12.75" customHeight="1" x14ac:dyDescent="0.2">
      <c r="A315" s="441"/>
      <c r="B315" s="441"/>
      <c r="C315" s="441"/>
      <c r="D315" s="447"/>
      <c r="E315" s="447"/>
      <c r="F315" s="447"/>
      <c r="G315" s="447"/>
      <c r="H315" s="447"/>
      <c r="I315" s="447"/>
      <c r="J315" s="447"/>
      <c r="K315" s="447"/>
      <c r="L315" s="447"/>
      <c r="M315" s="447"/>
      <c r="N315" s="447"/>
      <c r="O315" s="441"/>
      <c r="P315" s="441"/>
      <c r="Q315" s="441"/>
      <c r="R315" s="441"/>
      <c r="S315" s="441"/>
      <c r="T315" s="441"/>
      <c r="U315" s="441"/>
      <c r="V315" s="441"/>
      <c r="W315" s="441"/>
      <c r="X315" s="441"/>
      <c r="Y315" s="441"/>
      <c r="Z315" s="441"/>
    </row>
    <row r="316" spans="1:26" ht="12.75" customHeight="1" x14ac:dyDescent="0.2">
      <c r="A316" s="441"/>
      <c r="B316" s="441"/>
      <c r="C316" s="441"/>
      <c r="D316" s="447"/>
      <c r="E316" s="447"/>
      <c r="F316" s="447"/>
      <c r="G316" s="447"/>
      <c r="H316" s="447"/>
      <c r="I316" s="447"/>
      <c r="J316" s="447"/>
      <c r="K316" s="447"/>
      <c r="L316" s="447"/>
      <c r="M316" s="447"/>
      <c r="N316" s="447"/>
      <c r="O316" s="441"/>
      <c r="P316" s="441"/>
      <c r="Q316" s="441"/>
      <c r="R316" s="441"/>
      <c r="S316" s="441"/>
      <c r="T316" s="441"/>
      <c r="U316" s="441"/>
      <c r="V316" s="441"/>
      <c r="W316" s="441"/>
      <c r="X316" s="441"/>
      <c r="Y316" s="441"/>
      <c r="Z316" s="441"/>
    </row>
    <row r="317" spans="1:26" ht="12.75" customHeight="1" x14ac:dyDescent="0.2">
      <c r="A317" s="441"/>
      <c r="B317" s="441"/>
      <c r="C317" s="441"/>
      <c r="D317" s="447"/>
      <c r="E317" s="447"/>
      <c r="F317" s="447"/>
      <c r="G317" s="447"/>
      <c r="H317" s="447"/>
      <c r="I317" s="447"/>
      <c r="J317" s="447"/>
      <c r="K317" s="447"/>
      <c r="L317" s="447"/>
      <c r="M317" s="447"/>
      <c r="N317" s="447"/>
      <c r="O317" s="441"/>
      <c r="P317" s="441"/>
      <c r="Q317" s="441"/>
      <c r="R317" s="441"/>
      <c r="S317" s="441"/>
      <c r="T317" s="441"/>
      <c r="U317" s="441"/>
      <c r="V317" s="441"/>
      <c r="W317" s="441"/>
      <c r="X317" s="441"/>
      <c r="Y317" s="441"/>
      <c r="Z317" s="441"/>
    </row>
    <row r="318" spans="1:26" ht="12.75" customHeight="1" x14ac:dyDescent="0.2">
      <c r="A318" s="441"/>
      <c r="B318" s="441"/>
      <c r="C318" s="441"/>
      <c r="D318" s="447"/>
      <c r="E318" s="447"/>
      <c r="F318" s="447"/>
      <c r="G318" s="447"/>
      <c r="H318" s="447"/>
      <c r="I318" s="447"/>
      <c r="J318" s="447"/>
      <c r="K318" s="447"/>
      <c r="L318" s="447"/>
      <c r="M318" s="447"/>
      <c r="N318" s="447"/>
      <c r="O318" s="441"/>
      <c r="P318" s="441"/>
      <c r="Q318" s="441"/>
      <c r="R318" s="441"/>
      <c r="S318" s="441"/>
      <c r="T318" s="441"/>
      <c r="U318" s="441"/>
      <c r="V318" s="441"/>
      <c r="W318" s="441"/>
      <c r="X318" s="441"/>
      <c r="Y318" s="441"/>
      <c r="Z318" s="441"/>
    </row>
    <row r="319" spans="1:26" ht="12.75" customHeight="1" x14ac:dyDescent="0.2">
      <c r="A319" s="441"/>
      <c r="B319" s="441"/>
      <c r="C319" s="441"/>
      <c r="D319" s="447"/>
      <c r="E319" s="447"/>
      <c r="F319" s="447"/>
      <c r="G319" s="447"/>
      <c r="H319" s="447"/>
      <c r="I319" s="447"/>
      <c r="J319" s="447"/>
      <c r="K319" s="447"/>
      <c r="L319" s="447"/>
      <c r="M319" s="447"/>
      <c r="N319" s="447"/>
      <c r="O319" s="441"/>
      <c r="P319" s="441"/>
      <c r="Q319" s="441"/>
      <c r="R319" s="441"/>
      <c r="S319" s="441"/>
      <c r="T319" s="441"/>
      <c r="U319" s="441"/>
      <c r="V319" s="441"/>
      <c r="W319" s="441"/>
      <c r="X319" s="441"/>
      <c r="Y319" s="441"/>
      <c r="Z319" s="441"/>
    </row>
    <row r="320" spans="1:26" ht="12.75" customHeight="1" x14ac:dyDescent="0.2">
      <c r="A320" s="441"/>
      <c r="B320" s="441"/>
      <c r="C320" s="441"/>
      <c r="D320" s="447"/>
      <c r="E320" s="447"/>
      <c r="F320" s="447"/>
      <c r="G320" s="447"/>
      <c r="H320" s="447"/>
      <c r="I320" s="447"/>
      <c r="J320" s="447"/>
      <c r="K320" s="447"/>
      <c r="L320" s="447"/>
      <c r="M320" s="447"/>
      <c r="N320" s="447"/>
      <c r="O320" s="441"/>
      <c r="P320" s="441"/>
      <c r="Q320" s="441"/>
      <c r="R320" s="441"/>
      <c r="S320" s="441"/>
      <c r="T320" s="441"/>
      <c r="U320" s="441"/>
      <c r="V320" s="441"/>
      <c r="W320" s="441"/>
      <c r="X320" s="441"/>
      <c r="Y320" s="441"/>
      <c r="Z320" s="441"/>
    </row>
    <row r="321" spans="1:26" ht="12.75" customHeight="1" x14ac:dyDescent="0.2">
      <c r="A321" s="441"/>
      <c r="B321" s="441"/>
      <c r="C321" s="441"/>
      <c r="D321" s="447"/>
      <c r="E321" s="447"/>
      <c r="F321" s="447"/>
      <c r="G321" s="447"/>
      <c r="H321" s="447"/>
      <c r="I321" s="447"/>
      <c r="J321" s="447"/>
      <c r="K321" s="447"/>
      <c r="L321" s="447"/>
      <c r="M321" s="447"/>
      <c r="N321" s="447"/>
      <c r="O321" s="441"/>
      <c r="P321" s="441"/>
      <c r="Q321" s="441"/>
      <c r="R321" s="441"/>
      <c r="S321" s="441"/>
      <c r="T321" s="441"/>
      <c r="U321" s="441"/>
      <c r="V321" s="441"/>
      <c r="W321" s="441"/>
      <c r="X321" s="441"/>
      <c r="Y321" s="441"/>
      <c r="Z321" s="441"/>
    </row>
    <row r="322" spans="1:26" ht="12.75" customHeight="1" x14ac:dyDescent="0.2">
      <c r="A322" s="441"/>
      <c r="B322" s="441"/>
      <c r="C322" s="441"/>
      <c r="D322" s="447"/>
      <c r="E322" s="447"/>
      <c r="F322" s="447"/>
      <c r="G322" s="447"/>
      <c r="H322" s="447"/>
      <c r="I322" s="447"/>
      <c r="J322" s="447"/>
      <c r="K322" s="447"/>
      <c r="L322" s="447"/>
      <c r="M322" s="447"/>
      <c r="N322" s="447"/>
      <c r="O322" s="441"/>
      <c r="P322" s="441"/>
      <c r="Q322" s="441"/>
      <c r="R322" s="441"/>
      <c r="S322" s="441"/>
      <c r="T322" s="441"/>
      <c r="U322" s="441"/>
      <c r="V322" s="441"/>
      <c r="W322" s="441"/>
      <c r="X322" s="441"/>
      <c r="Y322" s="441"/>
      <c r="Z322" s="441"/>
    </row>
    <row r="323" spans="1:26" ht="12.75" customHeight="1" x14ac:dyDescent="0.2">
      <c r="A323" s="441"/>
      <c r="B323" s="441"/>
      <c r="C323" s="441"/>
      <c r="D323" s="447"/>
      <c r="E323" s="447"/>
      <c r="F323" s="447"/>
      <c r="G323" s="447"/>
      <c r="H323" s="447"/>
      <c r="I323" s="447"/>
      <c r="J323" s="447"/>
      <c r="K323" s="447"/>
      <c r="L323" s="447"/>
      <c r="M323" s="447"/>
      <c r="N323" s="447"/>
      <c r="O323" s="441"/>
      <c r="P323" s="441"/>
      <c r="Q323" s="441"/>
      <c r="R323" s="441"/>
      <c r="S323" s="441"/>
      <c r="T323" s="441"/>
      <c r="U323" s="441"/>
      <c r="V323" s="441"/>
      <c r="W323" s="441"/>
      <c r="X323" s="441"/>
      <c r="Y323" s="441"/>
      <c r="Z323" s="441"/>
    </row>
    <row r="324" spans="1:26" ht="12.75" customHeight="1" x14ac:dyDescent="0.2">
      <c r="A324" s="441"/>
      <c r="B324" s="441"/>
      <c r="C324" s="441"/>
      <c r="D324" s="447"/>
      <c r="E324" s="447"/>
      <c r="F324" s="447"/>
      <c r="G324" s="447"/>
      <c r="H324" s="447"/>
      <c r="I324" s="447"/>
      <c r="J324" s="447"/>
      <c r="K324" s="447"/>
      <c r="L324" s="447"/>
      <c r="M324" s="447"/>
      <c r="N324" s="447"/>
      <c r="O324" s="441"/>
      <c r="P324" s="441"/>
      <c r="Q324" s="441"/>
      <c r="R324" s="441"/>
      <c r="S324" s="441"/>
      <c r="T324" s="441"/>
      <c r="U324" s="441"/>
      <c r="V324" s="441"/>
      <c r="W324" s="441"/>
      <c r="X324" s="441"/>
      <c r="Y324" s="441"/>
      <c r="Z324" s="441"/>
    </row>
    <row r="325" spans="1:26" ht="12.75" customHeight="1" x14ac:dyDescent="0.2">
      <c r="A325" s="441"/>
      <c r="B325" s="441"/>
      <c r="C325" s="441"/>
      <c r="D325" s="447"/>
      <c r="E325" s="447"/>
      <c r="F325" s="447"/>
      <c r="G325" s="447"/>
      <c r="H325" s="447"/>
      <c r="I325" s="447"/>
      <c r="J325" s="447"/>
      <c r="K325" s="447"/>
      <c r="L325" s="447"/>
      <c r="M325" s="447"/>
      <c r="N325" s="447"/>
      <c r="O325" s="441"/>
      <c r="P325" s="441"/>
      <c r="Q325" s="441"/>
      <c r="R325" s="441"/>
      <c r="S325" s="441"/>
      <c r="T325" s="441"/>
      <c r="U325" s="441"/>
      <c r="V325" s="441"/>
      <c r="W325" s="441"/>
      <c r="X325" s="441"/>
      <c r="Y325" s="441"/>
      <c r="Z325" s="441"/>
    </row>
    <row r="326" spans="1:26" ht="12.75" customHeight="1" x14ac:dyDescent="0.2">
      <c r="A326" s="441"/>
      <c r="B326" s="441"/>
      <c r="C326" s="441"/>
      <c r="D326" s="447"/>
      <c r="E326" s="447"/>
      <c r="F326" s="447"/>
      <c r="G326" s="447"/>
      <c r="H326" s="447"/>
      <c r="I326" s="447"/>
      <c r="J326" s="447"/>
      <c r="K326" s="447"/>
      <c r="L326" s="447"/>
      <c r="M326" s="447"/>
      <c r="N326" s="447"/>
      <c r="O326" s="441"/>
      <c r="P326" s="441"/>
      <c r="Q326" s="441"/>
      <c r="R326" s="441"/>
      <c r="S326" s="441"/>
      <c r="T326" s="441"/>
      <c r="U326" s="441"/>
      <c r="V326" s="441"/>
      <c r="W326" s="441"/>
      <c r="X326" s="441"/>
      <c r="Y326" s="441"/>
      <c r="Z326" s="441"/>
    </row>
    <row r="327" spans="1:26" ht="12.75" customHeight="1" x14ac:dyDescent="0.2">
      <c r="A327" s="441"/>
      <c r="B327" s="441"/>
      <c r="C327" s="441"/>
      <c r="D327" s="447"/>
      <c r="E327" s="447"/>
      <c r="F327" s="447"/>
      <c r="G327" s="447"/>
      <c r="H327" s="447"/>
      <c r="I327" s="447"/>
      <c r="J327" s="447"/>
      <c r="K327" s="447"/>
      <c r="L327" s="447"/>
      <c r="M327" s="447"/>
      <c r="N327" s="447"/>
      <c r="O327" s="441"/>
      <c r="P327" s="441"/>
      <c r="Q327" s="441"/>
      <c r="R327" s="441"/>
      <c r="S327" s="441"/>
      <c r="T327" s="441"/>
      <c r="U327" s="441"/>
      <c r="V327" s="441"/>
      <c r="W327" s="441"/>
      <c r="X327" s="441"/>
      <c r="Y327" s="441"/>
      <c r="Z327" s="441"/>
    </row>
    <row r="328" spans="1:26" ht="12.75" customHeight="1" x14ac:dyDescent="0.2">
      <c r="A328" s="441"/>
      <c r="B328" s="441"/>
      <c r="C328" s="441"/>
      <c r="D328" s="447"/>
      <c r="E328" s="447"/>
      <c r="F328" s="447"/>
      <c r="G328" s="447"/>
      <c r="H328" s="447"/>
      <c r="I328" s="447"/>
      <c r="J328" s="447"/>
      <c r="K328" s="447"/>
      <c r="L328" s="447"/>
      <c r="M328" s="447"/>
      <c r="N328" s="447"/>
      <c r="O328" s="441"/>
      <c r="P328" s="441"/>
      <c r="Q328" s="441"/>
      <c r="R328" s="441"/>
      <c r="S328" s="441"/>
      <c r="T328" s="441"/>
      <c r="U328" s="441"/>
      <c r="V328" s="441"/>
      <c r="W328" s="441"/>
      <c r="X328" s="441"/>
      <c r="Y328" s="441"/>
      <c r="Z328" s="441"/>
    </row>
    <row r="329" spans="1:26" ht="12.75" customHeight="1" x14ac:dyDescent="0.2">
      <c r="A329" s="441"/>
      <c r="B329" s="441"/>
      <c r="C329" s="441"/>
      <c r="D329" s="447"/>
      <c r="E329" s="447"/>
      <c r="F329" s="447"/>
      <c r="G329" s="447"/>
      <c r="H329" s="447"/>
      <c r="I329" s="447"/>
      <c r="J329" s="447"/>
      <c r="K329" s="447"/>
      <c r="L329" s="447"/>
      <c r="M329" s="447"/>
      <c r="N329" s="447"/>
      <c r="O329" s="441"/>
      <c r="P329" s="441"/>
      <c r="Q329" s="441"/>
      <c r="R329" s="441"/>
      <c r="S329" s="441"/>
      <c r="T329" s="441"/>
      <c r="U329" s="441"/>
      <c r="V329" s="441"/>
      <c r="W329" s="441"/>
      <c r="X329" s="441"/>
      <c r="Y329" s="441"/>
      <c r="Z329" s="441"/>
    </row>
    <row r="330" spans="1:26" ht="12.75" customHeight="1" x14ac:dyDescent="0.2">
      <c r="A330" s="441"/>
      <c r="B330" s="441"/>
      <c r="C330" s="441"/>
      <c r="D330" s="447"/>
      <c r="E330" s="447"/>
      <c r="F330" s="447"/>
      <c r="G330" s="447"/>
      <c r="H330" s="447"/>
      <c r="I330" s="447"/>
      <c r="J330" s="447"/>
      <c r="K330" s="447"/>
      <c r="L330" s="447"/>
      <c r="M330" s="447"/>
      <c r="N330" s="447"/>
      <c r="O330" s="441"/>
      <c r="P330" s="441"/>
      <c r="Q330" s="441"/>
      <c r="R330" s="441"/>
      <c r="S330" s="441"/>
      <c r="T330" s="441"/>
      <c r="U330" s="441"/>
      <c r="V330" s="441"/>
      <c r="W330" s="441"/>
      <c r="X330" s="441"/>
      <c r="Y330" s="441"/>
      <c r="Z330" s="441"/>
    </row>
    <row r="331" spans="1:26" ht="12.75" customHeight="1" x14ac:dyDescent="0.2">
      <c r="A331" s="441"/>
      <c r="B331" s="441"/>
      <c r="C331" s="441"/>
      <c r="D331" s="447"/>
      <c r="E331" s="447"/>
      <c r="F331" s="447"/>
      <c r="G331" s="447"/>
      <c r="H331" s="447"/>
      <c r="I331" s="447"/>
      <c r="J331" s="447"/>
      <c r="K331" s="447"/>
      <c r="L331" s="447"/>
      <c r="M331" s="447"/>
      <c r="N331" s="447"/>
      <c r="O331" s="441"/>
      <c r="P331" s="441"/>
      <c r="Q331" s="441"/>
      <c r="R331" s="441"/>
      <c r="S331" s="441"/>
      <c r="T331" s="441"/>
      <c r="U331" s="441"/>
      <c r="V331" s="441"/>
      <c r="W331" s="441"/>
      <c r="X331" s="441"/>
      <c r="Y331" s="441"/>
      <c r="Z331" s="441"/>
    </row>
    <row r="332" spans="1:26" ht="12.75" customHeight="1" x14ac:dyDescent="0.2">
      <c r="A332" s="441"/>
      <c r="B332" s="441"/>
      <c r="C332" s="441"/>
      <c r="D332" s="447"/>
      <c r="E332" s="447"/>
      <c r="F332" s="447"/>
      <c r="G332" s="447"/>
      <c r="H332" s="447"/>
      <c r="I332" s="447"/>
      <c r="J332" s="447"/>
      <c r="K332" s="447"/>
      <c r="L332" s="447"/>
      <c r="M332" s="447"/>
      <c r="N332" s="447"/>
      <c r="O332" s="441"/>
      <c r="P332" s="441"/>
      <c r="Q332" s="441"/>
      <c r="R332" s="441"/>
      <c r="S332" s="441"/>
      <c r="T332" s="441"/>
      <c r="U332" s="441"/>
      <c r="V332" s="441"/>
      <c r="W332" s="441"/>
      <c r="X332" s="441"/>
      <c r="Y332" s="441"/>
      <c r="Z332" s="441"/>
    </row>
    <row r="333" spans="1:26" ht="12.75" customHeight="1" x14ac:dyDescent="0.2">
      <c r="A333" s="441"/>
      <c r="B333" s="441"/>
      <c r="C333" s="441"/>
      <c r="D333" s="447"/>
      <c r="E333" s="447"/>
      <c r="F333" s="447"/>
      <c r="G333" s="447"/>
      <c r="H333" s="447"/>
      <c r="I333" s="447"/>
      <c r="J333" s="447"/>
      <c r="K333" s="447"/>
      <c r="L333" s="447"/>
      <c r="M333" s="447"/>
      <c r="N333" s="447"/>
      <c r="O333" s="441"/>
      <c r="P333" s="441"/>
      <c r="Q333" s="441"/>
      <c r="R333" s="441"/>
      <c r="S333" s="441"/>
      <c r="T333" s="441"/>
      <c r="U333" s="441"/>
      <c r="V333" s="441"/>
      <c r="W333" s="441"/>
      <c r="X333" s="441"/>
      <c r="Y333" s="441"/>
      <c r="Z333" s="441"/>
    </row>
    <row r="334" spans="1:26" ht="12.75" customHeight="1" x14ac:dyDescent="0.2">
      <c r="A334" s="441"/>
      <c r="B334" s="441"/>
      <c r="C334" s="441"/>
      <c r="D334" s="447"/>
      <c r="E334" s="447"/>
      <c r="F334" s="447"/>
      <c r="G334" s="447"/>
      <c r="H334" s="447"/>
      <c r="I334" s="447"/>
      <c r="J334" s="447"/>
      <c r="K334" s="447"/>
      <c r="L334" s="447"/>
      <c r="M334" s="447"/>
      <c r="N334" s="447"/>
      <c r="O334" s="441"/>
      <c r="P334" s="441"/>
      <c r="Q334" s="441"/>
      <c r="R334" s="441"/>
      <c r="S334" s="441"/>
      <c r="T334" s="441"/>
      <c r="U334" s="441"/>
      <c r="V334" s="441"/>
      <c r="W334" s="441"/>
      <c r="X334" s="441"/>
      <c r="Y334" s="441"/>
      <c r="Z334" s="441"/>
    </row>
    <row r="335" spans="1:26" ht="12.75" customHeight="1" x14ac:dyDescent="0.2">
      <c r="A335" s="441"/>
      <c r="B335" s="441"/>
      <c r="C335" s="441"/>
      <c r="D335" s="447"/>
      <c r="E335" s="447"/>
      <c r="F335" s="447"/>
      <c r="G335" s="447"/>
      <c r="H335" s="447"/>
      <c r="I335" s="447"/>
      <c r="J335" s="447"/>
      <c r="K335" s="447"/>
      <c r="L335" s="447"/>
      <c r="M335" s="447"/>
      <c r="N335" s="447"/>
      <c r="O335" s="441"/>
      <c r="P335" s="441"/>
      <c r="Q335" s="441"/>
      <c r="R335" s="441"/>
      <c r="S335" s="441"/>
      <c r="T335" s="441"/>
      <c r="U335" s="441"/>
      <c r="V335" s="441"/>
      <c r="W335" s="441"/>
      <c r="X335" s="441"/>
      <c r="Y335" s="441"/>
      <c r="Z335" s="441"/>
    </row>
    <row r="336" spans="1:26" ht="12.75" customHeight="1" x14ac:dyDescent="0.2">
      <c r="A336" s="441"/>
      <c r="B336" s="441"/>
      <c r="C336" s="441"/>
      <c r="D336" s="447"/>
      <c r="E336" s="447"/>
      <c r="F336" s="447"/>
      <c r="G336" s="447"/>
      <c r="H336" s="447"/>
      <c r="I336" s="447"/>
      <c r="J336" s="447"/>
      <c r="K336" s="447"/>
      <c r="L336" s="447"/>
      <c r="M336" s="447"/>
      <c r="N336" s="447"/>
      <c r="O336" s="441"/>
      <c r="P336" s="441"/>
      <c r="Q336" s="441"/>
      <c r="R336" s="441"/>
      <c r="S336" s="441"/>
      <c r="T336" s="441"/>
      <c r="U336" s="441"/>
      <c r="V336" s="441"/>
      <c r="W336" s="441"/>
      <c r="X336" s="441"/>
      <c r="Y336" s="441"/>
      <c r="Z336" s="441"/>
    </row>
    <row r="337" spans="1:26" ht="12.75" customHeight="1" x14ac:dyDescent="0.2">
      <c r="A337" s="441"/>
      <c r="B337" s="441"/>
      <c r="C337" s="441"/>
      <c r="D337" s="447"/>
      <c r="E337" s="447"/>
      <c r="F337" s="447"/>
      <c r="G337" s="447"/>
      <c r="H337" s="447"/>
      <c r="I337" s="447"/>
      <c r="J337" s="447"/>
      <c r="K337" s="447"/>
      <c r="L337" s="447"/>
      <c r="M337" s="447"/>
      <c r="N337" s="447"/>
      <c r="O337" s="441"/>
      <c r="P337" s="441"/>
      <c r="Q337" s="441"/>
      <c r="R337" s="441"/>
      <c r="S337" s="441"/>
      <c r="T337" s="441"/>
      <c r="U337" s="441"/>
      <c r="V337" s="441"/>
      <c r="W337" s="441"/>
      <c r="X337" s="441"/>
      <c r="Y337" s="441"/>
      <c r="Z337" s="441"/>
    </row>
    <row r="338" spans="1:26" ht="12.75" customHeight="1" x14ac:dyDescent="0.2">
      <c r="A338" s="441"/>
      <c r="B338" s="441"/>
      <c r="C338" s="441"/>
      <c r="D338" s="447"/>
      <c r="E338" s="447"/>
      <c r="F338" s="447"/>
      <c r="G338" s="447"/>
      <c r="H338" s="447"/>
      <c r="I338" s="447"/>
      <c r="J338" s="447"/>
      <c r="K338" s="447"/>
      <c r="L338" s="447"/>
      <c r="M338" s="447"/>
      <c r="N338" s="447"/>
      <c r="O338" s="441"/>
      <c r="P338" s="441"/>
      <c r="Q338" s="441"/>
      <c r="R338" s="441"/>
      <c r="S338" s="441"/>
      <c r="T338" s="441"/>
      <c r="U338" s="441"/>
      <c r="V338" s="441"/>
      <c r="W338" s="441"/>
      <c r="X338" s="441"/>
      <c r="Y338" s="441"/>
      <c r="Z338" s="441"/>
    </row>
    <row r="339" spans="1:26" ht="12.75" customHeight="1" x14ac:dyDescent="0.2">
      <c r="A339" s="441"/>
      <c r="B339" s="441"/>
      <c r="C339" s="441"/>
      <c r="D339" s="447"/>
      <c r="E339" s="447"/>
      <c r="F339" s="447"/>
      <c r="G339" s="447"/>
      <c r="H339" s="447"/>
      <c r="I339" s="447"/>
      <c r="J339" s="447"/>
      <c r="K339" s="447"/>
      <c r="L339" s="447"/>
      <c r="M339" s="447"/>
      <c r="N339" s="447"/>
      <c r="O339" s="441"/>
      <c r="P339" s="441"/>
      <c r="Q339" s="441"/>
      <c r="R339" s="441"/>
      <c r="S339" s="441"/>
      <c r="T339" s="441"/>
      <c r="U339" s="441"/>
      <c r="V339" s="441"/>
      <c r="W339" s="441"/>
      <c r="X339" s="441"/>
      <c r="Y339" s="441"/>
      <c r="Z339" s="441"/>
    </row>
    <row r="340" spans="1:26" ht="12.75" customHeight="1" x14ac:dyDescent="0.2">
      <c r="A340" s="441"/>
      <c r="B340" s="441"/>
      <c r="C340" s="441"/>
      <c r="D340" s="447"/>
      <c r="E340" s="447"/>
      <c r="F340" s="447"/>
      <c r="G340" s="447"/>
      <c r="H340" s="447"/>
      <c r="I340" s="447"/>
      <c r="J340" s="447"/>
      <c r="K340" s="447"/>
      <c r="L340" s="447"/>
      <c r="M340" s="447"/>
      <c r="N340" s="447"/>
      <c r="O340" s="441"/>
      <c r="P340" s="441"/>
      <c r="Q340" s="441"/>
      <c r="R340" s="441"/>
      <c r="S340" s="441"/>
      <c r="T340" s="441"/>
      <c r="U340" s="441"/>
      <c r="V340" s="441"/>
      <c r="W340" s="441"/>
      <c r="X340" s="441"/>
      <c r="Y340" s="441"/>
      <c r="Z340" s="441"/>
    </row>
    <row r="341" spans="1:26" ht="12.75" customHeight="1" x14ac:dyDescent="0.2">
      <c r="A341" s="441"/>
      <c r="B341" s="441"/>
      <c r="C341" s="441"/>
      <c r="D341" s="447"/>
      <c r="E341" s="447"/>
      <c r="F341" s="447"/>
      <c r="G341" s="447"/>
      <c r="H341" s="447"/>
      <c r="I341" s="447"/>
      <c r="J341" s="447"/>
      <c r="K341" s="447"/>
      <c r="L341" s="447"/>
      <c r="M341" s="447"/>
      <c r="N341" s="447"/>
      <c r="O341" s="441"/>
      <c r="P341" s="441"/>
      <c r="Q341" s="441"/>
      <c r="R341" s="441"/>
      <c r="S341" s="441"/>
      <c r="T341" s="441"/>
      <c r="U341" s="441"/>
      <c r="V341" s="441"/>
      <c r="W341" s="441"/>
      <c r="X341" s="441"/>
      <c r="Y341" s="441"/>
      <c r="Z341" s="441"/>
    </row>
    <row r="342" spans="1:26" ht="12.75" customHeight="1" x14ac:dyDescent="0.2">
      <c r="A342" s="441"/>
      <c r="B342" s="441"/>
      <c r="C342" s="441"/>
      <c r="D342" s="447"/>
      <c r="E342" s="447"/>
      <c r="F342" s="447"/>
      <c r="G342" s="447"/>
      <c r="H342" s="447"/>
      <c r="I342" s="447"/>
      <c r="J342" s="447"/>
      <c r="K342" s="447"/>
      <c r="L342" s="447"/>
      <c r="M342" s="447"/>
      <c r="N342" s="447"/>
      <c r="O342" s="441"/>
      <c r="P342" s="441"/>
      <c r="Q342" s="441"/>
      <c r="R342" s="441"/>
      <c r="S342" s="441"/>
      <c r="T342" s="441"/>
      <c r="U342" s="441"/>
      <c r="V342" s="441"/>
      <c r="W342" s="441"/>
      <c r="X342" s="441"/>
      <c r="Y342" s="441"/>
      <c r="Z342" s="441"/>
    </row>
    <row r="343" spans="1:26" ht="12.75" customHeight="1" x14ac:dyDescent="0.2">
      <c r="A343" s="441"/>
      <c r="B343" s="441"/>
      <c r="C343" s="441"/>
      <c r="D343" s="447"/>
      <c r="E343" s="447"/>
      <c r="F343" s="447"/>
      <c r="G343" s="447"/>
      <c r="H343" s="447"/>
      <c r="I343" s="447"/>
      <c r="J343" s="447"/>
      <c r="K343" s="447"/>
      <c r="L343" s="447"/>
      <c r="M343" s="447"/>
      <c r="N343" s="447"/>
      <c r="O343" s="441"/>
      <c r="P343" s="441"/>
      <c r="Q343" s="441"/>
      <c r="R343" s="441"/>
      <c r="S343" s="441"/>
      <c r="T343" s="441"/>
      <c r="U343" s="441"/>
      <c r="V343" s="441"/>
      <c r="W343" s="441"/>
      <c r="X343" s="441"/>
      <c r="Y343" s="441"/>
      <c r="Z343" s="441"/>
    </row>
    <row r="344" spans="1:26" ht="12.75" customHeight="1" x14ac:dyDescent="0.2">
      <c r="A344" s="441"/>
      <c r="B344" s="441"/>
      <c r="C344" s="441"/>
      <c r="D344" s="447"/>
      <c r="E344" s="447"/>
      <c r="F344" s="447"/>
      <c r="G344" s="447"/>
      <c r="H344" s="447"/>
      <c r="I344" s="447"/>
      <c r="J344" s="447"/>
      <c r="K344" s="447"/>
      <c r="L344" s="447"/>
      <c r="M344" s="447"/>
      <c r="N344" s="447"/>
      <c r="O344" s="441"/>
      <c r="P344" s="441"/>
      <c r="Q344" s="441"/>
      <c r="R344" s="441"/>
      <c r="S344" s="441"/>
      <c r="T344" s="441"/>
      <c r="U344" s="441"/>
      <c r="V344" s="441"/>
      <c r="W344" s="441"/>
      <c r="X344" s="441"/>
      <c r="Y344" s="441"/>
      <c r="Z344" s="441"/>
    </row>
    <row r="345" spans="1:26" ht="12.75" customHeight="1" x14ac:dyDescent="0.2">
      <c r="A345" s="441"/>
      <c r="B345" s="441"/>
      <c r="C345" s="441"/>
      <c r="D345" s="447"/>
      <c r="E345" s="447"/>
      <c r="F345" s="447"/>
      <c r="G345" s="447"/>
      <c r="H345" s="447"/>
      <c r="I345" s="447"/>
      <c r="J345" s="447"/>
      <c r="K345" s="447"/>
      <c r="L345" s="447"/>
      <c r="M345" s="447"/>
      <c r="N345" s="447"/>
      <c r="O345" s="441"/>
      <c r="P345" s="441"/>
      <c r="Q345" s="441"/>
      <c r="R345" s="441"/>
      <c r="S345" s="441"/>
      <c r="T345" s="441"/>
      <c r="U345" s="441"/>
      <c r="V345" s="441"/>
      <c r="W345" s="441"/>
      <c r="X345" s="441"/>
      <c r="Y345" s="441"/>
      <c r="Z345" s="441"/>
    </row>
    <row r="346" spans="1:26" ht="12.75" customHeight="1" x14ac:dyDescent="0.2">
      <c r="A346" s="441"/>
      <c r="B346" s="441"/>
      <c r="C346" s="441"/>
      <c r="D346" s="447"/>
      <c r="E346" s="447"/>
      <c r="F346" s="447"/>
      <c r="G346" s="447"/>
      <c r="H346" s="447"/>
      <c r="I346" s="447"/>
      <c r="J346" s="447"/>
      <c r="K346" s="447"/>
      <c r="L346" s="447"/>
      <c r="M346" s="447"/>
      <c r="N346" s="447"/>
      <c r="O346" s="441"/>
      <c r="P346" s="441"/>
      <c r="Q346" s="441"/>
      <c r="R346" s="441"/>
      <c r="S346" s="441"/>
      <c r="T346" s="441"/>
      <c r="U346" s="441"/>
      <c r="V346" s="441"/>
      <c r="W346" s="441"/>
      <c r="X346" s="441"/>
      <c r="Y346" s="441"/>
      <c r="Z346" s="441"/>
    </row>
    <row r="347" spans="1:26" ht="12.75" customHeight="1" x14ac:dyDescent="0.2">
      <c r="A347" s="441"/>
      <c r="B347" s="441"/>
      <c r="C347" s="441"/>
      <c r="D347" s="447"/>
      <c r="E347" s="447"/>
      <c r="F347" s="447"/>
      <c r="G347" s="447"/>
      <c r="H347" s="447"/>
      <c r="I347" s="447"/>
      <c r="J347" s="447"/>
      <c r="K347" s="447"/>
      <c r="L347" s="447"/>
      <c r="M347" s="447"/>
      <c r="N347" s="447"/>
      <c r="O347" s="441"/>
      <c r="P347" s="441"/>
      <c r="Q347" s="441"/>
      <c r="R347" s="441"/>
      <c r="S347" s="441"/>
      <c r="T347" s="441"/>
      <c r="U347" s="441"/>
      <c r="V347" s="441"/>
      <c r="W347" s="441"/>
      <c r="X347" s="441"/>
      <c r="Y347" s="441"/>
      <c r="Z347" s="441"/>
    </row>
    <row r="348" spans="1:26" ht="12.75" customHeight="1" x14ac:dyDescent="0.2">
      <c r="A348" s="441"/>
      <c r="B348" s="441"/>
      <c r="C348" s="441"/>
      <c r="D348" s="447"/>
      <c r="E348" s="447"/>
      <c r="F348" s="447"/>
      <c r="G348" s="447"/>
      <c r="H348" s="447"/>
      <c r="I348" s="447"/>
      <c r="J348" s="447"/>
      <c r="K348" s="447"/>
      <c r="L348" s="447"/>
      <c r="M348" s="447"/>
      <c r="N348" s="447"/>
      <c r="O348" s="441"/>
      <c r="P348" s="441"/>
      <c r="Q348" s="441"/>
      <c r="R348" s="441"/>
      <c r="S348" s="441"/>
      <c r="T348" s="441"/>
      <c r="U348" s="441"/>
      <c r="V348" s="441"/>
      <c r="W348" s="441"/>
      <c r="X348" s="441"/>
      <c r="Y348" s="441"/>
      <c r="Z348" s="441"/>
    </row>
    <row r="349" spans="1:26" ht="12.75" customHeight="1" x14ac:dyDescent="0.2">
      <c r="A349" s="441"/>
      <c r="B349" s="441"/>
      <c r="C349" s="441"/>
      <c r="D349" s="447"/>
      <c r="E349" s="447"/>
      <c r="F349" s="447"/>
      <c r="G349" s="447"/>
      <c r="H349" s="447"/>
      <c r="I349" s="447"/>
      <c r="J349" s="447"/>
      <c r="K349" s="447"/>
      <c r="L349" s="447"/>
      <c r="M349" s="447"/>
      <c r="N349" s="447"/>
      <c r="O349" s="441"/>
      <c r="P349" s="441"/>
      <c r="Q349" s="441"/>
      <c r="R349" s="441"/>
      <c r="S349" s="441"/>
      <c r="T349" s="441"/>
      <c r="U349" s="441"/>
      <c r="V349" s="441"/>
      <c r="W349" s="441"/>
      <c r="X349" s="441"/>
      <c r="Y349" s="441"/>
      <c r="Z349" s="441"/>
    </row>
    <row r="350" spans="1:26" ht="12.75" customHeight="1" x14ac:dyDescent="0.2">
      <c r="A350" s="441"/>
      <c r="B350" s="441"/>
      <c r="C350" s="441"/>
      <c r="D350" s="447"/>
      <c r="E350" s="447"/>
      <c r="F350" s="447"/>
      <c r="G350" s="447"/>
      <c r="H350" s="447"/>
      <c r="I350" s="447"/>
      <c r="J350" s="447"/>
      <c r="K350" s="447"/>
      <c r="L350" s="447"/>
      <c r="M350" s="447"/>
      <c r="N350" s="447"/>
      <c r="O350" s="441"/>
      <c r="P350" s="441"/>
      <c r="Q350" s="441"/>
      <c r="R350" s="441"/>
      <c r="S350" s="441"/>
      <c r="T350" s="441"/>
      <c r="U350" s="441"/>
      <c r="V350" s="441"/>
      <c r="W350" s="441"/>
      <c r="X350" s="441"/>
      <c r="Y350" s="441"/>
      <c r="Z350" s="441"/>
    </row>
    <row r="351" spans="1:26" ht="12.75" customHeight="1" x14ac:dyDescent="0.2">
      <c r="A351" s="441"/>
      <c r="B351" s="441"/>
      <c r="C351" s="441"/>
      <c r="D351" s="447"/>
      <c r="E351" s="447"/>
      <c r="F351" s="447"/>
      <c r="G351" s="447"/>
      <c r="H351" s="447"/>
      <c r="I351" s="447"/>
      <c r="J351" s="447"/>
      <c r="K351" s="447"/>
      <c r="L351" s="447"/>
      <c r="M351" s="447"/>
      <c r="N351" s="447"/>
      <c r="O351" s="441"/>
      <c r="P351" s="441"/>
      <c r="Q351" s="441"/>
      <c r="R351" s="441"/>
      <c r="S351" s="441"/>
      <c r="T351" s="441"/>
      <c r="U351" s="441"/>
      <c r="V351" s="441"/>
      <c r="W351" s="441"/>
      <c r="X351" s="441"/>
      <c r="Y351" s="441"/>
      <c r="Z351" s="441"/>
    </row>
    <row r="352" spans="1:26" ht="12.75" customHeight="1" x14ac:dyDescent="0.2">
      <c r="A352" s="441"/>
      <c r="B352" s="441"/>
      <c r="C352" s="441"/>
      <c r="D352" s="447"/>
      <c r="E352" s="447"/>
      <c r="F352" s="447"/>
      <c r="G352" s="447"/>
      <c r="H352" s="447"/>
      <c r="I352" s="447"/>
      <c r="J352" s="447"/>
      <c r="K352" s="447"/>
      <c r="L352" s="447"/>
      <c r="M352" s="447"/>
      <c r="N352" s="447"/>
      <c r="O352" s="441"/>
      <c r="P352" s="441"/>
      <c r="Q352" s="441"/>
      <c r="R352" s="441"/>
      <c r="S352" s="441"/>
      <c r="T352" s="441"/>
      <c r="U352" s="441"/>
      <c r="V352" s="441"/>
      <c r="W352" s="441"/>
      <c r="X352" s="441"/>
      <c r="Y352" s="441"/>
      <c r="Z352" s="441"/>
    </row>
    <row r="353" spans="1:26" ht="12.75" customHeight="1" x14ac:dyDescent="0.2">
      <c r="A353" s="441"/>
      <c r="B353" s="441"/>
      <c r="C353" s="441"/>
      <c r="D353" s="447"/>
      <c r="E353" s="447"/>
      <c r="F353" s="447"/>
      <c r="G353" s="447"/>
      <c r="H353" s="447"/>
      <c r="I353" s="447"/>
      <c r="J353" s="447"/>
      <c r="K353" s="447"/>
      <c r="L353" s="447"/>
      <c r="M353" s="447"/>
      <c r="N353" s="447"/>
      <c r="O353" s="441"/>
      <c r="P353" s="441"/>
      <c r="Q353" s="441"/>
      <c r="R353" s="441"/>
      <c r="S353" s="441"/>
      <c r="T353" s="441"/>
      <c r="U353" s="441"/>
      <c r="V353" s="441"/>
      <c r="W353" s="441"/>
      <c r="X353" s="441"/>
      <c r="Y353" s="441"/>
      <c r="Z353" s="441"/>
    </row>
    <row r="354" spans="1:26" ht="12.75" customHeight="1" x14ac:dyDescent="0.2">
      <c r="A354" s="441"/>
      <c r="B354" s="441"/>
      <c r="C354" s="441"/>
      <c r="D354" s="447"/>
      <c r="E354" s="447"/>
      <c r="F354" s="447"/>
      <c r="G354" s="447"/>
      <c r="H354" s="447"/>
      <c r="I354" s="447"/>
      <c r="J354" s="447"/>
      <c r="K354" s="447"/>
      <c r="L354" s="447"/>
      <c r="M354" s="447"/>
      <c r="N354" s="447"/>
      <c r="O354" s="441"/>
      <c r="P354" s="441"/>
      <c r="Q354" s="441"/>
      <c r="R354" s="441"/>
      <c r="S354" s="441"/>
      <c r="T354" s="441"/>
      <c r="U354" s="441"/>
      <c r="V354" s="441"/>
      <c r="W354" s="441"/>
      <c r="X354" s="441"/>
      <c r="Y354" s="441"/>
      <c r="Z354" s="441"/>
    </row>
    <row r="355" spans="1:26" ht="12.75" customHeight="1" x14ac:dyDescent="0.2">
      <c r="A355" s="441"/>
      <c r="B355" s="441"/>
      <c r="C355" s="441"/>
      <c r="D355" s="447"/>
      <c r="E355" s="447"/>
      <c r="F355" s="447"/>
      <c r="G355" s="447"/>
      <c r="H355" s="447"/>
      <c r="I355" s="447"/>
      <c r="J355" s="447"/>
      <c r="K355" s="447"/>
      <c r="L355" s="447"/>
      <c r="M355" s="447"/>
      <c r="N355" s="447"/>
      <c r="O355" s="441"/>
      <c r="P355" s="441"/>
      <c r="Q355" s="441"/>
      <c r="R355" s="441"/>
      <c r="S355" s="441"/>
      <c r="T355" s="441"/>
      <c r="U355" s="441"/>
      <c r="V355" s="441"/>
      <c r="W355" s="441"/>
      <c r="X355" s="441"/>
      <c r="Y355" s="441"/>
      <c r="Z355" s="441"/>
    </row>
    <row r="356" spans="1:26" ht="12.75" customHeight="1" x14ac:dyDescent="0.2">
      <c r="A356" s="441"/>
      <c r="B356" s="441"/>
      <c r="C356" s="441"/>
      <c r="D356" s="447"/>
      <c r="E356" s="447"/>
      <c r="F356" s="447"/>
      <c r="G356" s="447"/>
      <c r="H356" s="447"/>
      <c r="I356" s="447"/>
      <c r="J356" s="447"/>
      <c r="K356" s="447"/>
      <c r="L356" s="447"/>
      <c r="M356" s="447"/>
      <c r="N356" s="447"/>
      <c r="O356" s="441"/>
      <c r="P356" s="441"/>
      <c r="Q356" s="441"/>
      <c r="R356" s="441"/>
      <c r="S356" s="441"/>
      <c r="T356" s="441"/>
      <c r="U356" s="441"/>
      <c r="V356" s="441"/>
      <c r="W356" s="441"/>
      <c r="X356" s="441"/>
      <c r="Y356" s="441"/>
      <c r="Z356" s="441"/>
    </row>
    <row r="357" spans="1:26" ht="12.75" customHeight="1" x14ac:dyDescent="0.2">
      <c r="A357" s="441"/>
      <c r="B357" s="441"/>
      <c r="C357" s="441"/>
      <c r="D357" s="447"/>
      <c r="E357" s="447"/>
      <c r="F357" s="447"/>
      <c r="G357" s="447"/>
      <c r="H357" s="447"/>
      <c r="I357" s="447"/>
      <c r="J357" s="447"/>
      <c r="K357" s="447"/>
      <c r="L357" s="447"/>
      <c r="M357" s="447"/>
      <c r="N357" s="447"/>
      <c r="O357" s="441"/>
      <c r="P357" s="441"/>
      <c r="Q357" s="441"/>
      <c r="R357" s="441"/>
      <c r="S357" s="441"/>
      <c r="T357" s="441"/>
      <c r="U357" s="441"/>
      <c r="V357" s="441"/>
      <c r="W357" s="441"/>
      <c r="X357" s="441"/>
      <c r="Y357" s="441"/>
      <c r="Z357" s="441"/>
    </row>
    <row r="358" spans="1:26" ht="12.75" customHeight="1" x14ac:dyDescent="0.2">
      <c r="A358" s="441"/>
      <c r="B358" s="441"/>
      <c r="C358" s="441"/>
      <c r="D358" s="447"/>
      <c r="E358" s="447"/>
      <c r="F358" s="447"/>
      <c r="G358" s="447"/>
      <c r="H358" s="447"/>
      <c r="I358" s="447"/>
      <c r="J358" s="447"/>
      <c r="K358" s="447"/>
      <c r="L358" s="447"/>
      <c r="M358" s="447"/>
      <c r="N358" s="447"/>
      <c r="O358" s="441"/>
      <c r="P358" s="441"/>
      <c r="Q358" s="441"/>
      <c r="R358" s="441"/>
      <c r="S358" s="441"/>
      <c r="T358" s="441"/>
      <c r="U358" s="441"/>
      <c r="V358" s="441"/>
      <c r="W358" s="441"/>
      <c r="X358" s="441"/>
      <c r="Y358" s="441"/>
      <c r="Z358" s="441"/>
    </row>
    <row r="359" spans="1:26" ht="12.75" customHeight="1" x14ac:dyDescent="0.2">
      <c r="A359" s="441"/>
      <c r="B359" s="441"/>
      <c r="C359" s="441"/>
      <c r="D359" s="447"/>
      <c r="E359" s="447"/>
      <c r="F359" s="447"/>
      <c r="G359" s="447"/>
      <c r="H359" s="447"/>
      <c r="I359" s="447"/>
      <c r="J359" s="447"/>
      <c r="K359" s="447"/>
      <c r="L359" s="447"/>
      <c r="M359" s="447"/>
      <c r="N359" s="447"/>
      <c r="O359" s="441"/>
      <c r="P359" s="441"/>
      <c r="Q359" s="441"/>
      <c r="R359" s="441"/>
      <c r="S359" s="441"/>
      <c r="T359" s="441"/>
      <c r="U359" s="441"/>
      <c r="V359" s="441"/>
      <c r="W359" s="441"/>
      <c r="X359" s="441"/>
      <c r="Y359" s="441"/>
      <c r="Z359" s="441"/>
    </row>
    <row r="360" spans="1:26" ht="12.75" customHeight="1" x14ac:dyDescent="0.2">
      <c r="A360" s="441"/>
      <c r="B360" s="441"/>
      <c r="C360" s="441"/>
      <c r="D360" s="447"/>
      <c r="E360" s="447"/>
      <c r="F360" s="447"/>
      <c r="G360" s="447"/>
      <c r="H360" s="447"/>
      <c r="I360" s="447"/>
      <c r="J360" s="447"/>
      <c r="K360" s="447"/>
      <c r="L360" s="447"/>
      <c r="M360" s="447"/>
      <c r="N360" s="447"/>
      <c r="O360" s="441"/>
      <c r="P360" s="441"/>
      <c r="Q360" s="441"/>
      <c r="R360" s="441"/>
      <c r="S360" s="441"/>
      <c r="T360" s="441"/>
      <c r="U360" s="441"/>
      <c r="V360" s="441"/>
      <c r="W360" s="441"/>
      <c r="X360" s="441"/>
      <c r="Y360" s="441"/>
      <c r="Z360" s="441"/>
    </row>
    <row r="361" spans="1:26" ht="12.75" customHeight="1" x14ac:dyDescent="0.2">
      <c r="A361" s="441"/>
      <c r="B361" s="441"/>
      <c r="C361" s="441"/>
      <c r="D361" s="447"/>
      <c r="E361" s="447"/>
      <c r="F361" s="447"/>
      <c r="G361" s="447"/>
      <c r="H361" s="447"/>
      <c r="I361" s="447"/>
      <c r="J361" s="447"/>
      <c r="K361" s="447"/>
      <c r="L361" s="447"/>
      <c r="M361" s="447"/>
      <c r="N361" s="447"/>
      <c r="O361" s="441"/>
      <c r="P361" s="441"/>
      <c r="Q361" s="441"/>
      <c r="R361" s="441"/>
      <c r="S361" s="441"/>
      <c r="T361" s="441"/>
      <c r="U361" s="441"/>
      <c r="V361" s="441"/>
      <c r="W361" s="441"/>
      <c r="X361" s="441"/>
      <c r="Y361" s="441"/>
      <c r="Z361" s="441"/>
    </row>
    <row r="362" spans="1:26" ht="12.75" customHeight="1" x14ac:dyDescent="0.2">
      <c r="A362" s="441"/>
      <c r="B362" s="441"/>
      <c r="C362" s="441"/>
      <c r="D362" s="447"/>
      <c r="E362" s="447"/>
      <c r="F362" s="447"/>
      <c r="G362" s="447"/>
      <c r="H362" s="447"/>
      <c r="I362" s="447"/>
      <c r="J362" s="447"/>
      <c r="K362" s="447"/>
      <c r="L362" s="447"/>
      <c r="M362" s="447"/>
      <c r="N362" s="447"/>
      <c r="O362" s="441"/>
      <c r="P362" s="441"/>
      <c r="Q362" s="441"/>
      <c r="R362" s="441"/>
      <c r="S362" s="441"/>
      <c r="T362" s="441"/>
      <c r="U362" s="441"/>
      <c r="V362" s="441"/>
      <c r="W362" s="441"/>
      <c r="X362" s="441"/>
      <c r="Y362" s="441"/>
      <c r="Z362" s="441"/>
    </row>
    <row r="363" spans="1:26" ht="12.75" customHeight="1" x14ac:dyDescent="0.2">
      <c r="A363" s="441"/>
      <c r="B363" s="441"/>
      <c r="C363" s="441"/>
      <c r="D363" s="447"/>
      <c r="E363" s="447"/>
      <c r="F363" s="447"/>
      <c r="G363" s="447"/>
      <c r="H363" s="447"/>
      <c r="I363" s="447"/>
      <c r="J363" s="447"/>
      <c r="K363" s="447"/>
      <c r="L363" s="447"/>
      <c r="M363" s="447"/>
      <c r="N363" s="447"/>
      <c r="O363" s="441"/>
      <c r="P363" s="441"/>
      <c r="Q363" s="441"/>
      <c r="R363" s="441"/>
      <c r="S363" s="441"/>
      <c r="T363" s="441"/>
      <c r="U363" s="441"/>
      <c r="V363" s="441"/>
      <c r="W363" s="441"/>
      <c r="X363" s="441"/>
      <c r="Y363" s="441"/>
      <c r="Z363" s="441"/>
    </row>
    <row r="364" spans="1:26" ht="12.75" customHeight="1" x14ac:dyDescent="0.2">
      <c r="A364" s="441"/>
      <c r="B364" s="441"/>
      <c r="C364" s="441"/>
      <c r="D364" s="447"/>
      <c r="E364" s="447"/>
      <c r="F364" s="447"/>
      <c r="G364" s="447"/>
      <c r="H364" s="447"/>
      <c r="I364" s="447"/>
      <c r="J364" s="447"/>
      <c r="K364" s="447"/>
      <c r="L364" s="447"/>
      <c r="M364" s="447"/>
      <c r="N364" s="447"/>
      <c r="O364" s="441"/>
      <c r="P364" s="441"/>
      <c r="Q364" s="441"/>
      <c r="R364" s="441"/>
      <c r="S364" s="441"/>
      <c r="T364" s="441"/>
      <c r="U364" s="441"/>
      <c r="V364" s="441"/>
      <c r="W364" s="441"/>
      <c r="X364" s="441"/>
      <c r="Y364" s="441"/>
      <c r="Z364" s="441"/>
    </row>
    <row r="365" spans="1:26" ht="12.75" customHeight="1" x14ac:dyDescent="0.2">
      <c r="A365" s="441"/>
      <c r="B365" s="441"/>
      <c r="C365" s="441"/>
      <c r="D365" s="447"/>
      <c r="E365" s="447"/>
      <c r="F365" s="447"/>
      <c r="G365" s="447"/>
      <c r="H365" s="447"/>
      <c r="I365" s="447"/>
      <c r="J365" s="447"/>
      <c r="K365" s="447"/>
      <c r="L365" s="447"/>
      <c r="M365" s="447"/>
      <c r="N365" s="447"/>
      <c r="O365" s="441"/>
      <c r="P365" s="441"/>
      <c r="Q365" s="441"/>
      <c r="R365" s="441"/>
      <c r="S365" s="441"/>
      <c r="T365" s="441"/>
      <c r="U365" s="441"/>
      <c r="V365" s="441"/>
      <c r="W365" s="441"/>
      <c r="X365" s="441"/>
      <c r="Y365" s="441"/>
      <c r="Z365" s="441"/>
    </row>
    <row r="366" spans="1:26" ht="12.75" customHeight="1" x14ac:dyDescent="0.2">
      <c r="A366" s="441"/>
      <c r="B366" s="441"/>
      <c r="C366" s="441"/>
      <c r="D366" s="447"/>
      <c r="E366" s="447"/>
      <c r="F366" s="447"/>
      <c r="G366" s="447"/>
      <c r="H366" s="447"/>
      <c r="I366" s="447"/>
      <c r="J366" s="447"/>
      <c r="K366" s="447"/>
      <c r="L366" s="447"/>
      <c r="M366" s="447"/>
      <c r="N366" s="447"/>
      <c r="O366" s="441"/>
      <c r="P366" s="441"/>
      <c r="Q366" s="441"/>
      <c r="R366" s="441"/>
      <c r="S366" s="441"/>
      <c r="T366" s="441"/>
      <c r="U366" s="441"/>
      <c r="V366" s="441"/>
      <c r="W366" s="441"/>
      <c r="X366" s="441"/>
      <c r="Y366" s="441"/>
      <c r="Z366" s="441"/>
    </row>
    <row r="367" spans="1:26" ht="12.75" customHeight="1" x14ac:dyDescent="0.2">
      <c r="A367" s="441"/>
      <c r="B367" s="441"/>
      <c r="C367" s="441"/>
      <c r="D367" s="447"/>
      <c r="E367" s="447"/>
      <c r="F367" s="447"/>
      <c r="G367" s="447"/>
      <c r="H367" s="447"/>
      <c r="I367" s="447"/>
      <c r="J367" s="447"/>
      <c r="K367" s="447"/>
      <c r="L367" s="447"/>
      <c r="M367" s="447"/>
      <c r="N367" s="447"/>
      <c r="O367" s="441"/>
      <c r="P367" s="441"/>
      <c r="Q367" s="441"/>
      <c r="R367" s="441"/>
      <c r="S367" s="441"/>
      <c r="T367" s="441"/>
      <c r="U367" s="441"/>
      <c r="V367" s="441"/>
      <c r="W367" s="441"/>
      <c r="X367" s="441"/>
      <c r="Y367" s="441"/>
      <c r="Z367" s="441"/>
    </row>
    <row r="368" spans="1:26" ht="12.75" customHeight="1" x14ac:dyDescent="0.2">
      <c r="A368" s="441"/>
      <c r="B368" s="441"/>
      <c r="C368" s="441"/>
      <c r="D368" s="447"/>
      <c r="E368" s="447"/>
      <c r="F368" s="447"/>
      <c r="G368" s="447"/>
      <c r="H368" s="447"/>
      <c r="I368" s="447"/>
      <c r="J368" s="447"/>
      <c r="K368" s="447"/>
      <c r="L368" s="447"/>
      <c r="M368" s="447"/>
      <c r="N368" s="447"/>
      <c r="O368" s="441"/>
      <c r="P368" s="441"/>
      <c r="Q368" s="441"/>
      <c r="R368" s="441"/>
      <c r="S368" s="441"/>
      <c r="T368" s="441"/>
      <c r="U368" s="441"/>
      <c r="V368" s="441"/>
      <c r="W368" s="441"/>
      <c r="X368" s="441"/>
      <c r="Y368" s="441"/>
      <c r="Z368" s="441"/>
    </row>
    <row r="369" spans="1:26" ht="12.75" customHeight="1" x14ac:dyDescent="0.2">
      <c r="A369" s="441"/>
      <c r="B369" s="441"/>
      <c r="C369" s="441"/>
      <c r="D369" s="447"/>
      <c r="E369" s="447"/>
      <c r="F369" s="447"/>
      <c r="G369" s="447"/>
      <c r="H369" s="447"/>
      <c r="I369" s="447"/>
      <c r="J369" s="447"/>
      <c r="K369" s="447"/>
      <c r="L369" s="447"/>
      <c r="M369" s="447"/>
      <c r="N369" s="447"/>
      <c r="O369" s="441"/>
      <c r="P369" s="441"/>
      <c r="Q369" s="441"/>
      <c r="R369" s="441"/>
      <c r="S369" s="441"/>
      <c r="T369" s="441"/>
      <c r="U369" s="441"/>
      <c r="V369" s="441"/>
      <c r="W369" s="441"/>
      <c r="X369" s="441"/>
      <c r="Y369" s="441"/>
      <c r="Z369" s="441"/>
    </row>
    <row r="370" spans="1:26" ht="12.75" customHeight="1" x14ac:dyDescent="0.2">
      <c r="A370" s="441"/>
      <c r="B370" s="441"/>
      <c r="C370" s="441"/>
      <c r="D370" s="447"/>
      <c r="E370" s="447"/>
      <c r="F370" s="447"/>
      <c r="G370" s="447"/>
      <c r="H370" s="447"/>
      <c r="I370" s="447"/>
      <c r="J370" s="447"/>
      <c r="K370" s="447"/>
      <c r="L370" s="447"/>
      <c r="M370" s="447"/>
      <c r="N370" s="447"/>
      <c r="O370" s="441"/>
      <c r="P370" s="441"/>
      <c r="Q370" s="441"/>
      <c r="R370" s="441"/>
      <c r="S370" s="441"/>
      <c r="T370" s="441"/>
      <c r="U370" s="441"/>
      <c r="V370" s="441"/>
      <c r="W370" s="441"/>
      <c r="X370" s="441"/>
      <c r="Y370" s="441"/>
      <c r="Z370" s="441"/>
    </row>
    <row r="371" spans="1:26" ht="12.75" customHeight="1" x14ac:dyDescent="0.2">
      <c r="A371" s="441"/>
      <c r="B371" s="441"/>
      <c r="C371" s="441"/>
      <c r="D371" s="447"/>
      <c r="E371" s="447"/>
      <c r="F371" s="447"/>
      <c r="G371" s="447"/>
      <c r="H371" s="447"/>
      <c r="I371" s="447"/>
      <c r="J371" s="447"/>
      <c r="K371" s="447"/>
      <c r="L371" s="447"/>
      <c r="M371" s="447"/>
      <c r="N371" s="447"/>
      <c r="O371" s="441"/>
      <c r="P371" s="441"/>
      <c r="Q371" s="441"/>
      <c r="R371" s="441"/>
      <c r="S371" s="441"/>
      <c r="T371" s="441"/>
      <c r="U371" s="441"/>
      <c r="V371" s="441"/>
      <c r="W371" s="441"/>
      <c r="X371" s="441"/>
      <c r="Y371" s="441"/>
      <c r="Z371" s="441"/>
    </row>
    <row r="372" spans="1:26" ht="12.75" customHeight="1" x14ac:dyDescent="0.2">
      <c r="A372" s="441"/>
      <c r="B372" s="441"/>
      <c r="C372" s="441"/>
      <c r="D372" s="447"/>
      <c r="E372" s="447"/>
      <c r="F372" s="447"/>
      <c r="G372" s="447"/>
      <c r="H372" s="447"/>
      <c r="I372" s="447"/>
      <c r="J372" s="447"/>
      <c r="K372" s="447"/>
      <c r="L372" s="447"/>
      <c r="M372" s="447"/>
      <c r="N372" s="447"/>
      <c r="O372" s="441"/>
      <c r="P372" s="441"/>
      <c r="Q372" s="441"/>
      <c r="R372" s="441"/>
      <c r="S372" s="441"/>
      <c r="T372" s="441"/>
      <c r="U372" s="441"/>
      <c r="V372" s="441"/>
      <c r="W372" s="441"/>
      <c r="X372" s="441"/>
      <c r="Y372" s="441"/>
      <c r="Z372" s="441"/>
    </row>
    <row r="373" spans="1:26" ht="12.75" customHeight="1" x14ac:dyDescent="0.2">
      <c r="A373" s="441"/>
      <c r="B373" s="441"/>
      <c r="C373" s="441"/>
      <c r="D373" s="447"/>
      <c r="E373" s="447"/>
      <c r="F373" s="447"/>
      <c r="G373" s="447"/>
      <c r="H373" s="447"/>
      <c r="I373" s="447"/>
      <c r="J373" s="447"/>
      <c r="K373" s="447"/>
      <c r="L373" s="447"/>
      <c r="M373" s="447"/>
      <c r="N373" s="447"/>
      <c r="O373" s="441"/>
      <c r="P373" s="441"/>
      <c r="Q373" s="441"/>
      <c r="R373" s="441"/>
      <c r="S373" s="441"/>
      <c r="T373" s="441"/>
      <c r="U373" s="441"/>
      <c r="V373" s="441"/>
      <c r="W373" s="441"/>
      <c r="X373" s="441"/>
      <c r="Y373" s="441"/>
      <c r="Z373" s="441"/>
    </row>
    <row r="374" spans="1:26" ht="12.75" customHeight="1" x14ac:dyDescent="0.2">
      <c r="A374" s="441"/>
      <c r="B374" s="441"/>
      <c r="C374" s="441"/>
      <c r="D374" s="447"/>
      <c r="E374" s="447"/>
      <c r="F374" s="447"/>
      <c r="G374" s="447"/>
      <c r="H374" s="447"/>
      <c r="I374" s="447"/>
      <c r="J374" s="447"/>
      <c r="K374" s="447"/>
      <c r="L374" s="447"/>
      <c r="M374" s="447"/>
      <c r="N374" s="447"/>
      <c r="O374" s="441"/>
      <c r="P374" s="441"/>
      <c r="Q374" s="441"/>
      <c r="R374" s="441"/>
      <c r="S374" s="441"/>
      <c r="T374" s="441"/>
      <c r="U374" s="441"/>
      <c r="V374" s="441"/>
      <c r="W374" s="441"/>
      <c r="X374" s="441"/>
      <c r="Y374" s="441"/>
      <c r="Z374" s="441"/>
    </row>
    <row r="375" spans="1:26" ht="12.75" customHeight="1" x14ac:dyDescent="0.2">
      <c r="A375" s="441"/>
      <c r="B375" s="441"/>
      <c r="C375" s="441"/>
      <c r="D375" s="447"/>
      <c r="E375" s="447"/>
      <c r="F375" s="447"/>
      <c r="G375" s="447"/>
      <c r="H375" s="447"/>
      <c r="I375" s="447"/>
      <c r="J375" s="447"/>
      <c r="K375" s="447"/>
      <c r="L375" s="447"/>
      <c r="M375" s="447"/>
      <c r="N375" s="447"/>
      <c r="O375" s="441"/>
      <c r="P375" s="441"/>
      <c r="Q375" s="441"/>
      <c r="R375" s="441"/>
      <c r="S375" s="441"/>
      <c r="T375" s="441"/>
      <c r="U375" s="441"/>
      <c r="V375" s="441"/>
      <c r="W375" s="441"/>
      <c r="X375" s="441"/>
      <c r="Y375" s="441"/>
      <c r="Z375" s="441"/>
    </row>
    <row r="376" spans="1:26" ht="12.75" customHeight="1" x14ac:dyDescent="0.2">
      <c r="A376" s="441"/>
      <c r="B376" s="441"/>
      <c r="C376" s="441"/>
      <c r="D376" s="447"/>
      <c r="E376" s="447"/>
      <c r="F376" s="447"/>
      <c r="G376" s="447"/>
      <c r="H376" s="447"/>
      <c r="I376" s="447"/>
      <c r="J376" s="447"/>
      <c r="K376" s="447"/>
      <c r="L376" s="447"/>
      <c r="M376" s="447"/>
      <c r="N376" s="447"/>
      <c r="O376" s="441"/>
      <c r="P376" s="441"/>
      <c r="Q376" s="441"/>
      <c r="R376" s="441"/>
      <c r="S376" s="441"/>
      <c r="T376" s="441"/>
      <c r="U376" s="441"/>
      <c r="V376" s="441"/>
      <c r="W376" s="441"/>
      <c r="X376" s="441"/>
      <c r="Y376" s="441"/>
      <c r="Z376" s="441"/>
    </row>
    <row r="377" spans="1:26" ht="12.75" customHeight="1" x14ac:dyDescent="0.2">
      <c r="A377" s="441"/>
      <c r="B377" s="441"/>
      <c r="C377" s="441"/>
      <c r="D377" s="447"/>
      <c r="E377" s="447"/>
      <c r="F377" s="447"/>
      <c r="G377" s="447"/>
      <c r="H377" s="447"/>
      <c r="I377" s="447"/>
      <c r="J377" s="447"/>
      <c r="K377" s="447"/>
      <c r="L377" s="447"/>
      <c r="M377" s="447"/>
      <c r="N377" s="447"/>
      <c r="O377" s="441"/>
      <c r="P377" s="441"/>
      <c r="Q377" s="441"/>
      <c r="R377" s="441"/>
      <c r="S377" s="441"/>
      <c r="T377" s="441"/>
      <c r="U377" s="441"/>
      <c r="V377" s="441"/>
      <c r="W377" s="441"/>
      <c r="X377" s="441"/>
      <c r="Y377" s="441"/>
      <c r="Z377" s="441"/>
    </row>
    <row r="378" spans="1:26" ht="12.75" customHeight="1" x14ac:dyDescent="0.2">
      <c r="A378" s="441"/>
      <c r="B378" s="441"/>
      <c r="C378" s="441"/>
      <c r="D378" s="447"/>
      <c r="E378" s="447"/>
      <c r="F378" s="447"/>
      <c r="G378" s="447"/>
      <c r="H378" s="447"/>
      <c r="I378" s="447"/>
      <c r="J378" s="447"/>
      <c r="K378" s="447"/>
      <c r="L378" s="447"/>
      <c r="M378" s="447"/>
      <c r="N378" s="447"/>
      <c r="O378" s="441"/>
      <c r="P378" s="441"/>
      <c r="Q378" s="441"/>
      <c r="R378" s="441"/>
      <c r="S378" s="441"/>
      <c r="T378" s="441"/>
      <c r="U378" s="441"/>
      <c r="V378" s="441"/>
      <c r="W378" s="441"/>
      <c r="X378" s="441"/>
      <c r="Y378" s="441"/>
      <c r="Z378" s="441"/>
    </row>
    <row r="379" spans="1:26" ht="12.75" customHeight="1" x14ac:dyDescent="0.2">
      <c r="A379" s="441"/>
      <c r="B379" s="441"/>
      <c r="C379" s="441"/>
      <c r="D379" s="447"/>
      <c r="E379" s="447"/>
      <c r="F379" s="447"/>
      <c r="G379" s="447"/>
      <c r="H379" s="447"/>
      <c r="I379" s="447"/>
      <c r="J379" s="447"/>
      <c r="K379" s="447"/>
      <c r="L379" s="447"/>
      <c r="M379" s="447"/>
      <c r="N379" s="447"/>
      <c r="O379" s="441"/>
      <c r="P379" s="441"/>
      <c r="Q379" s="441"/>
      <c r="R379" s="441"/>
      <c r="S379" s="441"/>
      <c r="T379" s="441"/>
      <c r="U379" s="441"/>
      <c r="V379" s="441"/>
      <c r="W379" s="441"/>
      <c r="X379" s="441"/>
      <c r="Y379" s="441"/>
      <c r="Z379" s="441"/>
    </row>
    <row r="380" spans="1:26" ht="12.75" customHeight="1" x14ac:dyDescent="0.2">
      <c r="A380" s="441"/>
      <c r="B380" s="441"/>
      <c r="C380" s="441"/>
      <c r="D380" s="447"/>
      <c r="E380" s="447"/>
      <c r="F380" s="447"/>
      <c r="G380" s="447"/>
      <c r="H380" s="447"/>
      <c r="I380" s="447"/>
      <c r="J380" s="447"/>
      <c r="K380" s="447"/>
      <c r="L380" s="447"/>
      <c r="M380" s="447"/>
      <c r="N380" s="447"/>
      <c r="O380" s="441"/>
      <c r="P380" s="441"/>
      <c r="Q380" s="441"/>
      <c r="R380" s="441"/>
      <c r="S380" s="441"/>
      <c r="T380" s="441"/>
      <c r="U380" s="441"/>
      <c r="V380" s="441"/>
      <c r="W380" s="441"/>
      <c r="X380" s="441"/>
      <c r="Y380" s="441"/>
      <c r="Z380" s="441"/>
    </row>
    <row r="381" spans="1:26" ht="12.75" customHeight="1" x14ac:dyDescent="0.2">
      <c r="A381" s="441"/>
      <c r="B381" s="441"/>
      <c r="C381" s="441"/>
      <c r="D381" s="447"/>
      <c r="E381" s="447"/>
      <c r="F381" s="447"/>
      <c r="G381" s="447"/>
      <c r="H381" s="447"/>
      <c r="I381" s="447"/>
      <c r="J381" s="447"/>
      <c r="K381" s="447"/>
      <c r="L381" s="447"/>
      <c r="M381" s="447"/>
      <c r="N381" s="447"/>
      <c r="O381" s="441"/>
      <c r="P381" s="441"/>
      <c r="Q381" s="441"/>
      <c r="R381" s="441"/>
      <c r="S381" s="441"/>
      <c r="T381" s="441"/>
      <c r="U381" s="441"/>
      <c r="V381" s="441"/>
      <c r="W381" s="441"/>
      <c r="X381" s="441"/>
      <c r="Y381" s="441"/>
      <c r="Z381" s="441"/>
    </row>
    <row r="382" spans="1:26" ht="12.75" customHeight="1" x14ac:dyDescent="0.2">
      <c r="A382" s="441"/>
      <c r="B382" s="441"/>
      <c r="C382" s="441"/>
      <c r="D382" s="447"/>
      <c r="E382" s="447"/>
      <c r="F382" s="447"/>
      <c r="G382" s="447"/>
      <c r="H382" s="447"/>
      <c r="I382" s="447"/>
      <c r="J382" s="447"/>
      <c r="K382" s="447"/>
      <c r="L382" s="447"/>
      <c r="M382" s="447"/>
      <c r="N382" s="447"/>
      <c r="O382" s="441"/>
      <c r="P382" s="441"/>
      <c r="Q382" s="441"/>
      <c r="R382" s="441"/>
      <c r="S382" s="441"/>
      <c r="T382" s="441"/>
      <c r="U382" s="441"/>
      <c r="V382" s="441"/>
      <c r="W382" s="441"/>
      <c r="X382" s="441"/>
      <c r="Y382" s="441"/>
      <c r="Z382" s="441"/>
    </row>
    <row r="383" spans="1:26" ht="12.75" customHeight="1" x14ac:dyDescent="0.2">
      <c r="A383" s="441"/>
      <c r="B383" s="441"/>
      <c r="C383" s="441"/>
      <c r="D383" s="447"/>
      <c r="E383" s="447"/>
      <c r="F383" s="447"/>
      <c r="G383" s="447"/>
      <c r="H383" s="447"/>
      <c r="I383" s="447"/>
      <c r="J383" s="447"/>
      <c r="K383" s="447"/>
      <c r="L383" s="447"/>
      <c r="M383" s="447"/>
      <c r="N383" s="447"/>
      <c r="O383" s="441"/>
      <c r="P383" s="441"/>
      <c r="Q383" s="441"/>
      <c r="R383" s="441"/>
      <c r="S383" s="441"/>
      <c r="T383" s="441"/>
      <c r="U383" s="441"/>
      <c r="V383" s="441"/>
      <c r="W383" s="441"/>
      <c r="X383" s="441"/>
      <c r="Y383" s="441"/>
      <c r="Z383" s="441"/>
    </row>
    <row r="384" spans="1:26" ht="12.75" customHeight="1" x14ac:dyDescent="0.2">
      <c r="A384" s="441"/>
      <c r="B384" s="441"/>
      <c r="C384" s="441"/>
      <c r="D384" s="447"/>
      <c r="E384" s="447"/>
      <c r="F384" s="447"/>
      <c r="G384" s="447"/>
      <c r="H384" s="447"/>
      <c r="I384" s="447"/>
      <c r="J384" s="447"/>
      <c r="K384" s="447"/>
      <c r="L384" s="447"/>
      <c r="M384" s="447"/>
      <c r="N384" s="447"/>
      <c r="O384" s="441"/>
      <c r="P384" s="441"/>
      <c r="Q384" s="441"/>
      <c r="R384" s="441"/>
      <c r="S384" s="441"/>
      <c r="T384" s="441"/>
      <c r="U384" s="441"/>
      <c r="V384" s="441"/>
      <c r="W384" s="441"/>
      <c r="X384" s="441"/>
      <c r="Y384" s="441"/>
      <c r="Z384" s="441"/>
    </row>
    <row r="385" spans="1:26" ht="12.75" customHeight="1" x14ac:dyDescent="0.2">
      <c r="A385" s="441"/>
      <c r="B385" s="441"/>
      <c r="C385" s="441"/>
      <c r="D385" s="447"/>
      <c r="E385" s="447"/>
      <c r="F385" s="447"/>
      <c r="G385" s="447"/>
      <c r="H385" s="447"/>
      <c r="I385" s="447"/>
      <c r="J385" s="447"/>
      <c r="K385" s="447"/>
      <c r="L385" s="447"/>
      <c r="M385" s="447"/>
      <c r="N385" s="447"/>
      <c r="O385" s="441"/>
      <c r="P385" s="441"/>
      <c r="Q385" s="441"/>
      <c r="R385" s="441"/>
      <c r="S385" s="441"/>
      <c r="T385" s="441"/>
      <c r="U385" s="441"/>
      <c r="V385" s="441"/>
      <c r="W385" s="441"/>
      <c r="X385" s="441"/>
      <c r="Y385" s="441"/>
      <c r="Z385" s="441"/>
    </row>
    <row r="386" spans="1:26" ht="12.75" customHeight="1" x14ac:dyDescent="0.2">
      <c r="A386" s="441"/>
      <c r="B386" s="441"/>
      <c r="C386" s="441"/>
      <c r="D386" s="447"/>
      <c r="E386" s="447"/>
      <c r="F386" s="447"/>
      <c r="G386" s="447"/>
      <c r="H386" s="447"/>
      <c r="I386" s="447"/>
      <c r="J386" s="447"/>
      <c r="K386" s="447"/>
      <c r="L386" s="447"/>
      <c r="M386" s="447"/>
      <c r="N386" s="447"/>
      <c r="O386" s="441"/>
      <c r="P386" s="441"/>
      <c r="Q386" s="441"/>
      <c r="R386" s="441"/>
      <c r="S386" s="441"/>
      <c r="T386" s="441"/>
      <c r="U386" s="441"/>
      <c r="V386" s="441"/>
      <c r="W386" s="441"/>
      <c r="X386" s="441"/>
      <c r="Y386" s="441"/>
      <c r="Z386" s="441"/>
    </row>
    <row r="387" spans="1:26" ht="12.75" customHeight="1" x14ac:dyDescent="0.2">
      <c r="A387" s="441"/>
      <c r="B387" s="441"/>
      <c r="C387" s="441"/>
      <c r="D387" s="447"/>
      <c r="E387" s="447"/>
      <c r="F387" s="447"/>
      <c r="G387" s="447"/>
      <c r="H387" s="447"/>
      <c r="I387" s="447"/>
      <c r="J387" s="447"/>
      <c r="K387" s="447"/>
      <c r="L387" s="447"/>
      <c r="M387" s="447"/>
      <c r="N387" s="447"/>
      <c r="O387" s="441"/>
      <c r="P387" s="441"/>
      <c r="Q387" s="441"/>
      <c r="R387" s="441"/>
      <c r="S387" s="441"/>
      <c r="T387" s="441"/>
      <c r="U387" s="441"/>
      <c r="V387" s="441"/>
      <c r="W387" s="441"/>
      <c r="X387" s="441"/>
      <c r="Y387" s="441"/>
      <c r="Z387" s="441"/>
    </row>
    <row r="388" spans="1:26" ht="12.75" customHeight="1" x14ac:dyDescent="0.2">
      <c r="A388" s="441"/>
      <c r="B388" s="441"/>
      <c r="C388" s="441"/>
      <c r="D388" s="447"/>
      <c r="E388" s="447"/>
      <c r="F388" s="447"/>
      <c r="G388" s="447"/>
      <c r="H388" s="447"/>
      <c r="I388" s="447"/>
      <c r="J388" s="447"/>
      <c r="K388" s="447"/>
      <c r="L388" s="447"/>
      <c r="M388" s="447"/>
      <c r="N388" s="447"/>
      <c r="O388" s="441"/>
      <c r="P388" s="441"/>
      <c r="Q388" s="441"/>
      <c r="R388" s="441"/>
      <c r="S388" s="441"/>
      <c r="T388" s="441"/>
      <c r="U388" s="441"/>
      <c r="V388" s="441"/>
      <c r="W388" s="441"/>
      <c r="X388" s="441"/>
      <c r="Y388" s="441"/>
      <c r="Z388" s="441"/>
    </row>
    <row r="389" spans="1:26" ht="12.75" customHeight="1" x14ac:dyDescent="0.2">
      <c r="A389" s="441"/>
      <c r="B389" s="441"/>
      <c r="C389" s="441"/>
      <c r="D389" s="447"/>
      <c r="E389" s="447"/>
      <c r="F389" s="447"/>
      <c r="G389" s="447"/>
      <c r="H389" s="447"/>
      <c r="I389" s="447"/>
      <c r="J389" s="447"/>
      <c r="K389" s="447"/>
      <c r="L389" s="447"/>
      <c r="M389" s="447"/>
      <c r="N389" s="447"/>
      <c r="O389" s="441"/>
      <c r="P389" s="441"/>
      <c r="Q389" s="441"/>
      <c r="R389" s="441"/>
      <c r="S389" s="441"/>
      <c r="T389" s="441"/>
      <c r="U389" s="441"/>
      <c r="V389" s="441"/>
      <c r="W389" s="441"/>
      <c r="X389" s="441"/>
      <c r="Y389" s="441"/>
      <c r="Z389" s="441"/>
    </row>
    <row r="390" spans="1:26" ht="12.75" customHeight="1" x14ac:dyDescent="0.2">
      <c r="A390" s="441"/>
      <c r="B390" s="441"/>
      <c r="C390" s="441"/>
      <c r="D390" s="447"/>
      <c r="E390" s="447"/>
      <c r="F390" s="447"/>
      <c r="G390" s="447"/>
      <c r="H390" s="447"/>
      <c r="I390" s="447"/>
      <c r="J390" s="447"/>
      <c r="K390" s="447"/>
      <c r="L390" s="447"/>
      <c r="M390" s="447"/>
      <c r="N390" s="447"/>
      <c r="O390" s="441"/>
      <c r="P390" s="441"/>
      <c r="Q390" s="441"/>
      <c r="R390" s="441"/>
      <c r="S390" s="441"/>
      <c r="T390" s="441"/>
      <c r="U390" s="441"/>
      <c r="V390" s="441"/>
      <c r="W390" s="441"/>
      <c r="X390" s="441"/>
      <c r="Y390" s="441"/>
      <c r="Z390" s="441"/>
    </row>
    <row r="391" spans="1:26" ht="12.75" customHeight="1" x14ac:dyDescent="0.2">
      <c r="A391" s="441"/>
      <c r="B391" s="441"/>
      <c r="C391" s="441"/>
      <c r="D391" s="447"/>
      <c r="E391" s="447"/>
      <c r="F391" s="447"/>
      <c r="G391" s="447"/>
      <c r="H391" s="447"/>
      <c r="I391" s="447"/>
      <c r="J391" s="447"/>
      <c r="K391" s="447"/>
      <c r="L391" s="447"/>
      <c r="M391" s="447"/>
      <c r="N391" s="447"/>
      <c r="O391" s="441"/>
      <c r="P391" s="441"/>
      <c r="Q391" s="441"/>
      <c r="R391" s="441"/>
      <c r="S391" s="441"/>
      <c r="T391" s="441"/>
      <c r="U391" s="441"/>
      <c r="V391" s="441"/>
      <c r="W391" s="441"/>
      <c r="X391" s="441"/>
      <c r="Y391" s="441"/>
      <c r="Z391" s="441"/>
    </row>
    <row r="392" spans="1:26" ht="12.75" customHeight="1" x14ac:dyDescent="0.2">
      <c r="A392" s="441"/>
      <c r="B392" s="441"/>
      <c r="C392" s="441"/>
      <c r="D392" s="447"/>
      <c r="E392" s="447"/>
      <c r="F392" s="447"/>
      <c r="G392" s="447"/>
      <c r="H392" s="447"/>
      <c r="I392" s="447"/>
      <c r="J392" s="447"/>
      <c r="K392" s="447"/>
      <c r="L392" s="447"/>
      <c r="M392" s="447"/>
      <c r="N392" s="447"/>
      <c r="O392" s="441"/>
      <c r="P392" s="441"/>
      <c r="Q392" s="441"/>
      <c r="R392" s="441"/>
      <c r="S392" s="441"/>
      <c r="T392" s="441"/>
      <c r="U392" s="441"/>
      <c r="V392" s="441"/>
      <c r="W392" s="441"/>
      <c r="X392" s="441"/>
      <c r="Y392" s="441"/>
      <c r="Z392" s="441"/>
    </row>
    <row r="393" spans="1:26" ht="12.75" customHeight="1" x14ac:dyDescent="0.2">
      <c r="A393" s="441"/>
      <c r="B393" s="441"/>
      <c r="C393" s="441"/>
      <c r="D393" s="447"/>
      <c r="E393" s="447"/>
      <c r="F393" s="447"/>
      <c r="G393" s="447"/>
      <c r="H393" s="447"/>
      <c r="I393" s="447"/>
      <c r="J393" s="447"/>
      <c r="K393" s="447"/>
      <c r="L393" s="447"/>
      <c r="M393" s="447"/>
      <c r="N393" s="447"/>
      <c r="O393" s="441"/>
      <c r="P393" s="441"/>
      <c r="Q393" s="441"/>
      <c r="R393" s="441"/>
      <c r="S393" s="441"/>
      <c r="T393" s="441"/>
      <c r="U393" s="441"/>
      <c r="V393" s="441"/>
      <c r="W393" s="441"/>
      <c r="X393" s="441"/>
      <c r="Y393" s="441"/>
      <c r="Z393" s="441"/>
    </row>
    <row r="394" spans="1:26" ht="12.75" customHeight="1" x14ac:dyDescent="0.2">
      <c r="A394" s="441"/>
      <c r="B394" s="441"/>
      <c r="C394" s="441"/>
      <c r="D394" s="447"/>
      <c r="E394" s="447"/>
      <c r="F394" s="447"/>
      <c r="G394" s="447"/>
      <c r="H394" s="447"/>
      <c r="I394" s="447"/>
      <c r="J394" s="447"/>
      <c r="K394" s="447"/>
      <c r="L394" s="447"/>
      <c r="M394" s="447"/>
      <c r="N394" s="447"/>
      <c r="O394" s="441"/>
      <c r="P394" s="441"/>
      <c r="Q394" s="441"/>
      <c r="R394" s="441"/>
      <c r="S394" s="441"/>
      <c r="T394" s="441"/>
      <c r="U394" s="441"/>
      <c r="V394" s="441"/>
      <c r="W394" s="441"/>
      <c r="X394" s="441"/>
      <c r="Y394" s="441"/>
      <c r="Z394" s="441"/>
    </row>
    <row r="395" spans="1:26" ht="12.75" customHeight="1" x14ac:dyDescent="0.2">
      <c r="A395" s="441"/>
      <c r="B395" s="441"/>
      <c r="C395" s="441"/>
      <c r="D395" s="447"/>
      <c r="E395" s="447"/>
      <c r="F395" s="447"/>
      <c r="G395" s="447"/>
      <c r="H395" s="447"/>
      <c r="I395" s="447"/>
      <c r="J395" s="447"/>
      <c r="K395" s="447"/>
      <c r="L395" s="447"/>
      <c r="M395" s="447"/>
      <c r="N395" s="447"/>
      <c r="O395" s="441"/>
      <c r="P395" s="441"/>
      <c r="Q395" s="441"/>
      <c r="R395" s="441"/>
      <c r="S395" s="441"/>
      <c r="T395" s="441"/>
      <c r="U395" s="441"/>
      <c r="V395" s="441"/>
      <c r="W395" s="441"/>
      <c r="X395" s="441"/>
      <c r="Y395" s="441"/>
      <c r="Z395" s="441"/>
    </row>
    <row r="396" spans="1:26" ht="12.75" customHeight="1" x14ac:dyDescent="0.2">
      <c r="A396" s="441"/>
      <c r="B396" s="441"/>
      <c r="C396" s="441"/>
      <c r="D396" s="447"/>
      <c r="E396" s="447"/>
      <c r="F396" s="447"/>
      <c r="G396" s="447"/>
      <c r="H396" s="447"/>
      <c r="I396" s="447"/>
      <c r="J396" s="447"/>
      <c r="K396" s="447"/>
      <c r="L396" s="447"/>
      <c r="M396" s="447"/>
      <c r="N396" s="447"/>
      <c r="O396" s="441"/>
      <c r="P396" s="441"/>
      <c r="Q396" s="441"/>
      <c r="R396" s="441"/>
      <c r="S396" s="441"/>
      <c r="T396" s="441"/>
      <c r="U396" s="441"/>
      <c r="V396" s="441"/>
      <c r="W396" s="441"/>
      <c r="X396" s="441"/>
      <c r="Y396" s="441"/>
      <c r="Z396" s="441"/>
    </row>
    <row r="397" spans="1:26" ht="12.75" customHeight="1" x14ac:dyDescent="0.2">
      <c r="A397" s="441"/>
      <c r="B397" s="441"/>
      <c r="C397" s="441"/>
      <c r="D397" s="447"/>
      <c r="E397" s="447"/>
      <c r="F397" s="447"/>
      <c r="G397" s="447"/>
      <c r="H397" s="447"/>
      <c r="I397" s="447"/>
      <c r="J397" s="447"/>
      <c r="K397" s="447"/>
      <c r="L397" s="447"/>
      <c r="M397" s="447"/>
      <c r="N397" s="447"/>
      <c r="O397" s="441"/>
      <c r="P397" s="441"/>
      <c r="Q397" s="441"/>
      <c r="R397" s="441"/>
      <c r="S397" s="441"/>
      <c r="T397" s="441"/>
      <c r="U397" s="441"/>
      <c r="V397" s="441"/>
      <c r="W397" s="441"/>
      <c r="X397" s="441"/>
      <c r="Y397" s="441"/>
      <c r="Z397" s="441"/>
    </row>
    <row r="398" spans="1:26" ht="12.75" customHeight="1" x14ac:dyDescent="0.2">
      <c r="A398" s="441"/>
      <c r="B398" s="441"/>
      <c r="C398" s="441"/>
      <c r="D398" s="447"/>
      <c r="E398" s="447"/>
      <c r="F398" s="447"/>
      <c r="G398" s="447"/>
      <c r="H398" s="447"/>
      <c r="I398" s="447"/>
      <c r="J398" s="447"/>
      <c r="K398" s="447"/>
      <c r="L398" s="447"/>
      <c r="M398" s="447"/>
      <c r="N398" s="447"/>
      <c r="O398" s="441"/>
      <c r="P398" s="441"/>
      <c r="Q398" s="441"/>
      <c r="R398" s="441"/>
      <c r="S398" s="441"/>
      <c r="T398" s="441"/>
      <c r="U398" s="441"/>
      <c r="V398" s="441"/>
      <c r="W398" s="441"/>
      <c r="X398" s="441"/>
      <c r="Y398" s="441"/>
      <c r="Z398" s="441"/>
    </row>
    <row r="399" spans="1:26" ht="12.75" customHeight="1" x14ac:dyDescent="0.2">
      <c r="A399" s="441"/>
      <c r="B399" s="441"/>
      <c r="C399" s="441"/>
      <c r="D399" s="447"/>
      <c r="E399" s="447"/>
      <c r="F399" s="447"/>
      <c r="G399" s="447"/>
      <c r="H399" s="447"/>
      <c r="I399" s="447"/>
      <c r="J399" s="447"/>
      <c r="K399" s="447"/>
      <c r="L399" s="447"/>
      <c r="M399" s="447"/>
      <c r="N399" s="447"/>
      <c r="O399" s="441"/>
      <c r="P399" s="441"/>
      <c r="Q399" s="441"/>
      <c r="R399" s="441"/>
      <c r="S399" s="441"/>
      <c r="T399" s="441"/>
      <c r="U399" s="441"/>
      <c r="V399" s="441"/>
      <c r="W399" s="441"/>
      <c r="X399" s="441"/>
      <c r="Y399" s="441"/>
      <c r="Z399" s="441"/>
    </row>
    <row r="400" spans="1:26" ht="12.75" customHeight="1" x14ac:dyDescent="0.2">
      <c r="A400" s="441"/>
      <c r="B400" s="441"/>
      <c r="C400" s="441"/>
      <c r="D400" s="447"/>
      <c r="E400" s="447"/>
      <c r="F400" s="447"/>
      <c r="G400" s="447"/>
      <c r="H400" s="447"/>
      <c r="I400" s="447"/>
      <c r="J400" s="447"/>
      <c r="K400" s="447"/>
      <c r="L400" s="447"/>
      <c r="M400" s="447"/>
      <c r="N400" s="447"/>
      <c r="O400" s="441"/>
      <c r="P400" s="441"/>
      <c r="Q400" s="441"/>
      <c r="R400" s="441"/>
      <c r="S400" s="441"/>
      <c r="T400" s="441"/>
      <c r="U400" s="441"/>
      <c r="V400" s="441"/>
      <c r="W400" s="441"/>
      <c r="X400" s="441"/>
      <c r="Y400" s="441"/>
      <c r="Z400" s="441"/>
    </row>
    <row r="401" spans="1:26" ht="12.75" customHeight="1" x14ac:dyDescent="0.2">
      <c r="A401" s="441"/>
      <c r="B401" s="441"/>
      <c r="C401" s="441"/>
      <c r="D401" s="447"/>
      <c r="E401" s="447"/>
      <c r="F401" s="447"/>
      <c r="G401" s="447"/>
      <c r="H401" s="447"/>
      <c r="I401" s="447"/>
      <c r="J401" s="447"/>
      <c r="K401" s="447"/>
      <c r="L401" s="447"/>
      <c r="M401" s="447"/>
      <c r="N401" s="447"/>
      <c r="O401" s="441"/>
      <c r="P401" s="441"/>
      <c r="Q401" s="441"/>
      <c r="R401" s="441"/>
      <c r="S401" s="441"/>
      <c r="T401" s="441"/>
      <c r="U401" s="441"/>
      <c r="V401" s="441"/>
      <c r="W401" s="441"/>
      <c r="X401" s="441"/>
      <c r="Y401" s="441"/>
      <c r="Z401" s="441"/>
    </row>
    <row r="402" spans="1:26" ht="12.75" customHeight="1" x14ac:dyDescent="0.2">
      <c r="A402" s="441"/>
      <c r="B402" s="441"/>
      <c r="C402" s="441"/>
      <c r="D402" s="447"/>
      <c r="E402" s="447"/>
      <c r="F402" s="447"/>
      <c r="G402" s="447"/>
      <c r="H402" s="447"/>
      <c r="I402" s="447"/>
      <c r="J402" s="447"/>
      <c r="K402" s="447"/>
      <c r="L402" s="447"/>
      <c r="M402" s="447"/>
      <c r="N402" s="447"/>
      <c r="O402" s="441"/>
      <c r="P402" s="441"/>
      <c r="Q402" s="441"/>
      <c r="R402" s="441"/>
      <c r="S402" s="441"/>
      <c r="T402" s="441"/>
      <c r="U402" s="441"/>
      <c r="V402" s="441"/>
      <c r="W402" s="441"/>
      <c r="X402" s="441"/>
      <c r="Y402" s="441"/>
      <c r="Z402" s="441"/>
    </row>
    <row r="403" spans="1:26" ht="12.75" customHeight="1" x14ac:dyDescent="0.2">
      <c r="A403" s="441"/>
      <c r="B403" s="441"/>
      <c r="C403" s="441"/>
      <c r="D403" s="447"/>
      <c r="E403" s="447"/>
      <c r="F403" s="447"/>
      <c r="G403" s="447"/>
      <c r="H403" s="447"/>
      <c r="I403" s="447"/>
      <c r="J403" s="447"/>
      <c r="K403" s="447"/>
      <c r="L403" s="447"/>
      <c r="M403" s="447"/>
      <c r="N403" s="447"/>
      <c r="O403" s="441"/>
      <c r="P403" s="441"/>
      <c r="Q403" s="441"/>
      <c r="R403" s="441"/>
      <c r="S403" s="441"/>
      <c r="T403" s="441"/>
      <c r="U403" s="441"/>
      <c r="V403" s="441"/>
      <c r="W403" s="441"/>
      <c r="X403" s="441"/>
      <c r="Y403" s="441"/>
      <c r="Z403" s="441"/>
    </row>
    <row r="404" spans="1:26" ht="12.75" customHeight="1" x14ac:dyDescent="0.2">
      <c r="A404" s="441"/>
      <c r="B404" s="441"/>
      <c r="C404" s="441"/>
      <c r="D404" s="447"/>
      <c r="E404" s="447"/>
      <c r="F404" s="447"/>
      <c r="G404" s="447"/>
      <c r="H404" s="447"/>
      <c r="I404" s="447"/>
      <c r="J404" s="447"/>
      <c r="K404" s="447"/>
      <c r="L404" s="447"/>
      <c r="M404" s="447"/>
      <c r="N404" s="447"/>
      <c r="O404" s="441"/>
      <c r="P404" s="441"/>
      <c r="Q404" s="441"/>
      <c r="R404" s="441"/>
      <c r="S404" s="441"/>
      <c r="T404" s="441"/>
      <c r="U404" s="441"/>
      <c r="V404" s="441"/>
      <c r="W404" s="441"/>
      <c r="X404" s="441"/>
      <c r="Y404" s="441"/>
      <c r="Z404" s="441"/>
    </row>
    <row r="405" spans="1:26" ht="12.75" customHeight="1" x14ac:dyDescent="0.2">
      <c r="A405" s="441"/>
      <c r="B405" s="441"/>
      <c r="C405" s="441"/>
      <c r="D405" s="447"/>
      <c r="E405" s="447"/>
      <c r="F405" s="447"/>
      <c r="G405" s="447"/>
      <c r="H405" s="447"/>
      <c r="I405" s="447"/>
      <c r="J405" s="447"/>
      <c r="K405" s="447"/>
      <c r="L405" s="447"/>
      <c r="M405" s="447"/>
      <c r="N405" s="447"/>
      <c r="O405" s="441"/>
      <c r="P405" s="441"/>
      <c r="Q405" s="441"/>
      <c r="R405" s="441"/>
      <c r="S405" s="441"/>
      <c r="T405" s="441"/>
      <c r="U405" s="441"/>
      <c r="V405" s="441"/>
      <c r="W405" s="441"/>
      <c r="X405" s="441"/>
      <c r="Y405" s="441"/>
      <c r="Z405" s="441"/>
    </row>
    <row r="406" spans="1:26" ht="12.75" customHeight="1" x14ac:dyDescent="0.2">
      <c r="A406" s="441"/>
      <c r="B406" s="441"/>
      <c r="C406" s="441"/>
      <c r="D406" s="447"/>
      <c r="E406" s="447"/>
      <c r="F406" s="447"/>
      <c r="G406" s="447"/>
      <c r="H406" s="447"/>
      <c r="I406" s="447"/>
      <c r="J406" s="447"/>
      <c r="K406" s="447"/>
      <c r="L406" s="447"/>
      <c r="M406" s="447"/>
      <c r="N406" s="447"/>
      <c r="O406" s="441"/>
      <c r="P406" s="441"/>
      <c r="Q406" s="441"/>
      <c r="R406" s="441"/>
      <c r="S406" s="441"/>
      <c r="T406" s="441"/>
      <c r="U406" s="441"/>
      <c r="V406" s="441"/>
      <c r="W406" s="441"/>
      <c r="X406" s="441"/>
      <c r="Y406" s="441"/>
      <c r="Z406" s="441"/>
    </row>
    <row r="407" spans="1:26" ht="12.75" customHeight="1" x14ac:dyDescent="0.2">
      <c r="A407" s="441"/>
      <c r="B407" s="441"/>
      <c r="C407" s="441"/>
      <c r="D407" s="447"/>
      <c r="E407" s="447"/>
      <c r="F407" s="447"/>
      <c r="G407" s="447"/>
      <c r="H407" s="447"/>
      <c r="I407" s="447"/>
      <c r="J407" s="447"/>
      <c r="K407" s="447"/>
      <c r="L407" s="447"/>
      <c r="M407" s="447"/>
      <c r="N407" s="447"/>
      <c r="O407" s="441"/>
      <c r="P407" s="441"/>
      <c r="Q407" s="441"/>
      <c r="R407" s="441"/>
      <c r="S407" s="441"/>
      <c r="T407" s="441"/>
      <c r="U407" s="441"/>
      <c r="V407" s="441"/>
      <c r="W407" s="441"/>
      <c r="X407" s="441"/>
      <c r="Y407" s="441"/>
      <c r="Z407" s="441"/>
    </row>
    <row r="408" spans="1:26" ht="12.75" customHeight="1" x14ac:dyDescent="0.2">
      <c r="A408" s="441"/>
      <c r="B408" s="441"/>
      <c r="C408" s="441"/>
      <c r="D408" s="447"/>
      <c r="E408" s="447"/>
      <c r="F408" s="447"/>
      <c r="G408" s="447"/>
      <c r="H408" s="447"/>
      <c r="I408" s="447"/>
      <c r="J408" s="447"/>
      <c r="K408" s="447"/>
      <c r="L408" s="447"/>
      <c r="M408" s="447"/>
      <c r="N408" s="447"/>
      <c r="O408" s="441"/>
      <c r="P408" s="441"/>
      <c r="Q408" s="441"/>
      <c r="R408" s="441"/>
      <c r="S408" s="441"/>
      <c r="T408" s="441"/>
      <c r="U408" s="441"/>
      <c r="V408" s="441"/>
      <c r="W408" s="441"/>
      <c r="X408" s="441"/>
      <c r="Y408" s="441"/>
      <c r="Z408" s="441"/>
    </row>
    <row r="409" spans="1:26" ht="12.75" customHeight="1" x14ac:dyDescent="0.2">
      <c r="A409" s="441"/>
      <c r="B409" s="441"/>
      <c r="C409" s="441"/>
      <c r="D409" s="447"/>
      <c r="E409" s="447"/>
      <c r="F409" s="447"/>
      <c r="G409" s="447"/>
      <c r="H409" s="447"/>
      <c r="I409" s="447"/>
      <c r="J409" s="447"/>
      <c r="K409" s="447"/>
      <c r="L409" s="447"/>
      <c r="M409" s="447"/>
      <c r="N409" s="447"/>
      <c r="O409" s="441"/>
      <c r="P409" s="441"/>
      <c r="Q409" s="441"/>
      <c r="R409" s="441"/>
      <c r="S409" s="441"/>
      <c r="T409" s="441"/>
      <c r="U409" s="441"/>
      <c r="V409" s="441"/>
      <c r="W409" s="441"/>
      <c r="X409" s="441"/>
      <c r="Y409" s="441"/>
      <c r="Z409" s="441"/>
    </row>
    <row r="410" spans="1:26" ht="12.75" customHeight="1" x14ac:dyDescent="0.2">
      <c r="A410" s="441"/>
      <c r="B410" s="441"/>
      <c r="C410" s="441"/>
      <c r="D410" s="447"/>
      <c r="E410" s="447"/>
      <c r="F410" s="447"/>
      <c r="G410" s="447"/>
      <c r="H410" s="447"/>
      <c r="I410" s="447"/>
      <c r="J410" s="447"/>
      <c r="K410" s="447"/>
      <c r="L410" s="447"/>
      <c r="M410" s="447"/>
      <c r="N410" s="447"/>
      <c r="O410" s="441"/>
      <c r="P410" s="441"/>
      <c r="Q410" s="441"/>
      <c r="R410" s="441"/>
      <c r="S410" s="441"/>
      <c r="T410" s="441"/>
      <c r="U410" s="441"/>
      <c r="V410" s="441"/>
      <c r="W410" s="441"/>
      <c r="X410" s="441"/>
      <c r="Y410" s="441"/>
      <c r="Z410" s="441"/>
    </row>
    <row r="411" spans="1:26" ht="12.75" customHeight="1" x14ac:dyDescent="0.2">
      <c r="A411" s="441"/>
      <c r="B411" s="441"/>
      <c r="C411" s="441"/>
      <c r="D411" s="447"/>
      <c r="E411" s="447"/>
      <c r="F411" s="447"/>
      <c r="G411" s="447"/>
      <c r="H411" s="447"/>
      <c r="I411" s="447"/>
      <c r="J411" s="447"/>
      <c r="K411" s="447"/>
      <c r="L411" s="447"/>
      <c r="M411" s="447"/>
      <c r="N411" s="447"/>
      <c r="O411" s="441"/>
      <c r="P411" s="441"/>
      <c r="Q411" s="441"/>
      <c r="R411" s="441"/>
      <c r="S411" s="441"/>
      <c r="T411" s="441"/>
      <c r="U411" s="441"/>
      <c r="V411" s="441"/>
      <c r="W411" s="441"/>
      <c r="X411" s="441"/>
      <c r="Y411" s="441"/>
      <c r="Z411" s="441"/>
    </row>
    <row r="412" spans="1:26" ht="12.75" customHeight="1" x14ac:dyDescent="0.2">
      <c r="A412" s="441"/>
      <c r="B412" s="441"/>
      <c r="C412" s="441"/>
      <c r="D412" s="447"/>
      <c r="E412" s="447"/>
      <c r="F412" s="447"/>
      <c r="G412" s="447"/>
      <c r="H412" s="447"/>
      <c r="I412" s="447"/>
      <c r="J412" s="447"/>
      <c r="K412" s="447"/>
      <c r="L412" s="447"/>
      <c r="M412" s="447"/>
      <c r="N412" s="447"/>
      <c r="O412" s="441"/>
      <c r="P412" s="441"/>
      <c r="Q412" s="441"/>
      <c r="R412" s="441"/>
      <c r="S412" s="441"/>
      <c r="T412" s="441"/>
      <c r="U412" s="441"/>
      <c r="V412" s="441"/>
      <c r="W412" s="441"/>
      <c r="X412" s="441"/>
      <c r="Y412" s="441"/>
      <c r="Z412" s="441"/>
    </row>
    <row r="413" spans="1:26" ht="12.75" customHeight="1" x14ac:dyDescent="0.2">
      <c r="A413" s="441"/>
      <c r="B413" s="441"/>
      <c r="C413" s="441"/>
      <c r="D413" s="447"/>
      <c r="E413" s="447"/>
      <c r="F413" s="447"/>
      <c r="G413" s="447"/>
      <c r="H413" s="447"/>
      <c r="I413" s="447"/>
      <c r="J413" s="447"/>
      <c r="K413" s="447"/>
      <c r="L413" s="447"/>
      <c r="M413" s="447"/>
      <c r="N413" s="447"/>
      <c r="O413" s="441"/>
      <c r="P413" s="441"/>
      <c r="Q413" s="441"/>
      <c r="R413" s="441"/>
      <c r="S413" s="441"/>
      <c r="T413" s="441"/>
      <c r="U413" s="441"/>
      <c r="V413" s="441"/>
      <c r="W413" s="441"/>
      <c r="X413" s="441"/>
      <c r="Y413" s="441"/>
      <c r="Z413" s="441"/>
    </row>
    <row r="414" spans="1:26" ht="12.75" customHeight="1" x14ac:dyDescent="0.2">
      <c r="A414" s="441"/>
      <c r="B414" s="441"/>
      <c r="C414" s="441"/>
      <c r="D414" s="447"/>
      <c r="E414" s="447"/>
      <c r="F414" s="447"/>
      <c r="G414" s="447"/>
      <c r="H414" s="447"/>
      <c r="I414" s="447"/>
      <c r="J414" s="447"/>
      <c r="K414" s="447"/>
      <c r="L414" s="447"/>
      <c r="M414" s="447"/>
      <c r="N414" s="447"/>
      <c r="O414" s="441"/>
      <c r="P414" s="441"/>
      <c r="Q414" s="441"/>
      <c r="R414" s="441"/>
      <c r="S414" s="441"/>
      <c r="T414" s="441"/>
      <c r="U414" s="441"/>
      <c r="V414" s="441"/>
      <c r="W414" s="441"/>
      <c r="X414" s="441"/>
      <c r="Y414" s="441"/>
      <c r="Z414" s="441"/>
    </row>
    <row r="415" spans="1:26" ht="12.75" customHeight="1" x14ac:dyDescent="0.2">
      <c r="A415" s="441"/>
      <c r="B415" s="441"/>
      <c r="C415" s="441"/>
      <c r="D415" s="447"/>
      <c r="E415" s="447"/>
      <c r="F415" s="447"/>
      <c r="G415" s="447"/>
      <c r="H415" s="447"/>
      <c r="I415" s="447"/>
      <c r="J415" s="447"/>
      <c r="K415" s="447"/>
      <c r="L415" s="447"/>
      <c r="M415" s="447"/>
      <c r="N415" s="447"/>
      <c r="O415" s="441"/>
      <c r="P415" s="441"/>
      <c r="Q415" s="441"/>
      <c r="R415" s="441"/>
      <c r="S415" s="441"/>
      <c r="T415" s="441"/>
      <c r="U415" s="441"/>
      <c r="V415" s="441"/>
      <c r="W415" s="441"/>
      <c r="X415" s="441"/>
      <c r="Y415" s="441"/>
      <c r="Z415" s="441"/>
    </row>
    <row r="416" spans="1:26" ht="12.75" customHeight="1" x14ac:dyDescent="0.2">
      <c r="A416" s="441"/>
      <c r="B416" s="441"/>
      <c r="C416" s="441"/>
      <c r="D416" s="447"/>
      <c r="E416" s="447"/>
      <c r="F416" s="447"/>
      <c r="G416" s="447"/>
      <c r="H416" s="447"/>
      <c r="I416" s="447"/>
      <c r="J416" s="447"/>
      <c r="K416" s="447"/>
      <c r="L416" s="447"/>
      <c r="M416" s="447"/>
      <c r="N416" s="447"/>
      <c r="O416" s="441"/>
      <c r="P416" s="441"/>
      <c r="Q416" s="441"/>
      <c r="R416" s="441"/>
      <c r="S416" s="441"/>
      <c r="T416" s="441"/>
      <c r="U416" s="441"/>
      <c r="V416" s="441"/>
      <c r="W416" s="441"/>
      <c r="X416" s="441"/>
      <c r="Y416" s="441"/>
      <c r="Z416" s="441"/>
    </row>
    <row r="417" spans="1:26" ht="12.75" customHeight="1" x14ac:dyDescent="0.2">
      <c r="A417" s="441"/>
      <c r="B417" s="441"/>
      <c r="C417" s="441"/>
      <c r="D417" s="447"/>
      <c r="E417" s="447"/>
      <c r="F417" s="447"/>
      <c r="G417" s="447"/>
      <c r="H417" s="447"/>
      <c r="I417" s="447"/>
      <c r="J417" s="447"/>
      <c r="K417" s="447"/>
      <c r="L417" s="447"/>
      <c r="M417" s="447"/>
      <c r="N417" s="447"/>
      <c r="O417" s="441"/>
      <c r="P417" s="441"/>
      <c r="Q417" s="441"/>
      <c r="R417" s="441"/>
      <c r="S417" s="441"/>
      <c r="T417" s="441"/>
      <c r="U417" s="441"/>
      <c r="V417" s="441"/>
      <c r="W417" s="441"/>
      <c r="X417" s="441"/>
      <c r="Y417" s="441"/>
      <c r="Z417" s="441"/>
    </row>
    <row r="418" spans="1:26" ht="12.75" customHeight="1" x14ac:dyDescent="0.2">
      <c r="A418" s="441"/>
      <c r="B418" s="441"/>
      <c r="C418" s="441"/>
      <c r="D418" s="447"/>
      <c r="E418" s="447"/>
      <c r="F418" s="447"/>
      <c r="G418" s="447"/>
      <c r="H418" s="447"/>
      <c r="I418" s="447"/>
      <c r="J418" s="447"/>
      <c r="K418" s="447"/>
      <c r="L418" s="447"/>
      <c r="M418" s="447"/>
      <c r="N418" s="447"/>
      <c r="O418" s="441"/>
      <c r="P418" s="441"/>
      <c r="Q418" s="441"/>
      <c r="R418" s="441"/>
      <c r="S418" s="441"/>
      <c r="T418" s="441"/>
      <c r="U418" s="441"/>
      <c r="V418" s="441"/>
      <c r="W418" s="441"/>
      <c r="X418" s="441"/>
      <c r="Y418" s="441"/>
      <c r="Z418" s="441"/>
    </row>
    <row r="419" spans="1:26" ht="12.75" customHeight="1" x14ac:dyDescent="0.2">
      <c r="A419" s="441"/>
      <c r="B419" s="441"/>
      <c r="C419" s="441"/>
      <c r="D419" s="447"/>
      <c r="E419" s="447"/>
      <c r="F419" s="447"/>
      <c r="G419" s="447"/>
      <c r="H419" s="447"/>
      <c r="I419" s="447"/>
      <c r="J419" s="447"/>
      <c r="K419" s="447"/>
      <c r="L419" s="447"/>
      <c r="M419" s="447"/>
      <c r="N419" s="447"/>
      <c r="O419" s="441"/>
      <c r="P419" s="441"/>
      <c r="Q419" s="441"/>
      <c r="R419" s="441"/>
      <c r="S419" s="441"/>
      <c r="T419" s="441"/>
      <c r="U419" s="441"/>
      <c r="V419" s="441"/>
      <c r="W419" s="441"/>
      <c r="X419" s="441"/>
      <c r="Y419" s="441"/>
      <c r="Z419" s="441"/>
    </row>
    <row r="420" spans="1:26" ht="12.75" customHeight="1" x14ac:dyDescent="0.2">
      <c r="A420" s="441"/>
      <c r="B420" s="441"/>
      <c r="C420" s="441"/>
      <c r="D420" s="447"/>
      <c r="E420" s="447"/>
      <c r="F420" s="447"/>
      <c r="G420" s="447"/>
      <c r="H420" s="447"/>
      <c r="I420" s="447"/>
      <c r="J420" s="447"/>
      <c r="K420" s="447"/>
      <c r="L420" s="447"/>
      <c r="M420" s="447"/>
      <c r="N420" s="447"/>
      <c r="O420" s="441"/>
      <c r="P420" s="441"/>
      <c r="Q420" s="441"/>
      <c r="R420" s="441"/>
      <c r="S420" s="441"/>
      <c r="T420" s="441"/>
      <c r="U420" s="441"/>
      <c r="V420" s="441"/>
      <c r="W420" s="441"/>
      <c r="X420" s="441"/>
      <c r="Y420" s="441"/>
      <c r="Z420" s="441"/>
    </row>
    <row r="421" spans="1:26" ht="12.75" customHeight="1" x14ac:dyDescent="0.2">
      <c r="A421" s="441"/>
      <c r="B421" s="441"/>
      <c r="C421" s="441"/>
      <c r="D421" s="447"/>
      <c r="E421" s="447"/>
      <c r="F421" s="447"/>
      <c r="G421" s="447"/>
      <c r="H421" s="447"/>
      <c r="I421" s="447"/>
      <c r="J421" s="447"/>
      <c r="K421" s="447"/>
      <c r="L421" s="447"/>
      <c r="M421" s="447"/>
      <c r="N421" s="447"/>
      <c r="O421" s="441"/>
      <c r="P421" s="441"/>
      <c r="Q421" s="441"/>
      <c r="R421" s="441"/>
      <c r="S421" s="441"/>
      <c r="T421" s="441"/>
      <c r="U421" s="441"/>
      <c r="V421" s="441"/>
      <c r="W421" s="441"/>
      <c r="X421" s="441"/>
      <c r="Y421" s="441"/>
      <c r="Z421" s="441"/>
    </row>
    <row r="422" spans="1:26" ht="12.75" customHeight="1" x14ac:dyDescent="0.2">
      <c r="A422" s="441"/>
      <c r="B422" s="441"/>
      <c r="C422" s="441"/>
      <c r="D422" s="447"/>
      <c r="E422" s="447"/>
      <c r="F422" s="447"/>
      <c r="G422" s="447"/>
      <c r="H422" s="447"/>
      <c r="I422" s="447"/>
      <c r="J422" s="447"/>
      <c r="K422" s="447"/>
      <c r="L422" s="447"/>
      <c r="M422" s="447"/>
      <c r="N422" s="447"/>
      <c r="O422" s="441"/>
      <c r="P422" s="441"/>
      <c r="Q422" s="441"/>
      <c r="R422" s="441"/>
      <c r="S422" s="441"/>
      <c r="T422" s="441"/>
      <c r="U422" s="441"/>
      <c r="V422" s="441"/>
      <c r="W422" s="441"/>
      <c r="X422" s="441"/>
      <c r="Y422" s="441"/>
      <c r="Z422" s="441"/>
    </row>
    <row r="423" spans="1:26" ht="12.75" customHeight="1" x14ac:dyDescent="0.2">
      <c r="A423" s="441"/>
      <c r="B423" s="441"/>
      <c r="C423" s="441"/>
      <c r="D423" s="447"/>
      <c r="E423" s="447"/>
      <c r="F423" s="447"/>
      <c r="G423" s="447"/>
      <c r="H423" s="447"/>
      <c r="I423" s="447"/>
      <c r="J423" s="447"/>
      <c r="K423" s="447"/>
      <c r="L423" s="447"/>
      <c r="M423" s="447"/>
      <c r="N423" s="447"/>
      <c r="O423" s="441"/>
      <c r="P423" s="441"/>
      <c r="Q423" s="441"/>
      <c r="R423" s="441"/>
      <c r="S423" s="441"/>
      <c r="T423" s="441"/>
      <c r="U423" s="441"/>
      <c r="V423" s="441"/>
      <c r="W423" s="441"/>
      <c r="X423" s="441"/>
      <c r="Y423" s="441"/>
      <c r="Z423" s="441"/>
    </row>
    <row r="424" spans="1:26" ht="12.75" customHeight="1" x14ac:dyDescent="0.2">
      <c r="A424" s="441"/>
      <c r="B424" s="441"/>
      <c r="C424" s="441"/>
      <c r="D424" s="447"/>
      <c r="E424" s="447"/>
      <c r="F424" s="447"/>
      <c r="G424" s="447"/>
      <c r="H424" s="447"/>
      <c r="I424" s="447"/>
      <c r="J424" s="447"/>
      <c r="K424" s="447"/>
      <c r="L424" s="447"/>
      <c r="M424" s="447"/>
      <c r="N424" s="447"/>
      <c r="O424" s="441"/>
      <c r="P424" s="441"/>
      <c r="Q424" s="441"/>
      <c r="R424" s="441"/>
      <c r="S424" s="441"/>
      <c r="T424" s="441"/>
      <c r="U424" s="441"/>
      <c r="V424" s="441"/>
      <c r="W424" s="441"/>
      <c r="X424" s="441"/>
      <c r="Y424" s="441"/>
      <c r="Z424" s="441"/>
    </row>
    <row r="425" spans="1:26" ht="12.75" customHeight="1" x14ac:dyDescent="0.2">
      <c r="A425" s="441"/>
      <c r="B425" s="441"/>
      <c r="C425" s="441"/>
      <c r="D425" s="447"/>
      <c r="E425" s="447"/>
      <c r="F425" s="447"/>
      <c r="G425" s="447"/>
      <c r="H425" s="447"/>
      <c r="I425" s="447"/>
      <c r="J425" s="447"/>
      <c r="K425" s="447"/>
      <c r="L425" s="447"/>
      <c r="M425" s="447"/>
      <c r="N425" s="447"/>
      <c r="O425" s="441"/>
      <c r="P425" s="441"/>
      <c r="Q425" s="441"/>
      <c r="R425" s="441"/>
      <c r="S425" s="441"/>
      <c r="T425" s="441"/>
      <c r="U425" s="441"/>
      <c r="V425" s="441"/>
      <c r="W425" s="441"/>
      <c r="X425" s="441"/>
      <c r="Y425" s="441"/>
      <c r="Z425" s="441"/>
    </row>
    <row r="426" spans="1:26" ht="12.75" customHeight="1" x14ac:dyDescent="0.2">
      <c r="A426" s="441"/>
      <c r="B426" s="441"/>
      <c r="C426" s="441"/>
      <c r="D426" s="447"/>
      <c r="E426" s="447"/>
      <c r="F426" s="447"/>
      <c r="G426" s="447"/>
      <c r="H426" s="447"/>
      <c r="I426" s="447"/>
      <c r="J426" s="447"/>
      <c r="K426" s="447"/>
      <c r="L426" s="447"/>
      <c r="M426" s="447"/>
      <c r="N426" s="447"/>
      <c r="O426" s="441"/>
      <c r="P426" s="441"/>
      <c r="Q426" s="441"/>
      <c r="R426" s="441"/>
      <c r="S426" s="441"/>
      <c r="T426" s="441"/>
      <c r="U426" s="441"/>
      <c r="V426" s="441"/>
      <c r="W426" s="441"/>
      <c r="X426" s="441"/>
      <c r="Y426" s="441"/>
      <c r="Z426" s="441"/>
    </row>
    <row r="427" spans="1:26" ht="12.75" customHeight="1" x14ac:dyDescent="0.2">
      <c r="A427" s="441"/>
      <c r="B427" s="441"/>
      <c r="C427" s="441"/>
      <c r="D427" s="447"/>
      <c r="E427" s="447"/>
      <c r="F427" s="447"/>
      <c r="G427" s="447"/>
      <c r="H427" s="447"/>
      <c r="I427" s="447"/>
      <c r="J427" s="447"/>
      <c r="K427" s="447"/>
      <c r="L427" s="447"/>
      <c r="M427" s="447"/>
      <c r="N427" s="447"/>
      <c r="O427" s="441"/>
      <c r="P427" s="441"/>
      <c r="Q427" s="441"/>
      <c r="R427" s="441"/>
      <c r="S427" s="441"/>
      <c r="T427" s="441"/>
      <c r="U427" s="441"/>
      <c r="V427" s="441"/>
      <c r="W427" s="441"/>
      <c r="X427" s="441"/>
      <c r="Y427" s="441"/>
      <c r="Z427" s="441"/>
    </row>
    <row r="428" spans="1:26" ht="12.75" customHeight="1" x14ac:dyDescent="0.2">
      <c r="A428" s="441"/>
      <c r="B428" s="441"/>
      <c r="C428" s="441"/>
      <c r="D428" s="447"/>
      <c r="E428" s="447"/>
      <c r="F428" s="447"/>
      <c r="G428" s="447"/>
      <c r="H428" s="447"/>
      <c r="I428" s="447"/>
      <c r="J428" s="447"/>
      <c r="K428" s="447"/>
      <c r="L428" s="447"/>
      <c r="M428" s="447"/>
      <c r="N428" s="447"/>
      <c r="O428" s="441"/>
      <c r="P428" s="441"/>
      <c r="Q428" s="441"/>
      <c r="R428" s="441"/>
      <c r="S428" s="441"/>
      <c r="T428" s="441"/>
      <c r="U428" s="441"/>
      <c r="V428" s="441"/>
      <c r="W428" s="441"/>
      <c r="X428" s="441"/>
      <c r="Y428" s="441"/>
      <c r="Z428" s="441"/>
    </row>
    <row r="429" spans="1:26" ht="12.75" customHeight="1" x14ac:dyDescent="0.2">
      <c r="A429" s="441"/>
      <c r="B429" s="441"/>
      <c r="C429" s="441"/>
      <c r="D429" s="447"/>
      <c r="E429" s="447"/>
      <c r="F429" s="447"/>
      <c r="G429" s="447"/>
      <c r="H429" s="447"/>
      <c r="I429" s="447"/>
      <c r="J429" s="447"/>
      <c r="K429" s="447"/>
      <c r="L429" s="447"/>
      <c r="M429" s="447"/>
      <c r="N429" s="447"/>
      <c r="O429" s="441"/>
      <c r="P429" s="441"/>
      <c r="Q429" s="441"/>
      <c r="R429" s="441"/>
      <c r="S429" s="441"/>
      <c r="T429" s="441"/>
      <c r="U429" s="441"/>
      <c r="V429" s="441"/>
      <c r="W429" s="441"/>
      <c r="X429" s="441"/>
      <c r="Y429" s="441"/>
      <c r="Z429" s="441"/>
    </row>
    <row r="430" spans="1:26" ht="12.75" customHeight="1" x14ac:dyDescent="0.2">
      <c r="A430" s="441"/>
      <c r="B430" s="441"/>
      <c r="C430" s="441"/>
      <c r="D430" s="447"/>
      <c r="E430" s="447"/>
      <c r="F430" s="447"/>
      <c r="G430" s="447"/>
      <c r="H430" s="447"/>
      <c r="I430" s="447"/>
      <c r="J430" s="447"/>
      <c r="K430" s="447"/>
      <c r="L430" s="447"/>
      <c r="M430" s="447"/>
      <c r="N430" s="447"/>
      <c r="O430" s="441"/>
      <c r="P430" s="441"/>
      <c r="Q430" s="441"/>
      <c r="R430" s="441"/>
      <c r="S430" s="441"/>
      <c r="T430" s="441"/>
      <c r="U430" s="441"/>
      <c r="V430" s="441"/>
      <c r="W430" s="441"/>
      <c r="X430" s="441"/>
      <c r="Y430" s="441"/>
      <c r="Z430" s="441"/>
    </row>
    <row r="431" spans="1:26" ht="12.75" customHeight="1" x14ac:dyDescent="0.2">
      <c r="A431" s="441"/>
      <c r="B431" s="441"/>
      <c r="C431" s="441"/>
      <c r="D431" s="447"/>
      <c r="E431" s="447"/>
      <c r="F431" s="447"/>
      <c r="G431" s="447"/>
      <c r="H431" s="447"/>
      <c r="I431" s="447"/>
      <c r="J431" s="447"/>
      <c r="K431" s="447"/>
      <c r="L431" s="447"/>
      <c r="M431" s="447"/>
      <c r="N431" s="447"/>
      <c r="O431" s="441"/>
      <c r="P431" s="441"/>
      <c r="Q431" s="441"/>
      <c r="R431" s="441"/>
      <c r="S431" s="441"/>
      <c r="T431" s="441"/>
      <c r="U431" s="441"/>
      <c r="V431" s="441"/>
      <c r="W431" s="441"/>
      <c r="X431" s="441"/>
      <c r="Y431" s="441"/>
      <c r="Z431" s="441"/>
    </row>
    <row r="432" spans="1:26" ht="12.75" customHeight="1" x14ac:dyDescent="0.2">
      <c r="A432" s="441"/>
      <c r="B432" s="441"/>
      <c r="C432" s="441"/>
      <c r="D432" s="447"/>
      <c r="E432" s="447"/>
      <c r="F432" s="447"/>
      <c r="G432" s="447"/>
      <c r="H432" s="447"/>
      <c r="I432" s="447"/>
      <c r="J432" s="447"/>
      <c r="K432" s="447"/>
      <c r="L432" s="447"/>
      <c r="M432" s="447"/>
      <c r="N432" s="447"/>
      <c r="O432" s="441"/>
      <c r="P432" s="441"/>
      <c r="Q432" s="441"/>
      <c r="R432" s="441"/>
      <c r="S432" s="441"/>
      <c r="T432" s="441"/>
      <c r="U432" s="441"/>
      <c r="V432" s="441"/>
      <c r="W432" s="441"/>
      <c r="X432" s="441"/>
      <c r="Y432" s="441"/>
      <c r="Z432" s="441"/>
    </row>
    <row r="433" spans="1:26" ht="12.75" customHeight="1" x14ac:dyDescent="0.2">
      <c r="A433" s="441"/>
      <c r="B433" s="441"/>
      <c r="C433" s="441"/>
      <c r="D433" s="447"/>
      <c r="E433" s="447"/>
      <c r="F433" s="447"/>
      <c r="G433" s="447"/>
      <c r="H433" s="447"/>
      <c r="I433" s="447"/>
      <c r="J433" s="447"/>
      <c r="K433" s="447"/>
      <c r="L433" s="447"/>
      <c r="M433" s="447"/>
      <c r="N433" s="447"/>
      <c r="O433" s="441"/>
      <c r="P433" s="441"/>
      <c r="Q433" s="441"/>
      <c r="R433" s="441"/>
      <c r="S433" s="441"/>
      <c r="T433" s="441"/>
      <c r="U433" s="441"/>
      <c r="V433" s="441"/>
      <c r="W433" s="441"/>
      <c r="X433" s="441"/>
      <c r="Y433" s="441"/>
      <c r="Z433" s="441"/>
    </row>
    <row r="434" spans="1:26" ht="12.75" customHeight="1" x14ac:dyDescent="0.2">
      <c r="A434" s="441"/>
      <c r="B434" s="441"/>
      <c r="C434" s="441"/>
      <c r="D434" s="447"/>
      <c r="E434" s="447"/>
      <c r="F434" s="447"/>
      <c r="G434" s="447"/>
      <c r="H434" s="447"/>
      <c r="I434" s="447"/>
      <c r="J434" s="447"/>
      <c r="K434" s="447"/>
      <c r="L434" s="447"/>
      <c r="M434" s="447"/>
      <c r="N434" s="447"/>
      <c r="O434" s="441"/>
      <c r="P434" s="441"/>
      <c r="Q434" s="441"/>
      <c r="R434" s="441"/>
      <c r="S434" s="441"/>
      <c r="T434" s="441"/>
      <c r="U434" s="441"/>
      <c r="V434" s="441"/>
      <c r="W434" s="441"/>
      <c r="X434" s="441"/>
      <c r="Y434" s="441"/>
      <c r="Z434" s="441"/>
    </row>
    <row r="435" spans="1:26" ht="12.75" customHeight="1" x14ac:dyDescent="0.2">
      <c r="A435" s="441"/>
      <c r="B435" s="441"/>
      <c r="C435" s="441"/>
      <c r="D435" s="447"/>
      <c r="E435" s="447"/>
      <c r="F435" s="447"/>
      <c r="G435" s="447"/>
      <c r="H435" s="447"/>
      <c r="I435" s="447"/>
      <c r="J435" s="447"/>
      <c r="K435" s="447"/>
      <c r="L435" s="447"/>
      <c r="M435" s="447"/>
      <c r="N435" s="447"/>
      <c r="O435" s="441"/>
      <c r="P435" s="441"/>
      <c r="Q435" s="441"/>
      <c r="R435" s="441"/>
      <c r="S435" s="441"/>
      <c r="T435" s="441"/>
      <c r="U435" s="441"/>
      <c r="V435" s="441"/>
      <c r="W435" s="441"/>
      <c r="X435" s="441"/>
      <c r="Y435" s="441"/>
      <c r="Z435" s="441"/>
    </row>
    <row r="436" spans="1:26" ht="12.75" customHeight="1" x14ac:dyDescent="0.2">
      <c r="A436" s="441"/>
      <c r="B436" s="441"/>
      <c r="C436" s="441"/>
      <c r="D436" s="447"/>
      <c r="E436" s="447"/>
      <c r="F436" s="447"/>
      <c r="G436" s="447"/>
      <c r="H436" s="447"/>
      <c r="I436" s="447"/>
      <c r="J436" s="447"/>
      <c r="K436" s="447"/>
      <c r="L436" s="447"/>
      <c r="M436" s="447"/>
      <c r="N436" s="447"/>
      <c r="O436" s="441"/>
      <c r="P436" s="441"/>
      <c r="Q436" s="441"/>
      <c r="R436" s="441"/>
      <c r="S436" s="441"/>
      <c r="T436" s="441"/>
      <c r="U436" s="441"/>
      <c r="V436" s="441"/>
      <c r="W436" s="441"/>
      <c r="X436" s="441"/>
      <c r="Y436" s="441"/>
      <c r="Z436" s="441"/>
    </row>
    <row r="437" spans="1:26" ht="12.75" customHeight="1" x14ac:dyDescent="0.2">
      <c r="A437" s="441"/>
      <c r="B437" s="441"/>
      <c r="C437" s="441"/>
      <c r="D437" s="447"/>
      <c r="E437" s="447"/>
      <c r="F437" s="447"/>
      <c r="G437" s="447"/>
      <c r="H437" s="447"/>
      <c r="I437" s="447"/>
      <c r="J437" s="447"/>
      <c r="K437" s="447"/>
      <c r="L437" s="447"/>
      <c r="M437" s="447"/>
      <c r="N437" s="447"/>
      <c r="O437" s="441"/>
      <c r="P437" s="441"/>
      <c r="Q437" s="441"/>
      <c r="R437" s="441"/>
      <c r="S437" s="441"/>
      <c r="T437" s="441"/>
      <c r="U437" s="441"/>
      <c r="V437" s="441"/>
      <c r="W437" s="441"/>
      <c r="X437" s="441"/>
      <c r="Y437" s="441"/>
      <c r="Z437" s="441"/>
    </row>
    <row r="438" spans="1:26" ht="12.75" customHeight="1" x14ac:dyDescent="0.2">
      <c r="A438" s="441"/>
      <c r="B438" s="441"/>
      <c r="C438" s="441"/>
      <c r="D438" s="447"/>
      <c r="E438" s="447"/>
      <c r="F438" s="447"/>
      <c r="G438" s="447"/>
      <c r="H438" s="447"/>
      <c r="I438" s="447"/>
      <c r="J438" s="447"/>
      <c r="K438" s="447"/>
      <c r="L438" s="447"/>
      <c r="M438" s="447"/>
      <c r="N438" s="447"/>
      <c r="O438" s="441"/>
      <c r="P438" s="441"/>
      <c r="Q438" s="441"/>
      <c r="R438" s="441"/>
      <c r="S438" s="441"/>
      <c r="T438" s="441"/>
      <c r="U438" s="441"/>
      <c r="V438" s="441"/>
      <c r="W438" s="441"/>
      <c r="X438" s="441"/>
      <c r="Y438" s="441"/>
      <c r="Z438" s="441"/>
    </row>
    <row r="439" spans="1:26" ht="12.75" customHeight="1" x14ac:dyDescent="0.2">
      <c r="A439" s="441"/>
      <c r="B439" s="441"/>
      <c r="C439" s="441"/>
      <c r="D439" s="447"/>
      <c r="E439" s="447"/>
      <c r="F439" s="447"/>
      <c r="G439" s="447"/>
      <c r="H439" s="447"/>
      <c r="I439" s="447"/>
      <c r="J439" s="447"/>
      <c r="K439" s="447"/>
      <c r="L439" s="447"/>
      <c r="M439" s="447"/>
      <c r="N439" s="447"/>
      <c r="O439" s="441"/>
      <c r="P439" s="441"/>
      <c r="Q439" s="441"/>
      <c r="R439" s="441"/>
      <c r="S439" s="441"/>
      <c r="T439" s="441"/>
      <c r="U439" s="441"/>
      <c r="V439" s="441"/>
      <c r="W439" s="441"/>
      <c r="X439" s="441"/>
      <c r="Y439" s="441"/>
      <c r="Z439" s="441"/>
    </row>
    <row r="440" spans="1:26" ht="12.75" customHeight="1" x14ac:dyDescent="0.2">
      <c r="A440" s="441"/>
      <c r="B440" s="441"/>
      <c r="C440" s="441"/>
      <c r="D440" s="447"/>
      <c r="E440" s="447"/>
      <c r="F440" s="447"/>
      <c r="G440" s="447"/>
      <c r="H440" s="447"/>
      <c r="I440" s="447"/>
      <c r="J440" s="447"/>
      <c r="K440" s="447"/>
      <c r="L440" s="447"/>
      <c r="M440" s="447"/>
      <c r="N440" s="447"/>
      <c r="O440" s="441"/>
      <c r="P440" s="441"/>
      <c r="Q440" s="441"/>
      <c r="R440" s="441"/>
      <c r="S440" s="441"/>
      <c r="T440" s="441"/>
      <c r="U440" s="441"/>
      <c r="V440" s="441"/>
      <c r="W440" s="441"/>
      <c r="X440" s="441"/>
      <c r="Y440" s="441"/>
      <c r="Z440" s="441"/>
    </row>
    <row r="441" spans="1:26" ht="12.75" customHeight="1" x14ac:dyDescent="0.2">
      <c r="A441" s="441"/>
      <c r="B441" s="441"/>
      <c r="C441" s="441"/>
      <c r="D441" s="447"/>
      <c r="E441" s="447"/>
      <c r="F441" s="447"/>
      <c r="G441" s="447"/>
      <c r="H441" s="447"/>
      <c r="I441" s="447"/>
      <c r="J441" s="447"/>
      <c r="K441" s="447"/>
      <c r="L441" s="447"/>
      <c r="M441" s="447"/>
      <c r="N441" s="447"/>
      <c r="O441" s="441"/>
      <c r="P441" s="441"/>
      <c r="Q441" s="441"/>
      <c r="R441" s="441"/>
      <c r="S441" s="441"/>
      <c r="T441" s="441"/>
      <c r="U441" s="441"/>
      <c r="V441" s="441"/>
      <c r="W441" s="441"/>
      <c r="X441" s="441"/>
      <c r="Y441" s="441"/>
      <c r="Z441" s="441"/>
    </row>
    <row r="442" spans="1:26" ht="12.75" customHeight="1" x14ac:dyDescent="0.2">
      <c r="A442" s="441"/>
      <c r="B442" s="441"/>
      <c r="C442" s="441"/>
      <c r="D442" s="447"/>
      <c r="E442" s="447"/>
      <c r="F442" s="447"/>
      <c r="G442" s="447"/>
      <c r="H442" s="447"/>
      <c r="I442" s="447"/>
      <c r="J442" s="447"/>
      <c r="K442" s="447"/>
      <c r="L442" s="447"/>
      <c r="M442" s="447"/>
      <c r="N442" s="447"/>
      <c r="O442" s="441"/>
      <c r="P442" s="441"/>
      <c r="Q442" s="441"/>
      <c r="R442" s="441"/>
      <c r="S442" s="441"/>
      <c r="T442" s="441"/>
      <c r="U442" s="441"/>
      <c r="V442" s="441"/>
      <c r="W442" s="441"/>
      <c r="X442" s="441"/>
      <c r="Y442" s="441"/>
      <c r="Z442" s="441"/>
    </row>
    <row r="443" spans="1:26" ht="12.75" customHeight="1" x14ac:dyDescent="0.2">
      <c r="A443" s="441"/>
      <c r="B443" s="441"/>
      <c r="C443" s="441"/>
      <c r="D443" s="447"/>
      <c r="E443" s="447"/>
      <c r="F443" s="447"/>
      <c r="G443" s="447"/>
      <c r="H443" s="447"/>
      <c r="I443" s="447"/>
      <c r="J443" s="447"/>
      <c r="K443" s="447"/>
      <c r="L443" s="447"/>
      <c r="M443" s="447"/>
      <c r="N443" s="447"/>
      <c r="O443" s="441"/>
      <c r="P443" s="441"/>
      <c r="Q443" s="441"/>
      <c r="R443" s="441"/>
      <c r="S443" s="441"/>
      <c r="T443" s="441"/>
      <c r="U443" s="441"/>
      <c r="V443" s="441"/>
      <c r="W443" s="441"/>
      <c r="X443" s="441"/>
      <c r="Y443" s="441"/>
      <c r="Z443" s="441"/>
    </row>
    <row r="444" spans="1:26" ht="12.75" customHeight="1" x14ac:dyDescent="0.2">
      <c r="A444" s="441"/>
      <c r="B444" s="441"/>
      <c r="C444" s="441"/>
      <c r="D444" s="447"/>
      <c r="E444" s="447"/>
      <c r="F444" s="447"/>
      <c r="G444" s="447"/>
      <c r="H444" s="447"/>
      <c r="I444" s="447"/>
      <c r="J444" s="447"/>
      <c r="K444" s="447"/>
      <c r="L444" s="447"/>
      <c r="M444" s="447"/>
      <c r="N444" s="447"/>
      <c r="O444" s="441"/>
      <c r="P444" s="441"/>
      <c r="Q444" s="441"/>
      <c r="R444" s="441"/>
      <c r="S444" s="441"/>
      <c r="T444" s="441"/>
      <c r="U444" s="441"/>
      <c r="V444" s="441"/>
      <c r="W444" s="441"/>
      <c r="X444" s="441"/>
      <c r="Y444" s="441"/>
      <c r="Z444" s="441"/>
    </row>
    <row r="445" spans="1:26" ht="12.75" customHeight="1" x14ac:dyDescent="0.2">
      <c r="A445" s="441"/>
      <c r="B445" s="441"/>
      <c r="C445" s="441"/>
      <c r="D445" s="447"/>
      <c r="E445" s="447"/>
      <c r="F445" s="447"/>
      <c r="G445" s="447"/>
      <c r="H445" s="447"/>
      <c r="I445" s="447"/>
      <c r="J445" s="447"/>
      <c r="K445" s="447"/>
      <c r="L445" s="447"/>
      <c r="M445" s="447"/>
      <c r="N445" s="447"/>
      <c r="O445" s="441"/>
      <c r="P445" s="441"/>
      <c r="Q445" s="441"/>
      <c r="R445" s="441"/>
      <c r="S445" s="441"/>
      <c r="T445" s="441"/>
      <c r="U445" s="441"/>
      <c r="V445" s="441"/>
      <c r="W445" s="441"/>
      <c r="X445" s="441"/>
      <c r="Y445" s="441"/>
      <c r="Z445" s="441"/>
    </row>
    <row r="446" spans="1:26" ht="12.75" customHeight="1" x14ac:dyDescent="0.2">
      <c r="A446" s="441"/>
      <c r="B446" s="441"/>
      <c r="C446" s="441"/>
      <c r="D446" s="447"/>
      <c r="E446" s="447"/>
      <c r="F446" s="447"/>
      <c r="G446" s="447"/>
      <c r="H446" s="447"/>
      <c r="I446" s="447"/>
      <c r="J446" s="447"/>
      <c r="K446" s="447"/>
      <c r="L446" s="447"/>
      <c r="M446" s="447"/>
      <c r="N446" s="447"/>
      <c r="O446" s="441"/>
      <c r="P446" s="441"/>
      <c r="Q446" s="441"/>
      <c r="R446" s="441"/>
      <c r="S446" s="441"/>
      <c r="T446" s="441"/>
      <c r="U446" s="441"/>
      <c r="V446" s="441"/>
      <c r="W446" s="441"/>
      <c r="X446" s="441"/>
      <c r="Y446" s="441"/>
      <c r="Z446" s="441"/>
    </row>
    <row r="447" spans="1:26" ht="12.75" customHeight="1" x14ac:dyDescent="0.2">
      <c r="A447" s="441"/>
      <c r="B447" s="441"/>
      <c r="C447" s="441"/>
      <c r="D447" s="447"/>
      <c r="E447" s="447"/>
      <c r="F447" s="447"/>
      <c r="G447" s="447"/>
      <c r="H447" s="447"/>
      <c r="I447" s="447"/>
      <c r="J447" s="447"/>
      <c r="K447" s="447"/>
      <c r="L447" s="447"/>
      <c r="M447" s="447"/>
      <c r="N447" s="447"/>
      <c r="O447" s="441"/>
      <c r="P447" s="441"/>
      <c r="Q447" s="441"/>
      <c r="R447" s="441"/>
      <c r="S447" s="441"/>
      <c r="T447" s="441"/>
      <c r="U447" s="441"/>
      <c r="V447" s="441"/>
      <c r="W447" s="441"/>
      <c r="X447" s="441"/>
      <c r="Y447" s="441"/>
      <c r="Z447" s="441"/>
    </row>
    <row r="448" spans="1:26" ht="12.75" customHeight="1" x14ac:dyDescent="0.2">
      <c r="A448" s="441"/>
      <c r="B448" s="441"/>
      <c r="C448" s="441"/>
      <c r="D448" s="447"/>
      <c r="E448" s="447"/>
      <c r="F448" s="447"/>
      <c r="G448" s="447"/>
      <c r="H448" s="447"/>
      <c r="I448" s="447"/>
      <c r="J448" s="447"/>
      <c r="K448" s="447"/>
      <c r="L448" s="447"/>
      <c r="M448" s="447"/>
      <c r="N448" s="447"/>
      <c r="O448" s="441"/>
      <c r="P448" s="441"/>
      <c r="Q448" s="441"/>
      <c r="R448" s="441"/>
      <c r="S448" s="441"/>
      <c r="T448" s="441"/>
      <c r="U448" s="441"/>
      <c r="V448" s="441"/>
      <c r="W448" s="441"/>
      <c r="X448" s="441"/>
      <c r="Y448" s="441"/>
      <c r="Z448" s="441"/>
    </row>
    <row r="449" spans="1:26" ht="12.75" customHeight="1" x14ac:dyDescent="0.2">
      <c r="A449" s="441"/>
      <c r="B449" s="441"/>
      <c r="C449" s="441"/>
      <c r="D449" s="447"/>
      <c r="E449" s="447"/>
      <c r="F449" s="447"/>
      <c r="G449" s="447"/>
      <c r="H449" s="447"/>
      <c r="I449" s="447"/>
      <c r="J449" s="447"/>
      <c r="K449" s="447"/>
      <c r="L449" s="447"/>
      <c r="M449" s="447"/>
      <c r="N449" s="447"/>
      <c r="O449" s="441"/>
      <c r="P449" s="441"/>
      <c r="Q449" s="441"/>
      <c r="R449" s="441"/>
      <c r="S449" s="441"/>
      <c r="T449" s="441"/>
      <c r="U449" s="441"/>
      <c r="V449" s="441"/>
      <c r="W449" s="441"/>
      <c r="X449" s="441"/>
      <c r="Y449" s="441"/>
      <c r="Z449" s="441"/>
    </row>
    <row r="450" spans="1:26" ht="12.75" customHeight="1" x14ac:dyDescent="0.2">
      <c r="A450" s="441"/>
      <c r="B450" s="441"/>
      <c r="C450" s="441"/>
      <c r="D450" s="447"/>
      <c r="E450" s="447"/>
      <c r="F450" s="447"/>
      <c r="G450" s="447"/>
      <c r="H450" s="447"/>
      <c r="I450" s="447"/>
      <c r="J450" s="447"/>
      <c r="K450" s="447"/>
      <c r="L450" s="447"/>
      <c r="M450" s="447"/>
      <c r="N450" s="447"/>
      <c r="O450" s="441"/>
      <c r="P450" s="441"/>
      <c r="Q450" s="441"/>
      <c r="R450" s="441"/>
      <c r="S450" s="441"/>
      <c r="T450" s="441"/>
      <c r="U450" s="441"/>
      <c r="V450" s="441"/>
      <c r="W450" s="441"/>
      <c r="X450" s="441"/>
      <c r="Y450" s="441"/>
      <c r="Z450" s="441"/>
    </row>
    <row r="451" spans="1:26" ht="12.75" customHeight="1" x14ac:dyDescent="0.2">
      <c r="A451" s="441"/>
      <c r="B451" s="441"/>
      <c r="C451" s="441"/>
      <c r="D451" s="447"/>
      <c r="E451" s="447"/>
      <c r="F451" s="447"/>
      <c r="G451" s="447"/>
      <c r="H451" s="447"/>
      <c r="I451" s="447"/>
      <c r="J451" s="447"/>
      <c r="K451" s="447"/>
      <c r="L451" s="447"/>
      <c r="M451" s="447"/>
      <c r="N451" s="447"/>
      <c r="O451" s="441"/>
      <c r="P451" s="441"/>
      <c r="Q451" s="441"/>
      <c r="R451" s="441"/>
      <c r="S451" s="441"/>
      <c r="T451" s="441"/>
      <c r="U451" s="441"/>
      <c r="V451" s="441"/>
      <c r="W451" s="441"/>
      <c r="X451" s="441"/>
      <c r="Y451" s="441"/>
      <c r="Z451" s="441"/>
    </row>
    <row r="452" spans="1:26" ht="12.75" customHeight="1" x14ac:dyDescent="0.2">
      <c r="A452" s="441"/>
      <c r="B452" s="441"/>
      <c r="C452" s="441"/>
      <c r="D452" s="447"/>
      <c r="E452" s="447"/>
      <c r="F452" s="447"/>
      <c r="G452" s="447"/>
      <c r="H452" s="447"/>
      <c r="I452" s="447"/>
      <c r="J452" s="447"/>
      <c r="K452" s="447"/>
      <c r="L452" s="447"/>
      <c r="M452" s="447"/>
      <c r="N452" s="447"/>
      <c r="O452" s="441"/>
      <c r="P452" s="441"/>
      <c r="Q452" s="441"/>
      <c r="R452" s="441"/>
      <c r="S452" s="441"/>
      <c r="T452" s="441"/>
      <c r="U452" s="441"/>
      <c r="V452" s="441"/>
      <c r="W452" s="441"/>
      <c r="X452" s="441"/>
      <c r="Y452" s="441"/>
      <c r="Z452" s="441"/>
    </row>
    <row r="453" spans="1:26" ht="12.75" customHeight="1" x14ac:dyDescent="0.2">
      <c r="A453" s="441"/>
      <c r="B453" s="441"/>
      <c r="C453" s="441"/>
      <c r="D453" s="447"/>
      <c r="E453" s="447"/>
      <c r="F453" s="447"/>
      <c r="G453" s="447"/>
      <c r="H453" s="447"/>
      <c r="I453" s="447"/>
      <c r="J453" s="447"/>
      <c r="K453" s="447"/>
      <c r="L453" s="447"/>
      <c r="M453" s="447"/>
      <c r="N453" s="447"/>
      <c r="O453" s="441"/>
      <c r="P453" s="441"/>
      <c r="Q453" s="441"/>
      <c r="R453" s="441"/>
      <c r="S453" s="441"/>
      <c r="T453" s="441"/>
      <c r="U453" s="441"/>
      <c r="V453" s="441"/>
      <c r="W453" s="441"/>
      <c r="X453" s="441"/>
      <c r="Y453" s="441"/>
      <c r="Z453" s="441"/>
    </row>
    <row r="454" spans="1:26" ht="12.75" customHeight="1" x14ac:dyDescent="0.2">
      <c r="A454" s="441"/>
      <c r="B454" s="441"/>
      <c r="C454" s="441"/>
      <c r="D454" s="447"/>
      <c r="E454" s="447"/>
      <c r="F454" s="447"/>
      <c r="G454" s="447"/>
      <c r="H454" s="447"/>
      <c r="I454" s="447"/>
      <c r="J454" s="447"/>
      <c r="K454" s="447"/>
      <c r="L454" s="447"/>
      <c r="M454" s="447"/>
      <c r="N454" s="447"/>
      <c r="O454" s="441"/>
      <c r="P454" s="441"/>
      <c r="Q454" s="441"/>
      <c r="R454" s="441"/>
      <c r="S454" s="441"/>
      <c r="T454" s="441"/>
      <c r="U454" s="441"/>
      <c r="V454" s="441"/>
      <c r="W454" s="441"/>
      <c r="X454" s="441"/>
      <c r="Y454" s="441"/>
      <c r="Z454" s="441"/>
    </row>
    <row r="455" spans="1:26" ht="12.75" customHeight="1" x14ac:dyDescent="0.2">
      <c r="A455" s="441"/>
      <c r="B455" s="441"/>
      <c r="C455" s="441"/>
      <c r="D455" s="447"/>
      <c r="E455" s="447"/>
      <c r="F455" s="447"/>
      <c r="G455" s="447"/>
      <c r="H455" s="447"/>
      <c r="I455" s="447"/>
      <c r="J455" s="447"/>
      <c r="K455" s="447"/>
      <c r="L455" s="447"/>
      <c r="M455" s="447"/>
      <c r="N455" s="447"/>
      <c r="O455" s="441"/>
      <c r="P455" s="441"/>
      <c r="Q455" s="441"/>
      <c r="R455" s="441"/>
      <c r="S455" s="441"/>
      <c r="T455" s="441"/>
      <c r="U455" s="441"/>
      <c r="V455" s="441"/>
      <c r="W455" s="441"/>
      <c r="X455" s="441"/>
      <c r="Y455" s="441"/>
      <c r="Z455" s="441"/>
    </row>
    <row r="456" spans="1:26" ht="12.75" customHeight="1" x14ac:dyDescent="0.2">
      <c r="A456" s="441"/>
      <c r="B456" s="441"/>
      <c r="C456" s="441"/>
      <c r="D456" s="447"/>
      <c r="E456" s="447"/>
      <c r="F456" s="447"/>
      <c r="G456" s="447"/>
      <c r="H456" s="447"/>
      <c r="I456" s="447"/>
      <c r="J456" s="447"/>
      <c r="K456" s="447"/>
      <c r="L456" s="447"/>
      <c r="M456" s="447"/>
      <c r="N456" s="447"/>
      <c r="O456" s="441"/>
      <c r="P456" s="441"/>
      <c r="Q456" s="441"/>
      <c r="R456" s="441"/>
      <c r="S456" s="441"/>
      <c r="T456" s="441"/>
      <c r="U456" s="441"/>
      <c r="V456" s="441"/>
      <c r="W456" s="441"/>
      <c r="X456" s="441"/>
      <c r="Y456" s="441"/>
      <c r="Z456" s="441"/>
    </row>
    <row r="457" spans="1:26" ht="12.75" customHeight="1" x14ac:dyDescent="0.2">
      <c r="A457" s="441"/>
      <c r="B457" s="441"/>
      <c r="C457" s="441"/>
      <c r="D457" s="447"/>
      <c r="E457" s="447"/>
      <c r="F457" s="447"/>
      <c r="G457" s="447"/>
      <c r="H457" s="447"/>
      <c r="I457" s="447"/>
      <c r="J457" s="447"/>
      <c r="K457" s="447"/>
      <c r="L457" s="447"/>
      <c r="M457" s="447"/>
      <c r="N457" s="447"/>
      <c r="O457" s="441"/>
      <c r="P457" s="441"/>
      <c r="Q457" s="441"/>
      <c r="R457" s="441"/>
      <c r="S457" s="441"/>
      <c r="T457" s="441"/>
      <c r="U457" s="441"/>
      <c r="V457" s="441"/>
      <c r="W457" s="441"/>
      <c r="X457" s="441"/>
      <c r="Y457" s="441"/>
      <c r="Z457" s="441"/>
    </row>
    <row r="458" spans="1:26" ht="12.75" customHeight="1" x14ac:dyDescent="0.2">
      <c r="A458" s="441"/>
      <c r="B458" s="441"/>
      <c r="C458" s="441"/>
      <c r="D458" s="447"/>
      <c r="E458" s="447"/>
      <c r="F458" s="447"/>
      <c r="G458" s="447"/>
      <c r="H458" s="447"/>
      <c r="I458" s="447"/>
      <c r="J458" s="447"/>
      <c r="K458" s="447"/>
      <c r="L458" s="447"/>
      <c r="M458" s="447"/>
      <c r="N458" s="447"/>
      <c r="O458" s="441"/>
      <c r="P458" s="441"/>
      <c r="Q458" s="441"/>
      <c r="R458" s="441"/>
      <c r="S458" s="441"/>
      <c r="T458" s="441"/>
      <c r="U458" s="441"/>
      <c r="V458" s="441"/>
      <c r="W458" s="441"/>
      <c r="X458" s="441"/>
      <c r="Y458" s="441"/>
      <c r="Z458" s="441"/>
    </row>
    <row r="459" spans="1:26" ht="12.75" customHeight="1" x14ac:dyDescent="0.2">
      <c r="A459" s="441"/>
      <c r="B459" s="441"/>
      <c r="C459" s="441"/>
      <c r="D459" s="447"/>
      <c r="E459" s="447"/>
      <c r="F459" s="447"/>
      <c r="G459" s="447"/>
      <c r="H459" s="447"/>
      <c r="I459" s="447"/>
      <c r="J459" s="447"/>
      <c r="K459" s="447"/>
      <c r="L459" s="447"/>
      <c r="M459" s="447"/>
      <c r="N459" s="447"/>
      <c r="O459" s="441"/>
      <c r="P459" s="441"/>
      <c r="Q459" s="441"/>
      <c r="R459" s="441"/>
      <c r="S459" s="441"/>
      <c r="T459" s="441"/>
      <c r="U459" s="441"/>
      <c r="V459" s="441"/>
      <c r="W459" s="441"/>
      <c r="X459" s="441"/>
      <c r="Y459" s="441"/>
      <c r="Z459" s="441"/>
    </row>
    <row r="460" spans="1:26" ht="12.75" customHeight="1" x14ac:dyDescent="0.2">
      <c r="A460" s="441"/>
      <c r="B460" s="441"/>
      <c r="C460" s="441"/>
      <c r="D460" s="447"/>
      <c r="E460" s="447"/>
      <c r="F460" s="447"/>
      <c r="G460" s="447"/>
      <c r="H460" s="447"/>
      <c r="I460" s="447"/>
      <c r="J460" s="447"/>
      <c r="K460" s="447"/>
      <c r="L460" s="447"/>
      <c r="M460" s="447"/>
      <c r="N460" s="447"/>
      <c r="O460" s="441"/>
      <c r="P460" s="441"/>
      <c r="Q460" s="441"/>
      <c r="R460" s="441"/>
      <c r="S460" s="441"/>
      <c r="T460" s="441"/>
      <c r="U460" s="441"/>
      <c r="V460" s="441"/>
      <c r="W460" s="441"/>
      <c r="X460" s="441"/>
      <c r="Y460" s="441"/>
      <c r="Z460" s="441"/>
    </row>
    <row r="461" spans="1:26" ht="12.75" customHeight="1" x14ac:dyDescent="0.2">
      <c r="A461" s="441"/>
      <c r="B461" s="441"/>
      <c r="C461" s="441"/>
      <c r="D461" s="447"/>
      <c r="E461" s="447"/>
      <c r="F461" s="447"/>
      <c r="G461" s="447"/>
      <c r="H461" s="447"/>
      <c r="I461" s="447"/>
      <c r="J461" s="447"/>
      <c r="K461" s="447"/>
      <c r="L461" s="447"/>
      <c r="M461" s="447"/>
      <c r="N461" s="447"/>
      <c r="O461" s="441"/>
      <c r="P461" s="441"/>
      <c r="Q461" s="441"/>
      <c r="R461" s="441"/>
      <c r="S461" s="441"/>
      <c r="T461" s="441"/>
      <c r="U461" s="441"/>
      <c r="V461" s="441"/>
      <c r="W461" s="441"/>
      <c r="X461" s="441"/>
      <c r="Y461" s="441"/>
      <c r="Z461" s="441"/>
    </row>
    <row r="462" spans="1:26" ht="12.75" customHeight="1" x14ac:dyDescent="0.2">
      <c r="A462" s="441"/>
      <c r="B462" s="441"/>
      <c r="C462" s="441"/>
      <c r="D462" s="447"/>
      <c r="E462" s="447"/>
      <c r="F462" s="447"/>
      <c r="G462" s="447"/>
      <c r="H462" s="447"/>
      <c r="I462" s="447"/>
      <c r="J462" s="447"/>
      <c r="K462" s="447"/>
      <c r="L462" s="447"/>
      <c r="M462" s="447"/>
      <c r="N462" s="447"/>
      <c r="O462" s="441"/>
      <c r="P462" s="441"/>
      <c r="Q462" s="441"/>
      <c r="R462" s="441"/>
      <c r="S462" s="441"/>
      <c r="T462" s="441"/>
      <c r="U462" s="441"/>
      <c r="V462" s="441"/>
      <c r="W462" s="441"/>
      <c r="X462" s="441"/>
      <c r="Y462" s="441"/>
      <c r="Z462" s="441"/>
    </row>
    <row r="463" spans="1:26" ht="12.75" customHeight="1" x14ac:dyDescent="0.2">
      <c r="A463" s="441"/>
      <c r="B463" s="441"/>
      <c r="C463" s="441"/>
      <c r="D463" s="447"/>
      <c r="E463" s="447"/>
      <c r="F463" s="447"/>
      <c r="G463" s="447"/>
      <c r="H463" s="447"/>
      <c r="I463" s="447"/>
      <c r="J463" s="447"/>
      <c r="K463" s="447"/>
      <c r="L463" s="447"/>
      <c r="M463" s="447"/>
      <c r="N463" s="447"/>
      <c r="O463" s="441"/>
      <c r="P463" s="441"/>
      <c r="Q463" s="441"/>
      <c r="R463" s="441"/>
      <c r="S463" s="441"/>
      <c r="T463" s="441"/>
      <c r="U463" s="441"/>
      <c r="V463" s="441"/>
      <c r="W463" s="441"/>
      <c r="X463" s="441"/>
      <c r="Y463" s="441"/>
      <c r="Z463" s="441"/>
    </row>
    <row r="464" spans="1:26" ht="12.75" customHeight="1" x14ac:dyDescent="0.2">
      <c r="A464" s="441"/>
      <c r="B464" s="441"/>
      <c r="C464" s="441"/>
      <c r="D464" s="447"/>
      <c r="E464" s="447"/>
      <c r="F464" s="447"/>
      <c r="G464" s="447"/>
      <c r="H464" s="447"/>
      <c r="I464" s="447"/>
      <c r="J464" s="447"/>
      <c r="K464" s="447"/>
      <c r="L464" s="447"/>
      <c r="M464" s="447"/>
      <c r="N464" s="447"/>
      <c r="O464" s="441"/>
      <c r="P464" s="441"/>
      <c r="Q464" s="441"/>
      <c r="R464" s="441"/>
      <c r="S464" s="441"/>
      <c r="T464" s="441"/>
      <c r="U464" s="441"/>
      <c r="V464" s="441"/>
      <c r="W464" s="441"/>
      <c r="X464" s="441"/>
      <c r="Y464" s="441"/>
      <c r="Z464" s="441"/>
    </row>
    <row r="465" spans="1:26" ht="12.75" customHeight="1" x14ac:dyDescent="0.2">
      <c r="A465" s="441"/>
      <c r="B465" s="441"/>
      <c r="C465" s="441"/>
      <c r="D465" s="447"/>
      <c r="E465" s="447"/>
      <c r="F465" s="447"/>
      <c r="G465" s="447"/>
      <c r="H465" s="447"/>
      <c r="I465" s="447"/>
      <c r="J465" s="447"/>
      <c r="K465" s="447"/>
      <c r="L465" s="447"/>
      <c r="M465" s="447"/>
      <c r="N465" s="447"/>
      <c r="O465" s="441"/>
      <c r="P465" s="441"/>
      <c r="Q465" s="441"/>
      <c r="R465" s="441"/>
      <c r="S465" s="441"/>
      <c r="T465" s="441"/>
      <c r="U465" s="441"/>
      <c r="V465" s="441"/>
      <c r="W465" s="441"/>
      <c r="X465" s="441"/>
      <c r="Y465" s="441"/>
      <c r="Z465" s="441"/>
    </row>
    <row r="466" spans="1:26" ht="12.75" customHeight="1" x14ac:dyDescent="0.2">
      <c r="A466" s="441"/>
      <c r="B466" s="441"/>
      <c r="C466" s="441"/>
      <c r="D466" s="447"/>
      <c r="E466" s="447"/>
      <c r="F466" s="447"/>
      <c r="G466" s="447"/>
      <c r="H466" s="447"/>
      <c r="I466" s="447"/>
      <c r="J466" s="447"/>
      <c r="K466" s="447"/>
      <c r="L466" s="447"/>
      <c r="M466" s="447"/>
      <c r="N466" s="447"/>
      <c r="O466" s="441"/>
      <c r="P466" s="441"/>
      <c r="Q466" s="441"/>
      <c r="R466" s="441"/>
      <c r="S466" s="441"/>
      <c r="T466" s="441"/>
      <c r="U466" s="441"/>
      <c r="V466" s="441"/>
      <c r="W466" s="441"/>
      <c r="X466" s="441"/>
      <c r="Y466" s="441"/>
      <c r="Z466" s="441"/>
    </row>
    <row r="467" spans="1:26" ht="12.75" customHeight="1" x14ac:dyDescent="0.2">
      <c r="A467" s="441"/>
      <c r="B467" s="441"/>
      <c r="C467" s="441"/>
      <c r="D467" s="447"/>
      <c r="E467" s="447"/>
      <c r="F467" s="447"/>
      <c r="G467" s="447"/>
      <c r="H467" s="447"/>
      <c r="I467" s="447"/>
      <c r="J467" s="447"/>
      <c r="K467" s="447"/>
      <c r="L467" s="447"/>
      <c r="M467" s="447"/>
      <c r="N467" s="447"/>
      <c r="O467" s="441"/>
      <c r="P467" s="441"/>
      <c r="Q467" s="441"/>
      <c r="R467" s="441"/>
      <c r="S467" s="441"/>
      <c r="T467" s="441"/>
      <c r="U467" s="441"/>
      <c r="V467" s="441"/>
      <c r="W467" s="441"/>
      <c r="X467" s="441"/>
      <c r="Y467" s="441"/>
      <c r="Z467" s="441"/>
    </row>
    <row r="468" spans="1:26" ht="12.75" customHeight="1" x14ac:dyDescent="0.2">
      <c r="A468" s="441"/>
      <c r="B468" s="441"/>
      <c r="C468" s="441"/>
      <c r="D468" s="447"/>
      <c r="E468" s="447"/>
      <c r="F468" s="447"/>
      <c r="G468" s="447"/>
      <c r="H468" s="447"/>
      <c r="I468" s="447"/>
      <c r="J468" s="447"/>
      <c r="K468" s="447"/>
      <c r="L468" s="447"/>
      <c r="M468" s="447"/>
      <c r="N468" s="447"/>
      <c r="O468" s="441"/>
      <c r="P468" s="441"/>
      <c r="Q468" s="441"/>
      <c r="R468" s="441"/>
      <c r="S468" s="441"/>
      <c r="T468" s="441"/>
      <c r="U468" s="441"/>
      <c r="V468" s="441"/>
      <c r="W468" s="441"/>
      <c r="X468" s="441"/>
      <c r="Y468" s="441"/>
      <c r="Z468" s="441"/>
    </row>
    <row r="469" spans="1:26" ht="12.75" customHeight="1" x14ac:dyDescent="0.2">
      <c r="A469" s="441"/>
      <c r="B469" s="441"/>
      <c r="C469" s="441"/>
      <c r="D469" s="447"/>
      <c r="E469" s="447"/>
      <c r="F469" s="447"/>
      <c r="G469" s="447"/>
      <c r="H469" s="447"/>
      <c r="I469" s="447"/>
      <c r="J469" s="447"/>
      <c r="K469" s="447"/>
      <c r="L469" s="447"/>
      <c r="M469" s="447"/>
      <c r="N469" s="447"/>
      <c r="O469" s="441"/>
      <c r="P469" s="441"/>
      <c r="Q469" s="441"/>
      <c r="R469" s="441"/>
      <c r="S469" s="441"/>
      <c r="T469" s="441"/>
      <c r="U469" s="441"/>
      <c r="V469" s="441"/>
      <c r="W469" s="441"/>
      <c r="X469" s="441"/>
      <c r="Y469" s="441"/>
      <c r="Z469" s="441"/>
    </row>
    <row r="470" spans="1:26" ht="12.75" customHeight="1" x14ac:dyDescent="0.2">
      <c r="A470" s="441"/>
      <c r="B470" s="441"/>
      <c r="C470" s="441"/>
      <c r="D470" s="447"/>
      <c r="E470" s="447"/>
      <c r="F470" s="447"/>
      <c r="G470" s="447"/>
      <c r="H470" s="447"/>
      <c r="I470" s="447"/>
      <c r="J470" s="447"/>
      <c r="K470" s="447"/>
      <c r="L470" s="447"/>
      <c r="M470" s="447"/>
      <c r="N470" s="447"/>
      <c r="O470" s="441"/>
      <c r="P470" s="441"/>
      <c r="Q470" s="441"/>
      <c r="R470" s="441"/>
      <c r="S470" s="441"/>
      <c r="T470" s="441"/>
      <c r="U470" s="441"/>
      <c r="V470" s="441"/>
      <c r="W470" s="441"/>
      <c r="X470" s="441"/>
      <c r="Y470" s="441"/>
      <c r="Z470" s="441"/>
    </row>
    <row r="471" spans="1:26" ht="12.75" customHeight="1" x14ac:dyDescent="0.2">
      <c r="A471" s="441"/>
      <c r="B471" s="441"/>
      <c r="C471" s="441"/>
      <c r="D471" s="447"/>
      <c r="E471" s="447"/>
      <c r="F471" s="447"/>
      <c r="G471" s="447"/>
      <c r="H471" s="447"/>
      <c r="I471" s="447"/>
      <c r="J471" s="447"/>
      <c r="K471" s="447"/>
      <c r="L471" s="447"/>
      <c r="M471" s="447"/>
      <c r="N471" s="447"/>
      <c r="O471" s="441"/>
      <c r="P471" s="441"/>
      <c r="Q471" s="441"/>
      <c r="R471" s="441"/>
      <c r="S471" s="441"/>
      <c r="T471" s="441"/>
      <c r="U471" s="441"/>
      <c r="V471" s="441"/>
      <c r="W471" s="441"/>
      <c r="X471" s="441"/>
      <c r="Y471" s="441"/>
      <c r="Z471" s="441"/>
    </row>
    <row r="472" spans="1:26" ht="12.75" customHeight="1" x14ac:dyDescent="0.2">
      <c r="A472" s="441"/>
      <c r="B472" s="441"/>
      <c r="C472" s="441"/>
      <c r="D472" s="447"/>
      <c r="E472" s="447"/>
      <c r="F472" s="447"/>
      <c r="G472" s="447"/>
      <c r="H472" s="447"/>
      <c r="I472" s="447"/>
      <c r="J472" s="447"/>
      <c r="K472" s="447"/>
      <c r="L472" s="447"/>
      <c r="M472" s="447"/>
      <c r="N472" s="447"/>
      <c r="O472" s="441"/>
      <c r="P472" s="441"/>
      <c r="Q472" s="441"/>
      <c r="R472" s="441"/>
      <c r="S472" s="441"/>
      <c r="T472" s="441"/>
      <c r="U472" s="441"/>
      <c r="V472" s="441"/>
      <c r="W472" s="441"/>
      <c r="X472" s="441"/>
      <c r="Y472" s="441"/>
      <c r="Z472" s="441"/>
    </row>
    <row r="473" spans="1:26" ht="12.75" customHeight="1" x14ac:dyDescent="0.2">
      <c r="A473" s="441"/>
      <c r="B473" s="441"/>
      <c r="C473" s="441"/>
      <c r="D473" s="447"/>
      <c r="E473" s="447"/>
      <c r="F473" s="447"/>
      <c r="G473" s="447"/>
      <c r="H473" s="447"/>
      <c r="I473" s="447"/>
      <c r="J473" s="447"/>
      <c r="K473" s="447"/>
      <c r="L473" s="447"/>
      <c r="M473" s="447"/>
      <c r="N473" s="447"/>
      <c r="O473" s="441"/>
      <c r="P473" s="441"/>
      <c r="Q473" s="441"/>
      <c r="R473" s="441"/>
      <c r="S473" s="441"/>
      <c r="T473" s="441"/>
      <c r="U473" s="441"/>
      <c r="V473" s="441"/>
      <c r="W473" s="441"/>
      <c r="X473" s="441"/>
      <c r="Y473" s="441"/>
      <c r="Z473" s="441"/>
    </row>
    <row r="474" spans="1:26" ht="12.75" customHeight="1" x14ac:dyDescent="0.2">
      <c r="A474" s="441"/>
      <c r="B474" s="441"/>
      <c r="C474" s="441"/>
      <c r="D474" s="447"/>
      <c r="E474" s="447"/>
      <c r="F474" s="447"/>
      <c r="G474" s="447"/>
      <c r="H474" s="447"/>
      <c r="I474" s="447"/>
      <c r="J474" s="447"/>
      <c r="K474" s="447"/>
      <c r="L474" s="447"/>
      <c r="M474" s="447"/>
      <c r="N474" s="447"/>
      <c r="O474" s="441"/>
      <c r="P474" s="441"/>
      <c r="Q474" s="441"/>
      <c r="R474" s="441"/>
      <c r="S474" s="441"/>
      <c r="T474" s="441"/>
      <c r="U474" s="441"/>
      <c r="V474" s="441"/>
      <c r="W474" s="441"/>
      <c r="X474" s="441"/>
      <c r="Y474" s="441"/>
      <c r="Z474" s="441"/>
    </row>
    <row r="475" spans="1:26" ht="12.75" customHeight="1" x14ac:dyDescent="0.2">
      <c r="A475" s="441"/>
      <c r="B475" s="441"/>
      <c r="C475" s="441"/>
      <c r="D475" s="447"/>
      <c r="E475" s="447"/>
      <c r="F475" s="447"/>
      <c r="G475" s="447"/>
      <c r="H475" s="447"/>
      <c r="I475" s="447"/>
      <c r="J475" s="447"/>
      <c r="K475" s="447"/>
      <c r="L475" s="447"/>
      <c r="M475" s="447"/>
      <c r="N475" s="447"/>
      <c r="O475" s="441"/>
      <c r="P475" s="441"/>
      <c r="Q475" s="441"/>
      <c r="R475" s="441"/>
      <c r="S475" s="441"/>
      <c r="T475" s="441"/>
      <c r="U475" s="441"/>
      <c r="V475" s="441"/>
      <c r="W475" s="441"/>
      <c r="X475" s="441"/>
      <c r="Y475" s="441"/>
      <c r="Z475" s="441"/>
    </row>
    <row r="476" spans="1:26" ht="12.75" customHeight="1" x14ac:dyDescent="0.2">
      <c r="A476" s="441"/>
      <c r="B476" s="441"/>
      <c r="C476" s="441"/>
      <c r="D476" s="447"/>
      <c r="E476" s="447"/>
      <c r="F476" s="447"/>
      <c r="G476" s="447"/>
      <c r="H476" s="447"/>
      <c r="I476" s="447"/>
      <c r="J476" s="447"/>
      <c r="K476" s="447"/>
      <c r="L476" s="447"/>
      <c r="M476" s="447"/>
      <c r="N476" s="447"/>
      <c r="O476" s="441"/>
      <c r="P476" s="441"/>
      <c r="Q476" s="441"/>
      <c r="R476" s="441"/>
      <c r="S476" s="441"/>
      <c r="T476" s="441"/>
      <c r="U476" s="441"/>
      <c r="V476" s="441"/>
      <c r="W476" s="441"/>
      <c r="X476" s="441"/>
      <c r="Y476" s="441"/>
      <c r="Z476" s="441"/>
    </row>
    <row r="477" spans="1:26" ht="12.75" customHeight="1" x14ac:dyDescent="0.2">
      <c r="A477" s="441"/>
      <c r="B477" s="441"/>
      <c r="C477" s="441"/>
      <c r="D477" s="447"/>
      <c r="E477" s="447"/>
      <c r="F477" s="447"/>
      <c r="G477" s="447"/>
      <c r="H477" s="447"/>
      <c r="I477" s="447"/>
      <c r="J477" s="447"/>
      <c r="K477" s="447"/>
      <c r="L477" s="447"/>
      <c r="M477" s="447"/>
      <c r="N477" s="447"/>
      <c r="O477" s="441"/>
      <c r="P477" s="441"/>
      <c r="Q477" s="441"/>
      <c r="R477" s="441"/>
      <c r="S477" s="441"/>
      <c r="T477" s="441"/>
      <c r="U477" s="441"/>
      <c r="V477" s="441"/>
      <c r="W477" s="441"/>
      <c r="X477" s="441"/>
      <c r="Y477" s="441"/>
      <c r="Z477" s="441"/>
    </row>
    <row r="478" spans="1:26" ht="12.75" customHeight="1" x14ac:dyDescent="0.2">
      <c r="A478" s="441"/>
      <c r="B478" s="441"/>
      <c r="C478" s="441"/>
      <c r="D478" s="447"/>
      <c r="E478" s="447"/>
      <c r="F478" s="447"/>
      <c r="G478" s="447"/>
      <c r="H478" s="447"/>
      <c r="I478" s="447"/>
      <c r="J478" s="447"/>
      <c r="K478" s="447"/>
      <c r="L478" s="447"/>
      <c r="M478" s="447"/>
      <c r="N478" s="447"/>
      <c r="O478" s="441"/>
      <c r="P478" s="441"/>
      <c r="Q478" s="441"/>
      <c r="R478" s="441"/>
      <c r="S478" s="441"/>
      <c r="T478" s="441"/>
      <c r="U478" s="441"/>
      <c r="V478" s="441"/>
      <c r="W478" s="441"/>
      <c r="X478" s="441"/>
      <c r="Y478" s="441"/>
      <c r="Z478" s="441"/>
    </row>
    <row r="479" spans="1:26" ht="12.75" customHeight="1" x14ac:dyDescent="0.2">
      <c r="A479" s="441"/>
      <c r="B479" s="441"/>
      <c r="C479" s="441"/>
      <c r="D479" s="447"/>
      <c r="E479" s="447"/>
      <c r="F479" s="447"/>
      <c r="G479" s="447"/>
      <c r="H479" s="447"/>
      <c r="I479" s="447"/>
      <c r="J479" s="447"/>
      <c r="K479" s="447"/>
      <c r="L479" s="447"/>
      <c r="M479" s="447"/>
      <c r="N479" s="447"/>
      <c r="O479" s="441"/>
      <c r="P479" s="441"/>
      <c r="Q479" s="441"/>
      <c r="R479" s="441"/>
      <c r="S479" s="441"/>
      <c r="T479" s="441"/>
      <c r="U479" s="441"/>
      <c r="V479" s="441"/>
      <c r="W479" s="441"/>
      <c r="X479" s="441"/>
      <c r="Y479" s="441"/>
      <c r="Z479" s="441"/>
    </row>
    <row r="480" spans="1:26" ht="12.75" customHeight="1" x14ac:dyDescent="0.2">
      <c r="A480" s="441"/>
      <c r="B480" s="441"/>
      <c r="C480" s="441"/>
      <c r="D480" s="447"/>
      <c r="E480" s="447"/>
      <c r="F480" s="447"/>
      <c r="G480" s="447"/>
      <c r="H480" s="447"/>
      <c r="I480" s="447"/>
      <c r="J480" s="447"/>
      <c r="K480" s="447"/>
      <c r="L480" s="447"/>
      <c r="M480" s="447"/>
      <c r="N480" s="447"/>
      <c r="O480" s="441"/>
      <c r="P480" s="441"/>
      <c r="Q480" s="441"/>
      <c r="R480" s="441"/>
      <c r="S480" s="441"/>
      <c r="T480" s="441"/>
      <c r="U480" s="441"/>
      <c r="V480" s="441"/>
      <c r="W480" s="441"/>
      <c r="X480" s="441"/>
      <c r="Y480" s="441"/>
      <c r="Z480" s="441"/>
    </row>
    <row r="481" spans="1:26" ht="12.75" customHeight="1" x14ac:dyDescent="0.2">
      <c r="A481" s="441"/>
      <c r="B481" s="441"/>
      <c r="C481" s="441"/>
      <c r="D481" s="447"/>
      <c r="E481" s="447"/>
      <c r="F481" s="447"/>
      <c r="G481" s="447"/>
      <c r="H481" s="447"/>
      <c r="I481" s="447"/>
      <c r="J481" s="447"/>
      <c r="K481" s="447"/>
      <c r="L481" s="447"/>
      <c r="M481" s="447"/>
      <c r="N481" s="447"/>
      <c r="O481" s="441"/>
      <c r="P481" s="441"/>
      <c r="Q481" s="441"/>
      <c r="R481" s="441"/>
      <c r="S481" s="441"/>
      <c r="T481" s="441"/>
      <c r="U481" s="441"/>
      <c r="V481" s="441"/>
      <c r="W481" s="441"/>
      <c r="X481" s="441"/>
      <c r="Y481" s="441"/>
      <c r="Z481" s="441"/>
    </row>
    <row r="482" spans="1:26" ht="12.75" customHeight="1" x14ac:dyDescent="0.2">
      <c r="A482" s="441"/>
      <c r="B482" s="441"/>
      <c r="C482" s="441"/>
      <c r="D482" s="447"/>
      <c r="E482" s="447"/>
      <c r="F482" s="447"/>
      <c r="G482" s="447"/>
      <c r="H482" s="447"/>
      <c r="I482" s="447"/>
      <c r="J482" s="447"/>
      <c r="K482" s="447"/>
      <c r="L482" s="447"/>
      <c r="M482" s="447"/>
      <c r="N482" s="447"/>
      <c r="O482" s="441"/>
      <c r="P482" s="441"/>
      <c r="Q482" s="441"/>
      <c r="R482" s="441"/>
      <c r="S482" s="441"/>
      <c r="T482" s="441"/>
      <c r="U482" s="441"/>
      <c r="V482" s="441"/>
      <c r="W482" s="441"/>
      <c r="X482" s="441"/>
      <c r="Y482" s="441"/>
      <c r="Z482" s="441"/>
    </row>
    <row r="483" spans="1:26" ht="12.75" customHeight="1" x14ac:dyDescent="0.2">
      <c r="A483" s="441"/>
      <c r="B483" s="441"/>
      <c r="C483" s="441"/>
      <c r="D483" s="447"/>
      <c r="E483" s="447"/>
      <c r="F483" s="447"/>
      <c r="G483" s="447"/>
      <c r="H483" s="447"/>
      <c r="I483" s="447"/>
      <c r="J483" s="447"/>
      <c r="K483" s="447"/>
      <c r="L483" s="447"/>
      <c r="M483" s="447"/>
      <c r="N483" s="447"/>
      <c r="O483" s="441"/>
      <c r="P483" s="441"/>
      <c r="Q483" s="441"/>
      <c r="R483" s="441"/>
      <c r="S483" s="441"/>
      <c r="T483" s="441"/>
      <c r="U483" s="441"/>
      <c r="V483" s="441"/>
      <c r="W483" s="441"/>
      <c r="X483" s="441"/>
      <c r="Y483" s="441"/>
      <c r="Z483" s="441"/>
    </row>
    <row r="484" spans="1:26" ht="12.75" customHeight="1" x14ac:dyDescent="0.2">
      <c r="A484" s="441"/>
      <c r="B484" s="441"/>
      <c r="C484" s="441"/>
      <c r="D484" s="447"/>
      <c r="E484" s="447"/>
      <c r="F484" s="447"/>
      <c r="G484" s="447"/>
      <c r="H484" s="447"/>
      <c r="I484" s="447"/>
      <c r="J484" s="447"/>
      <c r="K484" s="447"/>
      <c r="L484" s="447"/>
      <c r="M484" s="447"/>
      <c r="N484" s="447"/>
      <c r="O484" s="441"/>
      <c r="P484" s="441"/>
      <c r="Q484" s="441"/>
      <c r="R484" s="441"/>
      <c r="S484" s="441"/>
      <c r="T484" s="441"/>
      <c r="U484" s="441"/>
      <c r="V484" s="441"/>
      <c r="W484" s="441"/>
      <c r="X484" s="441"/>
      <c r="Y484" s="441"/>
      <c r="Z484" s="441"/>
    </row>
    <row r="485" spans="1:26" ht="12.75" customHeight="1" x14ac:dyDescent="0.2">
      <c r="A485" s="441"/>
      <c r="B485" s="441"/>
      <c r="C485" s="441"/>
      <c r="D485" s="447"/>
      <c r="E485" s="447"/>
      <c r="F485" s="447"/>
      <c r="G485" s="447"/>
      <c r="H485" s="447"/>
      <c r="I485" s="447"/>
      <c r="J485" s="447"/>
      <c r="K485" s="447"/>
      <c r="L485" s="447"/>
      <c r="M485" s="447"/>
      <c r="N485" s="447"/>
      <c r="O485" s="441"/>
      <c r="P485" s="441"/>
      <c r="Q485" s="441"/>
      <c r="R485" s="441"/>
      <c r="S485" s="441"/>
      <c r="T485" s="441"/>
      <c r="U485" s="441"/>
      <c r="V485" s="441"/>
      <c r="W485" s="441"/>
      <c r="X485" s="441"/>
      <c r="Y485" s="441"/>
      <c r="Z485" s="441"/>
    </row>
    <row r="486" spans="1:26" ht="12.75" customHeight="1" x14ac:dyDescent="0.2">
      <c r="A486" s="441"/>
      <c r="B486" s="441"/>
      <c r="C486" s="441"/>
      <c r="D486" s="447"/>
      <c r="E486" s="447"/>
      <c r="F486" s="447"/>
      <c r="G486" s="447"/>
      <c r="H486" s="447"/>
      <c r="I486" s="447"/>
      <c r="J486" s="447"/>
      <c r="K486" s="447"/>
      <c r="L486" s="447"/>
      <c r="M486" s="447"/>
      <c r="N486" s="447"/>
      <c r="O486" s="441"/>
      <c r="P486" s="441"/>
      <c r="Q486" s="441"/>
      <c r="R486" s="441"/>
      <c r="S486" s="441"/>
      <c r="T486" s="441"/>
      <c r="U486" s="441"/>
      <c r="V486" s="441"/>
      <c r="W486" s="441"/>
      <c r="X486" s="441"/>
      <c r="Y486" s="441"/>
      <c r="Z486" s="441"/>
    </row>
    <row r="487" spans="1:26" ht="12.75" customHeight="1" x14ac:dyDescent="0.2">
      <c r="A487" s="441"/>
      <c r="B487" s="441"/>
      <c r="C487" s="441"/>
      <c r="D487" s="447"/>
      <c r="E487" s="447"/>
      <c r="F487" s="447"/>
      <c r="G487" s="447"/>
      <c r="H487" s="447"/>
      <c r="I487" s="447"/>
      <c r="J487" s="447"/>
      <c r="K487" s="447"/>
      <c r="L487" s="447"/>
      <c r="M487" s="447"/>
      <c r="N487" s="447"/>
      <c r="O487" s="441"/>
      <c r="P487" s="441"/>
      <c r="Q487" s="441"/>
      <c r="R487" s="441"/>
      <c r="S487" s="441"/>
      <c r="T487" s="441"/>
      <c r="U487" s="441"/>
      <c r="V487" s="441"/>
      <c r="W487" s="441"/>
      <c r="X487" s="441"/>
      <c r="Y487" s="441"/>
      <c r="Z487" s="441"/>
    </row>
    <row r="488" spans="1:26" ht="12.75" customHeight="1" x14ac:dyDescent="0.2">
      <c r="A488" s="441"/>
      <c r="B488" s="441"/>
      <c r="C488" s="441"/>
      <c r="D488" s="447"/>
      <c r="E488" s="447"/>
      <c r="F488" s="447"/>
      <c r="G488" s="447"/>
      <c r="H488" s="447"/>
      <c r="I488" s="447"/>
      <c r="J488" s="447"/>
      <c r="K488" s="447"/>
      <c r="L488" s="447"/>
      <c r="M488" s="447"/>
      <c r="N488" s="447"/>
      <c r="O488" s="441"/>
      <c r="P488" s="441"/>
      <c r="Q488" s="441"/>
      <c r="R488" s="441"/>
      <c r="S488" s="441"/>
      <c r="T488" s="441"/>
      <c r="U488" s="441"/>
      <c r="V488" s="441"/>
      <c r="W488" s="441"/>
      <c r="X488" s="441"/>
      <c r="Y488" s="441"/>
      <c r="Z488" s="441"/>
    </row>
    <row r="489" spans="1:26" ht="12.75" customHeight="1" x14ac:dyDescent="0.2">
      <c r="A489" s="441"/>
      <c r="B489" s="441"/>
      <c r="C489" s="441"/>
      <c r="D489" s="447"/>
      <c r="E489" s="447"/>
      <c r="F489" s="447"/>
      <c r="G489" s="447"/>
      <c r="H489" s="447"/>
      <c r="I489" s="447"/>
      <c r="J489" s="447"/>
      <c r="K489" s="447"/>
      <c r="L489" s="447"/>
      <c r="M489" s="447"/>
      <c r="N489" s="447"/>
      <c r="O489" s="441"/>
      <c r="P489" s="441"/>
      <c r="Q489" s="441"/>
      <c r="R489" s="441"/>
      <c r="S489" s="441"/>
      <c r="T489" s="441"/>
      <c r="U489" s="441"/>
      <c r="V489" s="441"/>
      <c r="W489" s="441"/>
      <c r="X489" s="441"/>
      <c r="Y489" s="441"/>
      <c r="Z489" s="441"/>
    </row>
    <row r="490" spans="1:26" ht="12.75" customHeight="1" x14ac:dyDescent="0.2">
      <c r="A490" s="441"/>
      <c r="B490" s="441"/>
      <c r="C490" s="441"/>
      <c r="D490" s="447"/>
      <c r="E490" s="447"/>
      <c r="F490" s="447"/>
      <c r="G490" s="447"/>
      <c r="H490" s="447"/>
      <c r="I490" s="447"/>
      <c r="J490" s="447"/>
      <c r="K490" s="447"/>
      <c r="L490" s="447"/>
      <c r="M490" s="447"/>
      <c r="N490" s="447"/>
      <c r="O490" s="441"/>
      <c r="P490" s="441"/>
      <c r="Q490" s="441"/>
      <c r="R490" s="441"/>
      <c r="S490" s="441"/>
      <c r="T490" s="441"/>
      <c r="U490" s="441"/>
      <c r="V490" s="441"/>
      <c r="W490" s="441"/>
      <c r="X490" s="441"/>
      <c r="Y490" s="441"/>
      <c r="Z490" s="441"/>
    </row>
    <row r="491" spans="1:26" ht="12.75" customHeight="1" x14ac:dyDescent="0.2">
      <c r="A491" s="441"/>
      <c r="B491" s="441"/>
      <c r="C491" s="441"/>
      <c r="D491" s="447"/>
      <c r="E491" s="447"/>
      <c r="F491" s="447"/>
      <c r="G491" s="447"/>
      <c r="H491" s="447"/>
      <c r="I491" s="447"/>
      <c r="J491" s="447"/>
      <c r="K491" s="447"/>
      <c r="L491" s="447"/>
      <c r="M491" s="447"/>
      <c r="N491" s="447"/>
      <c r="O491" s="441"/>
      <c r="P491" s="441"/>
      <c r="Q491" s="441"/>
      <c r="R491" s="441"/>
      <c r="S491" s="441"/>
      <c r="T491" s="441"/>
      <c r="U491" s="441"/>
      <c r="V491" s="441"/>
      <c r="W491" s="441"/>
      <c r="X491" s="441"/>
      <c r="Y491" s="441"/>
      <c r="Z491" s="441"/>
    </row>
    <row r="492" spans="1:26" ht="12.75" customHeight="1" x14ac:dyDescent="0.2">
      <c r="A492" s="441"/>
      <c r="B492" s="441"/>
      <c r="C492" s="441"/>
      <c r="D492" s="447"/>
      <c r="E492" s="447"/>
      <c r="F492" s="447"/>
      <c r="G492" s="447"/>
      <c r="H492" s="447"/>
      <c r="I492" s="447"/>
      <c r="J492" s="447"/>
      <c r="K492" s="447"/>
      <c r="L492" s="447"/>
      <c r="M492" s="447"/>
      <c r="N492" s="447"/>
      <c r="O492" s="441"/>
      <c r="P492" s="441"/>
      <c r="Q492" s="441"/>
      <c r="R492" s="441"/>
      <c r="S492" s="441"/>
      <c r="T492" s="441"/>
      <c r="U492" s="441"/>
      <c r="V492" s="441"/>
      <c r="W492" s="441"/>
      <c r="X492" s="441"/>
      <c r="Y492" s="441"/>
      <c r="Z492" s="441"/>
    </row>
    <row r="493" spans="1:26" ht="12.75" customHeight="1" x14ac:dyDescent="0.2">
      <c r="A493" s="441"/>
      <c r="B493" s="441"/>
      <c r="C493" s="441"/>
      <c r="D493" s="447"/>
      <c r="E493" s="447"/>
      <c r="F493" s="447"/>
      <c r="G493" s="447"/>
      <c r="H493" s="447"/>
      <c r="I493" s="447"/>
      <c r="J493" s="447"/>
      <c r="K493" s="447"/>
      <c r="L493" s="447"/>
      <c r="M493" s="447"/>
      <c r="N493" s="447"/>
      <c r="O493" s="441"/>
      <c r="P493" s="441"/>
      <c r="Q493" s="441"/>
      <c r="R493" s="441"/>
      <c r="S493" s="441"/>
      <c r="T493" s="441"/>
      <c r="U493" s="441"/>
      <c r="V493" s="441"/>
      <c r="W493" s="441"/>
      <c r="X493" s="441"/>
      <c r="Y493" s="441"/>
      <c r="Z493" s="441"/>
    </row>
    <row r="494" spans="1:26" ht="12.75" customHeight="1" x14ac:dyDescent="0.2">
      <c r="A494" s="441"/>
      <c r="B494" s="441"/>
      <c r="C494" s="441"/>
      <c r="D494" s="447"/>
      <c r="E494" s="447"/>
      <c r="F494" s="447"/>
      <c r="G494" s="447"/>
      <c r="H494" s="447"/>
      <c r="I494" s="447"/>
      <c r="J494" s="447"/>
      <c r="K494" s="447"/>
      <c r="L494" s="447"/>
      <c r="M494" s="447"/>
      <c r="N494" s="447"/>
      <c r="O494" s="441"/>
      <c r="P494" s="441"/>
      <c r="Q494" s="441"/>
      <c r="R494" s="441"/>
      <c r="S494" s="441"/>
      <c r="T494" s="441"/>
      <c r="U494" s="441"/>
      <c r="V494" s="441"/>
      <c r="W494" s="441"/>
      <c r="X494" s="441"/>
      <c r="Y494" s="441"/>
      <c r="Z494" s="441"/>
    </row>
    <row r="495" spans="1:26" ht="12.75" customHeight="1" x14ac:dyDescent="0.2">
      <c r="A495" s="441"/>
      <c r="B495" s="441"/>
      <c r="C495" s="441"/>
      <c r="D495" s="447"/>
      <c r="E495" s="447"/>
      <c r="F495" s="447"/>
      <c r="G495" s="447"/>
      <c r="H495" s="447"/>
      <c r="I495" s="447"/>
      <c r="J495" s="447"/>
      <c r="K495" s="447"/>
      <c r="L495" s="447"/>
      <c r="M495" s="447"/>
      <c r="N495" s="447"/>
      <c r="O495" s="441"/>
      <c r="P495" s="441"/>
      <c r="Q495" s="441"/>
      <c r="R495" s="441"/>
      <c r="S495" s="441"/>
      <c r="T495" s="441"/>
      <c r="U495" s="441"/>
      <c r="V495" s="441"/>
      <c r="W495" s="441"/>
      <c r="X495" s="441"/>
      <c r="Y495" s="441"/>
      <c r="Z495" s="441"/>
    </row>
    <row r="496" spans="1:26" ht="12.75" customHeight="1" x14ac:dyDescent="0.2">
      <c r="A496" s="441"/>
      <c r="B496" s="441"/>
      <c r="C496" s="441"/>
      <c r="D496" s="447"/>
      <c r="E496" s="447"/>
      <c r="F496" s="447"/>
      <c r="G496" s="447"/>
      <c r="H496" s="447"/>
      <c r="I496" s="447"/>
      <c r="J496" s="447"/>
      <c r="K496" s="447"/>
      <c r="L496" s="447"/>
      <c r="M496" s="447"/>
      <c r="N496" s="447"/>
      <c r="O496" s="441"/>
      <c r="P496" s="441"/>
      <c r="Q496" s="441"/>
      <c r="R496" s="441"/>
      <c r="S496" s="441"/>
      <c r="T496" s="441"/>
      <c r="U496" s="441"/>
      <c r="V496" s="441"/>
      <c r="W496" s="441"/>
      <c r="X496" s="441"/>
      <c r="Y496" s="441"/>
      <c r="Z496" s="441"/>
    </row>
    <row r="497" spans="1:26" ht="12.75" customHeight="1" x14ac:dyDescent="0.2">
      <c r="A497" s="441"/>
      <c r="B497" s="441"/>
      <c r="C497" s="441"/>
      <c r="D497" s="447"/>
      <c r="E497" s="447"/>
      <c r="F497" s="447"/>
      <c r="G497" s="447"/>
      <c r="H497" s="447"/>
      <c r="I497" s="447"/>
      <c r="J497" s="447"/>
      <c r="K497" s="447"/>
      <c r="L497" s="447"/>
      <c r="M497" s="447"/>
      <c r="N497" s="447"/>
      <c r="O497" s="441"/>
      <c r="P497" s="441"/>
      <c r="Q497" s="441"/>
      <c r="R497" s="441"/>
      <c r="S497" s="441"/>
      <c r="T497" s="441"/>
      <c r="U497" s="441"/>
      <c r="V497" s="441"/>
      <c r="W497" s="441"/>
      <c r="X497" s="441"/>
      <c r="Y497" s="441"/>
      <c r="Z497" s="441"/>
    </row>
    <row r="498" spans="1:26" ht="12.75" customHeight="1" x14ac:dyDescent="0.2">
      <c r="A498" s="441"/>
      <c r="B498" s="441"/>
      <c r="C498" s="441"/>
      <c r="D498" s="447"/>
      <c r="E498" s="447"/>
      <c r="F498" s="447"/>
      <c r="G498" s="447"/>
      <c r="H498" s="447"/>
      <c r="I498" s="447"/>
      <c r="J498" s="447"/>
      <c r="K498" s="447"/>
      <c r="L498" s="447"/>
      <c r="M498" s="447"/>
      <c r="N498" s="447"/>
      <c r="O498" s="441"/>
      <c r="P498" s="441"/>
      <c r="Q498" s="441"/>
      <c r="R498" s="441"/>
      <c r="S498" s="441"/>
      <c r="T498" s="441"/>
      <c r="U498" s="441"/>
      <c r="V498" s="441"/>
      <c r="W498" s="441"/>
      <c r="X498" s="441"/>
      <c r="Y498" s="441"/>
      <c r="Z498" s="441"/>
    </row>
    <row r="499" spans="1:26" ht="12.75" customHeight="1" x14ac:dyDescent="0.2">
      <c r="A499" s="441"/>
      <c r="B499" s="441"/>
      <c r="C499" s="441"/>
      <c r="D499" s="447"/>
      <c r="E499" s="447"/>
      <c r="F499" s="447"/>
      <c r="G499" s="447"/>
      <c r="H499" s="447"/>
      <c r="I499" s="447"/>
      <c r="J499" s="447"/>
      <c r="K499" s="447"/>
      <c r="L499" s="447"/>
      <c r="M499" s="447"/>
      <c r="N499" s="447"/>
      <c r="O499" s="441"/>
      <c r="P499" s="441"/>
      <c r="Q499" s="441"/>
      <c r="R499" s="441"/>
      <c r="S499" s="441"/>
      <c r="T499" s="441"/>
      <c r="U499" s="441"/>
      <c r="V499" s="441"/>
      <c r="W499" s="441"/>
      <c r="X499" s="441"/>
      <c r="Y499" s="441"/>
      <c r="Z499" s="441"/>
    </row>
    <row r="500" spans="1:26" ht="12.75" customHeight="1" x14ac:dyDescent="0.2">
      <c r="A500" s="441"/>
      <c r="B500" s="441"/>
      <c r="C500" s="441"/>
      <c r="D500" s="447"/>
      <c r="E500" s="447"/>
      <c r="F500" s="447"/>
      <c r="G500" s="447"/>
      <c r="H500" s="447"/>
      <c r="I500" s="447"/>
      <c r="J500" s="447"/>
      <c r="K500" s="447"/>
      <c r="L500" s="447"/>
      <c r="M500" s="447"/>
      <c r="N500" s="447"/>
      <c r="O500" s="441"/>
      <c r="P500" s="441"/>
      <c r="Q500" s="441"/>
      <c r="R500" s="441"/>
      <c r="S500" s="441"/>
      <c r="T500" s="441"/>
      <c r="U500" s="441"/>
      <c r="V500" s="441"/>
      <c r="W500" s="441"/>
      <c r="X500" s="441"/>
      <c r="Y500" s="441"/>
      <c r="Z500" s="441"/>
    </row>
    <row r="501" spans="1:26" ht="12.75" customHeight="1" x14ac:dyDescent="0.2">
      <c r="A501" s="441"/>
      <c r="B501" s="441"/>
      <c r="C501" s="441"/>
      <c r="D501" s="447"/>
      <c r="E501" s="447"/>
      <c r="F501" s="447"/>
      <c r="G501" s="447"/>
      <c r="H501" s="447"/>
      <c r="I501" s="447"/>
      <c r="J501" s="447"/>
      <c r="K501" s="447"/>
      <c r="L501" s="447"/>
      <c r="M501" s="447"/>
      <c r="N501" s="447"/>
      <c r="O501" s="441"/>
      <c r="P501" s="441"/>
      <c r="Q501" s="441"/>
      <c r="R501" s="441"/>
      <c r="S501" s="441"/>
      <c r="T501" s="441"/>
      <c r="U501" s="441"/>
      <c r="V501" s="441"/>
      <c r="W501" s="441"/>
      <c r="X501" s="441"/>
      <c r="Y501" s="441"/>
      <c r="Z501" s="441"/>
    </row>
    <row r="502" spans="1:26" ht="12.75" customHeight="1" x14ac:dyDescent="0.2">
      <c r="A502" s="441"/>
      <c r="B502" s="441"/>
      <c r="C502" s="441"/>
      <c r="D502" s="447"/>
      <c r="E502" s="447"/>
      <c r="F502" s="447"/>
      <c r="G502" s="447"/>
      <c r="H502" s="447"/>
      <c r="I502" s="447"/>
      <c r="J502" s="447"/>
      <c r="K502" s="447"/>
      <c r="L502" s="447"/>
      <c r="M502" s="447"/>
      <c r="N502" s="447"/>
      <c r="O502" s="441"/>
      <c r="P502" s="441"/>
      <c r="Q502" s="441"/>
      <c r="R502" s="441"/>
      <c r="S502" s="441"/>
      <c r="T502" s="441"/>
      <c r="U502" s="441"/>
      <c r="V502" s="441"/>
      <c r="W502" s="441"/>
      <c r="X502" s="441"/>
      <c r="Y502" s="441"/>
      <c r="Z502" s="441"/>
    </row>
    <row r="503" spans="1:26" ht="12.75" customHeight="1" x14ac:dyDescent="0.2">
      <c r="A503" s="441"/>
      <c r="B503" s="441"/>
      <c r="C503" s="441"/>
      <c r="D503" s="447"/>
      <c r="E503" s="447"/>
      <c r="F503" s="447"/>
      <c r="G503" s="447"/>
      <c r="H503" s="447"/>
      <c r="I503" s="447"/>
      <c r="J503" s="447"/>
      <c r="K503" s="447"/>
      <c r="L503" s="447"/>
      <c r="M503" s="447"/>
      <c r="N503" s="447"/>
      <c r="O503" s="441"/>
      <c r="P503" s="441"/>
      <c r="Q503" s="441"/>
      <c r="R503" s="441"/>
      <c r="S503" s="441"/>
      <c r="T503" s="441"/>
      <c r="U503" s="441"/>
      <c r="V503" s="441"/>
      <c r="W503" s="441"/>
      <c r="X503" s="441"/>
      <c r="Y503" s="441"/>
      <c r="Z503" s="441"/>
    </row>
    <row r="504" spans="1:26" ht="12.75" customHeight="1" x14ac:dyDescent="0.2">
      <c r="A504" s="441"/>
      <c r="B504" s="441"/>
      <c r="C504" s="441"/>
      <c r="D504" s="447"/>
      <c r="E504" s="447"/>
      <c r="F504" s="447"/>
      <c r="G504" s="447"/>
      <c r="H504" s="447"/>
      <c r="I504" s="447"/>
      <c r="J504" s="447"/>
      <c r="K504" s="447"/>
      <c r="L504" s="447"/>
      <c r="M504" s="447"/>
      <c r="N504" s="447"/>
      <c r="O504" s="441"/>
      <c r="P504" s="441"/>
      <c r="Q504" s="441"/>
      <c r="R504" s="441"/>
      <c r="S504" s="441"/>
      <c r="T504" s="441"/>
      <c r="U504" s="441"/>
      <c r="V504" s="441"/>
      <c r="W504" s="441"/>
      <c r="X504" s="441"/>
      <c r="Y504" s="441"/>
      <c r="Z504" s="441"/>
    </row>
    <row r="505" spans="1:26" ht="12.75" customHeight="1" x14ac:dyDescent="0.2">
      <c r="A505" s="441"/>
      <c r="B505" s="441"/>
      <c r="C505" s="441"/>
      <c r="D505" s="447"/>
      <c r="E505" s="447"/>
      <c r="F505" s="447"/>
      <c r="G505" s="447"/>
      <c r="H505" s="447"/>
      <c r="I505" s="447"/>
      <c r="J505" s="447"/>
      <c r="K505" s="447"/>
      <c r="L505" s="447"/>
      <c r="M505" s="447"/>
      <c r="N505" s="447"/>
      <c r="O505" s="441"/>
      <c r="P505" s="441"/>
      <c r="Q505" s="441"/>
      <c r="R505" s="441"/>
      <c r="S505" s="441"/>
      <c r="T505" s="441"/>
      <c r="U505" s="441"/>
      <c r="V505" s="441"/>
      <c r="W505" s="441"/>
      <c r="X505" s="441"/>
      <c r="Y505" s="441"/>
      <c r="Z505" s="441"/>
    </row>
    <row r="506" spans="1:26" ht="12.75" customHeight="1" x14ac:dyDescent="0.2">
      <c r="A506" s="441"/>
      <c r="B506" s="441"/>
      <c r="C506" s="441"/>
      <c r="D506" s="447"/>
      <c r="E506" s="447"/>
      <c r="F506" s="447"/>
      <c r="G506" s="447"/>
      <c r="H506" s="447"/>
      <c r="I506" s="447"/>
      <c r="J506" s="447"/>
      <c r="K506" s="447"/>
      <c r="L506" s="447"/>
      <c r="M506" s="447"/>
      <c r="N506" s="447"/>
      <c r="O506" s="441"/>
      <c r="P506" s="441"/>
      <c r="Q506" s="441"/>
      <c r="R506" s="441"/>
      <c r="S506" s="441"/>
      <c r="T506" s="441"/>
      <c r="U506" s="441"/>
      <c r="V506" s="441"/>
      <c r="W506" s="441"/>
      <c r="X506" s="441"/>
      <c r="Y506" s="441"/>
      <c r="Z506" s="441"/>
    </row>
    <row r="507" spans="1:26" ht="12.75" customHeight="1" x14ac:dyDescent="0.2">
      <c r="A507" s="441"/>
      <c r="B507" s="441"/>
      <c r="C507" s="441"/>
      <c r="D507" s="447"/>
      <c r="E507" s="447"/>
      <c r="F507" s="447"/>
      <c r="G507" s="447"/>
      <c r="H507" s="447"/>
      <c r="I507" s="447"/>
      <c r="J507" s="447"/>
      <c r="K507" s="447"/>
      <c r="L507" s="447"/>
      <c r="M507" s="447"/>
      <c r="N507" s="447"/>
      <c r="O507" s="441"/>
      <c r="P507" s="441"/>
      <c r="Q507" s="441"/>
      <c r="R507" s="441"/>
      <c r="S507" s="441"/>
      <c r="T507" s="441"/>
      <c r="U507" s="441"/>
      <c r="V507" s="441"/>
      <c r="W507" s="441"/>
      <c r="X507" s="441"/>
      <c r="Y507" s="441"/>
      <c r="Z507" s="441"/>
    </row>
    <row r="508" spans="1:26" ht="12.75" customHeight="1" x14ac:dyDescent="0.2">
      <c r="A508" s="441"/>
      <c r="B508" s="441"/>
      <c r="C508" s="441"/>
      <c r="D508" s="447"/>
      <c r="E508" s="447"/>
      <c r="F508" s="447"/>
      <c r="G508" s="447"/>
      <c r="H508" s="447"/>
      <c r="I508" s="447"/>
      <c r="J508" s="447"/>
      <c r="K508" s="447"/>
      <c r="L508" s="447"/>
      <c r="M508" s="447"/>
      <c r="N508" s="447"/>
      <c r="O508" s="441"/>
      <c r="P508" s="441"/>
      <c r="Q508" s="441"/>
      <c r="R508" s="441"/>
      <c r="S508" s="441"/>
      <c r="T508" s="441"/>
      <c r="U508" s="441"/>
      <c r="V508" s="441"/>
      <c r="W508" s="441"/>
      <c r="X508" s="441"/>
      <c r="Y508" s="441"/>
      <c r="Z508" s="441"/>
    </row>
    <row r="509" spans="1:26" ht="12.75" customHeight="1" x14ac:dyDescent="0.2">
      <c r="A509" s="441"/>
      <c r="B509" s="441"/>
      <c r="C509" s="441"/>
      <c r="D509" s="447"/>
      <c r="E509" s="447"/>
      <c r="F509" s="447"/>
      <c r="G509" s="447"/>
      <c r="H509" s="447"/>
      <c r="I509" s="447"/>
      <c r="J509" s="447"/>
      <c r="K509" s="447"/>
      <c r="L509" s="447"/>
      <c r="M509" s="447"/>
      <c r="N509" s="447"/>
      <c r="O509" s="441"/>
      <c r="P509" s="441"/>
      <c r="Q509" s="441"/>
      <c r="R509" s="441"/>
      <c r="S509" s="441"/>
      <c r="T509" s="441"/>
      <c r="U509" s="441"/>
      <c r="V509" s="441"/>
      <c r="W509" s="441"/>
      <c r="X509" s="441"/>
      <c r="Y509" s="441"/>
      <c r="Z509" s="441"/>
    </row>
    <row r="510" spans="1:26" ht="12.75" customHeight="1" x14ac:dyDescent="0.2">
      <c r="A510" s="441"/>
      <c r="B510" s="441"/>
      <c r="C510" s="441"/>
      <c r="D510" s="447"/>
      <c r="E510" s="447"/>
      <c r="F510" s="447"/>
      <c r="G510" s="447"/>
      <c r="H510" s="447"/>
      <c r="I510" s="447"/>
      <c r="J510" s="447"/>
      <c r="K510" s="447"/>
      <c r="L510" s="447"/>
      <c r="M510" s="447"/>
      <c r="N510" s="447"/>
      <c r="O510" s="441"/>
      <c r="P510" s="441"/>
      <c r="Q510" s="441"/>
      <c r="R510" s="441"/>
      <c r="S510" s="441"/>
      <c r="T510" s="441"/>
      <c r="U510" s="441"/>
      <c r="V510" s="441"/>
      <c r="W510" s="441"/>
      <c r="X510" s="441"/>
      <c r="Y510" s="441"/>
      <c r="Z510" s="441"/>
    </row>
    <row r="511" spans="1:26" ht="12.75" customHeight="1" x14ac:dyDescent="0.2">
      <c r="A511" s="441"/>
      <c r="B511" s="441"/>
      <c r="C511" s="441"/>
      <c r="D511" s="447"/>
      <c r="E511" s="447"/>
      <c r="F511" s="447"/>
      <c r="G511" s="447"/>
      <c r="H511" s="447"/>
      <c r="I511" s="447"/>
      <c r="J511" s="447"/>
      <c r="K511" s="447"/>
      <c r="L511" s="447"/>
      <c r="M511" s="447"/>
      <c r="N511" s="447"/>
      <c r="O511" s="441"/>
      <c r="P511" s="441"/>
      <c r="Q511" s="441"/>
      <c r="R511" s="441"/>
      <c r="S511" s="441"/>
      <c r="T511" s="441"/>
      <c r="U511" s="441"/>
      <c r="V511" s="441"/>
      <c r="W511" s="441"/>
      <c r="X511" s="441"/>
      <c r="Y511" s="441"/>
      <c r="Z511" s="441"/>
    </row>
    <row r="512" spans="1:26" ht="12.75" customHeight="1" x14ac:dyDescent="0.2">
      <c r="A512" s="441"/>
      <c r="B512" s="441"/>
      <c r="C512" s="441"/>
      <c r="D512" s="447"/>
      <c r="E512" s="447"/>
      <c r="F512" s="447"/>
      <c r="G512" s="447"/>
      <c r="H512" s="447"/>
      <c r="I512" s="447"/>
      <c r="J512" s="447"/>
      <c r="K512" s="447"/>
      <c r="L512" s="447"/>
      <c r="M512" s="447"/>
      <c r="N512" s="447"/>
      <c r="O512" s="441"/>
      <c r="P512" s="441"/>
      <c r="Q512" s="441"/>
      <c r="R512" s="441"/>
      <c r="S512" s="441"/>
      <c r="T512" s="441"/>
      <c r="U512" s="441"/>
      <c r="V512" s="441"/>
      <c r="W512" s="441"/>
      <c r="X512" s="441"/>
      <c r="Y512" s="441"/>
      <c r="Z512" s="441"/>
    </row>
    <row r="513" spans="1:26" ht="12.75" customHeight="1" x14ac:dyDescent="0.2">
      <c r="A513" s="441"/>
      <c r="B513" s="441"/>
      <c r="C513" s="441"/>
      <c r="D513" s="447"/>
      <c r="E513" s="447"/>
      <c r="F513" s="447"/>
      <c r="G513" s="447"/>
      <c r="H513" s="447"/>
      <c r="I513" s="447"/>
      <c r="J513" s="447"/>
      <c r="K513" s="447"/>
      <c r="L513" s="447"/>
      <c r="M513" s="447"/>
      <c r="N513" s="447"/>
      <c r="O513" s="441"/>
      <c r="P513" s="441"/>
      <c r="Q513" s="441"/>
      <c r="R513" s="441"/>
      <c r="S513" s="441"/>
      <c r="T513" s="441"/>
      <c r="U513" s="441"/>
      <c r="V513" s="441"/>
      <c r="W513" s="441"/>
      <c r="X513" s="441"/>
      <c r="Y513" s="441"/>
      <c r="Z513" s="441"/>
    </row>
    <row r="514" spans="1:26" ht="12.75" customHeight="1" x14ac:dyDescent="0.2">
      <c r="A514" s="441"/>
      <c r="B514" s="441"/>
      <c r="C514" s="441"/>
      <c r="D514" s="447"/>
      <c r="E514" s="447"/>
      <c r="F514" s="447"/>
      <c r="G514" s="447"/>
      <c r="H514" s="447"/>
      <c r="I514" s="447"/>
      <c r="J514" s="447"/>
      <c r="K514" s="447"/>
      <c r="L514" s="447"/>
      <c r="M514" s="447"/>
      <c r="N514" s="447"/>
      <c r="O514" s="441"/>
      <c r="P514" s="441"/>
      <c r="Q514" s="441"/>
      <c r="R514" s="441"/>
      <c r="S514" s="441"/>
      <c r="T514" s="441"/>
      <c r="U514" s="441"/>
      <c r="V514" s="441"/>
      <c r="W514" s="441"/>
      <c r="X514" s="441"/>
      <c r="Y514" s="441"/>
      <c r="Z514" s="441"/>
    </row>
    <row r="515" spans="1:26" ht="12.75" customHeight="1" x14ac:dyDescent="0.2">
      <c r="A515" s="441"/>
      <c r="B515" s="441"/>
      <c r="C515" s="441"/>
      <c r="D515" s="447"/>
      <c r="E515" s="447"/>
      <c r="F515" s="447"/>
      <c r="G515" s="447"/>
      <c r="H515" s="447"/>
      <c r="I515" s="447"/>
      <c r="J515" s="447"/>
      <c r="K515" s="447"/>
      <c r="L515" s="447"/>
      <c r="M515" s="447"/>
      <c r="N515" s="447"/>
      <c r="O515" s="441"/>
      <c r="P515" s="441"/>
      <c r="Q515" s="441"/>
      <c r="R515" s="441"/>
      <c r="S515" s="441"/>
      <c r="T515" s="441"/>
      <c r="U515" s="441"/>
      <c r="V515" s="441"/>
      <c r="W515" s="441"/>
      <c r="X515" s="441"/>
      <c r="Y515" s="441"/>
      <c r="Z515" s="441"/>
    </row>
    <row r="516" spans="1:26" ht="12.75" customHeight="1" x14ac:dyDescent="0.2">
      <c r="A516" s="441"/>
      <c r="B516" s="441"/>
      <c r="C516" s="441"/>
      <c r="D516" s="447"/>
      <c r="E516" s="447"/>
      <c r="F516" s="447"/>
      <c r="G516" s="447"/>
      <c r="H516" s="447"/>
      <c r="I516" s="447"/>
      <c r="J516" s="447"/>
      <c r="K516" s="447"/>
      <c r="L516" s="447"/>
      <c r="M516" s="447"/>
      <c r="N516" s="447"/>
      <c r="O516" s="441"/>
      <c r="P516" s="441"/>
      <c r="Q516" s="441"/>
      <c r="R516" s="441"/>
      <c r="S516" s="441"/>
      <c r="T516" s="441"/>
      <c r="U516" s="441"/>
      <c r="V516" s="441"/>
      <c r="W516" s="441"/>
      <c r="X516" s="441"/>
      <c r="Y516" s="441"/>
      <c r="Z516" s="441"/>
    </row>
    <row r="517" spans="1:26" ht="12.75" customHeight="1" x14ac:dyDescent="0.2">
      <c r="A517" s="441"/>
      <c r="B517" s="441"/>
      <c r="C517" s="441"/>
      <c r="D517" s="447"/>
      <c r="E517" s="447"/>
      <c r="F517" s="447"/>
      <c r="G517" s="447"/>
      <c r="H517" s="447"/>
      <c r="I517" s="447"/>
      <c r="J517" s="447"/>
      <c r="K517" s="447"/>
      <c r="L517" s="447"/>
      <c r="M517" s="447"/>
      <c r="N517" s="447"/>
      <c r="O517" s="441"/>
      <c r="P517" s="441"/>
      <c r="Q517" s="441"/>
      <c r="R517" s="441"/>
      <c r="S517" s="441"/>
      <c r="T517" s="441"/>
      <c r="U517" s="441"/>
      <c r="V517" s="441"/>
      <c r="W517" s="441"/>
      <c r="X517" s="441"/>
      <c r="Y517" s="441"/>
      <c r="Z517" s="441"/>
    </row>
    <row r="518" spans="1:26" ht="12.75" customHeight="1" x14ac:dyDescent="0.2">
      <c r="A518" s="441"/>
      <c r="B518" s="441"/>
      <c r="C518" s="441"/>
      <c r="D518" s="447"/>
      <c r="E518" s="447"/>
      <c r="F518" s="447"/>
      <c r="G518" s="447"/>
      <c r="H518" s="447"/>
      <c r="I518" s="447"/>
      <c r="J518" s="447"/>
      <c r="K518" s="447"/>
      <c r="L518" s="447"/>
      <c r="M518" s="447"/>
      <c r="N518" s="447"/>
      <c r="O518" s="441"/>
      <c r="P518" s="441"/>
      <c r="Q518" s="441"/>
      <c r="R518" s="441"/>
      <c r="S518" s="441"/>
      <c r="T518" s="441"/>
      <c r="U518" s="441"/>
      <c r="V518" s="441"/>
      <c r="W518" s="441"/>
      <c r="X518" s="441"/>
      <c r="Y518" s="441"/>
      <c r="Z518" s="441"/>
    </row>
    <row r="519" spans="1:26" ht="12.75" customHeight="1" x14ac:dyDescent="0.2">
      <c r="A519" s="441"/>
      <c r="B519" s="441"/>
      <c r="C519" s="441"/>
      <c r="D519" s="447"/>
      <c r="E519" s="447"/>
      <c r="F519" s="447"/>
      <c r="G519" s="447"/>
      <c r="H519" s="447"/>
      <c r="I519" s="447"/>
      <c r="J519" s="447"/>
      <c r="K519" s="447"/>
      <c r="L519" s="447"/>
      <c r="M519" s="447"/>
      <c r="N519" s="447"/>
      <c r="O519" s="441"/>
      <c r="P519" s="441"/>
      <c r="Q519" s="441"/>
      <c r="R519" s="441"/>
      <c r="S519" s="441"/>
      <c r="T519" s="441"/>
      <c r="U519" s="441"/>
      <c r="V519" s="441"/>
      <c r="W519" s="441"/>
      <c r="X519" s="441"/>
      <c r="Y519" s="441"/>
      <c r="Z519" s="441"/>
    </row>
    <row r="520" spans="1:26" ht="12.75" customHeight="1" x14ac:dyDescent="0.2">
      <c r="A520" s="441"/>
      <c r="B520" s="441"/>
      <c r="C520" s="441"/>
      <c r="D520" s="447"/>
      <c r="E520" s="447"/>
      <c r="F520" s="447"/>
      <c r="G520" s="447"/>
      <c r="H520" s="447"/>
      <c r="I520" s="447"/>
      <c r="J520" s="447"/>
      <c r="K520" s="447"/>
      <c r="L520" s="447"/>
      <c r="M520" s="447"/>
      <c r="N520" s="447"/>
      <c r="O520" s="441"/>
      <c r="P520" s="441"/>
      <c r="Q520" s="441"/>
      <c r="R520" s="441"/>
      <c r="S520" s="441"/>
      <c r="T520" s="441"/>
      <c r="U520" s="441"/>
      <c r="V520" s="441"/>
      <c r="W520" s="441"/>
      <c r="X520" s="441"/>
      <c r="Y520" s="441"/>
      <c r="Z520" s="441"/>
    </row>
    <row r="521" spans="1:26" ht="12.75" customHeight="1" x14ac:dyDescent="0.2">
      <c r="A521" s="441"/>
      <c r="B521" s="441"/>
      <c r="C521" s="441"/>
      <c r="D521" s="447"/>
      <c r="E521" s="447"/>
      <c r="F521" s="447"/>
      <c r="G521" s="447"/>
      <c r="H521" s="447"/>
      <c r="I521" s="447"/>
      <c r="J521" s="447"/>
      <c r="K521" s="447"/>
      <c r="L521" s="447"/>
      <c r="M521" s="447"/>
      <c r="N521" s="447"/>
      <c r="O521" s="441"/>
      <c r="P521" s="441"/>
      <c r="Q521" s="441"/>
      <c r="R521" s="441"/>
      <c r="S521" s="441"/>
      <c r="T521" s="441"/>
      <c r="U521" s="441"/>
      <c r="V521" s="441"/>
      <c r="W521" s="441"/>
      <c r="X521" s="441"/>
      <c r="Y521" s="441"/>
      <c r="Z521" s="441"/>
    </row>
    <row r="522" spans="1:26" ht="12.75" customHeight="1" x14ac:dyDescent="0.2">
      <c r="A522" s="441"/>
      <c r="B522" s="441"/>
      <c r="C522" s="441"/>
      <c r="D522" s="447"/>
      <c r="E522" s="447"/>
      <c r="F522" s="447"/>
      <c r="G522" s="447"/>
      <c r="H522" s="447"/>
      <c r="I522" s="447"/>
      <c r="J522" s="447"/>
      <c r="K522" s="447"/>
      <c r="L522" s="447"/>
      <c r="M522" s="447"/>
      <c r="N522" s="447"/>
      <c r="O522" s="441"/>
      <c r="P522" s="441"/>
      <c r="Q522" s="441"/>
      <c r="R522" s="441"/>
      <c r="S522" s="441"/>
      <c r="T522" s="441"/>
      <c r="U522" s="441"/>
      <c r="V522" s="441"/>
      <c r="W522" s="441"/>
      <c r="X522" s="441"/>
      <c r="Y522" s="441"/>
      <c r="Z522" s="441"/>
    </row>
    <row r="523" spans="1:26" ht="12.75" customHeight="1" x14ac:dyDescent="0.2">
      <c r="A523" s="441"/>
      <c r="B523" s="441"/>
      <c r="C523" s="441"/>
      <c r="D523" s="447"/>
      <c r="E523" s="447"/>
      <c r="F523" s="447"/>
      <c r="G523" s="447"/>
      <c r="H523" s="447"/>
      <c r="I523" s="447"/>
      <c r="J523" s="447"/>
      <c r="K523" s="447"/>
      <c r="L523" s="447"/>
      <c r="M523" s="447"/>
      <c r="N523" s="447"/>
      <c r="O523" s="441"/>
      <c r="P523" s="441"/>
      <c r="Q523" s="441"/>
      <c r="R523" s="441"/>
      <c r="S523" s="441"/>
      <c r="T523" s="441"/>
      <c r="U523" s="441"/>
      <c r="V523" s="441"/>
      <c r="W523" s="441"/>
      <c r="X523" s="441"/>
      <c r="Y523" s="441"/>
      <c r="Z523" s="441"/>
    </row>
    <row r="524" spans="1:26" ht="12.75" customHeight="1" x14ac:dyDescent="0.2">
      <c r="A524" s="441"/>
      <c r="B524" s="441"/>
      <c r="C524" s="441"/>
      <c r="D524" s="447"/>
      <c r="E524" s="447"/>
      <c r="F524" s="447"/>
      <c r="G524" s="447"/>
      <c r="H524" s="447"/>
      <c r="I524" s="447"/>
      <c r="J524" s="447"/>
      <c r="K524" s="447"/>
      <c r="L524" s="447"/>
      <c r="M524" s="447"/>
      <c r="N524" s="447"/>
      <c r="O524" s="441"/>
      <c r="P524" s="441"/>
      <c r="Q524" s="441"/>
      <c r="R524" s="441"/>
      <c r="S524" s="441"/>
      <c r="T524" s="441"/>
      <c r="U524" s="441"/>
      <c r="V524" s="441"/>
      <c r="W524" s="441"/>
      <c r="X524" s="441"/>
      <c r="Y524" s="441"/>
      <c r="Z524" s="441"/>
    </row>
    <row r="525" spans="1:26" ht="12.75" customHeight="1" x14ac:dyDescent="0.2">
      <c r="A525" s="441"/>
      <c r="B525" s="441"/>
      <c r="C525" s="441"/>
      <c r="D525" s="447"/>
      <c r="E525" s="447"/>
      <c r="F525" s="447"/>
      <c r="G525" s="447"/>
      <c r="H525" s="447"/>
      <c r="I525" s="447"/>
      <c r="J525" s="447"/>
      <c r="K525" s="447"/>
      <c r="L525" s="447"/>
      <c r="M525" s="447"/>
      <c r="N525" s="447"/>
      <c r="O525" s="441"/>
      <c r="P525" s="441"/>
      <c r="Q525" s="441"/>
      <c r="R525" s="441"/>
      <c r="S525" s="441"/>
      <c r="T525" s="441"/>
      <c r="U525" s="441"/>
      <c r="V525" s="441"/>
      <c r="W525" s="441"/>
      <c r="X525" s="441"/>
      <c r="Y525" s="441"/>
      <c r="Z525" s="441"/>
    </row>
    <row r="526" spans="1:26" ht="12.75" customHeight="1" x14ac:dyDescent="0.2">
      <c r="A526" s="441"/>
      <c r="B526" s="441"/>
      <c r="C526" s="441"/>
      <c r="D526" s="447"/>
      <c r="E526" s="447"/>
      <c r="F526" s="447"/>
      <c r="G526" s="447"/>
      <c r="H526" s="447"/>
      <c r="I526" s="447"/>
      <c r="J526" s="447"/>
      <c r="K526" s="447"/>
      <c r="L526" s="447"/>
      <c r="M526" s="447"/>
      <c r="N526" s="447"/>
      <c r="O526" s="441"/>
      <c r="P526" s="441"/>
      <c r="Q526" s="441"/>
      <c r="R526" s="441"/>
      <c r="S526" s="441"/>
      <c r="T526" s="441"/>
      <c r="U526" s="441"/>
      <c r="V526" s="441"/>
      <c r="W526" s="441"/>
      <c r="X526" s="441"/>
      <c r="Y526" s="441"/>
      <c r="Z526" s="441"/>
    </row>
    <row r="527" spans="1:26" ht="12.75" customHeight="1" x14ac:dyDescent="0.2">
      <c r="A527" s="441"/>
      <c r="B527" s="441"/>
      <c r="C527" s="441"/>
      <c r="D527" s="447"/>
      <c r="E527" s="447"/>
      <c r="F527" s="447"/>
      <c r="G527" s="447"/>
      <c r="H527" s="447"/>
      <c r="I527" s="447"/>
      <c r="J527" s="447"/>
      <c r="K527" s="447"/>
      <c r="L527" s="447"/>
      <c r="M527" s="447"/>
      <c r="N527" s="447"/>
      <c r="O527" s="441"/>
      <c r="P527" s="441"/>
      <c r="Q527" s="441"/>
      <c r="R527" s="441"/>
      <c r="S527" s="441"/>
      <c r="T527" s="441"/>
      <c r="U527" s="441"/>
      <c r="V527" s="441"/>
      <c r="W527" s="441"/>
      <c r="X527" s="441"/>
      <c r="Y527" s="441"/>
      <c r="Z527" s="441"/>
    </row>
    <row r="528" spans="1:26" ht="12.75" customHeight="1" x14ac:dyDescent="0.2">
      <c r="A528" s="441"/>
      <c r="B528" s="441"/>
      <c r="C528" s="441"/>
      <c r="D528" s="447"/>
      <c r="E528" s="447"/>
      <c r="F528" s="447"/>
      <c r="G528" s="447"/>
      <c r="H528" s="447"/>
      <c r="I528" s="447"/>
      <c r="J528" s="447"/>
      <c r="K528" s="447"/>
      <c r="L528" s="447"/>
      <c r="M528" s="447"/>
      <c r="N528" s="447"/>
      <c r="O528" s="441"/>
      <c r="P528" s="441"/>
      <c r="Q528" s="441"/>
      <c r="R528" s="441"/>
      <c r="S528" s="441"/>
      <c r="T528" s="441"/>
      <c r="U528" s="441"/>
      <c r="V528" s="441"/>
      <c r="W528" s="441"/>
      <c r="X528" s="441"/>
      <c r="Y528" s="441"/>
      <c r="Z528" s="441"/>
    </row>
    <row r="529" spans="1:26" ht="12.75" customHeight="1" x14ac:dyDescent="0.2">
      <c r="A529" s="441"/>
      <c r="B529" s="441"/>
      <c r="C529" s="441"/>
      <c r="D529" s="447"/>
      <c r="E529" s="447"/>
      <c r="F529" s="447"/>
      <c r="G529" s="447"/>
      <c r="H529" s="447"/>
      <c r="I529" s="447"/>
      <c r="J529" s="447"/>
      <c r="K529" s="447"/>
      <c r="L529" s="447"/>
      <c r="M529" s="447"/>
      <c r="N529" s="447"/>
      <c r="O529" s="441"/>
      <c r="P529" s="441"/>
      <c r="Q529" s="441"/>
      <c r="R529" s="441"/>
      <c r="S529" s="441"/>
      <c r="T529" s="441"/>
      <c r="U529" s="441"/>
      <c r="V529" s="441"/>
      <c r="W529" s="441"/>
      <c r="X529" s="441"/>
      <c r="Y529" s="441"/>
      <c r="Z529" s="441"/>
    </row>
    <row r="530" spans="1:26" ht="12.75" customHeight="1" x14ac:dyDescent="0.2">
      <c r="A530" s="441"/>
      <c r="B530" s="441"/>
      <c r="C530" s="441"/>
      <c r="D530" s="447"/>
      <c r="E530" s="447"/>
      <c r="F530" s="447"/>
      <c r="G530" s="447"/>
      <c r="H530" s="447"/>
      <c r="I530" s="447"/>
      <c r="J530" s="447"/>
      <c r="K530" s="447"/>
      <c r="L530" s="447"/>
      <c r="M530" s="447"/>
      <c r="N530" s="447"/>
      <c r="O530" s="441"/>
      <c r="P530" s="441"/>
      <c r="Q530" s="441"/>
      <c r="R530" s="441"/>
      <c r="S530" s="441"/>
      <c r="T530" s="441"/>
      <c r="U530" s="441"/>
      <c r="V530" s="441"/>
      <c r="W530" s="441"/>
      <c r="X530" s="441"/>
      <c r="Y530" s="441"/>
      <c r="Z530" s="441"/>
    </row>
    <row r="531" spans="1:26" ht="12.75" customHeight="1" x14ac:dyDescent="0.2">
      <c r="A531" s="441"/>
      <c r="B531" s="441"/>
      <c r="C531" s="441"/>
      <c r="D531" s="447"/>
      <c r="E531" s="447"/>
      <c r="F531" s="447"/>
      <c r="G531" s="447"/>
      <c r="H531" s="447"/>
      <c r="I531" s="447"/>
      <c r="J531" s="447"/>
      <c r="K531" s="447"/>
      <c r="L531" s="447"/>
      <c r="M531" s="447"/>
      <c r="N531" s="447"/>
      <c r="O531" s="441"/>
      <c r="P531" s="441"/>
      <c r="Q531" s="441"/>
      <c r="R531" s="441"/>
      <c r="S531" s="441"/>
      <c r="T531" s="441"/>
      <c r="U531" s="441"/>
      <c r="V531" s="441"/>
      <c r="W531" s="441"/>
      <c r="X531" s="441"/>
      <c r="Y531" s="441"/>
      <c r="Z531" s="441"/>
    </row>
    <row r="532" spans="1:26" ht="12.75" customHeight="1" x14ac:dyDescent="0.2">
      <c r="A532" s="441"/>
      <c r="B532" s="441"/>
      <c r="C532" s="441"/>
      <c r="D532" s="447"/>
      <c r="E532" s="447"/>
      <c r="F532" s="447"/>
      <c r="G532" s="447"/>
      <c r="H532" s="447"/>
      <c r="I532" s="447"/>
      <c r="J532" s="447"/>
      <c r="K532" s="447"/>
      <c r="L532" s="447"/>
      <c r="M532" s="447"/>
      <c r="N532" s="447"/>
      <c r="O532" s="441"/>
      <c r="P532" s="441"/>
      <c r="Q532" s="441"/>
      <c r="R532" s="441"/>
      <c r="S532" s="441"/>
      <c r="T532" s="441"/>
      <c r="U532" s="441"/>
      <c r="V532" s="441"/>
      <c r="W532" s="441"/>
      <c r="X532" s="441"/>
      <c r="Y532" s="441"/>
      <c r="Z532" s="441"/>
    </row>
    <row r="533" spans="1:26" ht="12.75" customHeight="1" x14ac:dyDescent="0.2">
      <c r="A533" s="441"/>
      <c r="B533" s="441"/>
      <c r="C533" s="441"/>
      <c r="D533" s="447"/>
      <c r="E533" s="447"/>
      <c r="F533" s="447"/>
      <c r="G533" s="447"/>
      <c r="H533" s="447"/>
      <c r="I533" s="447"/>
      <c r="J533" s="447"/>
      <c r="K533" s="447"/>
      <c r="L533" s="447"/>
      <c r="M533" s="447"/>
      <c r="N533" s="447"/>
      <c r="O533" s="441"/>
      <c r="P533" s="441"/>
      <c r="Q533" s="441"/>
      <c r="R533" s="441"/>
      <c r="S533" s="441"/>
      <c r="T533" s="441"/>
      <c r="U533" s="441"/>
      <c r="V533" s="441"/>
      <c r="W533" s="441"/>
      <c r="X533" s="441"/>
      <c r="Y533" s="441"/>
      <c r="Z533" s="441"/>
    </row>
    <row r="534" spans="1:26" ht="12.75" customHeight="1" x14ac:dyDescent="0.2">
      <c r="A534" s="441"/>
      <c r="B534" s="441"/>
      <c r="C534" s="441"/>
      <c r="D534" s="447"/>
      <c r="E534" s="447"/>
      <c r="F534" s="447"/>
      <c r="G534" s="447"/>
      <c r="H534" s="447"/>
      <c r="I534" s="447"/>
      <c r="J534" s="447"/>
      <c r="K534" s="447"/>
      <c r="L534" s="447"/>
      <c r="M534" s="447"/>
      <c r="N534" s="447"/>
      <c r="O534" s="441"/>
      <c r="P534" s="441"/>
      <c r="Q534" s="441"/>
      <c r="R534" s="441"/>
      <c r="S534" s="441"/>
      <c r="T534" s="441"/>
      <c r="U534" s="441"/>
      <c r="V534" s="441"/>
      <c r="W534" s="441"/>
      <c r="X534" s="441"/>
      <c r="Y534" s="441"/>
      <c r="Z534" s="441"/>
    </row>
    <row r="535" spans="1:26" ht="12.75" customHeight="1" x14ac:dyDescent="0.2">
      <c r="A535" s="441"/>
      <c r="B535" s="441"/>
      <c r="C535" s="441"/>
      <c r="D535" s="447"/>
      <c r="E535" s="447"/>
      <c r="F535" s="447"/>
      <c r="G535" s="447"/>
      <c r="H535" s="447"/>
      <c r="I535" s="447"/>
      <c r="J535" s="447"/>
      <c r="K535" s="447"/>
      <c r="L535" s="447"/>
      <c r="M535" s="447"/>
      <c r="N535" s="447"/>
      <c r="O535" s="441"/>
      <c r="P535" s="441"/>
      <c r="Q535" s="441"/>
      <c r="R535" s="441"/>
      <c r="S535" s="441"/>
      <c r="T535" s="441"/>
      <c r="U535" s="441"/>
      <c r="V535" s="441"/>
      <c r="W535" s="441"/>
      <c r="X535" s="441"/>
      <c r="Y535" s="441"/>
      <c r="Z535" s="441"/>
    </row>
    <row r="536" spans="1:26" ht="12.75" customHeight="1" x14ac:dyDescent="0.2">
      <c r="A536" s="441"/>
      <c r="B536" s="441"/>
      <c r="C536" s="441"/>
      <c r="D536" s="447"/>
      <c r="E536" s="447"/>
      <c r="F536" s="447"/>
      <c r="G536" s="447"/>
      <c r="H536" s="447"/>
      <c r="I536" s="447"/>
      <c r="J536" s="447"/>
      <c r="K536" s="447"/>
      <c r="L536" s="447"/>
      <c r="M536" s="447"/>
      <c r="N536" s="447"/>
      <c r="O536" s="441"/>
      <c r="P536" s="441"/>
      <c r="Q536" s="441"/>
      <c r="R536" s="441"/>
      <c r="S536" s="441"/>
      <c r="T536" s="441"/>
      <c r="U536" s="441"/>
      <c r="V536" s="441"/>
      <c r="W536" s="441"/>
      <c r="X536" s="441"/>
      <c r="Y536" s="441"/>
      <c r="Z536" s="441"/>
    </row>
    <row r="537" spans="1:26" ht="12.75" customHeight="1" x14ac:dyDescent="0.2">
      <c r="A537" s="441"/>
      <c r="B537" s="441"/>
      <c r="C537" s="441"/>
      <c r="D537" s="447"/>
      <c r="E537" s="447"/>
      <c r="F537" s="447"/>
      <c r="G537" s="447"/>
      <c r="H537" s="447"/>
      <c r="I537" s="447"/>
      <c r="J537" s="447"/>
      <c r="K537" s="447"/>
      <c r="L537" s="447"/>
      <c r="M537" s="447"/>
      <c r="N537" s="447"/>
      <c r="O537" s="441"/>
      <c r="P537" s="441"/>
      <c r="Q537" s="441"/>
      <c r="R537" s="441"/>
      <c r="S537" s="441"/>
      <c r="T537" s="441"/>
      <c r="U537" s="441"/>
      <c r="V537" s="441"/>
      <c r="W537" s="441"/>
      <c r="X537" s="441"/>
      <c r="Y537" s="441"/>
      <c r="Z537" s="441"/>
    </row>
    <row r="538" spans="1:26" ht="12.75" customHeight="1" x14ac:dyDescent="0.2">
      <c r="A538" s="441"/>
      <c r="B538" s="441"/>
      <c r="C538" s="441"/>
      <c r="D538" s="447"/>
      <c r="E538" s="447"/>
      <c r="F538" s="447"/>
      <c r="G538" s="447"/>
      <c r="H538" s="447"/>
      <c r="I538" s="447"/>
      <c r="J538" s="447"/>
      <c r="K538" s="447"/>
      <c r="L538" s="447"/>
      <c r="M538" s="447"/>
      <c r="N538" s="447"/>
      <c r="O538" s="441"/>
      <c r="P538" s="441"/>
      <c r="Q538" s="441"/>
      <c r="R538" s="441"/>
      <c r="S538" s="441"/>
      <c r="T538" s="441"/>
      <c r="U538" s="441"/>
      <c r="V538" s="441"/>
      <c r="W538" s="441"/>
      <c r="X538" s="441"/>
      <c r="Y538" s="441"/>
      <c r="Z538" s="441"/>
    </row>
    <row r="539" spans="1:26" ht="12.75" customHeight="1" x14ac:dyDescent="0.2">
      <c r="A539" s="441"/>
      <c r="B539" s="441"/>
      <c r="C539" s="441"/>
      <c r="D539" s="447"/>
      <c r="E539" s="447"/>
      <c r="F539" s="447"/>
      <c r="G539" s="447"/>
      <c r="H539" s="447"/>
      <c r="I539" s="447"/>
      <c r="J539" s="447"/>
      <c r="K539" s="447"/>
      <c r="L539" s="447"/>
      <c r="M539" s="447"/>
      <c r="N539" s="447"/>
      <c r="O539" s="441"/>
      <c r="P539" s="441"/>
      <c r="Q539" s="441"/>
      <c r="R539" s="441"/>
      <c r="S539" s="441"/>
      <c r="T539" s="441"/>
      <c r="U539" s="441"/>
      <c r="V539" s="441"/>
      <c r="W539" s="441"/>
      <c r="X539" s="441"/>
      <c r="Y539" s="441"/>
      <c r="Z539" s="441"/>
    </row>
    <row r="540" spans="1:26" ht="12.75" customHeight="1" x14ac:dyDescent="0.2">
      <c r="A540" s="441"/>
      <c r="B540" s="441"/>
      <c r="C540" s="441"/>
      <c r="D540" s="447"/>
      <c r="E540" s="447"/>
      <c r="F540" s="447"/>
      <c r="G540" s="447"/>
      <c r="H540" s="447"/>
      <c r="I540" s="447"/>
      <c r="J540" s="447"/>
      <c r="K540" s="447"/>
      <c r="L540" s="447"/>
      <c r="M540" s="447"/>
      <c r="N540" s="447"/>
      <c r="O540" s="441"/>
      <c r="P540" s="441"/>
      <c r="Q540" s="441"/>
      <c r="R540" s="441"/>
      <c r="S540" s="441"/>
      <c r="T540" s="441"/>
      <c r="U540" s="441"/>
      <c r="V540" s="441"/>
      <c r="W540" s="441"/>
      <c r="X540" s="441"/>
      <c r="Y540" s="441"/>
      <c r="Z540" s="441"/>
    </row>
    <row r="541" spans="1:26" ht="12.75" customHeight="1" x14ac:dyDescent="0.2">
      <c r="A541" s="441"/>
      <c r="B541" s="441"/>
      <c r="C541" s="441"/>
      <c r="D541" s="447"/>
      <c r="E541" s="447"/>
      <c r="F541" s="447"/>
      <c r="G541" s="447"/>
      <c r="H541" s="447"/>
      <c r="I541" s="447"/>
      <c r="J541" s="447"/>
      <c r="K541" s="447"/>
      <c r="L541" s="447"/>
      <c r="M541" s="447"/>
      <c r="N541" s="447"/>
      <c r="O541" s="441"/>
      <c r="P541" s="441"/>
      <c r="Q541" s="441"/>
      <c r="R541" s="441"/>
      <c r="S541" s="441"/>
      <c r="T541" s="441"/>
      <c r="U541" s="441"/>
      <c r="V541" s="441"/>
      <c r="W541" s="441"/>
      <c r="X541" s="441"/>
      <c r="Y541" s="441"/>
      <c r="Z541" s="441"/>
    </row>
    <row r="542" spans="1:26" ht="12.75" customHeight="1" x14ac:dyDescent="0.2">
      <c r="A542" s="441"/>
      <c r="B542" s="441"/>
      <c r="C542" s="441"/>
      <c r="D542" s="447"/>
      <c r="E542" s="447"/>
      <c r="F542" s="447"/>
      <c r="G542" s="447"/>
      <c r="H542" s="447"/>
      <c r="I542" s="447"/>
      <c r="J542" s="447"/>
      <c r="K542" s="447"/>
      <c r="L542" s="447"/>
      <c r="M542" s="447"/>
      <c r="N542" s="447"/>
      <c r="O542" s="441"/>
      <c r="P542" s="441"/>
      <c r="Q542" s="441"/>
      <c r="R542" s="441"/>
      <c r="S542" s="441"/>
      <c r="T542" s="441"/>
      <c r="U542" s="441"/>
      <c r="V542" s="441"/>
      <c r="W542" s="441"/>
      <c r="X542" s="441"/>
      <c r="Y542" s="441"/>
      <c r="Z542" s="441"/>
    </row>
    <row r="543" spans="1:26" ht="12.75" customHeight="1" x14ac:dyDescent="0.2">
      <c r="A543" s="441"/>
      <c r="B543" s="441"/>
      <c r="C543" s="441"/>
      <c r="D543" s="447"/>
      <c r="E543" s="447"/>
      <c r="F543" s="447"/>
      <c r="G543" s="447"/>
      <c r="H543" s="447"/>
      <c r="I543" s="447"/>
      <c r="J543" s="447"/>
      <c r="K543" s="447"/>
      <c r="L543" s="447"/>
      <c r="M543" s="447"/>
      <c r="N543" s="447"/>
      <c r="O543" s="441"/>
      <c r="P543" s="441"/>
      <c r="Q543" s="441"/>
      <c r="R543" s="441"/>
      <c r="S543" s="441"/>
      <c r="T543" s="441"/>
      <c r="U543" s="441"/>
      <c r="V543" s="441"/>
      <c r="W543" s="441"/>
      <c r="X543" s="441"/>
      <c r="Y543" s="441"/>
      <c r="Z543" s="441"/>
    </row>
    <row r="544" spans="1:26" ht="12.75" customHeight="1" x14ac:dyDescent="0.2">
      <c r="A544" s="441"/>
      <c r="B544" s="441"/>
      <c r="C544" s="441"/>
      <c r="D544" s="447"/>
      <c r="E544" s="447"/>
      <c r="F544" s="447"/>
      <c r="G544" s="447"/>
      <c r="H544" s="447"/>
      <c r="I544" s="447"/>
      <c r="J544" s="447"/>
      <c r="K544" s="447"/>
      <c r="L544" s="447"/>
      <c r="M544" s="447"/>
      <c r="N544" s="447"/>
      <c r="O544" s="441"/>
      <c r="P544" s="441"/>
      <c r="Q544" s="441"/>
      <c r="R544" s="441"/>
      <c r="S544" s="441"/>
      <c r="T544" s="441"/>
      <c r="U544" s="441"/>
      <c r="V544" s="441"/>
      <c r="W544" s="441"/>
      <c r="X544" s="441"/>
      <c r="Y544" s="441"/>
      <c r="Z544" s="441"/>
    </row>
    <row r="545" spans="1:26" ht="12.75" customHeight="1" x14ac:dyDescent="0.2">
      <c r="A545" s="441"/>
      <c r="B545" s="441"/>
      <c r="C545" s="441"/>
      <c r="D545" s="447"/>
      <c r="E545" s="447"/>
      <c r="F545" s="447"/>
      <c r="G545" s="447"/>
      <c r="H545" s="447"/>
      <c r="I545" s="447"/>
      <c r="J545" s="447"/>
      <c r="K545" s="447"/>
      <c r="L545" s="447"/>
      <c r="M545" s="447"/>
      <c r="N545" s="447"/>
      <c r="O545" s="441"/>
      <c r="P545" s="441"/>
      <c r="Q545" s="441"/>
      <c r="R545" s="441"/>
      <c r="S545" s="441"/>
      <c r="T545" s="441"/>
      <c r="U545" s="441"/>
      <c r="V545" s="441"/>
      <c r="W545" s="441"/>
      <c r="X545" s="441"/>
      <c r="Y545" s="441"/>
      <c r="Z545" s="441"/>
    </row>
    <row r="546" spans="1:26" ht="12.75" customHeight="1" x14ac:dyDescent="0.2">
      <c r="A546" s="441"/>
      <c r="B546" s="441"/>
      <c r="C546" s="441"/>
      <c r="D546" s="447"/>
      <c r="E546" s="447"/>
      <c r="F546" s="447"/>
      <c r="G546" s="447"/>
      <c r="H546" s="447"/>
      <c r="I546" s="447"/>
      <c r="J546" s="447"/>
      <c r="K546" s="447"/>
      <c r="L546" s="447"/>
      <c r="M546" s="447"/>
      <c r="N546" s="447"/>
      <c r="O546" s="441"/>
      <c r="P546" s="441"/>
      <c r="Q546" s="441"/>
      <c r="R546" s="441"/>
      <c r="S546" s="441"/>
      <c r="T546" s="441"/>
      <c r="U546" s="441"/>
      <c r="V546" s="441"/>
      <c r="W546" s="441"/>
      <c r="X546" s="441"/>
      <c r="Y546" s="441"/>
      <c r="Z546" s="441"/>
    </row>
    <row r="547" spans="1:26" ht="12.75" customHeight="1" x14ac:dyDescent="0.2">
      <c r="A547" s="441"/>
      <c r="B547" s="441"/>
      <c r="C547" s="441"/>
      <c r="D547" s="447"/>
      <c r="E547" s="447"/>
      <c r="F547" s="447"/>
      <c r="G547" s="447"/>
      <c r="H547" s="447"/>
      <c r="I547" s="447"/>
      <c r="J547" s="447"/>
      <c r="K547" s="447"/>
      <c r="L547" s="447"/>
      <c r="M547" s="447"/>
      <c r="N547" s="447"/>
      <c r="O547" s="441"/>
      <c r="P547" s="441"/>
      <c r="Q547" s="441"/>
      <c r="R547" s="441"/>
      <c r="S547" s="441"/>
      <c r="T547" s="441"/>
      <c r="U547" s="441"/>
      <c r="V547" s="441"/>
      <c r="W547" s="441"/>
      <c r="X547" s="441"/>
      <c r="Y547" s="441"/>
      <c r="Z547" s="441"/>
    </row>
    <row r="548" spans="1:26" ht="12.75" customHeight="1" x14ac:dyDescent="0.2">
      <c r="A548" s="441"/>
      <c r="B548" s="441"/>
      <c r="C548" s="441"/>
      <c r="D548" s="447"/>
      <c r="E548" s="447"/>
      <c r="F548" s="447"/>
      <c r="G548" s="447"/>
      <c r="H548" s="447"/>
      <c r="I548" s="447"/>
      <c r="J548" s="447"/>
      <c r="K548" s="447"/>
      <c r="L548" s="447"/>
      <c r="M548" s="447"/>
      <c r="N548" s="447"/>
      <c r="O548" s="441"/>
      <c r="P548" s="441"/>
      <c r="Q548" s="441"/>
      <c r="R548" s="441"/>
      <c r="S548" s="441"/>
      <c r="T548" s="441"/>
      <c r="U548" s="441"/>
      <c r="V548" s="441"/>
      <c r="W548" s="441"/>
      <c r="X548" s="441"/>
      <c r="Y548" s="441"/>
      <c r="Z548" s="441"/>
    </row>
    <row r="549" spans="1:26" ht="12.75" customHeight="1" x14ac:dyDescent="0.2">
      <c r="A549" s="441"/>
      <c r="B549" s="441"/>
      <c r="C549" s="441"/>
      <c r="D549" s="447"/>
      <c r="E549" s="447"/>
      <c r="F549" s="447"/>
      <c r="G549" s="447"/>
      <c r="H549" s="447"/>
      <c r="I549" s="447"/>
      <c r="J549" s="447"/>
      <c r="K549" s="447"/>
      <c r="L549" s="447"/>
      <c r="M549" s="447"/>
      <c r="N549" s="447"/>
      <c r="O549" s="441"/>
      <c r="P549" s="441"/>
      <c r="Q549" s="441"/>
      <c r="R549" s="441"/>
      <c r="S549" s="441"/>
      <c r="T549" s="441"/>
      <c r="U549" s="441"/>
      <c r="V549" s="441"/>
      <c r="W549" s="441"/>
      <c r="X549" s="441"/>
      <c r="Y549" s="441"/>
      <c r="Z549" s="441"/>
    </row>
    <row r="550" spans="1:26" ht="12.75" customHeight="1" x14ac:dyDescent="0.2">
      <c r="A550" s="441"/>
      <c r="B550" s="441"/>
      <c r="C550" s="441"/>
      <c r="D550" s="447"/>
      <c r="E550" s="447"/>
      <c r="F550" s="447"/>
      <c r="G550" s="447"/>
      <c r="H550" s="447"/>
      <c r="I550" s="447"/>
      <c r="J550" s="447"/>
      <c r="K550" s="447"/>
      <c r="L550" s="447"/>
      <c r="M550" s="447"/>
      <c r="N550" s="447"/>
      <c r="O550" s="441"/>
      <c r="P550" s="441"/>
      <c r="Q550" s="441"/>
      <c r="R550" s="441"/>
      <c r="S550" s="441"/>
      <c r="T550" s="441"/>
      <c r="U550" s="441"/>
      <c r="V550" s="441"/>
      <c r="W550" s="441"/>
      <c r="X550" s="441"/>
      <c r="Y550" s="441"/>
      <c r="Z550" s="441"/>
    </row>
    <row r="551" spans="1:26" ht="12.75" customHeight="1" x14ac:dyDescent="0.2">
      <c r="A551" s="441"/>
      <c r="B551" s="441"/>
      <c r="C551" s="441"/>
      <c r="D551" s="447"/>
      <c r="E551" s="447"/>
      <c r="F551" s="447"/>
      <c r="G551" s="447"/>
      <c r="H551" s="447"/>
      <c r="I551" s="447"/>
      <c r="J551" s="447"/>
      <c r="K551" s="447"/>
      <c r="L551" s="447"/>
      <c r="M551" s="447"/>
      <c r="N551" s="447"/>
      <c r="O551" s="441"/>
      <c r="P551" s="441"/>
      <c r="Q551" s="441"/>
      <c r="R551" s="441"/>
      <c r="S551" s="441"/>
      <c r="T551" s="441"/>
      <c r="U551" s="441"/>
      <c r="V551" s="441"/>
      <c r="W551" s="441"/>
      <c r="X551" s="441"/>
      <c r="Y551" s="441"/>
      <c r="Z551" s="441"/>
    </row>
    <row r="552" spans="1:26" ht="12.75" customHeight="1" x14ac:dyDescent="0.2">
      <c r="A552" s="441"/>
      <c r="B552" s="441"/>
      <c r="C552" s="441"/>
      <c r="D552" s="447"/>
      <c r="E552" s="447"/>
      <c r="F552" s="447"/>
      <c r="G552" s="447"/>
      <c r="H552" s="447"/>
      <c r="I552" s="447"/>
      <c r="J552" s="447"/>
      <c r="K552" s="447"/>
      <c r="L552" s="447"/>
      <c r="M552" s="447"/>
      <c r="N552" s="447"/>
      <c r="O552" s="441"/>
      <c r="P552" s="441"/>
      <c r="Q552" s="441"/>
      <c r="R552" s="441"/>
      <c r="S552" s="441"/>
      <c r="T552" s="441"/>
      <c r="U552" s="441"/>
      <c r="V552" s="441"/>
      <c r="W552" s="441"/>
      <c r="X552" s="441"/>
      <c r="Y552" s="441"/>
      <c r="Z552" s="441"/>
    </row>
    <row r="553" spans="1:26" ht="12.75" customHeight="1" x14ac:dyDescent="0.2">
      <c r="A553" s="441"/>
      <c r="B553" s="441"/>
      <c r="C553" s="441"/>
      <c r="D553" s="447"/>
      <c r="E553" s="447"/>
      <c r="F553" s="447"/>
      <c r="G553" s="447"/>
      <c r="H553" s="447"/>
      <c r="I553" s="447"/>
      <c r="J553" s="447"/>
      <c r="K553" s="447"/>
      <c r="L553" s="447"/>
      <c r="M553" s="447"/>
      <c r="N553" s="447"/>
      <c r="O553" s="441"/>
      <c r="P553" s="441"/>
      <c r="Q553" s="441"/>
      <c r="R553" s="441"/>
      <c r="S553" s="441"/>
      <c r="T553" s="441"/>
      <c r="U553" s="441"/>
      <c r="V553" s="441"/>
      <c r="W553" s="441"/>
      <c r="X553" s="441"/>
      <c r="Y553" s="441"/>
      <c r="Z553" s="441"/>
    </row>
    <row r="554" spans="1:26" ht="12.75" customHeight="1" x14ac:dyDescent="0.2">
      <c r="A554" s="441"/>
      <c r="B554" s="441"/>
      <c r="C554" s="441"/>
      <c r="D554" s="447"/>
      <c r="E554" s="447"/>
      <c r="F554" s="447"/>
      <c r="G554" s="447"/>
      <c r="H554" s="447"/>
      <c r="I554" s="447"/>
      <c r="J554" s="447"/>
      <c r="K554" s="447"/>
      <c r="L554" s="447"/>
      <c r="M554" s="447"/>
      <c r="N554" s="447"/>
      <c r="O554" s="441"/>
      <c r="P554" s="441"/>
      <c r="Q554" s="441"/>
      <c r="R554" s="441"/>
      <c r="S554" s="441"/>
      <c r="T554" s="441"/>
      <c r="U554" s="441"/>
      <c r="V554" s="441"/>
      <c r="W554" s="441"/>
      <c r="X554" s="441"/>
      <c r="Y554" s="441"/>
      <c r="Z554" s="441"/>
    </row>
    <row r="555" spans="1:26" ht="12.75" customHeight="1" x14ac:dyDescent="0.2">
      <c r="A555" s="441"/>
      <c r="B555" s="441"/>
      <c r="C555" s="441"/>
      <c r="D555" s="447"/>
      <c r="E555" s="447"/>
      <c r="F555" s="447"/>
      <c r="G555" s="447"/>
      <c r="H555" s="447"/>
      <c r="I555" s="447"/>
      <c r="J555" s="447"/>
      <c r="K555" s="447"/>
      <c r="L555" s="447"/>
      <c r="M555" s="447"/>
      <c r="N555" s="447"/>
      <c r="O555" s="441"/>
      <c r="P555" s="441"/>
      <c r="Q555" s="441"/>
      <c r="R555" s="441"/>
      <c r="S555" s="441"/>
      <c r="T555" s="441"/>
      <c r="U555" s="441"/>
      <c r="V555" s="441"/>
      <c r="W555" s="441"/>
      <c r="X555" s="441"/>
      <c r="Y555" s="441"/>
      <c r="Z555" s="441"/>
    </row>
    <row r="556" spans="1:26" ht="12.75" customHeight="1" x14ac:dyDescent="0.2">
      <c r="A556" s="441"/>
      <c r="B556" s="441"/>
      <c r="C556" s="441"/>
      <c r="D556" s="447"/>
      <c r="E556" s="447"/>
      <c r="F556" s="447"/>
      <c r="G556" s="447"/>
      <c r="H556" s="447"/>
      <c r="I556" s="447"/>
      <c r="J556" s="447"/>
      <c r="K556" s="447"/>
      <c r="L556" s="447"/>
      <c r="M556" s="447"/>
      <c r="N556" s="447"/>
      <c r="O556" s="441"/>
      <c r="P556" s="441"/>
      <c r="Q556" s="441"/>
      <c r="R556" s="441"/>
      <c r="S556" s="441"/>
      <c r="T556" s="441"/>
      <c r="U556" s="441"/>
      <c r="V556" s="441"/>
      <c r="W556" s="441"/>
      <c r="X556" s="441"/>
      <c r="Y556" s="441"/>
      <c r="Z556" s="441"/>
    </row>
    <row r="557" spans="1:26" ht="12.75" customHeight="1" x14ac:dyDescent="0.2">
      <c r="A557" s="441"/>
      <c r="B557" s="441"/>
      <c r="C557" s="441"/>
      <c r="D557" s="447"/>
      <c r="E557" s="447"/>
      <c r="F557" s="447"/>
      <c r="G557" s="447"/>
      <c r="H557" s="447"/>
      <c r="I557" s="447"/>
      <c r="J557" s="447"/>
      <c r="K557" s="447"/>
      <c r="L557" s="447"/>
      <c r="M557" s="447"/>
      <c r="N557" s="447"/>
      <c r="O557" s="441"/>
      <c r="P557" s="441"/>
      <c r="Q557" s="441"/>
      <c r="R557" s="441"/>
      <c r="S557" s="441"/>
      <c r="T557" s="441"/>
      <c r="U557" s="441"/>
      <c r="V557" s="441"/>
      <c r="W557" s="441"/>
      <c r="X557" s="441"/>
      <c r="Y557" s="441"/>
      <c r="Z557" s="441"/>
    </row>
    <row r="558" spans="1:26" ht="12.75" customHeight="1" x14ac:dyDescent="0.2">
      <c r="A558" s="441"/>
      <c r="B558" s="441"/>
      <c r="C558" s="441"/>
      <c r="D558" s="447"/>
      <c r="E558" s="447"/>
      <c r="F558" s="447"/>
      <c r="G558" s="447"/>
      <c r="H558" s="447"/>
      <c r="I558" s="447"/>
      <c r="J558" s="447"/>
      <c r="K558" s="447"/>
      <c r="L558" s="447"/>
      <c r="M558" s="447"/>
      <c r="N558" s="447"/>
      <c r="O558" s="441"/>
      <c r="P558" s="441"/>
      <c r="Q558" s="441"/>
      <c r="R558" s="441"/>
      <c r="S558" s="441"/>
      <c r="T558" s="441"/>
      <c r="U558" s="441"/>
      <c r="V558" s="441"/>
      <c r="W558" s="441"/>
      <c r="X558" s="441"/>
      <c r="Y558" s="441"/>
      <c r="Z558" s="441"/>
    </row>
    <row r="559" spans="1:26" ht="12.75" customHeight="1" x14ac:dyDescent="0.2">
      <c r="A559" s="441"/>
      <c r="B559" s="441"/>
      <c r="C559" s="441"/>
      <c r="D559" s="447"/>
      <c r="E559" s="447"/>
      <c r="F559" s="447"/>
      <c r="G559" s="447"/>
      <c r="H559" s="447"/>
      <c r="I559" s="447"/>
      <c r="J559" s="447"/>
      <c r="K559" s="447"/>
      <c r="L559" s="447"/>
      <c r="M559" s="447"/>
      <c r="N559" s="447"/>
      <c r="O559" s="441"/>
      <c r="P559" s="441"/>
      <c r="Q559" s="441"/>
      <c r="R559" s="441"/>
      <c r="S559" s="441"/>
      <c r="T559" s="441"/>
      <c r="U559" s="441"/>
      <c r="V559" s="441"/>
      <c r="W559" s="441"/>
      <c r="X559" s="441"/>
      <c r="Y559" s="441"/>
      <c r="Z559" s="441"/>
    </row>
    <row r="560" spans="1:26" ht="12.75" customHeight="1" x14ac:dyDescent="0.2">
      <c r="A560" s="441"/>
      <c r="B560" s="441"/>
      <c r="C560" s="441"/>
      <c r="D560" s="447"/>
      <c r="E560" s="447"/>
      <c r="F560" s="447"/>
      <c r="G560" s="447"/>
      <c r="H560" s="447"/>
      <c r="I560" s="447"/>
      <c r="J560" s="447"/>
      <c r="K560" s="447"/>
      <c r="L560" s="447"/>
      <c r="M560" s="447"/>
      <c r="N560" s="447"/>
      <c r="O560" s="441"/>
      <c r="P560" s="441"/>
      <c r="Q560" s="441"/>
      <c r="R560" s="441"/>
      <c r="S560" s="441"/>
      <c r="T560" s="441"/>
      <c r="U560" s="441"/>
      <c r="V560" s="441"/>
      <c r="W560" s="441"/>
      <c r="X560" s="441"/>
      <c r="Y560" s="441"/>
      <c r="Z560" s="441"/>
    </row>
    <row r="561" spans="1:26" ht="12.75" customHeight="1" x14ac:dyDescent="0.2">
      <c r="A561" s="441"/>
      <c r="B561" s="441"/>
      <c r="C561" s="441"/>
      <c r="D561" s="447"/>
      <c r="E561" s="447"/>
      <c r="F561" s="447"/>
      <c r="G561" s="447"/>
      <c r="H561" s="447"/>
      <c r="I561" s="447"/>
      <c r="J561" s="447"/>
      <c r="K561" s="447"/>
      <c r="L561" s="447"/>
      <c r="M561" s="447"/>
      <c r="N561" s="447"/>
      <c r="O561" s="441"/>
      <c r="P561" s="441"/>
      <c r="Q561" s="441"/>
      <c r="R561" s="441"/>
      <c r="S561" s="441"/>
      <c r="T561" s="441"/>
      <c r="U561" s="441"/>
      <c r="V561" s="441"/>
      <c r="W561" s="441"/>
      <c r="X561" s="441"/>
      <c r="Y561" s="441"/>
      <c r="Z561" s="441"/>
    </row>
    <row r="562" spans="1:26" ht="12.75" customHeight="1" x14ac:dyDescent="0.2">
      <c r="A562" s="441"/>
      <c r="B562" s="441"/>
      <c r="C562" s="441"/>
      <c r="D562" s="447"/>
      <c r="E562" s="447"/>
      <c r="F562" s="447"/>
      <c r="G562" s="447"/>
      <c r="H562" s="447"/>
      <c r="I562" s="447"/>
      <c r="J562" s="447"/>
      <c r="K562" s="447"/>
      <c r="L562" s="447"/>
      <c r="M562" s="447"/>
      <c r="N562" s="447"/>
      <c r="O562" s="441"/>
      <c r="P562" s="441"/>
      <c r="Q562" s="441"/>
      <c r="R562" s="441"/>
      <c r="S562" s="441"/>
      <c r="T562" s="441"/>
      <c r="U562" s="441"/>
      <c r="V562" s="441"/>
      <c r="W562" s="441"/>
      <c r="X562" s="441"/>
      <c r="Y562" s="441"/>
      <c r="Z562" s="441"/>
    </row>
    <row r="563" spans="1:26" ht="12.75" customHeight="1" x14ac:dyDescent="0.2">
      <c r="A563" s="441"/>
      <c r="B563" s="441"/>
      <c r="C563" s="441"/>
      <c r="D563" s="447"/>
      <c r="E563" s="447"/>
      <c r="F563" s="447"/>
      <c r="G563" s="447"/>
      <c r="H563" s="447"/>
      <c r="I563" s="447"/>
      <c r="J563" s="447"/>
      <c r="K563" s="447"/>
      <c r="L563" s="447"/>
      <c r="M563" s="447"/>
      <c r="N563" s="447"/>
      <c r="O563" s="441"/>
      <c r="P563" s="441"/>
      <c r="Q563" s="441"/>
      <c r="R563" s="441"/>
      <c r="S563" s="441"/>
      <c r="T563" s="441"/>
      <c r="U563" s="441"/>
      <c r="V563" s="441"/>
      <c r="W563" s="441"/>
      <c r="X563" s="441"/>
      <c r="Y563" s="441"/>
      <c r="Z563" s="441"/>
    </row>
    <row r="564" spans="1:26" ht="12.75" customHeight="1" x14ac:dyDescent="0.2">
      <c r="A564" s="441"/>
      <c r="B564" s="441"/>
      <c r="C564" s="441"/>
      <c r="D564" s="447"/>
      <c r="E564" s="447"/>
      <c r="F564" s="447"/>
      <c r="G564" s="447"/>
      <c r="H564" s="447"/>
      <c r="I564" s="447"/>
      <c r="J564" s="447"/>
      <c r="K564" s="447"/>
      <c r="L564" s="447"/>
      <c r="M564" s="447"/>
      <c r="N564" s="447"/>
      <c r="O564" s="441"/>
      <c r="P564" s="441"/>
      <c r="Q564" s="441"/>
      <c r="R564" s="441"/>
      <c r="S564" s="441"/>
      <c r="T564" s="441"/>
      <c r="U564" s="441"/>
      <c r="V564" s="441"/>
      <c r="W564" s="441"/>
      <c r="X564" s="441"/>
      <c r="Y564" s="441"/>
      <c r="Z564" s="441"/>
    </row>
    <row r="565" spans="1:26" ht="12.75" customHeight="1" x14ac:dyDescent="0.2">
      <c r="A565" s="441"/>
      <c r="B565" s="441"/>
      <c r="C565" s="441"/>
      <c r="D565" s="447"/>
      <c r="E565" s="447"/>
      <c r="F565" s="447"/>
      <c r="G565" s="447"/>
      <c r="H565" s="447"/>
      <c r="I565" s="447"/>
      <c r="J565" s="447"/>
      <c r="K565" s="447"/>
      <c r="L565" s="447"/>
      <c r="M565" s="447"/>
      <c r="N565" s="447"/>
      <c r="O565" s="441"/>
      <c r="P565" s="441"/>
      <c r="Q565" s="441"/>
      <c r="R565" s="441"/>
      <c r="S565" s="441"/>
      <c r="T565" s="441"/>
      <c r="U565" s="441"/>
      <c r="V565" s="441"/>
      <c r="W565" s="441"/>
      <c r="X565" s="441"/>
      <c r="Y565" s="441"/>
      <c r="Z565" s="441"/>
    </row>
    <row r="566" spans="1:26" ht="12.75" customHeight="1" x14ac:dyDescent="0.2">
      <c r="A566" s="441"/>
      <c r="B566" s="441"/>
      <c r="C566" s="441"/>
      <c r="D566" s="447"/>
      <c r="E566" s="447"/>
      <c r="F566" s="447"/>
      <c r="G566" s="447"/>
      <c r="H566" s="447"/>
      <c r="I566" s="447"/>
      <c r="J566" s="447"/>
      <c r="K566" s="447"/>
      <c r="L566" s="447"/>
      <c r="M566" s="447"/>
      <c r="N566" s="447"/>
      <c r="O566" s="441"/>
      <c r="P566" s="441"/>
      <c r="Q566" s="441"/>
      <c r="R566" s="441"/>
      <c r="S566" s="441"/>
      <c r="T566" s="441"/>
      <c r="U566" s="441"/>
      <c r="V566" s="441"/>
      <c r="W566" s="441"/>
      <c r="X566" s="441"/>
      <c r="Y566" s="441"/>
      <c r="Z566" s="441"/>
    </row>
    <row r="567" spans="1:26" ht="12.75" customHeight="1" x14ac:dyDescent="0.2">
      <c r="A567" s="441"/>
      <c r="B567" s="441"/>
      <c r="C567" s="441"/>
      <c r="D567" s="447"/>
      <c r="E567" s="447"/>
      <c r="F567" s="447"/>
      <c r="G567" s="447"/>
      <c r="H567" s="447"/>
      <c r="I567" s="447"/>
      <c r="J567" s="447"/>
      <c r="K567" s="447"/>
      <c r="L567" s="447"/>
      <c r="M567" s="447"/>
      <c r="N567" s="447"/>
      <c r="O567" s="441"/>
      <c r="P567" s="441"/>
      <c r="Q567" s="441"/>
      <c r="R567" s="441"/>
      <c r="S567" s="441"/>
      <c r="T567" s="441"/>
      <c r="U567" s="441"/>
      <c r="V567" s="441"/>
      <c r="W567" s="441"/>
      <c r="X567" s="441"/>
      <c r="Y567" s="441"/>
      <c r="Z567" s="441"/>
    </row>
    <row r="568" spans="1:26" ht="12.75" customHeight="1" x14ac:dyDescent="0.2">
      <c r="A568" s="441"/>
      <c r="B568" s="441"/>
      <c r="C568" s="441"/>
      <c r="D568" s="447"/>
      <c r="E568" s="447"/>
      <c r="F568" s="447"/>
      <c r="G568" s="447"/>
      <c r="H568" s="447"/>
      <c r="I568" s="447"/>
      <c r="J568" s="447"/>
      <c r="K568" s="447"/>
      <c r="L568" s="447"/>
      <c r="M568" s="447"/>
      <c r="N568" s="447"/>
      <c r="O568" s="441"/>
      <c r="P568" s="441"/>
      <c r="Q568" s="441"/>
      <c r="R568" s="441"/>
      <c r="S568" s="441"/>
      <c r="T568" s="441"/>
      <c r="U568" s="441"/>
      <c r="V568" s="441"/>
      <c r="W568" s="441"/>
      <c r="X568" s="441"/>
      <c r="Y568" s="441"/>
      <c r="Z568" s="441"/>
    </row>
    <row r="569" spans="1:26" ht="12.75" customHeight="1" x14ac:dyDescent="0.2">
      <c r="A569" s="441"/>
      <c r="B569" s="441"/>
      <c r="C569" s="441"/>
      <c r="D569" s="447"/>
      <c r="E569" s="447"/>
      <c r="F569" s="447"/>
      <c r="G569" s="447"/>
      <c r="H569" s="447"/>
      <c r="I569" s="447"/>
      <c r="J569" s="447"/>
      <c r="K569" s="447"/>
      <c r="L569" s="447"/>
      <c r="M569" s="447"/>
      <c r="N569" s="447"/>
      <c r="O569" s="441"/>
      <c r="P569" s="441"/>
      <c r="Q569" s="441"/>
      <c r="R569" s="441"/>
      <c r="S569" s="441"/>
      <c r="T569" s="441"/>
      <c r="U569" s="441"/>
      <c r="V569" s="441"/>
      <c r="W569" s="441"/>
      <c r="X569" s="441"/>
      <c r="Y569" s="441"/>
      <c r="Z569" s="441"/>
    </row>
    <row r="570" spans="1:26" ht="12.75" customHeight="1" x14ac:dyDescent="0.2">
      <c r="A570" s="441"/>
      <c r="B570" s="441"/>
      <c r="C570" s="441"/>
      <c r="D570" s="447"/>
      <c r="E570" s="447"/>
      <c r="F570" s="447"/>
      <c r="G570" s="447"/>
      <c r="H570" s="447"/>
      <c r="I570" s="447"/>
      <c r="J570" s="447"/>
      <c r="K570" s="447"/>
      <c r="L570" s="447"/>
      <c r="M570" s="447"/>
      <c r="N570" s="447"/>
      <c r="O570" s="441"/>
      <c r="P570" s="441"/>
      <c r="Q570" s="441"/>
      <c r="R570" s="441"/>
      <c r="S570" s="441"/>
      <c r="T570" s="441"/>
      <c r="U570" s="441"/>
      <c r="V570" s="441"/>
      <c r="W570" s="441"/>
      <c r="X570" s="441"/>
      <c r="Y570" s="441"/>
      <c r="Z570" s="441"/>
    </row>
    <row r="571" spans="1:26" ht="12.75" customHeight="1" x14ac:dyDescent="0.2">
      <c r="A571" s="441"/>
      <c r="B571" s="441"/>
      <c r="C571" s="441"/>
      <c r="D571" s="447"/>
      <c r="E571" s="447"/>
      <c r="F571" s="447"/>
      <c r="G571" s="447"/>
      <c r="H571" s="447"/>
      <c r="I571" s="447"/>
      <c r="J571" s="447"/>
      <c r="K571" s="447"/>
      <c r="L571" s="447"/>
      <c r="M571" s="447"/>
      <c r="N571" s="447"/>
      <c r="O571" s="441"/>
      <c r="P571" s="441"/>
      <c r="Q571" s="441"/>
      <c r="R571" s="441"/>
      <c r="S571" s="441"/>
      <c r="T571" s="441"/>
      <c r="U571" s="441"/>
      <c r="V571" s="441"/>
      <c r="W571" s="441"/>
      <c r="X571" s="441"/>
      <c r="Y571" s="441"/>
      <c r="Z571" s="441"/>
    </row>
    <row r="572" spans="1:26" ht="12.75" customHeight="1" x14ac:dyDescent="0.2">
      <c r="A572" s="441"/>
      <c r="B572" s="441"/>
      <c r="C572" s="441"/>
      <c r="D572" s="447"/>
      <c r="E572" s="447"/>
      <c r="F572" s="447"/>
      <c r="G572" s="447"/>
      <c r="H572" s="447"/>
      <c r="I572" s="447"/>
      <c r="J572" s="447"/>
      <c r="K572" s="447"/>
      <c r="L572" s="447"/>
      <c r="M572" s="447"/>
      <c r="N572" s="447"/>
      <c r="O572" s="441"/>
      <c r="P572" s="441"/>
      <c r="Q572" s="441"/>
      <c r="R572" s="441"/>
      <c r="S572" s="441"/>
      <c r="T572" s="441"/>
      <c r="U572" s="441"/>
      <c r="V572" s="441"/>
      <c r="W572" s="441"/>
      <c r="X572" s="441"/>
      <c r="Y572" s="441"/>
      <c r="Z572" s="441"/>
    </row>
    <row r="573" spans="1:26" ht="12.75" customHeight="1" x14ac:dyDescent="0.2">
      <c r="A573" s="441"/>
      <c r="B573" s="441"/>
      <c r="C573" s="441"/>
      <c r="D573" s="447"/>
      <c r="E573" s="447"/>
      <c r="F573" s="447"/>
      <c r="G573" s="447"/>
      <c r="H573" s="447"/>
      <c r="I573" s="447"/>
      <c r="J573" s="447"/>
      <c r="K573" s="447"/>
      <c r="L573" s="447"/>
      <c r="M573" s="447"/>
      <c r="N573" s="447"/>
      <c r="O573" s="441"/>
      <c r="P573" s="441"/>
      <c r="Q573" s="441"/>
      <c r="R573" s="441"/>
      <c r="S573" s="441"/>
      <c r="T573" s="441"/>
      <c r="U573" s="441"/>
      <c r="V573" s="441"/>
      <c r="W573" s="441"/>
      <c r="X573" s="441"/>
      <c r="Y573" s="441"/>
      <c r="Z573" s="441"/>
    </row>
    <row r="574" spans="1:26" ht="12.75" customHeight="1" x14ac:dyDescent="0.2">
      <c r="A574" s="441"/>
      <c r="B574" s="441"/>
      <c r="C574" s="441"/>
      <c r="D574" s="447"/>
      <c r="E574" s="447"/>
      <c r="F574" s="447"/>
      <c r="G574" s="447"/>
      <c r="H574" s="447"/>
      <c r="I574" s="447"/>
      <c r="J574" s="447"/>
      <c r="K574" s="447"/>
      <c r="L574" s="447"/>
      <c r="M574" s="447"/>
      <c r="N574" s="447"/>
      <c r="O574" s="441"/>
      <c r="P574" s="441"/>
      <c r="Q574" s="441"/>
      <c r="R574" s="441"/>
      <c r="S574" s="441"/>
      <c r="T574" s="441"/>
      <c r="U574" s="441"/>
      <c r="V574" s="441"/>
      <c r="W574" s="441"/>
      <c r="X574" s="441"/>
      <c r="Y574" s="441"/>
      <c r="Z574" s="441"/>
    </row>
    <row r="575" spans="1:26" ht="12.75" customHeight="1" x14ac:dyDescent="0.2">
      <c r="A575" s="441"/>
      <c r="B575" s="441"/>
      <c r="C575" s="441"/>
      <c r="D575" s="447"/>
      <c r="E575" s="447"/>
      <c r="F575" s="447"/>
      <c r="G575" s="447"/>
      <c r="H575" s="447"/>
      <c r="I575" s="447"/>
      <c r="J575" s="447"/>
      <c r="K575" s="447"/>
      <c r="L575" s="447"/>
      <c r="M575" s="447"/>
      <c r="N575" s="447"/>
      <c r="O575" s="441"/>
      <c r="P575" s="441"/>
      <c r="Q575" s="441"/>
      <c r="R575" s="441"/>
      <c r="S575" s="441"/>
      <c r="T575" s="441"/>
      <c r="U575" s="441"/>
      <c r="V575" s="441"/>
      <c r="W575" s="441"/>
      <c r="X575" s="441"/>
      <c r="Y575" s="441"/>
      <c r="Z575" s="441"/>
    </row>
    <row r="576" spans="1:26" ht="12.75" customHeight="1" x14ac:dyDescent="0.2">
      <c r="A576" s="441"/>
      <c r="B576" s="441"/>
      <c r="C576" s="441"/>
      <c r="D576" s="447"/>
      <c r="E576" s="447"/>
      <c r="F576" s="447"/>
      <c r="G576" s="447"/>
      <c r="H576" s="447"/>
      <c r="I576" s="447"/>
      <c r="J576" s="447"/>
      <c r="K576" s="447"/>
      <c r="L576" s="447"/>
      <c r="M576" s="447"/>
      <c r="N576" s="447"/>
      <c r="O576" s="441"/>
      <c r="P576" s="441"/>
      <c r="Q576" s="441"/>
      <c r="R576" s="441"/>
      <c r="S576" s="441"/>
      <c r="T576" s="441"/>
      <c r="U576" s="441"/>
      <c r="V576" s="441"/>
      <c r="W576" s="441"/>
      <c r="X576" s="441"/>
      <c r="Y576" s="441"/>
      <c r="Z576" s="441"/>
    </row>
    <row r="577" spans="1:26" ht="12.75" customHeight="1" x14ac:dyDescent="0.2">
      <c r="A577" s="441"/>
      <c r="B577" s="441"/>
      <c r="C577" s="441"/>
      <c r="D577" s="447"/>
      <c r="E577" s="447"/>
      <c r="F577" s="447"/>
      <c r="G577" s="447"/>
      <c r="H577" s="447"/>
      <c r="I577" s="447"/>
      <c r="J577" s="447"/>
      <c r="K577" s="447"/>
      <c r="L577" s="447"/>
      <c r="M577" s="447"/>
      <c r="N577" s="447"/>
      <c r="O577" s="441"/>
      <c r="P577" s="441"/>
      <c r="Q577" s="441"/>
      <c r="R577" s="441"/>
      <c r="S577" s="441"/>
      <c r="T577" s="441"/>
      <c r="U577" s="441"/>
      <c r="V577" s="441"/>
      <c r="W577" s="441"/>
      <c r="X577" s="441"/>
      <c r="Y577" s="441"/>
      <c r="Z577" s="441"/>
    </row>
    <row r="578" spans="1:26" ht="12.75" customHeight="1" x14ac:dyDescent="0.2">
      <c r="A578" s="441"/>
      <c r="B578" s="441"/>
      <c r="C578" s="441"/>
      <c r="D578" s="447"/>
      <c r="E578" s="447"/>
      <c r="F578" s="447"/>
      <c r="G578" s="447"/>
      <c r="H578" s="447"/>
      <c r="I578" s="447"/>
      <c r="J578" s="447"/>
      <c r="K578" s="447"/>
      <c r="L578" s="447"/>
      <c r="M578" s="447"/>
      <c r="N578" s="447"/>
      <c r="O578" s="441"/>
      <c r="P578" s="441"/>
      <c r="Q578" s="441"/>
      <c r="R578" s="441"/>
      <c r="S578" s="441"/>
      <c r="T578" s="441"/>
      <c r="U578" s="441"/>
      <c r="V578" s="441"/>
      <c r="W578" s="441"/>
      <c r="X578" s="441"/>
      <c r="Y578" s="441"/>
      <c r="Z578" s="441"/>
    </row>
    <row r="579" spans="1:26" ht="12.75" customHeight="1" x14ac:dyDescent="0.2">
      <c r="A579" s="441"/>
      <c r="B579" s="441"/>
      <c r="C579" s="441"/>
      <c r="D579" s="447"/>
      <c r="E579" s="447"/>
      <c r="F579" s="447"/>
      <c r="G579" s="447"/>
      <c r="H579" s="447"/>
      <c r="I579" s="447"/>
      <c r="J579" s="447"/>
      <c r="K579" s="447"/>
      <c r="L579" s="447"/>
      <c r="M579" s="447"/>
      <c r="N579" s="447"/>
      <c r="O579" s="441"/>
      <c r="P579" s="441"/>
      <c r="Q579" s="441"/>
      <c r="R579" s="441"/>
      <c r="S579" s="441"/>
      <c r="T579" s="441"/>
      <c r="U579" s="441"/>
      <c r="V579" s="441"/>
      <c r="W579" s="441"/>
      <c r="X579" s="441"/>
      <c r="Y579" s="441"/>
      <c r="Z579" s="441"/>
    </row>
    <row r="580" spans="1:26" ht="12.75" customHeight="1" x14ac:dyDescent="0.2">
      <c r="A580" s="441"/>
      <c r="B580" s="441"/>
      <c r="C580" s="441"/>
      <c r="D580" s="447"/>
      <c r="E580" s="447"/>
      <c r="F580" s="447"/>
      <c r="G580" s="447"/>
      <c r="H580" s="447"/>
      <c r="I580" s="447"/>
      <c r="J580" s="447"/>
      <c r="K580" s="447"/>
      <c r="L580" s="447"/>
      <c r="M580" s="447"/>
      <c r="N580" s="447"/>
      <c r="O580" s="441"/>
      <c r="P580" s="441"/>
      <c r="Q580" s="441"/>
      <c r="R580" s="441"/>
      <c r="S580" s="441"/>
      <c r="T580" s="441"/>
      <c r="U580" s="441"/>
      <c r="V580" s="441"/>
      <c r="W580" s="441"/>
      <c r="X580" s="441"/>
      <c r="Y580" s="441"/>
      <c r="Z580" s="441"/>
    </row>
    <row r="581" spans="1:26" ht="12.75" customHeight="1" x14ac:dyDescent="0.2">
      <c r="A581" s="441"/>
      <c r="B581" s="441"/>
      <c r="C581" s="441"/>
      <c r="D581" s="447"/>
      <c r="E581" s="447"/>
      <c r="F581" s="447"/>
      <c r="G581" s="447"/>
      <c r="H581" s="447"/>
      <c r="I581" s="447"/>
      <c r="J581" s="447"/>
      <c r="K581" s="447"/>
      <c r="L581" s="447"/>
      <c r="M581" s="447"/>
      <c r="N581" s="447"/>
      <c r="O581" s="441"/>
      <c r="P581" s="441"/>
      <c r="Q581" s="441"/>
      <c r="R581" s="441"/>
      <c r="S581" s="441"/>
      <c r="T581" s="441"/>
      <c r="U581" s="441"/>
      <c r="V581" s="441"/>
      <c r="W581" s="441"/>
      <c r="X581" s="441"/>
      <c r="Y581" s="441"/>
      <c r="Z581" s="441"/>
    </row>
    <row r="582" spans="1:26" ht="12.75" customHeight="1" x14ac:dyDescent="0.2">
      <c r="A582" s="441"/>
      <c r="B582" s="441"/>
      <c r="C582" s="441"/>
      <c r="D582" s="447"/>
      <c r="E582" s="447"/>
      <c r="F582" s="447"/>
      <c r="G582" s="447"/>
      <c r="H582" s="447"/>
      <c r="I582" s="447"/>
      <c r="J582" s="447"/>
      <c r="K582" s="447"/>
      <c r="L582" s="447"/>
      <c r="M582" s="447"/>
      <c r="N582" s="447"/>
      <c r="O582" s="441"/>
      <c r="P582" s="441"/>
      <c r="Q582" s="441"/>
      <c r="R582" s="441"/>
      <c r="S582" s="441"/>
      <c r="T582" s="441"/>
      <c r="U582" s="441"/>
      <c r="V582" s="441"/>
      <c r="W582" s="441"/>
      <c r="X582" s="441"/>
      <c r="Y582" s="441"/>
      <c r="Z582" s="441"/>
    </row>
    <row r="583" spans="1:26" ht="12.75" customHeight="1" x14ac:dyDescent="0.2">
      <c r="A583" s="441"/>
      <c r="B583" s="441"/>
      <c r="C583" s="441"/>
      <c r="D583" s="447"/>
      <c r="E583" s="447"/>
      <c r="F583" s="447"/>
      <c r="G583" s="447"/>
      <c r="H583" s="447"/>
      <c r="I583" s="447"/>
      <c r="J583" s="447"/>
      <c r="K583" s="447"/>
      <c r="L583" s="447"/>
      <c r="M583" s="447"/>
      <c r="N583" s="447"/>
      <c r="O583" s="441"/>
      <c r="P583" s="441"/>
      <c r="Q583" s="441"/>
      <c r="R583" s="441"/>
      <c r="S583" s="441"/>
      <c r="T583" s="441"/>
      <c r="U583" s="441"/>
      <c r="V583" s="441"/>
      <c r="W583" s="441"/>
      <c r="X583" s="441"/>
      <c r="Y583" s="441"/>
      <c r="Z583" s="441"/>
    </row>
    <row r="584" spans="1:26" ht="12.75" customHeight="1" x14ac:dyDescent="0.2">
      <c r="A584" s="441"/>
      <c r="B584" s="441"/>
      <c r="C584" s="441"/>
      <c r="D584" s="447"/>
      <c r="E584" s="447"/>
      <c r="F584" s="447"/>
      <c r="G584" s="447"/>
      <c r="H584" s="447"/>
      <c r="I584" s="447"/>
      <c r="J584" s="447"/>
      <c r="K584" s="447"/>
      <c r="L584" s="447"/>
      <c r="M584" s="447"/>
      <c r="N584" s="447"/>
      <c r="O584" s="441"/>
      <c r="P584" s="441"/>
      <c r="Q584" s="441"/>
      <c r="R584" s="441"/>
      <c r="S584" s="441"/>
      <c r="T584" s="441"/>
      <c r="U584" s="441"/>
      <c r="V584" s="441"/>
      <c r="W584" s="441"/>
      <c r="X584" s="441"/>
      <c r="Y584" s="441"/>
      <c r="Z584" s="441"/>
    </row>
    <row r="585" spans="1:26" ht="12.75" customHeight="1" x14ac:dyDescent="0.2">
      <c r="A585" s="441"/>
      <c r="B585" s="441"/>
      <c r="C585" s="441"/>
      <c r="D585" s="447"/>
      <c r="E585" s="447"/>
      <c r="F585" s="447"/>
      <c r="G585" s="447"/>
      <c r="H585" s="447"/>
      <c r="I585" s="447"/>
      <c r="J585" s="447"/>
      <c r="K585" s="447"/>
      <c r="L585" s="447"/>
      <c r="M585" s="447"/>
      <c r="N585" s="447"/>
      <c r="O585" s="441"/>
      <c r="P585" s="441"/>
      <c r="Q585" s="441"/>
      <c r="R585" s="441"/>
      <c r="S585" s="441"/>
      <c r="T585" s="441"/>
      <c r="U585" s="441"/>
      <c r="V585" s="441"/>
      <c r="W585" s="441"/>
      <c r="X585" s="441"/>
      <c r="Y585" s="441"/>
      <c r="Z585" s="441"/>
    </row>
    <row r="586" spans="1:26" ht="12.75" customHeight="1" x14ac:dyDescent="0.2">
      <c r="A586" s="441"/>
      <c r="B586" s="441"/>
      <c r="C586" s="441"/>
      <c r="D586" s="447"/>
      <c r="E586" s="447"/>
      <c r="F586" s="447"/>
      <c r="G586" s="447"/>
      <c r="H586" s="447"/>
      <c r="I586" s="447"/>
      <c r="J586" s="447"/>
      <c r="K586" s="447"/>
      <c r="L586" s="447"/>
      <c r="M586" s="447"/>
      <c r="N586" s="447"/>
      <c r="O586" s="441"/>
      <c r="P586" s="441"/>
      <c r="Q586" s="441"/>
      <c r="R586" s="441"/>
      <c r="S586" s="441"/>
      <c r="T586" s="441"/>
      <c r="U586" s="441"/>
      <c r="V586" s="441"/>
      <c r="W586" s="441"/>
      <c r="X586" s="441"/>
      <c r="Y586" s="441"/>
      <c r="Z586" s="441"/>
    </row>
    <row r="587" spans="1:26" ht="12.75" customHeight="1" x14ac:dyDescent="0.2">
      <c r="A587" s="441"/>
      <c r="B587" s="441"/>
      <c r="C587" s="441"/>
      <c r="D587" s="447"/>
      <c r="E587" s="447"/>
      <c r="F587" s="447"/>
      <c r="G587" s="447"/>
      <c r="H587" s="447"/>
      <c r="I587" s="447"/>
      <c r="J587" s="447"/>
      <c r="K587" s="447"/>
      <c r="L587" s="447"/>
      <c r="M587" s="447"/>
      <c r="N587" s="447"/>
      <c r="O587" s="441"/>
      <c r="P587" s="441"/>
      <c r="Q587" s="441"/>
      <c r="R587" s="441"/>
      <c r="S587" s="441"/>
      <c r="T587" s="441"/>
      <c r="U587" s="441"/>
      <c r="V587" s="441"/>
      <c r="W587" s="441"/>
      <c r="X587" s="441"/>
      <c r="Y587" s="441"/>
      <c r="Z587" s="441"/>
    </row>
    <row r="588" spans="1:26" ht="12.75" customHeight="1" x14ac:dyDescent="0.2">
      <c r="A588" s="441"/>
      <c r="B588" s="441"/>
      <c r="C588" s="441"/>
      <c r="D588" s="447"/>
      <c r="E588" s="447"/>
      <c r="F588" s="447"/>
      <c r="G588" s="447"/>
      <c r="H588" s="447"/>
      <c r="I588" s="447"/>
      <c r="J588" s="447"/>
      <c r="K588" s="447"/>
      <c r="L588" s="447"/>
      <c r="M588" s="447"/>
      <c r="N588" s="447"/>
      <c r="O588" s="441"/>
      <c r="P588" s="441"/>
      <c r="Q588" s="441"/>
      <c r="R588" s="441"/>
      <c r="S588" s="441"/>
      <c r="T588" s="441"/>
      <c r="U588" s="441"/>
      <c r="V588" s="441"/>
      <c r="W588" s="441"/>
      <c r="X588" s="441"/>
      <c r="Y588" s="441"/>
      <c r="Z588" s="441"/>
    </row>
    <row r="589" spans="1:26" ht="12.75" customHeight="1" x14ac:dyDescent="0.2">
      <c r="A589" s="441"/>
      <c r="B589" s="441"/>
      <c r="C589" s="441"/>
      <c r="D589" s="447"/>
      <c r="E589" s="447"/>
      <c r="F589" s="447"/>
      <c r="G589" s="447"/>
      <c r="H589" s="447"/>
      <c r="I589" s="447"/>
      <c r="J589" s="447"/>
      <c r="K589" s="447"/>
      <c r="L589" s="447"/>
      <c r="M589" s="447"/>
      <c r="N589" s="447"/>
      <c r="O589" s="441"/>
      <c r="P589" s="441"/>
      <c r="Q589" s="441"/>
      <c r="R589" s="441"/>
      <c r="S589" s="441"/>
      <c r="T589" s="441"/>
      <c r="U589" s="441"/>
      <c r="V589" s="441"/>
      <c r="W589" s="441"/>
      <c r="X589" s="441"/>
      <c r="Y589" s="441"/>
      <c r="Z589" s="441"/>
    </row>
    <row r="590" spans="1:26" ht="12.75" customHeight="1" x14ac:dyDescent="0.2">
      <c r="A590" s="441"/>
      <c r="B590" s="441"/>
      <c r="C590" s="441"/>
      <c r="D590" s="447"/>
      <c r="E590" s="447"/>
      <c r="F590" s="447"/>
      <c r="G590" s="447"/>
      <c r="H590" s="447"/>
      <c r="I590" s="447"/>
      <c r="J590" s="447"/>
      <c r="K590" s="447"/>
      <c r="L590" s="447"/>
      <c r="M590" s="447"/>
      <c r="N590" s="447"/>
      <c r="O590" s="441"/>
      <c r="P590" s="441"/>
      <c r="Q590" s="441"/>
      <c r="R590" s="441"/>
      <c r="S590" s="441"/>
      <c r="T590" s="441"/>
      <c r="U590" s="441"/>
      <c r="V590" s="441"/>
      <c r="W590" s="441"/>
      <c r="X590" s="441"/>
      <c r="Y590" s="441"/>
      <c r="Z590" s="441"/>
    </row>
    <row r="591" spans="1:26" ht="12.75" customHeight="1" x14ac:dyDescent="0.2">
      <c r="A591" s="441"/>
      <c r="B591" s="441"/>
      <c r="C591" s="441"/>
      <c r="D591" s="447"/>
      <c r="E591" s="447"/>
      <c r="F591" s="447"/>
      <c r="G591" s="447"/>
      <c r="H591" s="447"/>
      <c r="I591" s="447"/>
      <c r="J591" s="447"/>
      <c r="K591" s="447"/>
      <c r="L591" s="447"/>
      <c r="M591" s="447"/>
      <c r="N591" s="447"/>
      <c r="O591" s="441"/>
      <c r="P591" s="441"/>
      <c r="Q591" s="441"/>
      <c r="R591" s="441"/>
      <c r="S591" s="441"/>
      <c r="T591" s="441"/>
      <c r="U591" s="441"/>
      <c r="V591" s="441"/>
      <c r="W591" s="441"/>
      <c r="X591" s="441"/>
      <c r="Y591" s="441"/>
      <c r="Z591" s="441"/>
    </row>
    <row r="592" spans="1:26" ht="12.75" customHeight="1" x14ac:dyDescent="0.2">
      <c r="A592" s="441"/>
      <c r="B592" s="441"/>
      <c r="C592" s="441"/>
      <c r="D592" s="447"/>
      <c r="E592" s="447"/>
      <c r="F592" s="447"/>
      <c r="G592" s="447"/>
      <c r="H592" s="447"/>
      <c r="I592" s="447"/>
      <c r="J592" s="447"/>
      <c r="K592" s="447"/>
      <c r="L592" s="447"/>
      <c r="M592" s="447"/>
      <c r="N592" s="447"/>
      <c r="O592" s="441"/>
      <c r="P592" s="441"/>
      <c r="Q592" s="441"/>
      <c r="R592" s="441"/>
      <c r="S592" s="441"/>
      <c r="T592" s="441"/>
      <c r="U592" s="441"/>
      <c r="V592" s="441"/>
      <c r="W592" s="441"/>
      <c r="X592" s="441"/>
      <c r="Y592" s="441"/>
      <c r="Z592" s="441"/>
    </row>
    <row r="593" spans="1:26" ht="12.75" customHeight="1" x14ac:dyDescent="0.2">
      <c r="A593" s="441"/>
      <c r="B593" s="441"/>
      <c r="C593" s="441"/>
      <c r="D593" s="447"/>
      <c r="E593" s="447"/>
      <c r="F593" s="447"/>
      <c r="G593" s="447"/>
      <c r="H593" s="447"/>
      <c r="I593" s="447"/>
      <c r="J593" s="447"/>
      <c r="K593" s="447"/>
      <c r="L593" s="447"/>
      <c r="M593" s="447"/>
      <c r="N593" s="447"/>
      <c r="O593" s="441"/>
      <c r="P593" s="441"/>
      <c r="Q593" s="441"/>
      <c r="R593" s="441"/>
      <c r="S593" s="441"/>
      <c r="T593" s="441"/>
      <c r="U593" s="441"/>
      <c r="V593" s="441"/>
      <c r="W593" s="441"/>
      <c r="X593" s="441"/>
      <c r="Y593" s="441"/>
      <c r="Z593" s="441"/>
    </row>
    <row r="594" spans="1:26" ht="12.75" customHeight="1" x14ac:dyDescent="0.2">
      <c r="A594" s="441"/>
      <c r="B594" s="441"/>
      <c r="C594" s="441"/>
      <c r="D594" s="447"/>
      <c r="E594" s="447"/>
      <c r="F594" s="447"/>
      <c r="G594" s="447"/>
      <c r="H594" s="447"/>
      <c r="I594" s="447"/>
      <c r="J594" s="447"/>
      <c r="K594" s="447"/>
      <c r="L594" s="447"/>
      <c r="M594" s="447"/>
      <c r="N594" s="447"/>
      <c r="O594" s="441"/>
      <c r="P594" s="441"/>
      <c r="Q594" s="441"/>
      <c r="R594" s="441"/>
      <c r="S594" s="441"/>
      <c r="T594" s="441"/>
      <c r="U594" s="441"/>
      <c r="V594" s="441"/>
      <c r="W594" s="441"/>
      <c r="X594" s="441"/>
      <c r="Y594" s="441"/>
      <c r="Z594" s="441"/>
    </row>
    <row r="595" spans="1:26" ht="12.75" customHeight="1" x14ac:dyDescent="0.2">
      <c r="A595" s="441"/>
      <c r="B595" s="441"/>
      <c r="C595" s="441"/>
      <c r="D595" s="447"/>
      <c r="E595" s="447"/>
      <c r="F595" s="447"/>
      <c r="G595" s="447"/>
      <c r="H595" s="447"/>
      <c r="I595" s="447"/>
      <c r="J595" s="447"/>
      <c r="K595" s="447"/>
      <c r="L595" s="447"/>
      <c r="M595" s="447"/>
      <c r="N595" s="447"/>
      <c r="O595" s="441"/>
      <c r="P595" s="441"/>
      <c r="Q595" s="441"/>
      <c r="R595" s="441"/>
      <c r="S595" s="441"/>
      <c r="T595" s="441"/>
      <c r="U595" s="441"/>
      <c r="V595" s="441"/>
      <c r="W595" s="441"/>
      <c r="X595" s="441"/>
      <c r="Y595" s="441"/>
      <c r="Z595" s="441"/>
    </row>
    <row r="596" spans="1:26" ht="12.75" customHeight="1" x14ac:dyDescent="0.2">
      <c r="A596" s="441"/>
      <c r="B596" s="441"/>
      <c r="C596" s="441"/>
      <c r="D596" s="447"/>
      <c r="E596" s="447"/>
      <c r="F596" s="447"/>
      <c r="G596" s="447"/>
      <c r="H596" s="447"/>
      <c r="I596" s="447"/>
      <c r="J596" s="447"/>
      <c r="K596" s="447"/>
      <c r="L596" s="447"/>
      <c r="M596" s="447"/>
      <c r="N596" s="447"/>
      <c r="O596" s="441"/>
      <c r="P596" s="441"/>
      <c r="Q596" s="441"/>
      <c r="R596" s="441"/>
      <c r="S596" s="441"/>
      <c r="T596" s="441"/>
      <c r="U596" s="441"/>
      <c r="V596" s="441"/>
      <c r="W596" s="441"/>
      <c r="X596" s="441"/>
      <c r="Y596" s="441"/>
      <c r="Z596" s="441"/>
    </row>
    <row r="597" spans="1:26" ht="12.75" customHeight="1" x14ac:dyDescent="0.2">
      <c r="A597" s="441"/>
      <c r="B597" s="441"/>
      <c r="C597" s="441"/>
      <c r="D597" s="447"/>
      <c r="E597" s="447"/>
      <c r="F597" s="447"/>
      <c r="G597" s="447"/>
      <c r="H597" s="447"/>
      <c r="I597" s="447"/>
      <c r="J597" s="447"/>
      <c r="K597" s="447"/>
      <c r="L597" s="447"/>
      <c r="M597" s="447"/>
      <c r="N597" s="447"/>
      <c r="O597" s="441"/>
      <c r="P597" s="441"/>
      <c r="Q597" s="441"/>
      <c r="R597" s="441"/>
      <c r="S597" s="441"/>
      <c r="T597" s="441"/>
      <c r="U597" s="441"/>
      <c r="V597" s="441"/>
      <c r="W597" s="441"/>
      <c r="X597" s="441"/>
      <c r="Y597" s="441"/>
      <c r="Z597" s="441"/>
    </row>
    <row r="598" spans="1:26" ht="12.75" customHeight="1" x14ac:dyDescent="0.2">
      <c r="A598" s="441"/>
      <c r="B598" s="441"/>
      <c r="C598" s="441"/>
      <c r="D598" s="447"/>
      <c r="E598" s="447"/>
      <c r="F598" s="447"/>
      <c r="G598" s="447"/>
      <c r="H598" s="447"/>
      <c r="I598" s="447"/>
      <c r="J598" s="447"/>
      <c r="K598" s="447"/>
      <c r="L598" s="447"/>
      <c r="M598" s="447"/>
      <c r="N598" s="447"/>
      <c r="O598" s="441"/>
      <c r="P598" s="441"/>
      <c r="Q598" s="441"/>
      <c r="R598" s="441"/>
      <c r="S598" s="441"/>
      <c r="T598" s="441"/>
      <c r="U598" s="441"/>
      <c r="V598" s="441"/>
      <c r="W598" s="441"/>
      <c r="X598" s="441"/>
      <c r="Y598" s="441"/>
      <c r="Z598" s="441"/>
    </row>
    <row r="599" spans="1:26" ht="12.75" customHeight="1" x14ac:dyDescent="0.2">
      <c r="A599" s="441"/>
      <c r="B599" s="441"/>
      <c r="C599" s="441"/>
      <c r="D599" s="447"/>
      <c r="E599" s="447"/>
      <c r="F599" s="447"/>
      <c r="G599" s="447"/>
      <c r="H599" s="447"/>
      <c r="I599" s="447"/>
      <c r="J599" s="447"/>
      <c r="K599" s="447"/>
      <c r="L599" s="447"/>
      <c r="M599" s="447"/>
      <c r="N599" s="447"/>
      <c r="O599" s="441"/>
      <c r="P599" s="441"/>
      <c r="Q599" s="441"/>
      <c r="R599" s="441"/>
      <c r="S599" s="441"/>
      <c r="T599" s="441"/>
      <c r="U599" s="441"/>
      <c r="V599" s="441"/>
      <c r="W599" s="441"/>
      <c r="X599" s="441"/>
      <c r="Y599" s="441"/>
      <c r="Z599" s="441"/>
    </row>
    <row r="600" spans="1:26" ht="12.75" customHeight="1" x14ac:dyDescent="0.2">
      <c r="A600" s="441"/>
      <c r="B600" s="441"/>
      <c r="C600" s="441"/>
      <c r="D600" s="447"/>
      <c r="E600" s="447"/>
      <c r="F600" s="447"/>
      <c r="G600" s="447"/>
      <c r="H600" s="447"/>
      <c r="I600" s="447"/>
      <c r="J600" s="447"/>
      <c r="K600" s="447"/>
      <c r="L600" s="447"/>
      <c r="M600" s="447"/>
      <c r="N600" s="447"/>
      <c r="O600" s="441"/>
      <c r="P600" s="441"/>
      <c r="Q600" s="441"/>
      <c r="R600" s="441"/>
      <c r="S600" s="441"/>
      <c r="T600" s="441"/>
      <c r="U600" s="441"/>
      <c r="V600" s="441"/>
      <c r="W600" s="441"/>
      <c r="X600" s="441"/>
      <c r="Y600" s="441"/>
      <c r="Z600" s="441"/>
    </row>
    <row r="601" spans="1:26" ht="12.75" customHeight="1" x14ac:dyDescent="0.2">
      <c r="A601" s="441"/>
      <c r="B601" s="441"/>
      <c r="C601" s="441"/>
      <c r="D601" s="447"/>
      <c r="E601" s="447"/>
      <c r="F601" s="447"/>
      <c r="G601" s="447"/>
      <c r="H601" s="447"/>
      <c r="I601" s="447"/>
      <c r="J601" s="447"/>
      <c r="K601" s="447"/>
      <c r="L601" s="447"/>
      <c r="M601" s="447"/>
      <c r="N601" s="447"/>
      <c r="O601" s="441"/>
      <c r="P601" s="441"/>
      <c r="Q601" s="441"/>
      <c r="R601" s="441"/>
      <c r="S601" s="441"/>
      <c r="T601" s="441"/>
      <c r="U601" s="441"/>
      <c r="V601" s="441"/>
      <c r="W601" s="441"/>
      <c r="X601" s="441"/>
      <c r="Y601" s="441"/>
      <c r="Z601" s="441"/>
    </row>
    <row r="602" spans="1:26" ht="12.75" customHeight="1" x14ac:dyDescent="0.2">
      <c r="A602" s="441"/>
      <c r="B602" s="441"/>
      <c r="C602" s="441"/>
      <c r="D602" s="447"/>
      <c r="E602" s="447"/>
      <c r="F602" s="447"/>
      <c r="G602" s="447"/>
      <c r="H602" s="447"/>
      <c r="I602" s="447"/>
      <c r="J602" s="447"/>
      <c r="K602" s="447"/>
      <c r="L602" s="447"/>
      <c r="M602" s="447"/>
      <c r="N602" s="447"/>
      <c r="O602" s="441"/>
      <c r="P602" s="441"/>
      <c r="Q602" s="441"/>
      <c r="R602" s="441"/>
      <c r="S602" s="441"/>
      <c r="T602" s="441"/>
      <c r="U602" s="441"/>
      <c r="V602" s="441"/>
      <c r="W602" s="441"/>
      <c r="X602" s="441"/>
      <c r="Y602" s="441"/>
      <c r="Z602" s="441"/>
    </row>
    <row r="603" spans="1:26" ht="12.75" customHeight="1" x14ac:dyDescent="0.2">
      <c r="A603" s="441"/>
      <c r="B603" s="441"/>
      <c r="C603" s="441"/>
      <c r="D603" s="447"/>
      <c r="E603" s="447"/>
      <c r="F603" s="447"/>
      <c r="G603" s="447"/>
      <c r="H603" s="447"/>
      <c r="I603" s="447"/>
      <c r="J603" s="447"/>
      <c r="K603" s="447"/>
      <c r="L603" s="447"/>
      <c r="M603" s="447"/>
      <c r="N603" s="447"/>
      <c r="O603" s="441"/>
      <c r="P603" s="441"/>
      <c r="Q603" s="441"/>
      <c r="R603" s="441"/>
      <c r="S603" s="441"/>
      <c r="T603" s="441"/>
      <c r="U603" s="441"/>
      <c r="V603" s="441"/>
      <c r="W603" s="441"/>
      <c r="X603" s="441"/>
      <c r="Y603" s="441"/>
      <c r="Z603" s="441"/>
    </row>
    <row r="604" spans="1:26" ht="12.75" customHeight="1" x14ac:dyDescent="0.2">
      <c r="A604" s="441"/>
      <c r="B604" s="441"/>
      <c r="C604" s="441"/>
      <c r="D604" s="447"/>
      <c r="E604" s="447"/>
      <c r="F604" s="447"/>
      <c r="G604" s="447"/>
      <c r="H604" s="447"/>
      <c r="I604" s="447"/>
      <c r="J604" s="447"/>
      <c r="K604" s="447"/>
      <c r="L604" s="447"/>
      <c r="M604" s="447"/>
      <c r="N604" s="447"/>
      <c r="O604" s="441"/>
      <c r="P604" s="441"/>
      <c r="Q604" s="441"/>
      <c r="R604" s="441"/>
      <c r="S604" s="441"/>
      <c r="T604" s="441"/>
      <c r="U604" s="441"/>
      <c r="V604" s="441"/>
      <c r="W604" s="441"/>
      <c r="X604" s="441"/>
      <c r="Y604" s="441"/>
      <c r="Z604" s="441"/>
    </row>
    <row r="605" spans="1:26" ht="12.75" customHeight="1" x14ac:dyDescent="0.2">
      <c r="A605" s="441"/>
      <c r="B605" s="441"/>
      <c r="C605" s="441"/>
      <c r="D605" s="447"/>
      <c r="E605" s="447"/>
      <c r="F605" s="447"/>
      <c r="G605" s="447"/>
      <c r="H605" s="447"/>
      <c r="I605" s="447"/>
      <c r="J605" s="447"/>
      <c r="K605" s="447"/>
      <c r="L605" s="447"/>
      <c r="M605" s="447"/>
      <c r="N605" s="447"/>
      <c r="O605" s="441"/>
      <c r="P605" s="441"/>
      <c r="Q605" s="441"/>
      <c r="R605" s="441"/>
      <c r="S605" s="441"/>
      <c r="T605" s="441"/>
      <c r="U605" s="441"/>
      <c r="V605" s="441"/>
      <c r="W605" s="441"/>
      <c r="X605" s="441"/>
      <c r="Y605" s="441"/>
      <c r="Z605" s="441"/>
    </row>
    <row r="606" spans="1:26" ht="12.75" customHeight="1" x14ac:dyDescent="0.2">
      <c r="A606" s="441"/>
      <c r="B606" s="441"/>
      <c r="C606" s="441"/>
      <c r="D606" s="447"/>
      <c r="E606" s="447"/>
      <c r="F606" s="447"/>
      <c r="G606" s="447"/>
      <c r="H606" s="447"/>
      <c r="I606" s="447"/>
      <c r="J606" s="447"/>
      <c r="K606" s="447"/>
      <c r="L606" s="447"/>
      <c r="M606" s="447"/>
      <c r="N606" s="447"/>
      <c r="O606" s="441"/>
      <c r="P606" s="441"/>
      <c r="Q606" s="441"/>
      <c r="R606" s="441"/>
      <c r="S606" s="441"/>
      <c r="T606" s="441"/>
      <c r="U606" s="441"/>
      <c r="V606" s="441"/>
      <c r="W606" s="441"/>
      <c r="X606" s="441"/>
      <c r="Y606" s="441"/>
      <c r="Z606" s="441"/>
    </row>
    <row r="607" spans="1:26" ht="12.75" customHeight="1" x14ac:dyDescent="0.2">
      <c r="A607" s="441"/>
      <c r="B607" s="441"/>
      <c r="C607" s="441"/>
      <c r="D607" s="447"/>
      <c r="E607" s="447"/>
      <c r="F607" s="447"/>
      <c r="G607" s="447"/>
      <c r="H607" s="447"/>
      <c r="I607" s="447"/>
      <c r="J607" s="447"/>
      <c r="K607" s="447"/>
      <c r="L607" s="447"/>
      <c r="M607" s="447"/>
      <c r="N607" s="447"/>
      <c r="O607" s="441"/>
      <c r="P607" s="441"/>
      <c r="Q607" s="441"/>
      <c r="R607" s="441"/>
      <c r="S607" s="441"/>
      <c r="T607" s="441"/>
      <c r="U607" s="441"/>
      <c r="V607" s="441"/>
      <c r="W607" s="441"/>
      <c r="X607" s="441"/>
      <c r="Y607" s="441"/>
      <c r="Z607" s="441"/>
    </row>
    <row r="608" spans="1:26" ht="12.75" customHeight="1" x14ac:dyDescent="0.2">
      <c r="A608" s="441"/>
      <c r="B608" s="441"/>
      <c r="C608" s="441"/>
      <c r="D608" s="447"/>
      <c r="E608" s="447"/>
      <c r="F608" s="447"/>
      <c r="G608" s="447"/>
      <c r="H608" s="447"/>
      <c r="I608" s="447"/>
      <c r="J608" s="447"/>
      <c r="K608" s="447"/>
      <c r="L608" s="447"/>
      <c r="M608" s="447"/>
      <c r="N608" s="447"/>
      <c r="O608" s="441"/>
      <c r="P608" s="441"/>
      <c r="Q608" s="441"/>
      <c r="R608" s="441"/>
      <c r="S608" s="441"/>
      <c r="T608" s="441"/>
      <c r="U608" s="441"/>
      <c r="V608" s="441"/>
      <c r="W608" s="441"/>
      <c r="X608" s="441"/>
      <c r="Y608" s="441"/>
      <c r="Z608" s="441"/>
    </row>
    <row r="609" spans="1:26" ht="12.75" customHeight="1" x14ac:dyDescent="0.2">
      <c r="A609" s="441"/>
      <c r="B609" s="441"/>
      <c r="C609" s="441"/>
      <c r="D609" s="447"/>
      <c r="E609" s="447"/>
      <c r="F609" s="447"/>
      <c r="G609" s="447"/>
      <c r="H609" s="447"/>
      <c r="I609" s="447"/>
      <c r="J609" s="447"/>
      <c r="K609" s="447"/>
      <c r="L609" s="447"/>
      <c r="M609" s="447"/>
      <c r="N609" s="447"/>
      <c r="O609" s="441"/>
      <c r="P609" s="441"/>
      <c r="Q609" s="441"/>
      <c r="R609" s="441"/>
      <c r="S609" s="441"/>
      <c r="T609" s="441"/>
      <c r="U609" s="441"/>
      <c r="V609" s="441"/>
      <c r="W609" s="441"/>
      <c r="X609" s="441"/>
      <c r="Y609" s="441"/>
      <c r="Z609" s="441"/>
    </row>
    <row r="610" spans="1:26" ht="12.75" customHeight="1" x14ac:dyDescent="0.2">
      <c r="A610" s="441"/>
      <c r="B610" s="441"/>
      <c r="C610" s="441"/>
      <c r="D610" s="447"/>
      <c r="E610" s="447"/>
      <c r="F610" s="447"/>
      <c r="G610" s="447"/>
      <c r="H610" s="447"/>
      <c r="I610" s="447"/>
      <c r="J610" s="447"/>
      <c r="K610" s="447"/>
      <c r="L610" s="447"/>
      <c r="M610" s="447"/>
      <c r="N610" s="447"/>
      <c r="O610" s="441"/>
      <c r="P610" s="441"/>
      <c r="Q610" s="441"/>
      <c r="R610" s="441"/>
      <c r="S610" s="441"/>
      <c r="T610" s="441"/>
      <c r="U610" s="441"/>
      <c r="V610" s="441"/>
      <c r="W610" s="441"/>
      <c r="X610" s="441"/>
      <c r="Y610" s="441"/>
      <c r="Z610" s="441"/>
    </row>
    <row r="611" spans="1:26" ht="12.75" customHeight="1" x14ac:dyDescent="0.2">
      <c r="A611" s="441"/>
      <c r="B611" s="441"/>
      <c r="C611" s="441"/>
      <c r="D611" s="447"/>
      <c r="E611" s="447"/>
      <c r="F611" s="447"/>
      <c r="G611" s="447"/>
      <c r="H611" s="447"/>
      <c r="I611" s="447"/>
      <c r="J611" s="447"/>
      <c r="K611" s="447"/>
      <c r="L611" s="447"/>
      <c r="M611" s="447"/>
      <c r="N611" s="447"/>
      <c r="O611" s="441"/>
      <c r="P611" s="441"/>
      <c r="Q611" s="441"/>
      <c r="R611" s="441"/>
      <c r="S611" s="441"/>
      <c r="T611" s="441"/>
      <c r="U611" s="441"/>
      <c r="V611" s="441"/>
      <c r="W611" s="441"/>
      <c r="X611" s="441"/>
      <c r="Y611" s="441"/>
      <c r="Z611" s="441"/>
    </row>
    <row r="612" spans="1:26" ht="12.75" customHeight="1" x14ac:dyDescent="0.2">
      <c r="A612" s="441"/>
      <c r="B612" s="441"/>
      <c r="C612" s="441"/>
      <c r="D612" s="447"/>
      <c r="E612" s="447"/>
      <c r="F612" s="447"/>
      <c r="G612" s="447"/>
      <c r="H612" s="447"/>
      <c r="I612" s="447"/>
      <c r="J612" s="447"/>
      <c r="K612" s="447"/>
      <c r="L612" s="447"/>
      <c r="M612" s="447"/>
      <c r="N612" s="447"/>
      <c r="O612" s="441"/>
      <c r="P612" s="441"/>
      <c r="Q612" s="441"/>
      <c r="R612" s="441"/>
      <c r="S612" s="441"/>
      <c r="T612" s="441"/>
      <c r="U612" s="441"/>
      <c r="V612" s="441"/>
      <c r="W612" s="441"/>
      <c r="X612" s="441"/>
      <c r="Y612" s="441"/>
      <c r="Z612" s="441"/>
    </row>
    <row r="613" spans="1:26" ht="12.75" customHeight="1" x14ac:dyDescent="0.2">
      <c r="A613" s="441"/>
      <c r="B613" s="441"/>
      <c r="C613" s="441"/>
      <c r="D613" s="447"/>
      <c r="E613" s="447"/>
      <c r="F613" s="447"/>
      <c r="G613" s="447"/>
      <c r="H613" s="447"/>
      <c r="I613" s="447"/>
      <c r="J613" s="447"/>
      <c r="K613" s="447"/>
      <c r="L613" s="447"/>
      <c r="M613" s="447"/>
      <c r="N613" s="447"/>
      <c r="O613" s="441"/>
      <c r="P613" s="441"/>
      <c r="Q613" s="441"/>
      <c r="R613" s="441"/>
      <c r="S613" s="441"/>
      <c r="T613" s="441"/>
      <c r="U613" s="441"/>
      <c r="V613" s="441"/>
      <c r="W613" s="441"/>
      <c r="X613" s="441"/>
      <c r="Y613" s="441"/>
      <c r="Z613" s="441"/>
    </row>
    <row r="614" spans="1:26" ht="12.75" customHeight="1" x14ac:dyDescent="0.2">
      <c r="A614" s="441"/>
      <c r="B614" s="441"/>
      <c r="C614" s="441"/>
      <c r="D614" s="447"/>
      <c r="E614" s="447"/>
      <c r="F614" s="447"/>
      <c r="G614" s="447"/>
      <c r="H614" s="447"/>
      <c r="I614" s="447"/>
      <c r="J614" s="447"/>
      <c r="K614" s="447"/>
      <c r="L614" s="447"/>
      <c r="M614" s="447"/>
      <c r="N614" s="447"/>
      <c r="O614" s="441"/>
      <c r="P614" s="441"/>
      <c r="Q614" s="441"/>
      <c r="R614" s="441"/>
      <c r="S614" s="441"/>
      <c r="T614" s="441"/>
      <c r="U614" s="441"/>
      <c r="V614" s="441"/>
      <c r="W614" s="441"/>
      <c r="X614" s="441"/>
      <c r="Y614" s="441"/>
      <c r="Z614" s="441"/>
    </row>
    <row r="615" spans="1:26" ht="12.75" customHeight="1" x14ac:dyDescent="0.2">
      <c r="A615" s="441"/>
      <c r="B615" s="441"/>
      <c r="C615" s="441"/>
      <c r="D615" s="447"/>
      <c r="E615" s="447"/>
      <c r="F615" s="447"/>
      <c r="G615" s="447"/>
      <c r="H615" s="447"/>
      <c r="I615" s="447"/>
      <c r="J615" s="447"/>
      <c r="K615" s="447"/>
      <c r="L615" s="447"/>
      <c r="M615" s="447"/>
      <c r="N615" s="447"/>
      <c r="O615" s="441"/>
      <c r="P615" s="441"/>
      <c r="Q615" s="441"/>
      <c r="R615" s="441"/>
      <c r="S615" s="441"/>
      <c r="T615" s="441"/>
      <c r="U615" s="441"/>
      <c r="V615" s="441"/>
      <c r="W615" s="441"/>
      <c r="X615" s="441"/>
      <c r="Y615" s="441"/>
      <c r="Z615" s="441"/>
    </row>
    <row r="616" spans="1:26" ht="12.75" customHeight="1" x14ac:dyDescent="0.2">
      <c r="A616" s="441"/>
      <c r="B616" s="441"/>
      <c r="C616" s="441"/>
      <c r="D616" s="447"/>
      <c r="E616" s="447"/>
      <c r="F616" s="447"/>
      <c r="G616" s="447"/>
      <c r="H616" s="447"/>
      <c r="I616" s="447"/>
      <c r="J616" s="447"/>
      <c r="K616" s="447"/>
      <c r="L616" s="447"/>
      <c r="M616" s="447"/>
      <c r="N616" s="447"/>
      <c r="O616" s="441"/>
      <c r="P616" s="441"/>
      <c r="Q616" s="441"/>
      <c r="R616" s="441"/>
      <c r="S616" s="441"/>
      <c r="T616" s="441"/>
      <c r="U616" s="441"/>
      <c r="V616" s="441"/>
      <c r="W616" s="441"/>
      <c r="X616" s="441"/>
      <c r="Y616" s="441"/>
      <c r="Z616" s="441"/>
    </row>
    <row r="617" spans="1:26" ht="12.75" customHeight="1" x14ac:dyDescent="0.2">
      <c r="A617" s="441"/>
      <c r="B617" s="441"/>
      <c r="C617" s="441"/>
      <c r="D617" s="447"/>
      <c r="E617" s="447"/>
      <c r="F617" s="447"/>
      <c r="G617" s="447"/>
      <c r="H617" s="447"/>
      <c r="I617" s="447"/>
      <c r="J617" s="447"/>
      <c r="K617" s="447"/>
      <c r="L617" s="447"/>
      <c r="M617" s="447"/>
      <c r="N617" s="447"/>
      <c r="O617" s="441"/>
      <c r="P617" s="441"/>
      <c r="Q617" s="441"/>
      <c r="R617" s="441"/>
      <c r="S617" s="441"/>
      <c r="T617" s="441"/>
      <c r="U617" s="441"/>
      <c r="V617" s="441"/>
      <c r="W617" s="441"/>
      <c r="X617" s="441"/>
      <c r="Y617" s="441"/>
      <c r="Z617" s="441"/>
    </row>
    <row r="618" spans="1:26" ht="12.75" customHeight="1" x14ac:dyDescent="0.2">
      <c r="A618" s="441"/>
      <c r="B618" s="441"/>
      <c r="C618" s="441"/>
      <c r="D618" s="447"/>
      <c r="E618" s="447"/>
      <c r="F618" s="447"/>
      <c r="G618" s="447"/>
      <c r="H618" s="447"/>
      <c r="I618" s="447"/>
      <c r="J618" s="447"/>
      <c r="K618" s="447"/>
      <c r="L618" s="447"/>
      <c r="M618" s="447"/>
      <c r="N618" s="447"/>
      <c r="O618" s="441"/>
      <c r="P618" s="441"/>
      <c r="Q618" s="441"/>
      <c r="R618" s="441"/>
      <c r="S618" s="441"/>
      <c r="T618" s="441"/>
      <c r="U618" s="441"/>
      <c r="V618" s="441"/>
      <c r="W618" s="441"/>
      <c r="X618" s="441"/>
      <c r="Y618" s="441"/>
      <c r="Z618" s="441"/>
    </row>
    <row r="619" spans="1:26" ht="12.75" customHeight="1" x14ac:dyDescent="0.2">
      <c r="A619" s="441"/>
      <c r="B619" s="441"/>
      <c r="C619" s="441"/>
      <c r="D619" s="447"/>
      <c r="E619" s="447"/>
      <c r="F619" s="447"/>
      <c r="G619" s="447"/>
      <c r="H619" s="447"/>
      <c r="I619" s="447"/>
      <c r="J619" s="447"/>
      <c r="K619" s="447"/>
      <c r="L619" s="447"/>
      <c r="M619" s="447"/>
      <c r="N619" s="447"/>
      <c r="O619" s="441"/>
      <c r="P619" s="441"/>
      <c r="Q619" s="441"/>
      <c r="R619" s="441"/>
      <c r="S619" s="441"/>
      <c r="T619" s="441"/>
      <c r="U619" s="441"/>
      <c r="V619" s="441"/>
      <c r="W619" s="441"/>
      <c r="X619" s="441"/>
      <c r="Y619" s="441"/>
      <c r="Z619" s="441"/>
    </row>
    <row r="620" spans="1:26" ht="12.75" customHeight="1" x14ac:dyDescent="0.2">
      <c r="A620" s="441"/>
      <c r="B620" s="441"/>
      <c r="C620" s="441"/>
      <c r="D620" s="447"/>
      <c r="E620" s="447"/>
      <c r="F620" s="447"/>
      <c r="G620" s="447"/>
      <c r="H620" s="447"/>
      <c r="I620" s="447"/>
      <c r="J620" s="447"/>
      <c r="K620" s="447"/>
      <c r="L620" s="447"/>
      <c r="M620" s="447"/>
      <c r="N620" s="447"/>
      <c r="O620" s="441"/>
      <c r="P620" s="441"/>
      <c r="Q620" s="441"/>
      <c r="R620" s="441"/>
      <c r="S620" s="441"/>
      <c r="T620" s="441"/>
      <c r="U620" s="441"/>
      <c r="V620" s="441"/>
      <c r="W620" s="441"/>
      <c r="X620" s="441"/>
      <c r="Y620" s="441"/>
      <c r="Z620" s="441"/>
    </row>
    <row r="621" spans="1:26" ht="12.75" customHeight="1" x14ac:dyDescent="0.2">
      <c r="A621" s="441"/>
      <c r="B621" s="441"/>
      <c r="C621" s="441"/>
      <c r="D621" s="447"/>
      <c r="E621" s="447"/>
      <c r="F621" s="447"/>
      <c r="G621" s="447"/>
      <c r="H621" s="447"/>
      <c r="I621" s="447"/>
      <c r="J621" s="447"/>
      <c r="K621" s="447"/>
      <c r="L621" s="447"/>
      <c r="M621" s="447"/>
      <c r="N621" s="447"/>
      <c r="O621" s="441"/>
      <c r="P621" s="441"/>
      <c r="Q621" s="441"/>
      <c r="R621" s="441"/>
      <c r="S621" s="441"/>
      <c r="T621" s="441"/>
      <c r="U621" s="441"/>
      <c r="V621" s="441"/>
      <c r="W621" s="441"/>
      <c r="X621" s="441"/>
      <c r="Y621" s="441"/>
      <c r="Z621" s="441"/>
    </row>
    <row r="622" spans="1:26" ht="12.75" customHeight="1" x14ac:dyDescent="0.2">
      <c r="A622" s="441"/>
      <c r="B622" s="441"/>
      <c r="C622" s="441"/>
      <c r="D622" s="447"/>
      <c r="E622" s="447"/>
      <c r="F622" s="447"/>
      <c r="G622" s="447"/>
      <c r="H622" s="447"/>
      <c r="I622" s="447"/>
      <c r="J622" s="447"/>
      <c r="K622" s="447"/>
      <c r="L622" s="447"/>
      <c r="M622" s="447"/>
      <c r="N622" s="447"/>
      <c r="O622" s="441"/>
      <c r="P622" s="441"/>
      <c r="Q622" s="441"/>
      <c r="R622" s="441"/>
      <c r="S622" s="441"/>
      <c r="T622" s="441"/>
      <c r="U622" s="441"/>
      <c r="V622" s="441"/>
      <c r="W622" s="441"/>
      <c r="X622" s="441"/>
      <c r="Y622" s="441"/>
      <c r="Z622" s="441"/>
    </row>
    <row r="623" spans="1:26" ht="12.75" customHeight="1" x14ac:dyDescent="0.2">
      <c r="A623" s="441"/>
      <c r="B623" s="441"/>
      <c r="C623" s="441"/>
      <c r="D623" s="447"/>
      <c r="E623" s="447"/>
      <c r="F623" s="447"/>
      <c r="G623" s="447"/>
      <c r="H623" s="447"/>
      <c r="I623" s="447"/>
      <c r="J623" s="447"/>
      <c r="K623" s="447"/>
      <c r="L623" s="447"/>
      <c r="M623" s="447"/>
      <c r="N623" s="447"/>
      <c r="O623" s="441"/>
      <c r="P623" s="441"/>
      <c r="Q623" s="441"/>
      <c r="R623" s="441"/>
      <c r="S623" s="441"/>
      <c r="T623" s="441"/>
      <c r="U623" s="441"/>
      <c r="V623" s="441"/>
      <c r="W623" s="441"/>
      <c r="X623" s="441"/>
      <c r="Y623" s="441"/>
      <c r="Z623" s="441"/>
    </row>
    <row r="624" spans="1:26" ht="12.75" customHeight="1" x14ac:dyDescent="0.2">
      <c r="A624" s="441"/>
      <c r="B624" s="441"/>
      <c r="C624" s="441"/>
      <c r="D624" s="447"/>
      <c r="E624" s="447"/>
      <c r="F624" s="447"/>
      <c r="G624" s="447"/>
      <c r="H624" s="447"/>
      <c r="I624" s="447"/>
      <c r="J624" s="447"/>
      <c r="K624" s="447"/>
      <c r="L624" s="447"/>
      <c r="M624" s="447"/>
      <c r="N624" s="447"/>
      <c r="O624" s="441"/>
      <c r="P624" s="441"/>
      <c r="Q624" s="441"/>
      <c r="R624" s="441"/>
      <c r="S624" s="441"/>
      <c r="T624" s="441"/>
      <c r="U624" s="441"/>
      <c r="V624" s="441"/>
      <c r="W624" s="441"/>
      <c r="X624" s="441"/>
      <c r="Y624" s="441"/>
      <c r="Z624" s="441"/>
    </row>
    <row r="625" spans="1:26" ht="12.75" customHeight="1" x14ac:dyDescent="0.2">
      <c r="A625" s="441"/>
      <c r="B625" s="441"/>
      <c r="C625" s="441"/>
      <c r="D625" s="447"/>
      <c r="E625" s="447"/>
      <c r="F625" s="447"/>
      <c r="G625" s="447"/>
      <c r="H625" s="447"/>
      <c r="I625" s="447"/>
      <c r="J625" s="447"/>
      <c r="K625" s="447"/>
      <c r="L625" s="447"/>
      <c r="M625" s="447"/>
      <c r="N625" s="447"/>
      <c r="O625" s="441"/>
      <c r="P625" s="441"/>
      <c r="Q625" s="441"/>
      <c r="R625" s="441"/>
      <c r="S625" s="441"/>
      <c r="T625" s="441"/>
      <c r="U625" s="441"/>
      <c r="V625" s="441"/>
      <c r="W625" s="441"/>
      <c r="X625" s="441"/>
      <c r="Y625" s="441"/>
      <c r="Z625" s="441"/>
    </row>
    <row r="626" spans="1:26" ht="12.75" customHeight="1" x14ac:dyDescent="0.2">
      <c r="A626" s="441"/>
      <c r="B626" s="441"/>
      <c r="C626" s="441"/>
      <c r="D626" s="447"/>
      <c r="E626" s="447"/>
      <c r="F626" s="447"/>
      <c r="G626" s="447"/>
      <c r="H626" s="447"/>
      <c r="I626" s="447"/>
      <c r="J626" s="447"/>
      <c r="K626" s="447"/>
      <c r="L626" s="447"/>
      <c r="M626" s="447"/>
      <c r="N626" s="447"/>
      <c r="O626" s="441"/>
      <c r="P626" s="441"/>
      <c r="Q626" s="441"/>
      <c r="R626" s="441"/>
      <c r="S626" s="441"/>
      <c r="T626" s="441"/>
      <c r="U626" s="441"/>
      <c r="V626" s="441"/>
      <c r="W626" s="441"/>
      <c r="X626" s="441"/>
      <c r="Y626" s="441"/>
      <c r="Z626" s="441"/>
    </row>
    <row r="627" spans="1:26" ht="12.75" customHeight="1" x14ac:dyDescent="0.2">
      <c r="A627" s="441"/>
      <c r="B627" s="441"/>
      <c r="C627" s="441"/>
      <c r="D627" s="447"/>
      <c r="E627" s="447"/>
      <c r="F627" s="447"/>
      <c r="G627" s="447"/>
      <c r="H627" s="447"/>
      <c r="I627" s="447"/>
      <c r="J627" s="447"/>
      <c r="K627" s="447"/>
      <c r="L627" s="447"/>
      <c r="M627" s="447"/>
      <c r="N627" s="447"/>
      <c r="O627" s="441"/>
      <c r="P627" s="441"/>
      <c r="Q627" s="441"/>
      <c r="R627" s="441"/>
      <c r="S627" s="441"/>
      <c r="T627" s="441"/>
      <c r="U627" s="441"/>
      <c r="V627" s="441"/>
      <c r="W627" s="441"/>
      <c r="X627" s="441"/>
      <c r="Y627" s="441"/>
      <c r="Z627" s="441"/>
    </row>
    <row r="628" spans="1:26" ht="12.75" customHeight="1" x14ac:dyDescent="0.2">
      <c r="A628" s="441"/>
      <c r="B628" s="441"/>
      <c r="C628" s="441"/>
      <c r="D628" s="447"/>
      <c r="E628" s="447"/>
      <c r="F628" s="447"/>
      <c r="G628" s="447"/>
      <c r="H628" s="447"/>
      <c r="I628" s="447"/>
      <c r="J628" s="447"/>
      <c r="K628" s="447"/>
      <c r="L628" s="447"/>
      <c r="M628" s="447"/>
      <c r="N628" s="447"/>
      <c r="O628" s="441"/>
      <c r="P628" s="441"/>
      <c r="Q628" s="441"/>
      <c r="R628" s="441"/>
      <c r="S628" s="441"/>
      <c r="T628" s="441"/>
      <c r="U628" s="441"/>
      <c r="V628" s="441"/>
      <c r="W628" s="441"/>
      <c r="X628" s="441"/>
      <c r="Y628" s="441"/>
      <c r="Z628" s="441"/>
    </row>
    <row r="629" spans="1:26" ht="12.75" customHeight="1" x14ac:dyDescent="0.2">
      <c r="A629" s="441"/>
      <c r="B629" s="441"/>
      <c r="C629" s="441"/>
      <c r="D629" s="447"/>
      <c r="E629" s="447"/>
      <c r="F629" s="447"/>
      <c r="G629" s="447"/>
      <c r="H629" s="447"/>
      <c r="I629" s="447"/>
      <c r="J629" s="447"/>
      <c r="K629" s="447"/>
      <c r="L629" s="447"/>
      <c r="M629" s="447"/>
      <c r="N629" s="447"/>
      <c r="O629" s="441"/>
      <c r="P629" s="441"/>
      <c r="Q629" s="441"/>
      <c r="R629" s="441"/>
      <c r="S629" s="441"/>
      <c r="T629" s="441"/>
      <c r="U629" s="441"/>
      <c r="V629" s="441"/>
      <c r="W629" s="441"/>
      <c r="X629" s="441"/>
      <c r="Y629" s="441"/>
      <c r="Z629" s="441"/>
    </row>
    <row r="630" spans="1:26" ht="12.75" customHeight="1" x14ac:dyDescent="0.2">
      <c r="A630" s="441"/>
      <c r="B630" s="441"/>
      <c r="C630" s="441"/>
      <c r="D630" s="447"/>
      <c r="E630" s="447"/>
      <c r="F630" s="447"/>
      <c r="G630" s="447"/>
      <c r="H630" s="447"/>
      <c r="I630" s="447"/>
      <c r="J630" s="447"/>
      <c r="K630" s="447"/>
      <c r="L630" s="447"/>
      <c r="M630" s="447"/>
      <c r="N630" s="447"/>
      <c r="O630" s="441"/>
      <c r="P630" s="441"/>
      <c r="Q630" s="441"/>
      <c r="R630" s="441"/>
      <c r="S630" s="441"/>
      <c r="T630" s="441"/>
      <c r="U630" s="441"/>
      <c r="V630" s="441"/>
      <c r="W630" s="441"/>
      <c r="X630" s="441"/>
      <c r="Y630" s="441"/>
      <c r="Z630" s="441"/>
    </row>
    <row r="631" spans="1:26" ht="12.75" customHeight="1" x14ac:dyDescent="0.2">
      <c r="A631" s="441"/>
      <c r="B631" s="441"/>
      <c r="C631" s="441"/>
      <c r="D631" s="447"/>
      <c r="E631" s="447"/>
      <c r="F631" s="447"/>
      <c r="G631" s="447"/>
      <c r="H631" s="447"/>
      <c r="I631" s="447"/>
      <c r="J631" s="447"/>
      <c r="K631" s="447"/>
      <c r="L631" s="447"/>
      <c r="M631" s="447"/>
      <c r="N631" s="447"/>
      <c r="O631" s="441"/>
      <c r="P631" s="441"/>
      <c r="Q631" s="441"/>
      <c r="R631" s="441"/>
      <c r="S631" s="441"/>
      <c r="T631" s="441"/>
      <c r="U631" s="441"/>
      <c r="V631" s="441"/>
      <c r="W631" s="441"/>
      <c r="X631" s="441"/>
      <c r="Y631" s="441"/>
      <c r="Z631" s="441"/>
    </row>
    <row r="632" spans="1:26" ht="12.75" customHeight="1" x14ac:dyDescent="0.2">
      <c r="A632" s="441"/>
      <c r="B632" s="441"/>
      <c r="C632" s="441"/>
      <c r="D632" s="447"/>
      <c r="E632" s="447"/>
      <c r="F632" s="447"/>
      <c r="G632" s="447"/>
      <c r="H632" s="447"/>
      <c r="I632" s="447"/>
      <c r="J632" s="447"/>
      <c r="K632" s="447"/>
      <c r="L632" s="447"/>
      <c r="M632" s="447"/>
      <c r="N632" s="447"/>
      <c r="O632" s="441"/>
      <c r="P632" s="441"/>
      <c r="Q632" s="441"/>
      <c r="R632" s="441"/>
      <c r="S632" s="441"/>
      <c r="T632" s="441"/>
      <c r="U632" s="441"/>
      <c r="V632" s="441"/>
      <c r="W632" s="441"/>
      <c r="X632" s="441"/>
      <c r="Y632" s="441"/>
      <c r="Z632" s="441"/>
    </row>
    <row r="633" spans="1:26" ht="12.75" customHeight="1" x14ac:dyDescent="0.2">
      <c r="A633" s="441"/>
      <c r="B633" s="441"/>
      <c r="C633" s="441"/>
      <c r="D633" s="447"/>
      <c r="E633" s="447"/>
      <c r="F633" s="447"/>
      <c r="G633" s="447"/>
      <c r="H633" s="447"/>
      <c r="I633" s="447"/>
      <c r="J633" s="447"/>
      <c r="K633" s="447"/>
      <c r="L633" s="447"/>
      <c r="M633" s="447"/>
      <c r="N633" s="447"/>
      <c r="O633" s="441"/>
      <c r="P633" s="441"/>
      <c r="Q633" s="441"/>
      <c r="R633" s="441"/>
      <c r="S633" s="441"/>
      <c r="T633" s="441"/>
      <c r="U633" s="441"/>
      <c r="V633" s="441"/>
      <c r="W633" s="441"/>
      <c r="X633" s="441"/>
      <c r="Y633" s="441"/>
      <c r="Z633" s="441"/>
    </row>
    <row r="634" spans="1:26" ht="12.75" customHeight="1" x14ac:dyDescent="0.2">
      <c r="A634" s="441"/>
      <c r="B634" s="441"/>
      <c r="C634" s="441"/>
      <c r="D634" s="447"/>
      <c r="E634" s="447"/>
      <c r="F634" s="447"/>
      <c r="G634" s="447"/>
      <c r="H634" s="447"/>
      <c r="I634" s="447"/>
      <c r="J634" s="447"/>
      <c r="K634" s="447"/>
      <c r="L634" s="447"/>
      <c r="M634" s="447"/>
      <c r="N634" s="447"/>
      <c r="O634" s="441"/>
      <c r="P634" s="441"/>
      <c r="Q634" s="441"/>
      <c r="R634" s="441"/>
      <c r="S634" s="441"/>
      <c r="T634" s="441"/>
      <c r="U634" s="441"/>
      <c r="V634" s="441"/>
      <c r="W634" s="441"/>
      <c r="X634" s="441"/>
      <c r="Y634" s="441"/>
      <c r="Z634" s="441"/>
    </row>
    <row r="635" spans="1:26" ht="12.75" customHeight="1" x14ac:dyDescent="0.2">
      <c r="A635" s="441"/>
      <c r="B635" s="441"/>
      <c r="C635" s="441"/>
      <c r="D635" s="447"/>
      <c r="E635" s="447"/>
      <c r="F635" s="447"/>
      <c r="G635" s="447"/>
      <c r="H635" s="447"/>
      <c r="I635" s="447"/>
      <c r="J635" s="447"/>
      <c r="K635" s="447"/>
      <c r="L635" s="447"/>
      <c r="M635" s="447"/>
      <c r="N635" s="447"/>
      <c r="O635" s="441"/>
      <c r="P635" s="441"/>
      <c r="Q635" s="441"/>
      <c r="R635" s="441"/>
      <c r="S635" s="441"/>
      <c r="T635" s="441"/>
      <c r="U635" s="441"/>
      <c r="V635" s="441"/>
      <c r="W635" s="441"/>
      <c r="X635" s="441"/>
      <c r="Y635" s="441"/>
      <c r="Z635" s="441"/>
    </row>
    <row r="636" spans="1:26" ht="12.75" customHeight="1" x14ac:dyDescent="0.2">
      <c r="A636" s="441"/>
      <c r="B636" s="441"/>
      <c r="C636" s="441"/>
      <c r="D636" s="447"/>
      <c r="E636" s="447"/>
      <c r="F636" s="447"/>
      <c r="G636" s="447"/>
      <c r="H636" s="447"/>
      <c r="I636" s="447"/>
      <c r="J636" s="447"/>
      <c r="K636" s="447"/>
      <c r="L636" s="447"/>
      <c r="M636" s="447"/>
      <c r="N636" s="447"/>
      <c r="O636" s="441"/>
      <c r="P636" s="441"/>
      <c r="Q636" s="441"/>
      <c r="R636" s="441"/>
      <c r="S636" s="441"/>
      <c r="T636" s="441"/>
      <c r="U636" s="441"/>
      <c r="V636" s="441"/>
      <c r="W636" s="441"/>
      <c r="X636" s="441"/>
      <c r="Y636" s="441"/>
      <c r="Z636" s="441"/>
    </row>
    <row r="637" spans="1:26" ht="12.75" customHeight="1" x14ac:dyDescent="0.2">
      <c r="A637" s="441"/>
      <c r="B637" s="441"/>
      <c r="C637" s="441"/>
      <c r="D637" s="447"/>
      <c r="E637" s="447"/>
      <c r="F637" s="447"/>
      <c r="G637" s="447"/>
      <c r="H637" s="447"/>
      <c r="I637" s="447"/>
      <c r="J637" s="447"/>
      <c r="K637" s="447"/>
      <c r="L637" s="447"/>
      <c r="M637" s="447"/>
      <c r="N637" s="447"/>
      <c r="O637" s="441"/>
      <c r="P637" s="441"/>
      <c r="Q637" s="441"/>
      <c r="R637" s="441"/>
      <c r="S637" s="441"/>
      <c r="T637" s="441"/>
      <c r="U637" s="441"/>
      <c r="V637" s="441"/>
      <c r="W637" s="441"/>
      <c r="X637" s="441"/>
      <c r="Y637" s="441"/>
      <c r="Z637" s="441"/>
    </row>
    <row r="638" spans="1:26" ht="12.75" customHeight="1" x14ac:dyDescent="0.2">
      <c r="A638" s="441"/>
      <c r="B638" s="441"/>
      <c r="C638" s="441"/>
      <c r="D638" s="447"/>
      <c r="E638" s="447"/>
      <c r="F638" s="447"/>
      <c r="G638" s="447"/>
      <c r="H638" s="447"/>
      <c r="I638" s="447"/>
      <c r="J638" s="447"/>
      <c r="K638" s="447"/>
      <c r="L638" s="447"/>
      <c r="M638" s="447"/>
      <c r="N638" s="447"/>
      <c r="O638" s="441"/>
      <c r="P638" s="441"/>
      <c r="Q638" s="441"/>
      <c r="R638" s="441"/>
      <c r="S638" s="441"/>
      <c r="T638" s="441"/>
      <c r="U638" s="441"/>
      <c r="V638" s="441"/>
      <c r="W638" s="441"/>
      <c r="X638" s="441"/>
      <c r="Y638" s="441"/>
      <c r="Z638" s="441"/>
    </row>
    <row r="639" spans="1:26" ht="12.75" customHeight="1" x14ac:dyDescent="0.2">
      <c r="A639" s="441"/>
      <c r="B639" s="441"/>
      <c r="C639" s="441"/>
      <c r="D639" s="447"/>
      <c r="E639" s="447"/>
      <c r="F639" s="447"/>
      <c r="G639" s="447"/>
      <c r="H639" s="447"/>
      <c r="I639" s="447"/>
      <c r="J639" s="447"/>
      <c r="K639" s="447"/>
      <c r="L639" s="447"/>
      <c r="M639" s="447"/>
      <c r="N639" s="447"/>
      <c r="O639" s="441"/>
      <c r="P639" s="441"/>
      <c r="Q639" s="441"/>
      <c r="R639" s="441"/>
      <c r="S639" s="441"/>
      <c r="T639" s="441"/>
      <c r="U639" s="441"/>
      <c r="V639" s="441"/>
      <c r="W639" s="441"/>
      <c r="X639" s="441"/>
      <c r="Y639" s="441"/>
      <c r="Z639" s="441"/>
    </row>
    <row r="640" spans="1:26" ht="12.75" customHeight="1" x14ac:dyDescent="0.2">
      <c r="A640" s="441"/>
      <c r="B640" s="441"/>
      <c r="C640" s="441"/>
      <c r="D640" s="447"/>
      <c r="E640" s="447"/>
      <c r="F640" s="447"/>
      <c r="G640" s="447"/>
      <c r="H640" s="447"/>
      <c r="I640" s="447"/>
      <c r="J640" s="447"/>
      <c r="K640" s="447"/>
      <c r="L640" s="447"/>
      <c r="M640" s="447"/>
      <c r="N640" s="447"/>
      <c r="O640" s="441"/>
      <c r="P640" s="441"/>
      <c r="Q640" s="441"/>
      <c r="R640" s="441"/>
      <c r="S640" s="441"/>
      <c r="T640" s="441"/>
      <c r="U640" s="441"/>
      <c r="V640" s="441"/>
      <c r="W640" s="441"/>
      <c r="X640" s="441"/>
      <c r="Y640" s="441"/>
      <c r="Z640" s="441"/>
    </row>
    <row r="641" spans="1:26" ht="12.75" customHeight="1" x14ac:dyDescent="0.2">
      <c r="A641" s="441"/>
      <c r="B641" s="441"/>
      <c r="C641" s="441"/>
      <c r="D641" s="447"/>
      <c r="E641" s="447"/>
      <c r="F641" s="447"/>
      <c r="G641" s="447"/>
      <c r="H641" s="447"/>
      <c r="I641" s="447"/>
      <c r="J641" s="447"/>
      <c r="K641" s="447"/>
      <c r="L641" s="447"/>
      <c r="M641" s="447"/>
      <c r="N641" s="447"/>
      <c r="O641" s="441"/>
      <c r="P641" s="441"/>
      <c r="Q641" s="441"/>
      <c r="R641" s="441"/>
      <c r="S641" s="441"/>
      <c r="T641" s="441"/>
      <c r="U641" s="441"/>
      <c r="V641" s="441"/>
      <c r="W641" s="441"/>
      <c r="X641" s="441"/>
      <c r="Y641" s="441"/>
      <c r="Z641" s="441"/>
    </row>
    <row r="642" spans="1:26" ht="12.75" customHeight="1" x14ac:dyDescent="0.2">
      <c r="A642" s="441"/>
      <c r="B642" s="441"/>
      <c r="C642" s="441"/>
      <c r="D642" s="447"/>
      <c r="E642" s="447"/>
      <c r="F642" s="447"/>
      <c r="G642" s="447"/>
      <c r="H642" s="447"/>
      <c r="I642" s="447"/>
      <c r="J642" s="447"/>
      <c r="K642" s="447"/>
      <c r="L642" s="447"/>
      <c r="M642" s="447"/>
      <c r="N642" s="447"/>
      <c r="O642" s="441"/>
      <c r="P642" s="441"/>
      <c r="Q642" s="441"/>
      <c r="R642" s="441"/>
      <c r="S642" s="441"/>
      <c r="T642" s="441"/>
      <c r="U642" s="441"/>
      <c r="V642" s="441"/>
      <c r="W642" s="441"/>
      <c r="X642" s="441"/>
      <c r="Y642" s="441"/>
      <c r="Z642" s="441"/>
    </row>
    <row r="643" spans="1:26" ht="12.75" customHeight="1" x14ac:dyDescent="0.2">
      <c r="A643" s="441"/>
      <c r="B643" s="441"/>
      <c r="C643" s="441"/>
      <c r="D643" s="447"/>
      <c r="E643" s="447"/>
      <c r="F643" s="447"/>
      <c r="G643" s="447"/>
      <c r="H643" s="447"/>
      <c r="I643" s="447"/>
      <c r="J643" s="447"/>
      <c r="K643" s="447"/>
      <c r="L643" s="447"/>
      <c r="M643" s="447"/>
      <c r="N643" s="447"/>
      <c r="O643" s="441"/>
      <c r="P643" s="441"/>
      <c r="Q643" s="441"/>
      <c r="R643" s="441"/>
      <c r="S643" s="441"/>
      <c r="T643" s="441"/>
      <c r="U643" s="441"/>
      <c r="V643" s="441"/>
      <c r="W643" s="441"/>
      <c r="X643" s="441"/>
      <c r="Y643" s="441"/>
      <c r="Z643" s="441"/>
    </row>
    <row r="644" spans="1:26" ht="12.75" customHeight="1" x14ac:dyDescent="0.2">
      <c r="A644" s="441"/>
      <c r="B644" s="441"/>
      <c r="C644" s="441"/>
      <c r="D644" s="447"/>
      <c r="E644" s="447"/>
      <c r="F644" s="447"/>
      <c r="G644" s="447"/>
      <c r="H644" s="447"/>
      <c r="I644" s="447"/>
      <c r="J644" s="447"/>
      <c r="K644" s="447"/>
      <c r="L644" s="447"/>
      <c r="M644" s="447"/>
      <c r="N644" s="447"/>
      <c r="O644" s="441"/>
      <c r="P644" s="441"/>
      <c r="Q644" s="441"/>
      <c r="R644" s="441"/>
      <c r="S644" s="441"/>
      <c r="T644" s="441"/>
      <c r="U644" s="441"/>
      <c r="V644" s="441"/>
      <c r="W644" s="441"/>
      <c r="X644" s="441"/>
      <c r="Y644" s="441"/>
      <c r="Z644" s="441"/>
    </row>
    <row r="645" spans="1:26" ht="12.75" customHeight="1" x14ac:dyDescent="0.2">
      <c r="A645" s="441"/>
      <c r="B645" s="441"/>
      <c r="C645" s="441"/>
      <c r="D645" s="447"/>
      <c r="E645" s="447"/>
      <c r="F645" s="447"/>
      <c r="G645" s="447"/>
      <c r="H645" s="447"/>
      <c r="I645" s="447"/>
      <c r="J645" s="447"/>
      <c r="K645" s="447"/>
      <c r="L645" s="447"/>
      <c r="M645" s="447"/>
      <c r="N645" s="447"/>
      <c r="O645" s="441"/>
      <c r="P645" s="441"/>
      <c r="Q645" s="441"/>
      <c r="R645" s="441"/>
      <c r="S645" s="441"/>
      <c r="T645" s="441"/>
      <c r="U645" s="441"/>
      <c r="V645" s="441"/>
      <c r="W645" s="441"/>
      <c r="X645" s="441"/>
      <c r="Y645" s="441"/>
      <c r="Z645" s="441"/>
    </row>
    <row r="646" spans="1:26" ht="12.75" customHeight="1" x14ac:dyDescent="0.2">
      <c r="A646" s="441"/>
      <c r="B646" s="441"/>
      <c r="C646" s="441"/>
      <c r="D646" s="447"/>
      <c r="E646" s="447"/>
      <c r="F646" s="447"/>
      <c r="G646" s="447"/>
      <c r="H646" s="447"/>
      <c r="I646" s="447"/>
      <c r="J646" s="447"/>
      <c r="K646" s="447"/>
      <c r="L646" s="447"/>
      <c r="M646" s="447"/>
      <c r="N646" s="447"/>
      <c r="O646" s="441"/>
      <c r="P646" s="441"/>
      <c r="Q646" s="441"/>
      <c r="R646" s="441"/>
      <c r="S646" s="441"/>
      <c r="T646" s="441"/>
      <c r="U646" s="441"/>
      <c r="V646" s="441"/>
      <c r="W646" s="441"/>
      <c r="X646" s="441"/>
      <c r="Y646" s="441"/>
      <c r="Z646" s="441"/>
    </row>
    <row r="647" spans="1:26" ht="12.75" customHeight="1" x14ac:dyDescent="0.2">
      <c r="A647" s="441"/>
      <c r="B647" s="441"/>
      <c r="C647" s="441"/>
      <c r="D647" s="447"/>
      <c r="E647" s="447"/>
      <c r="F647" s="447"/>
      <c r="G647" s="447"/>
      <c r="H647" s="447"/>
      <c r="I647" s="447"/>
      <c r="J647" s="447"/>
      <c r="K647" s="447"/>
      <c r="L647" s="447"/>
      <c r="M647" s="447"/>
      <c r="N647" s="447"/>
      <c r="O647" s="441"/>
      <c r="P647" s="441"/>
      <c r="Q647" s="441"/>
      <c r="R647" s="441"/>
      <c r="S647" s="441"/>
      <c r="T647" s="441"/>
      <c r="U647" s="441"/>
      <c r="V647" s="441"/>
      <c r="W647" s="441"/>
      <c r="X647" s="441"/>
      <c r="Y647" s="441"/>
      <c r="Z647" s="441"/>
    </row>
    <row r="648" spans="1:26" ht="12.75" customHeight="1" x14ac:dyDescent="0.2">
      <c r="A648" s="441"/>
      <c r="B648" s="441"/>
      <c r="C648" s="441"/>
      <c r="D648" s="447"/>
      <c r="E648" s="447"/>
      <c r="F648" s="447"/>
      <c r="G648" s="447"/>
      <c r="H648" s="447"/>
      <c r="I648" s="447"/>
      <c r="J648" s="447"/>
      <c r="K648" s="447"/>
      <c r="L648" s="447"/>
      <c r="M648" s="447"/>
      <c r="N648" s="447"/>
      <c r="O648" s="441"/>
      <c r="P648" s="441"/>
      <c r="Q648" s="441"/>
      <c r="R648" s="441"/>
      <c r="S648" s="441"/>
      <c r="T648" s="441"/>
      <c r="U648" s="441"/>
      <c r="V648" s="441"/>
      <c r="W648" s="441"/>
      <c r="X648" s="441"/>
      <c r="Y648" s="441"/>
      <c r="Z648" s="441"/>
    </row>
    <row r="649" spans="1:26" ht="12.75" customHeight="1" x14ac:dyDescent="0.2">
      <c r="A649" s="441"/>
      <c r="B649" s="441"/>
      <c r="C649" s="441"/>
      <c r="D649" s="447"/>
      <c r="E649" s="447"/>
      <c r="F649" s="447"/>
      <c r="G649" s="447"/>
      <c r="H649" s="447"/>
      <c r="I649" s="447"/>
      <c r="J649" s="447"/>
      <c r="K649" s="447"/>
      <c r="L649" s="447"/>
      <c r="M649" s="447"/>
      <c r="N649" s="447"/>
      <c r="O649" s="441"/>
      <c r="P649" s="441"/>
      <c r="Q649" s="441"/>
      <c r="R649" s="441"/>
      <c r="S649" s="441"/>
      <c r="T649" s="441"/>
      <c r="U649" s="441"/>
      <c r="V649" s="441"/>
      <c r="W649" s="441"/>
      <c r="X649" s="441"/>
      <c r="Y649" s="441"/>
      <c r="Z649" s="441"/>
    </row>
    <row r="650" spans="1:26" ht="12.75" customHeight="1" x14ac:dyDescent="0.2">
      <c r="A650" s="441"/>
      <c r="B650" s="441"/>
      <c r="C650" s="441"/>
      <c r="D650" s="447"/>
      <c r="E650" s="447"/>
      <c r="F650" s="447"/>
      <c r="G650" s="447"/>
      <c r="H650" s="447"/>
      <c r="I650" s="447"/>
      <c r="J650" s="447"/>
      <c r="K650" s="447"/>
      <c r="L650" s="447"/>
      <c r="M650" s="447"/>
      <c r="N650" s="447"/>
      <c r="O650" s="441"/>
      <c r="P650" s="441"/>
      <c r="Q650" s="441"/>
      <c r="R650" s="441"/>
      <c r="S650" s="441"/>
      <c r="T650" s="441"/>
      <c r="U650" s="441"/>
      <c r="V650" s="441"/>
      <c r="W650" s="441"/>
      <c r="X650" s="441"/>
      <c r="Y650" s="441"/>
      <c r="Z650" s="441"/>
    </row>
    <row r="651" spans="1:26" ht="12.75" customHeight="1" x14ac:dyDescent="0.2">
      <c r="A651" s="441"/>
      <c r="B651" s="441"/>
      <c r="C651" s="441"/>
      <c r="D651" s="447"/>
      <c r="E651" s="447"/>
      <c r="F651" s="447"/>
      <c r="G651" s="447"/>
      <c r="H651" s="447"/>
      <c r="I651" s="447"/>
      <c r="J651" s="447"/>
      <c r="K651" s="447"/>
      <c r="L651" s="447"/>
      <c r="M651" s="447"/>
      <c r="N651" s="447"/>
      <c r="O651" s="441"/>
      <c r="P651" s="441"/>
      <c r="Q651" s="441"/>
      <c r="R651" s="441"/>
      <c r="S651" s="441"/>
      <c r="T651" s="441"/>
      <c r="U651" s="441"/>
      <c r="V651" s="441"/>
      <c r="W651" s="441"/>
      <c r="X651" s="441"/>
      <c r="Y651" s="441"/>
      <c r="Z651" s="441"/>
    </row>
    <row r="652" spans="1:26" ht="12.75" customHeight="1" x14ac:dyDescent="0.2">
      <c r="A652" s="441"/>
      <c r="B652" s="441"/>
      <c r="C652" s="441"/>
      <c r="D652" s="447"/>
      <c r="E652" s="447"/>
      <c r="F652" s="447"/>
      <c r="G652" s="447"/>
      <c r="H652" s="447"/>
      <c r="I652" s="447"/>
      <c r="J652" s="447"/>
      <c r="K652" s="447"/>
      <c r="L652" s="447"/>
      <c r="M652" s="447"/>
      <c r="N652" s="447"/>
      <c r="O652" s="441"/>
      <c r="P652" s="441"/>
      <c r="Q652" s="441"/>
      <c r="R652" s="441"/>
      <c r="S652" s="441"/>
      <c r="T652" s="441"/>
      <c r="U652" s="441"/>
      <c r="V652" s="441"/>
      <c r="W652" s="441"/>
      <c r="X652" s="441"/>
      <c r="Y652" s="441"/>
      <c r="Z652" s="441"/>
    </row>
    <row r="653" spans="1:26" ht="12.75" customHeight="1" x14ac:dyDescent="0.2">
      <c r="A653" s="441"/>
      <c r="B653" s="441"/>
      <c r="C653" s="441"/>
      <c r="D653" s="447"/>
      <c r="E653" s="447"/>
      <c r="F653" s="447"/>
      <c r="G653" s="447"/>
      <c r="H653" s="447"/>
      <c r="I653" s="447"/>
      <c r="J653" s="447"/>
      <c r="K653" s="447"/>
      <c r="L653" s="447"/>
      <c r="M653" s="447"/>
      <c r="N653" s="447"/>
      <c r="O653" s="441"/>
      <c r="P653" s="441"/>
      <c r="Q653" s="441"/>
      <c r="R653" s="441"/>
      <c r="S653" s="441"/>
      <c r="T653" s="441"/>
      <c r="U653" s="441"/>
      <c r="V653" s="441"/>
      <c r="W653" s="441"/>
      <c r="X653" s="441"/>
      <c r="Y653" s="441"/>
      <c r="Z653" s="441"/>
    </row>
    <row r="654" spans="1:26" ht="12.75" customHeight="1" x14ac:dyDescent="0.2">
      <c r="A654" s="441"/>
      <c r="B654" s="441"/>
      <c r="C654" s="441"/>
      <c r="D654" s="447"/>
      <c r="E654" s="447"/>
      <c r="F654" s="447"/>
      <c r="G654" s="447"/>
      <c r="H654" s="447"/>
      <c r="I654" s="447"/>
      <c r="J654" s="447"/>
      <c r="K654" s="447"/>
      <c r="L654" s="447"/>
      <c r="M654" s="447"/>
      <c r="N654" s="447"/>
      <c r="O654" s="441"/>
      <c r="P654" s="441"/>
      <c r="Q654" s="441"/>
      <c r="R654" s="441"/>
      <c r="S654" s="441"/>
      <c r="T654" s="441"/>
      <c r="U654" s="441"/>
      <c r="V654" s="441"/>
      <c r="W654" s="441"/>
      <c r="X654" s="441"/>
      <c r="Y654" s="441"/>
      <c r="Z654" s="441"/>
    </row>
    <row r="655" spans="1:26" ht="12.75" customHeight="1" x14ac:dyDescent="0.2">
      <c r="A655" s="441"/>
      <c r="B655" s="441"/>
      <c r="C655" s="441"/>
      <c r="D655" s="447"/>
      <c r="E655" s="447"/>
      <c r="F655" s="447"/>
      <c r="G655" s="447"/>
      <c r="H655" s="447"/>
      <c r="I655" s="447"/>
      <c r="J655" s="447"/>
      <c r="K655" s="447"/>
      <c r="L655" s="447"/>
      <c r="M655" s="447"/>
      <c r="N655" s="447"/>
      <c r="O655" s="441"/>
      <c r="P655" s="441"/>
      <c r="Q655" s="441"/>
      <c r="R655" s="441"/>
      <c r="S655" s="441"/>
      <c r="T655" s="441"/>
      <c r="U655" s="441"/>
      <c r="V655" s="441"/>
      <c r="W655" s="441"/>
      <c r="X655" s="441"/>
      <c r="Y655" s="441"/>
      <c r="Z655" s="441"/>
    </row>
    <row r="656" spans="1:26" ht="12.75" customHeight="1" x14ac:dyDescent="0.2">
      <c r="A656" s="441"/>
      <c r="B656" s="441"/>
      <c r="C656" s="441"/>
      <c r="D656" s="447"/>
      <c r="E656" s="447"/>
      <c r="F656" s="447"/>
      <c r="G656" s="447"/>
      <c r="H656" s="447"/>
      <c r="I656" s="447"/>
      <c r="J656" s="447"/>
      <c r="K656" s="447"/>
      <c r="L656" s="447"/>
      <c r="M656" s="447"/>
      <c r="N656" s="447"/>
      <c r="O656" s="441"/>
      <c r="P656" s="441"/>
      <c r="Q656" s="441"/>
      <c r="R656" s="441"/>
      <c r="S656" s="441"/>
      <c r="T656" s="441"/>
      <c r="U656" s="441"/>
      <c r="V656" s="441"/>
      <c r="W656" s="441"/>
      <c r="X656" s="441"/>
      <c r="Y656" s="441"/>
      <c r="Z656" s="441"/>
    </row>
    <row r="657" spans="1:26" ht="12.75" customHeight="1" x14ac:dyDescent="0.2">
      <c r="A657" s="441"/>
      <c r="B657" s="441"/>
      <c r="C657" s="441"/>
      <c r="D657" s="447"/>
      <c r="E657" s="447"/>
      <c r="F657" s="447"/>
      <c r="G657" s="447"/>
      <c r="H657" s="447"/>
      <c r="I657" s="447"/>
      <c r="J657" s="447"/>
      <c r="K657" s="447"/>
      <c r="L657" s="447"/>
      <c r="M657" s="447"/>
      <c r="N657" s="447"/>
      <c r="O657" s="441"/>
      <c r="P657" s="441"/>
      <c r="Q657" s="441"/>
      <c r="R657" s="441"/>
      <c r="S657" s="441"/>
      <c r="T657" s="441"/>
      <c r="U657" s="441"/>
      <c r="V657" s="441"/>
      <c r="W657" s="441"/>
      <c r="X657" s="441"/>
      <c r="Y657" s="441"/>
      <c r="Z657" s="441"/>
    </row>
    <row r="658" spans="1:26" ht="12.75" customHeight="1" x14ac:dyDescent="0.2">
      <c r="A658" s="441"/>
      <c r="B658" s="441"/>
      <c r="C658" s="441"/>
      <c r="D658" s="447"/>
      <c r="E658" s="447"/>
      <c r="F658" s="447"/>
      <c r="G658" s="447"/>
      <c r="H658" s="447"/>
      <c r="I658" s="447"/>
      <c r="J658" s="447"/>
      <c r="K658" s="447"/>
      <c r="L658" s="447"/>
      <c r="M658" s="447"/>
      <c r="N658" s="447"/>
      <c r="O658" s="441"/>
      <c r="P658" s="441"/>
      <c r="Q658" s="441"/>
      <c r="R658" s="441"/>
      <c r="S658" s="441"/>
      <c r="T658" s="441"/>
      <c r="U658" s="441"/>
      <c r="V658" s="441"/>
      <c r="W658" s="441"/>
      <c r="X658" s="441"/>
      <c r="Y658" s="441"/>
      <c r="Z658" s="441"/>
    </row>
    <row r="659" spans="1:26" ht="12.75" customHeight="1" x14ac:dyDescent="0.2">
      <c r="A659" s="441"/>
      <c r="B659" s="441"/>
      <c r="C659" s="441"/>
      <c r="D659" s="447"/>
      <c r="E659" s="447"/>
      <c r="F659" s="447"/>
      <c r="G659" s="447"/>
      <c r="H659" s="447"/>
      <c r="I659" s="447"/>
      <c r="J659" s="447"/>
      <c r="K659" s="447"/>
      <c r="L659" s="447"/>
      <c r="M659" s="447"/>
      <c r="N659" s="447"/>
      <c r="O659" s="441"/>
      <c r="P659" s="441"/>
      <c r="Q659" s="441"/>
      <c r="R659" s="441"/>
      <c r="S659" s="441"/>
      <c r="T659" s="441"/>
      <c r="U659" s="441"/>
      <c r="V659" s="441"/>
      <c r="W659" s="441"/>
      <c r="X659" s="441"/>
      <c r="Y659" s="441"/>
      <c r="Z659" s="441"/>
    </row>
    <row r="660" spans="1:26" ht="12.75" customHeight="1" x14ac:dyDescent="0.2">
      <c r="A660" s="441"/>
      <c r="B660" s="441"/>
      <c r="C660" s="441"/>
      <c r="D660" s="447"/>
      <c r="E660" s="447"/>
      <c r="F660" s="447"/>
      <c r="G660" s="447"/>
      <c r="H660" s="447"/>
      <c r="I660" s="447"/>
      <c r="J660" s="447"/>
      <c r="K660" s="447"/>
      <c r="L660" s="447"/>
      <c r="M660" s="447"/>
      <c r="N660" s="447"/>
      <c r="O660" s="441"/>
      <c r="P660" s="441"/>
      <c r="Q660" s="441"/>
      <c r="R660" s="441"/>
      <c r="S660" s="441"/>
      <c r="T660" s="441"/>
      <c r="U660" s="441"/>
      <c r="V660" s="441"/>
      <c r="W660" s="441"/>
      <c r="X660" s="441"/>
      <c r="Y660" s="441"/>
      <c r="Z660" s="441"/>
    </row>
    <row r="661" spans="1:26" ht="12.75" customHeight="1" x14ac:dyDescent="0.2">
      <c r="A661" s="441"/>
      <c r="B661" s="441"/>
      <c r="C661" s="441"/>
      <c r="D661" s="447"/>
      <c r="E661" s="447"/>
      <c r="F661" s="447"/>
      <c r="G661" s="447"/>
      <c r="H661" s="447"/>
      <c r="I661" s="447"/>
      <c r="J661" s="447"/>
      <c r="K661" s="447"/>
      <c r="L661" s="447"/>
      <c r="M661" s="447"/>
      <c r="N661" s="447"/>
      <c r="O661" s="441"/>
      <c r="P661" s="441"/>
      <c r="Q661" s="441"/>
      <c r="R661" s="441"/>
      <c r="S661" s="441"/>
      <c r="T661" s="441"/>
      <c r="U661" s="441"/>
      <c r="V661" s="441"/>
      <c r="W661" s="441"/>
      <c r="X661" s="441"/>
      <c r="Y661" s="441"/>
      <c r="Z661" s="441"/>
    </row>
    <row r="662" spans="1:26" ht="12.75" customHeight="1" x14ac:dyDescent="0.2">
      <c r="A662" s="441"/>
      <c r="B662" s="441"/>
      <c r="C662" s="441"/>
      <c r="D662" s="447"/>
      <c r="E662" s="447"/>
      <c r="F662" s="447"/>
      <c r="G662" s="447"/>
      <c r="H662" s="447"/>
      <c r="I662" s="447"/>
      <c r="J662" s="447"/>
      <c r="K662" s="447"/>
      <c r="L662" s="447"/>
      <c r="M662" s="447"/>
      <c r="N662" s="447"/>
      <c r="O662" s="441"/>
      <c r="P662" s="441"/>
      <c r="Q662" s="441"/>
      <c r="R662" s="441"/>
      <c r="S662" s="441"/>
      <c r="T662" s="441"/>
      <c r="U662" s="441"/>
      <c r="V662" s="441"/>
      <c r="W662" s="441"/>
      <c r="X662" s="441"/>
      <c r="Y662" s="441"/>
      <c r="Z662" s="441"/>
    </row>
    <row r="663" spans="1:26" ht="12.75" customHeight="1" x14ac:dyDescent="0.2">
      <c r="A663" s="441"/>
      <c r="B663" s="441"/>
      <c r="C663" s="441"/>
      <c r="D663" s="447"/>
      <c r="E663" s="447"/>
      <c r="F663" s="447"/>
      <c r="G663" s="447"/>
      <c r="H663" s="447"/>
      <c r="I663" s="447"/>
      <c r="J663" s="447"/>
      <c r="K663" s="447"/>
      <c r="L663" s="447"/>
      <c r="M663" s="447"/>
      <c r="N663" s="447"/>
      <c r="O663" s="441"/>
      <c r="P663" s="441"/>
      <c r="Q663" s="441"/>
      <c r="R663" s="441"/>
      <c r="S663" s="441"/>
      <c r="T663" s="441"/>
      <c r="U663" s="441"/>
      <c r="V663" s="441"/>
      <c r="W663" s="441"/>
      <c r="X663" s="441"/>
      <c r="Y663" s="441"/>
      <c r="Z663" s="441"/>
    </row>
    <row r="664" spans="1:26" ht="12.75" customHeight="1" x14ac:dyDescent="0.2">
      <c r="A664" s="441"/>
      <c r="B664" s="441"/>
      <c r="C664" s="441"/>
      <c r="D664" s="447"/>
      <c r="E664" s="447"/>
      <c r="F664" s="447"/>
      <c r="G664" s="447"/>
      <c r="H664" s="447"/>
      <c r="I664" s="447"/>
      <c r="J664" s="447"/>
      <c r="K664" s="447"/>
      <c r="L664" s="447"/>
      <c r="M664" s="447"/>
      <c r="N664" s="447"/>
      <c r="O664" s="441"/>
      <c r="P664" s="441"/>
      <c r="Q664" s="441"/>
      <c r="R664" s="441"/>
      <c r="S664" s="441"/>
      <c r="T664" s="441"/>
      <c r="U664" s="441"/>
      <c r="V664" s="441"/>
      <c r="W664" s="441"/>
      <c r="X664" s="441"/>
      <c r="Y664" s="441"/>
      <c r="Z664" s="441"/>
    </row>
    <row r="665" spans="1:26" ht="12.75" customHeight="1" x14ac:dyDescent="0.2">
      <c r="A665" s="441"/>
      <c r="B665" s="441"/>
      <c r="C665" s="441"/>
      <c r="D665" s="447"/>
      <c r="E665" s="447"/>
      <c r="F665" s="447"/>
      <c r="G665" s="447"/>
      <c r="H665" s="447"/>
      <c r="I665" s="447"/>
      <c r="J665" s="447"/>
      <c r="K665" s="447"/>
      <c r="L665" s="447"/>
      <c r="M665" s="447"/>
      <c r="N665" s="447"/>
      <c r="O665" s="441"/>
      <c r="P665" s="441"/>
      <c r="Q665" s="441"/>
      <c r="R665" s="441"/>
      <c r="S665" s="441"/>
      <c r="T665" s="441"/>
      <c r="U665" s="441"/>
      <c r="V665" s="441"/>
      <c r="W665" s="441"/>
      <c r="X665" s="441"/>
      <c r="Y665" s="441"/>
      <c r="Z665" s="441"/>
    </row>
    <row r="666" spans="1:26" ht="12.75" customHeight="1" x14ac:dyDescent="0.2">
      <c r="A666" s="441"/>
      <c r="B666" s="441"/>
      <c r="C666" s="441"/>
      <c r="D666" s="447"/>
      <c r="E666" s="447"/>
      <c r="F666" s="447"/>
      <c r="G666" s="447"/>
      <c r="H666" s="447"/>
      <c r="I666" s="447"/>
      <c r="J666" s="447"/>
      <c r="K666" s="447"/>
      <c r="L666" s="447"/>
      <c r="M666" s="447"/>
      <c r="N666" s="447"/>
      <c r="O666" s="441"/>
      <c r="P666" s="441"/>
      <c r="Q666" s="441"/>
      <c r="R666" s="441"/>
      <c r="S666" s="441"/>
      <c r="T666" s="441"/>
      <c r="U666" s="441"/>
      <c r="V666" s="441"/>
      <c r="W666" s="441"/>
      <c r="X666" s="441"/>
      <c r="Y666" s="441"/>
      <c r="Z666" s="441"/>
    </row>
    <row r="667" spans="1:26" ht="12.75" customHeight="1" x14ac:dyDescent="0.2">
      <c r="A667" s="441"/>
      <c r="B667" s="441"/>
      <c r="C667" s="441"/>
      <c r="D667" s="447"/>
      <c r="E667" s="447"/>
      <c r="F667" s="447"/>
      <c r="G667" s="447"/>
      <c r="H667" s="447"/>
      <c r="I667" s="447"/>
      <c r="J667" s="447"/>
      <c r="K667" s="447"/>
      <c r="L667" s="447"/>
      <c r="M667" s="447"/>
      <c r="N667" s="447"/>
      <c r="O667" s="441"/>
      <c r="P667" s="441"/>
      <c r="Q667" s="441"/>
      <c r="R667" s="441"/>
      <c r="S667" s="441"/>
      <c r="T667" s="441"/>
      <c r="U667" s="441"/>
      <c r="V667" s="441"/>
      <c r="W667" s="441"/>
      <c r="X667" s="441"/>
      <c r="Y667" s="441"/>
      <c r="Z667" s="441"/>
    </row>
    <row r="668" spans="1:26" ht="12.75" customHeight="1" x14ac:dyDescent="0.2">
      <c r="A668" s="441"/>
      <c r="B668" s="441"/>
      <c r="C668" s="441"/>
      <c r="D668" s="447"/>
      <c r="E668" s="447"/>
      <c r="F668" s="447"/>
      <c r="G668" s="447"/>
      <c r="H668" s="447"/>
      <c r="I668" s="447"/>
      <c r="J668" s="447"/>
      <c r="K668" s="447"/>
      <c r="L668" s="447"/>
      <c r="M668" s="447"/>
      <c r="N668" s="447"/>
      <c r="O668" s="441"/>
      <c r="P668" s="441"/>
      <c r="Q668" s="441"/>
      <c r="R668" s="441"/>
      <c r="S668" s="441"/>
      <c r="T668" s="441"/>
      <c r="U668" s="441"/>
      <c r="V668" s="441"/>
      <c r="W668" s="441"/>
      <c r="X668" s="441"/>
      <c r="Y668" s="441"/>
      <c r="Z668" s="441"/>
    </row>
    <row r="669" spans="1:26" ht="12.75" customHeight="1" x14ac:dyDescent="0.2">
      <c r="A669" s="441"/>
      <c r="B669" s="441"/>
      <c r="C669" s="441"/>
      <c r="D669" s="447"/>
      <c r="E669" s="447"/>
      <c r="F669" s="447"/>
      <c r="G669" s="447"/>
      <c r="H669" s="447"/>
      <c r="I669" s="447"/>
      <c r="J669" s="447"/>
      <c r="K669" s="447"/>
      <c r="L669" s="447"/>
      <c r="M669" s="447"/>
      <c r="N669" s="447"/>
      <c r="O669" s="441"/>
      <c r="P669" s="441"/>
      <c r="Q669" s="441"/>
      <c r="R669" s="441"/>
      <c r="S669" s="441"/>
      <c r="T669" s="441"/>
      <c r="U669" s="441"/>
      <c r="V669" s="441"/>
      <c r="W669" s="441"/>
      <c r="X669" s="441"/>
      <c r="Y669" s="441"/>
      <c r="Z669" s="441"/>
    </row>
    <row r="670" spans="1:26" ht="12.75" customHeight="1" x14ac:dyDescent="0.2">
      <c r="A670" s="441"/>
      <c r="B670" s="441"/>
      <c r="C670" s="441"/>
      <c r="D670" s="447"/>
      <c r="E670" s="447"/>
      <c r="F670" s="447"/>
      <c r="G670" s="447"/>
      <c r="H670" s="447"/>
      <c r="I670" s="447"/>
      <c r="J670" s="447"/>
      <c r="K670" s="447"/>
      <c r="L670" s="447"/>
      <c r="M670" s="447"/>
      <c r="N670" s="447"/>
      <c r="O670" s="441"/>
      <c r="P670" s="441"/>
      <c r="Q670" s="441"/>
      <c r="R670" s="441"/>
      <c r="S670" s="441"/>
      <c r="T670" s="441"/>
      <c r="U670" s="441"/>
      <c r="V670" s="441"/>
      <c r="W670" s="441"/>
      <c r="X670" s="441"/>
      <c r="Y670" s="441"/>
      <c r="Z670" s="441"/>
    </row>
    <row r="671" spans="1:26" ht="12.75" customHeight="1" x14ac:dyDescent="0.2">
      <c r="A671" s="441"/>
      <c r="B671" s="441"/>
      <c r="C671" s="441"/>
      <c r="D671" s="447"/>
      <c r="E671" s="447"/>
      <c r="F671" s="447"/>
      <c r="G671" s="447"/>
      <c r="H671" s="447"/>
      <c r="I671" s="447"/>
      <c r="J671" s="447"/>
      <c r="K671" s="447"/>
      <c r="L671" s="447"/>
      <c r="M671" s="447"/>
      <c r="N671" s="447"/>
      <c r="O671" s="441"/>
      <c r="P671" s="441"/>
      <c r="Q671" s="441"/>
      <c r="R671" s="441"/>
      <c r="S671" s="441"/>
      <c r="T671" s="441"/>
      <c r="U671" s="441"/>
      <c r="V671" s="441"/>
      <c r="W671" s="441"/>
      <c r="X671" s="441"/>
      <c r="Y671" s="441"/>
      <c r="Z671" s="441"/>
    </row>
    <row r="672" spans="1:26" ht="12.75" customHeight="1" x14ac:dyDescent="0.2">
      <c r="A672" s="441"/>
      <c r="B672" s="441"/>
      <c r="C672" s="441"/>
      <c r="D672" s="447"/>
      <c r="E672" s="447"/>
      <c r="F672" s="447"/>
      <c r="G672" s="447"/>
      <c r="H672" s="447"/>
      <c r="I672" s="447"/>
      <c r="J672" s="447"/>
      <c r="K672" s="447"/>
      <c r="L672" s="447"/>
      <c r="M672" s="447"/>
      <c r="N672" s="447"/>
      <c r="O672" s="441"/>
      <c r="P672" s="441"/>
      <c r="Q672" s="441"/>
      <c r="R672" s="441"/>
      <c r="S672" s="441"/>
      <c r="T672" s="441"/>
      <c r="U672" s="441"/>
      <c r="V672" s="441"/>
      <c r="W672" s="441"/>
      <c r="X672" s="441"/>
      <c r="Y672" s="441"/>
      <c r="Z672" s="441"/>
    </row>
    <row r="673" spans="1:26" ht="12.75" customHeight="1" x14ac:dyDescent="0.2">
      <c r="A673" s="441"/>
      <c r="B673" s="441"/>
      <c r="C673" s="441"/>
      <c r="D673" s="447"/>
      <c r="E673" s="447"/>
      <c r="F673" s="447"/>
      <c r="G673" s="447"/>
      <c r="H673" s="447"/>
      <c r="I673" s="447"/>
      <c r="J673" s="447"/>
      <c r="K673" s="447"/>
      <c r="L673" s="447"/>
      <c r="M673" s="447"/>
      <c r="N673" s="447"/>
      <c r="O673" s="441"/>
      <c r="P673" s="441"/>
      <c r="Q673" s="441"/>
      <c r="R673" s="441"/>
      <c r="S673" s="441"/>
      <c r="T673" s="441"/>
      <c r="U673" s="441"/>
      <c r="V673" s="441"/>
      <c r="W673" s="441"/>
      <c r="X673" s="441"/>
      <c r="Y673" s="441"/>
      <c r="Z673" s="441"/>
    </row>
    <row r="674" spans="1:26" ht="12.75" customHeight="1" x14ac:dyDescent="0.2">
      <c r="A674" s="441"/>
      <c r="B674" s="441"/>
      <c r="C674" s="441"/>
      <c r="D674" s="447"/>
      <c r="E674" s="447"/>
      <c r="F674" s="447"/>
      <c r="G674" s="447"/>
      <c r="H674" s="447"/>
      <c r="I674" s="447"/>
      <c r="J674" s="447"/>
      <c r="K674" s="447"/>
      <c r="L674" s="447"/>
      <c r="M674" s="447"/>
      <c r="N674" s="447"/>
      <c r="O674" s="441"/>
      <c r="P674" s="441"/>
      <c r="Q674" s="441"/>
      <c r="R674" s="441"/>
      <c r="S674" s="441"/>
      <c r="T674" s="441"/>
      <c r="U674" s="441"/>
      <c r="V674" s="441"/>
      <c r="W674" s="441"/>
      <c r="X674" s="441"/>
      <c r="Y674" s="441"/>
      <c r="Z674" s="441"/>
    </row>
    <row r="675" spans="1:26" ht="12.75" customHeight="1" x14ac:dyDescent="0.2">
      <c r="A675" s="441"/>
      <c r="B675" s="441"/>
      <c r="C675" s="441"/>
      <c r="D675" s="447"/>
      <c r="E675" s="447"/>
      <c r="F675" s="447"/>
      <c r="G675" s="447"/>
      <c r="H675" s="447"/>
      <c r="I675" s="447"/>
      <c r="J675" s="447"/>
      <c r="K675" s="447"/>
      <c r="L675" s="447"/>
      <c r="M675" s="447"/>
      <c r="N675" s="447"/>
      <c r="O675" s="441"/>
      <c r="P675" s="441"/>
      <c r="Q675" s="441"/>
      <c r="R675" s="441"/>
      <c r="S675" s="441"/>
      <c r="T675" s="441"/>
      <c r="U675" s="441"/>
      <c r="V675" s="441"/>
      <c r="W675" s="441"/>
      <c r="X675" s="441"/>
      <c r="Y675" s="441"/>
      <c r="Z675" s="441"/>
    </row>
    <row r="676" spans="1:26" ht="12.75" customHeight="1" x14ac:dyDescent="0.2">
      <c r="A676" s="441"/>
      <c r="B676" s="441"/>
      <c r="C676" s="441"/>
      <c r="D676" s="447"/>
      <c r="E676" s="447"/>
      <c r="F676" s="447"/>
      <c r="G676" s="447"/>
      <c r="H676" s="447"/>
      <c r="I676" s="447"/>
      <c r="J676" s="447"/>
      <c r="K676" s="447"/>
      <c r="L676" s="447"/>
      <c r="M676" s="447"/>
      <c r="N676" s="447"/>
      <c r="O676" s="441"/>
      <c r="P676" s="441"/>
      <c r="Q676" s="441"/>
      <c r="R676" s="441"/>
      <c r="S676" s="441"/>
      <c r="T676" s="441"/>
      <c r="U676" s="441"/>
      <c r="V676" s="441"/>
      <c r="W676" s="441"/>
      <c r="X676" s="441"/>
      <c r="Y676" s="441"/>
      <c r="Z676" s="441"/>
    </row>
    <row r="677" spans="1:26" ht="12.75" customHeight="1" x14ac:dyDescent="0.2">
      <c r="A677" s="441"/>
      <c r="B677" s="441"/>
      <c r="C677" s="441"/>
      <c r="D677" s="447"/>
      <c r="E677" s="447"/>
      <c r="F677" s="447"/>
      <c r="G677" s="447"/>
      <c r="H677" s="447"/>
      <c r="I677" s="447"/>
      <c r="J677" s="447"/>
      <c r="K677" s="447"/>
      <c r="L677" s="447"/>
      <c r="M677" s="447"/>
      <c r="N677" s="447"/>
      <c r="O677" s="441"/>
      <c r="P677" s="441"/>
      <c r="Q677" s="441"/>
      <c r="R677" s="441"/>
      <c r="S677" s="441"/>
      <c r="T677" s="441"/>
      <c r="U677" s="441"/>
      <c r="V677" s="441"/>
      <c r="W677" s="441"/>
      <c r="X677" s="441"/>
      <c r="Y677" s="441"/>
      <c r="Z677" s="441"/>
    </row>
    <row r="678" spans="1:26" ht="12.75" customHeight="1" x14ac:dyDescent="0.2">
      <c r="A678" s="441"/>
      <c r="B678" s="441"/>
      <c r="C678" s="441"/>
      <c r="D678" s="447"/>
      <c r="E678" s="447"/>
      <c r="F678" s="447"/>
      <c r="G678" s="447"/>
      <c r="H678" s="447"/>
      <c r="I678" s="447"/>
      <c r="J678" s="447"/>
      <c r="K678" s="447"/>
      <c r="L678" s="447"/>
      <c r="M678" s="447"/>
      <c r="N678" s="447"/>
      <c r="O678" s="441"/>
      <c r="P678" s="441"/>
      <c r="Q678" s="441"/>
      <c r="R678" s="441"/>
      <c r="S678" s="441"/>
      <c r="T678" s="441"/>
      <c r="U678" s="441"/>
      <c r="V678" s="441"/>
      <c r="W678" s="441"/>
      <c r="X678" s="441"/>
      <c r="Y678" s="441"/>
      <c r="Z678" s="441"/>
    </row>
    <row r="679" spans="1:26" ht="12.75" customHeight="1" x14ac:dyDescent="0.2">
      <c r="A679" s="441"/>
      <c r="B679" s="441"/>
      <c r="C679" s="441"/>
      <c r="D679" s="447"/>
      <c r="E679" s="447"/>
      <c r="F679" s="447"/>
      <c r="G679" s="447"/>
      <c r="H679" s="447"/>
      <c r="I679" s="447"/>
      <c r="J679" s="447"/>
      <c r="K679" s="447"/>
      <c r="L679" s="447"/>
      <c r="M679" s="447"/>
      <c r="N679" s="447"/>
      <c r="O679" s="441"/>
      <c r="P679" s="441"/>
      <c r="Q679" s="441"/>
      <c r="R679" s="441"/>
      <c r="S679" s="441"/>
      <c r="T679" s="441"/>
      <c r="U679" s="441"/>
      <c r="V679" s="441"/>
      <c r="W679" s="441"/>
      <c r="X679" s="441"/>
      <c r="Y679" s="441"/>
      <c r="Z679" s="441"/>
    </row>
    <row r="680" spans="1:26" ht="12.75" customHeight="1" x14ac:dyDescent="0.2">
      <c r="A680" s="441"/>
      <c r="B680" s="441"/>
      <c r="C680" s="441"/>
      <c r="D680" s="447"/>
      <c r="E680" s="447"/>
      <c r="F680" s="447"/>
      <c r="G680" s="447"/>
      <c r="H680" s="447"/>
      <c r="I680" s="447"/>
      <c r="J680" s="447"/>
      <c r="K680" s="447"/>
      <c r="L680" s="447"/>
      <c r="M680" s="447"/>
      <c r="N680" s="447"/>
      <c r="O680" s="441"/>
      <c r="P680" s="441"/>
      <c r="Q680" s="441"/>
      <c r="R680" s="441"/>
      <c r="S680" s="441"/>
      <c r="T680" s="441"/>
      <c r="U680" s="441"/>
      <c r="V680" s="441"/>
      <c r="W680" s="441"/>
      <c r="X680" s="441"/>
      <c r="Y680" s="441"/>
      <c r="Z680" s="441"/>
    </row>
    <row r="681" spans="1:26" ht="12.75" customHeight="1" x14ac:dyDescent="0.2">
      <c r="A681" s="441"/>
      <c r="B681" s="441"/>
      <c r="C681" s="441"/>
      <c r="D681" s="447"/>
      <c r="E681" s="447"/>
      <c r="F681" s="447"/>
      <c r="G681" s="447"/>
      <c r="H681" s="447"/>
      <c r="I681" s="447"/>
      <c r="J681" s="447"/>
      <c r="K681" s="447"/>
      <c r="L681" s="447"/>
      <c r="M681" s="447"/>
      <c r="N681" s="447"/>
      <c r="O681" s="441"/>
      <c r="P681" s="441"/>
      <c r="Q681" s="441"/>
      <c r="R681" s="441"/>
      <c r="S681" s="441"/>
      <c r="T681" s="441"/>
      <c r="U681" s="441"/>
      <c r="V681" s="441"/>
      <c r="W681" s="441"/>
      <c r="X681" s="441"/>
      <c r="Y681" s="441"/>
      <c r="Z681" s="441"/>
    </row>
    <row r="682" spans="1:26" ht="12.75" customHeight="1" x14ac:dyDescent="0.2">
      <c r="A682" s="441"/>
      <c r="B682" s="441"/>
      <c r="C682" s="441"/>
      <c r="D682" s="447"/>
      <c r="E682" s="447"/>
      <c r="F682" s="447"/>
      <c r="G682" s="447"/>
      <c r="H682" s="447"/>
      <c r="I682" s="447"/>
      <c r="J682" s="447"/>
      <c r="K682" s="447"/>
      <c r="L682" s="447"/>
      <c r="M682" s="447"/>
      <c r="N682" s="447"/>
      <c r="O682" s="441"/>
      <c r="P682" s="441"/>
      <c r="Q682" s="441"/>
      <c r="R682" s="441"/>
      <c r="S682" s="441"/>
      <c r="T682" s="441"/>
      <c r="U682" s="441"/>
      <c r="V682" s="441"/>
      <c r="W682" s="441"/>
      <c r="X682" s="441"/>
      <c r="Y682" s="441"/>
      <c r="Z682" s="441"/>
    </row>
    <row r="683" spans="1:26" ht="12.75" customHeight="1" x14ac:dyDescent="0.2">
      <c r="A683" s="441"/>
      <c r="B683" s="441"/>
      <c r="C683" s="441"/>
      <c r="D683" s="447"/>
      <c r="E683" s="447"/>
      <c r="F683" s="447"/>
      <c r="G683" s="447"/>
      <c r="H683" s="447"/>
      <c r="I683" s="447"/>
      <c r="J683" s="447"/>
      <c r="K683" s="447"/>
      <c r="L683" s="447"/>
      <c r="M683" s="447"/>
      <c r="N683" s="447"/>
      <c r="O683" s="441"/>
      <c r="P683" s="441"/>
      <c r="Q683" s="441"/>
      <c r="R683" s="441"/>
      <c r="S683" s="441"/>
      <c r="T683" s="441"/>
      <c r="U683" s="441"/>
      <c r="V683" s="441"/>
      <c r="W683" s="441"/>
      <c r="X683" s="441"/>
      <c r="Y683" s="441"/>
      <c r="Z683" s="441"/>
    </row>
    <row r="684" spans="1:26" ht="12.75" customHeight="1" x14ac:dyDescent="0.2">
      <c r="A684" s="441"/>
      <c r="B684" s="441"/>
      <c r="C684" s="441"/>
      <c r="D684" s="447"/>
      <c r="E684" s="447"/>
      <c r="F684" s="447"/>
      <c r="G684" s="447"/>
      <c r="H684" s="447"/>
      <c r="I684" s="447"/>
      <c r="J684" s="447"/>
      <c r="K684" s="447"/>
      <c r="L684" s="447"/>
      <c r="M684" s="447"/>
      <c r="N684" s="447"/>
      <c r="O684" s="441"/>
      <c r="P684" s="441"/>
      <c r="Q684" s="441"/>
      <c r="R684" s="441"/>
      <c r="S684" s="441"/>
      <c r="T684" s="441"/>
      <c r="U684" s="441"/>
      <c r="V684" s="441"/>
      <c r="W684" s="441"/>
      <c r="X684" s="441"/>
      <c r="Y684" s="441"/>
      <c r="Z684" s="441"/>
    </row>
    <row r="685" spans="1:26" ht="12.75" customHeight="1" x14ac:dyDescent="0.2">
      <c r="A685" s="441"/>
      <c r="B685" s="441"/>
      <c r="C685" s="441"/>
      <c r="D685" s="447"/>
      <c r="E685" s="447"/>
      <c r="F685" s="447"/>
      <c r="G685" s="447"/>
      <c r="H685" s="447"/>
      <c r="I685" s="447"/>
      <c r="J685" s="447"/>
      <c r="K685" s="447"/>
      <c r="L685" s="447"/>
      <c r="M685" s="447"/>
      <c r="N685" s="447"/>
      <c r="O685" s="441"/>
      <c r="P685" s="441"/>
      <c r="Q685" s="441"/>
      <c r="R685" s="441"/>
      <c r="S685" s="441"/>
      <c r="T685" s="441"/>
      <c r="U685" s="441"/>
      <c r="V685" s="441"/>
      <c r="W685" s="441"/>
      <c r="X685" s="441"/>
      <c r="Y685" s="441"/>
      <c r="Z685" s="441"/>
    </row>
    <row r="686" spans="1:26" ht="12.75" customHeight="1" x14ac:dyDescent="0.2">
      <c r="A686" s="441"/>
      <c r="B686" s="441"/>
      <c r="C686" s="441"/>
      <c r="D686" s="447"/>
      <c r="E686" s="447"/>
      <c r="F686" s="447"/>
      <c r="G686" s="447"/>
      <c r="H686" s="447"/>
      <c r="I686" s="447"/>
      <c r="J686" s="447"/>
      <c r="K686" s="447"/>
      <c r="L686" s="447"/>
      <c r="M686" s="447"/>
      <c r="N686" s="447"/>
      <c r="O686" s="441"/>
      <c r="P686" s="441"/>
      <c r="Q686" s="441"/>
      <c r="R686" s="441"/>
      <c r="S686" s="441"/>
      <c r="T686" s="441"/>
      <c r="U686" s="441"/>
      <c r="V686" s="441"/>
      <c r="W686" s="441"/>
      <c r="X686" s="441"/>
      <c r="Y686" s="441"/>
      <c r="Z686" s="441"/>
    </row>
    <row r="687" spans="1:26" ht="12.75" customHeight="1" x14ac:dyDescent="0.2">
      <c r="A687" s="441"/>
      <c r="B687" s="441"/>
      <c r="C687" s="441"/>
      <c r="D687" s="447"/>
      <c r="E687" s="447"/>
      <c r="F687" s="447"/>
      <c r="G687" s="447"/>
      <c r="H687" s="447"/>
      <c r="I687" s="447"/>
      <c r="J687" s="447"/>
      <c r="K687" s="447"/>
      <c r="L687" s="447"/>
      <c r="M687" s="447"/>
      <c r="N687" s="447"/>
      <c r="O687" s="441"/>
      <c r="P687" s="441"/>
      <c r="Q687" s="441"/>
      <c r="R687" s="441"/>
      <c r="S687" s="441"/>
      <c r="T687" s="441"/>
      <c r="U687" s="441"/>
      <c r="V687" s="441"/>
      <c r="W687" s="441"/>
      <c r="X687" s="441"/>
      <c r="Y687" s="441"/>
      <c r="Z687" s="441"/>
    </row>
    <row r="688" spans="1:26" ht="12.75" customHeight="1" x14ac:dyDescent="0.2">
      <c r="A688" s="441"/>
      <c r="B688" s="441"/>
      <c r="C688" s="441"/>
      <c r="D688" s="447"/>
      <c r="E688" s="447"/>
      <c r="F688" s="447"/>
      <c r="G688" s="447"/>
      <c r="H688" s="447"/>
      <c r="I688" s="447"/>
      <c r="J688" s="447"/>
      <c r="K688" s="447"/>
      <c r="L688" s="447"/>
      <c r="M688" s="447"/>
      <c r="N688" s="447"/>
      <c r="O688" s="441"/>
      <c r="P688" s="441"/>
      <c r="Q688" s="441"/>
      <c r="R688" s="441"/>
      <c r="S688" s="441"/>
      <c r="T688" s="441"/>
      <c r="U688" s="441"/>
      <c r="V688" s="441"/>
      <c r="W688" s="441"/>
      <c r="X688" s="441"/>
      <c r="Y688" s="441"/>
      <c r="Z688" s="441"/>
    </row>
    <row r="689" spans="1:26" ht="12.75" customHeight="1" x14ac:dyDescent="0.2">
      <c r="A689" s="441"/>
      <c r="B689" s="441"/>
      <c r="C689" s="441"/>
      <c r="D689" s="447"/>
      <c r="E689" s="447"/>
      <c r="F689" s="447"/>
      <c r="G689" s="447"/>
      <c r="H689" s="447"/>
      <c r="I689" s="447"/>
      <c r="J689" s="447"/>
      <c r="K689" s="447"/>
      <c r="L689" s="447"/>
      <c r="M689" s="447"/>
      <c r="N689" s="447"/>
      <c r="O689" s="441"/>
      <c r="P689" s="441"/>
      <c r="Q689" s="441"/>
      <c r="R689" s="441"/>
      <c r="S689" s="441"/>
      <c r="T689" s="441"/>
      <c r="U689" s="441"/>
      <c r="V689" s="441"/>
      <c r="W689" s="441"/>
      <c r="X689" s="441"/>
      <c r="Y689" s="441"/>
      <c r="Z689" s="441"/>
    </row>
    <row r="690" spans="1:26" ht="12.75" customHeight="1" x14ac:dyDescent="0.2">
      <c r="A690" s="441"/>
      <c r="B690" s="441"/>
      <c r="C690" s="441"/>
      <c r="D690" s="447"/>
      <c r="E690" s="447"/>
      <c r="F690" s="447"/>
      <c r="G690" s="447"/>
      <c r="H690" s="447"/>
      <c r="I690" s="447"/>
      <c r="J690" s="447"/>
      <c r="K690" s="447"/>
      <c r="L690" s="447"/>
      <c r="M690" s="447"/>
      <c r="N690" s="447"/>
      <c r="O690" s="441"/>
      <c r="P690" s="441"/>
      <c r="Q690" s="441"/>
      <c r="R690" s="441"/>
      <c r="S690" s="441"/>
      <c r="T690" s="441"/>
      <c r="U690" s="441"/>
      <c r="V690" s="441"/>
      <c r="W690" s="441"/>
      <c r="X690" s="441"/>
      <c r="Y690" s="441"/>
      <c r="Z690" s="441"/>
    </row>
    <row r="691" spans="1:26" ht="12.75" customHeight="1" x14ac:dyDescent="0.2">
      <c r="A691" s="441"/>
      <c r="B691" s="441"/>
      <c r="C691" s="441"/>
      <c r="D691" s="447"/>
      <c r="E691" s="447"/>
      <c r="F691" s="447"/>
      <c r="G691" s="447"/>
      <c r="H691" s="447"/>
      <c r="I691" s="447"/>
      <c r="J691" s="447"/>
      <c r="K691" s="447"/>
      <c r="L691" s="447"/>
      <c r="M691" s="447"/>
      <c r="N691" s="447"/>
      <c r="O691" s="441"/>
      <c r="P691" s="441"/>
      <c r="Q691" s="441"/>
      <c r="R691" s="441"/>
      <c r="S691" s="441"/>
      <c r="T691" s="441"/>
      <c r="U691" s="441"/>
      <c r="V691" s="441"/>
      <c r="W691" s="441"/>
      <c r="X691" s="441"/>
      <c r="Y691" s="441"/>
      <c r="Z691" s="441"/>
    </row>
    <row r="692" spans="1:26" ht="12.75" customHeight="1" x14ac:dyDescent="0.2">
      <c r="A692" s="441"/>
      <c r="B692" s="441"/>
      <c r="C692" s="441"/>
      <c r="D692" s="447"/>
      <c r="E692" s="447"/>
      <c r="F692" s="447"/>
      <c r="G692" s="447"/>
      <c r="H692" s="447"/>
      <c r="I692" s="447"/>
      <c r="J692" s="447"/>
      <c r="K692" s="447"/>
      <c r="L692" s="447"/>
      <c r="M692" s="447"/>
      <c r="N692" s="447"/>
      <c r="O692" s="441"/>
      <c r="P692" s="441"/>
      <c r="Q692" s="441"/>
      <c r="R692" s="441"/>
      <c r="S692" s="441"/>
      <c r="T692" s="441"/>
      <c r="U692" s="441"/>
      <c r="V692" s="441"/>
      <c r="W692" s="441"/>
      <c r="X692" s="441"/>
      <c r="Y692" s="441"/>
      <c r="Z692" s="441"/>
    </row>
    <row r="693" spans="1:26" ht="12.75" customHeight="1" x14ac:dyDescent="0.2">
      <c r="A693" s="441"/>
      <c r="B693" s="441"/>
      <c r="C693" s="441"/>
      <c r="D693" s="447"/>
      <c r="E693" s="447"/>
      <c r="F693" s="447"/>
      <c r="G693" s="447"/>
      <c r="H693" s="447"/>
      <c r="I693" s="447"/>
      <c r="J693" s="447"/>
      <c r="K693" s="447"/>
      <c r="L693" s="447"/>
      <c r="M693" s="447"/>
      <c r="N693" s="447"/>
      <c r="O693" s="441"/>
      <c r="P693" s="441"/>
      <c r="Q693" s="441"/>
      <c r="R693" s="441"/>
      <c r="S693" s="441"/>
      <c r="T693" s="441"/>
      <c r="U693" s="441"/>
      <c r="V693" s="441"/>
      <c r="W693" s="441"/>
      <c r="X693" s="441"/>
      <c r="Y693" s="441"/>
      <c r="Z693" s="441"/>
    </row>
    <row r="694" spans="1:26" ht="12.75" customHeight="1" x14ac:dyDescent="0.2">
      <c r="A694" s="441"/>
      <c r="B694" s="441"/>
      <c r="C694" s="441"/>
      <c r="D694" s="447"/>
      <c r="E694" s="447"/>
      <c r="F694" s="447"/>
      <c r="G694" s="447"/>
      <c r="H694" s="447"/>
      <c r="I694" s="447"/>
      <c r="J694" s="447"/>
      <c r="K694" s="447"/>
      <c r="L694" s="447"/>
      <c r="M694" s="447"/>
      <c r="N694" s="447"/>
      <c r="O694" s="441"/>
      <c r="P694" s="441"/>
      <c r="Q694" s="441"/>
      <c r="R694" s="441"/>
      <c r="S694" s="441"/>
      <c r="T694" s="441"/>
      <c r="U694" s="441"/>
      <c r="V694" s="441"/>
      <c r="W694" s="441"/>
      <c r="X694" s="441"/>
      <c r="Y694" s="441"/>
      <c r="Z694" s="441"/>
    </row>
    <row r="695" spans="1:26" ht="12.75" customHeight="1" x14ac:dyDescent="0.2">
      <c r="A695" s="441"/>
      <c r="B695" s="441"/>
      <c r="C695" s="441"/>
      <c r="D695" s="447"/>
      <c r="E695" s="447"/>
      <c r="F695" s="447"/>
      <c r="G695" s="447"/>
      <c r="H695" s="447"/>
      <c r="I695" s="447"/>
      <c r="J695" s="447"/>
      <c r="K695" s="447"/>
      <c r="L695" s="447"/>
      <c r="M695" s="447"/>
      <c r="N695" s="447"/>
      <c r="O695" s="441"/>
      <c r="P695" s="441"/>
      <c r="Q695" s="441"/>
      <c r="R695" s="441"/>
      <c r="S695" s="441"/>
      <c r="T695" s="441"/>
      <c r="U695" s="441"/>
      <c r="V695" s="441"/>
      <c r="W695" s="441"/>
      <c r="X695" s="441"/>
      <c r="Y695" s="441"/>
      <c r="Z695" s="441"/>
    </row>
    <row r="696" spans="1:26" ht="12.75" customHeight="1" x14ac:dyDescent="0.2">
      <c r="A696" s="441"/>
      <c r="B696" s="441"/>
      <c r="C696" s="441"/>
      <c r="D696" s="447"/>
      <c r="E696" s="447"/>
      <c r="F696" s="447"/>
      <c r="G696" s="447"/>
      <c r="H696" s="447"/>
      <c r="I696" s="447"/>
      <c r="J696" s="447"/>
      <c r="K696" s="447"/>
      <c r="L696" s="447"/>
      <c r="M696" s="447"/>
      <c r="N696" s="447"/>
      <c r="O696" s="441"/>
      <c r="P696" s="441"/>
      <c r="Q696" s="441"/>
      <c r="R696" s="441"/>
      <c r="S696" s="441"/>
      <c r="T696" s="441"/>
      <c r="U696" s="441"/>
      <c r="V696" s="441"/>
      <c r="W696" s="441"/>
      <c r="X696" s="441"/>
      <c r="Y696" s="441"/>
      <c r="Z696" s="441"/>
    </row>
    <row r="697" spans="1:26" ht="12.75" customHeight="1" x14ac:dyDescent="0.2">
      <c r="A697" s="441"/>
      <c r="B697" s="441"/>
      <c r="C697" s="441"/>
      <c r="D697" s="447"/>
      <c r="E697" s="447"/>
      <c r="F697" s="447"/>
      <c r="G697" s="447"/>
      <c r="H697" s="447"/>
      <c r="I697" s="447"/>
      <c r="J697" s="447"/>
      <c r="K697" s="447"/>
      <c r="L697" s="447"/>
      <c r="M697" s="447"/>
      <c r="N697" s="447"/>
      <c r="O697" s="441"/>
      <c r="P697" s="441"/>
      <c r="Q697" s="441"/>
      <c r="R697" s="441"/>
      <c r="S697" s="441"/>
      <c r="T697" s="441"/>
      <c r="U697" s="441"/>
      <c r="V697" s="441"/>
      <c r="W697" s="441"/>
      <c r="X697" s="441"/>
      <c r="Y697" s="441"/>
      <c r="Z697" s="441"/>
    </row>
    <row r="698" spans="1:26" ht="12.75" customHeight="1" x14ac:dyDescent="0.2">
      <c r="A698" s="441"/>
      <c r="B698" s="441"/>
      <c r="C698" s="441"/>
      <c r="D698" s="447"/>
      <c r="E698" s="447"/>
      <c r="F698" s="447"/>
      <c r="G698" s="447"/>
      <c r="H698" s="447"/>
      <c r="I698" s="447"/>
      <c r="J698" s="447"/>
      <c r="K698" s="447"/>
      <c r="L698" s="447"/>
      <c r="M698" s="447"/>
      <c r="N698" s="447"/>
      <c r="O698" s="441"/>
      <c r="P698" s="441"/>
      <c r="Q698" s="441"/>
      <c r="R698" s="441"/>
      <c r="S698" s="441"/>
      <c r="T698" s="441"/>
      <c r="U698" s="441"/>
      <c r="V698" s="441"/>
      <c r="W698" s="441"/>
      <c r="X698" s="441"/>
      <c r="Y698" s="441"/>
      <c r="Z698" s="441"/>
    </row>
    <row r="699" spans="1:26" ht="12.75" customHeight="1" x14ac:dyDescent="0.2">
      <c r="A699" s="441"/>
      <c r="B699" s="441"/>
      <c r="C699" s="441"/>
      <c r="D699" s="447"/>
      <c r="E699" s="447"/>
      <c r="F699" s="447"/>
      <c r="G699" s="447"/>
      <c r="H699" s="447"/>
      <c r="I699" s="447"/>
      <c r="J699" s="447"/>
      <c r="K699" s="447"/>
      <c r="L699" s="447"/>
      <c r="M699" s="447"/>
      <c r="N699" s="447"/>
      <c r="O699" s="441"/>
      <c r="P699" s="441"/>
      <c r="Q699" s="441"/>
      <c r="R699" s="441"/>
      <c r="S699" s="441"/>
      <c r="T699" s="441"/>
      <c r="U699" s="441"/>
      <c r="V699" s="441"/>
      <c r="W699" s="441"/>
      <c r="X699" s="441"/>
      <c r="Y699" s="441"/>
      <c r="Z699" s="441"/>
    </row>
    <row r="700" spans="1:26" ht="12.75" customHeight="1" x14ac:dyDescent="0.2">
      <c r="A700" s="441"/>
      <c r="B700" s="441"/>
      <c r="C700" s="441"/>
      <c r="D700" s="447"/>
      <c r="E700" s="447"/>
      <c r="F700" s="447"/>
      <c r="G700" s="447"/>
      <c r="H700" s="447"/>
      <c r="I700" s="447"/>
      <c r="J700" s="447"/>
      <c r="K700" s="447"/>
      <c r="L700" s="447"/>
      <c r="M700" s="447"/>
      <c r="N700" s="447"/>
      <c r="O700" s="441"/>
      <c r="P700" s="441"/>
      <c r="Q700" s="441"/>
      <c r="R700" s="441"/>
      <c r="S700" s="441"/>
      <c r="T700" s="441"/>
      <c r="U700" s="441"/>
      <c r="V700" s="441"/>
      <c r="W700" s="441"/>
      <c r="X700" s="441"/>
      <c r="Y700" s="441"/>
      <c r="Z700" s="441"/>
    </row>
    <row r="701" spans="1:26" ht="12.75" customHeight="1" x14ac:dyDescent="0.2">
      <c r="A701" s="441"/>
      <c r="B701" s="441"/>
      <c r="C701" s="441"/>
      <c r="D701" s="447"/>
      <c r="E701" s="447"/>
      <c r="F701" s="447"/>
      <c r="G701" s="447"/>
      <c r="H701" s="447"/>
      <c r="I701" s="447"/>
      <c r="J701" s="447"/>
      <c r="K701" s="447"/>
      <c r="L701" s="447"/>
      <c r="M701" s="447"/>
      <c r="N701" s="447"/>
      <c r="O701" s="441"/>
      <c r="P701" s="441"/>
      <c r="Q701" s="441"/>
      <c r="R701" s="441"/>
      <c r="S701" s="441"/>
      <c r="T701" s="441"/>
      <c r="U701" s="441"/>
      <c r="V701" s="441"/>
      <c r="W701" s="441"/>
      <c r="X701" s="441"/>
      <c r="Y701" s="441"/>
      <c r="Z701" s="441"/>
    </row>
    <row r="702" spans="1:26" ht="12.75" customHeight="1" x14ac:dyDescent="0.2">
      <c r="A702" s="441"/>
      <c r="B702" s="441"/>
      <c r="C702" s="441"/>
      <c r="D702" s="447"/>
      <c r="E702" s="447"/>
      <c r="F702" s="447"/>
      <c r="G702" s="447"/>
      <c r="H702" s="447"/>
      <c r="I702" s="447"/>
      <c r="J702" s="447"/>
      <c r="K702" s="447"/>
      <c r="L702" s="447"/>
      <c r="M702" s="447"/>
      <c r="N702" s="447"/>
      <c r="O702" s="441"/>
      <c r="P702" s="441"/>
      <c r="Q702" s="441"/>
      <c r="R702" s="441"/>
      <c r="S702" s="441"/>
      <c r="T702" s="441"/>
      <c r="U702" s="441"/>
      <c r="V702" s="441"/>
      <c r="W702" s="441"/>
      <c r="X702" s="441"/>
      <c r="Y702" s="441"/>
      <c r="Z702" s="441"/>
    </row>
    <row r="703" spans="1:26" ht="12.75" customHeight="1" x14ac:dyDescent="0.2">
      <c r="A703" s="441"/>
      <c r="B703" s="441"/>
      <c r="C703" s="441"/>
      <c r="D703" s="447"/>
      <c r="E703" s="447"/>
      <c r="F703" s="447"/>
      <c r="G703" s="447"/>
      <c r="H703" s="447"/>
      <c r="I703" s="447"/>
      <c r="J703" s="447"/>
      <c r="K703" s="447"/>
      <c r="L703" s="447"/>
      <c r="M703" s="447"/>
      <c r="N703" s="447"/>
      <c r="O703" s="441"/>
      <c r="P703" s="441"/>
      <c r="Q703" s="441"/>
      <c r="R703" s="441"/>
      <c r="S703" s="441"/>
      <c r="T703" s="441"/>
      <c r="U703" s="441"/>
      <c r="V703" s="441"/>
      <c r="W703" s="441"/>
      <c r="X703" s="441"/>
      <c r="Y703" s="441"/>
      <c r="Z703" s="441"/>
    </row>
    <row r="704" spans="1:26" ht="12.75" customHeight="1" x14ac:dyDescent="0.2">
      <c r="A704" s="441"/>
      <c r="B704" s="441"/>
      <c r="C704" s="441"/>
      <c r="D704" s="447"/>
      <c r="E704" s="447"/>
      <c r="F704" s="447"/>
      <c r="G704" s="447"/>
      <c r="H704" s="447"/>
      <c r="I704" s="447"/>
      <c r="J704" s="447"/>
      <c r="K704" s="447"/>
      <c r="L704" s="447"/>
      <c r="M704" s="447"/>
      <c r="N704" s="447"/>
      <c r="O704" s="441"/>
      <c r="P704" s="441"/>
      <c r="Q704" s="441"/>
      <c r="R704" s="441"/>
      <c r="S704" s="441"/>
      <c r="T704" s="441"/>
      <c r="U704" s="441"/>
      <c r="V704" s="441"/>
      <c r="W704" s="441"/>
      <c r="X704" s="441"/>
      <c r="Y704" s="441"/>
      <c r="Z704" s="441"/>
    </row>
    <row r="705" spans="1:26" ht="12.75" customHeight="1" x14ac:dyDescent="0.2">
      <c r="A705" s="441"/>
      <c r="B705" s="441"/>
      <c r="C705" s="441"/>
      <c r="D705" s="447"/>
      <c r="E705" s="447"/>
      <c r="F705" s="447"/>
      <c r="G705" s="447"/>
      <c r="H705" s="447"/>
      <c r="I705" s="447"/>
      <c r="J705" s="447"/>
      <c r="K705" s="447"/>
      <c r="L705" s="447"/>
      <c r="M705" s="447"/>
      <c r="N705" s="447"/>
      <c r="O705" s="441"/>
      <c r="P705" s="441"/>
      <c r="Q705" s="441"/>
      <c r="R705" s="441"/>
      <c r="S705" s="441"/>
      <c r="T705" s="441"/>
      <c r="U705" s="441"/>
      <c r="V705" s="441"/>
      <c r="W705" s="441"/>
      <c r="X705" s="441"/>
      <c r="Y705" s="441"/>
      <c r="Z705" s="441"/>
    </row>
    <row r="706" spans="1:26" ht="12.75" customHeight="1" x14ac:dyDescent="0.2">
      <c r="A706" s="441"/>
      <c r="B706" s="441"/>
      <c r="C706" s="441"/>
      <c r="D706" s="447"/>
      <c r="E706" s="447"/>
      <c r="F706" s="447"/>
      <c r="G706" s="447"/>
      <c r="H706" s="447"/>
      <c r="I706" s="447"/>
      <c r="J706" s="447"/>
      <c r="K706" s="447"/>
      <c r="L706" s="447"/>
      <c r="M706" s="447"/>
      <c r="N706" s="447"/>
      <c r="O706" s="441"/>
      <c r="P706" s="441"/>
      <c r="Q706" s="441"/>
      <c r="R706" s="441"/>
      <c r="S706" s="441"/>
      <c r="T706" s="441"/>
      <c r="U706" s="441"/>
      <c r="V706" s="441"/>
      <c r="W706" s="441"/>
      <c r="X706" s="441"/>
      <c r="Y706" s="441"/>
      <c r="Z706" s="441"/>
    </row>
    <row r="707" spans="1:26" ht="12.75" customHeight="1" x14ac:dyDescent="0.2">
      <c r="A707" s="441"/>
      <c r="B707" s="441"/>
      <c r="C707" s="441"/>
      <c r="D707" s="447"/>
      <c r="E707" s="447"/>
      <c r="F707" s="447"/>
      <c r="G707" s="447"/>
      <c r="H707" s="447"/>
      <c r="I707" s="447"/>
      <c r="J707" s="447"/>
      <c r="K707" s="447"/>
      <c r="L707" s="447"/>
      <c r="M707" s="447"/>
      <c r="N707" s="447"/>
      <c r="O707" s="441"/>
      <c r="P707" s="441"/>
      <c r="Q707" s="441"/>
      <c r="R707" s="441"/>
      <c r="S707" s="441"/>
      <c r="T707" s="441"/>
      <c r="U707" s="441"/>
      <c r="V707" s="441"/>
      <c r="W707" s="441"/>
      <c r="X707" s="441"/>
      <c r="Y707" s="441"/>
      <c r="Z707" s="441"/>
    </row>
    <row r="708" spans="1:26" ht="12.75" customHeight="1" x14ac:dyDescent="0.2">
      <c r="A708" s="441"/>
      <c r="B708" s="441"/>
      <c r="C708" s="441"/>
      <c r="D708" s="447"/>
      <c r="E708" s="447"/>
      <c r="F708" s="447"/>
      <c r="G708" s="447"/>
      <c r="H708" s="447"/>
      <c r="I708" s="447"/>
      <c r="J708" s="447"/>
      <c r="K708" s="447"/>
      <c r="L708" s="447"/>
      <c r="M708" s="447"/>
      <c r="N708" s="447"/>
      <c r="O708" s="441"/>
      <c r="P708" s="441"/>
      <c r="Q708" s="441"/>
      <c r="R708" s="441"/>
      <c r="S708" s="441"/>
      <c r="T708" s="441"/>
      <c r="U708" s="441"/>
      <c r="V708" s="441"/>
      <c r="W708" s="441"/>
      <c r="X708" s="441"/>
      <c r="Y708" s="441"/>
      <c r="Z708" s="441"/>
    </row>
    <row r="709" spans="1:26" ht="12.75" customHeight="1" x14ac:dyDescent="0.2">
      <c r="A709" s="441"/>
      <c r="B709" s="441"/>
      <c r="C709" s="441"/>
      <c r="D709" s="447"/>
      <c r="E709" s="447"/>
      <c r="F709" s="447"/>
      <c r="G709" s="447"/>
      <c r="H709" s="447"/>
      <c r="I709" s="447"/>
      <c r="J709" s="447"/>
      <c r="K709" s="447"/>
      <c r="L709" s="447"/>
      <c r="M709" s="447"/>
      <c r="N709" s="447"/>
      <c r="O709" s="441"/>
      <c r="P709" s="441"/>
      <c r="Q709" s="441"/>
      <c r="R709" s="441"/>
      <c r="S709" s="441"/>
      <c r="T709" s="441"/>
      <c r="U709" s="441"/>
      <c r="V709" s="441"/>
      <c r="W709" s="441"/>
      <c r="X709" s="441"/>
      <c r="Y709" s="441"/>
      <c r="Z709" s="441"/>
    </row>
    <row r="710" spans="1:26" ht="12.75" customHeight="1" x14ac:dyDescent="0.2">
      <c r="A710" s="441"/>
      <c r="B710" s="441"/>
      <c r="C710" s="441"/>
      <c r="D710" s="447"/>
      <c r="E710" s="447"/>
      <c r="F710" s="447"/>
      <c r="G710" s="447"/>
      <c r="H710" s="447"/>
      <c r="I710" s="447"/>
      <c r="J710" s="447"/>
      <c r="K710" s="447"/>
      <c r="L710" s="447"/>
      <c r="M710" s="447"/>
      <c r="N710" s="447"/>
      <c r="O710" s="441"/>
      <c r="P710" s="441"/>
      <c r="Q710" s="441"/>
      <c r="R710" s="441"/>
      <c r="S710" s="441"/>
      <c r="T710" s="441"/>
      <c r="U710" s="441"/>
      <c r="V710" s="441"/>
      <c r="W710" s="441"/>
      <c r="X710" s="441"/>
      <c r="Y710" s="441"/>
      <c r="Z710" s="441"/>
    </row>
    <row r="711" spans="1:26" ht="12.75" customHeight="1" x14ac:dyDescent="0.2">
      <c r="A711" s="441"/>
      <c r="B711" s="441"/>
      <c r="C711" s="441"/>
      <c r="D711" s="447"/>
      <c r="E711" s="447"/>
      <c r="F711" s="447"/>
      <c r="G711" s="447"/>
      <c r="H711" s="447"/>
      <c r="I711" s="447"/>
      <c r="J711" s="447"/>
      <c r="K711" s="447"/>
      <c r="L711" s="447"/>
      <c r="M711" s="447"/>
      <c r="N711" s="447"/>
      <c r="O711" s="441"/>
      <c r="P711" s="441"/>
      <c r="Q711" s="441"/>
      <c r="R711" s="441"/>
      <c r="S711" s="441"/>
      <c r="T711" s="441"/>
      <c r="U711" s="441"/>
      <c r="V711" s="441"/>
      <c r="W711" s="441"/>
      <c r="X711" s="441"/>
      <c r="Y711" s="441"/>
      <c r="Z711" s="441"/>
    </row>
    <row r="712" spans="1:26" ht="12.75" customHeight="1" x14ac:dyDescent="0.2">
      <c r="A712" s="441"/>
      <c r="B712" s="441"/>
      <c r="C712" s="441"/>
      <c r="D712" s="447"/>
      <c r="E712" s="447"/>
      <c r="F712" s="447"/>
      <c r="G712" s="447"/>
      <c r="H712" s="447"/>
      <c r="I712" s="447"/>
      <c r="J712" s="447"/>
      <c r="K712" s="447"/>
      <c r="L712" s="447"/>
      <c r="M712" s="447"/>
      <c r="N712" s="447"/>
      <c r="O712" s="441"/>
      <c r="P712" s="441"/>
      <c r="Q712" s="441"/>
      <c r="R712" s="441"/>
      <c r="S712" s="441"/>
      <c r="T712" s="441"/>
      <c r="U712" s="441"/>
      <c r="V712" s="441"/>
      <c r="W712" s="441"/>
      <c r="X712" s="441"/>
      <c r="Y712" s="441"/>
      <c r="Z712" s="441"/>
    </row>
    <row r="713" spans="1:26" ht="12.75" customHeight="1" x14ac:dyDescent="0.2">
      <c r="A713" s="441"/>
      <c r="B713" s="441"/>
      <c r="C713" s="441"/>
      <c r="D713" s="447"/>
      <c r="E713" s="447"/>
      <c r="F713" s="447"/>
      <c r="G713" s="447"/>
      <c r="H713" s="447"/>
      <c r="I713" s="447"/>
      <c r="J713" s="447"/>
      <c r="K713" s="447"/>
      <c r="L713" s="447"/>
      <c r="M713" s="447"/>
      <c r="N713" s="447"/>
      <c r="O713" s="441"/>
      <c r="P713" s="441"/>
      <c r="Q713" s="441"/>
      <c r="R713" s="441"/>
      <c r="S713" s="441"/>
      <c r="T713" s="441"/>
      <c r="U713" s="441"/>
      <c r="V713" s="441"/>
      <c r="W713" s="441"/>
      <c r="X713" s="441"/>
      <c r="Y713" s="441"/>
      <c r="Z713" s="441"/>
    </row>
    <row r="714" spans="1:26" ht="12.75" customHeight="1" x14ac:dyDescent="0.2">
      <c r="A714" s="441"/>
      <c r="B714" s="441"/>
      <c r="C714" s="441"/>
      <c r="D714" s="447"/>
      <c r="E714" s="447"/>
      <c r="F714" s="447"/>
      <c r="G714" s="447"/>
      <c r="H714" s="447"/>
      <c r="I714" s="447"/>
      <c r="J714" s="447"/>
      <c r="K714" s="447"/>
      <c r="L714" s="447"/>
      <c r="M714" s="447"/>
      <c r="N714" s="447"/>
      <c r="O714" s="441"/>
      <c r="P714" s="441"/>
      <c r="Q714" s="441"/>
      <c r="R714" s="441"/>
      <c r="S714" s="441"/>
      <c r="T714" s="441"/>
      <c r="U714" s="441"/>
      <c r="V714" s="441"/>
      <c r="W714" s="441"/>
      <c r="X714" s="441"/>
      <c r="Y714" s="441"/>
      <c r="Z714" s="441"/>
    </row>
    <row r="715" spans="1:26" ht="12.75" customHeight="1" x14ac:dyDescent="0.2">
      <c r="A715" s="441"/>
      <c r="B715" s="441"/>
      <c r="C715" s="441"/>
      <c r="D715" s="447"/>
      <c r="E715" s="447"/>
      <c r="F715" s="447"/>
      <c r="G715" s="447"/>
      <c r="H715" s="447"/>
      <c r="I715" s="447"/>
      <c r="J715" s="447"/>
      <c r="K715" s="447"/>
      <c r="L715" s="447"/>
      <c r="M715" s="447"/>
      <c r="N715" s="447"/>
      <c r="O715" s="441"/>
      <c r="P715" s="441"/>
      <c r="Q715" s="441"/>
      <c r="R715" s="441"/>
      <c r="S715" s="441"/>
      <c r="T715" s="441"/>
      <c r="U715" s="441"/>
      <c r="V715" s="441"/>
      <c r="W715" s="441"/>
      <c r="X715" s="441"/>
      <c r="Y715" s="441"/>
      <c r="Z715" s="441"/>
    </row>
    <row r="716" spans="1:26" ht="12.75" customHeight="1" x14ac:dyDescent="0.2">
      <c r="A716" s="441"/>
      <c r="B716" s="441"/>
      <c r="C716" s="441"/>
      <c r="D716" s="447"/>
      <c r="E716" s="447"/>
      <c r="F716" s="447"/>
      <c r="G716" s="447"/>
      <c r="H716" s="447"/>
      <c r="I716" s="447"/>
      <c r="J716" s="447"/>
      <c r="K716" s="447"/>
      <c r="L716" s="447"/>
      <c r="M716" s="447"/>
      <c r="N716" s="447"/>
      <c r="O716" s="441"/>
      <c r="P716" s="441"/>
      <c r="Q716" s="441"/>
      <c r="R716" s="441"/>
      <c r="S716" s="441"/>
      <c r="T716" s="441"/>
      <c r="U716" s="441"/>
      <c r="V716" s="441"/>
      <c r="W716" s="441"/>
      <c r="X716" s="441"/>
      <c r="Y716" s="441"/>
      <c r="Z716" s="441"/>
    </row>
    <row r="717" spans="1:26" ht="12.75" customHeight="1" x14ac:dyDescent="0.2">
      <c r="A717" s="441"/>
      <c r="B717" s="441"/>
      <c r="C717" s="441"/>
      <c r="D717" s="447"/>
      <c r="E717" s="447"/>
      <c r="F717" s="447"/>
      <c r="G717" s="447"/>
      <c r="H717" s="447"/>
      <c r="I717" s="447"/>
      <c r="J717" s="447"/>
      <c r="K717" s="447"/>
      <c r="L717" s="447"/>
      <c r="M717" s="447"/>
      <c r="N717" s="447"/>
      <c r="O717" s="441"/>
      <c r="P717" s="441"/>
      <c r="Q717" s="441"/>
      <c r="R717" s="441"/>
      <c r="S717" s="441"/>
      <c r="T717" s="441"/>
      <c r="U717" s="441"/>
      <c r="V717" s="441"/>
      <c r="W717" s="441"/>
      <c r="X717" s="441"/>
      <c r="Y717" s="441"/>
      <c r="Z717" s="441"/>
    </row>
    <row r="718" spans="1:26" ht="12.75" customHeight="1" x14ac:dyDescent="0.2">
      <c r="A718" s="441"/>
      <c r="B718" s="441"/>
      <c r="C718" s="441"/>
      <c r="D718" s="447"/>
      <c r="E718" s="447"/>
      <c r="F718" s="447"/>
      <c r="G718" s="447"/>
      <c r="H718" s="447"/>
      <c r="I718" s="447"/>
      <c r="J718" s="447"/>
      <c r="K718" s="447"/>
      <c r="L718" s="447"/>
      <c r="M718" s="447"/>
      <c r="N718" s="447"/>
      <c r="O718" s="441"/>
      <c r="P718" s="441"/>
      <c r="Q718" s="441"/>
      <c r="R718" s="441"/>
      <c r="S718" s="441"/>
      <c r="T718" s="441"/>
      <c r="U718" s="441"/>
      <c r="V718" s="441"/>
      <c r="W718" s="441"/>
      <c r="X718" s="441"/>
      <c r="Y718" s="441"/>
      <c r="Z718" s="441"/>
    </row>
    <row r="719" spans="1:26" ht="12.75" customHeight="1" x14ac:dyDescent="0.2">
      <c r="A719" s="441"/>
      <c r="B719" s="441"/>
      <c r="C719" s="441"/>
      <c r="D719" s="447"/>
      <c r="E719" s="447"/>
      <c r="F719" s="447"/>
      <c r="G719" s="447"/>
      <c r="H719" s="447"/>
      <c r="I719" s="447"/>
      <c r="J719" s="447"/>
      <c r="K719" s="447"/>
      <c r="L719" s="447"/>
      <c r="M719" s="447"/>
      <c r="N719" s="447"/>
      <c r="O719" s="441"/>
      <c r="P719" s="441"/>
      <c r="Q719" s="441"/>
      <c r="R719" s="441"/>
      <c r="S719" s="441"/>
      <c r="T719" s="441"/>
      <c r="U719" s="441"/>
      <c r="V719" s="441"/>
      <c r="W719" s="441"/>
      <c r="X719" s="441"/>
      <c r="Y719" s="441"/>
      <c r="Z719" s="441"/>
    </row>
    <row r="720" spans="1:26" ht="12.75" customHeight="1" x14ac:dyDescent="0.2">
      <c r="A720" s="441"/>
      <c r="B720" s="441"/>
      <c r="C720" s="441"/>
      <c r="D720" s="447"/>
      <c r="E720" s="447"/>
      <c r="F720" s="447"/>
      <c r="G720" s="447"/>
      <c r="H720" s="447"/>
      <c r="I720" s="447"/>
      <c r="J720" s="447"/>
      <c r="K720" s="447"/>
      <c r="L720" s="447"/>
      <c r="M720" s="447"/>
      <c r="N720" s="447"/>
      <c r="O720" s="441"/>
      <c r="P720" s="441"/>
      <c r="Q720" s="441"/>
      <c r="R720" s="441"/>
      <c r="S720" s="441"/>
      <c r="T720" s="441"/>
      <c r="U720" s="441"/>
      <c r="V720" s="441"/>
      <c r="W720" s="441"/>
      <c r="X720" s="441"/>
      <c r="Y720" s="441"/>
      <c r="Z720" s="441"/>
    </row>
    <row r="721" spans="1:26" ht="12.75" customHeight="1" x14ac:dyDescent="0.2">
      <c r="A721" s="441"/>
      <c r="B721" s="441"/>
      <c r="C721" s="441"/>
      <c r="D721" s="447"/>
      <c r="E721" s="447"/>
      <c r="F721" s="447"/>
      <c r="G721" s="447"/>
      <c r="H721" s="447"/>
      <c r="I721" s="447"/>
      <c r="J721" s="447"/>
      <c r="K721" s="447"/>
      <c r="L721" s="447"/>
      <c r="M721" s="447"/>
      <c r="N721" s="447"/>
      <c r="O721" s="441"/>
      <c r="P721" s="441"/>
      <c r="Q721" s="441"/>
      <c r="R721" s="441"/>
      <c r="S721" s="441"/>
      <c r="T721" s="441"/>
      <c r="U721" s="441"/>
      <c r="V721" s="441"/>
      <c r="W721" s="441"/>
      <c r="X721" s="441"/>
      <c r="Y721" s="441"/>
      <c r="Z721" s="441"/>
    </row>
    <row r="722" spans="1:26" ht="12.75" customHeight="1" x14ac:dyDescent="0.2">
      <c r="A722" s="441"/>
      <c r="B722" s="441"/>
      <c r="C722" s="441"/>
      <c r="D722" s="447"/>
      <c r="E722" s="447"/>
      <c r="F722" s="447"/>
      <c r="G722" s="447"/>
      <c r="H722" s="447"/>
      <c r="I722" s="447"/>
      <c r="J722" s="447"/>
      <c r="K722" s="447"/>
      <c r="L722" s="447"/>
      <c r="M722" s="447"/>
      <c r="N722" s="447"/>
      <c r="O722" s="441"/>
      <c r="P722" s="441"/>
      <c r="Q722" s="441"/>
      <c r="R722" s="441"/>
      <c r="S722" s="441"/>
      <c r="T722" s="441"/>
      <c r="U722" s="441"/>
      <c r="V722" s="441"/>
      <c r="W722" s="441"/>
      <c r="X722" s="441"/>
      <c r="Y722" s="441"/>
      <c r="Z722" s="441"/>
    </row>
    <row r="723" spans="1:26" ht="12.75" customHeight="1" x14ac:dyDescent="0.2">
      <c r="A723" s="441"/>
      <c r="B723" s="441"/>
      <c r="C723" s="441"/>
      <c r="D723" s="447"/>
      <c r="E723" s="447"/>
      <c r="F723" s="447"/>
      <c r="G723" s="447"/>
      <c r="H723" s="447"/>
      <c r="I723" s="447"/>
      <c r="J723" s="447"/>
      <c r="K723" s="447"/>
      <c r="L723" s="447"/>
      <c r="M723" s="447"/>
      <c r="N723" s="447"/>
      <c r="O723" s="441"/>
      <c r="P723" s="441"/>
      <c r="Q723" s="441"/>
      <c r="R723" s="441"/>
      <c r="S723" s="441"/>
      <c r="T723" s="441"/>
      <c r="U723" s="441"/>
      <c r="V723" s="441"/>
      <c r="W723" s="441"/>
      <c r="X723" s="441"/>
      <c r="Y723" s="441"/>
      <c r="Z723" s="441"/>
    </row>
    <row r="724" spans="1:26" ht="12.75" customHeight="1" x14ac:dyDescent="0.2">
      <c r="A724" s="441"/>
      <c r="B724" s="441"/>
      <c r="C724" s="441"/>
      <c r="D724" s="447"/>
      <c r="E724" s="447"/>
      <c r="F724" s="447"/>
      <c r="G724" s="447"/>
      <c r="H724" s="447"/>
      <c r="I724" s="447"/>
      <c r="J724" s="447"/>
      <c r="K724" s="447"/>
      <c r="L724" s="447"/>
      <c r="M724" s="447"/>
      <c r="N724" s="447"/>
      <c r="O724" s="441"/>
      <c r="P724" s="441"/>
      <c r="Q724" s="441"/>
      <c r="R724" s="441"/>
      <c r="S724" s="441"/>
      <c r="T724" s="441"/>
      <c r="U724" s="441"/>
      <c r="V724" s="441"/>
      <c r="W724" s="441"/>
      <c r="X724" s="441"/>
      <c r="Y724" s="441"/>
      <c r="Z724" s="441"/>
    </row>
    <row r="725" spans="1:26" ht="12.75" customHeight="1" x14ac:dyDescent="0.2">
      <c r="A725" s="441"/>
      <c r="B725" s="441"/>
      <c r="C725" s="441"/>
      <c r="D725" s="447"/>
      <c r="E725" s="447"/>
      <c r="F725" s="447"/>
      <c r="G725" s="447"/>
      <c r="H725" s="447"/>
      <c r="I725" s="447"/>
      <c r="J725" s="447"/>
      <c r="K725" s="447"/>
      <c r="L725" s="447"/>
      <c r="M725" s="447"/>
      <c r="N725" s="447"/>
      <c r="O725" s="441"/>
      <c r="P725" s="441"/>
      <c r="Q725" s="441"/>
      <c r="R725" s="441"/>
      <c r="S725" s="441"/>
      <c r="T725" s="441"/>
      <c r="U725" s="441"/>
      <c r="V725" s="441"/>
      <c r="W725" s="441"/>
      <c r="X725" s="441"/>
      <c r="Y725" s="441"/>
      <c r="Z725" s="441"/>
    </row>
    <row r="726" spans="1:26" ht="12.75" customHeight="1" x14ac:dyDescent="0.2">
      <c r="A726" s="441"/>
      <c r="B726" s="441"/>
      <c r="C726" s="441"/>
      <c r="D726" s="447"/>
      <c r="E726" s="447"/>
      <c r="F726" s="447"/>
      <c r="G726" s="447"/>
      <c r="H726" s="447"/>
      <c r="I726" s="447"/>
      <c r="J726" s="447"/>
      <c r="K726" s="447"/>
      <c r="L726" s="447"/>
      <c r="M726" s="447"/>
      <c r="N726" s="447"/>
      <c r="O726" s="441"/>
      <c r="P726" s="441"/>
      <c r="Q726" s="441"/>
      <c r="R726" s="441"/>
      <c r="S726" s="441"/>
      <c r="T726" s="441"/>
      <c r="U726" s="441"/>
      <c r="V726" s="441"/>
      <c r="W726" s="441"/>
      <c r="X726" s="441"/>
      <c r="Y726" s="441"/>
      <c r="Z726" s="441"/>
    </row>
    <row r="727" spans="1:26" ht="12.75" customHeight="1" x14ac:dyDescent="0.2">
      <c r="A727" s="441"/>
      <c r="B727" s="441"/>
      <c r="C727" s="441"/>
      <c r="D727" s="447"/>
      <c r="E727" s="447"/>
      <c r="F727" s="447"/>
      <c r="G727" s="447"/>
      <c r="H727" s="447"/>
      <c r="I727" s="447"/>
      <c r="J727" s="447"/>
      <c r="K727" s="447"/>
      <c r="L727" s="447"/>
      <c r="M727" s="447"/>
      <c r="N727" s="447"/>
      <c r="O727" s="441"/>
      <c r="P727" s="441"/>
      <c r="Q727" s="441"/>
      <c r="R727" s="441"/>
      <c r="S727" s="441"/>
      <c r="T727" s="441"/>
      <c r="U727" s="441"/>
      <c r="V727" s="441"/>
      <c r="W727" s="441"/>
      <c r="X727" s="441"/>
      <c r="Y727" s="441"/>
      <c r="Z727" s="441"/>
    </row>
    <row r="728" spans="1:26" ht="12.75" customHeight="1" x14ac:dyDescent="0.2">
      <c r="A728" s="441"/>
      <c r="B728" s="441"/>
      <c r="C728" s="441"/>
      <c r="D728" s="447"/>
      <c r="E728" s="447"/>
      <c r="F728" s="447"/>
      <c r="G728" s="447"/>
      <c r="H728" s="447"/>
      <c r="I728" s="447"/>
      <c r="J728" s="447"/>
      <c r="K728" s="447"/>
      <c r="L728" s="447"/>
      <c r="M728" s="447"/>
      <c r="N728" s="447"/>
      <c r="O728" s="441"/>
      <c r="P728" s="441"/>
      <c r="Q728" s="441"/>
      <c r="R728" s="441"/>
      <c r="S728" s="441"/>
      <c r="T728" s="441"/>
      <c r="U728" s="441"/>
      <c r="V728" s="441"/>
      <c r="W728" s="441"/>
      <c r="X728" s="441"/>
      <c r="Y728" s="441"/>
      <c r="Z728" s="441"/>
    </row>
    <row r="729" spans="1:26" ht="12.75" customHeight="1" x14ac:dyDescent="0.2">
      <c r="A729" s="441"/>
      <c r="B729" s="441"/>
      <c r="C729" s="441"/>
      <c r="D729" s="447"/>
      <c r="E729" s="447"/>
      <c r="F729" s="447"/>
      <c r="G729" s="447"/>
      <c r="H729" s="447"/>
      <c r="I729" s="447"/>
      <c r="J729" s="447"/>
      <c r="K729" s="447"/>
      <c r="L729" s="447"/>
      <c r="M729" s="447"/>
      <c r="N729" s="447"/>
      <c r="O729" s="441"/>
      <c r="P729" s="441"/>
      <c r="Q729" s="441"/>
      <c r="R729" s="441"/>
      <c r="S729" s="441"/>
      <c r="T729" s="441"/>
      <c r="U729" s="441"/>
      <c r="V729" s="441"/>
      <c r="W729" s="441"/>
      <c r="X729" s="441"/>
      <c r="Y729" s="441"/>
      <c r="Z729" s="441"/>
    </row>
    <row r="730" spans="1:26" ht="12.75" customHeight="1" x14ac:dyDescent="0.2">
      <c r="A730" s="441"/>
      <c r="B730" s="441"/>
      <c r="C730" s="441"/>
      <c r="D730" s="447"/>
      <c r="E730" s="447"/>
      <c r="F730" s="447"/>
      <c r="G730" s="447"/>
      <c r="H730" s="447"/>
      <c r="I730" s="447"/>
      <c r="J730" s="447"/>
      <c r="K730" s="447"/>
      <c r="L730" s="447"/>
      <c r="M730" s="447"/>
      <c r="N730" s="447"/>
      <c r="O730" s="441"/>
      <c r="P730" s="441"/>
      <c r="Q730" s="441"/>
      <c r="R730" s="441"/>
      <c r="S730" s="441"/>
      <c r="T730" s="441"/>
      <c r="U730" s="441"/>
      <c r="V730" s="441"/>
      <c r="W730" s="441"/>
      <c r="X730" s="441"/>
      <c r="Y730" s="441"/>
      <c r="Z730" s="441"/>
    </row>
    <row r="731" spans="1:26" ht="12.75" customHeight="1" x14ac:dyDescent="0.2">
      <c r="A731" s="441"/>
      <c r="B731" s="441"/>
      <c r="C731" s="441"/>
      <c r="D731" s="447"/>
      <c r="E731" s="447"/>
      <c r="F731" s="447"/>
      <c r="G731" s="447"/>
      <c r="H731" s="447"/>
      <c r="I731" s="447"/>
      <c r="J731" s="447"/>
      <c r="K731" s="447"/>
      <c r="L731" s="447"/>
      <c r="M731" s="447"/>
      <c r="N731" s="447"/>
      <c r="O731" s="441"/>
      <c r="P731" s="441"/>
      <c r="Q731" s="441"/>
      <c r="R731" s="441"/>
      <c r="S731" s="441"/>
      <c r="T731" s="441"/>
      <c r="U731" s="441"/>
      <c r="V731" s="441"/>
      <c r="W731" s="441"/>
      <c r="X731" s="441"/>
      <c r="Y731" s="441"/>
      <c r="Z731" s="441"/>
    </row>
    <row r="732" spans="1:26" ht="12.75" customHeight="1" x14ac:dyDescent="0.2">
      <c r="A732" s="441"/>
      <c r="B732" s="441"/>
      <c r="C732" s="441"/>
      <c r="D732" s="447"/>
      <c r="E732" s="447"/>
      <c r="F732" s="447"/>
      <c r="G732" s="447"/>
      <c r="H732" s="447"/>
      <c r="I732" s="447"/>
      <c r="J732" s="447"/>
      <c r="K732" s="447"/>
      <c r="L732" s="447"/>
      <c r="M732" s="447"/>
      <c r="N732" s="447"/>
      <c r="O732" s="441"/>
      <c r="P732" s="441"/>
      <c r="Q732" s="441"/>
      <c r="R732" s="441"/>
      <c r="S732" s="441"/>
      <c r="T732" s="441"/>
      <c r="U732" s="441"/>
      <c r="V732" s="441"/>
      <c r="W732" s="441"/>
      <c r="X732" s="441"/>
      <c r="Y732" s="441"/>
      <c r="Z732" s="441"/>
    </row>
    <row r="733" spans="1:26" ht="12.75" customHeight="1" x14ac:dyDescent="0.2">
      <c r="A733" s="441"/>
      <c r="B733" s="441"/>
      <c r="C733" s="441"/>
      <c r="D733" s="447"/>
      <c r="E733" s="447"/>
      <c r="F733" s="447"/>
      <c r="G733" s="447"/>
      <c r="H733" s="447"/>
      <c r="I733" s="447"/>
      <c r="J733" s="447"/>
      <c r="K733" s="447"/>
      <c r="L733" s="447"/>
      <c r="M733" s="447"/>
      <c r="N733" s="447"/>
      <c r="O733" s="441"/>
      <c r="P733" s="441"/>
      <c r="Q733" s="441"/>
      <c r="R733" s="441"/>
      <c r="S733" s="441"/>
      <c r="T733" s="441"/>
      <c r="U733" s="441"/>
      <c r="V733" s="441"/>
      <c r="W733" s="441"/>
      <c r="X733" s="441"/>
      <c r="Y733" s="441"/>
      <c r="Z733" s="441"/>
    </row>
    <row r="734" spans="1:26" ht="12.75" customHeight="1" x14ac:dyDescent="0.2">
      <c r="A734" s="441"/>
      <c r="B734" s="441"/>
      <c r="C734" s="441"/>
      <c r="D734" s="447"/>
      <c r="E734" s="447"/>
      <c r="F734" s="447"/>
      <c r="G734" s="447"/>
      <c r="H734" s="447"/>
      <c r="I734" s="447"/>
      <c r="J734" s="447"/>
      <c r="K734" s="447"/>
      <c r="L734" s="447"/>
      <c r="M734" s="447"/>
      <c r="N734" s="447"/>
      <c r="O734" s="441"/>
      <c r="P734" s="441"/>
      <c r="Q734" s="441"/>
      <c r="R734" s="441"/>
      <c r="S734" s="441"/>
      <c r="T734" s="441"/>
      <c r="U734" s="441"/>
      <c r="V734" s="441"/>
      <c r="W734" s="441"/>
      <c r="X734" s="441"/>
      <c r="Y734" s="441"/>
      <c r="Z734" s="441"/>
    </row>
    <row r="735" spans="1:26" ht="12.75" customHeight="1" x14ac:dyDescent="0.2">
      <c r="A735" s="441"/>
      <c r="B735" s="441"/>
      <c r="C735" s="441"/>
      <c r="D735" s="447"/>
      <c r="E735" s="447"/>
      <c r="F735" s="447"/>
      <c r="G735" s="447"/>
      <c r="H735" s="447"/>
      <c r="I735" s="447"/>
      <c r="J735" s="447"/>
      <c r="K735" s="447"/>
      <c r="L735" s="447"/>
      <c r="M735" s="447"/>
      <c r="N735" s="447"/>
      <c r="O735" s="441"/>
      <c r="P735" s="441"/>
      <c r="Q735" s="441"/>
      <c r="R735" s="441"/>
      <c r="S735" s="441"/>
      <c r="T735" s="441"/>
      <c r="U735" s="441"/>
      <c r="V735" s="441"/>
      <c r="W735" s="441"/>
      <c r="X735" s="441"/>
      <c r="Y735" s="441"/>
      <c r="Z735" s="441"/>
    </row>
    <row r="736" spans="1:26" ht="12.75" customHeight="1" x14ac:dyDescent="0.2">
      <c r="A736" s="441"/>
      <c r="B736" s="441"/>
      <c r="C736" s="441"/>
      <c r="D736" s="447"/>
      <c r="E736" s="447"/>
      <c r="F736" s="447"/>
      <c r="G736" s="447"/>
      <c r="H736" s="447"/>
      <c r="I736" s="447"/>
      <c r="J736" s="447"/>
      <c r="K736" s="447"/>
      <c r="L736" s="447"/>
      <c r="M736" s="447"/>
      <c r="N736" s="447"/>
      <c r="O736" s="441"/>
      <c r="P736" s="441"/>
      <c r="Q736" s="441"/>
      <c r="R736" s="441"/>
      <c r="S736" s="441"/>
      <c r="T736" s="441"/>
      <c r="U736" s="441"/>
      <c r="V736" s="441"/>
      <c r="W736" s="441"/>
      <c r="X736" s="441"/>
      <c r="Y736" s="441"/>
      <c r="Z736" s="441"/>
    </row>
    <row r="737" spans="1:26" ht="12.75" customHeight="1" x14ac:dyDescent="0.2">
      <c r="A737" s="441"/>
      <c r="B737" s="441"/>
      <c r="C737" s="441"/>
      <c r="D737" s="447"/>
      <c r="E737" s="447"/>
      <c r="F737" s="447"/>
      <c r="G737" s="447"/>
      <c r="H737" s="447"/>
      <c r="I737" s="447"/>
      <c r="J737" s="447"/>
      <c r="K737" s="447"/>
      <c r="L737" s="447"/>
      <c r="M737" s="447"/>
      <c r="N737" s="447"/>
      <c r="O737" s="441"/>
      <c r="P737" s="441"/>
      <c r="Q737" s="441"/>
      <c r="R737" s="441"/>
      <c r="S737" s="441"/>
      <c r="T737" s="441"/>
      <c r="U737" s="441"/>
      <c r="V737" s="441"/>
      <c r="W737" s="441"/>
      <c r="X737" s="441"/>
      <c r="Y737" s="441"/>
      <c r="Z737" s="441"/>
    </row>
    <row r="738" spans="1:26" ht="12.75" customHeight="1" x14ac:dyDescent="0.2">
      <c r="A738" s="441"/>
      <c r="B738" s="441"/>
      <c r="C738" s="441"/>
      <c r="D738" s="447"/>
      <c r="E738" s="447"/>
      <c r="F738" s="447"/>
      <c r="G738" s="447"/>
      <c r="H738" s="447"/>
      <c r="I738" s="447"/>
      <c r="J738" s="447"/>
      <c r="K738" s="447"/>
      <c r="L738" s="447"/>
      <c r="M738" s="447"/>
      <c r="N738" s="447"/>
      <c r="O738" s="441"/>
      <c r="P738" s="441"/>
      <c r="Q738" s="441"/>
      <c r="R738" s="441"/>
      <c r="S738" s="441"/>
      <c r="T738" s="441"/>
      <c r="U738" s="441"/>
      <c r="V738" s="441"/>
      <c r="W738" s="441"/>
      <c r="X738" s="441"/>
      <c r="Y738" s="441"/>
      <c r="Z738" s="441"/>
    </row>
    <row r="739" spans="1:26" ht="12.75" customHeight="1" x14ac:dyDescent="0.2">
      <c r="A739" s="441"/>
      <c r="B739" s="441"/>
      <c r="C739" s="441"/>
      <c r="D739" s="447"/>
      <c r="E739" s="447"/>
      <c r="F739" s="447"/>
      <c r="G739" s="447"/>
      <c r="H739" s="447"/>
      <c r="I739" s="447"/>
      <c r="J739" s="447"/>
      <c r="K739" s="447"/>
      <c r="L739" s="447"/>
      <c r="M739" s="447"/>
      <c r="N739" s="447"/>
      <c r="O739" s="441"/>
      <c r="P739" s="441"/>
      <c r="Q739" s="441"/>
      <c r="R739" s="441"/>
      <c r="S739" s="441"/>
      <c r="T739" s="441"/>
      <c r="U739" s="441"/>
      <c r="V739" s="441"/>
      <c r="W739" s="441"/>
      <c r="X739" s="441"/>
      <c r="Y739" s="441"/>
      <c r="Z739" s="441"/>
    </row>
    <row r="740" spans="1:26" ht="12.75" customHeight="1" x14ac:dyDescent="0.2">
      <c r="A740" s="441"/>
      <c r="B740" s="441"/>
      <c r="C740" s="441"/>
      <c r="D740" s="447"/>
      <c r="E740" s="447"/>
      <c r="F740" s="447"/>
      <c r="G740" s="447"/>
      <c r="H740" s="447"/>
      <c r="I740" s="447"/>
      <c r="J740" s="447"/>
      <c r="K740" s="447"/>
      <c r="L740" s="447"/>
      <c r="M740" s="447"/>
      <c r="N740" s="447"/>
      <c r="O740" s="441"/>
      <c r="P740" s="441"/>
      <c r="Q740" s="441"/>
      <c r="R740" s="441"/>
      <c r="S740" s="441"/>
      <c r="T740" s="441"/>
      <c r="U740" s="441"/>
      <c r="V740" s="441"/>
      <c r="W740" s="441"/>
      <c r="X740" s="441"/>
      <c r="Y740" s="441"/>
      <c r="Z740" s="441"/>
    </row>
    <row r="741" spans="1:26" ht="12.75" customHeight="1" x14ac:dyDescent="0.2">
      <c r="A741" s="441"/>
      <c r="B741" s="441"/>
      <c r="C741" s="441"/>
      <c r="D741" s="447"/>
      <c r="E741" s="447"/>
      <c r="F741" s="447"/>
      <c r="G741" s="447"/>
      <c r="H741" s="447"/>
      <c r="I741" s="447"/>
      <c r="J741" s="447"/>
      <c r="K741" s="447"/>
      <c r="L741" s="447"/>
      <c r="M741" s="447"/>
      <c r="N741" s="447"/>
      <c r="O741" s="441"/>
      <c r="P741" s="441"/>
      <c r="Q741" s="441"/>
      <c r="R741" s="441"/>
      <c r="S741" s="441"/>
      <c r="T741" s="441"/>
      <c r="U741" s="441"/>
      <c r="V741" s="441"/>
      <c r="W741" s="441"/>
      <c r="X741" s="441"/>
      <c r="Y741" s="441"/>
      <c r="Z741" s="441"/>
    </row>
    <row r="742" spans="1:26" ht="12.75" customHeight="1" x14ac:dyDescent="0.2">
      <c r="A742" s="441"/>
      <c r="B742" s="441"/>
      <c r="C742" s="441"/>
      <c r="D742" s="447"/>
      <c r="E742" s="447"/>
      <c r="F742" s="447"/>
      <c r="G742" s="447"/>
      <c r="H742" s="447"/>
      <c r="I742" s="447"/>
      <c r="J742" s="447"/>
      <c r="K742" s="447"/>
      <c r="L742" s="447"/>
      <c r="M742" s="447"/>
      <c r="N742" s="447"/>
      <c r="O742" s="441"/>
      <c r="P742" s="441"/>
      <c r="Q742" s="441"/>
      <c r="R742" s="441"/>
      <c r="S742" s="441"/>
      <c r="T742" s="441"/>
      <c r="U742" s="441"/>
      <c r="V742" s="441"/>
      <c r="W742" s="441"/>
      <c r="X742" s="441"/>
      <c r="Y742" s="441"/>
      <c r="Z742" s="441"/>
    </row>
    <row r="743" spans="1:26" ht="12.75" customHeight="1" x14ac:dyDescent="0.2">
      <c r="A743" s="441"/>
      <c r="B743" s="441"/>
      <c r="C743" s="441"/>
      <c r="D743" s="447"/>
      <c r="E743" s="447"/>
      <c r="F743" s="447"/>
      <c r="G743" s="447"/>
      <c r="H743" s="447"/>
      <c r="I743" s="447"/>
      <c r="J743" s="447"/>
      <c r="K743" s="447"/>
      <c r="L743" s="447"/>
      <c r="M743" s="447"/>
      <c r="N743" s="447"/>
      <c r="O743" s="441"/>
      <c r="P743" s="441"/>
      <c r="Q743" s="441"/>
      <c r="R743" s="441"/>
      <c r="S743" s="441"/>
      <c r="T743" s="441"/>
      <c r="U743" s="441"/>
      <c r="V743" s="441"/>
      <c r="W743" s="441"/>
      <c r="X743" s="441"/>
      <c r="Y743" s="441"/>
      <c r="Z743" s="441"/>
    </row>
    <row r="744" spans="1:26" ht="12.75" customHeight="1" x14ac:dyDescent="0.2">
      <c r="A744" s="441"/>
      <c r="B744" s="441"/>
      <c r="C744" s="441"/>
      <c r="D744" s="447"/>
      <c r="E744" s="447"/>
      <c r="F744" s="447"/>
      <c r="G744" s="447"/>
      <c r="H744" s="447"/>
      <c r="I744" s="447"/>
      <c r="J744" s="447"/>
      <c r="K744" s="447"/>
      <c r="L744" s="447"/>
      <c r="M744" s="447"/>
      <c r="N744" s="447"/>
      <c r="O744" s="441"/>
      <c r="P744" s="441"/>
      <c r="Q744" s="441"/>
      <c r="R744" s="441"/>
      <c r="S744" s="441"/>
      <c r="T744" s="441"/>
      <c r="U744" s="441"/>
      <c r="V744" s="441"/>
      <c r="W744" s="441"/>
      <c r="X744" s="441"/>
      <c r="Y744" s="441"/>
      <c r="Z744" s="441"/>
    </row>
    <row r="745" spans="1:26" ht="12.75" customHeight="1" x14ac:dyDescent="0.2">
      <c r="A745" s="441"/>
      <c r="B745" s="441"/>
      <c r="C745" s="441"/>
      <c r="D745" s="447"/>
      <c r="E745" s="447"/>
      <c r="F745" s="447"/>
      <c r="G745" s="447"/>
      <c r="H745" s="447"/>
      <c r="I745" s="447"/>
      <c r="J745" s="447"/>
      <c r="K745" s="447"/>
      <c r="L745" s="447"/>
      <c r="M745" s="447"/>
      <c r="N745" s="447"/>
      <c r="O745" s="441"/>
      <c r="P745" s="441"/>
      <c r="Q745" s="441"/>
      <c r="R745" s="441"/>
      <c r="S745" s="441"/>
      <c r="T745" s="441"/>
      <c r="U745" s="441"/>
      <c r="V745" s="441"/>
      <c r="W745" s="441"/>
      <c r="X745" s="441"/>
      <c r="Y745" s="441"/>
      <c r="Z745" s="441"/>
    </row>
    <row r="746" spans="1:26" ht="12.75" customHeight="1" x14ac:dyDescent="0.2">
      <c r="A746" s="441"/>
      <c r="B746" s="441"/>
      <c r="C746" s="441"/>
      <c r="D746" s="447"/>
      <c r="E746" s="447"/>
      <c r="F746" s="447"/>
      <c r="G746" s="447"/>
      <c r="H746" s="447"/>
      <c r="I746" s="447"/>
      <c r="J746" s="447"/>
      <c r="K746" s="447"/>
      <c r="L746" s="447"/>
      <c r="M746" s="447"/>
      <c r="N746" s="447"/>
      <c r="O746" s="441"/>
      <c r="P746" s="441"/>
      <c r="Q746" s="441"/>
      <c r="R746" s="441"/>
      <c r="S746" s="441"/>
      <c r="T746" s="441"/>
      <c r="U746" s="441"/>
      <c r="V746" s="441"/>
      <c r="W746" s="441"/>
      <c r="X746" s="441"/>
      <c r="Y746" s="441"/>
      <c r="Z746" s="441"/>
    </row>
    <row r="747" spans="1:26" ht="12.75" customHeight="1" x14ac:dyDescent="0.2">
      <c r="A747" s="441"/>
      <c r="B747" s="441"/>
      <c r="C747" s="441"/>
      <c r="D747" s="447"/>
      <c r="E747" s="447"/>
      <c r="F747" s="447"/>
      <c r="G747" s="447"/>
      <c r="H747" s="447"/>
      <c r="I747" s="447"/>
      <c r="J747" s="447"/>
      <c r="K747" s="447"/>
      <c r="L747" s="447"/>
      <c r="M747" s="447"/>
      <c r="N747" s="447"/>
      <c r="O747" s="441"/>
      <c r="P747" s="441"/>
      <c r="Q747" s="441"/>
      <c r="R747" s="441"/>
      <c r="S747" s="441"/>
      <c r="T747" s="441"/>
      <c r="U747" s="441"/>
      <c r="V747" s="441"/>
      <c r="W747" s="441"/>
      <c r="X747" s="441"/>
      <c r="Y747" s="441"/>
      <c r="Z747" s="441"/>
    </row>
    <row r="748" spans="1:26" ht="12.75" customHeight="1" x14ac:dyDescent="0.2">
      <c r="A748" s="441"/>
      <c r="B748" s="441"/>
      <c r="C748" s="441"/>
      <c r="D748" s="447"/>
      <c r="E748" s="447"/>
      <c r="F748" s="447"/>
      <c r="G748" s="447"/>
      <c r="H748" s="447"/>
      <c r="I748" s="447"/>
      <c r="J748" s="447"/>
      <c r="K748" s="447"/>
      <c r="L748" s="447"/>
      <c r="M748" s="447"/>
      <c r="N748" s="447"/>
      <c r="O748" s="441"/>
      <c r="P748" s="441"/>
      <c r="Q748" s="441"/>
      <c r="R748" s="441"/>
      <c r="S748" s="441"/>
      <c r="T748" s="441"/>
      <c r="U748" s="441"/>
      <c r="V748" s="441"/>
      <c r="W748" s="441"/>
      <c r="X748" s="441"/>
      <c r="Y748" s="441"/>
      <c r="Z748" s="441"/>
    </row>
    <row r="749" spans="1:26" ht="12.75" customHeight="1" x14ac:dyDescent="0.2">
      <c r="A749" s="441"/>
      <c r="B749" s="441"/>
      <c r="C749" s="441"/>
      <c r="D749" s="447"/>
      <c r="E749" s="447"/>
      <c r="F749" s="447"/>
      <c r="G749" s="447"/>
      <c r="H749" s="447"/>
      <c r="I749" s="447"/>
      <c r="J749" s="447"/>
      <c r="K749" s="447"/>
      <c r="L749" s="447"/>
      <c r="M749" s="447"/>
      <c r="N749" s="447"/>
      <c r="O749" s="441"/>
      <c r="P749" s="441"/>
      <c r="Q749" s="441"/>
      <c r="R749" s="441"/>
      <c r="S749" s="441"/>
      <c r="T749" s="441"/>
      <c r="U749" s="441"/>
      <c r="V749" s="441"/>
      <c r="W749" s="441"/>
      <c r="X749" s="441"/>
      <c r="Y749" s="441"/>
      <c r="Z749" s="441"/>
    </row>
    <row r="750" spans="1:26" ht="12.75" customHeight="1" x14ac:dyDescent="0.2">
      <c r="A750" s="441"/>
      <c r="B750" s="441"/>
      <c r="C750" s="441"/>
      <c r="D750" s="447"/>
      <c r="E750" s="447"/>
      <c r="F750" s="447"/>
      <c r="G750" s="447"/>
      <c r="H750" s="447"/>
      <c r="I750" s="447"/>
      <c r="J750" s="447"/>
      <c r="K750" s="447"/>
      <c r="L750" s="447"/>
      <c r="M750" s="447"/>
      <c r="N750" s="447"/>
      <c r="O750" s="441"/>
      <c r="P750" s="441"/>
      <c r="Q750" s="441"/>
      <c r="R750" s="441"/>
      <c r="S750" s="441"/>
      <c r="T750" s="441"/>
      <c r="U750" s="441"/>
      <c r="V750" s="441"/>
      <c r="W750" s="441"/>
      <c r="X750" s="441"/>
      <c r="Y750" s="441"/>
      <c r="Z750" s="441"/>
    </row>
    <row r="751" spans="1:26" ht="12.75" customHeight="1" x14ac:dyDescent="0.2">
      <c r="A751" s="441"/>
      <c r="B751" s="441"/>
      <c r="C751" s="441"/>
      <c r="D751" s="447"/>
      <c r="E751" s="447"/>
      <c r="F751" s="447"/>
      <c r="G751" s="447"/>
      <c r="H751" s="447"/>
      <c r="I751" s="447"/>
      <c r="J751" s="447"/>
      <c r="K751" s="447"/>
      <c r="L751" s="447"/>
      <c r="M751" s="447"/>
      <c r="N751" s="447"/>
      <c r="O751" s="441"/>
      <c r="P751" s="441"/>
      <c r="Q751" s="441"/>
      <c r="R751" s="441"/>
      <c r="S751" s="441"/>
      <c r="T751" s="441"/>
      <c r="U751" s="441"/>
      <c r="V751" s="441"/>
      <c r="W751" s="441"/>
      <c r="X751" s="441"/>
      <c r="Y751" s="441"/>
      <c r="Z751" s="441"/>
    </row>
    <row r="752" spans="1:26" ht="12.75" customHeight="1" x14ac:dyDescent="0.2">
      <c r="A752" s="441"/>
      <c r="B752" s="441"/>
      <c r="C752" s="441"/>
      <c r="D752" s="447"/>
      <c r="E752" s="447"/>
      <c r="F752" s="447"/>
      <c r="G752" s="447"/>
      <c r="H752" s="447"/>
      <c r="I752" s="447"/>
      <c r="J752" s="447"/>
      <c r="K752" s="447"/>
      <c r="L752" s="447"/>
      <c r="M752" s="447"/>
      <c r="N752" s="447"/>
      <c r="O752" s="441"/>
      <c r="P752" s="441"/>
      <c r="Q752" s="441"/>
      <c r="R752" s="441"/>
      <c r="S752" s="441"/>
      <c r="T752" s="441"/>
      <c r="U752" s="441"/>
      <c r="V752" s="441"/>
      <c r="W752" s="441"/>
      <c r="X752" s="441"/>
      <c r="Y752" s="441"/>
      <c r="Z752" s="441"/>
    </row>
    <row r="753" spans="1:26" ht="12.75" customHeight="1" x14ac:dyDescent="0.2">
      <c r="A753" s="441"/>
      <c r="B753" s="441"/>
      <c r="C753" s="441"/>
      <c r="D753" s="447"/>
      <c r="E753" s="447"/>
      <c r="F753" s="447"/>
      <c r="G753" s="447"/>
      <c r="H753" s="447"/>
      <c r="I753" s="447"/>
      <c r="J753" s="447"/>
      <c r="K753" s="447"/>
      <c r="L753" s="447"/>
      <c r="M753" s="447"/>
      <c r="N753" s="447"/>
      <c r="O753" s="441"/>
      <c r="P753" s="441"/>
      <c r="Q753" s="441"/>
      <c r="R753" s="441"/>
      <c r="S753" s="441"/>
      <c r="T753" s="441"/>
      <c r="U753" s="441"/>
      <c r="V753" s="441"/>
      <c r="W753" s="441"/>
      <c r="X753" s="441"/>
      <c r="Y753" s="441"/>
      <c r="Z753" s="441"/>
    </row>
    <row r="754" spans="1:26" ht="12.75" customHeight="1" x14ac:dyDescent="0.2">
      <c r="A754" s="441"/>
      <c r="B754" s="441"/>
      <c r="C754" s="441"/>
      <c r="D754" s="447"/>
      <c r="E754" s="447"/>
      <c r="F754" s="447"/>
      <c r="G754" s="447"/>
      <c r="H754" s="447"/>
      <c r="I754" s="447"/>
      <c r="J754" s="447"/>
      <c r="K754" s="447"/>
      <c r="L754" s="447"/>
      <c r="M754" s="447"/>
      <c r="N754" s="447"/>
      <c r="O754" s="441"/>
      <c r="P754" s="441"/>
      <c r="Q754" s="441"/>
      <c r="R754" s="441"/>
      <c r="S754" s="441"/>
      <c r="T754" s="441"/>
      <c r="U754" s="441"/>
      <c r="V754" s="441"/>
      <c r="W754" s="441"/>
      <c r="X754" s="441"/>
      <c r="Y754" s="441"/>
      <c r="Z754" s="441"/>
    </row>
    <row r="755" spans="1:26" ht="12.75" customHeight="1" x14ac:dyDescent="0.2">
      <c r="A755" s="441"/>
      <c r="B755" s="441"/>
      <c r="C755" s="441"/>
      <c r="D755" s="447"/>
      <c r="E755" s="447"/>
      <c r="F755" s="447"/>
      <c r="G755" s="447"/>
      <c r="H755" s="447"/>
      <c r="I755" s="447"/>
      <c r="J755" s="447"/>
      <c r="K755" s="447"/>
      <c r="L755" s="447"/>
      <c r="M755" s="447"/>
      <c r="N755" s="447"/>
      <c r="O755" s="441"/>
      <c r="P755" s="441"/>
      <c r="Q755" s="441"/>
      <c r="R755" s="441"/>
      <c r="S755" s="441"/>
      <c r="T755" s="441"/>
      <c r="U755" s="441"/>
      <c r="V755" s="441"/>
      <c r="W755" s="441"/>
      <c r="X755" s="441"/>
      <c r="Y755" s="441"/>
      <c r="Z755" s="441"/>
    </row>
    <row r="756" spans="1:26" ht="12.75" customHeight="1" x14ac:dyDescent="0.2">
      <c r="A756" s="441"/>
      <c r="B756" s="441"/>
      <c r="C756" s="441"/>
      <c r="D756" s="447"/>
      <c r="E756" s="447"/>
      <c r="F756" s="447"/>
      <c r="G756" s="447"/>
      <c r="H756" s="447"/>
      <c r="I756" s="447"/>
      <c r="J756" s="447"/>
      <c r="K756" s="447"/>
      <c r="L756" s="447"/>
      <c r="M756" s="447"/>
      <c r="N756" s="447"/>
      <c r="O756" s="441"/>
      <c r="P756" s="441"/>
      <c r="Q756" s="441"/>
      <c r="R756" s="441"/>
      <c r="S756" s="441"/>
      <c r="T756" s="441"/>
      <c r="U756" s="441"/>
      <c r="V756" s="441"/>
      <c r="W756" s="441"/>
      <c r="X756" s="441"/>
      <c r="Y756" s="441"/>
      <c r="Z756" s="441"/>
    </row>
    <row r="757" spans="1:26" ht="12.75" customHeight="1" x14ac:dyDescent="0.2">
      <c r="A757" s="441"/>
      <c r="B757" s="441"/>
      <c r="C757" s="441"/>
      <c r="D757" s="447"/>
      <c r="E757" s="447"/>
      <c r="F757" s="447"/>
      <c r="G757" s="447"/>
      <c r="H757" s="447"/>
      <c r="I757" s="447"/>
      <c r="J757" s="447"/>
      <c r="K757" s="447"/>
      <c r="L757" s="447"/>
      <c r="M757" s="447"/>
      <c r="N757" s="447"/>
      <c r="O757" s="441"/>
      <c r="P757" s="441"/>
      <c r="Q757" s="441"/>
      <c r="R757" s="441"/>
      <c r="S757" s="441"/>
      <c r="T757" s="441"/>
      <c r="U757" s="441"/>
      <c r="V757" s="441"/>
      <c r="W757" s="441"/>
      <c r="X757" s="441"/>
      <c r="Y757" s="441"/>
      <c r="Z757" s="441"/>
    </row>
    <row r="758" spans="1:26" ht="12.75" customHeight="1" x14ac:dyDescent="0.2">
      <c r="A758" s="441"/>
      <c r="B758" s="441"/>
      <c r="C758" s="441"/>
      <c r="D758" s="447"/>
      <c r="E758" s="447"/>
      <c r="F758" s="447"/>
      <c r="G758" s="447"/>
      <c r="H758" s="447"/>
      <c r="I758" s="447"/>
      <c r="J758" s="447"/>
      <c r="K758" s="447"/>
      <c r="L758" s="447"/>
      <c r="M758" s="447"/>
      <c r="N758" s="447"/>
      <c r="O758" s="441"/>
      <c r="P758" s="441"/>
      <c r="Q758" s="441"/>
      <c r="R758" s="441"/>
      <c r="S758" s="441"/>
      <c r="T758" s="441"/>
      <c r="U758" s="441"/>
      <c r="V758" s="441"/>
      <c r="W758" s="441"/>
      <c r="X758" s="441"/>
      <c r="Y758" s="441"/>
      <c r="Z758" s="441"/>
    </row>
    <row r="759" spans="1:26" ht="12.75" customHeight="1" x14ac:dyDescent="0.2">
      <c r="A759" s="441"/>
      <c r="B759" s="441"/>
      <c r="C759" s="441"/>
      <c r="D759" s="447"/>
      <c r="E759" s="447"/>
      <c r="F759" s="447"/>
      <c r="G759" s="447"/>
      <c r="H759" s="447"/>
      <c r="I759" s="447"/>
      <c r="J759" s="447"/>
      <c r="K759" s="447"/>
      <c r="L759" s="447"/>
      <c r="M759" s="447"/>
      <c r="N759" s="447"/>
      <c r="O759" s="441"/>
      <c r="P759" s="441"/>
      <c r="Q759" s="441"/>
      <c r="R759" s="441"/>
      <c r="S759" s="441"/>
      <c r="T759" s="441"/>
      <c r="U759" s="441"/>
      <c r="V759" s="441"/>
      <c r="W759" s="441"/>
      <c r="X759" s="441"/>
      <c r="Y759" s="441"/>
      <c r="Z759" s="441"/>
    </row>
    <row r="760" spans="1:26" ht="12.75" customHeight="1" x14ac:dyDescent="0.2">
      <c r="A760" s="441"/>
      <c r="B760" s="441"/>
      <c r="C760" s="441"/>
      <c r="D760" s="447"/>
      <c r="E760" s="447"/>
      <c r="F760" s="447"/>
      <c r="G760" s="447"/>
      <c r="H760" s="447"/>
      <c r="I760" s="447"/>
      <c r="J760" s="447"/>
      <c r="K760" s="447"/>
      <c r="L760" s="447"/>
      <c r="M760" s="447"/>
      <c r="N760" s="447"/>
      <c r="O760" s="441"/>
      <c r="P760" s="441"/>
      <c r="Q760" s="441"/>
      <c r="R760" s="441"/>
      <c r="S760" s="441"/>
      <c r="T760" s="441"/>
      <c r="U760" s="441"/>
      <c r="V760" s="441"/>
      <c r="W760" s="441"/>
      <c r="X760" s="441"/>
      <c r="Y760" s="441"/>
      <c r="Z760" s="441"/>
    </row>
    <row r="761" spans="1:26" ht="12.75" customHeight="1" x14ac:dyDescent="0.2">
      <c r="A761" s="441"/>
      <c r="B761" s="441"/>
      <c r="C761" s="441"/>
      <c r="D761" s="447"/>
      <c r="E761" s="447"/>
      <c r="F761" s="447"/>
      <c r="G761" s="447"/>
      <c r="H761" s="447"/>
      <c r="I761" s="447"/>
      <c r="J761" s="447"/>
      <c r="K761" s="447"/>
      <c r="L761" s="447"/>
      <c r="M761" s="447"/>
      <c r="N761" s="447"/>
      <c r="O761" s="441"/>
      <c r="P761" s="441"/>
      <c r="Q761" s="441"/>
      <c r="R761" s="441"/>
      <c r="S761" s="441"/>
      <c r="T761" s="441"/>
      <c r="U761" s="441"/>
      <c r="V761" s="441"/>
      <c r="W761" s="441"/>
      <c r="X761" s="441"/>
      <c r="Y761" s="441"/>
      <c r="Z761" s="441"/>
    </row>
    <row r="762" spans="1:26" ht="12.75" customHeight="1" x14ac:dyDescent="0.2">
      <c r="A762" s="441"/>
      <c r="B762" s="441"/>
      <c r="C762" s="441"/>
      <c r="D762" s="447"/>
      <c r="E762" s="447"/>
      <c r="F762" s="447"/>
      <c r="G762" s="447"/>
      <c r="H762" s="447"/>
      <c r="I762" s="447"/>
      <c r="J762" s="447"/>
      <c r="K762" s="447"/>
      <c r="L762" s="447"/>
      <c r="M762" s="447"/>
      <c r="N762" s="447"/>
      <c r="O762" s="441"/>
      <c r="P762" s="441"/>
      <c r="Q762" s="441"/>
      <c r="R762" s="441"/>
      <c r="S762" s="441"/>
      <c r="T762" s="441"/>
      <c r="U762" s="441"/>
      <c r="V762" s="441"/>
      <c r="W762" s="441"/>
      <c r="X762" s="441"/>
      <c r="Y762" s="441"/>
      <c r="Z762" s="441"/>
    </row>
    <row r="763" spans="1:26" ht="12.75" customHeight="1" x14ac:dyDescent="0.2">
      <c r="A763" s="441"/>
      <c r="B763" s="441"/>
      <c r="C763" s="441"/>
      <c r="D763" s="447"/>
      <c r="E763" s="447"/>
      <c r="F763" s="447"/>
      <c r="G763" s="447"/>
      <c r="H763" s="447"/>
      <c r="I763" s="447"/>
      <c r="J763" s="447"/>
      <c r="K763" s="447"/>
      <c r="L763" s="447"/>
      <c r="M763" s="447"/>
      <c r="N763" s="447"/>
      <c r="O763" s="441"/>
      <c r="P763" s="441"/>
      <c r="Q763" s="441"/>
      <c r="R763" s="441"/>
      <c r="S763" s="441"/>
      <c r="T763" s="441"/>
      <c r="U763" s="441"/>
      <c r="V763" s="441"/>
      <c r="W763" s="441"/>
      <c r="X763" s="441"/>
      <c r="Y763" s="441"/>
      <c r="Z763" s="441"/>
    </row>
    <row r="764" spans="1:26" ht="12.75" customHeight="1" x14ac:dyDescent="0.2">
      <c r="A764" s="441"/>
      <c r="B764" s="441"/>
      <c r="C764" s="441"/>
      <c r="D764" s="447"/>
      <c r="E764" s="447"/>
      <c r="F764" s="447"/>
      <c r="G764" s="447"/>
      <c r="H764" s="447"/>
      <c r="I764" s="447"/>
      <c r="J764" s="447"/>
      <c r="K764" s="447"/>
      <c r="L764" s="447"/>
      <c r="M764" s="447"/>
      <c r="N764" s="447"/>
      <c r="O764" s="441"/>
      <c r="P764" s="441"/>
      <c r="Q764" s="441"/>
      <c r="R764" s="441"/>
      <c r="S764" s="441"/>
      <c r="T764" s="441"/>
      <c r="U764" s="441"/>
      <c r="V764" s="441"/>
      <c r="W764" s="441"/>
      <c r="X764" s="441"/>
      <c r="Y764" s="441"/>
      <c r="Z764" s="441"/>
    </row>
    <row r="765" spans="1:26" ht="12.75" customHeight="1" x14ac:dyDescent="0.2">
      <c r="A765" s="441"/>
      <c r="B765" s="441"/>
      <c r="C765" s="441"/>
      <c r="D765" s="447"/>
      <c r="E765" s="447"/>
      <c r="F765" s="447"/>
      <c r="G765" s="447"/>
      <c r="H765" s="447"/>
      <c r="I765" s="447"/>
      <c r="J765" s="447"/>
      <c r="K765" s="447"/>
      <c r="L765" s="447"/>
      <c r="M765" s="447"/>
      <c r="N765" s="447"/>
      <c r="O765" s="441"/>
      <c r="P765" s="441"/>
      <c r="Q765" s="441"/>
      <c r="R765" s="441"/>
      <c r="S765" s="441"/>
      <c r="T765" s="441"/>
      <c r="U765" s="441"/>
      <c r="V765" s="441"/>
      <c r="W765" s="441"/>
      <c r="X765" s="441"/>
      <c r="Y765" s="441"/>
      <c r="Z765" s="441"/>
    </row>
    <row r="766" spans="1:26" ht="12.75" customHeight="1" x14ac:dyDescent="0.2">
      <c r="A766" s="441"/>
      <c r="B766" s="441"/>
      <c r="C766" s="441"/>
      <c r="D766" s="447"/>
      <c r="E766" s="447"/>
      <c r="F766" s="447"/>
      <c r="G766" s="447"/>
      <c r="H766" s="447"/>
      <c r="I766" s="447"/>
      <c r="J766" s="447"/>
      <c r="K766" s="447"/>
      <c r="L766" s="447"/>
      <c r="M766" s="447"/>
      <c r="N766" s="447"/>
      <c r="O766" s="441"/>
      <c r="P766" s="441"/>
      <c r="Q766" s="441"/>
      <c r="R766" s="441"/>
      <c r="S766" s="441"/>
      <c r="T766" s="441"/>
      <c r="U766" s="441"/>
      <c r="V766" s="441"/>
      <c r="W766" s="441"/>
      <c r="X766" s="441"/>
      <c r="Y766" s="441"/>
      <c r="Z766" s="441"/>
    </row>
    <row r="767" spans="1:26" ht="12.75" customHeight="1" x14ac:dyDescent="0.2">
      <c r="A767" s="441"/>
      <c r="B767" s="441"/>
      <c r="C767" s="441"/>
      <c r="D767" s="447"/>
      <c r="E767" s="447"/>
      <c r="F767" s="447"/>
      <c r="G767" s="447"/>
      <c r="H767" s="447"/>
      <c r="I767" s="447"/>
      <c r="J767" s="447"/>
      <c r="K767" s="447"/>
      <c r="L767" s="447"/>
      <c r="M767" s="447"/>
      <c r="N767" s="447"/>
      <c r="O767" s="441"/>
      <c r="P767" s="441"/>
      <c r="Q767" s="441"/>
      <c r="R767" s="441"/>
      <c r="S767" s="441"/>
      <c r="T767" s="441"/>
      <c r="U767" s="441"/>
      <c r="V767" s="441"/>
      <c r="W767" s="441"/>
      <c r="X767" s="441"/>
      <c r="Y767" s="441"/>
      <c r="Z767" s="441"/>
    </row>
    <row r="768" spans="1:26" ht="12.75" customHeight="1" x14ac:dyDescent="0.2">
      <c r="A768" s="441"/>
      <c r="B768" s="441"/>
      <c r="C768" s="441"/>
      <c r="D768" s="447"/>
      <c r="E768" s="447"/>
      <c r="F768" s="447"/>
      <c r="G768" s="447"/>
      <c r="H768" s="447"/>
      <c r="I768" s="447"/>
      <c r="J768" s="447"/>
      <c r="K768" s="447"/>
      <c r="L768" s="447"/>
      <c r="M768" s="447"/>
      <c r="N768" s="447"/>
      <c r="O768" s="441"/>
      <c r="P768" s="441"/>
      <c r="Q768" s="441"/>
      <c r="R768" s="441"/>
      <c r="S768" s="441"/>
      <c r="T768" s="441"/>
      <c r="U768" s="441"/>
      <c r="V768" s="441"/>
      <c r="W768" s="441"/>
      <c r="X768" s="441"/>
      <c r="Y768" s="441"/>
      <c r="Z768" s="441"/>
    </row>
    <row r="769" spans="1:26" ht="12.75" customHeight="1" x14ac:dyDescent="0.2">
      <c r="A769" s="441"/>
      <c r="B769" s="441"/>
      <c r="C769" s="441"/>
      <c r="D769" s="447"/>
      <c r="E769" s="447"/>
      <c r="F769" s="447"/>
      <c r="G769" s="447"/>
      <c r="H769" s="447"/>
      <c r="I769" s="447"/>
      <c r="J769" s="447"/>
      <c r="K769" s="447"/>
      <c r="L769" s="447"/>
      <c r="M769" s="447"/>
      <c r="N769" s="447"/>
      <c r="O769" s="441"/>
      <c r="P769" s="441"/>
      <c r="Q769" s="441"/>
      <c r="R769" s="441"/>
      <c r="S769" s="441"/>
      <c r="T769" s="441"/>
      <c r="U769" s="441"/>
      <c r="V769" s="441"/>
      <c r="W769" s="441"/>
      <c r="X769" s="441"/>
      <c r="Y769" s="441"/>
      <c r="Z769" s="441"/>
    </row>
    <row r="770" spans="1:26" ht="12.75" customHeight="1" x14ac:dyDescent="0.2">
      <c r="A770" s="441"/>
      <c r="B770" s="441"/>
      <c r="C770" s="441"/>
      <c r="D770" s="447"/>
      <c r="E770" s="447"/>
      <c r="F770" s="447"/>
      <c r="G770" s="447"/>
      <c r="H770" s="447"/>
      <c r="I770" s="447"/>
      <c r="J770" s="447"/>
      <c r="K770" s="447"/>
      <c r="L770" s="447"/>
      <c r="M770" s="447"/>
      <c r="N770" s="447"/>
      <c r="O770" s="441"/>
      <c r="P770" s="441"/>
      <c r="Q770" s="441"/>
      <c r="R770" s="441"/>
      <c r="S770" s="441"/>
      <c r="T770" s="441"/>
      <c r="U770" s="441"/>
      <c r="V770" s="441"/>
      <c r="W770" s="441"/>
      <c r="X770" s="441"/>
      <c r="Y770" s="441"/>
      <c r="Z770" s="441"/>
    </row>
    <row r="771" spans="1:26" ht="12.75" customHeight="1" x14ac:dyDescent="0.2">
      <c r="A771" s="441"/>
      <c r="B771" s="441"/>
      <c r="C771" s="441"/>
      <c r="D771" s="447"/>
      <c r="E771" s="447"/>
      <c r="F771" s="447"/>
      <c r="G771" s="447"/>
      <c r="H771" s="447"/>
      <c r="I771" s="447"/>
      <c r="J771" s="447"/>
      <c r="K771" s="447"/>
      <c r="L771" s="447"/>
      <c r="M771" s="447"/>
      <c r="N771" s="447"/>
      <c r="O771" s="441"/>
      <c r="P771" s="441"/>
      <c r="Q771" s="441"/>
      <c r="R771" s="441"/>
      <c r="S771" s="441"/>
      <c r="T771" s="441"/>
      <c r="U771" s="441"/>
      <c r="V771" s="441"/>
      <c r="W771" s="441"/>
      <c r="X771" s="441"/>
      <c r="Y771" s="441"/>
      <c r="Z771" s="441"/>
    </row>
    <row r="772" spans="1:26" ht="12.75" customHeight="1" x14ac:dyDescent="0.2">
      <c r="A772" s="441"/>
      <c r="B772" s="441"/>
      <c r="C772" s="441"/>
      <c r="D772" s="447"/>
      <c r="E772" s="447"/>
      <c r="F772" s="447"/>
      <c r="G772" s="447"/>
      <c r="H772" s="447"/>
      <c r="I772" s="447"/>
      <c r="J772" s="447"/>
      <c r="K772" s="447"/>
      <c r="L772" s="447"/>
      <c r="M772" s="447"/>
      <c r="N772" s="447"/>
      <c r="O772" s="441"/>
      <c r="P772" s="441"/>
      <c r="Q772" s="441"/>
      <c r="R772" s="441"/>
      <c r="S772" s="441"/>
      <c r="T772" s="441"/>
      <c r="U772" s="441"/>
      <c r="V772" s="441"/>
      <c r="W772" s="441"/>
      <c r="X772" s="441"/>
      <c r="Y772" s="441"/>
      <c r="Z772" s="441"/>
    </row>
    <row r="773" spans="1:26" ht="12.75" customHeight="1" x14ac:dyDescent="0.2">
      <c r="A773" s="441"/>
      <c r="B773" s="441"/>
      <c r="C773" s="441"/>
      <c r="D773" s="447"/>
      <c r="E773" s="447"/>
      <c r="F773" s="447"/>
      <c r="G773" s="447"/>
      <c r="H773" s="447"/>
      <c r="I773" s="447"/>
      <c r="J773" s="447"/>
      <c r="K773" s="447"/>
      <c r="L773" s="447"/>
      <c r="M773" s="447"/>
      <c r="N773" s="447"/>
      <c r="O773" s="441"/>
      <c r="P773" s="441"/>
      <c r="Q773" s="441"/>
      <c r="R773" s="441"/>
      <c r="S773" s="441"/>
      <c r="T773" s="441"/>
      <c r="U773" s="441"/>
      <c r="V773" s="441"/>
      <c r="W773" s="441"/>
      <c r="X773" s="441"/>
      <c r="Y773" s="441"/>
      <c r="Z773" s="441"/>
    </row>
    <row r="774" spans="1:26" ht="12.75" customHeight="1" x14ac:dyDescent="0.2">
      <c r="A774" s="441"/>
      <c r="B774" s="441"/>
      <c r="C774" s="441"/>
      <c r="D774" s="447"/>
      <c r="E774" s="447"/>
      <c r="F774" s="447"/>
      <c r="G774" s="447"/>
      <c r="H774" s="447"/>
      <c r="I774" s="447"/>
      <c r="J774" s="447"/>
      <c r="K774" s="447"/>
      <c r="L774" s="447"/>
      <c r="M774" s="447"/>
      <c r="N774" s="447"/>
      <c r="O774" s="441"/>
      <c r="P774" s="441"/>
      <c r="Q774" s="441"/>
      <c r="R774" s="441"/>
      <c r="S774" s="441"/>
      <c r="T774" s="441"/>
      <c r="U774" s="441"/>
      <c r="V774" s="441"/>
      <c r="W774" s="441"/>
      <c r="X774" s="441"/>
      <c r="Y774" s="441"/>
      <c r="Z774" s="441"/>
    </row>
    <row r="775" spans="1:26" ht="12.75" customHeight="1" x14ac:dyDescent="0.2">
      <c r="A775" s="441"/>
      <c r="B775" s="441"/>
      <c r="C775" s="441"/>
      <c r="D775" s="447"/>
      <c r="E775" s="447"/>
      <c r="F775" s="447"/>
      <c r="G775" s="447"/>
      <c r="H775" s="447"/>
      <c r="I775" s="447"/>
      <c r="J775" s="447"/>
      <c r="K775" s="447"/>
      <c r="L775" s="447"/>
      <c r="M775" s="447"/>
      <c r="N775" s="447"/>
      <c r="O775" s="441"/>
      <c r="P775" s="441"/>
      <c r="Q775" s="441"/>
      <c r="R775" s="441"/>
      <c r="S775" s="441"/>
      <c r="T775" s="441"/>
      <c r="U775" s="441"/>
      <c r="V775" s="441"/>
      <c r="W775" s="441"/>
      <c r="X775" s="441"/>
      <c r="Y775" s="441"/>
      <c r="Z775" s="441"/>
    </row>
    <row r="776" spans="1:26" ht="12.75" customHeight="1" x14ac:dyDescent="0.2">
      <c r="A776" s="441"/>
      <c r="B776" s="441"/>
      <c r="C776" s="441"/>
      <c r="D776" s="447"/>
      <c r="E776" s="447"/>
      <c r="F776" s="447"/>
      <c r="G776" s="447"/>
      <c r="H776" s="447"/>
      <c r="I776" s="447"/>
      <c r="J776" s="447"/>
      <c r="K776" s="447"/>
      <c r="L776" s="447"/>
      <c r="M776" s="447"/>
      <c r="N776" s="447"/>
      <c r="O776" s="441"/>
      <c r="P776" s="441"/>
      <c r="Q776" s="441"/>
      <c r="R776" s="441"/>
      <c r="S776" s="441"/>
      <c r="T776" s="441"/>
      <c r="U776" s="441"/>
      <c r="V776" s="441"/>
      <c r="W776" s="441"/>
      <c r="X776" s="441"/>
      <c r="Y776" s="441"/>
      <c r="Z776" s="441"/>
    </row>
    <row r="777" spans="1:26" ht="12.75" customHeight="1" x14ac:dyDescent="0.2">
      <c r="A777" s="441"/>
      <c r="B777" s="441"/>
      <c r="C777" s="441"/>
      <c r="D777" s="447"/>
      <c r="E777" s="447"/>
      <c r="F777" s="447"/>
      <c r="G777" s="447"/>
      <c r="H777" s="447"/>
      <c r="I777" s="447"/>
      <c r="J777" s="447"/>
      <c r="K777" s="447"/>
      <c r="L777" s="447"/>
      <c r="M777" s="447"/>
      <c r="N777" s="447"/>
      <c r="O777" s="441"/>
      <c r="P777" s="441"/>
      <c r="Q777" s="441"/>
      <c r="R777" s="441"/>
      <c r="S777" s="441"/>
      <c r="T777" s="441"/>
      <c r="U777" s="441"/>
      <c r="V777" s="441"/>
      <c r="W777" s="441"/>
      <c r="X777" s="441"/>
      <c r="Y777" s="441"/>
      <c r="Z777" s="441"/>
    </row>
    <row r="778" spans="1:26" ht="12.75" customHeight="1" x14ac:dyDescent="0.2">
      <c r="A778" s="441"/>
      <c r="B778" s="441"/>
      <c r="C778" s="441"/>
      <c r="D778" s="447"/>
      <c r="E778" s="447"/>
      <c r="F778" s="447"/>
      <c r="G778" s="447"/>
      <c r="H778" s="447"/>
      <c r="I778" s="447"/>
      <c r="J778" s="447"/>
      <c r="K778" s="447"/>
      <c r="L778" s="447"/>
      <c r="M778" s="447"/>
      <c r="N778" s="447"/>
      <c r="O778" s="441"/>
      <c r="P778" s="441"/>
      <c r="Q778" s="441"/>
      <c r="R778" s="441"/>
      <c r="S778" s="441"/>
      <c r="T778" s="441"/>
      <c r="U778" s="441"/>
      <c r="V778" s="441"/>
      <c r="W778" s="441"/>
      <c r="X778" s="441"/>
      <c r="Y778" s="441"/>
      <c r="Z778" s="441"/>
    </row>
    <row r="779" spans="1:26" ht="12.75" customHeight="1" x14ac:dyDescent="0.2">
      <c r="A779" s="441"/>
      <c r="B779" s="441"/>
      <c r="C779" s="441"/>
      <c r="D779" s="447"/>
      <c r="E779" s="447"/>
      <c r="F779" s="447"/>
      <c r="G779" s="447"/>
      <c r="H779" s="447"/>
      <c r="I779" s="447"/>
      <c r="J779" s="447"/>
      <c r="K779" s="447"/>
      <c r="L779" s="447"/>
      <c r="M779" s="447"/>
      <c r="N779" s="447"/>
      <c r="O779" s="441"/>
      <c r="P779" s="441"/>
      <c r="Q779" s="441"/>
      <c r="R779" s="441"/>
      <c r="S779" s="441"/>
      <c r="T779" s="441"/>
      <c r="U779" s="441"/>
      <c r="V779" s="441"/>
      <c r="W779" s="441"/>
      <c r="X779" s="441"/>
      <c r="Y779" s="441"/>
      <c r="Z779" s="441"/>
    </row>
    <row r="780" spans="1:26" ht="12.75" customHeight="1" x14ac:dyDescent="0.2">
      <c r="A780" s="441"/>
      <c r="B780" s="441"/>
      <c r="C780" s="441"/>
      <c r="D780" s="447"/>
      <c r="E780" s="447"/>
      <c r="F780" s="447"/>
      <c r="G780" s="447"/>
      <c r="H780" s="447"/>
      <c r="I780" s="447"/>
      <c r="J780" s="447"/>
      <c r="K780" s="447"/>
      <c r="L780" s="447"/>
      <c r="M780" s="447"/>
      <c r="N780" s="447"/>
      <c r="O780" s="441"/>
      <c r="P780" s="441"/>
      <c r="Q780" s="441"/>
      <c r="R780" s="441"/>
      <c r="S780" s="441"/>
      <c r="T780" s="441"/>
      <c r="U780" s="441"/>
      <c r="V780" s="441"/>
      <c r="W780" s="441"/>
      <c r="X780" s="441"/>
      <c r="Y780" s="441"/>
      <c r="Z780" s="441"/>
    </row>
    <row r="781" spans="1:26" ht="12.75" customHeight="1" x14ac:dyDescent="0.2">
      <c r="A781" s="441"/>
      <c r="B781" s="441"/>
      <c r="C781" s="441"/>
      <c r="D781" s="447"/>
      <c r="E781" s="447"/>
      <c r="F781" s="447"/>
      <c r="G781" s="447"/>
      <c r="H781" s="447"/>
      <c r="I781" s="447"/>
      <c r="J781" s="447"/>
      <c r="K781" s="447"/>
      <c r="L781" s="447"/>
      <c r="M781" s="447"/>
      <c r="N781" s="447"/>
      <c r="O781" s="441"/>
      <c r="P781" s="441"/>
      <c r="Q781" s="441"/>
      <c r="R781" s="441"/>
      <c r="S781" s="441"/>
      <c r="T781" s="441"/>
      <c r="U781" s="441"/>
      <c r="V781" s="441"/>
      <c r="W781" s="441"/>
      <c r="X781" s="441"/>
      <c r="Y781" s="441"/>
      <c r="Z781" s="441"/>
    </row>
    <row r="782" spans="1:26" ht="12.75" customHeight="1" x14ac:dyDescent="0.2">
      <c r="A782" s="441"/>
      <c r="B782" s="441"/>
      <c r="C782" s="441"/>
      <c r="D782" s="447"/>
      <c r="E782" s="447"/>
      <c r="F782" s="447"/>
      <c r="G782" s="447"/>
      <c r="H782" s="447"/>
      <c r="I782" s="447"/>
      <c r="J782" s="447"/>
      <c r="K782" s="447"/>
      <c r="L782" s="447"/>
      <c r="M782" s="447"/>
      <c r="N782" s="447"/>
      <c r="O782" s="441"/>
      <c r="P782" s="441"/>
      <c r="Q782" s="441"/>
      <c r="R782" s="441"/>
      <c r="S782" s="441"/>
      <c r="T782" s="441"/>
      <c r="U782" s="441"/>
      <c r="V782" s="441"/>
      <c r="W782" s="441"/>
      <c r="X782" s="441"/>
      <c r="Y782" s="441"/>
      <c r="Z782" s="441"/>
    </row>
    <row r="783" spans="1:26" ht="12.75" customHeight="1" x14ac:dyDescent="0.2">
      <c r="A783" s="441"/>
      <c r="B783" s="441"/>
      <c r="C783" s="441"/>
      <c r="D783" s="447"/>
      <c r="E783" s="447"/>
      <c r="F783" s="447"/>
      <c r="G783" s="447"/>
      <c r="H783" s="447"/>
      <c r="I783" s="447"/>
      <c r="J783" s="447"/>
      <c r="K783" s="447"/>
      <c r="L783" s="447"/>
      <c r="M783" s="447"/>
      <c r="N783" s="447"/>
      <c r="O783" s="441"/>
      <c r="P783" s="441"/>
      <c r="Q783" s="441"/>
      <c r="R783" s="441"/>
      <c r="S783" s="441"/>
      <c r="T783" s="441"/>
      <c r="U783" s="441"/>
      <c r="V783" s="441"/>
      <c r="W783" s="441"/>
      <c r="X783" s="441"/>
      <c r="Y783" s="441"/>
      <c r="Z783" s="441"/>
    </row>
    <row r="784" spans="1:26" ht="12.75" customHeight="1" x14ac:dyDescent="0.2">
      <c r="A784" s="441"/>
      <c r="B784" s="441"/>
      <c r="C784" s="441"/>
      <c r="D784" s="447"/>
      <c r="E784" s="447"/>
      <c r="F784" s="447"/>
      <c r="G784" s="447"/>
      <c r="H784" s="447"/>
      <c r="I784" s="447"/>
      <c r="J784" s="447"/>
      <c r="K784" s="447"/>
      <c r="L784" s="447"/>
      <c r="M784" s="447"/>
      <c r="N784" s="447"/>
      <c r="O784" s="441"/>
      <c r="P784" s="441"/>
      <c r="Q784" s="441"/>
      <c r="R784" s="441"/>
      <c r="S784" s="441"/>
      <c r="T784" s="441"/>
      <c r="U784" s="441"/>
      <c r="V784" s="441"/>
      <c r="W784" s="441"/>
      <c r="X784" s="441"/>
      <c r="Y784" s="441"/>
      <c r="Z784" s="441"/>
    </row>
    <row r="785" spans="1:26" ht="12.75" customHeight="1" x14ac:dyDescent="0.2">
      <c r="A785" s="441"/>
      <c r="B785" s="441"/>
      <c r="C785" s="441"/>
      <c r="D785" s="447"/>
      <c r="E785" s="447"/>
      <c r="F785" s="447"/>
      <c r="G785" s="447"/>
      <c r="H785" s="447"/>
      <c r="I785" s="447"/>
      <c r="J785" s="447"/>
      <c r="K785" s="447"/>
      <c r="L785" s="447"/>
      <c r="M785" s="447"/>
      <c r="N785" s="447"/>
      <c r="O785" s="441"/>
      <c r="P785" s="441"/>
      <c r="Q785" s="441"/>
      <c r="R785" s="441"/>
      <c r="S785" s="441"/>
      <c r="T785" s="441"/>
      <c r="U785" s="441"/>
      <c r="V785" s="441"/>
      <c r="W785" s="441"/>
      <c r="X785" s="441"/>
      <c r="Y785" s="441"/>
      <c r="Z785" s="441"/>
    </row>
    <row r="786" spans="1:26" ht="12.75" customHeight="1" x14ac:dyDescent="0.2">
      <c r="A786" s="441"/>
      <c r="B786" s="441"/>
      <c r="C786" s="441"/>
      <c r="D786" s="447"/>
      <c r="E786" s="447"/>
      <c r="F786" s="447"/>
      <c r="G786" s="447"/>
      <c r="H786" s="447"/>
      <c r="I786" s="447"/>
      <c r="J786" s="447"/>
      <c r="K786" s="447"/>
      <c r="L786" s="447"/>
      <c r="M786" s="447"/>
      <c r="N786" s="447"/>
      <c r="O786" s="441"/>
      <c r="P786" s="441"/>
      <c r="Q786" s="441"/>
      <c r="R786" s="441"/>
      <c r="S786" s="441"/>
      <c r="T786" s="441"/>
      <c r="U786" s="441"/>
      <c r="V786" s="441"/>
      <c r="W786" s="441"/>
      <c r="X786" s="441"/>
      <c r="Y786" s="441"/>
      <c r="Z786" s="441"/>
    </row>
    <row r="787" spans="1:26" ht="12.75" customHeight="1" x14ac:dyDescent="0.2">
      <c r="A787" s="441"/>
      <c r="B787" s="441"/>
      <c r="C787" s="441"/>
      <c r="D787" s="447"/>
      <c r="E787" s="447"/>
      <c r="F787" s="447"/>
      <c r="G787" s="447"/>
      <c r="H787" s="447"/>
      <c r="I787" s="447"/>
      <c r="J787" s="447"/>
      <c r="K787" s="447"/>
      <c r="L787" s="447"/>
      <c r="M787" s="447"/>
      <c r="N787" s="447"/>
      <c r="O787" s="441"/>
      <c r="P787" s="441"/>
      <c r="Q787" s="441"/>
      <c r="R787" s="441"/>
      <c r="S787" s="441"/>
      <c r="T787" s="441"/>
      <c r="U787" s="441"/>
      <c r="V787" s="441"/>
      <c r="W787" s="441"/>
      <c r="X787" s="441"/>
      <c r="Y787" s="441"/>
      <c r="Z787" s="441"/>
    </row>
    <row r="788" spans="1:26" ht="12.75" customHeight="1" x14ac:dyDescent="0.2">
      <c r="A788" s="441"/>
      <c r="B788" s="441"/>
      <c r="C788" s="441"/>
      <c r="D788" s="447"/>
      <c r="E788" s="447"/>
      <c r="F788" s="447"/>
      <c r="G788" s="447"/>
      <c r="H788" s="447"/>
      <c r="I788" s="447"/>
      <c r="J788" s="447"/>
      <c r="K788" s="447"/>
      <c r="L788" s="447"/>
      <c r="M788" s="447"/>
      <c r="N788" s="447"/>
      <c r="O788" s="441"/>
      <c r="P788" s="441"/>
      <c r="Q788" s="441"/>
      <c r="R788" s="441"/>
      <c r="S788" s="441"/>
      <c r="T788" s="441"/>
      <c r="U788" s="441"/>
      <c r="V788" s="441"/>
      <c r="W788" s="441"/>
      <c r="X788" s="441"/>
      <c r="Y788" s="441"/>
      <c r="Z788" s="441"/>
    </row>
    <row r="789" spans="1:26" ht="12.75" customHeight="1" x14ac:dyDescent="0.2">
      <c r="A789" s="441"/>
      <c r="B789" s="441"/>
      <c r="C789" s="441"/>
      <c r="D789" s="447"/>
      <c r="E789" s="447"/>
      <c r="F789" s="447"/>
      <c r="G789" s="447"/>
      <c r="H789" s="447"/>
      <c r="I789" s="447"/>
      <c r="J789" s="447"/>
      <c r="K789" s="447"/>
      <c r="L789" s="447"/>
      <c r="M789" s="447"/>
      <c r="N789" s="447"/>
      <c r="O789" s="441"/>
      <c r="P789" s="441"/>
      <c r="Q789" s="441"/>
      <c r="R789" s="441"/>
      <c r="S789" s="441"/>
      <c r="T789" s="441"/>
      <c r="U789" s="441"/>
      <c r="V789" s="441"/>
      <c r="W789" s="441"/>
      <c r="X789" s="441"/>
      <c r="Y789" s="441"/>
      <c r="Z789" s="441"/>
    </row>
    <row r="790" spans="1:26" ht="12.75" customHeight="1" x14ac:dyDescent="0.2">
      <c r="A790" s="441"/>
      <c r="B790" s="441"/>
      <c r="C790" s="441"/>
      <c r="D790" s="447"/>
      <c r="E790" s="447"/>
      <c r="F790" s="447"/>
      <c r="G790" s="447"/>
      <c r="H790" s="447"/>
      <c r="I790" s="447"/>
      <c r="J790" s="447"/>
      <c r="K790" s="447"/>
      <c r="L790" s="447"/>
      <c r="M790" s="447"/>
      <c r="N790" s="447"/>
      <c r="O790" s="441"/>
      <c r="P790" s="441"/>
      <c r="Q790" s="441"/>
      <c r="R790" s="441"/>
      <c r="S790" s="441"/>
      <c r="T790" s="441"/>
      <c r="U790" s="441"/>
      <c r="V790" s="441"/>
      <c r="W790" s="441"/>
      <c r="X790" s="441"/>
      <c r="Y790" s="441"/>
      <c r="Z790" s="441"/>
    </row>
    <row r="791" spans="1:26" ht="12.75" customHeight="1" x14ac:dyDescent="0.2">
      <c r="A791" s="441"/>
      <c r="B791" s="441"/>
      <c r="C791" s="441"/>
      <c r="D791" s="447"/>
      <c r="E791" s="447"/>
      <c r="F791" s="447"/>
      <c r="G791" s="447"/>
      <c r="H791" s="447"/>
      <c r="I791" s="447"/>
      <c r="J791" s="447"/>
      <c r="K791" s="447"/>
      <c r="L791" s="447"/>
      <c r="M791" s="447"/>
      <c r="N791" s="447"/>
      <c r="O791" s="441"/>
      <c r="P791" s="441"/>
      <c r="Q791" s="441"/>
      <c r="R791" s="441"/>
      <c r="S791" s="441"/>
      <c r="T791" s="441"/>
      <c r="U791" s="441"/>
      <c r="V791" s="441"/>
      <c r="W791" s="441"/>
      <c r="X791" s="441"/>
      <c r="Y791" s="441"/>
      <c r="Z791" s="441"/>
    </row>
    <row r="792" spans="1:26" ht="12.75" customHeight="1" x14ac:dyDescent="0.2">
      <c r="A792" s="441"/>
      <c r="B792" s="441"/>
      <c r="C792" s="441"/>
      <c r="D792" s="447"/>
      <c r="E792" s="447"/>
      <c r="F792" s="447"/>
      <c r="G792" s="447"/>
      <c r="H792" s="447"/>
      <c r="I792" s="447"/>
      <c r="J792" s="447"/>
      <c r="K792" s="447"/>
      <c r="L792" s="447"/>
      <c r="M792" s="447"/>
      <c r="N792" s="447"/>
      <c r="O792" s="441"/>
      <c r="P792" s="441"/>
      <c r="Q792" s="441"/>
      <c r="R792" s="441"/>
      <c r="S792" s="441"/>
      <c r="T792" s="441"/>
      <c r="U792" s="441"/>
      <c r="V792" s="441"/>
      <c r="W792" s="441"/>
      <c r="X792" s="441"/>
      <c r="Y792" s="441"/>
      <c r="Z792" s="441"/>
    </row>
    <row r="793" spans="1:26" ht="12.75" customHeight="1" x14ac:dyDescent="0.2">
      <c r="A793" s="441"/>
      <c r="B793" s="441"/>
      <c r="C793" s="441"/>
      <c r="D793" s="447"/>
      <c r="E793" s="447"/>
      <c r="F793" s="447"/>
      <c r="G793" s="447"/>
      <c r="H793" s="447"/>
      <c r="I793" s="447"/>
      <c r="J793" s="447"/>
      <c r="K793" s="447"/>
      <c r="L793" s="447"/>
      <c r="M793" s="447"/>
      <c r="N793" s="447"/>
      <c r="O793" s="441"/>
      <c r="P793" s="441"/>
      <c r="Q793" s="441"/>
      <c r="R793" s="441"/>
      <c r="S793" s="441"/>
      <c r="T793" s="441"/>
      <c r="U793" s="441"/>
      <c r="V793" s="441"/>
      <c r="W793" s="441"/>
      <c r="X793" s="441"/>
      <c r="Y793" s="441"/>
      <c r="Z793" s="441"/>
    </row>
    <row r="794" spans="1:26" ht="12.75" customHeight="1" x14ac:dyDescent="0.2">
      <c r="A794" s="441"/>
      <c r="B794" s="441"/>
      <c r="C794" s="441"/>
      <c r="D794" s="447"/>
      <c r="E794" s="447"/>
      <c r="F794" s="447"/>
      <c r="G794" s="447"/>
      <c r="H794" s="447"/>
      <c r="I794" s="447"/>
      <c r="J794" s="447"/>
      <c r="K794" s="447"/>
      <c r="L794" s="447"/>
      <c r="M794" s="447"/>
      <c r="N794" s="447"/>
      <c r="O794" s="441"/>
      <c r="P794" s="441"/>
      <c r="Q794" s="441"/>
      <c r="R794" s="441"/>
      <c r="S794" s="441"/>
      <c r="T794" s="441"/>
      <c r="U794" s="441"/>
      <c r="V794" s="441"/>
      <c r="W794" s="441"/>
      <c r="X794" s="441"/>
      <c r="Y794" s="441"/>
      <c r="Z794" s="441"/>
    </row>
    <row r="795" spans="1:26" ht="12.75" customHeight="1" x14ac:dyDescent="0.2">
      <c r="A795" s="441"/>
      <c r="B795" s="441"/>
      <c r="C795" s="441"/>
      <c r="D795" s="447"/>
      <c r="E795" s="447"/>
      <c r="F795" s="447"/>
      <c r="G795" s="447"/>
      <c r="H795" s="447"/>
      <c r="I795" s="447"/>
      <c r="J795" s="447"/>
      <c r="K795" s="447"/>
      <c r="L795" s="447"/>
      <c r="M795" s="447"/>
      <c r="N795" s="447"/>
      <c r="O795" s="441"/>
      <c r="P795" s="441"/>
      <c r="Q795" s="441"/>
      <c r="R795" s="441"/>
      <c r="S795" s="441"/>
      <c r="T795" s="441"/>
      <c r="U795" s="441"/>
      <c r="V795" s="441"/>
      <c r="W795" s="441"/>
      <c r="X795" s="441"/>
      <c r="Y795" s="441"/>
      <c r="Z795" s="441"/>
    </row>
    <row r="796" spans="1:26" ht="12.75" customHeight="1" x14ac:dyDescent="0.2">
      <c r="A796" s="441"/>
      <c r="B796" s="441"/>
      <c r="C796" s="441"/>
      <c r="D796" s="447"/>
      <c r="E796" s="447"/>
      <c r="F796" s="447"/>
      <c r="G796" s="447"/>
      <c r="H796" s="447"/>
      <c r="I796" s="447"/>
      <c r="J796" s="447"/>
      <c r="K796" s="447"/>
      <c r="L796" s="447"/>
      <c r="M796" s="447"/>
      <c r="N796" s="447"/>
      <c r="O796" s="441"/>
      <c r="P796" s="441"/>
      <c r="Q796" s="441"/>
      <c r="R796" s="441"/>
      <c r="S796" s="441"/>
      <c r="T796" s="441"/>
      <c r="U796" s="441"/>
      <c r="V796" s="441"/>
      <c r="W796" s="441"/>
      <c r="X796" s="441"/>
      <c r="Y796" s="441"/>
      <c r="Z796" s="441"/>
    </row>
    <row r="797" spans="1:26" ht="12.75" customHeight="1" x14ac:dyDescent="0.2">
      <c r="A797" s="441"/>
      <c r="B797" s="441"/>
      <c r="C797" s="441"/>
      <c r="D797" s="447"/>
      <c r="E797" s="447"/>
      <c r="F797" s="447"/>
      <c r="G797" s="447"/>
      <c r="H797" s="447"/>
      <c r="I797" s="447"/>
      <c r="J797" s="447"/>
      <c r="K797" s="447"/>
      <c r="L797" s="447"/>
      <c r="M797" s="447"/>
      <c r="N797" s="447"/>
      <c r="O797" s="441"/>
      <c r="P797" s="441"/>
      <c r="Q797" s="441"/>
      <c r="R797" s="441"/>
      <c r="S797" s="441"/>
      <c r="T797" s="441"/>
      <c r="U797" s="441"/>
      <c r="V797" s="441"/>
      <c r="W797" s="441"/>
      <c r="X797" s="441"/>
      <c r="Y797" s="441"/>
      <c r="Z797" s="441"/>
    </row>
    <row r="798" spans="1:26" ht="12.75" customHeight="1" x14ac:dyDescent="0.2">
      <c r="A798" s="441"/>
      <c r="B798" s="441"/>
      <c r="C798" s="441"/>
      <c r="D798" s="447"/>
      <c r="E798" s="447"/>
      <c r="F798" s="447"/>
      <c r="G798" s="447"/>
      <c r="H798" s="447"/>
      <c r="I798" s="447"/>
      <c r="J798" s="447"/>
      <c r="K798" s="447"/>
      <c r="L798" s="447"/>
      <c r="M798" s="447"/>
      <c r="N798" s="447"/>
      <c r="O798" s="441"/>
      <c r="P798" s="441"/>
      <c r="Q798" s="441"/>
      <c r="R798" s="441"/>
      <c r="S798" s="441"/>
      <c r="T798" s="441"/>
      <c r="U798" s="441"/>
      <c r="V798" s="441"/>
      <c r="W798" s="441"/>
      <c r="X798" s="441"/>
      <c r="Y798" s="441"/>
      <c r="Z798" s="441"/>
    </row>
    <row r="799" spans="1:26" ht="12.75" customHeight="1" x14ac:dyDescent="0.2">
      <c r="A799" s="441"/>
      <c r="B799" s="441"/>
      <c r="C799" s="441"/>
      <c r="D799" s="447"/>
      <c r="E799" s="447"/>
      <c r="F799" s="447"/>
      <c r="G799" s="447"/>
      <c r="H799" s="447"/>
      <c r="I799" s="447"/>
      <c r="J799" s="447"/>
      <c r="K799" s="447"/>
      <c r="L799" s="447"/>
      <c r="M799" s="447"/>
      <c r="N799" s="447"/>
      <c r="O799" s="441"/>
      <c r="P799" s="441"/>
      <c r="Q799" s="441"/>
      <c r="R799" s="441"/>
      <c r="S799" s="441"/>
      <c r="T799" s="441"/>
      <c r="U799" s="441"/>
      <c r="V799" s="441"/>
      <c r="W799" s="441"/>
      <c r="X799" s="441"/>
      <c r="Y799" s="441"/>
      <c r="Z799" s="441"/>
    </row>
    <row r="800" spans="1:26" ht="12.75" customHeight="1" x14ac:dyDescent="0.2">
      <c r="A800" s="441"/>
      <c r="B800" s="441"/>
      <c r="C800" s="441"/>
      <c r="D800" s="447"/>
      <c r="E800" s="447"/>
      <c r="F800" s="447"/>
      <c r="G800" s="447"/>
      <c r="H800" s="447"/>
      <c r="I800" s="447"/>
      <c r="J800" s="447"/>
      <c r="K800" s="447"/>
      <c r="L800" s="447"/>
      <c r="M800" s="447"/>
      <c r="N800" s="447"/>
      <c r="O800" s="441"/>
      <c r="P800" s="441"/>
      <c r="Q800" s="441"/>
      <c r="R800" s="441"/>
      <c r="S800" s="441"/>
      <c r="T800" s="441"/>
      <c r="U800" s="441"/>
      <c r="V800" s="441"/>
      <c r="W800" s="441"/>
      <c r="X800" s="441"/>
      <c r="Y800" s="441"/>
      <c r="Z800" s="441"/>
    </row>
    <row r="801" spans="1:26" ht="12.75" customHeight="1" x14ac:dyDescent="0.2">
      <c r="A801" s="441"/>
      <c r="B801" s="441"/>
      <c r="C801" s="441"/>
      <c r="D801" s="447"/>
      <c r="E801" s="447"/>
      <c r="F801" s="447"/>
      <c r="G801" s="447"/>
      <c r="H801" s="447"/>
      <c r="I801" s="447"/>
      <c r="J801" s="447"/>
      <c r="K801" s="447"/>
      <c r="L801" s="447"/>
      <c r="M801" s="447"/>
      <c r="N801" s="447"/>
      <c r="O801" s="441"/>
      <c r="P801" s="441"/>
      <c r="Q801" s="441"/>
      <c r="R801" s="441"/>
      <c r="S801" s="441"/>
      <c r="T801" s="441"/>
      <c r="U801" s="441"/>
      <c r="V801" s="441"/>
      <c r="W801" s="441"/>
      <c r="X801" s="441"/>
      <c r="Y801" s="441"/>
      <c r="Z801" s="441"/>
    </row>
    <row r="802" spans="1:26" ht="12.75" customHeight="1" x14ac:dyDescent="0.2">
      <c r="A802" s="441"/>
      <c r="B802" s="441"/>
      <c r="C802" s="441"/>
      <c r="D802" s="447"/>
      <c r="E802" s="447"/>
      <c r="F802" s="447"/>
      <c r="G802" s="447"/>
      <c r="H802" s="447"/>
      <c r="I802" s="447"/>
      <c r="J802" s="447"/>
      <c r="K802" s="447"/>
      <c r="L802" s="447"/>
      <c r="M802" s="447"/>
      <c r="N802" s="447"/>
      <c r="O802" s="441"/>
      <c r="P802" s="441"/>
      <c r="Q802" s="441"/>
      <c r="R802" s="441"/>
      <c r="S802" s="441"/>
      <c r="T802" s="441"/>
      <c r="U802" s="441"/>
      <c r="V802" s="441"/>
      <c r="W802" s="441"/>
      <c r="X802" s="441"/>
      <c r="Y802" s="441"/>
      <c r="Z802" s="441"/>
    </row>
    <row r="803" spans="1:26" ht="12.75" customHeight="1" x14ac:dyDescent="0.2">
      <c r="A803" s="441"/>
      <c r="B803" s="441"/>
      <c r="C803" s="441"/>
      <c r="D803" s="447"/>
      <c r="E803" s="447"/>
      <c r="F803" s="447"/>
      <c r="G803" s="447"/>
      <c r="H803" s="447"/>
      <c r="I803" s="447"/>
      <c r="J803" s="447"/>
      <c r="K803" s="447"/>
      <c r="L803" s="447"/>
      <c r="M803" s="447"/>
      <c r="N803" s="447"/>
      <c r="O803" s="441"/>
      <c r="P803" s="441"/>
      <c r="Q803" s="441"/>
      <c r="R803" s="441"/>
      <c r="S803" s="441"/>
      <c r="T803" s="441"/>
      <c r="U803" s="441"/>
      <c r="V803" s="441"/>
      <c r="W803" s="441"/>
      <c r="X803" s="441"/>
      <c r="Y803" s="441"/>
      <c r="Z803" s="441"/>
    </row>
    <row r="804" spans="1:26" ht="12.75" customHeight="1" x14ac:dyDescent="0.2">
      <c r="A804" s="441"/>
      <c r="B804" s="441"/>
      <c r="C804" s="441"/>
      <c r="D804" s="447"/>
      <c r="E804" s="447"/>
      <c r="F804" s="447"/>
      <c r="G804" s="447"/>
      <c r="H804" s="447"/>
      <c r="I804" s="447"/>
      <c r="J804" s="447"/>
      <c r="K804" s="447"/>
      <c r="L804" s="447"/>
      <c r="M804" s="447"/>
      <c r="N804" s="447"/>
      <c r="O804" s="441"/>
      <c r="P804" s="441"/>
      <c r="Q804" s="441"/>
      <c r="R804" s="441"/>
      <c r="S804" s="441"/>
      <c r="T804" s="441"/>
      <c r="U804" s="441"/>
      <c r="V804" s="441"/>
      <c r="W804" s="441"/>
      <c r="X804" s="441"/>
      <c r="Y804" s="441"/>
      <c r="Z804" s="441"/>
    </row>
    <row r="805" spans="1:26" ht="12.75" customHeight="1" x14ac:dyDescent="0.2">
      <c r="A805" s="441"/>
      <c r="B805" s="441"/>
      <c r="C805" s="441"/>
      <c r="D805" s="447"/>
      <c r="E805" s="447"/>
      <c r="F805" s="447"/>
      <c r="G805" s="447"/>
      <c r="H805" s="447"/>
      <c r="I805" s="447"/>
      <c r="J805" s="447"/>
      <c r="K805" s="447"/>
      <c r="L805" s="447"/>
      <c r="M805" s="447"/>
      <c r="N805" s="447"/>
      <c r="O805" s="441"/>
      <c r="P805" s="441"/>
      <c r="Q805" s="441"/>
      <c r="R805" s="441"/>
      <c r="S805" s="441"/>
      <c r="T805" s="441"/>
      <c r="U805" s="441"/>
      <c r="V805" s="441"/>
      <c r="W805" s="441"/>
      <c r="X805" s="441"/>
      <c r="Y805" s="441"/>
      <c r="Z805" s="441"/>
    </row>
    <row r="806" spans="1:26" ht="12.75" customHeight="1" x14ac:dyDescent="0.2">
      <c r="A806" s="441"/>
      <c r="B806" s="441"/>
      <c r="C806" s="441"/>
      <c r="D806" s="447"/>
      <c r="E806" s="447"/>
      <c r="F806" s="447"/>
      <c r="G806" s="447"/>
      <c r="H806" s="447"/>
      <c r="I806" s="447"/>
      <c r="J806" s="447"/>
      <c r="K806" s="447"/>
      <c r="L806" s="447"/>
      <c r="M806" s="447"/>
      <c r="N806" s="447"/>
      <c r="O806" s="441"/>
      <c r="P806" s="441"/>
      <c r="Q806" s="441"/>
      <c r="R806" s="441"/>
      <c r="S806" s="441"/>
      <c r="T806" s="441"/>
      <c r="U806" s="441"/>
      <c r="V806" s="441"/>
      <c r="W806" s="441"/>
      <c r="X806" s="441"/>
      <c r="Y806" s="441"/>
      <c r="Z806" s="441"/>
    </row>
    <row r="807" spans="1:26" ht="12.75" customHeight="1" x14ac:dyDescent="0.2">
      <c r="A807" s="441"/>
      <c r="B807" s="441"/>
      <c r="C807" s="441"/>
      <c r="D807" s="447"/>
      <c r="E807" s="447"/>
      <c r="F807" s="447"/>
      <c r="G807" s="447"/>
      <c r="H807" s="447"/>
      <c r="I807" s="447"/>
      <c r="J807" s="447"/>
      <c r="K807" s="447"/>
      <c r="L807" s="447"/>
      <c r="M807" s="447"/>
      <c r="N807" s="447"/>
      <c r="O807" s="441"/>
      <c r="P807" s="441"/>
      <c r="Q807" s="441"/>
      <c r="R807" s="441"/>
      <c r="S807" s="441"/>
      <c r="T807" s="441"/>
      <c r="U807" s="441"/>
      <c r="V807" s="441"/>
      <c r="W807" s="441"/>
      <c r="X807" s="441"/>
      <c r="Y807" s="441"/>
      <c r="Z807" s="441"/>
    </row>
    <row r="808" spans="1:26" ht="12.75" customHeight="1" x14ac:dyDescent="0.2">
      <c r="A808" s="441"/>
      <c r="B808" s="441"/>
      <c r="C808" s="441"/>
      <c r="D808" s="447"/>
      <c r="E808" s="447"/>
      <c r="F808" s="447"/>
      <c r="G808" s="447"/>
      <c r="H808" s="447"/>
      <c r="I808" s="447"/>
      <c r="J808" s="447"/>
      <c r="K808" s="447"/>
      <c r="L808" s="447"/>
      <c r="M808" s="447"/>
      <c r="N808" s="447"/>
      <c r="O808" s="441"/>
      <c r="P808" s="441"/>
      <c r="Q808" s="441"/>
      <c r="R808" s="441"/>
      <c r="S808" s="441"/>
      <c r="T808" s="441"/>
      <c r="U808" s="441"/>
      <c r="V808" s="441"/>
      <c r="W808" s="441"/>
      <c r="X808" s="441"/>
      <c r="Y808" s="441"/>
      <c r="Z808" s="441"/>
    </row>
    <row r="809" spans="1:26" ht="12.75" customHeight="1" x14ac:dyDescent="0.2">
      <c r="A809" s="441"/>
      <c r="B809" s="441"/>
      <c r="C809" s="441"/>
      <c r="D809" s="447"/>
      <c r="E809" s="447"/>
      <c r="F809" s="447"/>
      <c r="G809" s="447"/>
      <c r="H809" s="447"/>
      <c r="I809" s="447"/>
      <c r="J809" s="447"/>
      <c r="K809" s="447"/>
      <c r="L809" s="447"/>
      <c r="M809" s="447"/>
      <c r="N809" s="447"/>
      <c r="O809" s="441"/>
      <c r="P809" s="441"/>
      <c r="Q809" s="441"/>
      <c r="R809" s="441"/>
      <c r="S809" s="441"/>
      <c r="T809" s="441"/>
      <c r="U809" s="441"/>
      <c r="V809" s="441"/>
      <c r="W809" s="441"/>
      <c r="X809" s="441"/>
      <c r="Y809" s="441"/>
      <c r="Z809" s="441"/>
    </row>
    <row r="810" spans="1:26" ht="12.75" customHeight="1" x14ac:dyDescent="0.2">
      <c r="A810" s="441"/>
      <c r="B810" s="441"/>
      <c r="C810" s="441"/>
      <c r="D810" s="447"/>
      <c r="E810" s="447"/>
      <c r="F810" s="447"/>
      <c r="G810" s="447"/>
      <c r="H810" s="447"/>
      <c r="I810" s="447"/>
      <c r="J810" s="447"/>
      <c r="K810" s="447"/>
      <c r="L810" s="447"/>
      <c r="M810" s="447"/>
      <c r="N810" s="447"/>
      <c r="O810" s="441"/>
      <c r="P810" s="441"/>
      <c r="Q810" s="441"/>
      <c r="R810" s="441"/>
      <c r="S810" s="441"/>
      <c r="T810" s="441"/>
      <c r="U810" s="441"/>
      <c r="V810" s="441"/>
      <c r="W810" s="441"/>
      <c r="X810" s="441"/>
      <c r="Y810" s="441"/>
      <c r="Z810" s="441"/>
    </row>
    <row r="811" spans="1:26" ht="12.75" customHeight="1" x14ac:dyDescent="0.2">
      <c r="A811" s="441"/>
      <c r="B811" s="441"/>
      <c r="C811" s="441"/>
      <c r="D811" s="447"/>
      <c r="E811" s="447"/>
      <c r="F811" s="447"/>
      <c r="G811" s="447"/>
      <c r="H811" s="447"/>
      <c r="I811" s="447"/>
      <c r="J811" s="447"/>
      <c r="K811" s="447"/>
      <c r="L811" s="447"/>
      <c r="M811" s="447"/>
      <c r="N811" s="447"/>
      <c r="O811" s="441"/>
      <c r="P811" s="441"/>
      <c r="Q811" s="441"/>
      <c r="R811" s="441"/>
      <c r="S811" s="441"/>
      <c r="T811" s="441"/>
      <c r="U811" s="441"/>
      <c r="V811" s="441"/>
      <c r="W811" s="441"/>
      <c r="X811" s="441"/>
      <c r="Y811" s="441"/>
      <c r="Z811" s="441"/>
    </row>
    <row r="812" spans="1:26" ht="12.75" customHeight="1" x14ac:dyDescent="0.2">
      <c r="A812" s="441"/>
      <c r="B812" s="441"/>
      <c r="C812" s="441"/>
      <c r="D812" s="447"/>
      <c r="E812" s="447"/>
      <c r="F812" s="447"/>
      <c r="G812" s="447"/>
      <c r="H812" s="447"/>
      <c r="I812" s="447"/>
      <c r="J812" s="447"/>
      <c r="K812" s="447"/>
      <c r="L812" s="447"/>
      <c r="M812" s="447"/>
      <c r="N812" s="447"/>
      <c r="O812" s="441"/>
      <c r="P812" s="441"/>
      <c r="Q812" s="441"/>
      <c r="R812" s="441"/>
      <c r="S812" s="441"/>
      <c r="T812" s="441"/>
      <c r="U812" s="441"/>
      <c r="V812" s="441"/>
      <c r="W812" s="441"/>
      <c r="X812" s="441"/>
      <c r="Y812" s="441"/>
      <c r="Z812" s="441"/>
    </row>
    <row r="813" spans="1:26" ht="12.75" customHeight="1" x14ac:dyDescent="0.2">
      <c r="A813" s="441"/>
      <c r="B813" s="441"/>
      <c r="C813" s="441"/>
      <c r="D813" s="447"/>
      <c r="E813" s="447"/>
      <c r="F813" s="447"/>
      <c r="G813" s="447"/>
      <c r="H813" s="447"/>
      <c r="I813" s="447"/>
      <c r="J813" s="447"/>
      <c r="K813" s="447"/>
      <c r="L813" s="447"/>
      <c r="M813" s="447"/>
      <c r="N813" s="447"/>
      <c r="O813" s="441"/>
      <c r="P813" s="441"/>
      <c r="Q813" s="441"/>
      <c r="R813" s="441"/>
      <c r="S813" s="441"/>
      <c r="T813" s="441"/>
      <c r="U813" s="441"/>
      <c r="V813" s="441"/>
      <c r="W813" s="441"/>
      <c r="X813" s="441"/>
      <c r="Y813" s="441"/>
      <c r="Z813" s="441"/>
    </row>
    <row r="814" spans="1:26" ht="12.75" customHeight="1" x14ac:dyDescent="0.2">
      <c r="A814" s="441"/>
      <c r="B814" s="441"/>
      <c r="C814" s="441"/>
      <c r="D814" s="447"/>
      <c r="E814" s="447"/>
      <c r="F814" s="447"/>
      <c r="G814" s="447"/>
      <c r="H814" s="447"/>
      <c r="I814" s="447"/>
      <c r="J814" s="447"/>
      <c r="K814" s="447"/>
      <c r="L814" s="447"/>
      <c r="M814" s="447"/>
      <c r="N814" s="447"/>
      <c r="O814" s="441"/>
      <c r="P814" s="441"/>
      <c r="Q814" s="441"/>
      <c r="R814" s="441"/>
      <c r="S814" s="441"/>
      <c r="T814" s="441"/>
      <c r="U814" s="441"/>
      <c r="V814" s="441"/>
      <c r="W814" s="441"/>
      <c r="X814" s="441"/>
      <c r="Y814" s="441"/>
      <c r="Z814" s="441"/>
    </row>
    <row r="815" spans="1:26" ht="12.75" customHeight="1" x14ac:dyDescent="0.2">
      <c r="A815" s="441"/>
      <c r="B815" s="441"/>
      <c r="C815" s="441"/>
      <c r="D815" s="447"/>
      <c r="E815" s="447"/>
      <c r="F815" s="447"/>
      <c r="G815" s="447"/>
      <c r="H815" s="447"/>
      <c r="I815" s="447"/>
      <c r="J815" s="447"/>
      <c r="K815" s="447"/>
      <c r="L815" s="447"/>
      <c r="M815" s="447"/>
      <c r="N815" s="447"/>
      <c r="O815" s="441"/>
      <c r="P815" s="441"/>
      <c r="Q815" s="441"/>
      <c r="R815" s="441"/>
      <c r="S815" s="441"/>
      <c r="T815" s="441"/>
      <c r="U815" s="441"/>
      <c r="V815" s="441"/>
      <c r="W815" s="441"/>
      <c r="X815" s="441"/>
      <c r="Y815" s="441"/>
      <c r="Z815" s="441"/>
    </row>
    <row r="816" spans="1:26" ht="12.75" customHeight="1" x14ac:dyDescent="0.2">
      <c r="A816" s="441"/>
      <c r="B816" s="441"/>
      <c r="C816" s="441"/>
      <c r="D816" s="447"/>
      <c r="E816" s="447"/>
      <c r="F816" s="447"/>
      <c r="G816" s="447"/>
      <c r="H816" s="447"/>
      <c r="I816" s="447"/>
      <c r="J816" s="447"/>
      <c r="K816" s="447"/>
      <c r="L816" s="447"/>
      <c r="M816" s="447"/>
      <c r="N816" s="447"/>
      <c r="O816" s="441"/>
      <c r="P816" s="441"/>
      <c r="Q816" s="441"/>
      <c r="R816" s="441"/>
      <c r="S816" s="441"/>
      <c r="T816" s="441"/>
      <c r="U816" s="441"/>
      <c r="V816" s="441"/>
      <c r="W816" s="441"/>
      <c r="X816" s="441"/>
      <c r="Y816" s="441"/>
      <c r="Z816" s="441"/>
    </row>
    <row r="817" spans="1:26" ht="12.75" customHeight="1" x14ac:dyDescent="0.2">
      <c r="A817" s="441"/>
      <c r="B817" s="441"/>
      <c r="C817" s="441"/>
      <c r="D817" s="447"/>
      <c r="E817" s="447"/>
      <c r="F817" s="447"/>
      <c r="G817" s="447"/>
      <c r="H817" s="447"/>
      <c r="I817" s="447"/>
      <c r="J817" s="447"/>
      <c r="K817" s="447"/>
      <c r="L817" s="447"/>
      <c r="M817" s="447"/>
      <c r="N817" s="447"/>
      <c r="O817" s="441"/>
      <c r="P817" s="441"/>
      <c r="Q817" s="441"/>
      <c r="R817" s="441"/>
      <c r="S817" s="441"/>
      <c r="T817" s="441"/>
      <c r="U817" s="441"/>
      <c r="V817" s="441"/>
      <c r="W817" s="441"/>
      <c r="X817" s="441"/>
      <c r="Y817" s="441"/>
      <c r="Z817" s="441"/>
    </row>
    <row r="818" spans="1:26" ht="12.75" customHeight="1" x14ac:dyDescent="0.2">
      <c r="A818" s="441"/>
      <c r="B818" s="441"/>
      <c r="C818" s="441"/>
      <c r="D818" s="447"/>
      <c r="E818" s="447"/>
      <c r="F818" s="447"/>
      <c r="G818" s="447"/>
      <c r="H818" s="447"/>
      <c r="I818" s="447"/>
      <c r="J818" s="447"/>
      <c r="K818" s="447"/>
      <c r="L818" s="447"/>
      <c r="M818" s="447"/>
      <c r="N818" s="447"/>
      <c r="O818" s="441"/>
      <c r="P818" s="441"/>
      <c r="Q818" s="441"/>
      <c r="R818" s="441"/>
      <c r="S818" s="441"/>
      <c r="T818" s="441"/>
      <c r="U818" s="441"/>
      <c r="V818" s="441"/>
      <c r="W818" s="441"/>
      <c r="X818" s="441"/>
      <c r="Y818" s="441"/>
      <c r="Z818" s="441"/>
    </row>
    <row r="819" spans="1:26" ht="12.75" customHeight="1" x14ac:dyDescent="0.2">
      <c r="A819" s="441"/>
      <c r="B819" s="441"/>
      <c r="C819" s="441"/>
      <c r="D819" s="447"/>
      <c r="E819" s="447"/>
      <c r="F819" s="447"/>
      <c r="G819" s="447"/>
      <c r="H819" s="447"/>
      <c r="I819" s="447"/>
      <c r="J819" s="447"/>
      <c r="K819" s="447"/>
      <c r="L819" s="447"/>
      <c r="M819" s="447"/>
      <c r="N819" s="447"/>
      <c r="O819" s="441"/>
      <c r="P819" s="441"/>
      <c r="Q819" s="441"/>
      <c r="R819" s="441"/>
      <c r="S819" s="441"/>
      <c r="T819" s="441"/>
      <c r="U819" s="441"/>
      <c r="V819" s="441"/>
      <c r="W819" s="441"/>
      <c r="X819" s="441"/>
      <c r="Y819" s="441"/>
      <c r="Z819" s="441"/>
    </row>
    <row r="820" spans="1:26" ht="12.75" customHeight="1" x14ac:dyDescent="0.2">
      <c r="A820" s="441"/>
      <c r="B820" s="441"/>
      <c r="C820" s="441"/>
      <c r="D820" s="447"/>
      <c r="E820" s="447"/>
      <c r="F820" s="447"/>
      <c r="G820" s="447"/>
      <c r="H820" s="447"/>
      <c r="I820" s="447"/>
      <c r="J820" s="447"/>
      <c r="K820" s="447"/>
      <c r="L820" s="447"/>
      <c r="M820" s="447"/>
      <c r="N820" s="447"/>
      <c r="O820" s="441"/>
      <c r="P820" s="441"/>
      <c r="Q820" s="441"/>
      <c r="R820" s="441"/>
      <c r="S820" s="441"/>
      <c r="T820" s="441"/>
      <c r="U820" s="441"/>
      <c r="V820" s="441"/>
      <c r="W820" s="441"/>
      <c r="X820" s="441"/>
      <c r="Y820" s="441"/>
      <c r="Z820" s="441"/>
    </row>
    <row r="821" spans="1:26" ht="12.75" customHeight="1" x14ac:dyDescent="0.2">
      <c r="A821" s="441"/>
      <c r="B821" s="441"/>
      <c r="C821" s="441"/>
      <c r="D821" s="447"/>
      <c r="E821" s="447"/>
      <c r="F821" s="447"/>
      <c r="G821" s="447"/>
      <c r="H821" s="447"/>
      <c r="I821" s="447"/>
      <c r="J821" s="447"/>
      <c r="K821" s="447"/>
      <c r="L821" s="447"/>
      <c r="M821" s="447"/>
      <c r="N821" s="447"/>
      <c r="O821" s="441"/>
      <c r="P821" s="441"/>
      <c r="Q821" s="441"/>
      <c r="R821" s="441"/>
      <c r="S821" s="441"/>
      <c r="T821" s="441"/>
      <c r="U821" s="441"/>
      <c r="V821" s="441"/>
      <c r="W821" s="441"/>
      <c r="X821" s="441"/>
      <c r="Y821" s="441"/>
      <c r="Z821" s="441"/>
    </row>
    <row r="822" spans="1:26" ht="12.75" customHeight="1" x14ac:dyDescent="0.2">
      <c r="A822" s="441"/>
      <c r="B822" s="441"/>
      <c r="C822" s="441"/>
      <c r="D822" s="447"/>
      <c r="E822" s="447"/>
      <c r="F822" s="447"/>
      <c r="G822" s="447"/>
      <c r="H822" s="447"/>
      <c r="I822" s="447"/>
      <c r="J822" s="447"/>
      <c r="K822" s="447"/>
      <c r="L822" s="447"/>
      <c r="M822" s="447"/>
      <c r="N822" s="447"/>
      <c r="O822" s="441"/>
      <c r="P822" s="441"/>
      <c r="Q822" s="441"/>
      <c r="R822" s="441"/>
      <c r="S822" s="441"/>
      <c r="T822" s="441"/>
      <c r="U822" s="441"/>
      <c r="V822" s="441"/>
      <c r="W822" s="441"/>
      <c r="X822" s="441"/>
      <c r="Y822" s="441"/>
      <c r="Z822" s="441"/>
    </row>
    <row r="823" spans="1:26" ht="12.75" customHeight="1" x14ac:dyDescent="0.2">
      <c r="A823" s="441"/>
      <c r="B823" s="441"/>
      <c r="C823" s="441"/>
      <c r="D823" s="447"/>
      <c r="E823" s="447"/>
      <c r="F823" s="447"/>
      <c r="G823" s="447"/>
      <c r="H823" s="447"/>
      <c r="I823" s="447"/>
      <c r="J823" s="447"/>
      <c r="K823" s="447"/>
      <c r="L823" s="447"/>
      <c r="M823" s="447"/>
      <c r="N823" s="447"/>
      <c r="O823" s="441"/>
      <c r="P823" s="441"/>
      <c r="Q823" s="441"/>
      <c r="R823" s="441"/>
      <c r="S823" s="441"/>
      <c r="T823" s="441"/>
      <c r="U823" s="441"/>
      <c r="V823" s="441"/>
      <c r="W823" s="441"/>
      <c r="X823" s="441"/>
      <c r="Y823" s="441"/>
      <c r="Z823" s="441"/>
    </row>
    <row r="824" spans="1:26" ht="12.75" customHeight="1" x14ac:dyDescent="0.2">
      <c r="A824" s="441"/>
      <c r="B824" s="441"/>
      <c r="C824" s="441"/>
      <c r="D824" s="447"/>
      <c r="E824" s="447"/>
      <c r="F824" s="447"/>
      <c r="G824" s="447"/>
      <c r="H824" s="447"/>
      <c r="I824" s="447"/>
      <c r="J824" s="447"/>
      <c r="K824" s="447"/>
      <c r="L824" s="447"/>
      <c r="M824" s="447"/>
      <c r="N824" s="447"/>
      <c r="O824" s="441"/>
      <c r="P824" s="441"/>
      <c r="Q824" s="441"/>
      <c r="R824" s="441"/>
      <c r="S824" s="441"/>
      <c r="T824" s="441"/>
      <c r="U824" s="441"/>
      <c r="V824" s="441"/>
      <c r="W824" s="441"/>
      <c r="X824" s="441"/>
      <c r="Y824" s="441"/>
      <c r="Z824" s="441"/>
    </row>
    <row r="825" spans="1:26" ht="12.75" customHeight="1" x14ac:dyDescent="0.2">
      <c r="A825" s="441"/>
      <c r="B825" s="441"/>
      <c r="C825" s="441"/>
      <c r="D825" s="447"/>
      <c r="E825" s="447"/>
      <c r="F825" s="447"/>
      <c r="G825" s="447"/>
      <c r="H825" s="447"/>
      <c r="I825" s="447"/>
      <c r="J825" s="447"/>
      <c r="K825" s="447"/>
      <c r="L825" s="447"/>
      <c r="M825" s="447"/>
      <c r="N825" s="447"/>
      <c r="O825" s="441"/>
      <c r="P825" s="441"/>
      <c r="Q825" s="441"/>
      <c r="R825" s="441"/>
      <c r="S825" s="441"/>
      <c r="T825" s="441"/>
      <c r="U825" s="441"/>
      <c r="V825" s="441"/>
      <c r="W825" s="441"/>
      <c r="X825" s="441"/>
      <c r="Y825" s="441"/>
      <c r="Z825" s="441"/>
    </row>
    <row r="826" spans="1:26" ht="12.75" customHeight="1" x14ac:dyDescent="0.2">
      <c r="A826" s="441"/>
      <c r="B826" s="441"/>
      <c r="C826" s="441"/>
      <c r="D826" s="447"/>
      <c r="E826" s="447"/>
      <c r="F826" s="447"/>
      <c r="G826" s="447"/>
      <c r="H826" s="447"/>
      <c r="I826" s="447"/>
      <c r="J826" s="447"/>
      <c r="K826" s="447"/>
      <c r="L826" s="447"/>
      <c r="M826" s="447"/>
      <c r="N826" s="447"/>
      <c r="O826" s="441"/>
      <c r="P826" s="441"/>
      <c r="Q826" s="441"/>
      <c r="R826" s="441"/>
      <c r="S826" s="441"/>
      <c r="T826" s="441"/>
      <c r="U826" s="441"/>
      <c r="V826" s="441"/>
      <c r="W826" s="441"/>
      <c r="X826" s="441"/>
      <c r="Y826" s="441"/>
      <c r="Z826" s="441"/>
    </row>
    <row r="827" spans="1:26" ht="12.75" customHeight="1" x14ac:dyDescent="0.2">
      <c r="A827" s="441"/>
      <c r="B827" s="441"/>
      <c r="C827" s="441"/>
      <c r="D827" s="447"/>
      <c r="E827" s="447"/>
      <c r="F827" s="447"/>
      <c r="G827" s="447"/>
      <c r="H827" s="447"/>
      <c r="I827" s="447"/>
      <c r="J827" s="447"/>
      <c r="K827" s="447"/>
      <c r="L827" s="447"/>
      <c r="M827" s="447"/>
      <c r="N827" s="447"/>
      <c r="O827" s="441"/>
      <c r="P827" s="441"/>
      <c r="Q827" s="441"/>
      <c r="R827" s="441"/>
      <c r="S827" s="441"/>
      <c r="T827" s="441"/>
      <c r="U827" s="441"/>
      <c r="V827" s="441"/>
      <c r="W827" s="441"/>
      <c r="X827" s="441"/>
      <c r="Y827" s="441"/>
      <c r="Z827" s="441"/>
    </row>
    <row r="828" spans="1:26" ht="12.75" customHeight="1" x14ac:dyDescent="0.2">
      <c r="A828" s="441"/>
      <c r="B828" s="441"/>
      <c r="C828" s="441"/>
      <c r="D828" s="447"/>
      <c r="E828" s="447"/>
      <c r="F828" s="447"/>
      <c r="G828" s="447"/>
      <c r="H828" s="447"/>
      <c r="I828" s="447"/>
      <c r="J828" s="447"/>
      <c r="K828" s="447"/>
      <c r="L828" s="447"/>
      <c r="M828" s="447"/>
      <c r="N828" s="447"/>
      <c r="O828" s="441"/>
      <c r="P828" s="441"/>
      <c r="Q828" s="441"/>
      <c r="R828" s="441"/>
      <c r="S828" s="441"/>
      <c r="T828" s="441"/>
      <c r="U828" s="441"/>
      <c r="V828" s="441"/>
      <c r="W828" s="441"/>
      <c r="X828" s="441"/>
      <c r="Y828" s="441"/>
      <c r="Z828" s="441"/>
    </row>
    <row r="829" spans="1:26" ht="12.75" customHeight="1" x14ac:dyDescent="0.2">
      <c r="A829" s="441"/>
      <c r="B829" s="441"/>
      <c r="C829" s="441"/>
      <c r="D829" s="447"/>
      <c r="E829" s="447"/>
      <c r="F829" s="447"/>
      <c r="G829" s="447"/>
      <c r="H829" s="447"/>
      <c r="I829" s="447"/>
      <c r="J829" s="447"/>
      <c r="K829" s="447"/>
      <c r="L829" s="447"/>
      <c r="M829" s="447"/>
      <c r="N829" s="447"/>
      <c r="O829" s="441"/>
      <c r="P829" s="441"/>
      <c r="Q829" s="441"/>
      <c r="R829" s="441"/>
      <c r="S829" s="441"/>
      <c r="T829" s="441"/>
      <c r="U829" s="441"/>
      <c r="V829" s="441"/>
      <c r="W829" s="441"/>
      <c r="X829" s="441"/>
      <c r="Y829" s="441"/>
      <c r="Z829" s="441"/>
    </row>
    <row r="830" spans="1:26" ht="12.75" customHeight="1" x14ac:dyDescent="0.2">
      <c r="A830" s="441"/>
      <c r="B830" s="441"/>
      <c r="C830" s="441"/>
      <c r="D830" s="447"/>
      <c r="E830" s="447"/>
      <c r="F830" s="447"/>
      <c r="G830" s="447"/>
      <c r="H830" s="447"/>
      <c r="I830" s="447"/>
      <c r="J830" s="447"/>
      <c r="K830" s="447"/>
      <c r="L830" s="447"/>
      <c r="M830" s="447"/>
      <c r="N830" s="447"/>
      <c r="O830" s="441"/>
      <c r="P830" s="441"/>
      <c r="Q830" s="441"/>
      <c r="R830" s="441"/>
      <c r="S830" s="441"/>
      <c r="T830" s="441"/>
      <c r="U830" s="441"/>
      <c r="V830" s="441"/>
      <c r="W830" s="441"/>
      <c r="X830" s="441"/>
      <c r="Y830" s="441"/>
      <c r="Z830" s="441"/>
    </row>
    <row r="831" spans="1:26" ht="12.75" customHeight="1" x14ac:dyDescent="0.2">
      <c r="A831" s="441"/>
      <c r="B831" s="441"/>
      <c r="C831" s="441"/>
      <c r="D831" s="447"/>
      <c r="E831" s="447"/>
      <c r="F831" s="447"/>
      <c r="G831" s="447"/>
      <c r="H831" s="447"/>
      <c r="I831" s="447"/>
      <c r="J831" s="447"/>
      <c r="K831" s="447"/>
      <c r="L831" s="447"/>
      <c r="M831" s="447"/>
      <c r="N831" s="447"/>
      <c r="O831" s="441"/>
      <c r="P831" s="441"/>
      <c r="Q831" s="441"/>
      <c r="R831" s="441"/>
      <c r="S831" s="441"/>
      <c r="T831" s="441"/>
      <c r="U831" s="441"/>
      <c r="V831" s="441"/>
      <c r="W831" s="441"/>
      <c r="X831" s="441"/>
      <c r="Y831" s="441"/>
      <c r="Z831" s="441"/>
    </row>
    <row r="832" spans="1:26" ht="12.75" customHeight="1" x14ac:dyDescent="0.2">
      <c r="A832" s="441"/>
      <c r="B832" s="441"/>
      <c r="C832" s="441"/>
      <c r="D832" s="447"/>
      <c r="E832" s="447"/>
      <c r="F832" s="447"/>
      <c r="G832" s="447"/>
      <c r="H832" s="447"/>
      <c r="I832" s="447"/>
      <c r="J832" s="447"/>
      <c r="K832" s="447"/>
      <c r="L832" s="447"/>
      <c r="M832" s="447"/>
      <c r="N832" s="447"/>
      <c r="O832" s="441"/>
      <c r="P832" s="441"/>
      <c r="Q832" s="441"/>
      <c r="R832" s="441"/>
      <c r="S832" s="441"/>
      <c r="T832" s="441"/>
      <c r="U832" s="441"/>
      <c r="V832" s="441"/>
      <c r="W832" s="441"/>
      <c r="X832" s="441"/>
      <c r="Y832" s="441"/>
      <c r="Z832" s="441"/>
    </row>
    <row r="833" spans="1:26" ht="12.75" customHeight="1" x14ac:dyDescent="0.2">
      <c r="A833" s="441"/>
      <c r="B833" s="441"/>
      <c r="C833" s="441"/>
      <c r="D833" s="447"/>
      <c r="E833" s="447"/>
      <c r="F833" s="447"/>
      <c r="G833" s="447"/>
      <c r="H833" s="447"/>
      <c r="I833" s="447"/>
      <c r="J833" s="447"/>
      <c r="K833" s="447"/>
      <c r="L833" s="447"/>
      <c r="M833" s="447"/>
      <c r="N833" s="447"/>
      <c r="O833" s="441"/>
      <c r="P833" s="441"/>
      <c r="Q833" s="441"/>
      <c r="R833" s="441"/>
      <c r="S833" s="441"/>
      <c r="T833" s="441"/>
      <c r="U833" s="441"/>
      <c r="V833" s="441"/>
      <c r="W833" s="441"/>
      <c r="X833" s="441"/>
      <c r="Y833" s="441"/>
      <c r="Z833" s="441"/>
    </row>
    <row r="834" spans="1:26" ht="12.75" customHeight="1" x14ac:dyDescent="0.2">
      <c r="A834" s="441"/>
      <c r="B834" s="441"/>
      <c r="C834" s="441"/>
      <c r="D834" s="447"/>
      <c r="E834" s="447"/>
      <c r="F834" s="447"/>
      <c r="G834" s="447"/>
      <c r="H834" s="447"/>
      <c r="I834" s="447"/>
      <c r="J834" s="447"/>
      <c r="K834" s="447"/>
      <c r="L834" s="447"/>
      <c r="M834" s="447"/>
      <c r="N834" s="447"/>
      <c r="O834" s="441"/>
      <c r="P834" s="441"/>
      <c r="Q834" s="441"/>
      <c r="R834" s="441"/>
      <c r="S834" s="441"/>
      <c r="T834" s="441"/>
      <c r="U834" s="441"/>
      <c r="V834" s="441"/>
      <c r="W834" s="441"/>
      <c r="X834" s="441"/>
      <c r="Y834" s="441"/>
      <c r="Z834" s="441"/>
    </row>
    <row r="835" spans="1:26" ht="12.75" customHeight="1" x14ac:dyDescent="0.2">
      <c r="A835" s="441"/>
      <c r="B835" s="441"/>
      <c r="C835" s="441"/>
      <c r="D835" s="447"/>
      <c r="E835" s="447"/>
      <c r="F835" s="447"/>
      <c r="G835" s="447"/>
      <c r="H835" s="447"/>
      <c r="I835" s="447"/>
      <c r="J835" s="447"/>
      <c r="K835" s="447"/>
      <c r="L835" s="447"/>
      <c r="M835" s="447"/>
      <c r="N835" s="447"/>
      <c r="O835" s="441"/>
      <c r="P835" s="441"/>
      <c r="Q835" s="441"/>
      <c r="R835" s="441"/>
      <c r="S835" s="441"/>
      <c r="T835" s="441"/>
      <c r="U835" s="441"/>
      <c r="V835" s="441"/>
      <c r="W835" s="441"/>
      <c r="X835" s="441"/>
      <c r="Y835" s="441"/>
      <c r="Z835" s="441"/>
    </row>
    <row r="836" spans="1:26" ht="12.75" customHeight="1" x14ac:dyDescent="0.2">
      <c r="A836" s="441"/>
      <c r="B836" s="441"/>
      <c r="C836" s="441"/>
      <c r="D836" s="447"/>
      <c r="E836" s="447"/>
      <c r="F836" s="447"/>
      <c r="G836" s="447"/>
      <c r="H836" s="447"/>
      <c r="I836" s="447"/>
      <c r="J836" s="447"/>
      <c r="K836" s="447"/>
      <c r="L836" s="447"/>
      <c r="M836" s="447"/>
      <c r="N836" s="447"/>
      <c r="O836" s="441"/>
      <c r="P836" s="441"/>
      <c r="Q836" s="441"/>
      <c r="R836" s="441"/>
      <c r="S836" s="441"/>
      <c r="T836" s="441"/>
      <c r="U836" s="441"/>
      <c r="V836" s="441"/>
      <c r="W836" s="441"/>
      <c r="X836" s="441"/>
      <c r="Y836" s="441"/>
      <c r="Z836" s="441"/>
    </row>
    <row r="837" spans="1:26" ht="12.75" customHeight="1" x14ac:dyDescent="0.2">
      <c r="A837" s="441"/>
      <c r="B837" s="441"/>
      <c r="C837" s="441"/>
      <c r="D837" s="447"/>
      <c r="E837" s="447"/>
      <c r="F837" s="447"/>
      <c r="G837" s="447"/>
      <c r="H837" s="447"/>
      <c r="I837" s="447"/>
      <c r="J837" s="447"/>
      <c r="K837" s="447"/>
      <c r="L837" s="447"/>
      <c r="M837" s="447"/>
      <c r="N837" s="447"/>
      <c r="O837" s="441"/>
      <c r="P837" s="441"/>
      <c r="Q837" s="441"/>
      <c r="R837" s="441"/>
      <c r="S837" s="441"/>
      <c r="T837" s="441"/>
      <c r="U837" s="441"/>
      <c r="V837" s="441"/>
      <c r="W837" s="441"/>
      <c r="X837" s="441"/>
      <c r="Y837" s="441"/>
      <c r="Z837" s="441"/>
    </row>
    <row r="838" spans="1:26" ht="12.75" customHeight="1" x14ac:dyDescent="0.2">
      <c r="A838" s="441"/>
      <c r="B838" s="441"/>
      <c r="C838" s="441"/>
      <c r="D838" s="447"/>
      <c r="E838" s="447"/>
      <c r="F838" s="447"/>
      <c r="G838" s="447"/>
      <c r="H838" s="447"/>
      <c r="I838" s="447"/>
      <c r="J838" s="447"/>
      <c r="K838" s="447"/>
      <c r="L838" s="447"/>
      <c r="M838" s="447"/>
      <c r="N838" s="447"/>
      <c r="O838" s="441"/>
      <c r="P838" s="441"/>
      <c r="Q838" s="441"/>
      <c r="R838" s="441"/>
      <c r="S838" s="441"/>
      <c r="T838" s="441"/>
      <c r="U838" s="441"/>
      <c r="V838" s="441"/>
      <c r="W838" s="441"/>
      <c r="X838" s="441"/>
      <c r="Y838" s="441"/>
      <c r="Z838" s="441"/>
    </row>
    <row r="839" spans="1:26" ht="12.75" customHeight="1" x14ac:dyDescent="0.2">
      <c r="A839" s="441"/>
      <c r="B839" s="441"/>
      <c r="C839" s="441"/>
      <c r="D839" s="447"/>
      <c r="E839" s="447"/>
      <c r="F839" s="447"/>
      <c r="G839" s="447"/>
      <c r="H839" s="447"/>
      <c r="I839" s="447"/>
      <c r="J839" s="447"/>
      <c r="K839" s="447"/>
      <c r="L839" s="447"/>
      <c r="M839" s="447"/>
      <c r="N839" s="447"/>
      <c r="O839" s="441"/>
      <c r="P839" s="441"/>
      <c r="Q839" s="441"/>
      <c r="R839" s="441"/>
      <c r="S839" s="441"/>
      <c r="T839" s="441"/>
      <c r="U839" s="441"/>
      <c r="V839" s="441"/>
      <c r="W839" s="441"/>
      <c r="X839" s="441"/>
      <c r="Y839" s="441"/>
      <c r="Z839" s="441"/>
    </row>
    <row r="840" spans="1:26" ht="12.75" customHeight="1" x14ac:dyDescent="0.2">
      <c r="A840" s="441"/>
      <c r="B840" s="441"/>
      <c r="C840" s="441"/>
      <c r="D840" s="447"/>
      <c r="E840" s="447"/>
      <c r="F840" s="447"/>
      <c r="G840" s="447"/>
      <c r="H840" s="447"/>
      <c r="I840" s="447"/>
      <c r="J840" s="447"/>
      <c r="K840" s="447"/>
      <c r="L840" s="447"/>
      <c r="M840" s="447"/>
      <c r="N840" s="447"/>
      <c r="O840" s="441"/>
      <c r="P840" s="441"/>
      <c r="Q840" s="441"/>
      <c r="R840" s="441"/>
      <c r="S840" s="441"/>
      <c r="T840" s="441"/>
      <c r="U840" s="441"/>
      <c r="V840" s="441"/>
      <c r="W840" s="441"/>
      <c r="X840" s="441"/>
      <c r="Y840" s="441"/>
      <c r="Z840" s="441"/>
    </row>
    <row r="841" spans="1:26" ht="12.75" customHeight="1" x14ac:dyDescent="0.2">
      <c r="A841" s="441"/>
      <c r="B841" s="441"/>
      <c r="C841" s="441"/>
      <c r="D841" s="447"/>
      <c r="E841" s="447"/>
      <c r="F841" s="447"/>
      <c r="G841" s="447"/>
      <c r="H841" s="447"/>
      <c r="I841" s="447"/>
      <c r="J841" s="447"/>
      <c r="K841" s="447"/>
      <c r="L841" s="447"/>
      <c r="M841" s="447"/>
      <c r="N841" s="447"/>
      <c r="O841" s="441"/>
      <c r="P841" s="441"/>
      <c r="Q841" s="441"/>
      <c r="R841" s="441"/>
      <c r="S841" s="441"/>
      <c r="T841" s="441"/>
      <c r="U841" s="441"/>
      <c r="V841" s="441"/>
      <c r="W841" s="441"/>
      <c r="X841" s="441"/>
      <c r="Y841" s="441"/>
      <c r="Z841" s="441"/>
    </row>
    <row r="842" spans="1:26" ht="12.75" customHeight="1" x14ac:dyDescent="0.2">
      <c r="A842" s="441"/>
      <c r="B842" s="441"/>
      <c r="C842" s="441"/>
      <c r="D842" s="447"/>
      <c r="E842" s="447"/>
      <c r="F842" s="447"/>
      <c r="G842" s="447"/>
      <c r="H842" s="447"/>
      <c r="I842" s="447"/>
      <c r="J842" s="447"/>
      <c r="K842" s="447"/>
      <c r="L842" s="447"/>
      <c r="M842" s="447"/>
      <c r="N842" s="447"/>
      <c r="O842" s="441"/>
      <c r="P842" s="441"/>
      <c r="Q842" s="441"/>
      <c r="R842" s="441"/>
      <c r="S842" s="441"/>
      <c r="T842" s="441"/>
      <c r="U842" s="441"/>
      <c r="V842" s="441"/>
      <c r="W842" s="441"/>
      <c r="X842" s="441"/>
      <c r="Y842" s="441"/>
      <c r="Z842" s="441"/>
    </row>
    <row r="843" spans="1:26" ht="12.75" customHeight="1" x14ac:dyDescent="0.2">
      <c r="A843" s="441"/>
      <c r="B843" s="441"/>
      <c r="C843" s="441"/>
      <c r="D843" s="447"/>
      <c r="E843" s="447"/>
      <c r="F843" s="447"/>
      <c r="G843" s="447"/>
      <c r="H843" s="447"/>
      <c r="I843" s="447"/>
      <c r="J843" s="447"/>
      <c r="K843" s="447"/>
      <c r="L843" s="447"/>
      <c r="M843" s="447"/>
      <c r="N843" s="447"/>
      <c r="O843" s="441"/>
      <c r="P843" s="441"/>
      <c r="Q843" s="441"/>
      <c r="R843" s="441"/>
      <c r="S843" s="441"/>
      <c r="T843" s="441"/>
      <c r="U843" s="441"/>
      <c r="V843" s="441"/>
      <c r="W843" s="441"/>
      <c r="X843" s="441"/>
      <c r="Y843" s="441"/>
      <c r="Z843" s="441"/>
    </row>
    <row r="844" spans="1:26" ht="12.75" customHeight="1" x14ac:dyDescent="0.2">
      <c r="A844" s="441"/>
      <c r="B844" s="441"/>
      <c r="C844" s="441"/>
      <c r="D844" s="447"/>
      <c r="E844" s="447"/>
      <c r="F844" s="447"/>
      <c r="G844" s="447"/>
      <c r="H844" s="447"/>
      <c r="I844" s="447"/>
      <c r="J844" s="447"/>
      <c r="K844" s="447"/>
      <c r="L844" s="447"/>
      <c r="M844" s="447"/>
      <c r="N844" s="447"/>
      <c r="O844" s="441"/>
      <c r="P844" s="441"/>
      <c r="Q844" s="441"/>
      <c r="R844" s="441"/>
      <c r="S844" s="441"/>
      <c r="T844" s="441"/>
      <c r="U844" s="441"/>
      <c r="V844" s="441"/>
      <c r="W844" s="441"/>
      <c r="X844" s="441"/>
      <c r="Y844" s="441"/>
      <c r="Z844" s="441"/>
    </row>
    <row r="845" spans="1:26" ht="12.75" customHeight="1" x14ac:dyDescent="0.2">
      <c r="A845" s="441"/>
      <c r="B845" s="441"/>
      <c r="C845" s="441"/>
      <c r="D845" s="447"/>
      <c r="E845" s="447"/>
      <c r="F845" s="447"/>
      <c r="G845" s="447"/>
      <c r="H845" s="447"/>
      <c r="I845" s="447"/>
      <c r="J845" s="447"/>
      <c r="K845" s="447"/>
      <c r="L845" s="447"/>
      <c r="M845" s="447"/>
      <c r="N845" s="447"/>
      <c r="O845" s="441"/>
      <c r="P845" s="441"/>
      <c r="Q845" s="441"/>
      <c r="R845" s="441"/>
      <c r="S845" s="441"/>
      <c r="T845" s="441"/>
      <c r="U845" s="441"/>
      <c r="V845" s="441"/>
      <c r="W845" s="441"/>
      <c r="X845" s="441"/>
      <c r="Y845" s="441"/>
      <c r="Z845" s="441"/>
    </row>
    <row r="846" spans="1:26" ht="12.75" customHeight="1" x14ac:dyDescent="0.2">
      <c r="A846" s="441"/>
      <c r="B846" s="441"/>
      <c r="C846" s="441"/>
      <c r="D846" s="447"/>
      <c r="E846" s="447"/>
      <c r="F846" s="447"/>
      <c r="G846" s="447"/>
      <c r="H846" s="447"/>
      <c r="I846" s="447"/>
      <c r="J846" s="447"/>
      <c r="K846" s="447"/>
      <c r="L846" s="447"/>
      <c r="M846" s="447"/>
      <c r="N846" s="447"/>
      <c r="O846" s="441"/>
      <c r="P846" s="441"/>
      <c r="Q846" s="441"/>
      <c r="R846" s="441"/>
      <c r="S846" s="441"/>
      <c r="T846" s="441"/>
      <c r="U846" s="441"/>
      <c r="V846" s="441"/>
      <c r="W846" s="441"/>
      <c r="X846" s="441"/>
      <c r="Y846" s="441"/>
      <c r="Z846" s="441"/>
    </row>
    <row r="847" spans="1:26" ht="12.75" customHeight="1" x14ac:dyDescent="0.2">
      <c r="A847" s="441"/>
      <c r="B847" s="441"/>
      <c r="C847" s="441"/>
      <c r="D847" s="447"/>
      <c r="E847" s="447"/>
      <c r="F847" s="447"/>
      <c r="G847" s="447"/>
      <c r="H847" s="447"/>
      <c r="I847" s="447"/>
      <c r="J847" s="447"/>
      <c r="K847" s="447"/>
      <c r="L847" s="447"/>
      <c r="M847" s="447"/>
      <c r="N847" s="447"/>
      <c r="O847" s="441"/>
      <c r="P847" s="441"/>
      <c r="Q847" s="441"/>
      <c r="R847" s="441"/>
      <c r="S847" s="441"/>
      <c r="T847" s="441"/>
      <c r="U847" s="441"/>
      <c r="V847" s="441"/>
      <c r="W847" s="441"/>
      <c r="X847" s="441"/>
      <c r="Y847" s="441"/>
      <c r="Z847" s="441"/>
    </row>
    <row r="848" spans="1:26" ht="12.75" customHeight="1" x14ac:dyDescent="0.2">
      <c r="A848" s="441"/>
      <c r="B848" s="441"/>
      <c r="C848" s="441"/>
      <c r="D848" s="447"/>
      <c r="E848" s="447"/>
      <c r="F848" s="447"/>
      <c r="G848" s="447"/>
      <c r="H848" s="447"/>
      <c r="I848" s="447"/>
      <c r="J848" s="447"/>
      <c r="K848" s="447"/>
      <c r="L848" s="447"/>
      <c r="M848" s="447"/>
      <c r="N848" s="447"/>
      <c r="O848" s="441"/>
      <c r="P848" s="441"/>
      <c r="Q848" s="441"/>
      <c r="R848" s="441"/>
      <c r="S848" s="441"/>
      <c r="T848" s="441"/>
      <c r="U848" s="441"/>
      <c r="V848" s="441"/>
      <c r="W848" s="441"/>
      <c r="X848" s="441"/>
      <c r="Y848" s="441"/>
      <c r="Z848" s="441"/>
    </row>
    <row r="849" spans="1:26" ht="12.75" customHeight="1" x14ac:dyDescent="0.2">
      <c r="A849" s="441"/>
      <c r="B849" s="441"/>
      <c r="C849" s="441"/>
      <c r="D849" s="447"/>
      <c r="E849" s="447"/>
      <c r="F849" s="447"/>
      <c r="G849" s="447"/>
      <c r="H849" s="447"/>
      <c r="I849" s="447"/>
      <c r="J849" s="447"/>
      <c r="K849" s="447"/>
      <c r="L849" s="447"/>
      <c r="M849" s="447"/>
      <c r="N849" s="447"/>
      <c r="O849" s="441"/>
      <c r="P849" s="441"/>
      <c r="Q849" s="441"/>
      <c r="R849" s="441"/>
      <c r="S849" s="441"/>
      <c r="T849" s="441"/>
      <c r="U849" s="441"/>
      <c r="V849" s="441"/>
      <c r="W849" s="441"/>
      <c r="X849" s="441"/>
      <c r="Y849" s="441"/>
      <c r="Z849" s="441"/>
    </row>
    <row r="850" spans="1:26" ht="12.75" customHeight="1" x14ac:dyDescent="0.2">
      <c r="A850" s="441"/>
      <c r="B850" s="441"/>
      <c r="C850" s="441"/>
      <c r="D850" s="447"/>
      <c r="E850" s="447"/>
      <c r="F850" s="447"/>
      <c r="G850" s="447"/>
      <c r="H850" s="447"/>
      <c r="I850" s="447"/>
      <c r="J850" s="447"/>
      <c r="K850" s="447"/>
      <c r="L850" s="447"/>
      <c r="M850" s="447"/>
      <c r="N850" s="447"/>
      <c r="O850" s="441"/>
      <c r="P850" s="441"/>
      <c r="Q850" s="441"/>
      <c r="R850" s="441"/>
      <c r="S850" s="441"/>
      <c r="T850" s="441"/>
      <c r="U850" s="441"/>
      <c r="V850" s="441"/>
      <c r="W850" s="441"/>
      <c r="X850" s="441"/>
      <c r="Y850" s="441"/>
      <c r="Z850" s="441"/>
    </row>
    <row r="851" spans="1:26" ht="12.75" customHeight="1" x14ac:dyDescent="0.2">
      <c r="A851" s="441"/>
      <c r="B851" s="441"/>
      <c r="C851" s="441"/>
      <c r="D851" s="447"/>
      <c r="E851" s="447"/>
      <c r="F851" s="447"/>
      <c r="G851" s="447"/>
      <c r="H851" s="447"/>
      <c r="I851" s="447"/>
      <c r="J851" s="447"/>
      <c r="K851" s="447"/>
      <c r="L851" s="447"/>
      <c r="M851" s="447"/>
      <c r="N851" s="447"/>
      <c r="O851" s="441"/>
      <c r="P851" s="441"/>
      <c r="Q851" s="441"/>
      <c r="R851" s="441"/>
      <c r="S851" s="441"/>
      <c r="T851" s="441"/>
      <c r="U851" s="441"/>
      <c r="V851" s="441"/>
      <c r="W851" s="441"/>
      <c r="X851" s="441"/>
      <c r="Y851" s="441"/>
      <c r="Z851" s="441"/>
    </row>
    <row r="852" spans="1:26" ht="12.75" customHeight="1" x14ac:dyDescent="0.2">
      <c r="A852" s="441"/>
      <c r="B852" s="441"/>
      <c r="C852" s="441"/>
      <c r="D852" s="447"/>
      <c r="E852" s="447"/>
      <c r="F852" s="447"/>
      <c r="G852" s="447"/>
      <c r="H852" s="447"/>
      <c r="I852" s="447"/>
      <c r="J852" s="447"/>
      <c r="K852" s="447"/>
      <c r="L852" s="447"/>
      <c r="M852" s="447"/>
      <c r="N852" s="447"/>
      <c r="O852" s="441"/>
      <c r="P852" s="441"/>
      <c r="Q852" s="441"/>
      <c r="R852" s="441"/>
      <c r="S852" s="441"/>
      <c r="T852" s="441"/>
      <c r="U852" s="441"/>
      <c r="V852" s="441"/>
      <c r="W852" s="441"/>
      <c r="X852" s="441"/>
      <c r="Y852" s="441"/>
      <c r="Z852" s="441"/>
    </row>
    <row r="853" spans="1:26" ht="12.75" customHeight="1" x14ac:dyDescent="0.2">
      <c r="A853" s="441"/>
      <c r="B853" s="441"/>
      <c r="C853" s="441"/>
      <c r="D853" s="447"/>
      <c r="E853" s="447"/>
      <c r="F853" s="447"/>
      <c r="G853" s="447"/>
      <c r="H853" s="447"/>
      <c r="I853" s="447"/>
      <c r="J853" s="447"/>
      <c r="K853" s="447"/>
      <c r="L853" s="447"/>
      <c r="M853" s="447"/>
      <c r="N853" s="447"/>
      <c r="O853" s="441"/>
      <c r="P853" s="441"/>
      <c r="Q853" s="441"/>
      <c r="R853" s="441"/>
      <c r="S853" s="441"/>
      <c r="T853" s="441"/>
      <c r="U853" s="441"/>
      <c r="V853" s="441"/>
      <c r="W853" s="441"/>
      <c r="X853" s="441"/>
      <c r="Y853" s="441"/>
      <c r="Z853" s="441"/>
    </row>
    <row r="854" spans="1:26" ht="12.75" customHeight="1" x14ac:dyDescent="0.2">
      <c r="A854" s="441"/>
      <c r="B854" s="441"/>
      <c r="C854" s="441"/>
      <c r="D854" s="447"/>
      <c r="E854" s="447"/>
      <c r="F854" s="447"/>
      <c r="G854" s="447"/>
      <c r="H854" s="447"/>
      <c r="I854" s="447"/>
      <c r="J854" s="447"/>
      <c r="K854" s="447"/>
      <c r="L854" s="447"/>
      <c r="M854" s="447"/>
      <c r="N854" s="447"/>
      <c r="O854" s="441"/>
      <c r="P854" s="441"/>
      <c r="Q854" s="441"/>
      <c r="R854" s="441"/>
      <c r="S854" s="441"/>
      <c r="T854" s="441"/>
      <c r="U854" s="441"/>
      <c r="V854" s="441"/>
      <c r="W854" s="441"/>
      <c r="X854" s="441"/>
      <c r="Y854" s="441"/>
      <c r="Z854" s="441"/>
    </row>
    <row r="855" spans="1:26" ht="12.75" customHeight="1" x14ac:dyDescent="0.2">
      <c r="A855" s="441"/>
      <c r="B855" s="441"/>
      <c r="C855" s="441"/>
      <c r="D855" s="447"/>
      <c r="E855" s="447"/>
      <c r="F855" s="447"/>
      <c r="G855" s="447"/>
      <c r="H855" s="447"/>
      <c r="I855" s="447"/>
      <c r="J855" s="447"/>
      <c r="K855" s="447"/>
      <c r="L855" s="447"/>
      <c r="M855" s="447"/>
      <c r="N855" s="447"/>
      <c r="O855" s="441"/>
      <c r="P855" s="441"/>
      <c r="Q855" s="441"/>
      <c r="R855" s="441"/>
      <c r="S855" s="441"/>
      <c r="T855" s="441"/>
      <c r="U855" s="441"/>
      <c r="V855" s="441"/>
      <c r="W855" s="441"/>
      <c r="X855" s="441"/>
      <c r="Y855" s="441"/>
      <c r="Z855" s="441"/>
    </row>
    <row r="856" spans="1:26" ht="12.75" customHeight="1" x14ac:dyDescent="0.2">
      <c r="A856" s="441"/>
      <c r="B856" s="441"/>
      <c r="C856" s="441"/>
      <c r="D856" s="447"/>
      <c r="E856" s="447"/>
      <c r="F856" s="447"/>
      <c r="G856" s="447"/>
      <c r="H856" s="447"/>
      <c r="I856" s="447"/>
      <c r="J856" s="447"/>
      <c r="K856" s="447"/>
      <c r="L856" s="447"/>
      <c r="M856" s="447"/>
      <c r="N856" s="447"/>
      <c r="O856" s="441"/>
      <c r="P856" s="441"/>
      <c r="Q856" s="441"/>
      <c r="R856" s="441"/>
      <c r="S856" s="441"/>
      <c r="T856" s="441"/>
      <c r="U856" s="441"/>
      <c r="V856" s="441"/>
      <c r="W856" s="441"/>
      <c r="X856" s="441"/>
      <c r="Y856" s="441"/>
      <c r="Z856" s="441"/>
    </row>
    <row r="857" spans="1:26" ht="12.75" customHeight="1" x14ac:dyDescent="0.2">
      <c r="A857" s="441"/>
      <c r="B857" s="441"/>
      <c r="C857" s="441"/>
      <c r="D857" s="447"/>
      <c r="E857" s="447"/>
      <c r="F857" s="447"/>
      <c r="G857" s="447"/>
      <c r="H857" s="447"/>
      <c r="I857" s="447"/>
      <c r="J857" s="447"/>
      <c r="K857" s="447"/>
      <c r="L857" s="447"/>
      <c r="M857" s="447"/>
      <c r="N857" s="447"/>
      <c r="O857" s="441"/>
      <c r="P857" s="441"/>
      <c r="Q857" s="441"/>
      <c r="R857" s="441"/>
      <c r="S857" s="441"/>
      <c r="T857" s="441"/>
      <c r="U857" s="441"/>
      <c r="V857" s="441"/>
      <c r="W857" s="441"/>
      <c r="X857" s="441"/>
      <c r="Y857" s="441"/>
      <c r="Z857" s="441"/>
    </row>
    <row r="858" spans="1:26" ht="12.75" customHeight="1" x14ac:dyDescent="0.2">
      <c r="A858" s="441"/>
      <c r="B858" s="441"/>
      <c r="C858" s="441"/>
      <c r="D858" s="447"/>
      <c r="E858" s="447"/>
      <c r="F858" s="447"/>
      <c r="G858" s="447"/>
      <c r="H858" s="447"/>
      <c r="I858" s="447"/>
      <c r="J858" s="447"/>
      <c r="K858" s="447"/>
      <c r="L858" s="447"/>
      <c r="M858" s="447"/>
      <c r="N858" s="447"/>
      <c r="O858" s="441"/>
      <c r="P858" s="441"/>
      <c r="Q858" s="441"/>
      <c r="R858" s="441"/>
      <c r="S858" s="441"/>
      <c r="T858" s="441"/>
      <c r="U858" s="441"/>
      <c r="V858" s="441"/>
      <c r="W858" s="441"/>
      <c r="X858" s="441"/>
      <c r="Y858" s="441"/>
      <c r="Z858" s="441"/>
    </row>
    <row r="859" spans="1:26" ht="12.75" customHeight="1" x14ac:dyDescent="0.2">
      <c r="A859" s="441"/>
      <c r="B859" s="441"/>
      <c r="C859" s="441"/>
      <c r="D859" s="447"/>
      <c r="E859" s="447"/>
      <c r="F859" s="447"/>
      <c r="G859" s="447"/>
      <c r="H859" s="447"/>
      <c r="I859" s="447"/>
      <c r="J859" s="447"/>
      <c r="K859" s="447"/>
      <c r="L859" s="447"/>
      <c r="M859" s="447"/>
      <c r="N859" s="447"/>
      <c r="O859" s="441"/>
      <c r="P859" s="441"/>
      <c r="Q859" s="441"/>
      <c r="R859" s="441"/>
      <c r="S859" s="441"/>
      <c r="T859" s="441"/>
      <c r="U859" s="441"/>
      <c r="V859" s="441"/>
      <c r="W859" s="441"/>
      <c r="X859" s="441"/>
      <c r="Y859" s="441"/>
      <c r="Z859" s="441"/>
    </row>
    <row r="860" spans="1:26" ht="12.75" customHeight="1" x14ac:dyDescent="0.2">
      <c r="A860" s="441"/>
      <c r="B860" s="441"/>
      <c r="C860" s="441"/>
      <c r="D860" s="447"/>
      <c r="E860" s="447"/>
      <c r="F860" s="447"/>
      <c r="G860" s="447"/>
      <c r="H860" s="447"/>
      <c r="I860" s="447"/>
      <c r="J860" s="447"/>
      <c r="K860" s="447"/>
      <c r="L860" s="447"/>
      <c r="M860" s="447"/>
      <c r="N860" s="447"/>
      <c r="O860" s="441"/>
      <c r="P860" s="441"/>
      <c r="Q860" s="441"/>
      <c r="R860" s="441"/>
      <c r="S860" s="441"/>
      <c r="T860" s="441"/>
      <c r="U860" s="441"/>
      <c r="V860" s="441"/>
      <c r="W860" s="441"/>
      <c r="X860" s="441"/>
      <c r="Y860" s="441"/>
      <c r="Z860" s="441"/>
    </row>
    <row r="861" spans="1:26" ht="12.75" customHeight="1" x14ac:dyDescent="0.2">
      <c r="A861" s="441"/>
      <c r="B861" s="441"/>
      <c r="C861" s="441"/>
      <c r="D861" s="447"/>
      <c r="E861" s="447"/>
      <c r="F861" s="447"/>
      <c r="G861" s="447"/>
      <c r="H861" s="447"/>
      <c r="I861" s="447"/>
      <c r="J861" s="447"/>
      <c r="K861" s="447"/>
      <c r="L861" s="447"/>
      <c r="M861" s="447"/>
      <c r="N861" s="447"/>
      <c r="O861" s="441"/>
      <c r="P861" s="441"/>
      <c r="Q861" s="441"/>
      <c r="R861" s="441"/>
      <c r="S861" s="441"/>
      <c r="T861" s="441"/>
      <c r="U861" s="441"/>
      <c r="V861" s="441"/>
      <c r="W861" s="441"/>
      <c r="X861" s="441"/>
      <c r="Y861" s="441"/>
      <c r="Z861" s="441"/>
    </row>
    <row r="862" spans="1:26" ht="12.75" customHeight="1" x14ac:dyDescent="0.2">
      <c r="A862" s="441"/>
      <c r="B862" s="441"/>
      <c r="C862" s="441"/>
      <c r="D862" s="447"/>
      <c r="E862" s="447"/>
      <c r="F862" s="447"/>
      <c r="G862" s="447"/>
      <c r="H862" s="447"/>
      <c r="I862" s="447"/>
      <c r="J862" s="447"/>
      <c r="K862" s="447"/>
      <c r="L862" s="447"/>
      <c r="M862" s="447"/>
      <c r="N862" s="447"/>
      <c r="O862" s="441"/>
      <c r="P862" s="441"/>
      <c r="Q862" s="441"/>
      <c r="R862" s="441"/>
      <c r="S862" s="441"/>
      <c r="T862" s="441"/>
      <c r="U862" s="441"/>
      <c r="V862" s="441"/>
      <c r="W862" s="441"/>
      <c r="X862" s="441"/>
      <c r="Y862" s="441"/>
      <c r="Z862" s="441"/>
    </row>
    <row r="863" spans="1:26" ht="12.75" customHeight="1" x14ac:dyDescent="0.2">
      <c r="A863" s="441"/>
      <c r="B863" s="441"/>
      <c r="C863" s="441"/>
      <c r="D863" s="447"/>
      <c r="E863" s="447"/>
      <c r="F863" s="447"/>
      <c r="G863" s="447"/>
      <c r="H863" s="447"/>
      <c r="I863" s="447"/>
      <c r="J863" s="447"/>
      <c r="K863" s="447"/>
      <c r="L863" s="447"/>
      <c r="M863" s="447"/>
      <c r="N863" s="447"/>
      <c r="O863" s="441"/>
      <c r="P863" s="441"/>
      <c r="Q863" s="441"/>
      <c r="R863" s="441"/>
      <c r="S863" s="441"/>
      <c r="T863" s="441"/>
      <c r="U863" s="441"/>
      <c r="V863" s="441"/>
      <c r="W863" s="441"/>
      <c r="X863" s="441"/>
      <c r="Y863" s="441"/>
      <c r="Z863" s="441"/>
    </row>
    <row r="864" spans="1:26" ht="12.75" customHeight="1" x14ac:dyDescent="0.2">
      <c r="A864" s="441"/>
      <c r="B864" s="441"/>
      <c r="C864" s="441"/>
      <c r="D864" s="447"/>
      <c r="E864" s="447"/>
      <c r="F864" s="447"/>
      <c r="G864" s="447"/>
      <c r="H864" s="447"/>
      <c r="I864" s="447"/>
      <c r="J864" s="447"/>
      <c r="K864" s="447"/>
      <c r="L864" s="447"/>
      <c r="M864" s="447"/>
      <c r="N864" s="447"/>
      <c r="O864" s="441"/>
      <c r="P864" s="441"/>
      <c r="Q864" s="441"/>
      <c r="R864" s="441"/>
      <c r="S864" s="441"/>
      <c r="T864" s="441"/>
      <c r="U864" s="441"/>
      <c r="V864" s="441"/>
      <c r="W864" s="441"/>
      <c r="X864" s="441"/>
      <c r="Y864" s="441"/>
      <c r="Z864" s="441"/>
    </row>
    <row r="865" spans="1:26" ht="12.75" customHeight="1" x14ac:dyDescent="0.2">
      <c r="A865" s="441"/>
      <c r="B865" s="441"/>
      <c r="C865" s="441"/>
      <c r="D865" s="447"/>
      <c r="E865" s="447"/>
      <c r="F865" s="447"/>
      <c r="G865" s="447"/>
      <c r="H865" s="447"/>
      <c r="I865" s="447"/>
      <c r="J865" s="447"/>
      <c r="K865" s="447"/>
      <c r="L865" s="447"/>
      <c r="M865" s="447"/>
      <c r="N865" s="447"/>
      <c r="O865" s="441"/>
      <c r="P865" s="441"/>
      <c r="Q865" s="441"/>
      <c r="R865" s="441"/>
      <c r="S865" s="441"/>
      <c r="T865" s="441"/>
      <c r="U865" s="441"/>
      <c r="V865" s="441"/>
      <c r="W865" s="441"/>
      <c r="X865" s="441"/>
      <c r="Y865" s="441"/>
      <c r="Z865" s="441"/>
    </row>
    <row r="866" spans="1:26" ht="12.75" customHeight="1" x14ac:dyDescent="0.2">
      <c r="A866" s="441"/>
      <c r="B866" s="441"/>
      <c r="C866" s="441"/>
      <c r="D866" s="447"/>
      <c r="E866" s="447"/>
      <c r="F866" s="447"/>
      <c r="G866" s="447"/>
      <c r="H866" s="447"/>
      <c r="I866" s="447"/>
      <c r="J866" s="447"/>
      <c r="K866" s="447"/>
      <c r="L866" s="447"/>
      <c r="M866" s="447"/>
      <c r="N866" s="447"/>
      <c r="O866" s="441"/>
      <c r="P866" s="441"/>
      <c r="Q866" s="441"/>
      <c r="R866" s="441"/>
      <c r="S866" s="441"/>
      <c r="T866" s="441"/>
      <c r="U866" s="441"/>
      <c r="V866" s="441"/>
      <c r="W866" s="441"/>
      <c r="X866" s="441"/>
      <c r="Y866" s="441"/>
      <c r="Z866" s="441"/>
    </row>
    <row r="867" spans="1:26" ht="12.75" customHeight="1" x14ac:dyDescent="0.2">
      <c r="A867" s="441"/>
      <c r="B867" s="441"/>
      <c r="C867" s="441"/>
      <c r="D867" s="447"/>
      <c r="E867" s="447"/>
      <c r="F867" s="447"/>
      <c r="G867" s="447"/>
      <c r="H867" s="447"/>
      <c r="I867" s="447"/>
      <c r="J867" s="447"/>
      <c r="K867" s="447"/>
      <c r="L867" s="447"/>
      <c r="M867" s="447"/>
      <c r="N867" s="447"/>
      <c r="O867" s="441"/>
      <c r="P867" s="441"/>
      <c r="Q867" s="441"/>
      <c r="R867" s="441"/>
      <c r="S867" s="441"/>
      <c r="T867" s="441"/>
      <c r="U867" s="441"/>
      <c r="V867" s="441"/>
      <c r="W867" s="441"/>
      <c r="X867" s="441"/>
      <c r="Y867" s="441"/>
      <c r="Z867" s="441"/>
    </row>
    <row r="868" spans="1:26" ht="12.75" customHeight="1" x14ac:dyDescent="0.2">
      <c r="A868" s="441"/>
      <c r="B868" s="441"/>
      <c r="C868" s="441"/>
      <c r="D868" s="447"/>
      <c r="E868" s="447"/>
      <c r="F868" s="447"/>
      <c r="G868" s="447"/>
      <c r="H868" s="447"/>
      <c r="I868" s="447"/>
      <c r="J868" s="447"/>
      <c r="K868" s="447"/>
      <c r="L868" s="447"/>
      <c r="M868" s="447"/>
      <c r="N868" s="447"/>
      <c r="O868" s="441"/>
      <c r="P868" s="441"/>
      <c r="Q868" s="441"/>
      <c r="R868" s="441"/>
      <c r="S868" s="441"/>
      <c r="T868" s="441"/>
      <c r="U868" s="441"/>
      <c r="V868" s="441"/>
      <c r="W868" s="441"/>
      <c r="X868" s="441"/>
      <c r="Y868" s="441"/>
      <c r="Z868" s="441"/>
    </row>
    <row r="869" spans="1:26" ht="12.75" customHeight="1" x14ac:dyDescent="0.2">
      <c r="A869" s="441"/>
      <c r="B869" s="441"/>
      <c r="C869" s="441"/>
      <c r="D869" s="447"/>
      <c r="E869" s="447"/>
      <c r="F869" s="447"/>
      <c r="G869" s="447"/>
      <c r="H869" s="447"/>
      <c r="I869" s="447"/>
      <c r="J869" s="447"/>
      <c r="K869" s="447"/>
      <c r="L869" s="447"/>
      <c r="M869" s="447"/>
      <c r="N869" s="447"/>
      <c r="O869" s="441"/>
      <c r="P869" s="441"/>
      <c r="Q869" s="441"/>
      <c r="R869" s="441"/>
      <c r="S869" s="441"/>
      <c r="T869" s="441"/>
      <c r="U869" s="441"/>
      <c r="V869" s="441"/>
      <c r="W869" s="441"/>
      <c r="X869" s="441"/>
      <c r="Y869" s="441"/>
      <c r="Z869" s="441"/>
    </row>
    <row r="870" spans="1:26" ht="12.75" customHeight="1" x14ac:dyDescent="0.2">
      <c r="A870" s="441"/>
      <c r="B870" s="441"/>
      <c r="C870" s="441"/>
      <c r="D870" s="447"/>
      <c r="E870" s="447"/>
      <c r="F870" s="447"/>
      <c r="G870" s="447"/>
      <c r="H870" s="447"/>
      <c r="I870" s="447"/>
      <c r="J870" s="447"/>
      <c r="K870" s="447"/>
      <c r="L870" s="447"/>
      <c r="M870" s="447"/>
      <c r="N870" s="447"/>
      <c r="O870" s="441"/>
      <c r="P870" s="441"/>
      <c r="Q870" s="441"/>
      <c r="R870" s="441"/>
      <c r="S870" s="441"/>
      <c r="T870" s="441"/>
      <c r="U870" s="441"/>
      <c r="V870" s="441"/>
      <c r="W870" s="441"/>
      <c r="X870" s="441"/>
      <c r="Y870" s="441"/>
      <c r="Z870" s="441"/>
    </row>
    <row r="871" spans="1:26" ht="12.75" customHeight="1" x14ac:dyDescent="0.2">
      <c r="A871" s="441"/>
      <c r="B871" s="441"/>
      <c r="C871" s="441"/>
      <c r="D871" s="447"/>
      <c r="E871" s="447"/>
      <c r="F871" s="447"/>
      <c r="G871" s="447"/>
      <c r="H871" s="447"/>
      <c r="I871" s="447"/>
      <c r="J871" s="447"/>
      <c r="K871" s="447"/>
      <c r="L871" s="447"/>
      <c r="M871" s="447"/>
      <c r="N871" s="447"/>
      <c r="O871" s="441"/>
      <c r="P871" s="441"/>
      <c r="Q871" s="441"/>
      <c r="R871" s="441"/>
      <c r="S871" s="441"/>
      <c r="T871" s="441"/>
      <c r="U871" s="441"/>
      <c r="V871" s="441"/>
      <c r="W871" s="441"/>
      <c r="X871" s="441"/>
      <c r="Y871" s="441"/>
      <c r="Z871" s="441"/>
    </row>
    <row r="872" spans="1:26" ht="12.75" customHeight="1" x14ac:dyDescent="0.2">
      <c r="A872" s="441"/>
      <c r="B872" s="441"/>
      <c r="C872" s="441"/>
      <c r="D872" s="447"/>
      <c r="E872" s="447"/>
      <c r="F872" s="447"/>
      <c r="G872" s="447"/>
      <c r="H872" s="447"/>
      <c r="I872" s="447"/>
      <c r="J872" s="447"/>
      <c r="K872" s="447"/>
      <c r="L872" s="447"/>
      <c r="M872" s="447"/>
      <c r="N872" s="447"/>
      <c r="O872" s="441"/>
      <c r="P872" s="441"/>
      <c r="Q872" s="441"/>
      <c r="R872" s="441"/>
      <c r="S872" s="441"/>
      <c r="T872" s="441"/>
      <c r="U872" s="441"/>
      <c r="V872" s="441"/>
      <c r="W872" s="441"/>
      <c r="X872" s="441"/>
      <c r="Y872" s="441"/>
      <c r="Z872" s="441"/>
    </row>
    <row r="873" spans="1:26" ht="12.75" customHeight="1" x14ac:dyDescent="0.2">
      <c r="A873" s="441"/>
      <c r="B873" s="441"/>
      <c r="C873" s="441"/>
      <c r="D873" s="447"/>
      <c r="E873" s="447"/>
      <c r="F873" s="447"/>
      <c r="G873" s="447"/>
      <c r="H873" s="447"/>
      <c r="I873" s="447"/>
      <c r="J873" s="447"/>
      <c r="K873" s="447"/>
      <c r="L873" s="447"/>
      <c r="M873" s="447"/>
      <c r="N873" s="447"/>
      <c r="O873" s="441"/>
      <c r="P873" s="441"/>
      <c r="Q873" s="441"/>
      <c r="R873" s="441"/>
      <c r="S873" s="441"/>
      <c r="T873" s="441"/>
      <c r="U873" s="441"/>
      <c r="V873" s="441"/>
      <c r="W873" s="441"/>
      <c r="X873" s="441"/>
      <c r="Y873" s="441"/>
      <c r="Z873" s="441"/>
    </row>
    <row r="874" spans="1:26" ht="12.75" customHeight="1" x14ac:dyDescent="0.2">
      <c r="A874" s="441"/>
      <c r="B874" s="441"/>
      <c r="C874" s="441"/>
      <c r="D874" s="447"/>
      <c r="E874" s="447"/>
      <c r="F874" s="447"/>
      <c r="G874" s="447"/>
      <c r="H874" s="447"/>
      <c r="I874" s="447"/>
      <c r="J874" s="447"/>
      <c r="K874" s="447"/>
      <c r="L874" s="447"/>
      <c r="M874" s="447"/>
      <c r="N874" s="447"/>
      <c r="O874" s="441"/>
      <c r="P874" s="441"/>
      <c r="Q874" s="441"/>
      <c r="R874" s="441"/>
      <c r="S874" s="441"/>
      <c r="T874" s="441"/>
      <c r="U874" s="441"/>
      <c r="V874" s="441"/>
      <c r="W874" s="441"/>
      <c r="X874" s="441"/>
      <c r="Y874" s="441"/>
      <c r="Z874" s="441"/>
    </row>
    <row r="875" spans="1:26" ht="12.75" customHeight="1" x14ac:dyDescent="0.2">
      <c r="A875" s="441"/>
      <c r="B875" s="441"/>
      <c r="C875" s="441"/>
      <c r="D875" s="447"/>
      <c r="E875" s="447"/>
      <c r="F875" s="447"/>
      <c r="G875" s="447"/>
      <c r="H875" s="447"/>
      <c r="I875" s="447"/>
      <c r="J875" s="447"/>
      <c r="K875" s="447"/>
      <c r="L875" s="447"/>
      <c r="M875" s="447"/>
      <c r="N875" s="447"/>
      <c r="O875" s="441"/>
      <c r="P875" s="441"/>
      <c r="Q875" s="441"/>
      <c r="R875" s="441"/>
      <c r="S875" s="441"/>
      <c r="T875" s="441"/>
      <c r="U875" s="441"/>
      <c r="V875" s="441"/>
      <c r="W875" s="441"/>
      <c r="X875" s="441"/>
      <c r="Y875" s="441"/>
      <c r="Z875" s="441"/>
    </row>
    <row r="876" spans="1:26" ht="12.75" customHeight="1" x14ac:dyDescent="0.2">
      <c r="A876" s="441"/>
      <c r="B876" s="441"/>
      <c r="C876" s="441"/>
      <c r="D876" s="447"/>
      <c r="E876" s="447"/>
      <c r="F876" s="447"/>
      <c r="G876" s="447"/>
      <c r="H876" s="447"/>
      <c r="I876" s="447"/>
      <c r="J876" s="447"/>
      <c r="K876" s="447"/>
      <c r="L876" s="447"/>
      <c r="M876" s="447"/>
      <c r="N876" s="447"/>
      <c r="O876" s="441"/>
      <c r="P876" s="441"/>
      <c r="Q876" s="441"/>
      <c r="R876" s="441"/>
      <c r="S876" s="441"/>
      <c r="T876" s="441"/>
      <c r="U876" s="441"/>
      <c r="V876" s="441"/>
      <c r="W876" s="441"/>
      <c r="X876" s="441"/>
      <c r="Y876" s="441"/>
      <c r="Z876" s="441"/>
    </row>
    <row r="877" spans="1:26" ht="12.75" customHeight="1" x14ac:dyDescent="0.2">
      <c r="A877" s="441"/>
      <c r="B877" s="441"/>
      <c r="C877" s="441"/>
      <c r="D877" s="447"/>
      <c r="E877" s="447"/>
      <c r="F877" s="447"/>
      <c r="G877" s="447"/>
      <c r="H877" s="447"/>
      <c r="I877" s="447"/>
      <c r="J877" s="447"/>
      <c r="K877" s="447"/>
      <c r="L877" s="447"/>
      <c r="M877" s="447"/>
      <c r="N877" s="447"/>
      <c r="O877" s="441"/>
      <c r="P877" s="441"/>
      <c r="Q877" s="441"/>
      <c r="R877" s="441"/>
      <c r="S877" s="441"/>
      <c r="T877" s="441"/>
      <c r="U877" s="441"/>
      <c r="V877" s="441"/>
      <c r="W877" s="441"/>
      <c r="X877" s="441"/>
      <c r="Y877" s="441"/>
      <c r="Z877" s="441"/>
    </row>
    <row r="878" spans="1:26" ht="12.75" customHeight="1" x14ac:dyDescent="0.2">
      <c r="A878" s="441"/>
      <c r="B878" s="441"/>
      <c r="C878" s="441"/>
      <c r="D878" s="447"/>
      <c r="E878" s="447"/>
      <c r="F878" s="447"/>
      <c r="G878" s="447"/>
      <c r="H878" s="447"/>
      <c r="I878" s="447"/>
      <c r="J878" s="447"/>
      <c r="K878" s="447"/>
      <c r="L878" s="447"/>
      <c r="M878" s="447"/>
      <c r="N878" s="447"/>
      <c r="O878" s="441"/>
      <c r="P878" s="441"/>
      <c r="Q878" s="441"/>
      <c r="R878" s="441"/>
      <c r="S878" s="441"/>
      <c r="T878" s="441"/>
      <c r="U878" s="441"/>
      <c r="V878" s="441"/>
      <c r="W878" s="441"/>
      <c r="X878" s="441"/>
      <c r="Y878" s="441"/>
      <c r="Z878" s="441"/>
    </row>
    <row r="879" spans="1:26" ht="12.75" customHeight="1" x14ac:dyDescent="0.2">
      <c r="A879" s="441"/>
      <c r="B879" s="441"/>
      <c r="C879" s="441"/>
      <c r="D879" s="447"/>
      <c r="E879" s="447"/>
      <c r="F879" s="447"/>
      <c r="G879" s="447"/>
      <c r="H879" s="447"/>
      <c r="I879" s="447"/>
      <c r="J879" s="447"/>
      <c r="K879" s="447"/>
      <c r="L879" s="447"/>
      <c r="M879" s="447"/>
      <c r="N879" s="447"/>
      <c r="O879" s="441"/>
      <c r="P879" s="441"/>
      <c r="Q879" s="441"/>
      <c r="R879" s="441"/>
      <c r="S879" s="441"/>
      <c r="T879" s="441"/>
      <c r="U879" s="441"/>
      <c r="V879" s="441"/>
      <c r="W879" s="441"/>
      <c r="X879" s="441"/>
      <c r="Y879" s="441"/>
      <c r="Z879" s="441"/>
    </row>
    <row r="880" spans="1:26" ht="12.75" customHeight="1" x14ac:dyDescent="0.2">
      <c r="A880" s="441"/>
      <c r="B880" s="441"/>
      <c r="C880" s="441"/>
      <c r="D880" s="447"/>
      <c r="E880" s="447"/>
      <c r="F880" s="447"/>
      <c r="G880" s="447"/>
      <c r="H880" s="447"/>
      <c r="I880" s="447"/>
      <c r="J880" s="447"/>
      <c r="K880" s="447"/>
      <c r="L880" s="447"/>
      <c r="M880" s="447"/>
      <c r="N880" s="447"/>
      <c r="O880" s="441"/>
      <c r="P880" s="441"/>
      <c r="Q880" s="441"/>
      <c r="R880" s="441"/>
      <c r="S880" s="441"/>
      <c r="T880" s="441"/>
      <c r="U880" s="441"/>
      <c r="V880" s="441"/>
      <c r="W880" s="441"/>
      <c r="X880" s="441"/>
      <c r="Y880" s="441"/>
      <c r="Z880" s="441"/>
    </row>
    <row r="881" spans="1:26" ht="12.75" customHeight="1" x14ac:dyDescent="0.2">
      <c r="A881" s="441"/>
      <c r="B881" s="441"/>
      <c r="C881" s="441"/>
      <c r="D881" s="447"/>
      <c r="E881" s="447"/>
      <c r="F881" s="447"/>
      <c r="G881" s="447"/>
      <c r="H881" s="447"/>
      <c r="I881" s="447"/>
      <c r="J881" s="447"/>
      <c r="K881" s="447"/>
      <c r="L881" s="447"/>
      <c r="M881" s="447"/>
      <c r="N881" s="447"/>
      <c r="O881" s="441"/>
      <c r="P881" s="441"/>
      <c r="Q881" s="441"/>
      <c r="R881" s="441"/>
      <c r="S881" s="441"/>
      <c r="T881" s="441"/>
      <c r="U881" s="441"/>
      <c r="V881" s="441"/>
      <c r="W881" s="441"/>
      <c r="X881" s="441"/>
      <c r="Y881" s="441"/>
      <c r="Z881" s="441"/>
    </row>
    <row r="882" spans="1:26" ht="12.75" customHeight="1" x14ac:dyDescent="0.2">
      <c r="A882" s="441"/>
      <c r="B882" s="441"/>
      <c r="C882" s="441"/>
      <c r="D882" s="447"/>
      <c r="E882" s="447"/>
      <c r="F882" s="447"/>
      <c r="G882" s="447"/>
      <c r="H882" s="447"/>
      <c r="I882" s="447"/>
      <c r="J882" s="447"/>
      <c r="K882" s="447"/>
      <c r="L882" s="447"/>
      <c r="M882" s="447"/>
      <c r="N882" s="447"/>
      <c r="O882" s="441"/>
      <c r="P882" s="441"/>
      <c r="Q882" s="441"/>
      <c r="R882" s="441"/>
      <c r="S882" s="441"/>
      <c r="T882" s="441"/>
      <c r="U882" s="441"/>
      <c r="V882" s="441"/>
      <c r="W882" s="441"/>
      <c r="X882" s="441"/>
      <c r="Y882" s="441"/>
      <c r="Z882" s="441"/>
    </row>
    <row r="883" spans="1:26" ht="12.75" customHeight="1" x14ac:dyDescent="0.2">
      <c r="A883" s="441"/>
      <c r="B883" s="441"/>
      <c r="C883" s="441"/>
      <c r="D883" s="447"/>
      <c r="E883" s="447"/>
      <c r="F883" s="447"/>
      <c r="G883" s="447"/>
      <c r="H883" s="447"/>
      <c r="I883" s="447"/>
      <c r="J883" s="447"/>
      <c r="K883" s="447"/>
      <c r="L883" s="447"/>
      <c r="M883" s="447"/>
      <c r="N883" s="447"/>
      <c r="O883" s="441"/>
      <c r="P883" s="441"/>
      <c r="Q883" s="441"/>
      <c r="R883" s="441"/>
      <c r="S883" s="441"/>
      <c r="T883" s="441"/>
      <c r="U883" s="441"/>
      <c r="V883" s="441"/>
      <c r="W883" s="441"/>
      <c r="X883" s="441"/>
      <c r="Y883" s="441"/>
      <c r="Z883" s="441"/>
    </row>
    <row r="884" spans="1:26" ht="12.75" customHeight="1" x14ac:dyDescent="0.2">
      <c r="A884" s="441"/>
      <c r="B884" s="441"/>
      <c r="C884" s="441"/>
      <c r="D884" s="447"/>
      <c r="E884" s="447"/>
      <c r="F884" s="447"/>
      <c r="G884" s="447"/>
      <c r="H884" s="447"/>
      <c r="I884" s="447"/>
      <c r="J884" s="447"/>
      <c r="K884" s="447"/>
      <c r="L884" s="447"/>
      <c r="M884" s="447"/>
      <c r="N884" s="447"/>
      <c r="O884" s="441"/>
      <c r="P884" s="441"/>
      <c r="Q884" s="441"/>
      <c r="R884" s="441"/>
      <c r="S884" s="441"/>
      <c r="T884" s="441"/>
      <c r="U884" s="441"/>
      <c r="V884" s="441"/>
      <c r="W884" s="441"/>
      <c r="X884" s="441"/>
      <c r="Y884" s="441"/>
      <c r="Z884" s="441"/>
    </row>
    <row r="885" spans="1:26" ht="12.75" customHeight="1" x14ac:dyDescent="0.2">
      <c r="A885" s="441"/>
      <c r="B885" s="441"/>
      <c r="C885" s="441"/>
      <c r="D885" s="447"/>
      <c r="E885" s="447"/>
      <c r="F885" s="447"/>
      <c r="G885" s="447"/>
      <c r="H885" s="447"/>
      <c r="I885" s="447"/>
      <c r="J885" s="447"/>
      <c r="K885" s="447"/>
      <c r="L885" s="447"/>
      <c r="M885" s="447"/>
      <c r="N885" s="447"/>
      <c r="O885" s="441"/>
      <c r="P885" s="441"/>
      <c r="Q885" s="441"/>
      <c r="R885" s="441"/>
      <c r="S885" s="441"/>
      <c r="T885" s="441"/>
      <c r="U885" s="441"/>
      <c r="V885" s="441"/>
      <c r="W885" s="441"/>
      <c r="X885" s="441"/>
      <c r="Y885" s="441"/>
      <c r="Z885" s="441"/>
    </row>
    <row r="886" spans="1:26" ht="12.75" customHeight="1" x14ac:dyDescent="0.2">
      <c r="A886" s="441"/>
      <c r="B886" s="441"/>
      <c r="C886" s="441"/>
      <c r="D886" s="447"/>
      <c r="E886" s="447"/>
      <c r="F886" s="447"/>
      <c r="G886" s="447"/>
      <c r="H886" s="447"/>
      <c r="I886" s="447"/>
      <c r="J886" s="447"/>
      <c r="K886" s="447"/>
      <c r="L886" s="447"/>
      <c r="M886" s="447"/>
      <c r="N886" s="447"/>
      <c r="O886" s="441"/>
      <c r="P886" s="441"/>
      <c r="Q886" s="441"/>
      <c r="R886" s="441"/>
      <c r="S886" s="441"/>
      <c r="T886" s="441"/>
      <c r="U886" s="441"/>
      <c r="V886" s="441"/>
      <c r="W886" s="441"/>
      <c r="X886" s="441"/>
      <c r="Y886" s="441"/>
      <c r="Z886" s="441"/>
    </row>
    <row r="887" spans="1:26" ht="12.75" customHeight="1" x14ac:dyDescent="0.2">
      <c r="A887" s="441"/>
      <c r="B887" s="441"/>
      <c r="C887" s="441"/>
      <c r="D887" s="447"/>
      <c r="E887" s="447"/>
      <c r="F887" s="447"/>
      <c r="G887" s="447"/>
      <c r="H887" s="447"/>
      <c r="I887" s="447"/>
      <c r="J887" s="447"/>
      <c r="K887" s="447"/>
      <c r="L887" s="447"/>
      <c r="M887" s="447"/>
      <c r="N887" s="447"/>
      <c r="O887" s="441"/>
      <c r="P887" s="441"/>
      <c r="Q887" s="441"/>
      <c r="R887" s="441"/>
      <c r="S887" s="441"/>
      <c r="T887" s="441"/>
      <c r="U887" s="441"/>
      <c r="V887" s="441"/>
      <c r="W887" s="441"/>
      <c r="X887" s="441"/>
      <c r="Y887" s="441"/>
      <c r="Z887" s="441"/>
    </row>
    <row r="888" spans="1:26" ht="12.75" customHeight="1" x14ac:dyDescent="0.2">
      <c r="A888" s="441"/>
      <c r="B888" s="441"/>
      <c r="C888" s="441"/>
      <c r="D888" s="447"/>
      <c r="E888" s="447"/>
      <c r="F888" s="447"/>
      <c r="G888" s="447"/>
      <c r="H888" s="447"/>
      <c r="I888" s="447"/>
      <c r="J888" s="447"/>
      <c r="K888" s="447"/>
      <c r="L888" s="447"/>
      <c r="M888" s="447"/>
      <c r="N888" s="447"/>
      <c r="O888" s="441"/>
      <c r="P888" s="441"/>
      <c r="Q888" s="441"/>
      <c r="R888" s="441"/>
      <c r="S888" s="441"/>
      <c r="T888" s="441"/>
      <c r="U888" s="441"/>
      <c r="V888" s="441"/>
      <c r="W888" s="441"/>
      <c r="X888" s="441"/>
      <c r="Y888" s="441"/>
      <c r="Z888" s="441"/>
    </row>
    <row r="889" spans="1:26" ht="12.75" customHeight="1" x14ac:dyDescent="0.2">
      <c r="A889" s="441"/>
      <c r="B889" s="441"/>
      <c r="C889" s="441"/>
      <c r="D889" s="447"/>
      <c r="E889" s="447"/>
      <c r="F889" s="447"/>
      <c r="G889" s="447"/>
      <c r="H889" s="447"/>
      <c r="I889" s="447"/>
      <c r="J889" s="447"/>
      <c r="K889" s="447"/>
      <c r="L889" s="447"/>
      <c r="M889" s="447"/>
      <c r="N889" s="447"/>
      <c r="O889" s="441"/>
      <c r="P889" s="441"/>
      <c r="Q889" s="441"/>
      <c r="R889" s="441"/>
      <c r="S889" s="441"/>
      <c r="T889" s="441"/>
      <c r="U889" s="441"/>
      <c r="V889" s="441"/>
      <c r="W889" s="441"/>
      <c r="X889" s="441"/>
      <c r="Y889" s="441"/>
      <c r="Z889" s="441"/>
    </row>
    <row r="890" spans="1:26" ht="12.75" customHeight="1" x14ac:dyDescent="0.2">
      <c r="A890" s="441"/>
      <c r="B890" s="441"/>
      <c r="C890" s="441"/>
      <c r="D890" s="447"/>
      <c r="E890" s="447"/>
      <c r="F890" s="447"/>
      <c r="G890" s="447"/>
      <c r="H890" s="447"/>
      <c r="I890" s="447"/>
      <c r="J890" s="447"/>
      <c r="K890" s="447"/>
      <c r="L890" s="447"/>
      <c r="M890" s="447"/>
      <c r="N890" s="447"/>
      <c r="O890" s="441"/>
      <c r="P890" s="441"/>
      <c r="Q890" s="441"/>
      <c r="R890" s="441"/>
      <c r="S890" s="441"/>
      <c r="T890" s="441"/>
      <c r="U890" s="441"/>
      <c r="V890" s="441"/>
      <c r="W890" s="441"/>
      <c r="X890" s="441"/>
      <c r="Y890" s="441"/>
      <c r="Z890" s="441"/>
    </row>
    <row r="891" spans="1:26" ht="12.75" customHeight="1" x14ac:dyDescent="0.2">
      <c r="A891" s="441"/>
      <c r="B891" s="441"/>
      <c r="C891" s="441"/>
      <c r="D891" s="447"/>
      <c r="E891" s="447"/>
      <c r="F891" s="447"/>
      <c r="G891" s="447"/>
      <c r="H891" s="447"/>
      <c r="I891" s="447"/>
      <c r="J891" s="447"/>
      <c r="K891" s="447"/>
      <c r="L891" s="447"/>
      <c r="M891" s="447"/>
      <c r="N891" s="447"/>
      <c r="O891" s="441"/>
      <c r="P891" s="441"/>
      <c r="Q891" s="441"/>
      <c r="R891" s="441"/>
      <c r="S891" s="441"/>
      <c r="T891" s="441"/>
      <c r="U891" s="441"/>
      <c r="V891" s="441"/>
      <c r="W891" s="441"/>
      <c r="X891" s="441"/>
      <c r="Y891" s="441"/>
      <c r="Z891" s="441"/>
    </row>
    <row r="892" spans="1:26" ht="12.75" customHeight="1" x14ac:dyDescent="0.2">
      <c r="A892" s="441"/>
      <c r="B892" s="441"/>
      <c r="C892" s="441"/>
      <c r="D892" s="447"/>
      <c r="E892" s="447"/>
      <c r="F892" s="447"/>
      <c r="G892" s="447"/>
      <c r="H892" s="447"/>
      <c r="I892" s="447"/>
      <c r="J892" s="447"/>
      <c r="K892" s="447"/>
      <c r="L892" s="447"/>
      <c r="M892" s="447"/>
      <c r="N892" s="447"/>
      <c r="O892" s="441"/>
      <c r="P892" s="441"/>
      <c r="Q892" s="441"/>
      <c r="R892" s="441"/>
      <c r="S892" s="441"/>
      <c r="T892" s="441"/>
      <c r="U892" s="441"/>
      <c r="V892" s="441"/>
      <c r="W892" s="441"/>
      <c r="X892" s="441"/>
      <c r="Y892" s="441"/>
      <c r="Z892" s="441"/>
    </row>
    <row r="893" spans="1:26" ht="12.75" customHeight="1" x14ac:dyDescent="0.2">
      <c r="A893" s="441"/>
      <c r="B893" s="441"/>
      <c r="C893" s="441"/>
      <c r="D893" s="447"/>
      <c r="E893" s="447"/>
      <c r="F893" s="447"/>
      <c r="G893" s="447"/>
      <c r="H893" s="447"/>
      <c r="I893" s="447"/>
      <c r="J893" s="447"/>
      <c r="K893" s="447"/>
      <c r="L893" s="447"/>
      <c r="M893" s="447"/>
      <c r="N893" s="447"/>
      <c r="O893" s="441"/>
      <c r="P893" s="441"/>
      <c r="Q893" s="441"/>
      <c r="R893" s="441"/>
      <c r="S893" s="441"/>
      <c r="T893" s="441"/>
      <c r="U893" s="441"/>
      <c r="V893" s="441"/>
      <c r="W893" s="441"/>
      <c r="X893" s="441"/>
      <c r="Y893" s="441"/>
      <c r="Z893" s="441"/>
    </row>
    <row r="894" spans="1:26" ht="12.75" customHeight="1" x14ac:dyDescent="0.2">
      <c r="A894" s="441"/>
      <c r="B894" s="441"/>
      <c r="C894" s="441"/>
      <c r="D894" s="447"/>
      <c r="E894" s="447"/>
      <c r="F894" s="447"/>
      <c r="G894" s="447"/>
      <c r="H894" s="447"/>
      <c r="I894" s="447"/>
      <c r="J894" s="447"/>
      <c r="K894" s="447"/>
      <c r="L894" s="447"/>
      <c r="M894" s="447"/>
      <c r="N894" s="447"/>
      <c r="O894" s="441"/>
      <c r="P894" s="441"/>
      <c r="Q894" s="441"/>
      <c r="R894" s="441"/>
      <c r="S894" s="441"/>
      <c r="T894" s="441"/>
      <c r="U894" s="441"/>
      <c r="V894" s="441"/>
      <c r="W894" s="441"/>
      <c r="X894" s="441"/>
      <c r="Y894" s="441"/>
      <c r="Z894" s="441"/>
    </row>
    <row r="895" spans="1:26" ht="12.75" customHeight="1" x14ac:dyDescent="0.2">
      <c r="A895" s="441"/>
      <c r="B895" s="441"/>
      <c r="C895" s="441"/>
      <c r="D895" s="447"/>
      <c r="E895" s="447"/>
      <c r="F895" s="447"/>
      <c r="G895" s="447"/>
      <c r="H895" s="447"/>
      <c r="I895" s="447"/>
      <c r="J895" s="447"/>
      <c r="K895" s="447"/>
      <c r="L895" s="447"/>
      <c r="M895" s="447"/>
      <c r="N895" s="447"/>
      <c r="O895" s="441"/>
      <c r="P895" s="441"/>
      <c r="Q895" s="441"/>
      <c r="R895" s="441"/>
      <c r="S895" s="441"/>
      <c r="T895" s="441"/>
      <c r="U895" s="441"/>
      <c r="V895" s="441"/>
      <c r="W895" s="441"/>
      <c r="X895" s="441"/>
      <c r="Y895" s="441"/>
      <c r="Z895" s="441"/>
    </row>
    <row r="896" spans="1:26" ht="12.75" customHeight="1" x14ac:dyDescent="0.2">
      <c r="A896" s="441"/>
      <c r="B896" s="441"/>
      <c r="C896" s="441"/>
      <c r="D896" s="447"/>
      <c r="E896" s="447"/>
      <c r="F896" s="447"/>
      <c r="G896" s="447"/>
      <c r="H896" s="447"/>
      <c r="I896" s="447"/>
      <c r="J896" s="447"/>
      <c r="K896" s="447"/>
      <c r="L896" s="447"/>
      <c r="M896" s="447"/>
      <c r="N896" s="447"/>
      <c r="O896" s="441"/>
      <c r="P896" s="441"/>
      <c r="Q896" s="441"/>
      <c r="R896" s="441"/>
      <c r="S896" s="441"/>
      <c r="T896" s="441"/>
      <c r="U896" s="441"/>
      <c r="V896" s="441"/>
      <c r="W896" s="441"/>
      <c r="X896" s="441"/>
      <c r="Y896" s="441"/>
      <c r="Z896" s="441"/>
    </row>
    <row r="897" spans="1:26" ht="12.75" customHeight="1" x14ac:dyDescent="0.2">
      <c r="A897" s="441"/>
      <c r="B897" s="441"/>
      <c r="C897" s="441"/>
      <c r="D897" s="447"/>
      <c r="E897" s="447"/>
      <c r="F897" s="447"/>
      <c r="G897" s="447"/>
      <c r="H897" s="447"/>
      <c r="I897" s="447"/>
      <c r="J897" s="447"/>
      <c r="K897" s="447"/>
      <c r="L897" s="447"/>
      <c r="M897" s="447"/>
      <c r="N897" s="447"/>
      <c r="O897" s="441"/>
      <c r="P897" s="441"/>
      <c r="Q897" s="441"/>
      <c r="R897" s="441"/>
      <c r="S897" s="441"/>
      <c r="T897" s="441"/>
      <c r="U897" s="441"/>
      <c r="V897" s="441"/>
      <c r="W897" s="441"/>
      <c r="X897" s="441"/>
      <c r="Y897" s="441"/>
      <c r="Z897" s="441"/>
    </row>
    <row r="898" spans="1:26" ht="12.75" customHeight="1" x14ac:dyDescent="0.2">
      <c r="A898" s="441"/>
      <c r="B898" s="441"/>
      <c r="C898" s="441"/>
      <c r="D898" s="447"/>
      <c r="E898" s="447"/>
      <c r="F898" s="447"/>
      <c r="G898" s="447"/>
      <c r="H898" s="447"/>
      <c r="I898" s="447"/>
      <c r="J898" s="447"/>
      <c r="K898" s="447"/>
      <c r="L898" s="447"/>
      <c r="M898" s="447"/>
      <c r="N898" s="447"/>
      <c r="O898" s="441"/>
      <c r="P898" s="441"/>
      <c r="Q898" s="441"/>
      <c r="R898" s="441"/>
      <c r="S898" s="441"/>
      <c r="T898" s="441"/>
      <c r="U898" s="441"/>
      <c r="V898" s="441"/>
      <c r="W898" s="441"/>
      <c r="X898" s="441"/>
      <c r="Y898" s="441"/>
      <c r="Z898" s="441"/>
    </row>
    <row r="899" spans="1:26" ht="12.75" customHeight="1" x14ac:dyDescent="0.2">
      <c r="A899" s="441"/>
      <c r="B899" s="441"/>
      <c r="C899" s="441"/>
      <c r="D899" s="447"/>
      <c r="E899" s="447"/>
      <c r="F899" s="447"/>
      <c r="G899" s="447"/>
      <c r="H899" s="447"/>
      <c r="I899" s="447"/>
      <c r="J899" s="447"/>
      <c r="K899" s="447"/>
      <c r="L899" s="447"/>
      <c r="M899" s="447"/>
      <c r="N899" s="447"/>
      <c r="O899" s="441"/>
      <c r="P899" s="441"/>
      <c r="Q899" s="441"/>
      <c r="R899" s="441"/>
      <c r="S899" s="441"/>
      <c r="T899" s="441"/>
      <c r="U899" s="441"/>
      <c r="V899" s="441"/>
      <c r="W899" s="441"/>
      <c r="X899" s="441"/>
      <c r="Y899" s="441"/>
      <c r="Z899" s="441"/>
    </row>
    <row r="900" spans="1:26" ht="12.75" customHeight="1" x14ac:dyDescent="0.2">
      <c r="A900" s="441"/>
      <c r="B900" s="441"/>
      <c r="C900" s="441"/>
      <c r="D900" s="447"/>
      <c r="E900" s="447"/>
      <c r="F900" s="447"/>
      <c r="G900" s="447"/>
      <c r="H900" s="447"/>
      <c r="I900" s="447"/>
      <c r="J900" s="447"/>
      <c r="K900" s="447"/>
      <c r="L900" s="447"/>
      <c r="M900" s="447"/>
      <c r="N900" s="447"/>
      <c r="O900" s="441"/>
      <c r="P900" s="441"/>
      <c r="Q900" s="441"/>
      <c r="R900" s="441"/>
      <c r="S900" s="441"/>
      <c r="T900" s="441"/>
      <c r="U900" s="441"/>
      <c r="V900" s="441"/>
      <c r="W900" s="441"/>
      <c r="X900" s="441"/>
      <c r="Y900" s="441"/>
      <c r="Z900" s="441"/>
    </row>
    <row r="901" spans="1:26" ht="12.75" customHeight="1" x14ac:dyDescent="0.2">
      <c r="A901" s="441"/>
      <c r="B901" s="441"/>
      <c r="C901" s="441"/>
      <c r="D901" s="447"/>
      <c r="E901" s="447"/>
      <c r="F901" s="447"/>
      <c r="G901" s="447"/>
      <c r="H901" s="447"/>
      <c r="I901" s="447"/>
      <c r="J901" s="447"/>
      <c r="K901" s="447"/>
      <c r="L901" s="447"/>
      <c r="M901" s="447"/>
      <c r="N901" s="447"/>
      <c r="O901" s="441"/>
      <c r="P901" s="441"/>
      <c r="Q901" s="441"/>
      <c r="R901" s="441"/>
      <c r="S901" s="441"/>
      <c r="T901" s="441"/>
      <c r="U901" s="441"/>
      <c r="V901" s="441"/>
      <c r="W901" s="441"/>
      <c r="X901" s="441"/>
      <c r="Y901" s="441"/>
      <c r="Z901" s="441"/>
    </row>
    <row r="902" spans="1:26" ht="12.75" customHeight="1" x14ac:dyDescent="0.2">
      <c r="A902" s="441"/>
      <c r="B902" s="441"/>
      <c r="C902" s="441"/>
      <c r="D902" s="447"/>
      <c r="E902" s="447"/>
      <c r="F902" s="447"/>
      <c r="G902" s="447"/>
      <c r="H902" s="447"/>
      <c r="I902" s="447"/>
      <c r="J902" s="447"/>
      <c r="K902" s="447"/>
      <c r="L902" s="447"/>
      <c r="M902" s="447"/>
      <c r="N902" s="447"/>
      <c r="O902" s="441"/>
      <c r="P902" s="441"/>
      <c r="Q902" s="441"/>
      <c r="R902" s="441"/>
      <c r="S902" s="441"/>
      <c r="T902" s="441"/>
      <c r="U902" s="441"/>
      <c r="V902" s="441"/>
      <c r="W902" s="441"/>
      <c r="X902" s="441"/>
      <c r="Y902" s="441"/>
      <c r="Z902" s="441"/>
    </row>
    <row r="903" spans="1:26" ht="12.75" customHeight="1" x14ac:dyDescent="0.2">
      <c r="A903" s="441"/>
      <c r="B903" s="441"/>
      <c r="C903" s="441"/>
      <c r="D903" s="447"/>
      <c r="E903" s="447"/>
      <c r="F903" s="447"/>
      <c r="G903" s="447"/>
      <c r="H903" s="447"/>
      <c r="I903" s="447"/>
      <c r="J903" s="447"/>
      <c r="K903" s="447"/>
      <c r="L903" s="447"/>
      <c r="M903" s="447"/>
      <c r="N903" s="447"/>
      <c r="O903" s="441"/>
      <c r="P903" s="441"/>
      <c r="Q903" s="441"/>
      <c r="R903" s="441"/>
      <c r="S903" s="441"/>
      <c r="T903" s="441"/>
      <c r="U903" s="441"/>
      <c r="V903" s="441"/>
      <c r="W903" s="441"/>
      <c r="X903" s="441"/>
      <c r="Y903" s="441"/>
      <c r="Z903" s="441"/>
    </row>
    <row r="904" spans="1:26" ht="12.75" customHeight="1" x14ac:dyDescent="0.2">
      <c r="A904" s="441"/>
      <c r="B904" s="441"/>
      <c r="C904" s="441"/>
      <c r="D904" s="447"/>
      <c r="E904" s="447"/>
      <c r="F904" s="447"/>
      <c r="G904" s="447"/>
      <c r="H904" s="447"/>
      <c r="I904" s="447"/>
      <c r="J904" s="447"/>
      <c r="K904" s="447"/>
      <c r="L904" s="447"/>
      <c r="M904" s="447"/>
      <c r="N904" s="447"/>
      <c r="O904" s="441"/>
      <c r="P904" s="441"/>
      <c r="Q904" s="441"/>
      <c r="R904" s="441"/>
      <c r="S904" s="441"/>
      <c r="T904" s="441"/>
      <c r="U904" s="441"/>
      <c r="V904" s="441"/>
      <c r="W904" s="441"/>
      <c r="X904" s="441"/>
      <c r="Y904" s="441"/>
      <c r="Z904" s="441"/>
    </row>
    <row r="905" spans="1:26" ht="12.75" customHeight="1" x14ac:dyDescent="0.2">
      <c r="A905" s="441"/>
      <c r="B905" s="441"/>
      <c r="C905" s="441"/>
      <c r="D905" s="447"/>
      <c r="E905" s="447"/>
      <c r="F905" s="447"/>
      <c r="G905" s="447"/>
      <c r="H905" s="447"/>
      <c r="I905" s="447"/>
      <c r="J905" s="447"/>
      <c r="K905" s="447"/>
      <c r="L905" s="447"/>
      <c r="M905" s="447"/>
      <c r="N905" s="447"/>
      <c r="O905" s="441"/>
      <c r="P905" s="441"/>
      <c r="Q905" s="441"/>
      <c r="R905" s="441"/>
      <c r="S905" s="441"/>
      <c r="T905" s="441"/>
      <c r="U905" s="441"/>
      <c r="V905" s="441"/>
      <c r="W905" s="441"/>
      <c r="X905" s="441"/>
      <c r="Y905" s="441"/>
      <c r="Z905" s="441"/>
    </row>
    <row r="906" spans="1:26" ht="12.75" customHeight="1" x14ac:dyDescent="0.2">
      <c r="A906" s="441"/>
      <c r="B906" s="441"/>
      <c r="C906" s="441"/>
      <c r="D906" s="447"/>
      <c r="E906" s="447"/>
      <c r="F906" s="447"/>
      <c r="G906" s="447"/>
      <c r="H906" s="447"/>
      <c r="I906" s="447"/>
      <c r="J906" s="447"/>
      <c r="K906" s="447"/>
      <c r="L906" s="447"/>
      <c r="M906" s="447"/>
      <c r="N906" s="447"/>
      <c r="O906" s="441"/>
      <c r="P906" s="441"/>
      <c r="Q906" s="441"/>
      <c r="R906" s="441"/>
      <c r="S906" s="441"/>
      <c r="T906" s="441"/>
      <c r="U906" s="441"/>
      <c r="V906" s="441"/>
      <c r="W906" s="441"/>
      <c r="X906" s="441"/>
      <c r="Y906" s="441"/>
      <c r="Z906" s="441"/>
    </row>
    <row r="907" spans="1:26" ht="12.75" customHeight="1" x14ac:dyDescent="0.2">
      <c r="A907" s="441"/>
      <c r="B907" s="441"/>
      <c r="C907" s="441"/>
      <c r="D907" s="447"/>
      <c r="E907" s="447"/>
      <c r="F907" s="447"/>
      <c r="G907" s="447"/>
      <c r="H907" s="447"/>
      <c r="I907" s="447"/>
      <c r="J907" s="447"/>
      <c r="K907" s="447"/>
      <c r="L907" s="447"/>
      <c r="M907" s="447"/>
      <c r="N907" s="447"/>
      <c r="O907" s="441"/>
      <c r="P907" s="441"/>
      <c r="Q907" s="441"/>
      <c r="R907" s="441"/>
      <c r="S907" s="441"/>
      <c r="T907" s="441"/>
      <c r="U907" s="441"/>
      <c r="V907" s="441"/>
      <c r="W907" s="441"/>
      <c r="X907" s="441"/>
      <c r="Y907" s="441"/>
      <c r="Z907" s="441"/>
    </row>
    <row r="908" spans="1:26" ht="12.75" customHeight="1" x14ac:dyDescent="0.2">
      <c r="A908" s="441"/>
      <c r="B908" s="441"/>
      <c r="C908" s="441"/>
      <c r="D908" s="447"/>
      <c r="E908" s="447"/>
      <c r="F908" s="447"/>
      <c r="G908" s="447"/>
      <c r="H908" s="447"/>
      <c r="I908" s="447"/>
      <c r="J908" s="447"/>
      <c r="K908" s="447"/>
      <c r="L908" s="447"/>
      <c r="M908" s="447"/>
      <c r="N908" s="447"/>
      <c r="O908" s="441"/>
      <c r="P908" s="441"/>
      <c r="Q908" s="441"/>
      <c r="R908" s="441"/>
      <c r="S908" s="441"/>
      <c r="T908" s="441"/>
      <c r="U908" s="441"/>
      <c r="V908" s="441"/>
      <c r="W908" s="441"/>
      <c r="X908" s="441"/>
      <c r="Y908" s="441"/>
      <c r="Z908" s="441"/>
    </row>
    <row r="909" spans="1:26" ht="12.75" customHeight="1" x14ac:dyDescent="0.2">
      <c r="A909" s="441"/>
      <c r="B909" s="441"/>
      <c r="C909" s="441"/>
      <c r="D909" s="447"/>
      <c r="E909" s="447"/>
      <c r="F909" s="447"/>
      <c r="G909" s="447"/>
      <c r="H909" s="447"/>
      <c r="I909" s="447"/>
      <c r="J909" s="447"/>
      <c r="K909" s="447"/>
      <c r="L909" s="447"/>
      <c r="M909" s="447"/>
      <c r="N909" s="447"/>
      <c r="O909" s="441"/>
      <c r="P909" s="441"/>
      <c r="Q909" s="441"/>
      <c r="R909" s="441"/>
      <c r="S909" s="441"/>
      <c r="T909" s="441"/>
      <c r="U909" s="441"/>
      <c r="V909" s="441"/>
      <c r="W909" s="441"/>
      <c r="X909" s="441"/>
      <c r="Y909" s="441"/>
      <c r="Z909" s="441"/>
    </row>
    <row r="910" spans="1:26" ht="12.75" customHeight="1" x14ac:dyDescent="0.2">
      <c r="A910" s="441"/>
      <c r="B910" s="441"/>
      <c r="C910" s="441"/>
      <c r="D910" s="447"/>
      <c r="E910" s="447"/>
      <c r="F910" s="447"/>
      <c r="G910" s="447"/>
      <c r="H910" s="447"/>
      <c r="I910" s="447"/>
      <c r="J910" s="447"/>
      <c r="K910" s="447"/>
      <c r="L910" s="447"/>
      <c r="M910" s="447"/>
      <c r="N910" s="447"/>
      <c r="O910" s="441"/>
      <c r="P910" s="441"/>
      <c r="Q910" s="441"/>
      <c r="R910" s="441"/>
      <c r="S910" s="441"/>
      <c r="T910" s="441"/>
      <c r="U910" s="441"/>
      <c r="V910" s="441"/>
      <c r="W910" s="441"/>
      <c r="X910" s="441"/>
      <c r="Y910" s="441"/>
      <c r="Z910" s="441"/>
    </row>
    <row r="911" spans="1:26" ht="12.75" customHeight="1" x14ac:dyDescent="0.2">
      <c r="A911" s="441"/>
      <c r="B911" s="441"/>
      <c r="C911" s="441"/>
      <c r="D911" s="447"/>
      <c r="E911" s="447"/>
      <c r="F911" s="447"/>
      <c r="G911" s="447"/>
      <c r="H911" s="447"/>
      <c r="I911" s="447"/>
      <c r="J911" s="447"/>
      <c r="K911" s="447"/>
      <c r="L911" s="447"/>
      <c r="M911" s="447"/>
      <c r="N911" s="447"/>
      <c r="O911" s="441"/>
      <c r="P911" s="441"/>
      <c r="Q911" s="441"/>
      <c r="R911" s="441"/>
      <c r="S911" s="441"/>
      <c r="T911" s="441"/>
      <c r="U911" s="441"/>
      <c r="V911" s="441"/>
      <c r="W911" s="441"/>
      <c r="X911" s="441"/>
      <c r="Y911" s="441"/>
      <c r="Z911" s="441"/>
    </row>
    <row r="912" spans="1:26" ht="12.75" customHeight="1" x14ac:dyDescent="0.2">
      <c r="A912" s="441"/>
      <c r="B912" s="441"/>
      <c r="C912" s="441"/>
      <c r="D912" s="447"/>
      <c r="E912" s="447"/>
      <c r="F912" s="447"/>
      <c r="G912" s="447"/>
      <c r="H912" s="447"/>
      <c r="I912" s="447"/>
      <c r="J912" s="447"/>
      <c r="K912" s="447"/>
      <c r="L912" s="447"/>
      <c r="M912" s="447"/>
      <c r="N912" s="447"/>
      <c r="O912" s="441"/>
      <c r="P912" s="441"/>
      <c r="Q912" s="441"/>
      <c r="R912" s="441"/>
      <c r="S912" s="441"/>
      <c r="T912" s="441"/>
      <c r="U912" s="441"/>
      <c r="V912" s="441"/>
      <c r="W912" s="441"/>
      <c r="X912" s="441"/>
      <c r="Y912" s="441"/>
      <c r="Z912" s="441"/>
    </row>
    <row r="913" spans="1:26" ht="12.75" customHeight="1" x14ac:dyDescent="0.2">
      <c r="A913" s="441"/>
      <c r="B913" s="441"/>
      <c r="C913" s="441"/>
      <c r="D913" s="447"/>
      <c r="E913" s="447"/>
      <c r="F913" s="447"/>
      <c r="G913" s="447"/>
      <c r="H913" s="447"/>
      <c r="I913" s="447"/>
      <c r="J913" s="447"/>
      <c r="K913" s="447"/>
      <c r="L913" s="447"/>
      <c r="M913" s="447"/>
      <c r="N913" s="447"/>
      <c r="O913" s="441"/>
      <c r="P913" s="441"/>
      <c r="Q913" s="441"/>
      <c r="R913" s="441"/>
      <c r="S913" s="441"/>
      <c r="T913" s="441"/>
      <c r="U913" s="441"/>
      <c r="V913" s="441"/>
      <c r="W913" s="441"/>
      <c r="X913" s="441"/>
      <c r="Y913" s="441"/>
      <c r="Z913" s="441"/>
    </row>
    <row r="914" spans="1:26" ht="12.75" customHeight="1" x14ac:dyDescent="0.2">
      <c r="A914" s="441"/>
      <c r="B914" s="441"/>
      <c r="C914" s="441"/>
      <c r="D914" s="447"/>
      <c r="E914" s="447"/>
      <c r="F914" s="447"/>
      <c r="G914" s="447"/>
      <c r="H914" s="447"/>
      <c r="I914" s="447"/>
      <c r="J914" s="447"/>
      <c r="K914" s="447"/>
      <c r="L914" s="447"/>
      <c r="M914" s="447"/>
      <c r="N914" s="447"/>
      <c r="O914" s="441"/>
      <c r="P914" s="441"/>
      <c r="Q914" s="441"/>
      <c r="R914" s="441"/>
      <c r="S914" s="441"/>
      <c r="T914" s="441"/>
      <c r="U914" s="441"/>
      <c r="V914" s="441"/>
      <c r="W914" s="441"/>
      <c r="X914" s="441"/>
      <c r="Y914" s="441"/>
      <c r="Z914" s="441"/>
    </row>
    <row r="915" spans="1:26" ht="12.75" customHeight="1" x14ac:dyDescent="0.2">
      <c r="A915" s="441"/>
      <c r="B915" s="441"/>
      <c r="C915" s="441"/>
      <c r="D915" s="447"/>
      <c r="E915" s="447"/>
      <c r="F915" s="447"/>
      <c r="G915" s="447"/>
      <c r="H915" s="447"/>
      <c r="I915" s="447"/>
      <c r="J915" s="447"/>
      <c r="K915" s="447"/>
      <c r="L915" s="447"/>
      <c r="M915" s="447"/>
      <c r="N915" s="447"/>
      <c r="O915" s="441"/>
      <c r="P915" s="441"/>
      <c r="Q915" s="441"/>
      <c r="R915" s="441"/>
      <c r="S915" s="441"/>
      <c r="T915" s="441"/>
      <c r="U915" s="441"/>
      <c r="V915" s="441"/>
      <c r="W915" s="441"/>
      <c r="X915" s="441"/>
      <c r="Y915" s="441"/>
      <c r="Z915" s="441"/>
    </row>
    <row r="916" spans="1:26" ht="12.75" customHeight="1" x14ac:dyDescent="0.2">
      <c r="A916" s="441"/>
      <c r="B916" s="441"/>
      <c r="C916" s="441"/>
      <c r="D916" s="447"/>
      <c r="E916" s="447"/>
      <c r="F916" s="447"/>
      <c r="G916" s="447"/>
      <c r="H916" s="447"/>
      <c r="I916" s="447"/>
      <c r="J916" s="447"/>
      <c r="K916" s="447"/>
      <c r="L916" s="447"/>
      <c r="M916" s="447"/>
      <c r="N916" s="447"/>
      <c r="O916" s="441"/>
      <c r="P916" s="441"/>
      <c r="Q916" s="441"/>
      <c r="R916" s="441"/>
      <c r="S916" s="441"/>
      <c r="T916" s="441"/>
      <c r="U916" s="441"/>
      <c r="V916" s="441"/>
      <c r="W916" s="441"/>
      <c r="X916" s="441"/>
      <c r="Y916" s="441"/>
      <c r="Z916" s="441"/>
    </row>
    <row r="917" spans="1:26" ht="12.75" customHeight="1" x14ac:dyDescent="0.2">
      <c r="A917" s="441"/>
      <c r="B917" s="441"/>
      <c r="C917" s="441"/>
      <c r="D917" s="447"/>
      <c r="E917" s="447"/>
      <c r="F917" s="447"/>
      <c r="G917" s="447"/>
      <c r="H917" s="447"/>
      <c r="I917" s="447"/>
      <c r="J917" s="447"/>
      <c r="K917" s="447"/>
      <c r="L917" s="447"/>
      <c r="M917" s="447"/>
      <c r="N917" s="447"/>
      <c r="O917" s="441"/>
      <c r="P917" s="441"/>
      <c r="Q917" s="441"/>
      <c r="R917" s="441"/>
      <c r="S917" s="441"/>
      <c r="T917" s="441"/>
      <c r="U917" s="441"/>
      <c r="V917" s="441"/>
      <c r="W917" s="441"/>
      <c r="X917" s="441"/>
      <c r="Y917" s="441"/>
      <c r="Z917" s="441"/>
    </row>
    <row r="918" spans="1:26" ht="12.75" customHeight="1" x14ac:dyDescent="0.2">
      <c r="A918" s="441"/>
      <c r="B918" s="441"/>
      <c r="C918" s="441"/>
      <c r="D918" s="447"/>
      <c r="E918" s="447"/>
      <c r="F918" s="447"/>
      <c r="G918" s="447"/>
      <c r="H918" s="447"/>
      <c r="I918" s="447"/>
      <c r="J918" s="447"/>
      <c r="K918" s="447"/>
      <c r="L918" s="447"/>
      <c r="M918" s="447"/>
      <c r="N918" s="447"/>
      <c r="O918" s="441"/>
      <c r="P918" s="441"/>
      <c r="Q918" s="441"/>
      <c r="R918" s="441"/>
      <c r="S918" s="441"/>
      <c r="T918" s="441"/>
      <c r="U918" s="441"/>
      <c r="V918" s="441"/>
      <c r="W918" s="441"/>
      <c r="X918" s="441"/>
      <c r="Y918" s="441"/>
      <c r="Z918" s="441"/>
    </row>
    <row r="919" spans="1:26" ht="12.75" customHeight="1" x14ac:dyDescent="0.2">
      <c r="A919" s="441"/>
      <c r="B919" s="441"/>
      <c r="C919" s="441"/>
      <c r="D919" s="447"/>
      <c r="E919" s="447"/>
      <c r="F919" s="447"/>
      <c r="G919" s="447"/>
      <c r="H919" s="447"/>
      <c r="I919" s="447"/>
      <c r="J919" s="447"/>
      <c r="K919" s="447"/>
      <c r="L919" s="447"/>
      <c r="M919" s="447"/>
      <c r="N919" s="447"/>
      <c r="O919" s="441"/>
      <c r="P919" s="441"/>
      <c r="Q919" s="441"/>
      <c r="R919" s="441"/>
      <c r="S919" s="441"/>
      <c r="T919" s="441"/>
      <c r="U919" s="441"/>
      <c r="V919" s="441"/>
      <c r="W919" s="441"/>
      <c r="X919" s="441"/>
      <c r="Y919" s="441"/>
      <c r="Z919" s="441"/>
    </row>
    <row r="920" spans="1:26" ht="12.75" customHeight="1" x14ac:dyDescent="0.2">
      <c r="A920" s="441"/>
      <c r="B920" s="441"/>
      <c r="C920" s="441"/>
      <c r="D920" s="447"/>
      <c r="E920" s="447"/>
      <c r="F920" s="447"/>
      <c r="G920" s="447"/>
      <c r="H920" s="447"/>
      <c r="I920" s="447"/>
      <c r="J920" s="447"/>
      <c r="K920" s="447"/>
      <c r="L920" s="447"/>
      <c r="M920" s="447"/>
      <c r="N920" s="447"/>
      <c r="O920" s="441"/>
      <c r="P920" s="441"/>
      <c r="Q920" s="441"/>
      <c r="R920" s="441"/>
      <c r="S920" s="441"/>
      <c r="T920" s="441"/>
      <c r="U920" s="441"/>
      <c r="V920" s="441"/>
      <c r="W920" s="441"/>
      <c r="X920" s="441"/>
      <c r="Y920" s="441"/>
      <c r="Z920" s="441"/>
    </row>
    <row r="921" spans="1:26" ht="12.75" customHeight="1" x14ac:dyDescent="0.2">
      <c r="A921" s="441"/>
      <c r="B921" s="441"/>
      <c r="C921" s="441"/>
      <c r="D921" s="447"/>
      <c r="E921" s="447"/>
      <c r="F921" s="447"/>
      <c r="G921" s="447"/>
      <c r="H921" s="447"/>
      <c r="I921" s="447"/>
      <c r="J921" s="447"/>
      <c r="K921" s="447"/>
      <c r="L921" s="447"/>
      <c r="M921" s="447"/>
      <c r="N921" s="447"/>
      <c r="O921" s="441"/>
      <c r="P921" s="441"/>
      <c r="Q921" s="441"/>
      <c r="R921" s="441"/>
      <c r="S921" s="441"/>
      <c r="T921" s="441"/>
      <c r="U921" s="441"/>
      <c r="V921" s="441"/>
      <c r="W921" s="441"/>
      <c r="X921" s="441"/>
      <c r="Y921" s="441"/>
      <c r="Z921" s="441"/>
    </row>
    <row r="922" spans="1:26" ht="12.75" customHeight="1" x14ac:dyDescent="0.2">
      <c r="A922" s="441"/>
      <c r="B922" s="441"/>
      <c r="C922" s="441"/>
      <c r="D922" s="447"/>
      <c r="E922" s="447"/>
      <c r="F922" s="447"/>
      <c r="G922" s="447"/>
      <c r="H922" s="447"/>
      <c r="I922" s="447"/>
      <c r="J922" s="447"/>
      <c r="K922" s="447"/>
      <c r="L922" s="447"/>
      <c r="M922" s="447"/>
      <c r="N922" s="447"/>
      <c r="O922" s="441"/>
      <c r="P922" s="441"/>
      <c r="Q922" s="441"/>
      <c r="R922" s="441"/>
      <c r="S922" s="441"/>
      <c r="T922" s="441"/>
      <c r="U922" s="441"/>
      <c r="V922" s="441"/>
      <c r="W922" s="441"/>
      <c r="X922" s="441"/>
      <c r="Y922" s="441"/>
      <c r="Z922" s="441"/>
    </row>
    <row r="923" spans="1:26" ht="12.75" customHeight="1" x14ac:dyDescent="0.2">
      <c r="A923" s="441"/>
      <c r="B923" s="441"/>
      <c r="C923" s="441"/>
      <c r="D923" s="447"/>
      <c r="E923" s="447"/>
      <c r="F923" s="447"/>
      <c r="G923" s="447"/>
      <c r="H923" s="447"/>
      <c r="I923" s="447"/>
      <c r="J923" s="447"/>
      <c r="K923" s="447"/>
      <c r="L923" s="447"/>
      <c r="M923" s="447"/>
      <c r="N923" s="447"/>
      <c r="O923" s="441"/>
      <c r="P923" s="441"/>
      <c r="Q923" s="441"/>
      <c r="R923" s="441"/>
      <c r="S923" s="441"/>
      <c r="T923" s="441"/>
      <c r="U923" s="441"/>
      <c r="V923" s="441"/>
      <c r="W923" s="441"/>
      <c r="X923" s="441"/>
      <c r="Y923" s="441"/>
      <c r="Z923" s="441"/>
    </row>
    <row r="924" spans="1:26" ht="12.75" customHeight="1" x14ac:dyDescent="0.2">
      <c r="A924" s="441"/>
      <c r="B924" s="441"/>
      <c r="C924" s="441"/>
      <c r="D924" s="447"/>
      <c r="E924" s="447"/>
      <c r="F924" s="447"/>
      <c r="G924" s="447"/>
      <c r="H924" s="447"/>
      <c r="I924" s="447"/>
      <c r="J924" s="447"/>
      <c r="K924" s="447"/>
      <c r="L924" s="447"/>
      <c r="M924" s="447"/>
      <c r="N924" s="447"/>
      <c r="O924" s="441"/>
      <c r="P924" s="441"/>
      <c r="Q924" s="441"/>
      <c r="R924" s="441"/>
      <c r="S924" s="441"/>
      <c r="T924" s="441"/>
      <c r="U924" s="441"/>
      <c r="V924" s="441"/>
      <c r="W924" s="441"/>
      <c r="X924" s="441"/>
      <c r="Y924" s="441"/>
      <c r="Z924" s="441"/>
    </row>
    <row r="925" spans="1:26" ht="12.75" customHeight="1" x14ac:dyDescent="0.2">
      <c r="A925" s="441"/>
      <c r="B925" s="441"/>
      <c r="C925" s="441"/>
      <c r="D925" s="447"/>
      <c r="E925" s="447"/>
      <c r="F925" s="447"/>
      <c r="G925" s="447"/>
      <c r="H925" s="447"/>
      <c r="I925" s="447"/>
      <c r="J925" s="447"/>
      <c r="K925" s="447"/>
      <c r="L925" s="447"/>
      <c r="M925" s="447"/>
      <c r="N925" s="447"/>
      <c r="O925" s="441"/>
      <c r="P925" s="441"/>
      <c r="Q925" s="441"/>
      <c r="R925" s="441"/>
      <c r="S925" s="441"/>
      <c r="T925" s="441"/>
      <c r="U925" s="441"/>
      <c r="V925" s="441"/>
      <c r="W925" s="441"/>
      <c r="X925" s="441"/>
      <c r="Y925" s="441"/>
      <c r="Z925" s="441"/>
    </row>
    <row r="926" spans="1:26" ht="12.75" customHeight="1" x14ac:dyDescent="0.2">
      <c r="A926" s="441"/>
      <c r="B926" s="441"/>
      <c r="C926" s="441"/>
      <c r="D926" s="447"/>
      <c r="E926" s="447"/>
      <c r="F926" s="447"/>
      <c r="G926" s="447"/>
      <c r="H926" s="447"/>
      <c r="I926" s="447"/>
      <c r="J926" s="447"/>
      <c r="K926" s="447"/>
      <c r="L926" s="447"/>
      <c r="M926" s="447"/>
      <c r="N926" s="447"/>
      <c r="O926" s="441"/>
      <c r="P926" s="441"/>
      <c r="Q926" s="441"/>
      <c r="R926" s="441"/>
      <c r="S926" s="441"/>
      <c r="T926" s="441"/>
      <c r="U926" s="441"/>
      <c r="V926" s="441"/>
      <c r="W926" s="441"/>
      <c r="X926" s="441"/>
      <c r="Y926" s="441"/>
      <c r="Z926" s="441"/>
    </row>
    <row r="927" spans="1:26" ht="12.75" customHeight="1" x14ac:dyDescent="0.2">
      <c r="A927" s="441"/>
      <c r="B927" s="441"/>
      <c r="C927" s="441"/>
      <c r="D927" s="447"/>
      <c r="E927" s="447"/>
      <c r="F927" s="447"/>
      <c r="G927" s="447"/>
      <c r="H927" s="447"/>
      <c r="I927" s="447"/>
      <c r="J927" s="447"/>
      <c r="K927" s="447"/>
      <c r="L927" s="447"/>
      <c r="M927" s="447"/>
      <c r="N927" s="447"/>
      <c r="O927" s="441"/>
      <c r="P927" s="441"/>
      <c r="Q927" s="441"/>
      <c r="R927" s="441"/>
      <c r="S927" s="441"/>
      <c r="T927" s="441"/>
      <c r="U927" s="441"/>
      <c r="V927" s="441"/>
      <c r="W927" s="441"/>
      <c r="X927" s="441"/>
      <c r="Y927" s="441"/>
      <c r="Z927" s="441"/>
    </row>
    <row r="928" spans="1:26" ht="12.75" customHeight="1" x14ac:dyDescent="0.2">
      <c r="A928" s="441"/>
      <c r="B928" s="441"/>
      <c r="C928" s="441"/>
      <c r="D928" s="447"/>
      <c r="E928" s="447"/>
      <c r="F928" s="447"/>
      <c r="G928" s="447"/>
      <c r="H928" s="447"/>
      <c r="I928" s="447"/>
      <c r="J928" s="447"/>
      <c r="K928" s="447"/>
      <c r="L928" s="447"/>
      <c r="M928" s="447"/>
      <c r="N928" s="447"/>
      <c r="O928" s="441"/>
      <c r="P928" s="441"/>
      <c r="Q928" s="441"/>
      <c r="R928" s="441"/>
      <c r="S928" s="441"/>
      <c r="T928" s="441"/>
      <c r="U928" s="441"/>
      <c r="V928" s="441"/>
      <c r="W928" s="441"/>
      <c r="X928" s="441"/>
      <c r="Y928" s="441"/>
      <c r="Z928" s="441"/>
    </row>
    <row r="929" spans="1:26" ht="12.75" customHeight="1" x14ac:dyDescent="0.2">
      <c r="A929" s="441"/>
      <c r="B929" s="441"/>
      <c r="C929" s="441"/>
      <c r="D929" s="447"/>
      <c r="E929" s="447"/>
      <c r="F929" s="447"/>
      <c r="G929" s="447"/>
      <c r="H929" s="447"/>
      <c r="I929" s="447"/>
      <c r="J929" s="447"/>
      <c r="K929" s="447"/>
      <c r="L929" s="447"/>
      <c r="M929" s="447"/>
      <c r="N929" s="447"/>
      <c r="O929" s="441"/>
      <c r="P929" s="441"/>
      <c r="Q929" s="441"/>
      <c r="R929" s="441"/>
      <c r="S929" s="441"/>
      <c r="T929" s="441"/>
      <c r="U929" s="441"/>
      <c r="V929" s="441"/>
      <c r="W929" s="441"/>
      <c r="X929" s="441"/>
      <c r="Y929" s="441"/>
      <c r="Z929" s="441"/>
    </row>
    <row r="930" spans="1:26" ht="12.75" customHeight="1" x14ac:dyDescent="0.2">
      <c r="A930" s="441"/>
      <c r="B930" s="441"/>
      <c r="C930" s="441"/>
      <c r="D930" s="447"/>
      <c r="E930" s="447"/>
      <c r="F930" s="447"/>
      <c r="G930" s="447"/>
      <c r="H930" s="447"/>
      <c r="I930" s="447"/>
      <c r="J930" s="447"/>
      <c r="K930" s="447"/>
      <c r="L930" s="447"/>
      <c r="M930" s="447"/>
      <c r="N930" s="447"/>
      <c r="O930" s="441"/>
      <c r="P930" s="441"/>
      <c r="Q930" s="441"/>
      <c r="R930" s="441"/>
      <c r="S930" s="441"/>
      <c r="T930" s="441"/>
      <c r="U930" s="441"/>
      <c r="V930" s="441"/>
      <c r="W930" s="441"/>
      <c r="X930" s="441"/>
      <c r="Y930" s="441"/>
      <c r="Z930" s="441"/>
    </row>
    <row r="931" spans="1:26" ht="12.75" customHeight="1" x14ac:dyDescent="0.2">
      <c r="A931" s="441"/>
      <c r="B931" s="441"/>
      <c r="C931" s="441"/>
      <c r="D931" s="447"/>
      <c r="E931" s="447"/>
      <c r="F931" s="447"/>
      <c r="G931" s="447"/>
      <c r="H931" s="447"/>
      <c r="I931" s="447"/>
      <c r="J931" s="447"/>
      <c r="K931" s="447"/>
      <c r="L931" s="447"/>
      <c r="M931" s="447"/>
      <c r="N931" s="447"/>
      <c r="O931" s="441"/>
      <c r="P931" s="441"/>
      <c r="Q931" s="441"/>
      <c r="R931" s="441"/>
      <c r="S931" s="441"/>
      <c r="T931" s="441"/>
      <c r="U931" s="441"/>
      <c r="V931" s="441"/>
      <c r="W931" s="441"/>
      <c r="X931" s="441"/>
      <c r="Y931" s="441"/>
      <c r="Z931" s="441"/>
    </row>
    <row r="932" spans="1:26" ht="12.75" customHeight="1" x14ac:dyDescent="0.2">
      <c r="A932" s="441"/>
      <c r="B932" s="441"/>
      <c r="C932" s="441"/>
      <c r="D932" s="447"/>
      <c r="E932" s="447"/>
      <c r="F932" s="447"/>
      <c r="G932" s="447"/>
      <c r="H932" s="447"/>
      <c r="I932" s="447"/>
      <c r="J932" s="447"/>
      <c r="K932" s="447"/>
      <c r="L932" s="447"/>
      <c r="M932" s="447"/>
      <c r="N932" s="447"/>
      <c r="O932" s="441"/>
      <c r="P932" s="441"/>
      <c r="Q932" s="441"/>
      <c r="R932" s="441"/>
      <c r="S932" s="441"/>
      <c r="T932" s="441"/>
      <c r="U932" s="441"/>
      <c r="V932" s="441"/>
      <c r="W932" s="441"/>
      <c r="X932" s="441"/>
      <c r="Y932" s="441"/>
      <c r="Z932" s="441"/>
    </row>
    <row r="933" spans="1:26" ht="12.75" customHeight="1" x14ac:dyDescent="0.2">
      <c r="A933" s="441"/>
      <c r="B933" s="441"/>
      <c r="C933" s="441"/>
      <c r="D933" s="447"/>
      <c r="E933" s="447"/>
      <c r="F933" s="447"/>
      <c r="G933" s="447"/>
      <c r="H933" s="447"/>
      <c r="I933" s="447"/>
      <c r="J933" s="447"/>
      <c r="K933" s="447"/>
      <c r="L933" s="447"/>
      <c r="M933" s="447"/>
      <c r="N933" s="447"/>
      <c r="O933" s="441"/>
      <c r="P933" s="441"/>
      <c r="Q933" s="441"/>
      <c r="R933" s="441"/>
      <c r="S933" s="441"/>
      <c r="T933" s="441"/>
      <c r="U933" s="441"/>
      <c r="V933" s="441"/>
      <c r="W933" s="441"/>
      <c r="X933" s="441"/>
      <c r="Y933" s="441"/>
      <c r="Z933" s="441"/>
    </row>
    <row r="934" spans="1:26" ht="12.75" customHeight="1" x14ac:dyDescent="0.2">
      <c r="A934" s="441"/>
      <c r="B934" s="441"/>
      <c r="C934" s="441"/>
      <c r="D934" s="447"/>
      <c r="E934" s="447"/>
      <c r="F934" s="447"/>
      <c r="G934" s="447"/>
      <c r="H934" s="447"/>
      <c r="I934" s="447"/>
      <c r="J934" s="447"/>
      <c r="K934" s="447"/>
      <c r="L934" s="447"/>
      <c r="M934" s="447"/>
      <c r="N934" s="447"/>
      <c r="O934" s="441"/>
      <c r="P934" s="441"/>
      <c r="Q934" s="441"/>
      <c r="R934" s="441"/>
      <c r="S934" s="441"/>
      <c r="T934" s="441"/>
      <c r="U934" s="441"/>
      <c r="V934" s="441"/>
      <c r="W934" s="441"/>
      <c r="X934" s="441"/>
      <c r="Y934" s="441"/>
      <c r="Z934" s="441"/>
    </row>
    <row r="935" spans="1:26" ht="12.75" customHeight="1" x14ac:dyDescent="0.2">
      <c r="A935" s="441"/>
      <c r="B935" s="441"/>
      <c r="C935" s="441"/>
      <c r="D935" s="447"/>
      <c r="E935" s="447"/>
      <c r="F935" s="447"/>
      <c r="G935" s="447"/>
      <c r="H935" s="447"/>
      <c r="I935" s="447"/>
      <c r="J935" s="447"/>
      <c r="K935" s="447"/>
      <c r="L935" s="447"/>
      <c r="M935" s="447"/>
      <c r="N935" s="447"/>
      <c r="O935" s="441"/>
      <c r="P935" s="441"/>
      <c r="Q935" s="441"/>
      <c r="R935" s="441"/>
      <c r="S935" s="441"/>
      <c r="T935" s="441"/>
      <c r="U935" s="441"/>
      <c r="V935" s="441"/>
      <c r="W935" s="441"/>
      <c r="X935" s="441"/>
      <c r="Y935" s="441"/>
      <c r="Z935" s="441"/>
    </row>
    <row r="936" spans="1:26" ht="12.75" customHeight="1" x14ac:dyDescent="0.2">
      <c r="A936" s="441"/>
      <c r="B936" s="441"/>
      <c r="C936" s="441"/>
      <c r="D936" s="447"/>
      <c r="E936" s="447"/>
      <c r="F936" s="447"/>
      <c r="G936" s="447"/>
      <c r="H936" s="447"/>
      <c r="I936" s="447"/>
      <c r="J936" s="447"/>
      <c r="K936" s="447"/>
      <c r="L936" s="447"/>
      <c r="M936" s="447"/>
      <c r="N936" s="447"/>
      <c r="O936" s="441"/>
      <c r="P936" s="441"/>
      <c r="Q936" s="441"/>
      <c r="R936" s="441"/>
      <c r="S936" s="441"/>
      <c r="T936" s="441"/>
      <c r="U936" s="441"/>
      <c r="V936" s="441"/>
      <c r="W936" s="441"/>
      <c r="X936" s="441"/>
      <c r="Y936" s="441"/>
      <c r="Z936" s="441"/>
    </row>
    <row r="937" spans="1:26" ht="12.75" customHeight="1" x14ac:dyDescent="0.2">
      <c r="A937" s="441"/>
      <c r="B937" s="441"/>
      <c r="C937" s="441"/>
      <c r="D937" s="447"/>
      <c r="E937" s="447"/>
      <c r="F937" s="447"/>
      <c r="G937" s="447"/>
      <c r="H937" s="447"/>
      <c r="I937" s="447"/>
      <c r="J937" s="447"/>
      <c r="K937" s="447"/>
      <c r="L937" s="447"/>
      <c r="M937" s="447"/>
      <c r="N937" s="447"/>
      <c r="O937" s="441"/>
      <c r="P937" s="441"/>
      <c r="Q937" s="441"/>
      <c r="R937" s="441"/>
      <c r="S937" s="441"/>
      <c r="T937" s="441"/>
      <c r="U937" s="441"/>
      <c r="V937" s="441"/>
      <c r="W937" s="441"/>
      <c r="X937" s="441"/>
      <c r="Y937" s="441"/>
      <c r="Z937" s="441"/>
    </row>
    <row r="938" spans="1:26" ht="12.75" customHeight="1" x14ac:dyDescent="0.2">
      <c r="A938" s="441"/>
      <c r="B938" s="441"/>
      <c r="C938" s="441"/>
      <c r="D938" s="447"/>
      <c r="E938" s="447"/>
      <c r="F938" s="447"/>
      <c r="G938" s="447"/>
      <c r="H938" s="447"/>
      <c r="I938" s="447"/>
      <c r="J938" s="447"/>
      <c r="K938" s="447"/>
      <c r="L938" s="447"/>
      <c r="M938" s="447"/>
      <c r="N938" s="447"/>
      <c r="O938" s="441"/>
      <c r="P938" s="441"/>
      <c r="Q938" s="441"/>
      <c r="R938" s="441"/>
      <c r="S938" s="441"/>
      <c r="T938" s="441"/>
      <c r="U938" s="441"/>
      <c r="V938" s="441"/>
      <c r="W938" s="441"/>
      <c r="X938" s="441"/>
      <c r="Y938" s="441"/>
      <c r="Z938" s="441"/>
    </row>
    <row r="939" spans="1:26" ht="12.75" customHeight="1" x14ac:dyDescent="0.2">
      <c r="A939" s="441"/>
      <c r="B939" s="441"/>
      <c r="C939" s="441"/>
      <c r="D939" s="447"/>
      <c r="E939" s="447"/>
      <c r="F939" s="447"/>
      <c r="G939" s="447"/>
      <c r="H939" s="447"/>
      <c r="I939" s="447"/>
      <c r="J939" s="447"/>
      <c r="K939" s="447"/>
      <c r="L939" s="447"/>
      <c r="M939" s="447"/>
      <c r="N939" s="447"/>
      <c r="O939" s="441"/>
      <c r="P939" s="441"/>
      <c r="Q939" s="441"/>
      <c r="R939" s="441"/>
      <c r="S939" s="441"/>
      <c r="T939" s="441"/>
      <c r="U939" s="441"/>
      <c r="V939" s="441"/>
      <c r="W939" s="441"/>
      <c r="X939" s="441"/>
      <c r="Y939" s="441"/>
      <c r="Z939" s="441"/>
    </row>
    <row r="940" spans="1:26" ht="12.75" customHeight="1" x14ac:dyDescent="0.2">
      <c r="A940" s="441"/>
      <c r="B940" s="441"/>
      <c r="C940" s="441"/>
      <c r="D940" s="447"/>
      <c r="E940" s="447"/>
      <c r="F940" s="447"/>
      <c r="G940" s="447"/>
      <c r="H940" s="447"/>
      <c r="I940" s="447"/>
      <c r="J940" s="447"/>
      <c r="K940" s="447"/>
      <c r="L940" s="447"/>
      <c r="M940" s="447"/>
      <c r="N940" s="447"/>
      <c r="O940" s="441"/>
      <c r="P940" s="441"/>
      <c r="Q940" s="441"/>
      <c r="R940" s="441"/>
      <c r="S940" s="441"/>
      <c r="T940" s="441"/>
      <c r="U940" s="441"/>
      <c r="V940" s="441"/>
      <c r="W940" s="441"/>
      <c r="X940" s="441"/>
      <c r="Y940" s="441"/>
      <c r="Z940" s="441"/>
    </row>
    <row r="941" spans="1:26" ht="12.75" customHeight="1" x14ac:dyDescent="0.2">
      <c r="A941" s="441"/>
      <c r="B941" s="441"/>
      <c r="C941" s="441"/>
      <c r="D941" s="447"/>
      <c r="E941" s="447"/>
      <c r="F941" s="447"/>
      <c r="G941" s="447"/>
      <c r="H941" s="447"/>
      <c r="I941" s="447"/>
      <c r="J941" s="447"/>
      <c r="K941" s="447"/>
      <c r="L941" s="447"/>
      <c r="M941" s="447"/>
      <c r="N941" s="447"/>
      <c r="O941" s="441"/>
      <c r="P941" s="441"/>
      <c r="Q941" s="441"/>
      <c r="R941" s="441"/>
      <c r="S941" s="441"/>
      <c r="T941" s="441"/>
      <c r="U941" s="441"/>
      <c r="V941" s="441"/>
      <c r="W941" s="441"/>
      <c r="X941" s="441"/>
      <c r="Y941" s="441"/>
      <c r="Z941" s="441"/>
    </row>
    <row r="942" spans="1:26" ht="12.75" customHeight="1" x14ac:dyDescent="0.2">
      <c r="A942" s="441"/>
      <c r="B942" s="441"/>
      <c r="C942" s="441"/>
      <c r="D942" s="447"/>
      <c r="E942" s="447"/>
      <c r="F942" s="447"/>
      <c r="G942" s="447"/>
      <c r="H942" s="447"/>
      <c r="I942" s="447"/>
      <c r="J942" s="447"/>
      <c r="K942" s="447"/>
      <c r="L942" s="447"/>
      <c r="M942" s="447"/>
      <c r="N942" s="447"/>
      <c r="O942" s="441"/>
      <c r="P942" s="441"/>
      <c r="Q942" s="441"/>
      <c r="R942" s="441"/>
      <c r="S942" s="441"/>
      <c r="T942" s="441"/>
      <c r="U942" s="441"/>
      <c r="V942" s="441"/>
      <c r="W942" s="441"/>
      <c r="X942" s="441"/>
      <c r="Y942" s="441"/>
      <c r="Z942" s="441"/>
    </row>
    <row r="943" spans="1:26" ht="12.75" customHeight="1" x14ac:dyDescent="0.2">
      <c r="A943" s="441"/>
      <c r="B943" s="441"/>
      <c r="C943" s="441"/>
      <c r="D943" s="447"/>
      <c r="E943" s="447"/>
      <c r="F943" s="447"/>
      <c r="G943" s="447"/>
      <c r="H943" s="447"/>
      <c r="I943" s="447"/>
      <c r="J943" s="447"/>
      <c r="K943" s="447"/>
      <c r="L943" s="447"/>
      <c r="M943" s="447"/>
      <c r="N943" s="447"/>
      <c r="O943" s="441"/>
      <c r="P943" s="441"/>
      <c r="Q943" s="441"/>
      <c r="R943" s="441"/>
      <c r="S943" s="441"/>
      <c r="T943" s="441"/>
      <c r="U943" s="441"/>
      <c r="V943" s="441"/>
      <c r="W943" s="441"/>
      <c r="X943" s="441"/>
      <c r="Y943" s="441"/>
      <c r="Z943" s="441"/>
    </row>
    <row r="944" spans="1:26" ht="12.75" customHeight="1" x14ac:dyDescent="0.2">
      <c r="A944" s="441"/>
      <c r="B944" s="441"/>
      <c r="C944" s="441"/>
      <c r="D944" s="447"/>
      <c r="E944" s="447"/>
      <c r="F944" s="447"/>
      <c r="G944" s="447"/>
      <c r="H944" s="447"/>
      <c r="I944" s="447"/>
      <c r="J944" s="447"/>
      <c r="K944" s="447"/>
      <c r="L944" s="447"/>
      <c r="M944" s="447"/>
      <c r="N944" s="447"/>
      <c r="O944" s="441"/>
      <c r="P944" s="441"/>
      <c r="Q944" s="441"/>
      <c r="R944" s="441"/>
      <c r="S944" s="441"/>
      <c r="T944" s="441"/>
      <c r="U944" s="441"/>
      <c r="V944" s="441"/>
      <c r="W944" s="441"/>
      <c r="X944" s="441"/>
      <c r="Y944" s="441"/>
      <c r="Z944" s="441"/>
    </row>
    <row r="945" spans="1:26" ht="12.75" customHeight="1" x14ac:dyDescent="0.2">
      <c r="A945" s="441"/>
      <c r="B945" s="441"/>
      <c r="C945" s="441"/>
      <c r="D945" s="447"/>
      <c r="E945" s="447"/>
      <c r="F945" s="447"/>
      <c r="G945" s="447"/>
      <c r="H945" s="447"/>
      <c r="I945" s="447"/>
      <c r="J945" s="447"/>
      <c r="K945" s="447"/>
      <c r="L945" s="447"/>
      <c r="M945" s="447"/>
      <c r="N945" s="447"/>
      <c r="O945" s="441"/>
      <c r="P945" s="441"/>
      <c r="Q945" s="441"/>
      <c r="R945" s="441"/>
      <c r="S945" s="441"/>
      <c r="T945" s="441"/>
      <c r="U945" s="441"/>
      <c r="V945" s="441"/>
      <c r="W945" s="441"/>
      <c r="X945" s="441"/>
      <c r="Y945" s="441"/>
      <c r="Z945" s="441"/>
    </row>
    <row r="946" spans="1:26" ht="12.75" customHeight="1" x14ac:dyDescent="0.2">
      <c r="A946" s="441"/>
      <c r="B946" s="441"/>
      <c r="C946" s="441"/>
      <c r="D946" s="447"/>
      <c r="E946" s="447"/>
      <c r="F946" s="447"/>
      <c r="G946" s="447"/>
      <c r="H946" s="447"/>
      <c r="I946" s="447"/>
      <c r="J946" s="447"/>
      <c r="K946" s="447"/>
      <c r="L946" s="447"/>
      <c r="M946" s="447"/>
      <c r="N946" s="447"/>
      <c r="O946" s="441"/>
      <c r="P946" s="441"/>
      <c r="Q946" s="441"/>
      <c r="R946" s="441"/>
      <c r="S946" s="441"/>
      <c r="T946" s="441"/>
      <c r="U946" s="441"/>
      <c r="V946" s="441"/>
      <c r="W946" s="441"/>
      <c r="X946" s="441"/>
      <c r="Y946" s="441"/>
      <c r="Z946" s="441"/>
    </row>
    <row r="947" spans="1:26" ht="12.75" customHeight="1" x14ac:dyDescent="0.2">
      <c r="A947" s="441"/>
      <c r="B947" s="441"/>
      <c r="C947" s="441"/>
      <c r="D947" s="447"/>
      <c r="E947" s="447"/>
      <c r="F947" s="447"/>
      <c r="G947" s="447"/>
      <c r="H947" s="447"/>
      <c r="I947" s="447"/>
      <c r="J947" s="447"/>
      <c r="K947" s="447"/>
      <c r="L947" s="447"/>
      <c r="M947" s="447"/>
      <c r="N947" s="447"/>
      <c r="O947" s="441"/>
      <c r="P947" s="441"/>
      <c r="Q947" s="441"/>
      <c r="R947" s="441"/>
      <c r="S947" s="441"/>
      <c r="T947" s="441"/>
      <c r="U947" s="441"/>
      <c r="V947" s="441"/>
      <c r="W947" s="441"/>
      <c r="X947" s="441"/>
      <c r="Y947" s="441"/>
      <c r="Z947" s="441"/>
    </row>
    <row r="948" spans="1:26" ht="12.75" customHeight="1" x14ac:dyDescent="0.2">
      <c r="A948" s="441"/>
      <c r="B948" s="441"/>
      <c r="C948" s="441"/>
      <c r="D948" s="447"/>
      <c r="E948" s="447"/>
      <c r="F948" s="447"/>
      <c r="G948" s="447"/>
      <c r="H948" s="447"/>
      <c r="I948" s="447"/>
      <c r="J948" s="447"/>
      <c r="K948" s="447"/>
      <c r="L948" s="447"/>
      <c r="M948" s="447"/>
      <c r="N948" s="447"/>
      <c r="O948" s="441"/>
      <c r="P948" s="441"/>
      <c r="Q948" s="441"/>
      <c r="R948" s="441"/>
      <c r="S948" s="441"/>
      <c r="T948" s="441"/>
      <c r="U948" s="441"/>
      <c r="V948" s="441"/>
      <c r="W948" s="441"/>
      <c r="X948" s="441"/>
      <c r="Y948" s="441"/>
      <c r="Z948" s="441"/>
    </row>
    <row r="949" spans="1:26" ht="12.75" customHeight="1" x14ac:dyDescent="0.2">
      <c r="A949" s="441"/>
      <c r="B949" s="441"/>
      <c r="C949" s="441"/>
      <c r="D949" s="447"/>
      <c r="E949" s="447"/>
      <c r="F949" s="447"/>
      <c r="G949" s="447"/>
      <c r="H949" s="447"/>
      <c r="I949" s="447"/>
      <c r="J949" s="447"/>
      <c r="K949" s="447"/>
      <c r="L949" s="447"/>
      <c r="M949" s="447"/>
      <c r="N949" s="447"/>
      <c r="O949" s="441"/>
      <c r="P949" s="441"/>
      <c r="Q949" s="441"/>
      <c r="R949" s="441"/>
      <c r="S949" s="441"/>
      <c r="T949" s="441"/>
      <c r="U949" s="441"/>
      <c r="V949" s="441"/>
      <c r="W949" s="441"/>
      <c r="X949" s="441"/>
      <c r="Y949" s="441"/>
      <c r="Z949" s="441"/>
    </row>
    <row r="950" spans="1:26" ht="12.75" customHeight="1" x14ac:dyDescent="0.2">
      <c r="A950" s="441"/>
      <c r="B950" s="441"/>
      <c r="C950" s="441"/>
      <c r="D950" s="447"/>
      <c r="E950" s="447"/>
      <c r="F950" s="447"/>
      <c r="G950" s="447"/>
      <c r="H950" s="447"/>
      <c r="I950" s="447"/>
      <c r="J950" s="447"/>
      <c r="K950" s="447"/>
      <c r="L950" s="447"/>
      <c r="M950" s="447"/>
      <c r="N950" s="447"/>
      <c r="O950" s="441"/>
      <c r="P950" s="441"/>
      <c r="Q950" s="441"/>
      <c r="R950" s="441"/>
      <c r="S950" s="441"/>
      <c r="T950" s="441"/>
      <c r="U950" s="441"/>
      <c r="V950" s="441"/>
      <c r="W950" s="441"/>
      <c r="X950" s="441"/>
      <c r="Y950" s="441"/>
      <c r="Z950" s="441"/>
    </row>
    <row r="951" spans="1:26" ht="12.75" customHeight="1" x14ac:dyDescent="0.2">
      <c r="A951" s="441"/>
      <c r="B951" s="441"/>
      <c r="C951" s="441"/>
      <c r="D951" s="447"/>
      <c r="E951" s="447"/>
      <c r="F951" s="447"/>
      <c r="G951" s="447"/>
      <c r="H951" s="447"/>
      <c r="I951" s="447"/>
      <c r="J951" s="447"/>
      <c r="K951" s="447"/>
      <c r="L951" s="447"/>
      <c r="M951" s="447"/>
      <c r="N951" s="447"/>
      <c r="O951" s="441"/>
      <c r="P951" s="441"/>
      <c r="Q951" s="441"/>
      <c r="R951" s="441"/>
      <c r="S951" s="441"/>
      <c r="T951" s="441"/>
      <c r="U951" s="441"/>
      <c r="V951" s="441"/>
      <c r="W951" s="441"/>
      <c r="X951" s="441"/>
      <c r="Y951" s="441"/>
      <c r="Z951" s="441"/>
    </row>
    <row r="952" spans="1:26" ht="12.75" customHeight="1" x14ac:dyDescent="0.2">
      <c r="A952" s="441"/>
      <c r="B952" s="441"/>
      <c r="C952" s="441"/>
      <c r="D952" s="447"/>
      <c r="E952" s="447"/>
      <c r="F952" s="447"/>
      <c r="G952" s="447"/>
      <c r="H952" s="447"/>
      <c r="I952" s="447"/>
      <c r="J952" s="447"/>
      <c r="K952" s="447"/>
      <c r="L952" s="447"/>
      <c r="M952" s="447"/>
      <c r="N952" s="447"/>
      <c r="O952" s="441"/>
      <c r="P952" s="441"/>
      <c r="Q952" s="441"/>
      <c r="R952" s="441"/>
      <c r="S952" s="441"/>
      <c r="T952" s="441"/>
      <c r="U952" s="441"/>
      <c r="V952" s="441"/>
      <c r="W952" s="441"/>
      <c r="X952" s="441"/>
      <c r="Y952" s="441"/>
      <c r="Z952" s="441"/>
    </row>
    <row r="953" spans="1:26" ht="12.75" customHeight="1" x14ac:dyDescent="0.2">
      <c r="A953" s="441"/>
      <c r="B953" s="441"/>
      <c r="C953" s="441"/>
      <c r="D953" s="447"/>
      <c r="E953" s="447"/>
      <c r="F953" s="447"/>
      <c r="G953" s="447"/>
      <c r="H953" s="447"/>
      <c r="I953" s="447"/>
      <c r="J953" s="447"/>
      <c r="K953" s="447"/>
      <c r="L953" s="447"/>
      <c r="M953" s="447"/>
      <c r="N953" s="447"/>
      <c r="O953" s="441"/>
      <c r="P953" s="441"/>
      <c r="Q953" s="441"/>
      <c r="R953" s="441"/>
      <c r="S953" s="441"/>
      <c r="T953" s="441"/>
      <c r="U953" s="441"/>
      <c r="V953" s="441"/>
      <c r="W953" s="441"/>
      <c r="X953" s="441"/>
      <c r="Y953" s="441"/>
      <c r="Z953" s="441"/>
    </row>
    <row r="954" spans="1:26" ht="12.75" customHeight="1" x14ac:dyDescent="0.2">
      <c r="A954" s="441"/>
      <c r="B954" s="441"/>
      <c r="C954" s="441"/>
      <c r="D954" s="447"/>
      <c r="E954" s="447"/>
      <c r="F954" s="447"/>
      <c r="G954" s="447"/>
      <c r="H954" s="447"/>
      <c r="I954" s="447"/>
      <c r="J954" s="447"/>
      <c r="K954" s="447"/>
      <c r="L954" s="447"/>
      <c r="M954" s="447"/>
      <c r="N954" s="447"/>
      <c r="O954" s="441"/>
      <c r="P954" s="441"/>
      <c r="Q954" s="441"/>
      <c r="R954" s="441"/>
      <c r="S954" s="441"/>
      <c r="T954" s="441"/>
      <c r="U954" s="441"/>
      <c r="V954" s="441"/>
      <c r="W954" s="441"/>
      <c r="X954" s="441"/>
      <c r="Y954" s="441"/>
      <c r="Z954" s="441"/>
    </row>
    <row r="955" spans="1:26" ht="12.75" customHeight="1" x14ac:dyDescent="0.2">
      <c r="A955" s="441"/>
      <c r="B955" s="441"/>
      <c r="C955" s="441"/>
      <c r="D955" s="447"/>
      <c r="E955" s="447"/>
      <c r="F955" s="447"/>
      <c r="G955" s="447"/>
      <c r="H955" s="447"/>
      <c r="I955" s="447"/>
      <c r="J955" s="447"/>
      <c r="K955" s="447"/>
      <c r="L955" s="447"/>
      <c r="M955" s="447"/>
      <c r="N955" s="447"/>
      <c r="O955" s="441"/>
      <c r="P955" s="441"/>
      <c r="Q955" s="441"/>
      <c r="R955" s="441"/>
      <c r="S955" s="441"/>
      <c r="T955" s="441"/>
      <c r="U955" s="441"/>
      <c r="V955" s="441"/>
      <c r="W955" s="441"/>
      <c r="X955" s="441"/>
      <c r="Y955" s="441"/>
      <c r="Z955" s="441"/>
    </row>
    <row r="956" spans="1:26" ht="12.75" customHeight="1" x14ac:dyDescent="0.2">
      <c r="A956" s="441"/>
      <c r="B956" s="441"/>
      <c r="C956" s="441"/>
      <c r="D956" s="447"/>
      <c r="E956" s="447"/>
      <c r="F956" s="447"/>
      <c r="G956" s="447"/>
      <c r="H956" s="447"/>
      <c r="I956" s="447"/>
      <c r="J956" s="447"/>
      <c r="K956" s="447"/>
      <c r="L956" s="447"/>
      <c r="M956" s="447"/>
      <c r="N956" s="447"/>
      <c r="O956" s="441"/>
      <c r="P956" s="441"/>
      <c r="Q956" s="441"/>
      <c r="R956" s="441"/>
      <c r="S956" s="441"/>
      <c r="T956" s="441"/>
      <c r="U956" s="441"/>
      <c r="V956" s="441"/>
      <c r="W956" s="441"/>
      <c r="X956" s="441"/>
      <c r="Y956" s="441"/>
      <c r="Z956" s="441"/>
    </row>
    <row r="957" spans="1:26" ht="12.75" customHeight="1" x14ac:dyDescent="0.2">
      <c r="A957" s="441"/>
      <c r="B957" s="441"/>
      <c r="C957" s="441"/>
      <c r="D957" s="447"/>
      <c r="E957" s="447"/>
      <c r="F957" s="447"/>
      <c r="G957" s="447"/>
      <c r="H957" s="447"/>
      <c r="I957" s="447"/>
      <c r="J957" s="447"/>
      <c r="K957" s="447"/>
      <c r="L957" s="447"/>
      <c r="M957" s="447"/>
      <c r="N957" s="447"/>
      <c r="O957" s="441"/>
      <c r="P957" s="441"/>
      <c r="Q957" s="441"/>
      <c r="R957" s="441"/>
      <c r="S957" s="441"/>
      <c r="T957" s="441"/>
      <c r="U957" s="441"/>
      <c r="V957" s="441"/>
      <c r="W957" s="441"/>
      <c r="X957" s="441"/>
      <c r="Y957" s="441"/>
      <c r="Z957" s="441"/>
    </row>
    <row r="958" spans="1:26" ht="12.75" customHeight="1" x14ac:dyDescent="0.2">
      <c r="A958" s="441"/>
      <c r="B958" s="441"/>
      <c r="C958" s="441"/>
      <c r="D958" s="447"/>
      <c r="E958" s="447"/>
      <c r="F958" s="447"/>
      <c r="G958" s="447"/>
      <c r="H958" s="447"/>
      <c r="I958" s="447"/>
      <c r="J958" s="447"/>
      <c r="K958" s="447"/>
      <c r="L958" s="447"/>
      <c r="M958" s="447"/>
      <c r="N958" s="447"/>
      <c r="O958" s="441"/>
      <c r="P958" s="441"/>
      <c r="Q958" s="441"/>
      <c r="R958" s="441"/>
      <c r="S958" s="441"/>
      <c r="T958" s="441"/>
      <c r="U958" s="441"/>
      <c r="V958" s="441"/>
      <c r="W958" s="441"/>
      <c r="X958" s="441"/>
      <c r="Y958" s="441"/>
      <c r="Z958" s="441"/>
    </row>
    <row r="959" spans="1:26" ht="12.75" customHeight="1" x14ac:dyDescent="0.2">
      <c r="A959" s="441"/>
      <c r="B959" s="441"/>
      <c r="C959" s="441"/>
      <c r="D959" s="447"/>
      <c r="E959" s="447"/>
      <c r="F959" s="447"/>
      <c r="G959" s="447"/>
      <c r="H959" s="447"/>
      <c r="I959" s="447"/>
      <c r="J959" s="447"/>
      <c r="K959" s="447"/>
      <c r="L959" s="447"/>
      <c r="M959" s="447"/>
      <c r="N959" s="447"/>
      <c r="O959" s="441"/>
      <c r="P959" s="441"/>
      <c r="Q959" s="441"/>
      <c r="R959" s="441"/>
      <c r="S959" s="441"/>
      <c r="T959" s="441"/>
      <c r="U959" s="441"/>
      <c r="V959" s="441"/>
      <c r="W959" s="441"/>
      <c r="X959" s="441"/>
      <c r="Y959" s="441"/>
      <c r="Z959" s="441"/>
    </row>
    <row r="960" spans="1:26" ht="12.75" customHeight="1" x14ac:dyDescent="0.2">
      <c r="A960" s="441"/>
      <c r="B960" s="441"/>
      <c r="C960" s="441"/>
      <c r="D960" s="447"/>
      <c r="E960" s="447"/>
      <c r="F960" s="447"/>
      <c r="G960" s="447"/>
      <c r="H960" s="447"/>
      <c r="I960" s="447"/>
      <c r="J960" s="447"/>
      <c r="K960" s="447"/>
      <c r="L960" s="447"/>
      <c r="M960" s="447"/>
      <c r="N960" s="447"/>
      <c r="O960" s="441"/>
      <c r="P960" s="441"/>
      <c r="Q960" s="441"/>
      <c r="R960" s="441"/>
      <c r="S960" s="441"/>
      <c r="T960" s="441"/>
      <c r="U960" s="441"/>
      <c r="V960" s="441"/>
      <c r="W960" s="441"/>
      <c r="X960" s="441"/>
      <c r="Y960" s="441"/>
      <c r="Z960" s="441"/>
    </row>
    <row r="961" spans="1:26" ht="12.75" customHeight="1" x14ac:dyDescent="0.2">
      <c r="A961" s="441"/>
      <c r="B961" s="441"/>
      <c r="C961" s="441"/>
      <c r="D961" s="447"/>
      <c r="E961" s="447"/>
      <c r="F961" s="447"/>
      <c r="G961" s="447"/>
      <c r="H961" s="447"/>
      <c r="I961" s="447"/>
      <c r="J961" s="447"/>
      <c r="K961" s="447"/>
      <c r="L961" s="447"/>
      <c r="M961" s="447"/>
      <c r="N961" s="447"/>
      <c r="O961" s="441"/>
      <c r="P961" s="441"/>
      <c r="Q961" s="441"/>
      <c r="R961" s="441"/>
      <c r="S961" s="441"/>
      <c r="T961" s="441"/>
      <c r="U961" s="441"/>
      <c r="V961" s="441"/>
      <c r="W961" s="441"/>
      <c r="X961" s="441"/>
      <c r="Y961" s="441"/>
      <c r="Z961" s="441"/>
    </row>
    <row r="962" spans="1:26" ht="12.75" customHeight="1" x14ac:dyDescent="0.2">
      <c r="A962" s="441"/>
      <c r="B962" s="441"/>
      <c r="C962" s="441"/>
      <c r="D962" s="447"/>
      <c r="E962" s="447"/>
      <c r="F962" s="447"/>
      <c r="G962" s="447"/>
      <c r="H962" s="447"/>
      <c r="I962" s="447"/>
      <c r="J962" s="447"/>
      <c r="K962" s="447"/>
      <c r="L962" s="447"/>
      <c r="M962" s="447"/>
      <c r="N962" s="447"/>
      <c r="O962" s="441"/>
      <c r="P962" s="441"/>
      <c r="Q962" s="441"/>
      <c r="R962" s="441"/>
      <c r="S962" s="441"/>
      <c r="T962" s="441"/>
      <c r="U962" s="441"/>
      <c r="V962" s="441"/>
      <c r="W962" s="441"/>
      <c r="X962" s="441"/>
      <c r="Y962" s="441"/>
      <c r="Z962" s="441"/>
    </row>
    <row r="963" spans="1:26" ht="12.75" customHeight="1" x14ac:dyDescent="0.2">
      <c r="A963" s="441"/>
      <c r="B963" s="441"/>
      <c r="C963" s="441"/>
      <c r="D963" s="447"/>
      <c r="E963" s="447"/>
      <c r="F963" s="447"/>
      <c r="G963" s="447"/>
      <c r="H963" s="447"/>
      <c r="I963" s="447"/>
      <c r="J963" s="447"/>
      <c r="K963" s="447"/>
      <c r="L963" s="447"/>
      <c r="M963" s="447"/>
      <c r="N963" s="447"/>
      <c r="O963" s="441"/>
      <c r="P963" s="441"/>
      <c r="Q963" s="441"/>
      <c r="R963" s="441"/>
      <c r="S963" s="441"/>
      <c r="T963" s="441"/>
      <c r="U963" s="441"/>
      <c r="V963" s="441"/>
      <c r="W963" s="441"/>
      <c r="X963" s="441"/>
      <c r="Y963" s="441"/>
      <c r="Z963" s="441"/>
    </row>
    <row r="964" spans="1:26" ht="12.75" customHeight="1" x14ac:dyDescent="0.2">
      <c r="A964" s="441"/>
      <c r="B964" s="441"/>
      <c r="C964" s="441"/>
      <c r="D964" s="447"/>
      <c r="E964" s="447"/>
      <c r="F964" s="447"/>
      <c r="G964" s="447"/>
      <c r="H964" s="447"/>
      <c r="I964" s="447"/>
      <c r="J964" s="447"/>
      <c r="K964" s="447"/>
      <c r="L964" s="447"/>
      <c r="M964" s="447"/>
      <c r="N964" s="447"/>
      <c r="O964" s="441"/>
      <c r="P964" s="441"/>
      <c r="Q964" s="441"/>
      <c r="R964" s="441"/>
      <c r="S964" s="441"/>
      <c r="T964" s="441"/>
      <c r="U964" s="441"/>
      <c r="V964" s="441"/>
      <c r="W964" s="441"/>
      <c r="X964" s="441"/>
      <c r="Y964" s="441"/>
      <c r="Z964" s="441"/>
    </row>
    <row r="965" spans="1:26" ht="12.75" customHeight="1" x14ac:dyDescent="0.2">
      <c r="A965" s="441"/>
      <c r="B965" s="441"/>
      <c r="C965" s="441"/>
      <c r="D965" s="447"/>
      <c r="E965" s="447"/>
      <c r="F965" s="447"/>
      <c r="G965" s="447"/>
      <c r="H965" s="447"/>
      <c r="I965" s="447"/>
      <c r="J965" s="447"/>
      <c r="K965" s="447"/>
      <c r="L965" s="447"/>
      <c r="M965" s="447"/>
      <c r="N965" s="447"/>
      <c r="O965" s="441"/>
      <c r="P965" s="441"/>
      <c r="Q965" s="441"/>
      <c r="R965" s="441"/>
      <c r="S965" s="441"/>
      <c r="T965" s="441"/>
      <c r="U965" s="441"/>
      <c r="V965" s="441"/>
      <c r="W965" s="441"/>
      <c r="X965" s="441"/>
      <c r="Y965" s="441"/>
      <c r="Z965" s="441"/>
    </row>
    <row r="966" spans="1:26" ht="12.75" customHeight="1" x14ac:dyDescent="0.2">
      <c r="A966" s="441"/>
      <c r="B966" s="441"/>
      <c r="C966" s="441"/>
      <c r="D966" s="447"/>
      <c r="E966" s="447"/>
      <c r="F966" s="447"/>
      <c r="G966" s="447"/>
      <c r="H966" s="447"/>
      <c r="I966" s="447"/>
      <c r="J966" s="447"/>
      <c r="K966" s="447"/>
      <c r="L966" s="447"/>
      <c r="M966" s="447"/>
      <c r="N966" s="447"/>
      <c r="O966" s="441"/>
      <c r="P966" s="441"/>
      <c r="Q966" s="441"/>
      <c r="R966" s="441"/>
      <c r="S966" s="441"/>
      <c r="T966" s="441"/>
      <c r="U966" s="441"/>
      <c r="V966" s="441"/>
      <c r="W966" s="441"/>
      <c r="X966" s="441"/>
      <c r="Y966" s="441"/>
      <c r="Z966" s="441"/>
    </row>
    <row r="967" spans="1:26" ht="12.75" customHeight="1" x14ac:dyDescent="0.2">
      <c r="A967" s="441"/>
      <c r="B967" s="441"/>
      <c r="C967" s="441"/>
      <c r="D967" s="447"/>
      <c r="E967" s="447"/>
      <c r="F967" s="447"/>
      <c r="G967" s="447"/>
      <c r="H967" s="447"/>
      <c r="I967" s="447"/>
      <c r="J967" s="447"/>
      <c r="K967" s="447"/>
      <c r="L967" s="447"/>
      <c r="M967" s="447"/>
      <c r="N967" s="447"/>
      <c r="O967" s="441"/>
      <c r="P967" s="441"/>
      <c r="Q967" s="441"/>
      <c r="R967" s="441"/>
      <c r="S967" s="441"/>
      <c r="T967" s="441"/>
      <c r="U967" s="441"/>
      <c r="V967" s="441"/>
      <c r="W967" s="441"/>
      <c r="X967" s="441"/>
      <c r="Y967" s="441"/>
      <c r="Z967" s="441"/>
    </row>
    <row r="968" spans="1:26" ht="12.75" customHeight="1" x14ac:dyDescent="0.2">
      <c r="A968" s="441"/>
      <c r="B968" s="441"/>
      <c r="C968" s="441"/>
      <c r="D968" s="447"/>
      <c r="E968" s="447"/>
      <c r="F968" s="447"/>
      <c r="G968" s="447"/>
      <c r="H968" s="447"/>
      <c r="I968" s="447"/>
      <c r="J968" s="447"/>
      <c r="K968" s="447"/>
      <c r="L968" s="447"/>
      <c r="M968" s="447"/>
      <c r="N968" s="447"/>
      <c r="O968" s="441"/>
      <c r="P968" s="441"/>
      <c r="Q968" s="441"/>
      <c r="R968" s="441"/>
      <c r="S968" s="441"/>
      <c r="T968" s="441"/>
      <c r="U968" s="441"/>
      <c r="V968" s="441"/>
      <c r="W968" s="441"/>
      <c r="X968" s="441"/>
      <c r="Y968" s="441"/>
      <c r="Z968" s="441"/>
    </row>
    <row r="969" spans="1:26" ht="12.75" customHeight="1" x14ac:dyDescent="0.2">
      <c r="A969" s="441"/>
      <c r="B969" s="441"/>
      <c r="C969" s="441"/>
      <c r="D969" s="447"/>
      <c r="E969" s="447"/>
      <c r="F969" s="447"/>
      <c r="G969" s="447"/>
      <c r="H969" s="447"/>
      <c r="I969" s="447"/>
      <c r="J969" s="447"/>
      <c r="K969" s="447"/>
      <c r="L969" s="447"/>
      <c r="M969" s="447"/>
      <c r="N969" s="447"/>
      <c r="O969" s="441"/>
      <c r="P969" s="441"/>
      <c r="Q969" s="441"/>
      <c r="R969" s="441"/>
      <c r="S969" s="441"/>
      <c r="T969" s="441"/>
      <c r="U969" s="441"/>
      <c r="V969" s="441"/>
      <c r="W969" s="441"/>
      <c r="X969" s="441"/>
      <c r="Y969" s="441"/>
      <c r="Z969" s="441"/>
    </row>
    <row r="970" spans="1:26" ht="12.75" customHeight="1" x14ac:dyDescent="0.2">
      <c r="A970" s="441"/>
      <c r="B970" s="441"/>
      <c r="C970" s="441"/>
      <c r="D970" s="447"/>
      <c r="E970" s="447"/>
      <c r="F970" s="447"/>
      <c r="G970" s="447"/>
      <c r="H970" s="447"/>
      <c r="I970" s="447"/>
      <c r="J970" s="447"/>
      <c r="K970" s="447"/>
      <c r="L970" s="447"/>
      <c r="M970" s="447"/>
      <c r="N970" s="447"/>
      <c r="O970" s="441"/>
      <c r="P970" s="441"/>
      <c r="Q970" s="441"/>
      <c r="R970" s="441"/>
      <c r="S970" s="441"/>
      <c r="T970" s="441"/>
      <c r="U970" s="441"/>
      <c r="V970" s="441"/>
      <c r="W970" s="441"/>
      <c r="X970" s="441"/>
      <c r="Y970" s="441"/>
      <c r="Z970" s="441"/>
    </row>
    <row r="971" spans="1:26" ht="12.75" customHeight="1" x14ac:dyDescent="0.2">
      <c r="A971" s="441"/>
      <c r="B971" s="441"/>
      <c r="C971" s="441"/>
      <c r="D971" s="447"/>
      <c r="E971" s="447"/>
      <c r="F971" s="447"/>
      <c r="G971" s="447"/>
      <c r="H971" s="447"/>
      <c r="I971" s="447"/>
      <c r="J971" s="447"/>
      <c r="K971" s="447"/>
      <c r="L971" s="447"/>
      <c r="M971" s="447"/>
      <c r="N971" s="447"/>
      <c r="O971" s="441"/>
      <c r="P971" s="441"/>
      <c r="Q971" s="441"/>
      <c r="R971" s="441"/>
      <c r="S971" s="441"/>
      <c r="T971" s="441"/>
      <c r="U971" s="441"/>
      <c r="V971" s="441"/>
      <c r="W971" s="441"/>
      <c r="X971" s="441"/>
      <c r="Y971" s="441"/>
      <c r="Z971" s="441"/>
    </row>
    <row r="972" spans="1:26" ht="12.75" customHeight="1" x14ac:dyDescent="0.2">
      <c r="A972" s="441"/>
      <c r="B972" s="441"/>
      <c r="C972" s="441"/>
      <c r="D972" s="447"/>
      <c r="E972" s="447"/>
      <c r="F972" s="447"/>
      <c r="G972" s="447"/>
      <c r="H972" s="447"/>
      <c r="I972" s="447"/>
      <c r="J972" s="447"/>
      <c r="K972" s="447"/>
      <c r="L972" s="447"/>
      <c r="M972" s="447"/>
      <c r="N972" s="447"/>
      <c r="O972" s="441"/>
      <c r="P972" s="441"/>
      <c r="Q972" s="441"/>
      <c r="R972" s="441"/>
      <c r="S972" s="441"/>
      <c r="T972" s="441"/>
      <c r="U972" s="441"/>
      <c r="V972" s="441"/>
      <c r="W972" s="441"/>
      <c r="X972" s="441"/>
      <c r="Y972" s="441"/>
      <c r="Z972" s="441"/>
    </row>
    <row r="973" spans="1:26" ht="12.75" customHeight="1" x14ac:dyDescent="0.2">
      <c r="A973" s="441"/>
      <c r="B973" s="441"/>
      <c r="C973" s="441"/>
      <c r="D973" s="447"/>
      <c r="E973" s="447"/>
      <c r="F973" s="447"/>
      <c r="G973" s="447"/>
      <c r="H973" s="447"/>
      <c r="I973" s="447"/>
      <c r="J973" s="447"/>
      <c r="K973" s="447"/>
      <c r="L973" s="447"/>
      <c r="M973" s="447"/>
      <c r="N973" s="447"/>
      <c r="O973" s="441"/>
      <c r="P973" s="441"/>
      <c r="Q973" s="441"/>
      <c r="R973" s="441"/>
      <c r="S973" s="441"/>
      <c r="T973" s="441"/>
      <c r="U973" s="441"/>
      <c r="V973" s="441"/>
      <c r="W973" s="441"/>
      <c r="X973" s="441"/>
      <c r="Y973" s="441"/>
      <c r="Z973" s="441"/>
    </row>
    <row r="974" spans="1:26" ht="12.75" customHeight="1" x14ac:dyDescent="0.2">
      <c r="A974" s="441"/>
      <c r="B974" s="441"/>
      <c r="C974" s="441"/>
      <c r="D974" s="447"/>
      <c r="E974" s="447"/>
      <c r="F974" s="447"/>
      <c r="G974" s="447"/>
      <c r="H974" s="447"/>
      <c r="I974" s="447"/>
      <c r="J974" s="447"/>
      <c r="K974" s="447"/>
      <c r="L974" s="447"/>
      <c r="M974" s="447"/>
      <c r="N974" s="447"/>
      <c r="O974" s="441"/>
      <c r="P974" s="441"/>
      <c r="Q974" s="441"/>
      <c r="R974" s="441"/>
      <c r="S974" s="441"/>
      <c r="T974" s="441"/>
      <c r="U974" s="441"/>
      <c r="V974" s="441"/>
      <c r="W974" s="441"/>
      <c r="X974" s="441"/>
      <c r="Y974" s="441"/>
      <c r="Z974" s="441"/>
    </row>
    <row r="975" spans="1:26" ht="12.75" customHeight="1" x14ac:dyDescent="0.2">
      <c r="A975" s="441"/>
      <c r="B975" s="441"/>
      <c r="C975" s="441"/>
      <c r="D975" s="447"/>
      <c r="E975" s="447"/>
      <c r="F975" s="447"/>
      <c r="G975" s="447"/>
      <c r="H975" s="447"/>
      <c r="I975" s="447"/>
      <c r="J975" s="447"/>
      <c r="K975" s="447"/>
      <c r="L975" s="447"/>
      <c r="M975" s="447"/>
      <c r="N975" s="447"/>
      <c r="O975" s="441"/>
      <c r="P975" s="441"/>
      <c r="Q975" s="441"/>
      <c r="R975" s="441"/>
      <c r="S975" s="441"/>
      <c r="T975" s="441"/>
      <c r="U975" s="441"/>
      <c r="V975" s="441"/>
      <c r="W975" s="441"/>
      <c r="X975" s="441"/>
      <c r="Y975" s="441"/>
      <c r="Z975" s="441"/>
    </row>
    <row r="976" spans="1:26" ht="12.75" customHeight="1" x14ac:dyDescent="0.2">
      <c r="A976" s="441"/>
      <c r="B976" s="441"/>
      <c r="C976" s="441"/>
      <c r="D976" s="447"/>
      <c r="E976" s="447"/>
      <c r="F976" s="447"/>
      <c r="G976" s="447"/>
      <c r="H976" s="447"/>
      <c r="I976" s="447"/>
      <c r="J976" s="447"/>
      <c r="K976" s="447"/>
      <c r="L976" s="447"/>
      <c r="M976" s="447"/>
      <c r="N976" s="447"/>
      <c r="O976" s="441"/>
      <c r="P976" s="441"/>
      <c r="Q976" s="441"/>
      <c r="R976" s="441"/>
      <c r="S976" s="441"/>
      <c r="T976" s="441"/>
      <c r="U976" s="441"/>
      <c r="V976" s="441"/>
      <c r="W976" s="441"/>
      <c r="X976" s="441"/>
      <c r="Y976" s="441"/>
      <c r="Z976" s="441"/>
    </row>
    <row r="977" spans="1:26" ht="12.75" customHeight="1" x14ac:dyDescent="0.2">
      <c r="A977" s="441"/>
      <c r="B977" s="441"/>
      <c r="C977" s="441"/>
      <c r="D977" s="447"/>
      <c r="E977" s="447"/>
      <c r="F977" s="447"/>
      <c r="G977" s="447"/>
      <c r="H977" s="447"/>
      <c r="I977" s="447"/>
      <c r="J977" s="447"/>
      <c r="K977" s="447"/>
      <c r="L977" s="447"/>
      <c r="M977" s="447"/>
      <c r="N977" s="447"/>
      <c r="O977" s="441"/>
      <c r="P977" s="441"/>
      <c r="Q977" s="441"/>
      <c r="R977" s="441"/>
      <c r="S977" s="441"/>
      <c r="T977" s="441"/>
      <c r="U977" s="441"/>
      <c r="V977" s="441"/>
      <c r="W977" s="441"/>
      <c r="X977" s="441"/>
      <c r="Y977" s="441"/>
      <c r="Z977" s="441"/>
    </row>
    <row r="978" spans="1:26" ht="12.75" customHeight="1" x14ac:dyDescent="0.2">
      <c r="A978" s="441"/>
      <c r="B978" s="441"/>
      <c r="C978" s="441"/>
      <c r="D978" s="447"/>
      <c r="E978" s="447"/>
      <c r="F978" s="447"/>
      <c r="G978" s="447"/>
      <c r="H978" s="447"/>
      <c r="I978" s="447"/>
      <c r="J978" s="447"/>
      <c r="K978" s="447"/>
      <c r="L978" s="447"/>
      <c r="M978" s="447"/>
      <c r="N978" s="447"/>
      <c r="O978" s="441"/>
      <c r="P978" s="441"/>
      <c r="Q978" s="441"/>
      <c r="R978" s="441"/>
      <c r="S978" s="441"/>
      <c r="T978" s="441"/>
      <c r="U978" s="441"/>
      <c r="V978" s="441"/>
      <c r="W978" s="441"/>
      <c r="X978" s="441"/>
      <c r="Y978" s="441"/>
      <c r="Z978" s="441"/>
    </row>
    <row r="979" spans="1:26" ht="12.75" customHeight="1" x14ac:dyDescent="0.2">
      <c r="A979" s="441"/>
      <c r="B979" s="441"/>
      <c r="C979" s="441"/>
      <c r="D979" s="447"/>
      <c r="E979" s="447"/>
      <c r="F979" s="447"/>
      <c r="G979" s="447"/>
      <c r="H979" s="447"/>
      <c r="I979" s="447"/>
      <c r="J979" s="447"/>
      <c r="K979" s="447"/>
      <c r="L979" s="447"/>
      <c r="M979" s="447"/>
      <c r="N979" s="447"/>
      <c r="O979" s="441"/>
      <c r="P979" s="441"/>
      <c r="Q979" s="441"/>
      <c r="R979" s="441"/>
      <c r="S979" s="441"/>
      <c r="T979" s="441"/>
      <c r="U979" s="441"/>
      <c r="V979" s="441"/>
      <c r="W979" s="441"/>
      <c r="X979" s="441"/>
      <c r="Y979" s="441"/>
      <c r="Z979" s="441"/>
    </row>
    <row r="980" spans="1:26" ht="12.75" customHeight="1" x14ac:dyDescent="0.2">
      <c r="A980" s="441"/>
      <c r="B980" s="441"/>
      <c r="C980" s="441"/>
      <c r="D980" s="447"/>
      <c r="E980" s="447"/>
      <c r="F980" s="447"/>
      <c r="G980" s="447"/>
      <c r="H980" s="447"/>
      <c r="I980" s="447"/>
      <c r="J980" s="447"/>
      <c r="K980" s="447"/>
      <c r="L980" s="447"/>
      <c r="M980" s="447"/>
      <c r="N980" s="447"/>
      <c r="O980" s="441"/>
      <c r="P980" s="441"/>
      <c r="Q980" s="441"/>
      <c r="R980" s="441"/>
      <c r="S980" s="441"/>
      <c r="T980" s="441"/>
      <c r="U980" s="441"/>
      <c r="V980" s="441"/>
      <c r="W980" s="441"/>
      <c r="X980" s="441"/>
      <c r="Y980" s="441"/>
      <c r="Z980" s="441"/>
    </row>
    <row r="981" spans="1:26" ht="12.75" customHeight="1" x14ac:dyDescent="0.2">
      <c r="A981" s="441"/>
      <c r="B981" s="441"/>
      <c r="C981" s="441"/>
      <c r="D981" s="447"/>
      <c r="E981" s="447"/>
      <c r="F981" s="447"/>
      <c r="G981" s="447"/>
      <c r="H981" s="447"/>
      <c r="I981" s="447"/>
      <c r="J981" s="447"/>
      <c r="K981" s="447"/>
      <c r="L981" s="447"/>
      <c r="M981" s="447"/>
      <c r="N981" s="447"/>
      <c r="O981" s="441"/>
      <c r="P981" s="441"/>
      <c r="Q981" s="441"/>
      <c r="R981" s="441"/>
      <c r="S981" s="441"/>
      <c r="T981" s="441"/>
      <c r="U981" s="441"/>
      <c r="V981" s="441"/>
      <c r="W981" s="441"/>
      <c r="X981" s="441"/>
      <c r="Y981" s="441"/>
      <c r="Z981" s="441"/>
    </row>
    <row r="982" spans="1:26" ht="12.75" customHeight="1" x14ac:dyDescent="0.2">
      <c r="A982" s="441"/>
      <c r="B982" s="441"/>
      <c r="C982" s="441"/>
      <c r="D982" s="447"/>
      <c r="E982" s="447"/>
      <c r="F982" s="447"/>
      <c r="G982" s="447"/>
      <c r="H982" s="447"/>
      <c r="I982" s="447"/>
      <c r="J982" s="447"/>
      <c r="K982" s="447"/>
      <c r="L982" s="447"/>
      <c r="M982" s="447"/>
      <c r="N982" s="447"/>
      <c r="O982" s="441"/>
      <c r="P982" s="441"/>
      <c r="Q982" s="441"/>
      <c r="R982" s="441"/>
      <c r="S982" s="441"/>
      <c r="T982" s="441"/>
      <c r="U982" s="441"/>
      <c r="V982" s="441"/>
      <c r="W982" s="441"/>
      <c r="X982" s="441"/>
      <c r="Y982" s="441"/>
      <c r="Z982" s="441"/>
    </row>
    <row r="983" spans="1:26" ht="12.75" customHeight="1" x14ac:dyDescent="0.2">
      <c r="A983" s="441"/>
      <c r="B983" s="441"/>
      <c r="C983" s="441"/>
      <c r="D983" s="447"/>
      <c r="E983" s="447"/>
      <c r="F983" s="447"/>
      <c r="G983" s="447"/>
      <c r="H983" s="447"/>
      <c r="I983" s="447"/>
      <c r="J983" s="447"/>
      <c r="K983" s="447"/>
      <c r="L983" s="447"/>
      <c r="M983" s="447"/>
      <c r="N983" s="447"/>
      <c r="O983" s="441"/>
      <c r="P983" s="441"/>
      <c r="Q983" s="441"/>
      <c r="R983" s="441"/>
      <c r="S983" s="441"/>
      <c r="T983" s="441"/>
      <c r="U983" s="441"/>
      <c r="V983" s="441"/>
      <c r="W983" s="441"/>
      <c r="X983" s="441"/>
      <c r="Y983" s="441"/>
      <c r="Z983" s="441"/>
    </row>
    <row r="984" spans="1:26" ht="12.75" customHeight="1" x14ac:dyDescent="0.2">
      <c r="A984" s="441"/>
      <c r="B984" s="441"/>
      <c r="C984" s="441"/>
      <c r="D984" s="447"/>
      <c r="E984" s="447"/>
      <c r="F984" s="447"/>
      <c r="G984" s="447"/>
      <c r="H984" s="447"/>
      <c r="I984" s="447"/>
      <c r="J984" s="447"/>
      <c r="K984" s="447"/>
      <c r="L984" s="447"/>
      <c r="M984" s="447"/>
      <c r="N984" s="447"/>
      <c r="O984" s="441"/>
      <c r="P984" s="441"/>
      <c r="Q984" s="441"/>
      <c r="R984" s="441"/>
      <c r="S984" s="441"/>
      <c r="T984" s="441"/>
      <c r="U984" s="441"/>
      <c r="V984" s="441"/>
      <c r="W984" s="441"/>
      <c r="X984" s="441"/>
      <c r="Y984" s="441"/>
      <c r="Z984" s="441"/>
    </row>
    <row r="985" spans="1:26" ht="12.75" customHeight="1" x14ac:dyDescent="0.2">
      <c r="A985" s="441"/>
      <c r="B985" s="441"/>
      <c r="C985" s="441"/>
      <c r="D985" s="447"/>
      <c r="E985" s="447"/>
      <c r="F985" s="447"/>
      <c r="G985" s="447"/>
      <c r="H985" s="447"/>
      <c r="I985" s="447"/>
      <c r="J985" s="447"/>
      <c r="K985" s="447"/>
      <c r="L985" s="447"/>
      <c r="M985" s="447"/>
      <c r="N985" s="447"/>
      <c r="O985" s="441"/>
      <c r="P985" s="441"/>
      <c r="Q985" s="441"/>
      <c r="R985" s="441"/>
      <c r="S985" s="441"/>
      <c r="T985" s="441"/>
      <c r="U985" s="441"/>
      <c r="V985" s="441"/>
      <c r="W985" s="441"/>
      <c r="X985" s="441"/>
      <c r="Y985" s="441"/>
      <c r="Z985" s="441"/>
    </row>
    <row r="986" spans="1:26" ht="12.75" customHeight="1" x14ac:dyDescent="0.2">
      <c r="A986" s="441"/>
      <c r="B986" s="441"/>
      <c r="C986" s="441"/>
      <c r="D986" s="447"/>
      <c r="E986" s="447"/>
      <c r="F986" s="447"/>
      <c r="G986" s="447"/>
      <c r="H986" s="447"/>
      <c r="I986" s="447"/>
      <c r="J986" s="447"/>
      <c r="K986" s="447"/>
      <c r="L986" s="447"/>
      <c r="M986" s="447"/>
      <c r="N986" s="447"/>
      <c r="O986" s="441"/>
      <c r="P986" s="441"/>
      <c r="Q986" s="441"/>
      <c r="R986" s="441"/>
      <c r="S986" s="441"/>
      <c r="T986" s="441"/>
      <c r="U986" s="441"/>
      <c r="V986" s="441"/>
      <c r="W986" s="441"/>
      <c r="X986" s="441"/>
      <c r="Y986" s="441"/>
      <c r="Z986" s="441"/>
    </row>
    <row r="987" spans="1:26" ht="12.75" customHeight="1" x14ac:dyDescent="0.2">
      <c r="A987" s="441"/>
      <c r="B987" s="441"/>
      <c r="C987" s="441"/>
      <c r="D987" s="447"/>
      <c r="E987" s="447"/>
      <c r="F987" s="447"/>
      <c r="G987" s="447"/>
      <c r="H987" s="447"/>
      <c r="I987" s="447"/>
      <c r="J987" s="447"/>
      <c r="K987" s="447"/>
      <c r="L987" s="447"/>
      <c r="M987" s="447"/>
      <c r="N987" s="447"/>
      <c r="O987" s="441"/>
      <c r="P987" s="441"/>
      <c r="Q987" s="441"/>
      <c r="R987" s="441"/>
      <c r="S987" s="441"/>
      <c r="T987" s="441"/>
      <c r="U987" s="441"/>
      <c r="V987" s="441"/>
      <c r="W987" s="441"/>
      <c r="X987" s="441"/>
      <c r="Y987" s="441"/>
      <c r="Z987" s="441"/>
    </row>
    <row r="988" spans="1:26" ht="12.75" customHeight="1" x14ac:dyDescent="0.2">
      <c r="A988" s="441"/>
      <c r="B988" s="441"/>
      <c r="C988" s="441"/>
      <c r="D988" s="447"/>
      <c r="E988" s="447"/>
      <c r="F988" s="447"/>
      <c r="G988" s="447"/>
      <c r="H988" s="447"/>
      <c r="I988" s="447"/>
      <c r="J988" s="447"/>
      <c r="K988" s="447"/>
      <c r="L988" s="447"/>
      <c r="M988" s="447"/>
      <c r="N988" s="447"/>
      <c r="O988" s="441"/>
      <c r="P988" s="441"/>
      <c r="Q988" s="441"/>
      <c r="R988" s="441"/>
      <c r="S988" s="441"/>
      <c r="T988" s="441"/>
      <c r="U988" s="441"/>
      <c r="V988" s="441"/>
      <c r="W988" s="441"/>
      <c r="X988" s="441"/>
      <c r="Y988" s="441"/>
      <c r="Z988" s="441"/>
    </row>
    <row r="989" spans="1:26" ht="12.75" customHeight="1" x14ac:dyDescent="0.2">
      <c r="A989" s="441"/>
      <c r="B989" s="441"/>
      <c r="C989" s="441"/>
      <c r="D989" s="447"/>
      <c r="E989" s="447"/>
      <c r="F989" s="447"/>
      <c r="G989" s="447"/>
      <c r="H989" s="447"/>
      <c r="I989" s="447"/>
      <c r="J989" s="447"/>
      <c r="K989" s="447"/>
      <c r="L989" s="447"/>
      <c r="M989" s="447"/>
      <c r="N989" s="447"/>
      <c r="O989" s="441"/>
      <c r="P989" s="441"/>
      <c r="Q989" s="441"/>
      <c r="R989" s="441"/>
      <c r="S989" s="441"/>
      <c r="T989" s="441"/>
      <c r="U989" s="441"/>
      <c r="V989" s="441"/>
      <c r="W989" s="441"/>
      <c r="X989" s="441"/>
      <c r="Y989" s="441"/>
      <c r="Z989" s="441"/>
    </row>
    <row r="990" spans="1:26" ht="12.75" customHeight="1" x14ac:dyDescent="0.2">
      <c r="A990" s="441"/>
      <c r="B990" s="441"/>
      <c r="C990" s="441"/>
      <c r="D990" s="447"/>
      <c r="E990" s="447"/>
      <c r="F990" s="447"/>
      <c r="G990" s="447"/>
      <c r="H990" s="447"/>
      <c r="I990" s="447"/>
      <c r="J990" s="447"/>
      <c r="K990" s="447"/>
      <c r="L990" s="447"/>
      <c r="M990" s="447"/>
      <c r="N990" s="447"/>
      <c r="O990" s="441"/>
      <c r="P990" s="441"/>
      <c r="Q990" s="441"/>
      <c r="R990" s="441"/>
      <c r="S990" s="441"/>
      <c r="T990" s="441"/>
      <c r="U990" s="441"/>
      <c r="V990" s="441"/>
      <c r="W990" s="441"/>
      <c r="X990" s="441"/>
      <c r="Y990" s="441"/>
      <c r="Z990" s="441"/>
    </row>
    <row r="991" spans="1:26" ht="12.75" customHeight="1" x14ac:dyDescent="0.2">
      <c r="A991" s="441"/>
      <c r="B991" s="441"/>
      <c r="C991" s="441"/>
      <c r="D991" s="447"/>
      <c r="E991" s="447"/>
      <c r="F991" s="447"/>
      <c r="G991" s="447"/>
      <c r="H991" s="447"/>
      <c r="I991" s="447"/>
      <c r="J991" s="447"/>
      <c r="K991" s="447"/>
      <c r="L991" s="447"/>
      <c r="M991" s="447"/>
      <c r="N991" s="447"/>
      <c r="O991" s="441"/>
      <c r="P991" s="441"/>
      <c r="Q991" s="441"/>
      <c r="R991" s="441"/>
      <c r="S991" s="441"/>
      <c r="T991" s="441"/>
      <c r="U991" s="441"/>
      <c r="V991" s="441"/>
      <c r="W991" s="441"/>
      <c r="X991" s="441"/>
      <c r="Y991" s="441"/>
      <c r="Z991" s="441"/>
    </row>
    <row r="992" spans="1:26" ht="12.75" customHeight="1" x14ac:dyDescent="0.2">
      <c r="A992" s="441"/>
      <c r="B992" s="441"/>
      <c r="C992" s="441"/>
      <c r="D992" s="447"/>
      <c r="E992" s="447"/>
      <c r="F992" s="447"/>
      <c r="G992" s="447"/>
      <c r="H992" s="447"/>
      <c r="I992" s="447"/>
      <c r="J992" s="447"/>
      <c r="K992" s="447"/>
      <c r="L992" s="447"/>
      <c r="M992" s="447"/>
      <c r="N992" s="447"/>
      <c r="O992" s="441"/>
      <c r="P992" s="441"/>
      <c r="Q992" s="441"/>
      <c r="R992" s="441"/>
      <c r="S992" s="441"/>
      <c r="T992" s="441"/>
      <c r="U992" s="441"/>
      <c r="V992" s="441"/>
      <c r="W992" s="441"/>
      <c r="X992" s="441"/>
      <c r="Y992" s="441"/>
      <c r="Z992" s="441"/>
    </row>
    <row r="993" spans="1:26" ht="12.75" customHeight="1" x14ac:dyDescent="0.2">
      <c r="A993" s="441"/>
      <c r="B993" s="441"/>
      <c r="C993" s="441"/>
      <c r="D993" s="447"/>
      <c r="E993" s="447"/>
      <c r="F993" s="447"/>
      <c r="G993" s="447"/>
      <c r="H993" s="447"/>
      <c r="I993" s="447"/>
      <c r="J993" s="447"/>
      <c r="K993" s="447"/>
      <c r="L993" s="447"/>
      <c r="M993" s="447"/>
      <c r="N993" s="447"/>
      <c r="O993" s="441"/>
      <c r="P993" s="441"/>
      <c r="Q993" s="441"/>
      <c r="R993" s="441"/>
      <c r="S993" s="441"/>
      <c r="T993" s="441"/>
      <c r="U993" s="441"/>
      <c r="V993" s="441"/>
      <c r="W993" s="441"/>
      <c r="X993" s="441"/>
      <c r="Y993" s="441"/>
      <c r="Z993" s="441"/>
    </row>
    <row r="994" spans="1:26" ht="12.75" customHeight="1" x14ac:dyDescent="0.2">
      <c r="A994" s="441"/>
      <c r="B994" s="441"/>
      <c r="C994" s="441"/>
      <c r="D994" s="447"/>
      <c r="E994" s="447"/>
      <c r="F994" s="447"/>
      <c r="G994" s="447"/>
      <c r="H994" s="447"/>
      <c r="I994" s="447"/>
      <c r="J994" s="447"/>
      <c r="K994" s="447"/>
      <c r="L994" s="447"/>
      <c r="M994" s="447"/>
      <c r="N994" s="447"/>
      <c r="O994" s="441"/>
      <c r="P994" s="441"/>
      <c r="Q994" s="441"/>
      <c r="R994" s="441"/>
      <c r="S994" s="441"/>
      <c r="T994" s="441"/>
      <c r="U994" s="441"/>
      <c r="V994" s="441"/>
      <c r="W994" s="441"/>
      <c r="X994" s="441"/>
      <c r="Y994" s="441"/>
      <c r="Z994" s="441"/>
    </row>
    <row r="995" spans="1:26" ht="12.75" customHeight="1" x14ac:dyDescent="0.2">
      <c r="A995" s="441"/>
      <c r="B995" s="441"/>
      <c r="C995" s="441"/>
      <c r="D995" s="447"/>
      <c r="E995" s="447"/>
      <c r="F995" s="447"/>
      <c r="G995" s="447"/>
      <c r="H995" s="447"/>
      <c r="I995" s="447"/>
      <c r="J995" s="447"/>
      <c r="K995" s="447"/>
      <c r="L995" s="447"/>
      <c r="M995" s="447"/>
      <c r="N995" s="447"/>
      <c r="O995" s="441"/>
      <c r="P995" s="441"/>
      <c r="Q995" s="441"/>
      <c r="R995" s="441"/>
      <c r="S995" s="441"/>
      <c r="T995" s="441"/>
      <c r="U995" s="441"/>
      <c r="V995" s="441"/>
      <c r="W995" s="441"/>
      <c r="X995" s="441"/>
      <c r="Y995" s="441"/>
      <c r="Z995" s="441"/>
    </row>
    <row r="996" spans="1:26" ht="12.75" customHeight="1" x14ac:dyDescent="0.2">
      <c r="A996" s="441"/>
      <c r="B996" s="441"/>
      <c r="C996" s="441"/>
      <c r="D996" s="447"/>
      <c r="E996" s="447"/>
      <c r="F996" s="447"/>
      <c r="G996" s="447"/>
      <c r="H996" s="447"/>
      <c r="I996" s="447"/>
      <c r="J996" s="447"/>
      <c r="K996" s="447"/>
      <c r="L996" s="447"/>
      <c r="M996" s="447"/>
      <c r="N996" s="447"/>
      <c r="O996" s="441"/>
      <c r="P996" s="441"/>
      <c r="Q996" s="441"/>
      <c r="R996" s="441"/>
      <c r="S996" s="441"/>
      <c r="T996" s="441"/>
      <c r="U996" s="441"/>
      <c r="V996" s="441"/>
      <c r="W996" s="441"/>
      <c r="X996" s="441"/>
      <c r="Y996" s="441"/>
      <c r="Z996" s="441"/>
    </row>
  </sheetData>
  <mergeCells count="8">
    <mergeCell ref="B37:O37"/>
    <mergeCell ref="B38:O38"/>
    <mergeCell ref="B3:P3"/>
    <mergeCell ref="B4:P4"/>
    <mergeCell ref="B14:P14"/>
    <mergeCell ref="B15:P15"/>
    <mergeCell ref="B25:O25"/>
    <mergeCell ref="B26:O26"/>
  </mergeCells>
  <hyperlinks>
    <hyperlink ref="P5" location="Índice!A50" display="Volver" xr:uid="{00000000-0004-0000-2200-000000000000}"/>
    <hyperlink ref="P16" location="Índice!A50" display="Volver" xr:uid="{00000000-0004-0000-2200-000001000000}"/>
    <hyperlink ref="P25" location="Índice!A50" display="Volver" xr:uid="{00000000-0004-0000-2200-000002000000}"/>
  </hyperlinks>
  <printOptions horizontalCentered="1"/>
  <pageMargins left="0.19685039370078741" right="0.19685039370078741" top="0.78740157480314965" bottom="0.98425196850393704" header="0" footer="0"/>
  <pageSetup paperSize="14"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4" tint="0.79998168889431442"/>
    <outlinePr summaryBelow="0" summaryRight="0"/>
    <pageSetUpPr fitToPage="1"/>
  </sheetPr>
  <dimension ref="A1:Z996"/>
  <sheetViews>
    <sheetView showGridLines="0" zoomScale="90" zoomScaleNormal="90" workbookViewId="0"/>
  </sheetViews>
  <sheetFormatPr baseColWidth="10" defaultRowHeight="15" customHeight="1" x14ac:dyDescent="0.2"/>
  <cols>
    <col min="1" max="1" width="5.28515625" style="440" customWidth="1"/>
    <col min="2" max="2" width="15.42578125" style="440" customWidth="1"/>
    <col min="3" max="3" width="12.42578125" style="440" customWidth="1"/>
    <col min="4" max="4" width="12" style="440" customWidth="1"/>
    <col min="5" max="5" width="12" style="440" bestFit="1" customWidth="1"/>
    <col min="6" max="6" width="12.42578125" style="440" customWidth="1"/>
    <col min="7" max="7" width="12" style="440" customWidth="1"/>
    <col min="8" max="8" width="12.140625" style="440" customWidth="1"/>
    <col min="9" max="10" width="12.42578125" style="440" customWidth="1"/>
    <col min="11" max="11" width="12" style="440" bestFit="1" customWidth="1"/>
    <col min="12" max="12" width="12.140625" style="440" customWidth="1"/>
    <col min="13" max="13" width="12" style="440" bestFit="1" customWidth="1"/>
    <col min="14" max="14" width="12.42578125" style="440" customWidth="1"/>
    <col min="15" max="15" width="14.42578125" style="440" customWidth="1"/>
    <col min="16" max="16" width="11.42578125" style="440" customWidth="1"/>
    <col min="17" max="26" width="10.85546875" style="440" customWidth="1"/>
    <col min="27" max="16384" width="11.42578125" style="440"/>
  </cols>
  <sheetData>
    <row r="1" spans="1:26" ht="12.75" customHeight="1" x14ac:dyDescent="0.2">
      <c r="A1" s="441"/>
      <c r="B1" s="441"/>
      <c r="C1" s="441"/>
      <c r="D1" s="447"/>
      <c r="E1" s="447"/>
      <c r="F1" s="447"/>
      <c r="G1" s="447"/>
      <c r="H1" s="447"/>
      <c r="I1" s="447"/>
      <c r="J1" s="447"/>
      <c r="K1" s="447"/>
      <c r="L1" s="447"/>
      <c r="M1" s="447"/>
      <c r="N1" s="447"/>
      <c r="O1" s="447"/>
      <c r="P1" s="441"/>
      <c r="Q1" s="441"/>
      <c r="R1" s="441"/>
      <c r="S1" s="441"/>
      <c r="T1" s="441"/>
      <c r="U1" s="441"/>
      <c r="V1" s="441"/>
      <c r="W1" s="441"/>
      <c r="X1" s="441"/>
      <c r="Y1" s="441"/>
      <c r="Z1" s="441"/>
    </row>
    <row r="2" spans="1:26" ht="12.75" customHeight="1" x14ac:dyDescent="0.25">
      <c r="A2" s="441"/>
      <c r="B2" s="488"/>
      <c r="C2" s="441"/>
      <c r="D2" s="447"/>
      <c r="E2" s="519"/>
      <c r="F2" s="519"/>
      <c r="G2" s="519"/>
      <c r="H2" s="519"/>
      <c r="I2" s="519"/>
      <c r="J2" s="519"/>
      <c r="K2" s="519"/>
      <c r="L2" s="519"/>
      <c r="M2" s="519"/>
      <c r="N2" s="519"/>
      <c r="O2" s="519"/>
      <c r="P2" s="486" t="s">
        <v>206</v>
      </c>
      <c r="Q2" s="441"/>
      <c r="R2" s="441"/>
      <c r="S2" s="441"/>
      <c r="T2" s="441"/>
      <c r="U2" s="441"/>
      <c r="V2" s="441"/>
      <c r="W2" s="441"/>
      <c r="X2" s="441"/>
      <c r="Y2" s="441"/>
      <c r="Z2" s="441"/>
    </row>
    <row r="3" spans="1:26" ht="12.75" customHeight="1" x14ac:dyDescent="0.25">
      <c r="A3" s="441"/>
      <c r="B3" s="1287" t="s">
        <v>348</v>
      </c>
      <c r="C3" s="1288"/>
      <c r="D3" s="1288"/>
      <c r="E3" s="1288"/>
      <c r="F3" s="1288"/>
      <c r="G3" s="1288"/>
      <c r="H3" s="1288"/>
      <c r="I3" s="1288"/>
      <c r="J3" s="1288"/>
      <c r="K3" s="1288"/>
      <c r="L3" s="1288"/>
      <c r="M3" s="1288"/>
      <c r="N3" s="1288"/>
      <c r="O3" s="1288"/>
      <c r="P3" s="486"/>
      <c r="Q3" s="441"/>
      <c r="R3" s="441"/>
      <c r="S3" s="441"/>
      <c r="T3" s="441"/>
      <c r="U3" s="441"/>
      <c r="V3" s="441"/>
      <c r="W3" s="441"/>
      <c r="X3" s="441"/>
      <c r="Y3" s="441"/>
      <c r="Z3" s="441"/>
    </row>
    <row r="4" spans="1:26" ht="12.75" customHeight="1" x14ac:dyDescent="0.25">
      <c r="A4" s="441"/>
      <c r="B4" s="1291" t="s">
        <v>2</v>
      </c>
      <c r="C4" s="1288"/>
      <c r="D4" s="1288"/>
      <c r="E4" s="1288"/>
      <c r="F4" s="1288"/>
      <c r="G4" s="1288"/>
      <c r="H4" s="1288"/>
      <c r="I4" s="1288"/>
      <c r="J4" s="1288"/>
      <c r="K4" s="1288"/>
      <c r="L4" s="1288"/>
      <c r="M4" s="1288"/>
      <c r="N4" s="1288"/>
      <c r="O4" s="1288"/>
      <c r="P4" s="486"/>
      <c r="Q4" s="441"/>
      <c r="R4" s="441"/>
      <c r="S4" s="441"/>
      <c r="T4" s="441"/>
      <c r="U4" s="441"/>
      <c r="V4" s="441"/>
      <c r="W4" s="441"/>
      <c r="X4" s="441"/>
      <c r="Y4" s="441"/>
      <c r="Z4" s="441"/>
    </row>
    <row r="5" spans="1:26" ht="12.75" customHeight="1" x14ac:dyDescent="0.2">
      <c r="A5" s="441"/>
      <c r="B5" s="1292" t="s">
        <v>349</v>
      </c>
      <c r="C5" s="1288"/>
      <c r="D5" s="1288"/>
      <c r="E5" s="1288"/>
      <c r="F5" s="1288"/>
      <c r="G5" s="1288"/>
      <c r="H5" s="1288"/>
      <c r="I5" s="1288"/>
      <c r="J5" s="1288"/>
      <c r="K5" s="1288"/>
      <c r="L5" s="1288"/>
      <c r="M5" s="1288"/>
      <c r="N5" s="1288"/>
      <c r="O5" s="1288"/>
      <c r="P5" s="1191" t="s">
        <v>1070</v>
      </c>
      <c r="V5" s="441"/>
      <c r="W5" s="441"/>
      <c r="X5" s="441"/>
      <c r="Y5" s="441"/>
      <c r="Z5" s="441"/>
    </row>
    <row r="6" spans="1:26" ht="12.75" customHeight="1" x14ac:dyDescent="0.2">
      <c r="A6" s="441"/>
      <c r="B6" s="443"/>
      <c r="C6" s="444"/>
      <c r="D6" s="444"/>
      <c r="E6" s="444"/>
      <c r="F6" s="458"/>
      <c r="G6" s="458"/>
      <c r="H6" s="458"/>
      <c r="I6" s="458"/>
      <c r="J6" s="458"/>
      <c r="K6" s="458"/>
      <c r="L6" s="458"/>
      <c r="M6" s="458"/>
      <c r="N6" s="458"/>
      <c r="O6" s="446"/>
      <c r="P6" s="486"/>
      <c r="V6" s="441"/>
      <c r="W6" s="441"/>
      <c r="X6" s="441"/>
      <c r="Y6" s="441"/>
      <c r="Z6" s="441"/>
    </row>
    <row r="7" spans="1:26" ht="12.75" customHeight="1" x14ac:dyDescent="0.2">
      <c r="A7" s="439"/>
      <c r="B7" s="449" t="s">
        <v>328</v>
      </c>
      <c r="C7" s="449" t="s">
        <v>5</v>
      </c>
      <c r="D7" s="449" t="s">
        <v>6</v>
      </c>
      <c r="E7" s="449" t="s">
        <v>7</v>
      </c>
      <c r="F7" s="449" t="s">
        <v>8</v>
      </c>
      <c r="G7" s="449" t="s">
        <v>9</v>
      </c>
      <c r="H7" s="449" t="s">
        <v>10</v>
      </c>
      <c r="I7" s="449" t="s">
        <v>11</v>
      </c>
      <c r="J7" s="449" t="s">
        <v>12</v>
      </c>
      <c r="K7" s="449" t="s">
        <v>13</v>
      </c>
      <c r="L7" s="449" t="s">
        <v>14</v>
      </c>
      <c r="M7" s="449" t="s">
        <v>15</v>
      </c>
      <c r="N7" s="449" t="s">
        <v>16</v>
      </c>
      <c r="O7" s="520" t="s">
        <v>17</v>
      </c>
      <c r="P7" s="457"/>
      <c r="V7" s="439"/>
      <c r="W7" s="439"/>
      <c r="X7" s="439"/>
      <c r="Y7" s="439"/>
      <c r="Z7" s="439"/>
    </row>
    <row r="8" spans="1:26" ht="12.75" customHeight="1" x14ac:dyDescent="0.2">
      <c r="A8" s="441"/>
      <c r="B8" s="521" t="s">
        <v>17</v>
      </c>
      <c r="C8" s="522">
        <v>142359896.57499999</v>
      </c>
      <c r="D8" s="522">
        <v>117851617.787</v>
      </c>
      <c r="E8" s="522">
        <v>124975672.79300001</v>
      </c>
      <c r="F8" s="522">
        <v>136306542.93199998</v>
      </c>
      <c r="G8" s="522">
        <v>131877669.19999999</v>
      </c>
      <c r="H8" s="522">
        <v>136425189.47800002</v>
      </c>
      <c r="I8" s="522">
        <v>162847790.81</v>
      </c>
      <c r="J8" s="522">
        <v>160260299.81999999</v>
      </c>
      <c r="K8" s="522">
        <v>120246825.59599999</v>
      </c>
      <c r="L8" s="522">
        <v>123179736.13600002</v>
      </c>
      <c r="M8" s="522">
        <v>126535585.773</v>
      </c>
      <c r="N8" s="522">
        <v>156930543.56400001</v>
      </c>
      <c r="O8" s="522">
        <v>1639797370.4639997</v>
      </c>
      <c r="P8" s="494"/>
      <c r="V8" s="441"/>
      <c r="W8" s="441"/>
      <c r="X8" s="441"/>
      <c r="Y8" s="441"/>
      <c r="Z8" s="441"/>
    </row>
    <row r="9" spans="1:26" ht="12.75" customHeight="1" x14ac:dyDescent="0.2">
      <c r="A9" s="441"/>
      <c r="B9" s="523" t="s">
        <v>329</v>
      </c>
      <c r="C9" s="524">
        <v>94063679.944000006</v>
      </c>
      <c r="D9" s="524">
        <v>80554379.532000005</v>
      </c>
      <c r="E9" s="524">
        <v>84188802.256999999</v>
      </c>
      <c r="F9" s="524">
        <v>96677818.31099999</v>
      </c>
      <c r="G9" s="524">
        <v>92560655.099999994</v>
      </c>
      <c r="H9" s="524">
        <v>96101340.689999998</v>
      </c>
      <c r="I9" s="524">
        <v>111419456.213</v>
      </c>
      <c r="J9" s="524">
        <v>110542722.75</v>
      </c>
      <c r="K9" s="524">
        <v>77661238.012999997</v>
      </c>
      <c r="L9" s="524">
        <v>75891197.59300001</v>
      </c>
      <c r="M9" s="524">
        <v>75973555.347000003</v>
      </c>
      <c r="N9" s="524">
        <v>98876640.863000005</v>
      </c>
      <c r="O9" s="524">
        <v>1094511486.6130002</v>
      </c>
      <c r="P9" s="441"/>
      <c r="V9" s="441"/>
      <c r="W9" s="441"/>
      <c r="X9" s="441"/>
      <c r="Y9" s="441"/>
      <c r="Z9" s="441"/>
    </row>
    <row r="10" spans="1:26" ht="12.75" customHeight="1" x14ac:dyDescent="0.2">
      <c r="A10" s="441"/>
      <c r="B10" s="525" t="s">
        <v>330</v>
      </c>
      <c r="C10" s="524">
        <v>21968256.261999998</v>
      </c>
      <c r="D10" s="524">
        <v>15152066.997</v>
      </c>
      <c r="E10" s="524">
        <v>15703454.717</v>
      </c>
      <c r="F10" s="524">
        <v>15329998.5</v>
      </c>
      <c r="G10" s="524">
        <v>15215304.936999999</v>
      </c>
      <c r="H10" s="524">
        <v>16299653.292000001</v>
      </c>
      <c r="I10" s="524">
        <v>19062126.114999998</v>
      </c>
      <c r="J10" s="524">
        <v>19853122.083999999</v>
      </c>
      <c r="K10" s="524">
        <v>16699033.606999999</v>
      </c>
      <c r="L10" s="524">
        <v>18240848.958999999</v>
      </c>
      <c r="M10" s="524">
        <v>18593772.734000001</v>
      </c>
      <c r="N10" s="524">
        <v>19826297.748</v>
      </c>
      <c r="O10" s="524">
        <v>211943935.95199996</v>
      </c>
      <c r="P10" s="441"/>
      <c r="V10" s="441"/>
      <c r="W10" s="441"/>
      <c r="X10" s="441"/>
      <c r="Y10" s="441"/>
      <c r="Z10" s="441"/>
    </row>
    <row r="11" spans="1:26" ht="12.75" customHeight="1" x14ac:dyDescent="0.2">
      <c r="A11" s="441"/>
      <c r="B11" s="525" t="s">
        <v>331</v>
      </c>
      <c r="C11" s="524">
        <v>18327438.342999998</v>
      </c>
      <c r="D11" s="524">
        <v>14566270.602</v>
      </c>
      <c r="E11" s="524">
        <v>17413430.917999998</v>
      </c>
      <c r="F11" s="524">
        <v>16402858.994000001</v>
      </c>
      <c r="G11" s="524">
        <v>16533411.048999999</v>
      </c>
      <c r="H11" s="524">
        <v>15650401.498999998</v>
      </c>
      <c r="I11" s="524">
        <v>22592635.718999997</v>
      </c>
      <c r="J11" s="524">
        <v>20688870.642000001</v>
      </c>
      <c r="K11" s="524">
        <v>17477506.031999998</v>
      </c>
      <c r="L11" s="524">
        <v>20482484.934</v>
      </c>
      <c r="M11" s="524">
        <v>21603802.469999999</v>
      </c>
      <c r="N11" s="524">
        <v>26716411.633000001</v>
      </c>
      <c r="O11" s="524">
        <v>228455522.83499998</v>
      </c>
      <c r="P11" s="441"/>
      <c r="V11" s="441"/>
      <c r="W11" s="441"/>
      <c r="X11" s="441"/>
      <c r="Y11" s="441"/>
      <c r="Z11" s="441"/>
    </row>
    <row r="12" spans="1:26" ht="12.75" customHeight="1" x14ac:dyDescent="0.2">
      <c r="A12" s="441"/>
      <c r="B12" s="526" t="s">
        <v>342</v>
      </c>
      <c r="C12" s="527">
        <v>8000522.0259999996</v>
      </c>
      <c r="D12" s="527">
        <v>7578900.6560000004</v>
      </c>
      <c r="E12" s="527">
        <v>7669984.9010000005</v>
      </c>
      <c r="F12" s="527">
        <v>7895867.1270000003</v>
      </c>
      <c r="G12" s="527">
        <v>7568298.1140000001</v>
      </c>
      <c r="H12" s="527">
        <v>8373793.9969999995</v>
      </c>
      <c r="I12" s="527">
        <v>9773572.7630000003</v>
      </c>
      <c r="J12" s="527">
        <v>9175584.3440000005</v>
      </c>
      <c r="K12" s="527">
        <v>8409047.9440000001</v>
      </c>
      <c r="L12" s="527">
        <v>8565204.6500000004</v>
      </c>
      <c r="M12" s="527">
        <v>10364455.221999999</v>
      </c>
      <c r="N12" s="527">
        <v>11511193.32</v>
      </c>
      <c r="O12" s="527">
        <v>104886425.06400001</v>
      </c>
      <c r="P12" s="441"/>
      <c r="V12" s="441"/>
      <c r="W12" s="441"/>
      <c r="X12" s="441"/>
      <c r="Y12" s="441"/>
      <c r="Z12" s="441"/>
    </row>
    <row r="13" spans="1:26" ht="13.5" customHeight="1" x14ac:dyDescent="0.25">
      <c r="A13" s="441"/>
      <c r="B13" s="528" t="s">
        <v>345</v>
      </c>
      <c r="C13" s="447"/>
      <c r="D13" s="445"/>
      <c r="E13" s="445"/>
      <c r="F13" s="445"/>
      <c r="G13" s="445"/>
      <c r="H13" s="445"/>
      <c r="I13" s="458"/>
      <c r="J13" s="458"/>
      <c r="K13" s="446"/>
      <c r="L13" s="444"/>
      <c r="M13" s="444"/>
      <c r="N13" s="444"/>
      <c r="O13" s="444"/>
      <c r="P13" s="502"/>
      <c r="V13" s="441"/>
      <c r="W13" s="441"/>
      <c r="X13" s="441"/>
      <c r="Y13" s="441"/>
      <c r="Z13" s="441"/>
    </row>
    <row r="14" spans="1:26" ht="12.75" customHeight="1" x14ac:dyDescent="0.25">
      <c r="A14" s="441"/>
      <c r="B14" s="529"/>
      <c r="C14" s="447"/>
      <c r="D14" s="447"/>
      <c r="E14" s="447"/>
      <c r="F14" s="447"/>
      <c r="G14" s="447"/>
      <c r="H14" s="501"/>
      <c r="I14" s="447"/>
      <c r="J14" s="447"/>
      <c r="K14" s="447"/>
      <c r="L14" s="447"/>
      <c r="M14" s="447"/>
      <c r="N14" s="447"/>
      <c r="O14" s="530"/>
      <c r="P14" s="502"/>
      <c r="V14" s="441"/>
      <c r="W14" s="441"/>
      <c r="X14" s="441"/>
      <c r="Y14" s="441"/>
      <c r="Z14" s="441"/>
    </row>
    <row r="15" spans="1:26" ht="20.25" customHeight="1" x14ac:dyDescent="0.25">
      <c r="A15" s="441"/>
      <c r="B15" s="1287" t="s">
        <v>350</v>
      </c>
      <c r="C15" s="1288"/>
      <c r="D15" s="1288"/>
      <c r="E15" s="1288"/>
      <c r="F15" s="1288"/>
      <c r="G15" s="1288"/>
      <c r="H15" s="1288"/>
      <c r="I15" s="1288"/>
      <c r="J15" s="1288"/>
      <c r="K15" s="1288"/>
      <c r="L15" s="1288"/>
      <c r="M15" s="1288"/>
      <c r="N15" s="1288"/>
      <c r="O15" s="1288"/>
      <c r="P15" s="1191" t="s">
        <v>1070</v>
      </c>
      <c r="V15" s="441"/>
      <c r="W15" s="441"/>
      <c r="X15" s="441"/>
      <c r="Y15" s="441"/>
      <c r="Z15" s="441"/>
    </row>
    <row r="16" spans="1:26" ht="12.75" customHeight="1" x14ac:dyDescent="0.25">
      <c r="A16" s="441"/>
      <c r="B16" s="1291" t="s">
        <v>2</v>
      </c>
      <c r="C16" s="1288"/>
      <c r="D16" s="1288"/>
      <c r="E16" s="1288"/>
      <c r="F16" s="1288"/>
      <c r="G16" s="1288"/>
      <c r="H16" s="1288"/>
      <c r="I16" s="1288"/>
      <c r="J16" s="1288"/>
      <c r="K16" s="1288"/>
      <c r="L16" s="1288"/>
      <c r="M16" s="1288"/>
      <c r="N16" s="1288"/>
      <c r="O16" s="1288"/>
      <c r="P16" s="486"/>
      <c r="V16" s="441"/>
      <c r="W16" s="441"/>
      <c r="X16" s="441"/>
      <c r="Y16" s="441"/>
      <c r="Z16" s="441"/>
    </row>
    <row r="17" spans="1:26" ht="12.75" customHeight="1" x14ac:dyDescent="0.2">
      <c r="A17" s="441"/>
      <c r="B17" s="1292" t="s">
        <v>349</v>
      </c>
      <c r="C17" s="1288"/>
      <c r="D17" s="1288"/>
      <c r="E17" s="1288"/>
      <c r="F17" s="1288"/>
      <c r="G17" s="1288"/>
      <c r="H17" s="1288"/>
      <c r="I17" s="1288"/>
      <c r="J17" s="1288"/>
      <c r="K17" s="1288"/>
      <c r="L17" s="1288"/>
      <c r="M17" s="1288"/>
      <c r="N17" s="1288"/>
      <c r="O17" s="1288"/>
      <c r="P17" s="486"/>
      <c r="V17" s="441"/>
      <c r="W17" s="441"/>
      <c r="X17" s="441"/>
      <c r="Y17" s="441"/>
      <c r="Z17" s="441"/>
    </row>
    <row r="18" spans="1:26" ht="12.75" customHeight="1" x14ac:dyDescent="0.2">
      <c r="A18" s="441"/>
      <c r="B18" s="486"/>
      <c r="C18" s="458"/>
      <c r="D18" s="458"/>
      <c r="E18" s="458"/>
      <c r="F18" s="458"/>
      <c r="G18" s="458"/>
      <c r="H18" s="458"/>
      <c r="I18" s="458"/>
      <c r="J18" s="458"/>
      <c r="K18" s="458"/>
      <c r="L18" s="458"/>
      <c r="M18" s="458"/>
      <c r="N18" s="446"/>
      <c r="O18" s="447"/>
      <c r="P18" s="486"/>
      <c r="V18" s="441"/>
      <c r="W18" s="441"/>
      <c r="X18" s="441"/>
      <c r="Y18" s="441"/>
      <c r="Z18" s="441"/>
    </row>
    <row r="19" spans="1:26" ht="18.75" customHeight="1" x14ac:dyDescent="0.2">
      <c r="A19" s="439"/>
      <c r="B19" s="449" t="s">
        <v>328</v>
      </c>
      <c r="C19" s="449" t="s">
        <v>5</v>
      </c>
      <c r="D19" s="449" t="s">
        <v>6</v>
      </c>
      <c r="E19" s="449" t="s">
        <v>7</v>
      </c>
      <c r="F19" s="449" t="s">
        <v>8</v>
      </c>
      <c r="G19" s="449" t="s">
        <v>9</v>
      </c>
      <c r="H19" s="449" t="s">
        <v>10</v>
      </c>
      <c r="I19" s="449" t="s">
        <v>11</v>
      </c>
      <c r="J19" s="449" t="s">
        <v>12</v>
      </c>
      <c r="K19" s="449" t="s">
        <v>13</v>
      </c>
      <c r="L19" s="449" t="s">
        <v>14</v>
      </c>
      <c r="M19" s="449" t="s">
        <v>15</v>
      </c>
      <c r="N19" s="449" t="s">
        <v>16</v>
      </c>
      <c r="O19" s="520" t="s">
        <v>17</v>
      </c>
      <c r="V19" s="439"/>
      <c r="W19" s="439"/>
      <c r="X19" s="439"/>
      <c r="Y19" s="439"/>
      <c r="Z19" s="439"/>
    </row>
    <row r="20" spans="1:26" ht="12.75" customHeight="1" x14ac:dyDescent="0.2">
      <c r="A20" s="441"/>
      <c r="B20" s="521" t="s">
        <v>17</v>
      </c>
      <c r="C20" s="522">
        <v>116800062.00399999</v>
      </c>
      <c r="D20" s="522">
        <v>97233360.983999997</v>
      </c>
      <c r="E20" s="522">
        <v>104122426.91700001</v>
      </c>
      <c r="F20" s="522">
        <v>114625347.15499999</v>
      </c>
      <c r="G20" s="522">
        <v>111923460.84600002</v>
      </c>
      <c r="H20" s="522">
        <v>116504539.35200001</v>
      </c>
      <c r="I20" s="522">
        <v>137768786.176</v>
      </c>
      <c r="J20" s="522">
        <v>135596428.442</v>
      </c>
      <c r="K20" s="522">
        <v>96674855.005999997</v>
      </c>
      <c r="L20" s="522">
        <v>100027126.042</v>
      </c>
      <c r="M20" s="522">
        <v>102585372.641</v>
      </c>
      <c r="N20" s="522">
        <v>124760289.61399999</v>
      </c>
      <c r="O20" s="522">
        <v>1358622055.1790001</v>
      </c>
      <c r="W20" s="441"/>
      <c r="X20" s="441"/>
      <c r="Y20" s="441"/>
      <c r="Z20" s="441"/>
    </row>
    <row r="21" spans="1:26" ht="12.75" customHeight="1" x14ac:dyDescent="0.2">
      <c r="A21" s="441"/>
      <c r="B21" s="523" t="s">
        <v>329</v>
      </c>
      <c r="C21" s="524">
        <v>87238124.703999996</v>
      </c>
      <c r="D21" s="524">
        <v>75184062.915000007</v>
      </c>
      <c r="E21" s="524">
        <v>78755317.450000003</v>
      </c>
      <c r="F21" s="524">
        <v>90030823.269999996</v>
      </c>
      <c r="G21" s="524">
        <v>87184749.140000001</v>
      </c>
      <c r="H21" s="524">
        <v>91214305.708000004</v>
      </c>
      <c r="I21" s="524">
        <v>105262814.329</v>
      </c>
      <c r="J21" s="524">
        <v>104115700.11</v>
      </c>
      <c r="K21" s="524">
        <v>72492553.670000002</v>
      </c>
      <c r="L21" s="524">
        <v>70652930.886000007</v>
      </c>
      <c r="M21" s="531">
        <v>70833167.983999997</v>
      </c>
      <c r="N21" s="531">
        <v>91694489.574000001</v>
      </c>
      <c r="O21" s="524">
        <v>1024659039.74</v>
      </c>
      <c r="W21" s="441"/>
      <c r="X21" s="441"/>
      <c r="Y21" s="441"/>
      <c r="Z21" s="441"/>
    </row>
    <row r="22" spans="1:26" ht="12.75" customHeight="1" x14ac:dyDescent="0.2">
      <c r="A22" s="441"/>
      <c r="B22" s="525" t="s">
        <v>341</v>
      </c>
      <c r="C22" s="524">
        <v>17047778.383000001</v>
      </c>
      <c r="D22" s="524">
        <v>11239541.836999999</v>
      </c>
      <c r="E22" s="524">
        <v>11859340.199999999</v>
      </c>
      <c r="F22" s="524">
        <v>11689505.630000001</v>
      </c>
      <c r="G22" s="524">
        <v>11780174.26</v>
      </c>
      <c r="H22" s="524">
        <v>12994105.335000001</v>
      </c>
      <c r="I22" s="524">
        <v>14896654.098999999</v>
      </c>
      <c r="J22" s="524">
        <v>15449904.415999999</v>
      </c>
      <c r="K22" s="524">
        <v>12251471.256999999</v>
      </c>
      <c r="L22" s="524">
        <v>13936535.469000001</v>
      </c>
      <c r="M22" s="531">
        <v>14080146.184</v>
      </c>
      <c r="N22" s="531">
        <v>14135711.040999999</v>
      </c>
      <c r="O22" s="524">
        <v>161360868.111</v>
      </c>
      <c r="W22" s="441"/>
      <c r="X22" s="441"/>
      <c r="Y22" s="441"/>
      <c r="Z22" s="441"/>
    </row>
    <row r="23" spans="1:26" ht="12.75" customHeight="1" x14ac:dyDescent="0.2">
      <c r="A23" s="441"/>
      <c r="B23" s="525" t="s">
        <v>331</v>
      </c>
      <c r="C23" s="524">
        <v>7201418.0020000003</v>
      </c>
      <c r="D23" s="524">
        <v>5420780.0669999998</v>
      </c>
      <c r="E23" s="524">
        <v>8110311.7599999998</v>
      </c>
      <c r="F23" s="524">
        <v>7223570.8530000001</v>
      </c>
      <c r="G23" s="524">
        <v>7759914.0829999996</v>
      </c>
      <c r="H23" s="524">
        <v>6884073.0149999997</v>
      </c>
      <c r="I23" s="524">
        <v>11440479.27</v>
      </c>
      <c r="J23" s="524">
        <v>9805589.0240000002</v>
      </c>
      <c r="K23" s="524">
        <v>7109594.898</v>
      </c>
      <c r="L23" s="524">
        <v>9863803.3210000005</v>
      </c>
      <c r="M23" s="531">
        <v>10844961.030999999</v>
      </c>
      <c r="N23" s="531">
        <v>11663857.968</v>
      </c>
      <c r="O23" s="524">
        <v>103328353.292</v>
      </c>
      <c r="W23" s="441"/>
      <c r="X23" s="441"/>
      <c r="Y23" s="441"/>
      <c r="Z23" s="441"/>
    </row>
    <row r="24" spans="1:26" ht="12.75" customHeight="1" x14ac:dyDescent="0.2">
      <c r="A24" s="441"/>
      <c r="B24" s="526" t="s">
        <v>342</v>
      </c>
      <c r="C24" s="527">
        <v>5312740.915</v>
      </c>
      <c r="D24" s="527">
        <v>5388976.165</v>
      </c>
      <c r="E24" s="527">
        <v>5397457.5070000002</v>
      </c>
      <c r="F24" s="527">
        <v>5681447.4019999998</v>
      </c>
      <c r="G24" s="527">
        <v>5198623.3629999999</v>
      </c>
      <c r="H24" s="527">
        <v>5412055.2939999998</v>
      </c>
      <c r="I24" s="527">
        <v>6168838.4780000001</v>
      </c>
      <c r="J24" s="527">
        <v>6225234.892</v>
      </c>
      <c r="K24" s="527">
        <v>4821235.1809999999</v>
      </c>
      <c r="L24" s="527">
        <v>5573856.3660000004</v>
      </c>
      <c r="M24" s="532">
        <v>6827097.4419999998</v>
      </c>
      <c r="N24" s="532">
        <v>7266231.0310000004</v>
      </c>
      <c r="O24" s="527">
        <v>69273794.035999998</v>
      </c>
      <c r="W24" s="441"/>
      <c r="X24" s="441"/>
      <c r="Y24" s="441"/>
      <c r="Z24" s="441"/>
    </row>
    <row r="25" spans="1:26" ht="12.75" customHeight="1" x14ac:dyDescent="0.2">
      <c r="A25" s="441"/>
      <c r="B25" s="533" t="s">
        <v>345</v>
      </c>
      <c r="C25" s="447"/>
      <c r="D25" s="445"/>
      <c r="E25" s="445"/>
      <c r="F25" s="445"/>
      <c r="G25" s="445"/>
      <c r="H25" s="445"/>
      <c r="I25" s="446"/>
      <c r="J25" s="458"/>
      <c r="K25" s="458"/>
      <c r="L25" s="444"/>
      <c r="M25" s="444"/>
      <c r="N25" s="444"/>
      <c r="O25" s="444"/>
      <c r="W25" s="441"/>
      <c r="X25" s="441"/>
      <c r="Y25" s="441"/>
      <c r="Z25" s="441"/>
    </row>
    <row r="26" spans="1:26" ht="12.75" customHeight="1" x14ac:dyDescent="0.25">
      <c r="A26" s="441"/>
      <c r="B26" s="529"/>
      <c r="C26" s="447"/>
      <c r="D26" s="447"/>
      <c r="E26" s="447"/>
      <c r="F26" s="447"/>
      <c r="G26" s="447"/>
      <c r="H26" s="501"/>
      <c r="I26" s="447"/>
      <c r="J26" s="444"/>
      <c r="K26" s="444"/>
      <c r="L26" s="444"/>
      <c r="M26" s="444"/>
      <c r="N26" s="444"/>
      <c r="O26" s="534"/>
      <c r="W26" s="441"/>
      <c r="X26" s="441"/>
      <c r="Y26" s="441"/>
      <c r="Z26" s="441"/>
    </row>
    <row r="27" spans="1:26" ht="12.75" customHeight="1" x14ac:dyDescent="0.25">
      <c r="A27" s="441"/>
      <c r="B27" s="1287" t="s">
        <v>351</v>
      </c>
      <c r="C27" s="1288"/>
      <c r="D27" s="1288"/>
      <c r="E27" s="1288"/>
      <c r="F27" s="1288"/>
      <c r="G27" s="1288"/>
      <c r="H27" s="1288"/>
      <c r="I27" s="1288"/>
      <c r="J27" s="1288"/>
      <c r="K27" s="1288"/>
      <c r="L27" s="1288"/>
      <c r="M27" s="1288"/>
      <c r="N27" s="1288"/>
      <c r="O27" s="1288"/>
      <c r="P27" s="1191" t="s">
        <v>1070</v>
      </c>
      <c r="W27" s="441"/>
      <c r="X27" s="441"/>
      <c r="Y27" s="441"/>
      <c r="Z27" s="441"/>
    </row>
    <row r="28" spans="1:26" ht="12.75" customHeight="1" x14ac:dyDescent="0.25">
      <c r="A28" s="441"/>
      <c r="B28" s="1291" t="s">
        <v>2</v>
      </c>
      <c r="C28" s="1288"/>
      <c r="D28" s="1288"/>
      <c r="E28" s="1288"/>
      <c r="F28" s="1288"/>
      <c r="G28" s="1288"/>
      <c r="H28" s="1288"/>
      <c r="I28" s="1288"/>
      <c r="J28" s="1288"/>
      <c r="K28" s="1288"/>
      <c r="L28" s="1288"/>
      <c r="M28" s="1288"/>
      <c r="N28" s="1288"/>
      <c r="O28" s="1288"/>
      <c r="W28" s="441"/>
      <c r="X28" s="441"/>
      <c r="Y28" s="441"/>
      <c r="Z28" s="441"/>
    </row>
    <row r="29" spans="1:26" ht="12.75" customHeight="1" x14ac:dyDescent="0.2">
      <c r="A29" s="441"/>
      <c r="B29" s="1290" t="s">
        <v>349</v>
      </c>
      <c r="C29" s="1288"/>
      <c r="D29" s="1288"/>
      <c r="E29" s="1288"/>
      <c r="F29" s="1288"/>
      <c r="G29" s="1288"/>
      <c r="H29" s="1288"/>
      <c r="I29" s="1288"/>
      <c r="J29" s="1288"/>
      <c r="K29" s="1288"/>
      <c r="L29" s="1288"/>
      <c r="M29" s="1288"/>
      <c r="N29" s="1288"/>
      <c r="O29" s="1288"/>
      <c r="W29" s="441"/>
      <c r="X29" s="441"/>
      <c r="Y29" s="441"/>
      <c r="Z29" s="441"/>
    </row>
    <row r="30" spans="1:26" ht="12.75" customHeight="1" x14ac:dyDescent="0.2">
      <c r="A30" s="441"/>
      <c r="B30" s="535"/>
      <c r="C30" s="445"/>
      <c r="D30" s="445"/>
      <c r="E30" s="445"/>
      <c r="F30" s="445"/>
      <c r="G30" s="445"/>
      <c r="H30" s="458"/>
      <c r="I30" s="458"/>
      <c r="J30" s="458"/>
      <c r="K30" s="458"/>
      <c r="L30" s="458"/>
      <c r="M30" s="458"/>
      <c r="N30" s="458"/>
      <c r="O30" s="446"/>
      <c r="W30" s="441"/>
      <c r="X30" s="441"/>
      <c r="Y30" s="441"/>
      <c r="Z30" s="441"/>
    </row>
    <row r="31" spans="1:26" ht="12.75" customHeight="1" x14ac:dyDescent="0.2">
      <c r="A31" s="439"/>
      <c r="B31" s="449" t="s">
        <v>328</v>
      </c>
      <c r="C31" s="449" t="s">
        <v>5</v>
      </c>
      <c r="D31" s="449" t="s">
        <v>6</v>
      </c>
      <c r="E31" s="449" t="s">
        <v>7</v>
      </c>
      <c r="F31" s="449" t="s">
        <v>8</v>
      </c>
      <c r="G31" s="449" t="s">
        <v>9</v>
      </c>
      <c r="H31" s="449" t="s">
        <v>10</v>
      </c>
      <c r="I31" s="449" t="s">
        <v>11</v>
      </c>
      <c r="J31" s="449" t="s">
        <v>12</v>
      </c>
      <c r="K31" s="449" t="s">
        <v>13</v>
      </c>
      <c r="L31" s="449" t="s">
        <v>14</v>
      </c>
      <c r="M31" s="449" t="s">
        <v>15</v>
      </c>
      <c r="N31" s="449" t="s">
        <v>16</v>
      </c>
      <c r="O31" s="520" t="s">
        <v>17</v>
      </c>
      <c r="W31" s="439"/>
      <c r="X31" s="439"/>
      <c r="Y31" s="439"/>
      <c r="Z31" s="439"/>
    </row>
    <row r="32" spans="1:26" ht="12.75" customHeight="1" x14ac:dyDescent="0.2">
      <c r="A32" s="441"/>
      <c r="B32" s="521" t="s">
        <v>17</v>
      </c>
      <c r="C32" s="522">
        <v>25559834.570999999</v>
      </c>
      <c r="D32" s="522">
        <v>20618256.802999999</v>
      </c>
      <c r="E32" s="522">
        <v>20853245.876000002</v>
      </c>
      <c r="F32" s="522">
        <v>21681195.777000003</v>
      </c>
      <c r="G32" s="522">
        <v>19954208.354000002</v>
      </c>
      <c r="H32" s="522">
        <v>19920650.126000002</v>
      </c>
      <c r="I32" s="522">
        <v>25079004.634</v>
      </c>
      <c r="J32" s="522">
        <v>24663871.377999999</v>
      </c>
      <c r="K32" s="522">
        <v>23571970.59</v>
      </c>
      <c r="L32" s="522">
        <v>23152610.094000004</v>
      </c>
      <c r="M32" s="522">
        <v>23950213.131999999</v>
      </c>
      <c r="N32" s="522">
        <v>32170253.949999999</v>
      </c>
      <c r="O32" s="522">
        <v>281175315.28500003</v>
      </c>
      <c r="W32" s="441"/>
      <c r="X32" s="441"/>
      <c r="Y32" s="441"/>
      <c r="Z32" s="441"/>
    </row>
    <row r="33" spans="1:26" ht="12.75" customHeight="1" x14ac:dyDescent="0.2">
      <c r="A33" s="441"/>
      <c r="B33" s="523" t="s">
        <v>329</v>
      </c>
      <c r="C33" s="524">
        <v>6825555.2400000002</v>
      </c>
      <c r="D33" s="524">
        <v>5370316.6169999996</v>
      </c>
      <c r="E33" s="524">
        <v>5433484.807</v>
      </c>
      <c r="F33" s="524">
        <v>6646995.0410000002</v>
      </c>
      <c r="G33" s="524">
        <v>5375905.96</v>
      </c>
      <c r="H33" s="524">
        <v>4887034.9819999998</v>
      </c>
      <c r="I33" s="524">
        <v>6156641.8839999996</v>
      </c>
      <c r="J33" s="524">
        <v>6427022.6399999997</v>
      </c>
      <c r="K33" s="524">
        <v>5168684.3430000003</v>
      </c>
      <c r="L33" s="524">
        <v>5238266.7070000004</v>
      </c>
      <c r="M33" s="531">
        <v>5140387.3629999999</v>
      </c>
      <c r="N33" s="531">
        <v>7182151.2889999999</v>
      </c>
      <c r="O33" s="524">
        <v>69852446.873000011</v>
      </c>
      <c r="W33" s="441"/>
      <c r="X33" s="441"/>
      <c r="Y33" s="441"/>
      <c r="Z33" s="441"/>
    </row>
    <row r="34" spans="1:26" ht="12.75" customHeight="1" x14ac:dyDescent="0.2">
      <c r="A34" s="441"/>
      <c r="B34" s="525" t="s">
        <v>341</v>
      </c>
      <c r="C34" s="524">
        <v>4920477.8789999997</v>
      </c>
      <c r="D34" s="524">
        <v>3912525.16</v>
      </c>
      <c r="E34" s="524">
        <v>3844114.517</v>
      </c>
      <c r="F34" s="524">
        <v>3640492.87</v>
      </c>
      <c r="G34" s="524">
        <v>3435130.6770000001</v>
      </c>
      <c r="H34" s="524">
        <v>3305547.9569999999</v>
      </c>
      <c r="I34" s="524">
        <v>4165472.0159999998</v>
      </c>
      <c r="J34" s="524">
        <v>4403217.6679999996</v>
      </c>
      <c r="K34" s="524">
        <v>4447562.3499999996</v>
      </c>
      <c r="L34" s="524">
        <v>4304313.49</v>
      </c>
      <c r="M34" s="531">
        <v>4513626.55</v>
      </c>
      <c r="N34" s="531">
        <v>5690586.7070000004</v>
      </c>
      <c r="O34" s="524">
        <v>50583067.841000006</v>
      </c>
      <c r="W34" s="441"/>
      <c r="X34" s="441"/>
      <c r="Y34" s="441"/>
      <c r="Z34" s="441"/>
    </row>
    <row r="35" spans="1:26" ht="12.75" customHeight="1" x14ac:dyDescent="0.2">
      <c r="A35" s="441"/>
      <c r="B35" s="525" t="s">
        <v>331</v>
      </c>
      <c r="C35" s="524">
        <v>11126020.341</v>
      </c>
      <c r="D35" s="524">
        <v>9145490.5350000001</v>
      </c>
      <c r="E35" s="524">
        <v>9303119.1579999998</v>
      </c>
      <c r="F35" s="524">
        <v>9179288.1410000008</v>
      </c>
      <c r="G35" s="524">
        <v>8773496.966</v>
      </c>
      <c r="H35" s="524">
        <v>8766328.4839999992</v>
      </c>
      <c r="I35" s="524">
        <v>11152156.448999999</v>
      </c>
      <c r="J35" s="524">
        <v>10883281.618000001</v>
      </c>
      <c r="K35" s="524">
        <v>10367911.134</v>
      </c>
      <c r="L35" s="524">
        <v>10618681.613</v>
      </c>
      <c r="M35" s="531">
        <v>10758841.438999999</v>
      </c>
      <c r="N35" s="531">
        <v>15052553.664999999</v>
      </c>
      <c r="O35" s="524">
        <v>125127169.54300001</v>
      </c>
      <c r="W35" s="441"/>
      <c r="X35" s="441"/>
      <c r="Y35" s="441"/>
      <c r="Z35" s="441"/>
    </row>
    <row r="36" spans="1:26" ht="12.75" customHeight="1" x14ac:dyDescent="0.2">
      <c r="A36" s="441"/>
      <c r="B36" s="526" t="s">
        <v>342</v>
      </c>
      <c r="C36" s="527">
        <v>2687781.111</v>
      </c>
      <c r="D36" s="527">
        <v>2189924.4909999999</v>
      </c>
      <c r="E36" s="527">
        <v>2272527.3939999999</v>
      </c>
      <c r="F36" s="527">
        <v>2214419.7250000001</v>
      </c>
      <c r="G36" s="527">
        <v>2369674.7510000002</v>
      </c>
      <c r="H36" s="527">
        <v>2961738.7030000002</v>
      </c>
      <c r="I36" s="527">
        <v>3604734.2850000001</v>
      </c>
      <c r="J36" s="527">
        <v>2950349.452</v>
      </c>
      <c r="K36" s="527">
        <v>3587812.7629999998</v>
      </c>
      <c r="L36" s="527">
        <v>2991348.284</v>
      </c>
      <c r="M36" s="532">
        <v>3537357.78</v>
      </c>
      <c r="N36" s="532">
        <v>4244962.2889999999</v>
      </c>
      <c r="O36" s="527">
        <v>35612631.027999997</v>
      </c>
      <c r="W36" s="441"/>
      <c r="X36" s="441"/>
      <c r="Y36" s="441"/>
      <c r="Z36" s="441"/>
    </row>
    <row r="37" spans="1:26" ht="12.75" customHeight="1" x14ac:dyDescent="0.2">
      <c r="A37" s="441"/>
      <c r="B37" s="536" t="s">
        <v>345</v>
      </c>
      <c r="C37" s="447"/>
      <c r="D37" s="445"/>
      <c r="E37" s="445"/>
      <c r="F37" s="445"/>
      <c r="G37" s="445"/>
      <c r="H37" s="445"/>
      <c r="I37" s="445"/>
      <c r="J37" s="444"/>
      <c r="K37" s="444"/>
      <c r="L37" s="444"/>
      <c r="M37" s="444"/>
      <c r="N37" s="444"/>
      <c r="O37" s="447"/>
      <c r="W37" s="441"/>
      <c r="X37" s="441"/>
      <c r="Y37" s="441"/>
      <c r="Z37" s="441"/>
    </row>
    <row r="38" spans="1:26" ht="12.75" customHeight="1" x14ac:dyDescent="0.25">
      <c r="A38" s="441"/>
      <c r="B38" s="529"/>
      <c r="C38" s="447"/>
      <c r="D38" s="447"/>
      <c r="E38" s="447"/>
      <c r="F38" s="447"/>
      <c r="G38" s="447"/>
      <c r="H38" s="501"/>
      <c r="I38" s="447"/>
      <c r="J38" s="447"/>
      <c r="K38" s="447"/>
      <c r="L38" s="447"/>
      <c r="M38" s="447"/>
      <c r="N38" s="447"/>
      <c r="O38" s="447"/>
      <c r="V38" s="441"/>
      <c r="W38" s="441"/>
      <c r="X38" s="441"/>
      <c r="Y38" s="441"/>
      <c r="Z38" s="441"/>
    </row>
    <row r="39" spans="1:26" ht="12.75" customHeight="1" x14ac:dyDescent="0.2">
      <c r="A39" s="441"/>
      <c r="B39" s="441"/>
      <c r="C39" s="447"/>
      <c r="D39" s="447"/>
      <c r="E39" s="447"/>
      <c r="F39" s="447"/>
      <c r="G39" s="447"/>
      <c r="H39" s="447"/>
      <c r="I39" s="447"/>
      <c r="J39" s="447"/>
      <c r="K39" s="447"/>
      <c r="L39" s="447"/>
      <c r="M39" s="447"/>
      <c r="N39" s="447"/>
      <c r="O39" s="447"/>
      <c r="P39" s="1191" t="s">
        <v>1070</v>
      </c>
      <c r="Q39" s="441"/>
      <c r="R39" s="441"/>
      <c r="S39" s="441"/>
      <c r="T39" s="441"/>
      <c r="U39" s="441"/>
      <c r="V39" s="441"/>
      <c r="W39" s="441"/>
      <c r="X39" s="441"/>
      <c r="Y39" s="441"/>
      <c r="Z39" s="441"/>
    </row>
    <row r="40" spans="1:26" ht="12.75" customHeight="1" x14ac:dyDescent="0.25">
      <c r="A40" s="441"/>
      <c r="B40" s="1289" t="s">
        <v>352</v>
      </c>
      <c r="C40" s="1288"/>
      <c r="D40" s="1288"/>
      <c r="E40" s="1288"/>
      <c r="F40" s="1288"/>
      <c r="G40" s="1288"/>
      <c r="H40" s="1288"/>
      <c r="I40" s="1288"/>
      <c r="J40" s="1288"/>
      <c r="K40" s="1288"/>
      <c r="L40" s="1288"/>
      <c r="M40" s="1288"/>
      <c r="N40" s="1288"/>
      <c r="O40" s="1288"/>
      <c r="P40" s="441"/>
      <c r="Q40" s="441"/>
      <c r="R40" s="441"/>
      <c r="S40" s="441"/>
      <c r="T40" s="441"/>
      <c r="U40" s="441"/>
      <c r="V40" s="441"/>
      <c r="W40" s="441"/>
      <c r="X40" s="441"/>
      <c r="Y40" s="441"/>
      <c r="Z40" s="441"/>
    </row>
    <row r="41" spans="1:26" ht="12.75" customHeight="1" x14ac:dyDescent="0.25">
      <c r="A41" s="441"/>
      <c r="B41" s="1289" t="s">
        <v>353</v>
      </c>
      <c r="C41" s="1288"/>
      <c r="D41" s="1288"/>
      <c r="E41" s="1288"/>
      <c r="F41" s="1288"/>
      <c r="G41" s="1288"/>
      <c r="H41" s="1288"/>
      <c r="I41" s="1288"/>
      <c r="J41" s="1288"/>
      <c r="K41" s="1288"/>
      <c r="L41" s="1288"/>
      <c r="M41" s="1288"/>
      <c r="N41" s="1288"/>
      <c r="O41" s="1288"/>
      <c r="P41" s="441"/>
      <c r="Q41" s="441"/>
      <c r="R41" s="441"/>
      <c r="S41" s="441"/>
      <c r="T41" s="441"/>
      <c r="U41" s="441"/>
      <c r="V41" s="441"/>
      <c r="W41" s="441"/>
      <c r="X41" s="441"/>
      <c r="Y41" s="441"/>
      <c r="Z41" s="441"/>
    </row>
    <row r="42" spans="1:26" ht="12.75" customHeight="1" x14ac:dyDescent="0.2">
      <c r="A42" s="441"/>
      <c r="B42" s="1290" t="s">
        <v>349</v>
      </c>
      <c r="C42" s="1288"/>
      <c r="D42" s="1288"/>
      <c r="E42" s="1288"/>
      <c r="F42" s="1288"/>
      <c r="G42" s="1288"/>
      <c r="H42" s="1288"/>
      <c r="I42" s="1288"/>
      <c r="J42" s="1288"/>
      <c r="K42" s="1288"/>
      <c r="L42" s="1288"/>
      <c r="M42" s="1288"/>
      <c r="N42" s="1288"/>
      <c r="O42" s="1288"/>
      <c r="P42" s="441"/>
      <c r="Q42" s="441"/>
      <c r="R42" s="441"/>
      <c r="S42" s="441"/>
      <c r="T42" s="441"/>
      <c r="U42" s="441"/>
      <c r="V42" s="441"/>
      <c r="W42" s="441"/>
      <c r="X42" s="441"/>
      <c r="Y42" s="441"/>
      <c r="Z42" s="441"/>
    </row>
    <row r="43" spans="1:26" ht="12.75" customHeight="1" x14ac:dyDescent="0.2">
      <c r="A43" s="441"/>
      <c r="B43" s="486"/>
      <c r="C43" s="444"/>
      <c r="D43" s="507"/>
      <c r="E43" s="447"/>
      <c r="F43" s="447"/>
      <c r="G43" s="537"/>
      <c r="H43" s="447"/>
      <c r="I43" s="447"/>
      <c r="J43" s="538"/>
      <c r="K43" s="458"/>
      <c r="L43" s="458"/>
      <c r="M43" s="446"/>
      <c r="N43" s="447"/>
      <c r="O43" s="447"/>
      <c r="P43" s="441"/>
      <c r="Q43" s="441"/>
      <c r="R43" s="441"/>
      <c r="S43" s="441"/>
      <c r="T43" s="441"/>
      <c r="U43" s="441"/>
      <c r="V43" s="441"/>
      <c r="W43" s="441"/>
      <c r="X43" s="441"/>
      <c r="Y43" s="441"/>
      <c r="Z43" s="441"/>
    </row>
    <row r="44" spans="1:26" ht="12.75" customHeight="1" x14ac:dyDescent="0.2">
      <c r="A44" s="439"/>
      <c r="B44" s="449" t="s">
        <v>328</v>
      </c>
      <c r="C44" s="449" t="s">
        <v>5</v>
      </c>
      <c r="D44" s="449" t="s">
        <v>6</v>
      </c>
      <c r="E44" s="449" t="s">
        <v>7</v>
      </c>
      <c r="F44" s="449" t="s">
        <v>8</v>
      </c>
      <c r="G44" s="449" t="s">
        <v>9</v>
      </c>
      <c r="H44" s="449" t="s">
        <v>10</v>
      </c>
      <c r="I44" s="449" t="s">
        <v>11</v>
      </c>
      <c r="J44" s="449" t="s">
        <v>12</v>
      </c>
      <c r="K44" s="449" t="s">
        <v>13</v>
      </c>
      <c r="L44" s="449" t="s">
        <v>14</v>
      </c>
      <c r="M44" s="449" t="s">
        <v>15</v>
      </c>
      <c r="N44" s="449" t="s">
        <v>16</v>
      </c>
      <c r="O44" s="449" t="s">
        <v>17</v>
      </c>
      <c r="P44" s="439"/>
      <c r="Q44" s="439"/>
      <c r="R44" s="439"/>
      <c r="S44" s="439"/>
      <c r="T44" s="439"/>
      <c r="U44" s="439"/>
      <c r="V44" s="439"/>
      <c r="W44" s="439"/>
      <c r="X44" s="439"/>
      <c r="Y44" s="439"/>
      <c r="Z44" s="439"/>
    </row>
    <row r="45" spans="1:26" ht="12.75" customHeight="1" x14ac:dyDescent="0.2">
      <c r="A45" s="441"/>
      <c r="B45" s="525" t="s">
        <v>329</v>
      </c>
      <c r="C45" s="524">
        <v>0</v>
      </c>
      <c r="D45" s="524">
        <v>0</v>
      </c>
      <c r="E45" s="524">
        <v>88475.235000000001</v>
      </c>
      <c r="F45" s="524">
        <v>82353</v>
      </c>
      <c r="G45" s="524">
        <v>34907</v>
      </c>
      <c r="H45" s="524">
        <v>138447.86300000001</v>
      </c>
      <c r="I45" s="524">
        <v>0</v>
      </c>
      <c r="J45" s="524">
        <v>138448</v>
      </c>
      <c r="K45" s="524">
        <v>20200</v>
      </c>
      <c r="L45" s="524">
        <v>0</v>
      </c>
      <c r="M45" s="524">
        <v>0</v>
      </c>
      <c r="N45" s="531">
        <v>0</v>
      </c>
      <c r="O45" s="524">
        <v>502831.098</v>
      </c>
      <c r="P45" s="441"/>
      <c r="Q45" s="441"/>
      <c r="R45" s="441"/>
      <c r="S45" s="441"/>
      <c r="T45" s="441"/>
      <c r="U45" s="441"/>
      <c r="V45" s="441"/>
      <c r="W45" s="441"/>
      <c r="X45" s="441"/>
      <c r="Y45" s="441"/>
      <c r="Z45" s="441"/>
    </row>
    <row r="46" spans="1:26" ht="12.75" customHeight="1" x14ac:dyDescent="0.2">
      <c r="A46" s="441"/>
      <c r="B46" s="525" t="s">
        <v>330</v>
      </c>
      <c r="C46" s="524">
        <v>0</v>
      </c>
      <c r="D46" s="524">
        <v>0</v>
      </c>
      <c r="E46" s="524">
        <v>0</v>
      </c>
      <c r="F46" s="524">
        <v>0</v>
      </c>
      <c r="G46" s="524">
        <v>0</v>
      </c>
      <c r="H46" s="524">
        <v>0</v>
      </c>
      <c r="I46" s="524">
        <v>0</v>
      </c>
      <c r="J46" s="524">
        <v>0</v>
      </c>
      <c r="K46" s="524">
        <v>0</v>
      </c>
      <c r="L46" s="524">
        <v>0</v>
      </c>
      <c r="M46" s="524">
        <v>0</v>
      </c>
      <c r="N46" s="531">
        <v>0</v>
      </c>
      <c r="O46" s="524">
        <v>0</v>
      </c>
      <c r="P46" s="441"/>
      <c r="Q46" s="441"/>
      <c r="R46" s="441"/>
      <c r="S46" s="441"/>
      <c r="T46" s="441"/>
      <c r="U46" s="441"/>
      <c r="V46" s="441"/>
      <c r="W46" s="441"/>
      <c r="X46" s="441"/>
      <c r="Y46" s="441"/>
      <c r="Z46" s="441"/>
    </row>
    <row r="47" spans="1:26" ht="12.75" customHeight="1" x14ac:dyDescent="0.2">
      <c r="A47" s="441"/>
      <c r="B47" s="525" t="s">
        <v>331</v>
      </c>
      <c r="C47" s="524">
        <v>0</v>
      </c>
      <c r="D47" s="524">
        <v>0</v>
      </c>
      <c r="E47" s="524">
        <v>0</v>
      </c>
      <c r="F47" s="524">
        <v>0</v>
      </c>
      <c r="G47" s="524">
        <v>0</v>
      </c>
      <c r="H47" s="524">
        <v>0</v>
      </c>
      <c r="I47" s="524">
        <v>0</v>
      </c>
      <c r="J47" s="524">
        <v>0</v>
      </c>
      <c r="K47" s="524">
        <v>0</v>
      </c>
      <c r="L47" s="524">
        <v>0</v>
      </c>
      <c r="M47" s="524">
        <v>0</v>
      </c>
      <c r="N47" s="531">
        <v>0</v>
      </c>
      <c r="O47" s="524">
        <v>0</v>
      </c>
      <c r="P47" s="441"/>
      <c r="Q47" s="441"/>
      <c r="R47" s="441"/>
      <c r="S47" s="441"/>
      <c r="T47" s="441"/>
      <c r="U47" s="441"/>
      <c r="V47" s="441"/>
      <c r="W47" s="441"/>
      <c r="X47" s="441"/>
      <c r="Y47" s="441"/>
      <c r="Z47" s="441"/>
    </row>
    <row r="48" spans="1:26" ht="12.75" customHeight="1" x14ac:dyDescent="0.2">
      <c r="A48" s="441"/>
      <c r="B48" s="525" t="s">
        <v>342</v>
      </c>
      <c r="C48" s="527">
        <v>0</v>
      </c>
      <c r="D48" s="527">
        <v>0</v>
      </c>
      <c r="E48" s="527">
        <v>0</v>
      </c>
      <c r="F48" s="527">
        <v>0</v>
      </c>
      <c r="G48" s="527">
        <v>0</v>
      </c>
      <c r="H48" s="527">
        <v>0</v>
      </c>
      <c r="I48" s="527">
        <v>0</v>
      </c>
      <c r="J48" s="527">
        <v>0</v>
      </c>
      <c r="K48" s="527">
        <v>0</v>
      </c>
      <c r="L48" s="527">
        <v>0</v>
      </c>
      <c r="M48" s="527">
        <v>0</v>
      </c>
      <c r="N48" s="532">
        <v>0</v>
      </c>
      <c r="O48" s="527">
        <v>0</v>
      </c>
      <c r="P48" s="441"/>
      <c r="Q48" s="441"/>
      <c r="R48" s="441"/>
      <c r="S48" s="441"/>
      <c r="T48" s="441"/>
      <c r="U48" s="441"/>
      <c r="V48" s="441"/>
      <c r="W48" s="441"/>
      <c r="X48" s="441"/>
      <c r="Y48" s="441"/>
      <c r="Z48" s="441"/>
    </row>
    <row r="49" spans="1:26" ht="12.75" customHeight="1" x14ac:dyDescent="0.2">
      <c r="A49" s="441"/>
      <c r="B49" s="521" t="s">
        <v>17</v>
      </c>
      <c r="C49" s="522">
        <v>0</v>
      </c>
      <c r="D49" s="522">
        <v>0</v>
      </c>
      <c r="E49" s="522">
        <v>88475.235000000001</v>
      </c>
      <c r="F49" s="522">
        <v>82353</v>
      </c>
      <c r="G49" s="522">
        <v>34907</v>
      </c>
      <c r="H49" s="522">
        <v>138447.86300000001</v>
      </c>
      <c r="I49" s="522">
        <v>0</v>
      </c>
      <c r="J49" s="522">
        <v>138448</v>
      </c>
      <c r="K49" s="522">
        <v>20200</v>
      </c>
      <c r="L49" s="522">
        <v>0</v>
      </c>
      <c r="M49" s="522">
        <v>0</v>
      </c>
      <c r="N49" s="539">
        <v>0</v>
      </c>
      <c r="O49" s="522">
        <v>502831.098</v>
      </c>
      <c r="P49" s="441"/>
      <c r="Q49" s="441"/>
      <c r="R49" s="441"/>
      <c r="S49" s="441"/>
      <c r="T49" s="441"/>
      <c r="U49" s="441"/>
      <c r="V49" s="441"/>
      <c r="W49" s="441"/>
      <c r="X49" s="441"/>
      <c r="Y49" s="441"/>
      <c r="Z49" s="441"/>
    </row>
    <row r="50" spans="1:26" ht="12.75" customHeight="1" x14ac:dyDescent="0.2">
      <c r="A50" s="441"/>
      <c r="B50" s="441"/>
      <c r="C50" s="447"/>
      <c r="D50" s="447"/>
      <c r="E50" s="445"/>
      <c r="F50" s="458"/>
      <c r="G50" s="458"/>
      <c r="H50" s="446"/>
      <c r="I50" s="447"/>
      <c r="J50" s="447"/>
      <c r="K50" s="447"/>
      <c r="L50" s="447"/>
      <c r="M50" s="447"/>
      <c r="N50" s="447"/>
      <c r="O50" s="447"/>
      <c r="P50" s="441"/>
      <c r="Q50" s="441"/>
      <c r="R50" s="441"/>
      <c r="S50" s="441"/>
      <c r="T50" s="441"/>
      <c r="U50" s="441"/>
      <c r="V50" s="441"/>
      <c r="W50" s="441"/>
      <c r="X50" s="441"/>
      <c r="Y50" s="441"/>
      <c r="Z50" s="441"/>
    </row>
    <row r="51" spans="1:26" ht="12.75" customHeight="1" x14ac:dyDescent="0.2">
      <c r="A51" s="441"/>
      <c r="B51" s="529"/>
      <c r="C51" s="447"/>
      <c r="D51" s="447"/>
      <c r="E51" s="538"/>
      <c r="F51" s="447"/>
      <c r="G51" s="447"/>
      <c r="H51" s="447"/>
      <c r="I51" s="447"/>
      <c r="J51" s="447"/>
      <c r="K51" s="447"/>
      <c r="L51" s="447"/>
      <c r="M51" s="447"/>
      <c r="N51" s="447"/>
      <c r="O51" s="534"/>
      <c r="P51" s="441"/>
      <c r="Q51" s="441"/>
      <c r="R51" s="441"/>
      <c r="S51" s="441"/>
      <c r="T51" s="441"/>
      <c r="U51" s="441"/>
      <c r="V51" s="441"/>
      <c r="W51" s="441"/>
      <c r="X51" s="441"/>
      <c r="Y51" s="441"/>
      <c r="Z51" s="441"/>
    </row>
    <row r="52" spans="1:26" ht="12.75" customHeight="1" x14ac:dyDescent="0.2">
      <c r="A52" s="441"/>
      <c r="B52" s="441"/>
      <c r="C52" s="441"/>
      <c r="D52" s="447"/>
      <c r="E52" s="447"/>
      <c r="F52" s="540"/>
      <c r="G52" s="447"/>
      <c r="H52" s="447"/>
      <c r="I52" s="447"/>
      <c r="J52" s="447"/>
      <c r="K52" s="447"/>
      <c r="L52" s="447"/>
      <c r="M52" s="447"/>
      <c r="N52" s="447"/>
      <c r="O52" s="447"/>
      <c r="P52" s="441"/>
      <c r="Q52" s="441"/>
      <c r="R52" s="441"/>
      <c r="S52" s="441"/>
      <c r="T52" s="441"/>
      <c r="U52" s="441"/>
      <c r="V52" s="441"/>
      <c r="W52" s="441"/>
      <c r="X52" s="441"/>
      <c r="Y52" s="441"/>
      <c r="Z52" s="441"/>
    </row>
    <row r="53" spans="1:26" ht="12.75" customHeight="1" x14ac:dyDescent="0.2">
      <c r="A53" s="441"/>
      <c r="B53" s="441"/>
      <c r="C53" s="441"/>
      <c r="D53" s="447"/>
      <c r="E53" s="447"/>
      <c r="F53" s="447"/>
      <c r="G53" s="447"/>
      <c r="H53" s="447"/>
      <c r="I53" s="447"/>
      <c r="J53" s="447"/>
      <c r="K53" s="447"/>
      <c r="L53" s="447"/>
      <c r="M53" s="447"/>
      <c r="N53" s="447"/>
      <c r="O53" s="447"/>
      <c r="P53" s="441"/>
      <c r="Q53" s="441"/>
      <c r="R53" s="441"/>
      <c r="S53" s="441"/>
      <c r="T53" s="441"/>
      <c r="U53" s="441"/>
      <c r="V53" s="441"/>
      <c r="W53" s="441"/>
      <c r="X53" s="441"/>
      <c r="Y53" s="441"/>
      <c r="Z53" s="441"/>
    </row>
    <row r="54" spans="1:26" ht="12.75" customHeight="1" x14ac:dyDescent="0.25">
      <c r="A54" s="441"/>
      <c r="B54" s="488"/>
      <c r="C54" s="441"/>
      <c r="D54" s="447"/>
      <c r="E54" s="447"/>
      <c r="F54" s="447"/>
      <c r="G54" s="447"/>
      <c r="H54" s="447"/>
      <c r="I54" s="447"/>
      <c r="J54" s="447"/>
      <c r="K54" s="447"/>
      <c r="L54" s="447"/>
      <c r="M54" s="447"/>
      <c r="N54" s="447"/>
      <c r="O54" s="447"/>
      <c r="P54" s="441"/>
      <c r="Q54" s="441"/>
      <c r="R54" s="441"/>
      <c r="S54" s="441"/>
      <c r="T54" s="441"/>
      <c r="U54" s="441"/>
      <c r="V54" s="441"/>
      <c r="W54" s="441"/>
      <c r="X54" s="441"/>
      <c r="Y54" s="441"/>
      <c r="Z54" s="441"/>
    </row>
    <row r="55" spans="1:26" ht="12.75" customHeight="1" x14ac:dyDescent="0.2">
      <c r="A55" s="441"/>
      <c r="B55" s="441"/>
      <c r="C55" s="441"/>
      <c r="D55" s="447"/>
      <c r="E55" s="447"/>
      <c r="F55" s="447"/>
      <c r="G55" s="447"/>
      <c r="H55" s="447"/>
      <c r="I55" s="447"/>
      <c r="J55" s="447"/>
      <c r="K55" s="447"/>
      <c r="L55" s="447"/>
      <c r="M55" s="447"/>
      <c r="N55" s="447"/>
      <c r="O55" s="447"/>
      <c r="P55" s="441"/>
      <c r="Q55" s="441"/>
      <c r="R55" s="441"/>
      <c r="S55" s="441"/>
      <c r="T55" s="441"/>
      <c r="U55" s="441"/>
      <c r="V55" s="441"/>
      <c r="W55" s="441"/>
      <c r="X55" s="441"/>
      <c r="Y55" s="441"/>
      <c r="Z55" s="441"/>
    </row>
    <row r="56" spans="1:26" ht="12.75" customHeight="1" x14ac:dyDescent="0.2">
      <c r="A56" s="441"/>
      <c r="B56" s="441"/>
      <c r="C56" s="441"/>
      <c r="D56" s="447"/>
      <c r="E56" s="447"/>
      <c r="F56" s="447"/>
      <c r="G56" s="447"/>
      <c r="H56" s="447"/>
      <c r="I56" s="447"/>
      <c r="J56" s="447"/>
      <c r="K56" s="447"/>
      <c r="L56" s="447"/>
      <c r="M56" s="447"/>
      <c r="N56" s="447"/>
      <c r="O56" s="447"/>
      <c r="P56" s="441"/>
      <c r="Q56" s="441"/>
      <c r="R56" s="441"/>
      <c r="S56" s="441"/>
      <c r="T56" s="441"/>
      <c r="U56" s="441"/>
      <c r="V56" s="441"/>
      <c r="W56" s="441"/>
      <c r="X56" s="441"/>
      <c r="Y56" s="441"/>
      <c r="Z56" s="441"/>
    </row>
    <row r="57" spans="1:26" ht="12.75" customHeight="1" x14ac:dyDescent="0.2">
      <c r="A57" s="441"/>
      <c r="B57" s="441"/>
      <c r="C57" s="441"/>
      <c r="D57" s="447"/>
      <c r="E57" s="447"/>
      <c r="F57" s="447"/>
      <c r="G57" s="447"/>
      <c r="H57" s="447"/>
      <c r="I57" s="447"/>
      <c r="J57" s="447"/>
      <c r="K57" s="447"/>
      <c r="L57" s="447"/>
      <c r="M57" s="447"/>
      <c r="N57" s="447"/>
      <c r="O57" s="447"/>
      <c r="P57" s="441"/>
      <c r="Q57" s="441"/>
      <c r="R57" s="441"/>
      <c r="S57" s="441"/>
      <c r="T57" s="441"/>
      <c r="U57" s="441"/>
      <c r="V57" s="441"/>
      <c r="W57" s="441"/>
      <c r="X57" s="441"/>
      <c r="Y57" s="441"/>
      <c r="Z57" s="441"/>
    </row>
    <row r="58" spans="1:26" ht="12.75" customHeight="1" x14ac:dyDescent="0.2">
      <c r="A58" s="441"/>
      <c r="B58" s="441"/>
      <c r="C58" s="441"/>
      <c r="D58" s="447"/>
      <c r="E58" s="447"/>
      <c r="F58" s="447"/>
      <c r="G58" s="447"/>
      <c r="H58" s="447"/>
      <c r="I58" s="447"/>
      <c r="J58" s="447"/>
      <c r="K58" s="447"/>
      <c r="L58" s="447"/>
      <c r="M58" s="447"/>
      <c r="N58" s="447"/>
      <c r="O58" s="447"/>
      <c r="P58" s="441"/>
      <c r="Q58" s="441"/>
      <c r="R58" s="441"/>
      <c r="S58" s="441"/>
      <c r="T58" s="441"/>
      <c r="U58" s="441"/>
      <c r="V58" s="441"/>
      <c r="W58" s="441"/>
      <c r="X58" s="441"/>
      <c r="Y58" s="441"/>
      <c r="Z58" s="441"/>
    </row>
    <row r="59" spans="1:26" ht="12.75" customHeight="1" x14ac:dyDescent="0.2">
      <c r="A59" s="441"/>
      <c r="B59" s="441"/>
      <c r="C59" s="441"/>
      <c r="D59" s="447"/>
      <c r="E59" s="447"/>
      <c r="F59" s="447"/>
      <c r="G59" s="447"/>
      <c r="H59" s="447"/>
      <c r="I59" s="447"/>
      <c r="J59" s="447"/>
      <c r="K59" s="447"/>
      <c r="L59" s="447"/>
      <c r="M59" s="447"/>
      <c r="N59" s="447"/>
      <c r="O59" s="447"/>
      <c r="P59" s="441"/>
      <c r="Q59" s="441"/>
      <c r="R59" s="441"/>
      <c r="S59" s="441"/>
      <c r="T59" s="441"/>
      <c r="U59" s="441"/>
      <c r="V59" s="441"/>
      <c r="W59" s="441"/>
      <c r="X59" s="441"/>
      <c r="Y59" s="441"/>
      <c r="Z59" s="441"/>
    </row>
    <row r="60" spans="1:26" ht="12.75" customHeight="1" x14ac:dyDescent="0.2">
      <c r="A60" s="441"/>
      <c r="B60" s="441"/>
      <c r="C60" s="441"/>
      <c r="D60" s="447"/>
      <c r="E60" s="447"/>
      <c r="F60" s="447"/>
      <c r="G60" s="447"/>
      <c r="H60" s="447"/>
      <c r="I60" s="447"/>
      <c r="J60" s="447"/>
      <c r="K60" s="447"/>
      <c r="L60" s="447"/>
      <c r="M60" s="447"/>
      <c r="N60" s="447"/>
      <c r="O60" s="447"/>
      <c r="P60" s="441"/>
      <c r="Q60" s="441"/>
      <c r="R60" s="441"/>
      <c r="S60" s="441"/>
      <c r="T60" s="441"/>
      <c r="U60" s="441"/>
      <c r="V60" s="441"/>
      <c r="W60" s="441"/>
      <c r="X60" s="441"/>
      <c r="Y60" s="441"/>
      <c r="Z60" s="441"/>
    </row>
    <row r="61" spans="1:26" ht="12.75" customHeight="1" x14ac:dyDescent="0.2">
      <c r="A61" s="441"/>
      <c r="B61" s="441"/>
      <c r="C61" s="441"/>
      <c r="D61" s="447"/>
      <c r="E61" s="447"/>
      <c r="F61" s="447"/>
      <c r="G61" s="447"/>
      <c r="H61" s="447"/>
      <c r="I61" s="447"/>
      <c r="J61" s="447"/>
      <c r="K61" s="447"/>
      <c r="L61" s="447"/>
      <c r="M61" s="447"/>
      <c r="N61" s="447"/>
      <c r="O61" s="447"/>
      <c r="P61" s="441"/>
      <c r="Q61" s="441"/>
      <c r="R61" s="441"/>
      <c r="S61" s="441"/>
      <c r="T61" s="441"/>
      <c r="U61" s="441"/>
      <c r="V61" s="441"/>
      <c r="W61" s="441"/>
      <c r="X61" s="441"/>
      <c r="Y61" s="441"/>
      <c r="Z61" s="441"/>
    </row>
    <row r="62" spans="1:26" ht="12.75" customHeight="1" x14ac:dyDescent="0.2">
      <c r="A62" s="441"/>
      <c r="B62" s="441"/>
      <c r="C62" s="441"/>
      <c r="D62" s="447"/>
      <c r="E62" s="447"/>
      <c r="F62" s="447"/>
      <c r="G62" s="447"/>
      <c r="H62" s="447"/>
      <c r="I62" s="447"/>
      <c r="J62" s="447"/>
      <c r="K62" s="447"/>
      <c r="L62" s="447"/>
      <c r="M62" s="447"/>
      <c r="N62" s="447"/>
      <c r="O62" s="447"/>
      <c r="P62" s="441"/>
      <c r="Q62" s="441"/>
      <c r="R62" s="441"/>
      <c r="S62" s="441"/>
      <c r="T62" s="441"/>
      <c r="U62" s="441"/>
      <c r="V62" s="441"/>
      <c r="W62" s="441"/>
      <c r="X62" s="441"/>
      <c r="Y62" s="441"/>
      <c r="Z62" s="441"/>
    </row>
    <row r="63" spans="1:26" ht="12.75" customHeight="1" x14ac:dyDescent="0.2">
      <c r="A63" s="441"/>
      <c r="B63" s="441"/>
      <c r="C63" s="441"/>
      <c r="D63" s="447"/>
      <c r="E63" s="447"/>
      <c r="F63" s="447"/>
      <c r="G63" s="447"/>
      <c r="H63" s="447"/>
      <c r="I63" s="447"/>
      <c r="J63" s="447"/>
      <c r="K63" s="447"/>
      <c r="L63" s="447"/>
      <c r="M63" s="447"/>
      <c r="N63" s="447"/>
      <c r="O63" s="447"/>
      <c r="P63" s="441"/>
      <c r="Q63" s="441"/>
      <c r="R63" s="441"/>
      <c r="S63" s="441"/>
      <c r="T63" s="441"/>
      <c r="U63" s="441"/>
      <c r="V63" s="441"/>
      <c r="W63" s="441"/>
      <c r="X63" s="441"/>
      <c r="Y63" s="441"/>
      <c r="Z63" s="441"/>
    </row>
    <row r="64" spans="1:26" ht="12.75" customHeight="1" x14ac:dyDescent="0.2">
      <c r="A64" s="441"/>
      <c r="B64" s="441"/>
      <c r="C64" s="441"/>
      <c r="D64" s="447"/>
      <c r="E64" s="447"/>
      <c r="F64" s="447"/>
      <c r="G64" s="447"/>
      <c r="H64" s="447"/>
      <c r="I64" s="447"/>
      <c r="J64" s="447"/>
      <c r="K64" s="447"/>
      <c r="L64" s="447"/>
      <c r="M64" s="447"/>
      <c r="N64" s="447"/>
      <c r="O64" s="447"/>
      <c r="P64" s="441"/>
      <c r="Q64" s="441"/>
      <c r="R64" s="441"/>
      <c r="S64" s="441"/>
      <c r="T64" s="441"/>
      <c r="U64" s="441"/>
      <c r="V64" s="441"/>
      <c r="W64" s="441"/>
      <c r="X64" s="441"/>
      <c r="Y64" s="441"/>
      <c r="Z64" s="441"/>
    </row>
    <row r="65" spans="1:26" ht="12.75" customHeight="1" x14ac:dyDescent="0.2">
      <c r="A65" s="441"/>
      <c r="B65" s="441"/>
      <c r="C65" s="447"/>
      <c r="D65" s="447"/>
      <c r="E65" s="447"/>
      <c r="F65" s="447"/>
      <c r="G65" s="447"/>
      <c r="H65" s="447"/>
      <c r="I65" s="447"/>
      <c r="J65" s="447"/>
      <c r="K65" s="447"/>
      <c r="L65" s="447"/>
      <c r="M65" s="447"/>
      <c r="N65" s="447"/>
      <c r="O65" s="447"/>
      <c r="P65" s="441"/>
      <c r="Q65" s="441"/>
      <c r="R65" s="441"/>
      <c r="S65" s="441"/>
      <c r="T65" s="441"/>
      <c r="U65" s="441"/>
      <c r="V65" s="441"/>
      <c r="W65" s="441"/>
      <c r="X65" s="441"/>
      <c r="Y65" s="441"/>
      <c r="Z65" s="441"/>
    </row>
    <row r="66" spans="1:26" ht="12.75" customHeight="1" x14ac:dyDescent="0.2">
      <c r="A66" s="441"/>
      <c r="B66" s="441"/>
      <c r="C66" s="447"/>
      <c r="D66" s="447"/>
      <c r="E66" s="447"/>
      <c r="F66" s="447"/>
      <c r="G66" s="447"/>
      <c r="H66" s="447"/>
      <c r="I66" s="447"/>
      <c r="J66" s="447"/>
      <c r="K66" s="447"/>
      <c r="L66" s="447"/>
      <c r="M66" s="447"/>
      <c r="N66" s="447"/>
      <c r="O66" s="447"/>
      <c r="P66" s="441"/>
      <c r="Q66" s="441"/>
      <c r="R66" s="441"/>
      <c r="S66" s="441"/>
      <c r="T66" s="441"/>
      <c r="U66" s="441"/>
      <c r="V66" s="441"/>
      <c r="W66" s="441"/>
      <c r="X66" s="441"/>
      <c r="Y66" s="441"/>
      <c r="Z66" s="441"/>
    </row>
    <row r="67" spans="1:26" ht="12.75" customHeight="1" x14ac:dyDescent="0.2">
      <c r="A67" s="441"/>
      <c r="B67" s="441"/>
      <c r="C67" s="447"/>
      <c r="D67" s="447"/>
      <c r="E67" s="447"/>
      <c r="F67" s="447"/>
      <c r="G67" s="447"/>
      <c r="H67" s="447"/>
      <c r="I67" s="447"/>
      <c r="J67" s="447"/>
      <c r="K67" s="447"/>
      <c r="L67" s="447"/>
      <c r="M67" s="447"/>
      <c r="N67" s="447"/>
      <c r="O67" s="447"/>
      <c r="P67" s="441"/>
      <c r="Q67" s="441"/>
      <c r="R67" s="441"/>
      <c r="S67" s="441"/>
      <c r="T67" s="441"/>
      <c r="U67" s="441"/>
      <c r="V67" s="441"/>
      <c r="W67" s="441"/>
      <c r="X67" s="441"/>
      <c r="Y67" s="441"/>
      <c r="Z67" s="441"/>
    </row>
    <row r="68" spans="1:26" ht="12.75" customHeight="1" x14ac:dyDescent="0.2">
      <c r="A68" s="441"/>
      <c r="B68" s="441"/>
      <c r="C68" s="447"/>
      <c r="D68" s="447"/>
      <c r="E68" s="447"/>
      <c r="F68" s="447"/>
      <c r="G68" s="447"/>
      <c r="H68" s="447"/>
      <c r="I68" s="447"/>
      <c r="J68" s="447"/>
      <c r="K68" s="447"/>
      <c r="L68" s="447"/>
      <c r="M68" s="447"/>
      <c r="N68" s="447"/>
      <c r="O68" s="447"/>
      <c r="P68" s="441"/>
      <c r="Q68" s="441"/>
      <c r="R68" s="441"/>
      <c r="S68" s="441"/>
      <c r="T68" s="441"/>
      <c r="U68" s="441"/>
      <c r="V68" s="441"/>
      <c r="W68" s="441"/>
      <c r="X68" s="441"/>
      <c r="Y68" s="441"/>
      <c r="Z68" s="441"/>
    </row>
    <row r="69" spans="1:26" ht="12.75" customHeight="1" x14ac:dyDescent="0.2">
      <c r="A69" s="441"/>
      <c r="B69" s="441"/>
      <c r="C69" s="447"/>
      <c r="D69" s="447"/>
      <c r="E69" s="447"/>
      <c r="F69" s="447"/>
      <c r="G69" s="447"/>
      <c r="H69" s="447"/>
      <c r="I69" s="447"/>
      <c r="J69" s="447"/>
      <c r="K69" s="447"/>
      <c r="L69" s="447"/>
      <c r="M69" s="447"/>
      <c r="N69" s="447"/>
      <c r="O69" s="447"/>
      <c r="P69" s="441"/>
      <c r="Q69" s="441"/>
      <c r="R69" s="441"/>
      <c r="S69" s="441"/>
      <c r="T69" s="441"/>
      <c r="U69" s="441"/>
      <c r="V69" s="441"/>
      <c r="W69" s="441"/>
      <c r="X69" s="441"/>
      <c r="Y69" s="441"/>
      <c r="Z69" s="441"/>
    </row>
    <row r="70" spans="1:26" ht="12.75" customHeight="1" x14ac:dyDescent="0.2">
      <c r="A70" s="441"/>
      <c r="B70" s="441"/>
      <c r="C70" s="447"/>
      <c r="D70" s="447"/>
      <c r="E70" s="447"/>
      <c r="F70" s="447"/>
      <c r="G70" s="447"/>
      <c r="H70" s="447"/>
      <c r="I70" s="447"/>
      <c r="J70" s="447"/>
      <c r="K70" s="447"/>
      <c r="L70" s="447"/>
      <c r="M70" s="447"/>
      <c r="N70" s="447"/>
      <c r="O70" s="447"/>
      <c r="P70" s="441"/>
      <c r="Q70" s="441"/>
      <c r="R70" s="441"/>
      <c r="S70" s="441"/>
      <c r="T70" s="441"/>
      <c r="U70" s="441"/>
      <c r="V70" s="441"/>
      <c r="W70" s="441"/>
      <c r="X70" s="441"/>
      <c r="Y70" s="441"/>
      <c r="Z70" s="441"/>
    </row>
    <row r="71" spans="1:26" ht="12.75" customHeight="1" x14ac:dyDescent="0.2">
      <c r="A71" s="441"/>
      <c r="B71" s="441"/>
      <c r="C71" s="447"/>
      <c r="D71" s="447"/>
      <c r="E71" s="447"/>
      <c r="F71" s="447"/>
      <c r="G71" s="447"/>
      <c r="H71" s="447"/>
      <c r="I71" s="447"/>
      <c r="J71" s="447"/>
      <c r="K71" s="447"/>
      <c r="L71" s="447"/>
      <c r="M71" s="447"/>
      <c r="N71" s="447"/>
      <c r="O71" s="447"/>
      <c r="P71" s="441"/>
      <c r="Q71" s="441"/>
      <c r="R71" s="441"/>
      <c r="S71" s="441"/>
      <c r="T71" s="441"/>
      <c r="U71" s="441"/>
      <c r="V71" s="441"/>
      <c r="W71" s="441"/>
      <c r="X71" s="441"/>
      <c r="Y71" s="441"/>
      <c r="Z71" s="441"/>
    </row>
    <row r="72" spans="1:26" ht="12.75" customHeight="1" x14ac:dyDescent="0.2">
      <c r="A72" s="441"/>
      <c r="B72" s="441"/>
      <c r="C72" s="447"/>
      <c r="D72" s="447"/>
      <c r="E72" s="447"/>
      <c r="F72" s="447"/>
      <c r="G72" s="447"/>
      <c r="H72" s="447"/>
      <c r="I72" s="447"/>
      <c r="J72" s="447"/>
      <c r="K72" s="447"/>
      <c r="L72" s="447"/>
      <c r="M72" s="447"/>
      <c r="N72" s="447"/>
      <c r="O72" s="447"/>
      <c r="P72" s="441"/>
      <c r="Q72" s="441"/>
      <c r="R72" s="441"/>
      <c r="S72" s="441"/>
      <c r="T72" s="441"/>
      <c r="U72" s="441"/>
      <c r="V72" s="441"/>
      <c r="W72" s="441"/>
      <c r="X72" s="441"/>
      <c r="Y72" s="441"/>
      <c r="Z72" s="441"/>
    </row>
    <row r="73" spans="1:26" ht="12.75" customHeight="1" x14ac:dyDescent="0.2">
      <c r="A73" s="441"/>
      <c r="B73" s="441"/>
      <c r="C73" s="447"/>
      <c r="D73" s="447"/>
      <c r="E73" s="447"/>
      <c r="F73" s="447"/>
      <c r="G73" s="447"/>
      <c r="H73" s="447"/>
      <c r="I73" s="447"/>
      <c r="J73" s="447"/>
      <c r="K73" s="447"/>
      <c r="L73" s="447"/>
      <c r="M73" s="447"/>
      <c r="N73" s="447"/>
      <c r="O73" s="447"/>
      <c r="P73" s="441"/>
      <c r="Q73" s="441"/>
      <c r="R73" s="441"/>
      <c r="S73" s="441"/>
      <c r="T73" s="441"/>
      <c r="U73" s="441"/>
      <c r="V73" s="441"/>
      <c r="W73" s="441"/>
      <c r="X73" s="441"/>
      <c r="Y73" s="441"/>
      <c r="Z73" s="441"/>
    </row>
    <row r="74" spans="1:26" ht="12.75" customHeight="1" x14ac:dyDescent="0.2">
      <c r="A74" s="441"/>
      <c r="B74" s="441"/>
      <c r="C74" s="447"/>
      <c r="D74" s="447"/>
      <c r="E74" s="447"/>
      <c r="F74" s="447"/>
      <c r="G74" s="447"/>
      <c r="H74" s="447"/>
      <c r="I74" s="447"/>
      <c r="J74" s="447"/>
      <c r="K74" s="447"/>
      <c r="L74" s="447"/>
      <c r="M74" s="447"/>
      <c r="N74" s="447"/>
      <c r="O74" s="447"/>
      <c r="P74" s="441"/>
      <c r="Q74" s="441"/>
      <c r="R74" s="441"/>
      <c r="S74" s="441"/>
      <c r="T74" s="441"/>
      <c r="U74" s="441"/>
      <c r="V74" s="441"/>
      <c r="W74" s="441"/>
      <c r="X74" s="441"/>
      <c r="Y74" s="441"/>
      <c r="Z74" s="441"/>
    </row>
    <row r="75" spans="1:26" ht="12.75" customHeight="1" x14ac:dyDescent="0.2">
      <c r="A75" s="441"/>
      <c r="B75" s="441"/>
      <c r="C75" s="447"/>
      <c r="D75" s="447"/>
      <c r="E75" s="447"/>
      <c r="F75" s="447"/>
      <c r="G75" s="447"/>
      <c r="H75" s="447"/>
      <c r="I75" s="447"/>
      <c r="J75" s="447"/>
      <c r="K75" s="447"/>
      <c r="L75" s="447"/>
      <c r="M75" s="447"/>
      <c r="N75" s="447"/>
      <c r="O75" s="447"/>
      <c r="P75" s="441"/>
      <c r="Q75" s="441"/>
      <c r="R75" s="441"/>
      <c r="S75" s="441"/>
      <c r="T75" s="441"/>
      <c r="U75" s="441"/>
      <c r="V75" s="441"/>
      <c r="W75" s="441"/>
      <c r="X75" s="441"/>
      <c r="Y75" s="441"/>
      <c r="Z75" s="441"/>
    </row>
    <row r="76" spans="1:26" ht="12.75" customHeight="1" x14ac:dyDescent="0.2">
      <c r="A76" s="441"/>
      <c r="B76" s="441"/>
      <c r="C76" s="447"/>
      <c r="D76" s="447"/>
      <c r="E76" s="447"/>
      <c r="F76" s="447"/>
      <c r="G76" s="447"/>
      <c r="H76" s="447"/>
      <c r="I76" s="447"/>
      <c r="J76" s="447"/>
      <c r="K76" s="447"/>
      <c r="L76" s="447"/>
      <c r="M76" s="447"/>
      <c r="N76" s="447"/>
      <c r="O76" s="447"/>
      <c r="P76" s="441"/>
      <c r="Q76" s="441"/>
      <c r="R76" s="441"/>
      <c r="S76" s="441"/>
      <c r="T76" s="441"/>
      <c r="U76" s="441"/>
      <c r="V76" s="441"/>
      <c r="W76" s="441"/>
      <c r="X76" s="441"/>
      <c r="Y76" s="441"/>
      <c r="Z76" s="441"/>
    </row>
    <row r="77" spans="1:26" ht="12.75" customHeight="1" x14ac:dyDescent="0.2">
      <c r="A77" s="441"/>
      <c r="B77" s="441"/>
      <c r="C77" s="447"/>
      <c r="D77" s="447"/>
      <c r="E77" s="447"/>
      <c r="F77" s="447"/>
      <c r="G77" s="447"/>
      <c r="H77" s="447"/>
      <c r="I77" s="447"/>
      <c r="J77" s="447"/>
      <c r="K77" s="447"/>
      <c r="L77" s="447"/>
      <c r="M77" s="447"/>
      <c r="N77" s="447"/>
      <c r="O77" s="447"/>
      <c r="P77" s="441"/>
      <c r="Q77" s="441"/>
      <c r="R77" s="441"/>
      <c r="S77" s="441"/>
      <c r="T77" s="441"/>
      <c r="U77" s="441"/>
      <c r="V77" s="441"/>
      <c r="W77" s="441"/>
      <c r="X77" s="441"/>
      <c r="Y77" s="441"/>
      <c r="Z77" s="441"/>
    </row>
    <row r="78" spans="1:26" ht="12.75" customHeight="1" x14ac:dyDescent="0.2">
      <c r="A78" s="441"/>
      <c r="B78" s="441"/>
      <c r="C78" s="447"/>
      <c r="D78" s="447"/>
      <c r="E78" s="447"/>
      <c r="F78" s="447"/>
      <c r="G78" s="447"/>
      <c r="H78" s="447"/>
      <c r="I78" s="447"/>
      <c r="J78" s="447"/>
      <c r="K78" s="447"/>
      <c r="L78" s="447"/>
      <c r="M78" s="447"/>
      <c r="N78" s="447"/>
      <c r="O78" s="447"/>
      <c r="P78" s="441"/>
      <c r="Q78" s="441"/>
      <c r="R78" s="441"/>
      <c r="S78" s="441"/>
      <c r="T78" s="441"/>
      <c r="U78" s="441"/>
      <c r="V78" s="441"/>
      <c r="W78" s="441"/>
      <c r="X78" s="441"/>
      <c r="Y78" s="441"/>
      <c r="Z78" s="441"/>
    </row>
    <row r="79" spans="1:26" ht="12.75" customHeight="1" x14ac:dyDescent="0.2">
      <c r="A79" s="441"/>
      <c r="B79" s="441"/>
      <c r="C79" s="447"/>
      <c r="D79" s="447"/>
      <c r="E79" s="447"/>
      <c r="F79" s="447"/>
      <c r="G79" s="447"/>
      <c r="H79" s="447"/>
      <c r="I79" s="447"/>
      <c r="J79" s="447"/>
      <c r="K79" s="447"/>
      <c r="L79" s="447"/>
      <c r="M79" s="447"/>
      <c r="N79" s="447"/>
      <c r="O79" s="447"/>
      <c r="P79" s="441"/>
      <c r="Q79" s="441"/>
      <c r="R79" s="441"/>
      <c r="S79" s="441"/>
      <c r="T79" s="441"/>
      <c r="U79" s="441"/>
      <c r="V79" s="441"/>
      <c r="W79" s="441"/>
      <c r="X79" s="441"/>
      <c r="Y79" s="441"/>
      <c r="Z79" s="441"/>
    </row>
    <row r="80" spans="1:26" ht="12.75" customHeight="1" x14ac:dyDescent="0.2">
      <c r="A80" s="441"/>
      <c r="B80" s="441"/>
      <c r="C80" s="447"/>
      <c r="D80" s="447"/>
      <c r="E80" s="447"/>
      <c r="F80" s="447"/>
      <c r="G80" s="447"/>
      <c r="H80" s="447"/>
      <c r="I80" s="447"/>
      <c r="J80" s="447"/>
      <c r="K80" s="447"/>
      <c r="L80" s="447"/>
      <c r="M80" s="447"/>
      <c r="N80" s="447"/>
      <c r="O80" s="447"/>
      <c r="P80" s="441"/>
      <c r="Q80" s="441"/>
      <c r="R80" s="441"/>
      <c r="S80" s="441"/>
      <c r="T80" s="441"/>
      <c r="U80" s="441"/>
      <c r="V80" s="441"/>
      <c r="W80" s="441"/>
      <c r="X80" s="441"/>
      <c r="Y80" s="441"/>
      <c r="Z80" s="441"/>
    </row>
    <row r="81" spans="1:26" ht="12.75" customHeight="1" x14ac:dyDescent="0.2">
      <c r="A81" s="441"/>
      <c r="B81" s="441"/>
      <c r="C81" s="447"/>
      <c r="D81" s="447"/>
      <c r="E81" s="447"/>
      <c r="F81" s="447"/>
      <c r="G81" s="447"/>
      <c r="H81" s="447"/>
      <c r="I81" s="447"/>
      <c r="J81" s="447"/>
      <c r="K81" s="447"/>
      <c r="L81" s="447"/>
      <c r="M81" s="447"/>
      <c r="N81" s="447"/>
      <c r="O81" s="447"/>
      <c r="P81" s="441"/>
      <c r="Q81" s="441"/>
      <c r="R81" s="441"/>
      <c r="S81" s="441"/>
      <c r="T81" s="441"/>
      <c r="U81" s="441"/>
      <c r="V81" s="441"/>
      <c r="W81" s="441"/>
      <c r="X81" s="441"/>
      <c r="Y81" s="441"/>
      <c r="Z81" s="441"/>
    </row>
    <row r="82" spans="1:26" ht="12.75" customHeight="1" x14ac:dyDescent="0.2">
      <c r="A82" s="441"/>
      <c r="B82" s="441"/>
      <c r="C82" s="447"/>
      <c r="D82" s="447"/>
      <c r="E82" s="447"/>
      <c r="F82" s="447"/>
      <c r="G82" s="447"/>
      <c r="H82" s="447"/>
      <c r="I82" s="447"/>
      <c r="J82" s="447"/>
      <c r="K82" s="447"/>
      <c r="L82" s="447"/>
      <c r="M82" s="447"/>
      <c r="N82" s="447"/>
      <c r="O82" s="447"/>
      <c r="P82" s="441"/>
      <c r="Q82" s="441"/>
      <c r="R82" s="441"/>
      <c r="S82" s="441"/>
      <c r="T82" s="441"/>
      <c r="U82" s="441"/>
      <c r="V82" s="441"/>
      <c r="W82" s="441"/>
      <c r="X82" s="441"/>
      <c r="Y82" s="441"/>
      <c r="Z82" s="441"/>
    </row>
    <row r="83" spans="1:26" ht="12.75" customHeight="1" x14ac:dyDescent="0.2">
      <c r="A83" s="441"/>
      <c r="B83" s="441"/>
      <c r="C83" s="447"/>
      <c r="D83" s="447"/>
      <c r="E83" s="447"/>
      <c r="F83" s="447"/>
      <c r="G83" s="447"/>
      <c r="H83" s="447"/>
      <c r="I83" s="447"/>
      <c r="J83" s="447"/>
      <c r="K83" s="447"/>
      <c r="L83" s="447"/>
      <c r="M83" s="447"/>
      <c r="N83" s="447"/>
      <c r="O83" s="447"/>
      <c r="P83" s="441"/>
      <c r="Q83" s="441"/>
      <c r="R83" s="441"/>
      <c r="S83" s="441"/>
      <c r="T83" s="441"/>
      <c r="U83" s="441"/>
      <c r="V83" s="441"/>
      <c r="W83" s="441"/>
      <c r="X83" s="441"/>
      <c r="Y83" s="441"/>
      <c r="Z83" s="441"/>
    </row>
    <row r="84" spans="1:26" ht="12.75" customHeight="1" x14ac:dyDescent="0.2">
      <c r="A84" s="441"/>
      <c r="B84" s="441"/>
      <c r="C84" s="447"/>
      <c r="D84" s="447"/>
      <c r="E84" s="447"/>
      <c r="F84" s="447"/>
      <c r="G84" s="447"/>
      <c r="H84" s="447"/>
      <c r="I84" s="447"/>
      <c r="J84" s="447"/>
      <c r="K84" s="447"/>
      <c r="L84" s="447"/>
      <c r="M84" s="447"/>
      <c r="N84" s="447"/>
      <c r="O84" s="447"/>
      <c r="P84" s="441"/>
      <c r="Q84" s="441"/>
      <c r="R84" s="441"/>
      <c r="S84" s="441"/>
      <c r="T84" s="441"/>
      <c r="U84" s="441"/>
      <c r="V84" s="441"/>
      <c r="W84" s="441"/>
      <c r="X84" s="441"/>
      <c r="Y84" s="441"/>
      <c r="Z84" s="441"/>
    </row>
    <row r="85" spans="1:26" ht="12.75" customHeight="1" x14ac:dyDescent="0.2">
      <c r="A85" s="441"/>
      <c r="B85" s="441"/>
      <c r="C85" s="447"/>
      <c r="D85" s="447"/>
      <c r="E85" s="447"/>
      <c r="F85" s="447"/>
      <c r="G85" s="447"/>
      <c r="H85" s="447"/>
      <c r="I85" s="447"/>
      <c r="J85" s="447"/>
      <c r="K85" s="447"/>
      <c r="L85" s="447"/>
      <c r="M85" s="447"/>
      <c r="N85" s="447"/>
      <c r="O85" s="447"/>
      <c r="P85" s="441"/>
      <c r="Q85" s="441"/>
      <c r="R85" s="441"/>
      <c r="S85" s="441"/>
      <c r="T85" s="441"/>
      <c r="U85" s="441"/>
      <c r="V85" s="441"/>
      <c r="W85" s="441"/>
      <c r="X85" s="441"/>
      <c r="Y85" s="441"/>
      <c r="Z85" s="441"/>
    </row>
    <row r="86" spans="1:26" ht="12.75" customHeight="1" x14ac:dyDescent="0.2">
      <c r="A86" s="441"/>
      <c r="B86" s="441"/>
      <c r="C86" s="447"/>
      <c r="D86" s="447"/>
      <c r="E86" s="447"/>
      <c r="F86" s="447"/>
      <c r="G86" s="447"/>
      <c r="H86" s="447"/>
      <c r="I86" s="447"/>
      <c r="J86" s="447"/>
      <c r="K86" s="447"/>
      <c r="L86" s="447"/>
      <c r="M86" s="447"/>
      <c r="N86" s="447"/>
      <c r="O86" s="447"/>
      <c r="P86" s="441"/>
      <c r="Q86" s="441"/>
      <c r="R86" s="441"/>
      <c r="S86" s="441"/>
      <c r="T86" s="441"/>
      <c r="U86" s="441"/>
      <c r="V86" s="441"/>
      <c r="W86" s="441"/>
      <c r="X86" s="441"/>
      <c r="Y86" s="441"/>
      <c r="Z86" s="441"/>
    </row>
    <row r="87" spans="1:26" ht="12.75" customHeight="1" x14ac:dyDescent="0.2">
      <c r="A87" s="441"/>
      <c r="B87" s="441"/>
      <c r="C87" s="447"/>
      <c r="D87" s="447"/>
      <c r="E87" s="447"/>
      <c r="F87" s="447"/>
      <c r="G87" s="447"/>
      <c r="H87" s="447"/>
      <c r="I87" s="447"/>
      <c r="J87" s="447"/>
      <c r="K87" s="447"/>
      <c r="L87" s="447"/>
      <c r="M87" s="447"/>
      <c r="N87" s="447"/>
      <c r="O87" s="447"/>
      <c r="P87" s="441"/>
      <c r="Q87" s="441"/>
      <c r="R87" s="441"/>
      <c r="S87" s="441"/>
      <c r="T87" s="441"/>
      <c r="U87" s="441"/>
      <c r="V87" s="441"/>
      <c r="W87" s="441"/>
      <c r="X87" s="441"/>
      <c r="Y87" s="441"/>
      <c r="Z87" s="441"/>
    </row>
    <row r="88" spans="1:26" ht="12.75" customHeight="1" x14ac:dyDescent="0.2">
      <c r="A88" s="441"/>
      <c r="B88" s="441"/>
      <c r="C88" s="447"/>
      <c r="D88" s="447"/>
      <c r="E88" s="447"/>
      <c r="F88" s="447"/>
      <c r="G88" s="447"/>
      <c r="H88" s="447"/>
      <c r="I88" s="447"/>
      <c r="J88" s="447"/>
      <c r="K88" s="447"/>
      <c r="L88" s="447"/>
      <c r="M88" s="447"/>
      <c r="N88" s="447"/>
      <c r="O88" s="447"/>
      <c r="P88" s="441"/>
      <c r="Q88" s="441"/>
      <c r="R88" s="441"/>
      <c r="S88" s="441"/>
      <c r="T88" s="441"/>
      <c r="U88" s="441"/>
      <c r="V88" s="441"/>
      <c r="W88" s="441"/>
      <c r="X88" s="441"/>
      <c r="Y88" s="441"/>
      <c r="Z88" s="441"/>
    </row>
    <row r="89" spans="1:26" ht="12.75" customHeight="1" x14ac:dyDescent="0.2">
      <c r="A89" s="441"/>
      <c r="B89" s="441"/>
      <c r="C89" s="447"/>
      <c r="D89" s="447"/>
      <c r="E89" s="447"/>
      <c r="F89" s="447"/>
      <c r="G89" s="447"/>
      <c r="H89" s="447"/>
      <c r="I89" s="447"/>
      <c r="J89" s="447"/>
      <c r="K89" s="447"/>
      <c r="L89" s="447"/>
      <c r="M89" s="447"/>
      <c r="N89" s="447"/>
      <c r="O89" s="447"/>
      <c r="P89" s="441"/>
      <c r="Q89" s="441"/>
      <c r="R89" s="441"/>
      <c r="S89" s="441"/>
      <c r="T89" s="441"/>
      <c r="U89" s="441"/>
      <c r="V89" s="441"/>
      <c r="W89" s="441"/>
      <c r="X89" s="441"/>
      <c r="Y89" s="441"/>
      <c r="Z89" s="441"/>
    </row>
    <row r="90" spans="1:26" ht="12.75" customHeight="1" x14ac:dyDescent="0.2">
      <c r="A90" s="441"/>
      <c r="B90" s="441"/>
      <c r="C90" s="447"/>
      <c r="D90" s="447"/>
      <c r="E90" s="447"/>
      <c r="F90" s="447"/>
      <c r="G90" s="447"/>
      <c r="H90" s="447"/>
      <c r="I90" s="447"/>
      <c r="J90" s="447"/>
      <c r="K90" s="447"/>
      <c r="L90" s="447"/>
      <c r="M90" s="447"/>
      <c r="N90" s="447"/>
      <c r="O90" s="447"/>
      <c r="P90" s="441"/>
      <c r="Q90" s="441"/>
      <c r="R90" s="441"/>
      <c r="S90" s="441"/>
      <c r="T90" s="441"/>
      <c r="U90" s="441"/>
      <c r="V90" s="441"/>
      <c r="W90" s="441"/>
      <c r="X90" s="441"/>
      <c r="Y90" s="441"/>
      <c r="Z90" s="441"/>
    </row>
    <row r="91" spans="1:26" ht="12.75" customHeight="1" x14ac:dyDescent="0.2">
      <c r="A91" s="441"/>
      <c r="B91" s="441"/>
      <c r="C91" s="447"/>
      <c r="D91" s="447"/>
      <c r="E91" s="447"/>
      <c r="F91" s="447"/>
      <c r="G91" s="447"/>
      <c r="H91" s="447"/>
      <c r="I91" s="447"/>
      <c r="J91" s="447"/>
      <c r="K91" s="447"/>
      <c r="L91" s="447"/>
      <c r="M91" s="447"/>
      <c r="N91" s="447"/>
      <c r="O91" s="447"/>
      <c r="P91" s="441"/>
      <c r="Q91" s="441"/>
      <c r="R91" s="441"/>
      <c r="S91" s="441"/>
      <c r="T91" s="441"/>
      <c r="U91" s="441"/>
      <c r="V91" s="441"/>
      <c r="W91" s="441"/>
      <c r="X91" s="441"/>
      <c r="Y91" s="441"/>
      <c r="Z91" s="441"/>
    </row>
    <row r="92" spans="1:26" ht="12.75" customHeight="1" x14ac:dyDescent="0.2">
      <c r="A92" s="441"/>
      <c r="B92" s="441"/>
      <c r="C92" s="447"/>
      <c r="D92" s="447"/>
      <c r="E92" s="447"/>
      <c r="F92" s="447"/>
      <c r="G92" s="447"/>
      <c r="H92" s="447"/>
      <c r="I92" s="447"/>
      <c r="J92" s="447"/>
      <c r="K92" s="447"/>
      <c r="L92" s="447"/>
      <c r="M92" s="447"/>
      <c r="N92" s="447"/>
      <c r="O92" s="447"/>
      <c r="P92" s="441"/>
      <c r="Q92" s="441"/>
      <c r="R92" s="441"/>
      <c r="S92" s="441"/>
      <c r="T92" s="441"/>
      <c r="U92" s="441"/>
      <c r="V92" s="441"/>
      <c r="W92" s="441"/>
      <c r="X92" s="441"/>
      <c r="Y92" s="441"/>
      <c r="Z92" s="441"/>
    </row>
    <row r="93" spans="1:26" ht="12.75" customHeight="1" x14ac:dyDescent="0.2">
      <c r="A93" s="441"/>
      <c r="B93" s="441"/>
      <c r="C93" s="447"/>
      <c r="D93" s="447"/>
      <c r="E93" s="447"/>
      <c r="F93" s="447"/>
      <c r="G93" s="447"/>
      <c r="H93" s="447"/>
      <c r="I93" s="447"/>
      <c r="J93" s="447"/>
      <c r="K93" s="447"/>
      <c r="L93" s="447"/>
      <c r="M93" s="447"/>
      <c r="N93" s="447"/>
      <c r="O93" s="447"/>
      <c r="P93" s="441"/>
      <c r="Q93" s="441"/>
      <c r="R93" s="441"/>
      <c r="S93" s="441"/>
      <c r="T93" s="441"/>
      <c r="U93" s="441"/>
      <c r="V93" s="441"/>
      <c r="W93" s="441"/>
      <c r="X93" s="441"/>
      <c r="Y93" s="441"/>
      <c r="Z93" s="441"/>
    </row>
    <row r="94" spans="1:26" ht="12.75" customHeight="1" x14ac:dyDescent="0.2">
      <c r="A94" s="441"/>
      <c r="B94" s="441"/>
      <c r="C94" s="447"/>
      <c r="D94" s="447"/>
      <c r="E94" s="447"/>
      <c r="F94" s="447"/>
      <c r="G94" s="447"/>
      <c r="H94" s="447"/>
      <c r="I94" s="447"/>
      <c r="J94" s="447"/>
      <c r="K94" s="447"/>
      <c r="L94" s="447"/>
      <c r="M94" s="447"/>
      <c r="N94" s="447"/>
      <c r="O94" s="447"/>
      <c r="P94" s="441"/>
      <c r="Q94" s="441"/>
      <c r="R94" s="441"/>
      <c r="S94" s="441"/>
      <c r="T94" s="441"/>
      <c r="U94" s="441"/>
      <c r="V94" s="441"/>
      <c r="W94" s="441"/>
      <c r="X94" s="441"/>
      <c r="Y94" s="441"/>
      <c r="Z94" s="441"/>
    </row>
    <row r="95" spans="1:26" ht="12.75" customHeight="1" x14ac:dyDescent="0.2">
      <c r="A95" s="441"/>
      <c r="B95" s="441"/>
      <c r="C95" s="447"/>
      <c r="D95" s="447"/>
      <c r="E95" s="447"/>
      <c r="F95" s="447"/>
      <c r="G95" s="447"/>
      <c r="H95" s="447"/>
      <c r="I95" s="447"/>
      <c r="J95" s="447"/>
      <c r="K95" s="447"/>
      <c r="L95" s="447"/>
      <c r="M95" s="447"/>
      <c r="N95" s="447"/>
      <c r="O95" s="447"/>
      <c r="P95" s="441"/>
      <c r="Q95" s="441"/>
      <c r="R95" s="441"/>
      <c r="S95" s="441"/>
      <c r="T95" s="441"/>
      <c r="U95" s="441"/>
      <c r="V95" s="441"/>
      <c r="W95" s="441"/>
      <c r="X95" s="441"/>
      <c r="Y95" s="441"/>
      <c r="Z95" s="441"/>
    </row>
    <row r="96" spans="1:26" ht="12.75" customHeight="1" x14ac:dyDescent="0.2">
      <c r="A96" s="441"/>
      <c r="B96" s="441"/>
      <c r="C96" s="447"/>
      <c r="D96" s="447"/>
      <c r="E96" s="447"/>
      <c r="F96" s="447"/>
      <c r="G96" s="447"/>
      <c r="H96" s="447"/>
      <c r="I96" s="447"/>
      <c r="J96" s="447"/>
      <c r="K96" s="447"/>
      <c r="L96" s="447"/>
      <c r="M96" s="447"/>
      <c r="N96" s="447"/>
      <c r="O96" s="447"/>
      <c r="P96" s="441"/>
      <c r="Q96" s="441"/>
      <c r="R96" s="441"/>
      <c r="S96" s="441"/>
      <c r="T96" s="441"/>
      <c r="U96" s="441"/>
      <c r="V96" s="441"/>
      <c r="W96" s="441"/>
      <c r="X96" s="441"/>
      <c r="Y96" s="441"/>
      <c r="Z96" s="441"/>
    </row>
    <row r="97" spans="1:26" ht="12.75" customHeight="1" x14ac:dyDescent="0.2">
      <c r="A97" s="441"/>
      <c r="B97" s="441"/>
      <c r="C97" s="447"/>
      <c r="D97" s="447"/>
      <c r="E97" s="447"/>
      <c r="F97" s="447"/>
      <c r="G97" s="447"/>
      <c r="H97" s="447"/>
      <c r="I97" s="447"/>
      <c r="J97" s="447"/>
      <c r="K97" s="447"/>
      <c r="L97" s="447"/>
      <c r="M97" s="447"/>
      <c r="N97" s="447"/>
      <c r="O97" s="447"/>
      <c r="P97" s="441"/>
      <c r="Q97" s="441"/>
      <c r="R97" s="441"/>
      <c r="S97" s="441"/>
      <c r="T97" s="441"/>
      <c r="U97" s="441"/>
      <c r="V97" s="441"/>
      <c r="W97" s="441"/>
      <c r="X97" s="441"/>
      <c r="Y97" s="441"/>
      <c r="Z97" s="441"/>
    </row>
    <row r="98" spans="1:26" ht="12.75" customHeight="1" x14ac:dyDescent="0.2">
      <c r="A98" s="441"/>
      <c r="B98" s="441"/>
      <c r="C98" s="447"/>
      <c r="D98" s="447"/>
      <c r="E98" s="447"/>
      <c r="F98" s="447"/>
      <c r="G98" s="447"/>
      <c r="H98" s="447"/>
      <c r="I98" s="447"/>
      <c r="J98" s="447"/>
      <c r="K98" s="447"/>
      <c r="L98" s="447"/>
      <c r="M98" s="447"/>
      <c r="N98" s="447"/>
      <c r="O98" s="447"/>
      <c r="P98" s="441"/>
      <c r="Q98" s="441"/>
      <c r="R98" s="441"/>
      <c r="S98" s="441"/>
      <c r="T98" s="441"/>
      <c r="U98" s="441"/>
      <c r="V98" s="441"/>
      <c r="W98" s="441"/>
      <c r="X98" s="441"/>
      <c r="Y98" s="441"/>
      <c r="Z98" s="441"/>
    </row>
    <row r="99" spans="1:26" ht="12.75" customHeight="1" x14ac:dyDescent="0.2">
      <c r="A99" s="441"/>
      <c r="B99" s="441"/>
      <c r="C99" s="447"/>
      <c r="D99" s="447"/>
      <c r="E99" s="447"/>
      <c r="F99" s="447"/>
      <c r="G99" s="447"/>
      <c r="H99" s="447"/>
      <c r="I99" s="447"/>
      <c r="J99" s="447"/>
      <c r="K99" s="447"/>
      <c r="L99" s="447"/>
      <c r="M99" s="447"/>
      <c r="N99" s="447"/>
      <c r="O99" s="447"/>
      <c r="P99" s="441"/>
      <c r="Q99" s="441"/>
      <c r="R99" s="441"/>
      <c r="S99" s="441"/>
      <c r="T99" s="441"/>
      <c r="U99" s="441"/>
      <c r="V99" s="441"/>
      <c r="W99" s="441"/>
      <c r="X99" s="441"/>
      <c r="Y99" s="441"/>
      <c r="Z99" s="441"/>
    </row>
    <row r="100" spans="1:26" ht="12.75" customHeight="1" x14ac:dyDescent="0.2">
      <c r="A100" s="441"/>
      <c r="B100" s="441"/>
      <c r="C100" s="447"/>
      <c r="D100" s="447"/>
      <c r="E100" s="447"/>
      <c r="F100" s="447"/>
      <c r="G100" s="447"/>
      <c r="H100" s="447"/>
      <c r="I100" s="447"/>
      <c r="J100" s="447"/>
      <c r="K100" s="447"/>
      <c r="L100" s="447"/>
      <c r="M100" s="447"/>
      <c r="N100" s="447"/>
      <c r="O100" s="447"/>
      <c r="P100" s="441"/>
      <c r="Q100" s="441"/>
      <c r="R100" s="441"/>
      <c r="S100" s="441"/>
      <c r="T100" s="441"/>
      <c r="U100" s="441"/>
      <c r="V100" s="441"/>
      <c r="W100" s="441"/>
      <c r="X100" s="441"/>
      <c r="Y100" s="441"/>
      <c r="Z100" s="441"/>
    </row>
    <row r="101" spans="1:26" ht="12.75" customHeight="1" x14ac:dyDescent="0.2">
      <c r="A101" s="441"/>
      <c r="B101" s="441"/>
      <c r="C101" s="447"/>
      <c r="D101" s="447"/>
      <c r="E101" s="447"/>
      <c r="F101" s="447"/>
      <c r="G101" s="447"/>
      <c r="H101" s="447"/>
      <c r="I101" s="447"/>
      <c r="J101" s="447"/>
      <c r="K101" s="447"/>
      <c r="L101" s="447"/>
      <c r="M101" s="447"/>
      <c r="N101" s="447"/>
      <c r="O101" s="447"/>
      <c r="P101" s="441"/>
      <c r="Q101" s="441"/>
      <c r="R101" s="441"/>
      <c r="S101" s="441"/>
      <c r="T101" s="441"/>
      <c r="U101" s="441"/>
      <c r="V101" s="441"/>
      <c r="W101" s="441"/>
      <c r="X101" s="441"/>
      <c r="Y101" s="441"/>
      <c r="Z101" s="441"/>
    </row>
    <row r="102" spans="1:26" ht="12.75" customHeight="1" x14ac:dyDescent="0.2">
      <c r="A102" s="441"/>
      <c r="B102" s="441"/>
      <c r="C102" s="447"/>
      <c r="D102" s="447"/>
      <c r="E102" s="447"/>
      <c r="F102" s="447"/>
      <c r="G102" s="447"/>
      <c r="H102" s="447"/>
      <c r="I102" s="447"/>
      <c r="J102" s="447"/>
      <c r="K102" s="447"/>
      <c r="L102" s="447"/>
      <c r="M102" s="447"/>
      <c r="N102" s="447"/>
      <c r="O102" s="447"/>
      <c r="P102" s="441"/>
      <c r="Q102" s="441"/>
      <c r="R102" s="441"/>
      <c r="S102" s="441"/>
      <c r="T102" s="441"/>
      <c r="U102" s="441"/>
      <c r="V102" s="441"/>
      <c r="W102" s="441"/>
      <c r="X102" s="441"/>
      <c r="Y102" s="441"/>
      <c r="Z102" s="441"/>
    </row>
    <row r="103" spans="1:26" ht="12.75" customHeight="1" x14ac:dyDescent="0.2">
      <c r="A103" s="441"/>
      <c r="B103" s="441"/>
      <c r="C103" s="447"/>
      <c r="D103" s="447"/>
      <c r="E103" s="447"/>
      <c r="F103" s="447"/>
      <c r="G103" s="447"/>
      <c r="H103" s="447"/>
      <c r="I103" s="447"/>
      <c r="J103" s="447"/>
      <c r="K103" s="447"/>
      <c r="L103" s="447"/>
      <c r="M103" s="447"/>
      <c r="N103" s="447"/>
      <c r="O103" s="447"/>
      <c r="P103" s="441"/>
      <c r="Q103" s="441"/>
      <c r="R103" s="441"/>
      <c r="S103" s="441"/>
      <c r="T103" s="441"/>
      <c r="U103" s="441"/>
      <c r="V103" s="441"/>
      <c r="W103" s="441"/>
      <c r="X103" s="441"/>
      <c r="Y103" s="441"/>
      <c r="Z103" s="441"/>
    </row>
    <row r="104" spans="1:26" ht="12.75" customHeight="1" x14ac:dyDescent="0.2">
      <c r="A104" s="441"/>
      <c r="B104" s="441"/>
      <c r="C104" s="447"/>
      <c r="D104" s="447"/>
      <c r="E104" s="447"/>
      <c r="F104" s="447"/>
      <c r="G104" s="447"/>
      <c r="H104" s="447"/>
      <c r="I104" s="447"/>
      <c r="J104" s="447"/>
      <c r="K104" s="447"/>
      <c r="L104" s="447"/>
      <c r="M104" s="447"/>
      <c r="N104" s="447"/>
      <c r="O104" s="447"/>
      <c r="P104" s="441"/>
      <c r="Q104" s="441"/>
      <c r="R104" s="441"/>
      <c r="S104" s="441"/>
      <c r="T104" s="441"/>
      <c r="U104" s="441"/>
      <c r="V104" s="441"/>
      <c r="W104" s="441"/>
      <c r="X104" s="441"/>
      <c r="Y104" s="441"/>
      <c r="Z104" s="441"/>
    </row>
    <row r="105" spans="1:26" ht="12.75" customHeight="1" x14ac:dyDescent="0.2">
      <c r="A105" s="441"/>
      <c r="B105" s="441"/>
      <c r="C105" s="447"/>
      <c r="D105" s="447"/>
      <c r="E105" s="447"/>
      <c r="F105" s="447"/>
      <c r="G105" s="447"/>
      <c r="H105" s="447"/>
      <c r="I105" s="447"/>
      <c r="J105" s="447"/>
      <c r="K105" s="447"/>
      <c r="L105" s="447"/>
      <c r="M105" s="447"/>
      <c r="N105" s="447"/>
      <c r="O105" s="447"/>
      <c r="P105" s="441"/>
      <c r="Q105" s="441"/>
      <c r="R105" s="441"/>
      <c r="S105" s="441"/>
      <c r="T105" s="441"/>
      <c r="U105" s="441"/>
      <c r="V105" s="441"/>
      <c r="W105" s="441"/>
      <c r="X105" s="441"/>
      <c r="Y105" s="441"/>
      <c r="Z105" s="441"/>
    </row>
    <row r="106" spans="1:26" ht="12.75" customHeight="1" x14ac:dyDescent="0.2">
      <c r="A106" s="441"/>
      <c r="B106" s="441"/>
      <c r="C106" s="447"/>
      <c r="D106" s="447"/>
      <c r="E106" s="447"/>
      <c r="F106" s="447"/>
      <c r="G106" s="447"/>
      <c r="H106" s="447"/>
      <c r="I106" s="447"/>
      <c r="J106" s="447"/>
      <c r="K106" s="447"/>
      <c r="L106" s="447"/>
      <c r="M106" s="447"/>
      <c r="N106" s="447"/>
      <c r="O106" s="447"/>
      <c r="P106" s="441"/>
      <c r="Q106" s="441"/>
      <c r="R106" s="441"/>
      <c r="S106" s="441"/>
      <c r="T106" s="441"/>
      <c r="U106" s="441"/>
      <c r="V106" s="441"/>
      <c r="W106" s="441"/>
      <c r="X106" s="441"/>
      <c r="Y106" s="441"/>
      <c r="Z106" s="441"/>
    </row>
    <row r="107" spans="1:26" ht="12.75" customHeight="1" x14ac:dyDescent="0.2">
      <c r="A107" s="441"/>
      <c r="B107" s="441"/>
      <c r="C107" s="447"/>
      <c r="D107" s="447"/>
      <c r="E107" s="447"/>
      <c r="F107" s="447"/>
      <c r="G107" s="447"/>
      <c r="H107" s="447"/>
      <c r="I107" s="447"/>
      <c r="J107" s="447"/>
      <c r="K107" s="447"/>
      <c r="L107" s="447"/>
      <c r="M107" s="447"/>
      <c r="N107" s="447"/>
      <c r="O107" s="447"/>
      <c r="P107" s="441"/>
      <c r="Q107" s="441"/>
      <c r="R107" s="441"/>
      <c r="S107" s="441"/>
      <c r="T107" s="441"/>
      <c r="U107" s="441"/>
      <c r="V107" s="441"/>
      <c r="W107" s="441"/>
      <c r="X107" s="441"/>
      <c r="Y107" s="441"/>
      <c r="Z107" s="441"/>
    </row>
    <row r="108" spans="1:26" ht="12.75" customHeight="1" x14ac:dyDescent="0.2">
      <c r="A108" s="441"/>
      <c r="B108" s="441"/>
      <c r="C108" s="447"/>
      <c r="D108" s="447"/>
      <c r="E108" s="447"/>
      <c r="F108" s="447"/>
      <c r="G108" s="447"/>
      <c r="H108" s="447"/>
      <c r="I108" s="447"/>
      <c r="J108" s="447"/>
      <c r="K108" s="447"/>
      <c r="L108" s="447"/>
      <c r="M108" s="447"/>
      <c r="N108" s="447"/>
      <c r="O108" s="447"/>
      <c r="P108" s="441"/>
      <c r="Q108" s="441"/>
      <c r="R108" s="441"/>
      <c r="S108" s="441"/>
      <c r="T108" s="441"/>
      <c r="U108" s="441"/>
      <c r="V108" s="441"/>
      <c r="W108" s="441"/>
      <c r="X108" s="441"/>
      <c r="Y108" s="441"/>
      <c r="Z108" s="441"/>
    </row>
    <row r="109" spans="1:26" ht="12.75" customHeight="1" x14ac:dyDescent="0.2">
      <c r="A109" s="441"/>
      <c r="B109" s="441"/>
      <c r="C109" s="447"/>
      <c r="D109" s="447"/>
      <c r="E109" s="447"/>
      <c r="F109" s="447"/>
      <c r="G109" s="447"/>
      <c r="H109" s="447"/>
      <c r="I109" s="447"/>
      <c r="J109" s="447"/>
      <c r="K109" s="447"/>
      <c r="L109" s="447"/>
      <c r="M109" s="447"/>
      <c r="N109" s="447"/>
      <c r="O109" s="447"/>
      <c r="P109" s="441"/>
      <c r="Q109" s="441"/>
      <c r="R109" s="441"/>
      <c r="S109" s="441"/>
      <c r="T109" s="441"/>
      <c r="U109" s="441"/>
      <c r="V109" s="441"/>
      <c r="W109" s="441"/>
      <c r="X109" s="441"/>
      <c r="Y109" s="441"/>
      <c r="Z109" s="441"/>
    </row>
    <row r="110" spans="1:26" ht="12.75" customHeight="1" x14ac:dyDescent="0.2">
      <c r="A110" s="441"/>
      <c r="B110" s="441"/>
      <c r="C110" s="447"/>
      <c r="D110" s="447"/>
      <c r="E110" s="447"/>
      <c r="F110" s="447"/>
      <c r="G110" s="447"/>
      <c r="H110" s="447"/>
      <c r="I110" s="447"/>
      <c r="J110" s="447"/>
      <c r="K110" s="447"/>
      <c r="L110" s="447"/>
      <c r="M110" s="447"/>
      <c r="N110" s="447"/>
      <c r="O110" s="447"/>
      <c r="P110" s="441"/>
      <c r="Q110" s="441"/>
      <c r="R110" s="441"/>
      <c r="S110" s="441"/>
      <c r="T110" s="441"/>
      <c r="U110" s="441"/>
      <c r="V110" s="441"/>
      <c r="W110" s="441"/>
      <c r="X110" s="441"/>
      <c r="Y110" s="441"/>
      <c r="Z110" s="441"/>
    </row>
    <row r="111" spans="1:26" ht="12.75" customHeight="1" x14ac:dyDescent="0.2">
      <c r="A111" s="441"/>
      <c r="B111" s="441"/>
      <c r="C111" s="447"/>
      <c r="D111" s="447"/>
      <c r="E111" s="447"/>
      <c r="F111" s="447"/>
      <c r="G111" s="447"/>
      <c r="H111" s="447"/>
      <c r="I111" s="447"/>
      <c r="J111" s="447"/>
      <c r="K111" s="447"/>
      <c r="L111" s="447"/>
      <c r="M111" s="447"/>
      <c r="N111" s="447"/>
      <c r="O111" s="447"/>
      <c r="P111" s="441"/>
      <c r="Q111" s="441"/>
      <c r="R111" s="441"/>
      <c r="S111" s="441"/>
      <c r="T111" s="441"/>
      <c r="U111" s="441"/>
      <c r="V111" s="441"/>
      <c r="W111" s="441"/>
      <c r="X111" s="441"/>
      <c r="Y111" s="441"/>
      <c r="Z111" s="441"/>
    </row>
    <row r="112" spans="1:26" ht="12.75" customHeight="1" x14ac:dyDescent="0.2">
      <c r="A112" s="441"/>
      <c r="B112" s="441"/>
      <c r="C112" s="447"/>
      <c r="D112" s="447"/>
      <c r="E112" s="447"/>
      <c r="F112" s="447"/>
      <c r="G112" s="447"/>
      <c r="H112" s="447"/>
      <c r="I112" s="447"/>
      <c r="J112" s="447"/>
      <c r="K112" s="447"/>
      <c r="L112" s="447"/>
      <c r="M112" s="447"/>
      <c r="N112" s="447"/>
      <c r="O112" s="447"/>
      <c r="P112" s="441"/>
      <c r="Q112" s="441"/>
      <c r="R112" s="441"/>
      <c r="S112" s="441"/>
      <c r="T112" s="441"/>
      <c r="U112" s="441"/>
      <c r="V112" s="441"/>
      <c r="W112" s="441"/>
      <c r="X112" s="441"/>
      <c r="Y112" s="441"/>
      <c r="Z112" s="441"/>
    </row>
    <row r="113" spans="1:26" ht="12.75" customHeight="1" x14ac:dyDescent="0.2">
      <c r="A113" s="441"/>
      <c r="B113" s="441"/>
      <c r="C113" s="447"/>
      <c r="D113" s="447"/>
      <c r="E113" s="447"/>
      <c r="F113" s="447"/>
      <c r="G113" s="447"/>
      <c r="H113" s="447"/>
      <c r="I113" s="447"/>
      <c r="J113" s="447"/>
      <c r="K113" s="447"/>
      <c r="L113" s="447"/>
      <c r="M113" s="447"/>
      <c r="N113" s="447"/>
      <c r="O113" s="447"/>
      <c r="P113" s="441"/>
      <c r="Q113" s="441"/>
      <c r="R113" s="441"/>
      <c r="S113" s="441"/>
      <c r="T113" s="441"/>
      <c r="U113" s="441"/>
      <c r="V113" s="441"/>
      <c r="W113" s="441"/>
      <c r="X113" s="441"/>
      <c r="Y113" s="441"/>
      <c r="Z113" s="441"/>
    </row>
    <row r="114" spans="1:26" ht="12.75" customHeight="1" x14ac:dyDescent="0.2">
      <c r="A114" s="441"/>
      <c r="B114" s="441"/>
      <c r="C114" s="447"/>
      <c r="D114" s="447"/>
      <c r="E114" s="447"/>
      <c r="F114" s="447"/>
      <c r="G114" s="447"/>
      <c r="H114" s="447"/>
      <c r="I114" s="447"/>
      <c r="J114" s="447"/>
      <c r="K114" s="447"/>
      <c r="L114" s="447"/>
      <c r="M114" s="447"/>
      <c r="N114" s="447"/>
      <c r="O114" s="447"/>
      <c r="P114" s="441"/>
      <c r="Q114" s="441"/>
      <c r="R114" s="441"/>
      <c r="S114" s="441"/>
      <c r="T114" s="441"/>
      <c r="U114" s="441"/>
      <c r="V114" s="441"/>
      <c r="W114" s="441"/>
      <c r="X114" s="441"/>
      <c r="Y114" s="441"/>
      <c r="Z114" s="441"/>
    </row>
    <row r="115" spans="1:26" ht="12.75" customHeight="1" x14ac:dyDescent="0.2">
      <c r="A115" s="441"/>
      <c r="B115" s="441"/>
      <c r="C115" s="447"/>
      <c r="D115" s="447"/>
      <c r="E115" s="447"/>
      <c r="F115" s="447"/>
      <c r="G115" s="447"/>
      <c r="H115" s="447"/>
      <c r="I115" s="447"/>
      <c r="J115" s="447"/>
      <c r="K115" s="447"/>
      <c r="L115" s="447"/>
      <c r="M115" s="447"/>
      <c r="N115" s="447"/>
      <c r="O115" s="447"/>
      <c r="P115" s="441"/>
      <c r="Q115" s="441"/>
      <c r="R115" s="441"/>
      <c r="S115" s="441"/>
      <c r="T115" s="441"/>
      <c r="U115" s="441"/>
      <c r="V115" s="441"/>
      <c r="W115" s="441"/>
      <c r="X115" s="441"/>
      <c r="Y115" s="441"/>
      <c r="Z115" s="441"/>
    </row>
    <row r="116" spans="1:26" ht="12.75" customHeight="1" x14ac:dyDescent="0.2">
      <c r="A116" s="441"/>
      <c r="B116" s="441"/>
      <c r="C116" s="447"/>
      <c r="D116" s="447"/>
      <c r="E116" s="447"/>
      <c r="F116" s="447"/>
      <c r="G116" s="447"/>
      <c r="H116" s="447"/>
      <c r="I116" s="447"/>
      <c r="J116" s="447"/>
      <c r="K116" s="447"/>
      <c r="L116" s="447"/>
      <c r="M116" s="447"/>
      <c r="N116" s="447"/>
      <c r="O116" s="447"/>
      <c r="P116" s="441"/>
      <c r="Q116" s="441"/>
      <c r="R116" s="441"/>
      <c r="S116" s="441"/>
      <c r="T116" s="441"/>
      <c r="U116" s="441"/>
      <c r="V116" s="441"/>
      <c r="W116" s="441"/>
      <c r="X116" s="441"/>
      <c r="Y116" s="441"/>
      <c r="Z116" s="441"/>
    </row>
    <row r="117" spans="1:26" ht="12.75" customHeight="1" x14ac:dyDescent="0.2">
      <c r="A117" s="441"/>
      <c r="B117" s="441"/>
      <c r="C117" s="447"/>
      <c r="D117" s="447"/>
      <c r="E117" s="447"/>
      <c r="F117" s="447"/>
      <c r="G117" s="447"/>
      <c r="H117" s="447"/>
      <c r="I117" s="447"/>
      <c r="J117" s="447"/>
      <c r="K117" s="447"/>
      <c r="L117" s="447"/>
      <c r="M117" s="447"/>
      <c r="N117" s="447"/>
      <c r="O117" s="447"/>
      <c r="P117" s="441"/>
      <c r="Q117" s="441"/>
      <c r="R117" s="441"/>
      <c r="S117" s="441"/>
      <c r="T117" s="441"/>
      <c r="U117" s="441"/>
      <c r="V117" s="441"/>
      <c r="W117" s="441"/>
      <c r="X117" s="441"/>
      <c r="Y117" s="441"/>
      <c r="Z117" s="441"/>
    </row>
    <row r="118" spans="1:26" ht="12.75" customHeight="1" x14ac:dyDescent="0.2">
      <c r="A118" s="441"/>
      <c r="B118" s="441"/>
      <c r="C118" s="447"/>
      <c r="D118" s="447"/>
      <c r="E118" s="447"/>
      <c r="F118" s="447"/>
      <c r="G118" s="447"/>
      <c r="H118" s="447"/>
      <c r="I118" s="447"/>
      <c r="J118" s="447"/>
      <c r="K118" s="447"/>
      <c r="L118" s="447"/>
      <c r="M118" s="447"/>
      <c r="N118" s="447"/>
      <c r="O118" s="447"/>
      <c r="P118" s="441"/>
      <c r="Q118" s="441"/>
      <c r="R118" s="441"/>
      <c r="S118" s="441"/>
      <c r="T118" s="441"/>
      <c r="U118" s="441"/>
      <c r="V118" s="441"/>
      <c r="W118" s="441"/>
      <c r="X118" s="441"/>
      <c r="Y118" s="441"/>
      <c r="Z118" s="441"/>
    </row>
    <row r="119" spans="1:26" ht="12.75" customHeight="1" x14ac:dyDescent="0.2">
      <c r="A119" s="441"/>
      <c r="B119" s="441"/>
      <c r="C119" s="447"/>
      <c r="D119" s="447"/>
      <c r="E119" s="447"/>
      <c r="F119" s="447"/>
      <c r="G119" s="447"/>
      <c r="H119" s="447"/>
      <c r="I119" s="447"/>
      <c r="J119" s="447"/>
      <c r="K119" s="447"/>
      <c r="L119" s="447"/>
      <c r="M119" s="447"/>
      <c r="N119" s="447"/>
      <c r="O119" s="447"/>
      <c r="P119" s="441"/>
      <c r="Q119" s="441"/>
      <c r="R119" s="441"/>
      <c r="S119" s="441"/>
      <c r="T119" s="441"/>
      <c r="U119" s="441"/>
      <c r="V119" s="441"/>
      <c r="W119" s="441"/>
      <c r="X119" s="441"/>
      <c r="Y119" s="441"/>
      <c r="Z119" s="441"/>
    </row>
    <row r="120" spans="1:26" ht="12.75" customHeight="1" x14ac:dyDescent="0.2">
      <c r="A120" s="441"/>
      <c r="B120" s="441"/>
      <c r="C120" s="447"/>
      <c r="D120" s="447"/>
      <c r="E120" s="447"/>
      <c r="F120" s="447"/>
      <c r="G120" s="447"/>
      <c r="H120" s="447"/>
      <c r="I120" s="447"/>
      <c r="J120" s="447"/>
      <c r="K120" s="447"/>
      <c r="L120" s="447"/>
      <c r="M120" s="447"/>
      <c r="N120" s="447"/>
      <c r="O120" s="447"/>
      <c r="P120" s="441"/>
      <c r="Q120" s="441"/>
      <c r="R120" s="441"/>
      <c r="S120" s="441"/>
      <c r="T120" s="441"/>
      <c r="U120" s="441"/>
      <c r="V120" s="441"/>
      <c r="W120" s="441"/>
      <c r="X120" s="441"/>
      <c r="Y120" s="441"/>
      <c r="Z120" s="441"/>
    </row>
    <row r="121" spans="1:26" ht="12.75" customHeight="1" x14ac:dyDescent="0.2">
      <c r="A121" s="441"/>
      <c r="B121" s="441"/>
      <c r="C121" s="447"/>
      <c r="D121" s="447"/>
      <c r="E121" s="447"/>
      <c r="F121" s="447"/>
      <c r="G121" s="447"/>
      <c r="H121" s="447"/>
      <c r="I121" s="447"/>
      <c r="J121" s="447"/>
      <c r="K121" s="447"/>
      <c r="L121" s="447"/>
      <c r="M121" s="447"/>
      <c r="N121" s="447"/>
      <c r="O121" s="447"/>
      <c r="P121" s="441"/>
      <c r="Q121" s="441"/>
      <c r="R121" s="441"/>
      <c r="S121" s="441"/>
      <c r="T121" s="441"/>
      <c r="U121" s="441"/>
      <c r="V121" s="441"/>
      <c r="W121" s="441"/>
      <c r="X121" s="441"/>
      <c r="Y121" s="441"/>
      <c r="Z121" s="441"/>
    </row>
    <row r="122" spans="1:26" ht="12.75" customHeight="1" x14ac:dyDescent="0.2">
      <c r="A122" s="441"/>
      <c r="B122" s="441"/>
      <c r="C122" s="447"/>
      <c r="D122" s="447"/>
      <c r="E122" s="447"/>
      <c r="F122" s="447"/>
      <c r="G122" s="447"/>
      <c r="H122" s="447"/>
      <c r="I122" s="447"/>
      <c r="J122" s="447"/>
      <c r="K122" s="447"/>
      <c r="L122" s="447"/>
      <c r="M122" s="447"/>
      <c r="N122" s="447"/>
      <c r="O122" s="447"/>
      <c r="P122" s="441"/>
      <c r="Q122" s="441"/>
      <c r="R122" s="441"/>
      <c r="S122" s="441"/>
      <c r="T122" s="441"/>
      <c r="U122" s="441"/>
      <c r="V122" s="441"/>
      <c r="W122" s="441"/>
      <c r="X122" s="441"/>
      <c r="Y122" s="441"/>
      <c r="Z122" s="441"/>
    </row>
    <row r="123" spans="1:26" ht="12.75" customHeight="1" x14ac:dyDescent="0.2">
      <c r="A123" s="441"/>
      <c r="B123" s="441"/>
      <c r="C123" s="447"/>
      <c r="D123" s="447"/>
      <c r="E123" s="447"/>
      <c r="F123" s="447"/>
      <c r="G123" s="447"/>
      <c r="H123" s="447"/>
      <c r="I123" s="447"/>
      <c r="J123" s="447"/>
      <c r="K123" s="447"/>
      <c r="L123" s="447"/>
      <c r="M123" s="447"/>
      <c r="N123" s="447"/>
      <c r="O123" s="447"/>
      <c r="P123" s="441"/>
      <c r="Q123" s="441"/>
      <c r="R123" s="441"/>
      <c r="S123" s="441"/>
      <c r="T123" s="441"/>
      <c r="U123" s="441"/>
      <c r="V123" s="441"/>
      <c r="W123" s="441"/>
      <c r="X123" s="441"/>
      <c r="Y123" s="441"/>
      <c r="Z123" s="441"/>
    </row>
    <row r="124" spans="1:26" ht="12.75" customHeight="1" x14ac:dyDescent="0.2">
      <c r="A124" s="441"/>
      <c r="B124" s="441"/>
      <c r="C124" s="447"/>
      <c r="D124" s="447"/>
      <c r="E124" s="447"/>
      <c r="F124" s="447"/>
      <c r="G124" s="447"/>
      <c r="H124" s="447"/>
      <c r="I124" s="447"/>
      <c r="J124" s="447"/>
      <c r="K124" s="447"/>
      <c r="L124" s="447"/>
      <c r="M124" s="447"/>
      <c r="N124" s="447"/>
      <c r="O124" s="447"/>
      <c r="P124" s="441"/>
      <c r="Q124" s="441"/>
      <c r="R124" s="441"/>
      <c r="S124" s="441"/>
      <c r="T124" s="441"/>
      <c r="U124" s="441"/>
      <c r="V124" s="441"/>
      <c r="W124" s="441"/>
      <c r="X124" s="441"/>
      <c r="Y124" s="441"/>
      <c r="Z124" s="441"/>
    </row>
    <row r="125" spans="1:26" ht="12.75" customHeight="1" x14ac:dyDescent="0.2">
      <c r="A125" s="441"/>
      <c r="B125" s="441"/>
      <c r="C125" s="447"/>
      <c r="D125" s="447"/>
      <c r="E125" s="447"/>
      <c r="F125" s="447"/>
      <c r="G125" s="447"/>
      <c r="H125" s="447"/>
      <c r="I125" s="447"/>
      <c r="J125" s="447"/>
      <c r="K125" s="447"/>
      <c r="L125" s="447"/>
      <c r="M125" s="447"/>
      <c r="N125" s="447"/>
      <c r="O125" s="447"/>
      <c r="P125" s="441"/>
      <c r="Q125" s="441"/>
      <c r="R125" s="441"/>
      <c r="S125" s="441"/>
      <c r="T125" s="441"/>
      <c r="U125" s="441"/>
      <c r="V125" s="441"/>
      <c r="W125" s="441"/>
      <c r="X125" s="441"/>
      <c r="Y125" s="441"/>
      <c r="Z125" s="441"/>
    </row>
    <row r="126" spans="1:26" ht="12.75" customHeight="1" x14ac:dyDescent="0.2">
      <c r="A126" s="441"/>
      <c r="B126" s="441"/>
      <c r="C126" s="447"/>
      <c r="D126" s="447"/>
      <c r="E126" s="447"/>
      <c r="F126" s="447"/>
      <c r="G126" s="447"/>
      <c r="H126" s="447"/>
      <c r="I126" s="447"/>
      <c r="J126" s="447"/>
      <c r="K126" s="447"/>
      <c r="L126" s="447"/>
      <c r="M126" s="447"/>
      <c r="N126" s="447"/>
      <c r="O126" s="447"/>
      <c r="P126" s="441"/>
      <c r="Q126" s="441"/>
      <c r="R126" s="441"/>
      <c r="S126" s="441"/>
      <c r="T126" s="441"/>
      <c r="U126" s="441"/>
      <c r="V126" s="441"/>
      <c r="W126" s="441"/>
      <c r="X126" s="441"/>
      <c r="Y126" s="441"/>
      <c r="Z126" s="441"/>
    </row>
    <row r="127" spans="1:26" ht="12.75" customHeight="1" x14ac:dyDescent="0.2">
      <c r="A127" s="441"/>
      <c r="B127" s="441"/>
      <c r="C127" s="447"/>
      <c r="D127" s="447"/>
      <c r="E127" s="447"/>
      <c r="F127" s="447"/>
      <c r="G127" s="447"/>
      <c r="H127" s="447"/>
      <c r="I127" s="447"/>
      <c r="J127" s="447"/>
      <c r="K127" s="447"/>
      <c r="L127" s="447"/>
      <c r="M127" s="447"/>
      <c r="N127" s="447"/>
      <c r="O127" s="447"/>
      <c r="P127" s="441"/>
      <c r="Q127" s="441"/>
      <c r="R127" s="441"/>
      <c r="S127" s="441"/>
      <c r="T127" s="441"/>
      <c r="U127" s="441"/>
      <c r="V127" s="441"/>
      <c r="W127" s="441"/>
      <c r="X127" s="441"/>
      <c r="Y127" s="441"/>
      <c r="Z127" s="441"/>
    </row>
    <row r="128" spans="1:26" ht="12.75" customHeight="1" x14ac:dyDescent="0.2">
      <c r="A128" s="441"/>
      <c r="B128" s="441"/>
      <c r="C128" s="447"/>
      <c r="D128" s="447"/>
      <c r="E128" s="447"/>
      <c r="F128" s="447"/>
      <c r="G128" s="447"/>
      <c r="H128" s="447"/>
      <c r="I128" s="447"/>
      <c r="J128" s="447"/>
      <c r="K128" s="447"/>
      <c r="L128" s="447"/>
      <c r="M128" s="447"/>
      <c r="N128" s="447"/>
      <c r="O128" s="447"/>
      <c r="P128" s="441"/>
      <c r="Q128" s="441"/>
      <c r="R128" s="441"/>
      <c r="S128" s="441"/>
      <c r="T128" s="441"/>
      <c r="U128" s="441"/>
      <c r="V128" s="441"/>
      <c r="W128" s="441"/>
      <c r="X128" s="441"/>
      <c r="Y128" s="441"/>
      <c r="Z128" s="441"/>
    </row>
    <row r="129" spans="1:26" ht="12.75" customHeight="1" x14ac:dyDescent="0.2">
      <c r="A129" s="441"/>
      <c r="B129" s="441"/>
      <c r="C129" s="447"/>
      <c r="D129" s="447"/>
      <c r="E129" s="447"/>
      <c r="F129" s="447"/>
      <c r="G129" s="447"/>
      <c r="H129" s="447"/>
      <c r="I129" s="447"/>
      <c r="J129" s="447"/>
      <c r="K129" s="447"/>
      <c r="L129" s="447"/>
      <c r="M129" s="447"/>
      <c r="N129" s="447"/>
      <c r="O129" s="447"/>
      <c r="P129" s="441"/>
      <c r="Q129" s="441"/>
      <c r="R129" s="441"/>
      <c r="S129" s="441"/>
      <c r="T129" s="441"/>
      <c r="U129" s="441"/>
      <c r="V129" s="441"/>
      <c r="W129" s="441"/>
      <c r="X129" s="441"/>
      <c r="Y129" s="441"/>
      <c r="Z129" s="441"/>
    </row>
    <row r="130" spans="1:26" ht="12.75" customHeight="1" x14ac:dyDescent="0.2">
      <c r="A130" s="441"/>
      <c r="B130" s="441"/>
      <c r="C130" s="447"/>
      <c r="D130" s="447"/>
      <c r="E130" s="447"/>
      <c r="F130" s="447"/>
      <c r="G130" s="447"/>
      <c r="H130" s="447"/>
      <c r="I130" s="447"/>
      <c r="J130" s="447"/>
      <c r="K130" s="447"/>
      <c r="L130" s="447"/>
      <c r="M130" s="447"/>
      <c r="N130" s="447"/>
      <c r="O130" s="447"/>
      <c r="P130" s="441"/>
      <c r="Q130" s="441"/>
      <c r="R130" s="441"/>
      <c r="S130" s="441"/>
      <c r="T130" s="441"/>
      <c r="U130" s="441"/>
      <c r="V130" s="441"/>
      <c r="W130" s="441"/>
      <c r="X130" s="441"/>
      <c r="Y130" s="441"/>
      <c r="Z130" s="441"/>
    </row>
    <row r="131" spans="1:26" ht="12.75" customHeight="1" x14ac:dyDescent="0.2">
      <c r="A131" s="441"/>
      <c r="B131" s="441"/>
      <c r="C131" s="447"/>
      <c r="D131" s="447"/>
      <c r="E131" s="447"/>
      <c r="F131" s="447"/>
      <c r="G131" s="447"/>
      <c r="H131" s="447"/>
      <c r="I131" s="447"/>
      <c r="J131" s="447"/>
      <c r="K131" s="447"/>
      <c r="L131" s="447"/>
      <c r="M131" s="447"/>
      <c r="N131" s="447"/>
      <c r="O131" s="447"/>
      <c r="P131" s="441"/>
      <c r="Q131" s="441"/>
      <c r="R131" s="441"/>
      <c r="S131" s="441"/>
      <c r="T131" s="441"/>
      <c r="U131" s="441"/>
      <c r="V131" s="441"/>
      <c r="W131" s="441"/>
      <c r="X131" s="441"/>
      <c r="Y131" s="441"/>
      <c r="Z131" s="441"/>
    </row>
    <row r="132" spans="1:26" ht="12.75" customHeight="1" x14ac:dyDescent="0.2">
      <c r="A132" s="441"/>
      <c r="B132" s="441"/>
      <c r="C132" s="447"/>
      <c r="D132" s="447"/>
      <c r="E132" s="447"/>
      <c r="F132" s="447"/>
      <c r="G132" s="447"/>
      <c r="H132" s="447"/>
      <c r="I132" s="447"/>
      <c r="J132" s="447"/>
      <c r="K132" s="447"/>
      <c r="L132" s="447"/>
      <c r="M132" s="447"/>
      <c r="N132" s="447"/>
      <c r="O132" s="447"/>
      <c r="P132" s="441"/>
      <c r="Q132" s="441"/>
      <c r="R132" s="441"/>
      <c r="S132" s="441"/>
      <c r="T132" s="441"/>
      <c r="U132" s="441"/>
      <c r="V132" s="441"/>
      <c r="W132" s="441"/>
      <c r="X132" s="441"/>
      <c r="Y132" s="441"/>
      <c r="Z132" s="441"/>
    </row>
    <row r="133" spans="1:26" ht="12.75" customHeight="1" x14ac:dyDescent="0.2">
      <c r="A133" s="441"/>
      <c r="B133" s="441"/>
      <c r="C133" s="447"/>
      <c r="D133" s="447"/>
      <c r="E133" s="447"/>
      <c r="F133" s="447"/>
      <c r="G133" s="447"/>
      <c r="H133" s="447"/>
      <c r="I133" s="447"/>
      <c r="J133" s="447"/>
      <c r="K133" s="447"/>
      <c r="L133" s="447"/>
      <c r="M133" s="447"/>
      <c r="N133" s="447"/>
      <c r="O133" s="447"/>
      <c r="P133" s="441"/>
      <c r="Q133" s="441"/>
      <c r="R133" s="441"/>
      <c r="S133" s="441"/>
      <c r="T133" s="441"/>
      <c r="U133" s="441"/>
      <c r="V133" s="441"/>
      <c r="W133" s="441"/>
      <c r="X133" s="441"/>
      <c r="Y133" s="441"/>
      <c r="Z133" s="441"/>
    </row>
    <row r="134" spans="1:26" ht="12.75" customHeight="1" x14ac:dyDescent="0.2">
      <c r="A134" s="441"/>
      <c r="B134" s="441"/>
      <c r="C134" s="447"/>
      <c r="D134" s="447"/>
      <c r="E134" s="447"/>
      <c r="F134" s="447"/>
      <c r="G134" s="447"/>
      <c r="H134" s="447"/>
      <c r="I134" s="447"/>
      <c r="J134" s="447"/>
      <c r="K134" s="447"/>
      <c r="L134" s="447"/>
      <c r="M134" s="447"/>
      <c r="N134" s="447"/>
      <c r="O134" s="447"/>
      <c r="P134" s="441"/>
      <c r="Q134" s="441"/>
      <c r="R134" s="441"/>
      <c r="S134" s="441"/>
      <c r="T134" s="441"/>
      <c r="U134" s="441"/>
      <c r="V134" s="441"/>
      <c r="W134" s="441"/>
      <c r="X134" s="441"/>
      <c r="Y134" s="441"/>
      <c r="Z134" s="441"/>
    </row>
    <row r="135" spans="1:26" ht="12.75" customHeight="1" x14ac:dyDescent="0.2">
      <c r="A135" s="441"/>
      <c r="B135" s="441"/>
      <c r="C135" s="447"/>
      <c r="D135" s="447"/>
      <c r="E135" s="447"/>
      <c r="F135" s="447"/>
      <c r="G135" s="447"/>
      <c r="H135" s="447"/>
      <c r="I135" s="447"/>
      <c r="J135" s="447"/>
      <c r="K135" s="447"/>
      <c r="L135" s="447"/>
      <c r="M135" s="447"/>
      <c r="N135" s="447"/>
      <c r="O135" s="447"/>
      <c r="P135" s="441"/>
      <c r="Q135" s="441"/>
      <c r="R135" s="441"/>
      <c r="S135" s="441"/>
      <c r="T135" s="441"/>
      <c r="U135" s="441"/>
      <c r="V135" s="441"/>
      <c r="W135" s="441"/>
      <c r="X135" s="441"/>
      <c r="Y135" s="441"/>
      <c r="Z135" s="441"/>
    </row>
    <row r="136" spans="1:26" ht="12.75" customHeight="1" x14ac:dyDescent="0.2">
      <c r="A136" s="441"/>
      <c r="B136" s="441"/>
      <c r="C136" s="447"/>
      <c r="D136" s="447"/>
      <c r="E136" s="447"/>
      <c r="F136" s="447"/>
      <c r="G136" s="447"/>
      <c r="H136" s="447"/>
      <c r="I136" s="447"/>
      <c r="J136" s="447"/>
      <c r="K136" s="447"/>
      <c r="L136" s="447"/>
      <c r="M136" s="447"/>
      <c r="N136" s="447"/>
      <c r="O136" s="447"/>
      <c r="P136" s="441"/>
      <c r="Q136" s="441"/>
      <c r="R136" s="441"/>
      <c r="S136" s="441"/>
      <c r="T136" s="441"/>
      <c r="U136" s="441"/>
      <c r="V136" s="441"/>
      <c r="W136" s="441"/>
      <c r="X136" s="441"/>
      <c r="Y136" s="441"/>
      <c r="Z136" s="441"/>
    </row>
    <row r="137" spans="1:26" ht="12.75" customHeight="1" x14ac:dyDescent="0.2">
      <c r="A137" s="441"/>
      <c r="B137" s="441"/>
      <c r="C137" s="447"/>
      <c r="D137" s="447"/>
      <c r="E137" s="447"/>
      <c r="F137" s="447"/>
      <c r="G137" s="447"/>
      <c r="H137" s="447"/>
      <c r="I137" s="447"/>
      <c r="J137" s="447"/>
      <c r="K137" s="447"/>
      <c r="L137" s="447"/>
      <c r="M137" s="447"/>
      <c r="N137" s="447"/>
      <c r="O137" s="447"/>
      <c r="P137" s="441"/>
      <c r="Q137" s="441"/>
      <c r="R137" s="441"/>
      <c r="S137" s="441"/>
      <c r="T137" s="441"/>
      <c r="U137" s="441"/>
      <c r="V137" s="441"/>
      <c r="W137" s="441"/>
      <c r="X137" s="441"/>
      <c r="Y137" s="441"/>
      <c r="Z137" s="441"/>
    </row>
    <row r="138" spans="1:26" ht="12.75" customHeight="1" x14ac:dyDescent="0.2">
      <c r="A138" s="441"/>
      <c r="B138" s="441"/>
      <c r="C138" s="447"/>
      <c r="D138" s="447"/>
      <c r="E138" s="447"/>
      <c r="F138" s="447"/>
      <c r="G138" s="447"/>
      <c r="H138" s="447"/>
      <c r="I138" s="447"/>
      <c r="J138" s="447"/>
      <c r="K138" s="447"/>
      <c r="L138" s="447"/>
      <c r="M138" s="447"/>
      <c r="N138" s="447"/>
      <c r="O138" s="447"/>
      <c r="P138" s="441"/>
      <c r="Q138" s="441"/>
      <c r="R138" s="441"/>
      <c r="S138" s="441"/>
      <c r="T138" s="441"/>
      <c r="U138" s="441"/>
      <c r="V138" s="441"/>
      <c r="W138" s="441"/>
      <c r="X138" s="441"/>
      <c r="Y138" s="441"/>
      <c r="Z138" s="441"/>
    </row>
    <row r="139" spans="1:26" ht="12.75" customHeight="1" x14ac:dyDescent="0.2">
      <c r="A139" s="441"/>
      <c r="B139" s="441"/>
      <c r="C139" s="447"/>
      <c r="D139" s="447"/>
      <c r="E139" s="447"/>
      <c r="F139" s="447"/>
      <c r="G139" s="447"/>
      <c r="H139" s="447"/>
      <c r="I139" s="447"/>
      <c r="J139" s="447"/>
      <c r="K139" s="447"/>
      <c r="L139" s="447"/>
      <c r="M139" s="447"/>
      <c r="N139" s="447"/>
      <c r="O139" s="447"/>
      <c r="P139" s="441"/>
      <c r="Q139" s="441"/>
      <c r="R139" s="441"/>
      <c r="S139" s="441"/>
      <c r="T139" s="441"/>
      <c r="U139" s="441"/>
      <c r="V139" s="441"/>
      <c r="W139" s="441"/>
      <c r="X139" s="441"/>
      <c r="Y139" s="441"/>
      <c r="Z139" s="441"/>
    </row>
    <row r="140" spans="1:26" ht="12.75" customHeight="1" x14ac:dyDescent="0.2">
      <c r="A140" s="441"/>
      <c r="B140" s="441"/>
      <c r="C140" s="447"/>
      <c r="D140" s="447"/>
      <c r="E140" s="447"/>
      <c r="F140" s="447"/>
      <c r="G140" s="447"/>
      <c r="H140" s="447"/>
      <c r="I140" s="447"/>
      <c r="J140" s="447"/>
      <c r="K140" s="447"/>
      <c r="L140" s="447"/>
      <c r="M140" s="447"/>
      <c r="N140" s="447"/>
      <c r="O140" s="447"/>
      <c r="P140" s="441"/>
      <c r="Q140" s="441"/>
      <c r="R140" s="441"/>
      <c r="S140" s="441"/>
      <c r="T140" s="441"/>
      <c r="U140" s="441"/>
      <c r="V140" s="441"/>
      <c r="W140" s="441"/>
      <c r="X140" s="441"/>
      <c r="Y140" s="441"/>
      <c r="Z140" s="441"/>
    </row>
    <row r="141" spans="1:26" ht="12.75" customHeight="1" x14ac:dyDescent="0.2">
      <c r="A141" s="441"/>
      <c r="B141" s="441"/>
      <c r="C141" s="447"/>
      <c r="D141" s="447"/>
      <c r="E141" s="447"/>
      <c r="F141" s="447"/>
      <c r="G141" s="447"/>
      <c r="H141" s="447"/>
      <c r="I141" s="447"/>
      <c r="J141" s="447"/>
      <c r="K141" s="447"/>
      <c r="L141" s="447"/>
      <c r="M141" s="447"/>
      <c r="N141" s="447"/>
      <c r="O141" s="447"/>
      <c r="P141" s="441"/>
      <c r="Q141" s="441"/>
      <c r="R141" s="441"/>
      <c r="S141" s="441"/>
      <c r="T141" s="441"/>
      <c r="U141" s="441"/>
      <c r="V141" s="441"/>
      <c r="W141" s="441"/>
      <c r="X141" s="441"/>
      <c r="Y141" s="441"/>
      <c r="Z141" s="441"/>
    </row>
    <row r="142" spans="1:26" ht="12.75" customHeight="1" x14ac:dyDescent="0.2">
      <c r="A142" s="441"/>
      <c r="B142" s="441"/>
      <c r="C142" s="447"/>
      <c r="D142" s="447"/>
      <c r="E142" s="447"/>
      <c r="F142" s="447"/>
      <c r="G142" s="447"/>
      <c r="H142" s="447"/>
      <c r="I142" s="447"/>
      <c r="J142" s="447"/>
      <c r="K142" s="447"/>
      <c r="L142" s="447"/>
      <c r="M142" s="447"/>
      <c r="N142" s="447"/>
      <c r="O142" s="447"/>
      <c r="P142" s="441"/>
      <c r="Q142" s="441"/>
      <c r="R142" s="441"/>
      <c r="S142" s="441"/>
      <c r="T142" s="441"/>
      <c r="U142" s="441"/>
      <c r="V142" s="441"/>
      <c r="W142" s="441"/>
      <c r="X142" s="441"/>
      <c r="Y142" s="441"/>
      <c r="Z142" s="441"/>
    </row>
    <row r="143" spans="1:26" ht="12.75" customHeight="1" x14ac:dyDescent="0.2">
      <c r="A143" s="441"/>
      <c r="B143" s="441"/>
      <c r="C143" s="447"/>
      <c r="D143" s="447"/>
      <c r="E143" s="447"/>
      <c r="F143" s="447"/>
      <c r="G143" s="447"/>
      <c r="H143" s="447"/>
      <c r="I143" s="447"/>
      <c r="J143" s="447"/>
      <c r="K143" s="447"/>
      <c r="L143" s="447"/>
      <c r="M143" s="447"/>
      <c r="N143" s="447"/>
      <c r="O143" s="447"/>
      <c r="P143" s="441"/>
      <c r="Q143" s="441"/>
      <c r="R143" s="441"/>
      <c r="S143" s="441"/>
      <c r="T143" s="441"/>
      <c r="U143" s="441"/>
      <c r="V143" s="441"/>
      <c r="W143" s="441"/>
      <c r="X143" s="441"/>
      <c r="Y143" s="441"/>
      <c r="Z143" s="441"/>
    </row>
    <row r="144" spans="1:26" ht="12.75" customHeight="1" x14ac:dyDescent="0.2">
      <c r="A144" s="441"/>
      <c r="B144" s="441"/>
      <c r="C144" s="447"/>
      <c r="D144" s="447"/>
      <c r="E144" s="447"/>
      <c r="F144" s="447"/>
      <c r="G144" s="447"/>
      <c r="H144" s="447"/>
      <c r="I144" s="447"/>
      <c r="J144" s="447"/>
      <c r="K144" s="447"/>
      <c r="L144" s="447"/>
      <c r="M144" s="447"/>
      <c r="N144" s="447"/>
      <c r="O144" s="447"/>
      <c r="P144" s="441"/>
      <c r="Q144" s="441"/>
      <c r="R144" s="441"/>
      <c r="S144" s="441"/>
      <c r="T144" s="441"/>
      <c r="U144" s="441"/>
      <c r="V144" s="441"/>
      <c r="W144" s="441"/>
      <c r="X144" s="441"/>
      <c r="Y144" s="441"/>
      <c r="Z144" s="441"/>
    </row>
    <row r="145" spans="1:26" ht="12.75" customHeight="1" x14ac:dyDescent="0.2">
      <c r="A145" s="441"/>
      <c r="B145" s="441"/>
      <c r="C145" s="447"/>
      <c r="D145" s="447"/>
      <c r="E145" s="447"/>
      <c r="F145" s="447"/>
      <c r="G145" s="447"/>
      <c r="H145" s="447"/>
      <c r="I145" s="447"/>
      <c r="J145" s="447"/>
      <c r="K145" s="447"/>
      <c r="L145" s="447"/>
      <c r="M145" s="447"/>
      <c r="N145" s="447"/>
      <c r="O145" s="447"/>
      <c r="P145" s="441"/>
      <c r="Q145" s="441"/>
      <c r="R145" s="441"/>
      <c r="S145" s="441"/>
      <c r="T145" s="441"/>
      <c r="U145" s="441"/>
      <c r="V145" s="441"/>
      <c r="W145" s="441"/>
      <c r="X145" s="441"/>
      <c r="Y145" s="441"/>
      <c r="Z145" s="441"/>
    </row>
    <row r="146" spans="1:26" ht="12.75" customHeight="1" x14ac:dyDescent="0.2">
      <c r="A146" s="441"/>
      <c r="B146" s="441"/>
      <c r="C146" s="447"/>
      <c r="D146" s="447"/>
      <c r="E146" s="447"/>
      <c r="F146" s="447"/>
      <c r="G146" s="447"/>
      <c r="H146" s="447"/>
      <c r="I146" s="447"/>
      <c r="J146" s="447"/>
      <c r="K146" s="447"/>
      <c r="L146" s="447"/>
      <c r="M146" s="447"/>
      <c r="N146" s="447"/>
      <c r="O146" s="447"/>
      <c r="P146" s="441"/>
      <c r="Q146" s="441"/>
      <c r="R146" s="441"/>
      <c r="S146" s="441"/>
      <c r="T146" s="441"/>
      <c r="U146" s="441"/>
      <c r="V146" s="441"/>
      <c r="W146" s="441"/>
      <c r="X146" s="441"/>
      <c r="Y146" s="441"/>
      <c r="Z146" s="441"/>
    </row>
    <row r="147" spans="1:26" ht="12.75" customHeight="1" x14ac:dyDescent="0.2">
      <c r="A147" s="441"/>
      <c r="B147" s="441"/>
      <c r="C147" s="447"/>
      <c r="D147" s="447"/>
      <c r="E147" s="447"/>
      <c r="F147" s="447"/>
      <c r="G147" s="447"/>
      <c r="H147" s="447"/>
      <c r="I147" s="447"/>
      <c r="J147" s="447"/>
      <c r="K147" s="447"/>
      <c r="L147" s="447"/>
      <c r="M147" s="447"/>
      <c r="N147" s="447"/>
      <c r="O147" s="447"/>
      <c r="P147" s="441"/>
      <c r="Q147" s="441"/>
      <c r="R147" s="441"/>
      <c r="S147" s="441"/>
      <c r="T147" s="441"/>
      <c r="U147" s="441"/>
      <c r="V147" s="441"/>
      <c r="W147" s="441"/>
      <c r="X147" s="441"/>
      <c r="Y147" s="441"/>
      <c r="Z147" s="441"/>
    </row>
    <row r="148" spans="1:26" ht="12.75" customHeight="1" x14ac:dyDescent="0.2">
      <c r="A148" s="441"/>
      <c r="B148" s="441"/>
      <c r="C148" s="447"/>
      <c r="D148" s="447"/>
      <c r="E148" s="447"/>
      <c r="F148" s="447"/>
      <c r="G148" s="447"/>
      <c r="H148" s="447"/>
      <c r="I148" s="447"/>
      <c r="J148" s="447"/>
      <c r="K148" s="447"/>
      <c r="L148" s="447"/>
      <c r="M148" s="447"/>
      <c r="N148" s="447"/>
      <c r="O148" s="447"/>
      <c r="P148" s="441"/>
      <c r="Q148" s="441"/>
      <c r="R148" s="441"/>
      <c r="S148" s="441"/>
      <c r="T148" s="441"/>
      <c r="U148" s="441"/>
      <c r="V148" s="441"/>
      <c r="W148" s="441"/>
      <c r="X148" s="441"/>
      <c r="Y148" s="441"/>
      <c r="Z148" s="441"/>
    </row>
    <row r="149" spans="1:26" ht="12.75" customHeight="1" x14ac:dyDescent="0.2">
      <c r="A149" s="441"/>
      <c r="B149" s="441"/>
      <c r="C149" s="447"/>
      <c r="D149" s="447"/>
      <c r="E149" s="447"/>
      <c r="F149" s="447"/>
      <c r="G149" s="447"/>
      <c r="H149" s="447"/>
      <c r="I149" s="447"/>
      <c r="J149" s="447"/>
      <c r="K149" s="447"/>
      <c r="L149" s="447"/>
      <c r="M149" s="447"/>
      <c r="N149" s="447"/>
      <c r="O149" s="447"/>
      <c r="P149" s="441"/>
      <c r="Q149" s="441"/>
      <c r="R149" s="441"/>
      <c r="S149" s="441"/>
      <c r="T149" s="441"/>
      <c r="U149" s="441"/>
      <c r="V149" s="441"/>
      <c r="W149" s="441"/>
      <c r="X149" s="441"/>
      <c r="Y149" s="441"/>
      <c r="Z149" s="441"/>
    </row>
    <row r="150" spans="1:26" ht="12.75" customHeight="1" x14ac:dyDescent="0.2">
      <c r="A150" s="441"/>
      <c r="B150" s="441"/>
      <c r="C150" s="447"/>
      <c r="D150" s="447"/>
      <c r="E150" s="447"/>
      <c r="F150" s="447"/>
      <c r="G150" s="447"/>
      <c r="H150" s="447"/>
      <c r="I150" s="447"/>
      <c r="J150" s="447"/>
      <c r="K150" s="447"/>
      <c r="L150" s="447"/>
      <c r="M150" s="447"/>
      <c r="N150" s="447"/>
      <c r="O150" s="447"/>
      <c r="P150" s="441"/>
      <c r="Q150" s="441"/>
      <c r="R150" s="441"/>
      <c r="S150" s="441"/>
      <c r="T150" s="441"/>
      <c r="U150" s="441"/>
      <c r="V150" s="441"/>
      <c r="W150" s="441"/>
      <c r="X150" s="441"/>
      <c r="Y150" s="441"/>
      <c r="Z150" s="441"/>
    </row>
    <row r="151" spans="1:26" ht="12.75" customHeight="1" x14ac:dyDescent="0.2">
      <c r="A151" s="441"/>
      <c r="B151" s="441"/>
      <c r="C151" s="447"/>
      <c r="D151" s="447"/>
      <c r="E151" s="447"/>
      <c r="F151" s="447"/>
      <c r="G151" s="447"/>
      <c r="H151" s="447"/>
      <c r="I151" s="447"/>
      <c r="J151" s="447"/>
      <c r="K151" s="447"/>
      <c r="L151" s="447"/>
      <c r="M151" s="447"/>
      <c r="N151" s="447"/>
      <c r="O151" s="447"/>
      <c r="P151" s="441"/>
      <c r="Q151" s="441"/>
      <c r="R151" s="441"/>
      <c r="S151" s="441"/>
      <c r="T151" s="441"/>
      <c r="U151" s="441"/>
      <c r="V151" s="441"/>
      <c r="W151" s="441"/>
      <c r="X151" s="441"/>
      <c r="Y151" s="441"/>
      <c r="Z151" s="441"/>
    </row>
    <row r="152" spans="1:26" ht="12.75" customHeight="1" x14ac:dyDescent="0.2">
      <c r="A152" s="441"/>
      <c r="B152" s="441"/>
      <c r="C152" s="447"/>
      <c r="D152" s="447"/>
      <c r="E152" s="447"/>
      <c r="F152" s="447"/>
      <c r="G152" s="447"/>
      <c r="H152" s="447"/>
      <c r="I152" s="447"/>
      <c r="J152" s="447"/>
      <c r="K152" s="447"/>
      <c r="L152" s="447"/>
      <c r="M152" s="447"/>
      <c r="N152" s="447"/>
      <c r="O152" s="447"/>
      <c r="P152" s="441"/>
      <c r="Q152" s="441"/>
      <c r="R152" s="441"/>
      <c r="S152" s="441"/>
      <c r="T152" s="441"/>
      <c r="U152" s="441"/>
      <c r="V152" s="441"/>
      <c r="W152" s="441"/>
      <c r="X152" s="441"/>
      <c r="Y152" s="441"/>
      <c r="Z152" s="441"/>
    </row>
    <row r="153" spans="1:26" ht="12.75" customHeight="1" x14ac:dyDescent="0.2">
      <c r="A153" s="441"/>
      <c r="B153" s="441"/>
      <c r="C153" s="447"/>
      <c r="D153" s="447"/>
      <c r="E153" s="447"/>
      <c r="F153" s="447"/>
      <c r="G153" s="447"/>
      <c r="H153" s="447"/>
      <c r="I153" s="447"/>
      <c r="J153" s="447"/>
      <c r="K153" s="447"/>
      <c r="L153" s="447"/>
      <c r="M153" s="447"/>
      <c r="N153" s="447"/>
      <c r="O153" s="447"/>
      <c r="P153" s="441"/>
      <c r="Q153" s="441"/>
      <c r="R153" s="441"/>
      <c r="S153" s="441"/>
      <c r="T153" s="441"/>
      <c r="U153" s="441"/>
      <c r="V153" s="441"/>
      <c r="W153" s="441"/>
      <c r="X153" s="441"/>
      <c r="Y153" s="441"/>
      <c r="Z153" s="441"/>
    </row>
    <row r="154" spans="1:26" ht="12.75" customHeight="1" x14ac:dyDescent="0.2">
      <c r="A154" s="441"/>
      <c r="B154" s="441"/>
      <c r="C154" s="447"/>
      <c r="D154" s="447"/>
      <c r="E154" s="447"/>
      <c r="F154" s="447"/>
      <c r="G154" s="447"/>
      <c r="H154" s="447"/>
      <c r="I154" s="447"/>
      <c r="J154" s="447"/>
      <c r="K154" s="447"/>
      <c r="L154" s="447"/>
      <c r="M154" s="447"/>
      <c r="N154" s="447"/>
      <c r="O154" s="447"/>
      <c r="P154" s="441"/>
      <c r="Q154" s="441"/>
      <c r="R154" s="441"/>
      <c r="S154" s="441"/>
      <c r="T154" s="441"/>
      <c r="U154" s="441"/>
      <c r="V154" s="441"/>
      <c r="W154" s="441"/>
      <c r="X154" s="441"/>
      <c r="Y154" s="441"/>
      <c r="Z154" s="441"/>
    </row>
    <row r="155" spans="1:26" ht="12.75" customHeight="1" x14ac:dyDescent="0.2">
      <c r="A155" s="441"/>
      <c r="B155" s="441"/>
      <c r="C155" s="447"/>
      <c r="D155" s="447"/>
      <c r="E155" s="447"/>
      <c r="F155" s="447"/>
      <c r="G155" s="447"/>
      <c r="H155" s="447"/>
      <c r="I155" s="447"/>
      <c r="J155" s="447"/>
      <c r="K155" s="447"/>
      <c r="L155" s="447"/>
      <c r="M155" s="447"/>
      <c r="N155" s="447"/>
      <c r="O155" s="447"/>
      <c r="P155" s="441"/>
      <c r="Q155" s="441"/>
      <c r="R155" s="441"/>
      <c r="S155" s="441"/>
      <c r="T155" s="441"/>
      <c r="U155" s="441"/>
      <c r="V155" s="441"/>
      <c r="W155" s="441"/>
      <c r="X155" s="441"/>
      <c r="Y155" s="441"/>
      <c r="Z155" s="441"/>
    </row>
    <row r="156" spans="1:26" ht="12.75" customHeight="1" x14ac:dyDescent="0.2">
      <c r="A156" s="441"/>
      <c r="B156" s="441"/>
      <c r="C156" s="447"/>
      <c r="D156" s="447"/>
      <c r="E156" s="447"/>
      <c r="F156" s="447"/>
      <c r="G156" s="447"/>
      <c r="H156" s="447"/>
      <c r="I156" s="447"/>
      <c r="J156" s="447"/>
      <c r="K156" s="447"/>
      <c r="L156" s="447"/>
      <c r="M156" s="447"/>
      <c r="N156" s="447"/>
      <c r="O156" s="447"/>
      <c r="P156" s="441"/>
      <c r="Q156" s="441"/>
      <c r="R156" s="441"/>
      <c r="S156" s="441"/>
      <c r="T156" s="441"/>
      <c r="U156" s="441"/>
      <c r="V156" s="441"/>
      <c r="W156" s="441"/>
      <c r="X156" s="441"/>
      <c r="Y156" s="441"/>
      <c r="Z156" s="441"/>
    </row>
    <row r="157" spans="1:26" ht="12.75" customHeight="1" x14ac:dyDescent="0.2">
      <c r="A157" s="441"/>
      <c r="B157" s="441"/>
      <c r="C157" s="447"/>
      <c r="D157" s="447"/>
      <c r="E157" s="447"/>
      <c r="F157" s="447"/>
      <c r="G157" s="447"/>
      <c r="H157" s="447"/>
      <c r="I157" s="447"/>
      <c r="J157" s="447"/>
      <c r="K157" s="447"/>
      <c r="L157" s="447"/>
      <c r="M157" s="447"/>
      <c r="N157" s="447"/>
      <c r="O157" s="447"/>
      <c r="P157" s="441"/>
      <c r="Q157" s="441"/>
      <c r="R157" s="441"/>
      <c r="S157" s="441"/>
      <c r="T157" s="441"/>
      <c r="U157" s="441"/>
      <c r="V157" s="441"/>
      <c r="W157" s="441"/>
      <c r="X157" s="441"/>
      <c r="Y157" s="441"/>
      <c r="Z157" s="441"/>
    </row>
    <row r="158" spans="1:26" ht="12.75" customHeight="1" x14ac:dyDescent="0.2">
      <c r="A158" s="441"/>
      <c r="B158" s="441"/>
      <c r="C158" s="447"/>
      <c r="D158" s="447"/>
      <c r="E158" s="447"/>
      <c r="F158" s="447"/>
      <c r="G158" s="447"/>
      <c r="H158" s="447"/>
      <c r="I158" s="447"/>
      <c r="J158" s="447"/>
      <c r="K158" s="447"/>
      <c r="L158" s="447"/>
      <c r="M158" s="447"/>
      <c r="N158" s="447"/>
      <c r="O158" s="447"/>
      <c r="P158" s="441"/>
      <c r="Q158" s="441"/>
      <c r="R158" s="441"/>
      <c r="S158" s="441"/>
      <c r="T158" s="441"/>
      <c r="U158" s="441"/>
      <c r="V158" s="441"/>
      <c r="W158" s="441"/>
      <c r="X158" s="441"/>
      <c r="Y158" s="441"/>
      <c r="Z158" s="441"/>
    </row>
    <row r="159" spans="1:26" ht="12.75" customHeight="1" x14ac:dyDescent="0.2">
      <c r="A159" s="441"/>
      <c r="B159" s="441"/>
      <c r="C159" s="447"/>
      <c r="D159" s="447"/>
      <c r="E159" s="447"/>
      <c r="F159" s="447"/>
      <c r="G159" s="447"/>
      <c r="H159" s="447"/>
      <c r="I159" s="447"/>
      <c r="J159" s="447"/>
      <c r="K159" s="447"/>
      <c r="L159" s="447"/>
      <c r="M159" s="447"/>
      <c r="N159" s="447"/>
      <c r="O159" s="447"/>
      <c r="P159" s="441"/>
      <c r="Q159" s="441"/>
      <c r="R159" s="441"/>
      <c r="S159" s="441"/>
      <c r="T159" s="441"/>
      <c r="U159" s="441"/>
      <c r="V159" s="441"/>
      <c r="W159" s="441"/>
      <c r="X159" s="441"/>
      <c r="Y159" s="441"/>
      <c r="Z159" s="441"/>
    </row>
    <row r="160" spans="1:26" ht="12.75" customHeight="1" x14ac:dyDescent="0.2">
      <c r="A160" s="441"/>
      <c r="B160" s="441"/>
      <c r="C160" s="447"/>
      <c r="D160" s="447"/>
      <c r="E160" s="447"/>
      <c r="F160" s="447"/>
      <c r="G160" s="447"/>
      <c r="H160" s="447"/>
      <c r="I160" s="447"/>
      <c r="J160" s="447"/>
      <c r="K160" s="447"/>
      <c r="L160" s="447"/>
      <c r="M160" s="447"/>
      <c r="N160" s="447"/>
      <c r="O160" s="447"/>
      <c r="P160" s="441"/>
      <c r="Q160" s="441"/>
      <c r="R160" s="441"/>
      <c r="S160" s="441"/>
      <c r="T160" s="441"/>
      <c r="U160" s="441"/>
      <c r="V160" s="441"/>
      <c r="W160" s="441"/>
      <c r="X160" s="441"/>
      <c r="Y160" s="441"/>
      <c r="Z160" s="441"/>
    </row>
    <row r="161" spans="1:26" ht="12.75" customHeight="1" x14ac:dyDescent="0.2">
      <c r="A161" s="441"/>
      <c r="B161" s="441"/>
      <c r="C161" s="447"/>
      <c r="D161" s="447"/>
      <c r="E161" s="447"/>
      <c r="F161" s="447"/>
      <c r="G161" s="447"/>
      <c r="H161" s="447"/>
      <c r="I161" s="447"/>
      <c r="J161" s="447"/>
      <c r="K161" s="447"/>
      <c r="L161" s="447"/>
      <c r="M161" s="447"/>
      <c r="N161" s="447"/>
      <c r="O161" s="447"/>
      <c r="P161" s="441"/>
      <c r="Q161" s="441"/>
      <c r="R161" s="441"/>
      <c r="S161" s="441"/>
      <c r="T161" s="441"/>
      <c r="U161" s="441"/>
      <c r="V161" s="441"/>
      <c r="W161" s="441"/>
      <c r="X161" s="441"/>
      <c r="Y161" s="441"/>
      <c r="Z161" s="441"/>
    </row>
    <row r="162" spans="1:26" ht="12.75" customHeight="1" x14ac:dyDescent="0.2">
      <c r="A162" s="441"/>
      <c r="B162" s="441"/>
      <c r="C162" s="447"/>
      <c r="D162" s="447"/>
      <c r="E162" s="447"/>
      <c r="F162" s="447"/>
      <c r="G162" s="447"/>
      <c r="H162" s="447"/>
      <c r="I162" s="447"/>
      <c r="J162" s="447"/>
      <c r="K162" s="447"/>
      <c r="L162" s="447"/>
      <c r="M162" s="447"/>
      <c r="N162" s="447"/>
      <c r="O162" s="447"/>
      <c r="P162" s="441"/>
      <c r="Q162" s="441"/>
      <c r="R162" s="441"/>
      <c r="S162" s="441"/>
      <c r="T162" s="441"/>
      <c r="U162" s="441"/>
      <c r="V162" s="441"/>
      <c r="W162" s="441"/>
      <c r="X162" s="441"/>
      <c r="Y162" s="441"/>
      <c r="Z162" s="441"/>
    </row>
    <row r="163" spans="1:26" ht="12.75" customHeight="1" x14ac:dyDescent="0.2">
      <c r="A163" s="441"/>
      <c r="B163" s="441"/>
      <c r="C163" s="447"/>
      <c r="D163" s="447"/>
      <c r="E163" s="447"/>
      <c r="F163" s="447"/>
      <c r="G163" s="447"/>
      <c r="H163" s="447"/>
      <c r="I163" s="447"/>
      <c r="J163" s="447"/>
      <c r="K163" s="447"/>
      <c r="L163" s="447"/>
      <c r="M163" s="447"/>
      <c r="N163" s="447"/>
      <c r="O163" s="447"/>
      <c r="P163" s="441"/>
      <c r="Q163" s="441"/>
      <c r="R163" s="441"/>
      <c r="S163" s="441"/>
      <c r="T163" s="441"/>
      <c r="U163" s="441"/>
      <c r="V163" s="441"/>
      <c r="W163" s="441"/>
      <c r="X163" s="441"/>
      <c r="Y163" s="441"/>
      <c r="Z163" s="441"/>
    </row>
    <row r="164" spans="1:26" ht="12.75" customHeight="1" x14ac:dyDescent="0.2">
      <c r="A164" s="441"/>
      <c r="B164" s="441"/>
      <c r="C164" s="447"/>
      <c r="D164" s="447"/>
      <c r="E164" s="447"/>
      <c r="F164" s="447"/>
      <c r="G164" s="447"/>
      <c r="H164" s="447"/>
      <c r="I164" s="447"/>
      <c r="J164" s="447"/>
      <c r="K164" s="447"/>
      <c r="L164" s="447"/>
      <c r="M164" s="447"/>
      <c r="N164" s="447"/>
      <c r="O164" s="447"/>
      <c r="P164" s="441"/>
      <c r="Q164" s="441"/>
      <c r="R164" s="441"/>
      <c r="S164" s="441"/>
      <c r="T164" s="441"/>
      <c r="U164" s="441"/>
      <c r="V164" s="441"/>
      <c r="W164" s="441"/>
      <c r="X164" s="441"/>
      <c r="Y164" s="441"/>
      <c r="Z164" s="441"/>
    </row>
    <row r="165" spans="1:26" ht="12.75" customHeight="1" x14ac:dyDescent="0.2">
      <c r="A165" s="441"/>
      <c r="B165" s="441"/>
      <c r="C165" s="447"/>
      <c r="D165" s="447"/>
      <c r="E165" s="447"/>
      <c r="F165" s="447"/>
      <c r="G165" s="447"/>
      <c r="H165" s="447"/>
      <c r="I165" s="447"/>
      <c r="J165" s="447"/>
      <c r="K165" s="447"/>
      <c r="L165" s="447"/>
      <c r="M165" s="447"/>
      <c r="N165" s="447"/>
      <c r="O165" s="447"/>
      <c r="P165" s="441"/>
      <c r="Q165" s="441"/>
      <c r="R165" s="441"/>
      <c r="S165" s="441"/>
      <c r="T165" s="441"/>
      <c r="U165" s="441"/>
      <c r="V165" s="441"/>
      <c r="W165" s="441"/>
      <c r="X165" s="441"/>
      <c r="Y165" s="441"/>
      <c r="Z165" s="441"/>
    </row>
    <row r="166" spans="1:26" ht="12.75" customHeight="1" x14ac:dyDescent="0.2">
      <c r="A166" s="441"/>
      <c r="B166" s="441"/>
      <c r="C166" s="447"/>
      <c r="D166" s="447"/>
      <c r="E166" s="447"/>
      <c r="F166" s="447"/>
      <c r="G166" s="447"/>
      <c r="H166" s="447"/>
      <c r="I166" s="447"/>
      <c r="J166" s="447"/>
      <c r="K166" s="447"/>
      <c r="L166" s="447"/>
      <c r="M166" s="447"/>
      <c r="N166" s="447"/>
      <c r="O166" s="447"/>
      <c r="P166" s="441"/>
      <c r="Q166" s="441"/>
      <c r="R166" s="441"/>
      <c r="S166" s="441"/>
      <c r="T166" s="441"/>
      <c r="U166" s="441"/>
      <c r="V166" s="441"/>
      <c r="W166" s="441"/>
      <c r="X166" s="441"/>
      <c r="Y166" s="441"/>
      <c r="Z166" s="441"/>
    </row>
    <row r="167" spans="1:26" ht="12.75" customHeight="1" x14ac:dyDescent="0.2">
      <c r="A167" s="441"/>
      <c r="B167" s="441"/>
      <c r="C167" s="447"/>
      <c r="D167" s="447"/>
      <c r="E167" s="447"/>
      <c r="F167" s="447"/>
      <c r="G167" s="447"/>
      <c r="H167" s="447"/>
      <c r="I167" s="447"/>
      <c r="J167" s="447"/>
      <c r="K167" s="447"/>
      <c r="L167" s="447"/>
      <c r="M167" s="447"/>
      <c r="N167" s="447"/>
      <c r="O167" s="447"/>
      <c r="P167" s="441"/>
      <c r="Q167" s="441"/>
      <c r="R167" s="441"/>
      <c r="S167" s="441"/>
      <c r="T167" s="441"/>
      <c r="U167" s="441"/>
      <c r="V167" s="441"/>
      <c r="W167" s="441"/>
      <c r="X167" s="441"/>
      <c r="Y167" s="441"/>
      <c r="Z167" s="441"/>
    </row>
    <row r="168" spans="1:26" ht="12.75" customHeight="1" x14ac:dyDescent="0.2">
      <c r="A168" s="441"/>
      <c r="B168" s="441"/>
      <c r="C168" s="447"/>
      <c r="D168" s="447"/>
      <c r="E168" s="447"/>
      <c r="F168" s="447"/>
      <c r="G168" s="447"/>
      <c r="H168" s="447"/>
      <c r="I168" s="447"/>
      <c r="J168" s="447"/>
      <c r="K168" s="447"/>
      <c r="L168" s="447"/>
      <c r="M168" s="447"/>
      <c r="N168" s="447"/>
      <c r="O168" s="447"/>
      <c r="P168" s="441"/>
      <c r="Q168" s="441"/>
      <c r="R168" s="441"/>
      <c r="S168" s="441"/>
      <c r="T168" s="441"/>
      <c r="U168" s="441"/>
      <c r="V168" s="441"/>
      <c r="W168" s="441"/>
      <c r="X168" s="441"/>
      <c r="Y168" s="441"/>
      <c r="Z168" s="441"/>
    </row>
    <row r="169" spans="1:26" ht="12.75" customHeight="1" x14ac:dyDescent="0.2">
      <c r="A169" s="441"/>
      <c r="B169" s="441"/>
      <c r="C169" s="447"/>
      <c r="D169" s="447"/>
      <c r="E169" s="447"/>
      <c r="F169" s="447"/>
      <c r="G169" s="447"/>
      <c r="H169" s="447"/>
      <c r="I169" s="447"/>
      <c r="J169" s="447"/>
      <c r="K169" s="447"/>
      <c r="L169" s="447"/>
      <c r="M169" s="447"/>
      <c r="N169" s="447"/>
      <c r="O169" s="447"/>
      <c r="P169" s="441"/>
      <c r="Q169" s="441"/>
      <c r="R169" s="441"/>
      <c r="S169" s="441"/>
      <c r="T169" s="441"/>
      <c r="U169" s="441"/>
      <c r="V169" s="441"/>
      <c r="W169" s="441"/>
      <c r="X169" s="441"/>
      <c r="Y169" s="441"/>
      <c r="Z169" s="441"/>
    </row>
    <row r="170" spans="1:26" ht="12.75" customHeight="1" x14ac:dyDescent="0.2">
      <c r="A170" s="441"/>
      <c r="B170" s="441"/>
      <c r="C170" s="447"/>
      <c r="D170" s="447"/>
      <c r="E170" s="447"/>
      <c r="F170" s="447"/>
      <c r="G170" s="447"/>
      <c r="H170" s="447"/>
      <c r="I170" s="447"/>
      <c r="J170" s="447"/>
      <c r="K170" s="447"/>
      <c r="L170" s="447"/>
      <c r="M170" s="447"/>
      <c r="N170" s="447"/>
      <c r="O170" s="447"/>
      <c r="P170" s="441"/>
      <c r="Q170" s="441"/>
      <c r="R170" s="441"/>
      <c r="S170" s="441"/>
      <c r="T170" s="441"/>
      <c r="U170" s="441"/>
      <c r="V170" s="441"/>
      <c r="W170" s="441"/>
      <c r="X170" s="441"/>
      <c r="Y170" s="441"/>
      <c r="Z170" s="441"/>
    </row>
    <row r="171" spans="1:26" ht="12.75" customHeight="1" x14ac:dyDescent="0.2">
      <c r="A171" s="441"/>
      <c r="B171" s="441"/>
      <c r="C171" s="447"/>
      <c r="D171" s="447"/>
      <c r="E171" s="447"/>
      <c r="F171" s="447"/>
      <c r="G171" s="447"/>
      <c r="H171" s="447"/>
      <c r="I171" s="447"/>
      <c r="J171" s="447"/>
      <c r="K171" s="447"/>
      <c r="L171" s="447"/>
      <c r="M171" s="447"/>
      <c r="N171" s="447"/>
      <c r="O171" s="447"/>
      <c r="P171" s="441"/>
      <c r="Q171" s="441"/>
      <c r="R171" s="441"/>
      <c r="S171" s="441"/>
      <c r="T171" s="441"/>
      <c r="U171" s="441"/>
      <c r="V171" s="441"/>
      <c r="W171" s="441"/>
      <c r="X171" s="441"/>
      <c r="Y171" s="441"/>
      <c r="Z171" s="441"/>
    </row>
    <row r="172" spans="1:26" ht="12.75" customHeight="1" x14ac:dyDescent="0.2">
      <c r="A172" s="441"/>
      <c r="B172" s="441"/>
      <c r="C172" s="447"/>
      <c r="D172" s="447"/>
      <c r="E172" s="447"/>
      <c r="F172" s="447"/>
      <c r="G172" s="447"/>
      <c r="H172" s="447"/>
      <c r="I172" s="447"/>
      <c r="J172" s="447"/>
      <c r="K172" s="447"/>
      <c r="L172" s="447"/>
      <c r="M172" s="447"/>
      <c r="N172" s="447"/>
      <c r="O172" s="447"/>
      <c r="P172" s="441"/>
      <c r="Q172" s="441"/>
      <c r="R172" s="441"/>
      <c r="S172" s="441"/>
      <c r="T172" s="441"/>
      <c r="U172" s="441"/>
      <c r="V172" s="441"/>
      <c r="W172" s="441"/>
      <c r="X172" s="441"/>
      <c r="Y172" s="441"/>
      <c r="Z172" s="441"/>
    </row>
    <row r="173" spans="1:26" ht="12.75" customHeight="1" x14ac:dyDescent="0.2">
      <c r="A173" s="441"/>
      <c r="B173" s="441"/>
      <c r="C173" s="447"/>
      <c r="D173" s="447"/>
      <c r="E173" s="447"/>
      <c r="F173" s="447"/>
      <c r="G173" s="447"/>
      <c r="H173" s="447"/>
      <c r="I173" s="447"/>
      <c r="J173" s="447"/>
      <c r="K173" s="447"/>
      <c r="L173" s="447"/>
      <c r="M173" s="447"/>
      <c r="N173" s="447"/>
      <c r="O173" s="447"/>
      <c r="P173" s="441"/>
      <c r="Q173" s="441"/>
      <c r="R173" s="441"/>
      <c r="S173" s="441"/>
      <c r="T173" s="441"/>
      <c r="U173" s="441"/>
      <c r="V173" s="441"/>
      <c r="W173" s="441"/>
      <c r="X173" s="441"/>
      <c r="Y173" s="441"/>
      <c r="Z173" s="441"/>
    </row>
    <row r="174" spans="1:26" ht="12.75" customHeight="1" x14ac:dyDescent="0.2">
      <c r="A174" s="441"/>
      <c r="B174" s="441"/>
      <c r="C174" s="447"/>
      <c r="D174" s="447"/>
      <c r="E174" s="447"/>
      <c r="F174" s="447"/>
      <c r="G174" s="447"/>
      <c r="H174" s="447"/>
      <c r="I174" s="447"/>
      <c r="J174" s="447"/>
      <c r="K174" s="447"/>
      <c r="L174" s="447"/>
      <c r="M174" s="447"/>
      <c r="N174" s="447"/>
      <c r="O174" s="447"/>
      <c r="P174" s="441"/>
      <c r="Q174" s="441"/>
      <c r="R174" s="441"/>
      <c r="S174" s="441"/>
      <c r="T174" s="441"/>
      <c r="U174" s="441"/>
      <c r="V174" s="441"/>
      <c r="W174" s="441"/>
      <c r="X174" s="441"/>
      <c r="Y174" s="441"/>
      <c r="Z174" s="441"/>
    </row>
    <row r="175" spans="1:26" ht="12.75" customHeight="1" x14ac:dyDescent="0.2">
      <c r="A175" s="441"/>
      <c r="B175" s="441"/>
      <c r="C175" s="447"/>
      <c r="D175" s="447"/>
      <c r="E175" s="447"/>
      <c r="F175" s="447"/>
      <c r="G175" s="447"/>
      <c r="H175" s="447"/>
      <c r="I175" s="447"/>
      <c r="J175" s="447"/>
      <c r="K175" s="447"/>
      <c r="L175" s="447"/>
      <c r="M175" s="447"/>
      <c r="N175" s="447"/>
      <c r="O175" s="447"/>
      <c r="P175" s="441"/>
      <c r="Q175" s="441"/>
      <c r="R175" s="441"/>
      <c r="S175" s="441"/>
      <c r="T175" s="441"/>
      <c r="U175" s="441"/>
      <c r="V175" s="441"/>
      <c r="W175" s="441"/>
      <c r="X175" s="441"/>
      <c r="Y175" s="441"/>
      <c r="Z175" s="441"/>
    </row>
    <row r="176" spans="1:26" ht="12.75" customHeight="1" x14ac:dyDescent="0.2">
      <c r="A176" s="441"/>
      <c r="B176" s="441"/>
      <c r="C176" s="447"/>
      <c r="D176" s="447"/>
      <c r="E176" s="447"/>
      <c r="F176" s="447"/>
      <c r="G176" s="447"/>
      <c r="H176" s="447"/>
      <c r="I176" s="447"/>
      <c r="J176" s="447"/>
      <c r="K176" s="447"/>
      <c r="L176" s="447"/>
      <c r="M176" s="447"/>
      <c r="N176" s="447"/>
      <c r="O176" s="447"/>
      <c r="P176" s="441"/>
      <c r="Q176" s="441"/>
      <c r="R176" s="441"/>
      <c r="S176" s="441"/>
      <c r="T176" s="441"/>
      <c r="U176" s="441"/>
      <c r="V176" s="441"/>
      <c r="W176" s="441"/>
      <c r="X176" s="441"/>
      <c r="Y176" s="441"/>
      <c r="Z176" s="441"/>
    </row>
    <row r="177" spans="1:26" ht="12.75" customHeight="1" x14ac:dyDescent="0.2">
      <c r="A177" s="441"/>
      <c r="B177" s="441"/>
      <c r="C177" s="447"/>
      <c r="D177" s="447"/>
      <c r="E177" s="447"/>
      <c r="F177" s="447"/>
      <c r="G177" s="447"/>
      <c r="H177" s="447"/>
      <c r="I177" s="447"/>
      <c r="J177" s="447"/>
      <c r="K177" s="447"/>
      <c r="L177" s="447"/>
      <c r="M177" s="447"/>
      <c r="N177" s="447"/>
      <c r="O177" s="447"/>
      <c r="P177" s="441"/>
      <c r="Q177" s="441"/>
      <c r="R177" s="441"/>
      <c r="S177" s="441"/>
      <c r="T177" s="441"/>
      <c r="U177" s="441"/>
      <c r="V177" s="441"/>
      <c r="W177" s="441"/>
      <c r="X177" s="441"/>
      <c r="Y177" s="441"/>
      <c r="Z177" s="441"/>
    </row>
    <row r="178" spans="1:26" ht="12.75" customHeight="1" x14ac:dyDescent="0.2">
      <c r="A178" s="441"/>
      <c r="B178" s="441"/>
      <c r="C178" s="447"/>
      <c r="D178" s="447"/>
      <c r="E178" s="447"/>
      <c r="F178" s="447"/>
      <c r="G178" s="447"/>
      <c r="H178" s="447"/>
      <c r="I178" s="447"/>
      <c r="J178" s="447"/>
      <c r="K178" s="447"/>
      <c r="L178" s="447"/>
      <c r="M178" s="447"/>
      <c r="N178" s="447"/>
      <c r="O178" s="447"/>
      <c r="P178" s="441"/>
      <c r="Q178" s="441"/>
      <c r="R178" s="441"/>
      <c r="S178" s="441"/>
      <c r="T178" s="441"/>
      <c r="U178" s="441"/>
      <c r="V178" s="441"/>
      <c r="W178" s="441"/>
      <c r="X178" s="441"/>
      <c r="Y178" s="441"/>
      <c r="Z178" s="441"/>
    </row>
    <row r="179" spans="1:26" ht="12.75" customHeight="1" x14ac:dyDescent="0.2">
      <c r="A179" s="441"/>
      <c r="B179" s="441"/>
      <c r="C179" s="447"/>
      <c r="D179" s="447"/>
      <c r="E179" s="447"/>
      <c r="F179" s="447"/>
      <c r="G179" s="447"/>
      <c r="H179" s="447"/>
      <c r="I179" s="447"/>
      <c r="J179" s="447"/>
      <c r="K179" s="447"/>
      <c r="L179" s="447"/>
      <c r="M179" s="447"/>
      <c r="N179" s="447"/>
      <c r="O179" s="447"/>
      <c r="P179" s="441"/>
      <c r="Q179" s="441"/>
      <c r="R179" s="441"/>
      <c r="S179" s="441"/>
      <c r="T179" s="441"/>
      <c r="U179" s="441"/>
      <c r="V179" s="441"/>
      <c r="W179" s="441"/>
      <c r="X179" s="441"/>
      <c r="Y179" s="441"/>
      <c r="Z179" s="441"/>
    </row>
    <row r="180" spans="1:26" ht="12.75" customHeight="1" x14ac:dyDescent="0.2">
      <c r="A180" s="441"/>
      <c r="B180" s="441"/>
      <c r="C180" s="447"/>
      <c r="D180" s="447"/>
      <c r="E180" s="447"/>
      <c r="F180" s="447"/>
      <c r="G180" s="447"/>
      <c r="H180" s="447"/>
      <c r="I180" s="447"/>
      <c r="J180" s="447"/>
      <c r="K180" s="447"/>
      <c r="L180" s="447"/>
      <c r="M180" s="447"/>
      <c r="N180" s="447"/>
      <c r="O180" s="447"/>
      <c r="P180" s="441"/>
      <c r="Q180" s="441"/>
      <c r="R180" s="441"/>
      <c r="S180" s="441"/>
      <c r="T180" s="441"/>
      <c r="U180" s="441"/>
      <c r="V180" s="441"/>
      <c r="W180" s="441"/>
      <c r="X180" s="441"/>
      <c r="Y180" s="441"/>
      <c r="Z180" s="441"/>
    </row>
    <row r="181" spans="1:26" ht="12.75" customHeight="1" x14ac:dyDescent="0.2">
      <c r="A181" s="441"/>
      <c r="B181" s="441"/>
      <c r="C181" s="447"/>
      <c r="D181" s="447"/>
      <c r="E181" s="447"/>
      <c r="F181" s="447"/>
      <c r="G181" s="447"/>
      <c r="H181" s="447"/>
      <c r="I181" s="447"/>
      <c r="J181" s="447"/>
      <c r="K181" s="447"/>
      <c r="L181" s="447"/>
      <c r="M181" s="447"/>
      <c r="N181" s="447"/>
      <c r="O181" s="447"/>
      <c r="P181" s="441"/>
      <c r="Q181" s="441"/>
      <c r="R181" s="441"/>
      <c r="S181" s="441"/>
      <c r="T181" s="441"/>
      <c r="U181" s="441"/>
      <c r="V181" s="441"/>
      <c r="W181" s="441"/>
      <c r="X181" s="441"/>
      <c r="Y181" s="441"/>
      <c r="Z181" s="441"/>
    </row>
    <row r="182" spans="1:26" ht="12.75" customHeight="1" x14ac:dyDescent="0.2">
      <c r="A182" s="441"/>
      <c r="B182" s="441"/>
      <c r="C182" s="447"/>
      <c r="D182" s="447"/>
      <c r="E182" s="447"/>
      <c r="F182" s="447"/>
      <c r="G182" s="447"/>
      <c r="H182" s="447"/>
      <c r="I182" s="447"/>
      <c r="J182" s="447"/>
      <c r="K182" s="447"/>
      <c r="L182" s="447"/>
      <c r="M182" s="447"/>
      <c r="N182" s="447"/>
      <c r="O182" s="447"/>
      <c r="P182" s="441"/>
      <c r="Q182" s="441"/>
      <c r="R182" s="441"/>
      <c r="S182" s="441"/>
      <c r="T182" s="441"/>
      <c r="U182" s="441"/>
      <c r="V182" s="441"/>
      <c r="W182" s="441"/>
      <c r="X182" s="441"/>
      <c r="Y182" s="441"/>
      <c r="Z182" s="441"/>
    </row>
    <row r="183" spans="1:26" ht="12.75" customHeight="1" x14ac:dyDescent="0.2">
      <c r="A183" s="441"/>
      <c r="B183" s="441"/>
      <c r="C183" s="447"/>
      <c r="D183" s="447"/>
      <c r="E183" s="447"/>
      <c r="F183" s="447"/>
      <c r="G183" s="447"/>
      <c r="H183" s="447"/>
      <c r="I183" s="447"/>
      <c r="J183" s="447"/>
      <c r="K183" s="447"/>
      <c r="L183" s="447"/>
      <c r="M183" s="447"/>
      <c r="N183" s="447"/>
      <c r="O183" s="447"/>
      <c r="P183" s="441"/>
      <c r="Q183" s="441"/>
      <c r="R183" s="441"/>
      <c r="S183" s="441"/>
      <c r="T183" s="441"/>
      <c r="U183" s="441"/>
      <c r="V183" s="441"/>
      <c r="W183" s="441"/>
      <c r="X183" s="441"/>
      <c r="Y183" s="441"/>
      <c r="Z183" s="441"/>
    </row>
    <row r="184" spans="1:26" ht="12.75" customHeight="1" x14ac:dyDescent="0.2">
      <c r="A184" s="441"/>
      <c r="B184" s="441"/>
      <c r="C184" s="447"/>
      <c r="D184" s="447"/>
      <c r="E184" s="447"/>
      <c r="F184" s="447"/>
      <c r="G184" s="447"/>
      <c r="H184" s="447"/>
      <c r="I184" s="447"/>
      <c r="J184" s="447"/>
      <c r="K184" s="447"/>
      <c r="L184" s="447"/>
      <c r="M184" s="447"/>
      <c r="N184" s="447"/>
      <c r="O184" s="447"/>
      <c r="P184" s="441"/>
      <c r="Q184" s="441"/>
      <c r="R184" s="441"/>
      <c r="S184" s="441"/>
      <c r="T184" s="441"/>
      <c r="U184" s="441"/>
      <c r="V184" s="441"/>
      <c r="W184" s="441"/>
      <c r="X184" s="441"/>
      <c r="Y184" s="441"/>
      <c r="Z184" s="441"/>
    </row>
    <row r="185" spans="1:26" ht="12.75" customHeight="1" x14ac:dyDescent="0.2">
      <c r="A185" s="441"/>
      <c r="B185" s="441"/>
      <c r="C185" s="447"/>
      <c r="D185" s="447"/>
      <c r="E185" s="447"/>
      <c r="F185" s="447"/>
      <c r="G185" s="447"/>
      <c r="H185" s="447"/>
      <c r="I185" s="447"/>
      <c r="J185" s="447"/>
      <c r="K185" s="447"/>
      <c r="L185" s="447"/>
      <c r="M185" s="447"/>
      <c r="N185" s="447"/>
      <c r="O185" s="447"/>
      <c r="P185" s="441"/>
      <c r="Q185" s="441"/>
      <c r="R185" s="441"/>
      <c r="S185" s="441"/>
      <c r="T185" s="441"/>
      <c r="U185" s="441"/>
      <c r="V185" s="441"/>
      <c r="W185" s="441"/>
      <c r="X185" s="441"/>
      <c r="Y185" s="441"/>
      <c r="Z185" s="441"/>
    </row>
    <row r="186" spans="1:26" ht="12.75" customHeight="1" x14ac:dyDescent="0.2">
      <c r="A186" s="441"/>
      <c r="B186" s="441"/>
      <c r="C186" s="447"/>
      <c r="D186" s="447"/>
      <c r="E186" s="447"/>
      <c r="F186" s="447"/>
      <c r="G186" s="447"/>
      <c r="H186" s="447"/>
      <c r="I186" s="447"/>
      <c r="J186" s="447"/>
      <c r="K186" s="447"/>
      <c r="L186" s="447"/>
      <c r="M186" s="447"/>
      <c r="N186" s="447"/>
      <c r="O186" s="447"/>
      <c r="P186" s="441"/>
      <c r="Q186" s="441"/>
      <c r="R186" s="441"/>
      <c r="S186" s="441"/>
      <c r="T186" s="441"/>
      <c r="U186" s="441"/>
      <c r="V186" s="441"/>
      <c r="W186" s="441"/>
      <c r="X186" s="441"/>
      <c r="Y186" s="441"/>
      <c r="Z186" s="441"/>
    </row>
    <row r="187" spans="1:26" ht="12.75" customHeight="1" x14ac:dyDescent="0.2">
      <c r="A187" s="441"/>
      <c r="B187" s="441"/>
      <c r="C187" s="447"/>
      <c r="D187" s="447"/>
      <c r="E187" s="447"/>
      <c r="F187" s="447"/>
      <c r="G187" s="447"/>
      <c r="H187" s="447"/>
      <c r="I187" s="447"/>
      <c r="J187" s="447"/>
      <c r="K187" s="447"/>
      <c r="L187" s="447"/>
      <c r="M187" s="447"/>
      <c r="N187" s="447"/>
      <c r="O187" s="447"/>
      <c r="P187" s="441"/>
      <c r="Q187" s="441"/>
      <c r="R187" s="441"/>
      <c r="S187" s="441"/>
      <c r="T187" s="441"/>
      <c r="U187" s="441"/>
      <c r="V187" s="441"/>
      <c r="W187" s="441"/>
      <c r="X187" s="441"/>
      <c r="Y187" s="441"/>
      <c r="Z187" s="441"/>
    </row>
    <row r="188" spans="1:26" ht="12.75" customHeight="1" x14ac:dyDescent="0.2">
      <c r="A188" s="441"/>
      <c r="B188" s="441"/>
      <c r="C188" s="447"/>
      <c r="D188" s="447"/>
      <c r="E188" s="447"/>
      <c r="F188" s="447"/>
      <c r="G188" s="447"/>
      <c r="H188" s="447"/>
      <c r="I188" s="447"/>
      <c r="J188" s="447"/>
      <c r="K188" s="447"/>
      <c r="L188" s="447"/>
      <c r="M188" s="447"/>
      <c r="N188" s="447"/>
      <c r="O188" s="447"/>
      <c r="P188" s="441"/>
      <c r="Q188" s="441"/>
      <c r="R188" s="441"/>
      <c r="S188" s="441"/>
      <c r="T188" s="441"/>
      <c r="U188" s="441"/>
      <c r="V188" s="441"/>
      <c r="W188" s="441"/>
      <c r="X188" s="441"/>
      <c r="Y188" s="441"/>
      <c r="Z188" s="441"/>
    </row>
    <row r="189" spans="1:26" ht="12.75" customHeight="1" x14ac:dyDescent="0.2">
      <c r="A189" s="441"/>
      <c r="B189" s="441"/>
      <c r="C189" s="447"/>
      <c r="D189" s="447"/>
      <c r="E189" s="447"/>
      <c r="F189" s="447"/>
      <c r="G189" s="447"/>
      <c r="H189" s="447"/>
      <c r="I189" s="447"/>
      <c r="J189" s="447"/>
      <c r="K189" s="447"/>
      <c r="L189" s="447"/>
      <c r="M189" s="447"/>
      <c r="N189" s="447"/>
      <c r="O189" s="447"/>
      <c r="P189" s="441"/>
      <c r="Q189" s="441"/>
      <c r="R189" s="441"/>
      <c r="S189" s="441"/>
      <c r="T189" s="441"/>
      <c r="U189" s="441"/>
      <c r="V189" s="441"/>
      <c r="W189" s="441"/>
      <c r="X189" s="441"/>
      <c r="Y189" s="441"/>
      <c r="Z189" s="441"/>
    </row>
    <row r="190" spans="1:26" ht="12.75" customHeight="1" x14ac:dyDescent="0.2">
      <c r="A190" s="441"/>
      <c r="B190" s="441"/>
      <c r="C190" s="447"/>
      <c r="D190" s="447"/>
      <c r="E190" s="447"/>
      <c r="F190" s="447"/>
      <c r="G190" s="447"/>
      <c r="H190" s="447"/>
      <c r="I190" s="447"/>
      <c r="J190" s="447"/>
      <c r="K190" s="447"/>
      <c r="L190" s="447"/>
      <c r="M190" s="447"/>
      <c r="N190" s="447"/>
      <c r="O190" s="447"/>
      <c r="P190" s="441"/>
      <c r="Q190" s="441"/>
      <c r="R190" s="441"/>
      <c r="S190" s="441"/>
      <c r="T190" s="441"/>
      <c r="U190" s="441"/>
      <c r="V190" s="441"/>
      <c r="W190" s="441"/>
      <c r="X190" s="441"/>
      <c r="Y190" s="441"/>
      <c r="Z190" s="441"/>
    </row>
    <row r="191" spans="1:26" ht="12.75" customHeight="1" x14ac:dyDescent="0.2">
      <c r="A191" s="441"/>
      <c r="B191" s="441"/>
      <c r="C191" s="447"/>
      <c r="D191" s="447"/>
      <c r="E191" s="447"/>
      <c r="F191" s="447"/>
      <c r="G191" s="447"/>
      <c r="H191" s="447"/>
      <c r="I191" s="447"/>
      <c r="J191" s="447"/>
      <c r="K191" s="447"/>
      <c r="L191" s="447"/>
      <c r="M191" s="447"/>
      <c r="N191" s="447"/>
      <c r="O191" s="447"/>
      <c r="P191" s="441"/>
      <c r="Q191" s="441"/>
      <c r="R191" s="441"/>
      <c r="S191" s="441"/>
      <c r="T191" s="441"/>
      <c r="U191" s="441"/>
      <c r="V191" s="441"/>
      <c r="W191" s="441"/>
      <c r="X191" s="441"/>
      <c r="Y191" s="441"/>
      <c r="Z191" s="441"/>
    </row>
    <row r="192" spans="1:26" ht="12.75" customHeight="1" x14ac:dyDescent="0.2">
      <c r="A192" s="441"/>
      <c r="B192" s="441"/>
      <c r="C192" s="447"/>
      <c r="D192" s="447"/>
      <c r="E192" s="447"/>
      <c r="F192" s="447"/>
      <c r="G192" s="447"/>
      <c r="H192" s="447"/>
      <c r="I192" s="447"/>
      <c r="J192" s="447"/>
      <c r="K192" s="447"/>
      <c r="L192" s="447"/>
      <c r="M192" s="447"/>
      <c r="N192" s="447"/>
      <c r="O192" s="447"/>
      <c r="P192" s="441"/>
      <c r="Q192" s="441"/>
      <c r="R192" s="441"/>
      <c r="S192" s="441"/>
      <c r="T192" s="441"/>
      <c r="U192" s="441"/>
      <c r="V192" s="441"/>
      <c r="W192" s="441"/>
      <c r="X192" s="441"/>
      <c r="Y192" s="441"/>
      <c r="Z192" s="441"/>
    </row>
    <row r="193" spans="1:26" ht="12.75" customHeight="1" x14ac:dyDescent="0.2">
      <c r="A193" s="441"/>
      <c r="B193" s="441"/>
      <c r="C193" s="447"/>
      <c r="D193" s="447"/>
      <c r="E193" s="447"/>
      <c r="F193" s="447"/>
      <c r="G193" s="447"/>
      <c r="H193" s="447"/>
      <c r="I193" s="447"/>
      <c r="J193" s="447"/>
      <c r="K193" s="447"/>
      <c r="L193" s="447"/>
      <c r="M193" s="447"/>
      <c r="N193" s="447"/>
      <c r="O193" s="447"/>
      <c r="P193" s="441"/>
      <c r="Q193" s="441"/>
      <c r="R193" s="441"/>
      <c r="S193" s="441"/>
      <c r="T193" s="441"/>
      <c r="U193" s="441"/>
      <c r="V193" s="441"/>
      <c r="W193" s="441"/>
      <c r="X193" s="441"/>
      <c r="Y193" s="441"/>
      <c r="Z193" s="441"/>
    </row>
    <row r="194" spans="1:26" ht="12.75" customHeight="1" x14ac:dyDescent="0.2">
      <c r="A194" s="441"/>
      <c r="B194" s="441"/>
      <c r="C194" s="447"/>
      <c r="D194" s="447"/>
      <c r="E194" s="447"/>
      <c r="F194" s="447"/>
      <c r="G194" s="447"/>
      <c r="H194" s="447"/>
      <c r="I194" s="447"/>
      <c r="J194" s="447"/>
      <c r="K194" s="447"/>
      <c r="L194" s="447"/>
      <c r="M194" s="447"/>
      <c r="N194" s="447"/>
      <c r="O194" s="447"/>
      <c r="P194" s="441"/>
      <c r="Q194" s="441"/>
      <c r="R194" s="441"/>
      <c r="S194" s="441"/>
      <c r="T194" s="441"/>
      <c r="U194" s="441"/>
      <c r="V194" s="441"/>
      <c r="W194" s="441"/>
      <c r="X194" s="441"/>
      <c r="Y194" s="441"/>
      <c r="Z194" s="441"/>
    </row>
    <row r="195" spans="1:26" ht="12.75" customHeight="1" x14ac:dyDescent="0.2">
      <c r="A195" s="441"/>
      <c r="B195" s="441"/>
      <c r="C195" s="447"/>
      <c r="D195" s="447"/>
      <c r="E195" s="447"/>
      <c r="F195" s="447"/>
      <c r="G195" s="447"/>
      <c r="H195" s="447"/>
      <c r="I195" s="447"/>
      <c r="J195" s="447"/>
      <c r="K195" s="447"/>
      <c r="L195" s="447"/>
      <c r="M195" s="447"/>
      <c r="N195" s="447"/>
      <c r="O195" s="447"/>
      <c r="P195" s="441"/>
      <c r="Q195" s="441"/>
      <c r="R195" s="441"/>
      <c r="S195" s="441"/>
      <c r="T195" s="441"/>
      <c r="U195" s="441"/>
      <c r="V195" s="441"/>
      <c r="W195" s="441"/>
      <c r="X195" s="441"/>
      <c r="Y195" s="441"/>
      <c r="Z195" s="441"/>
    </row>
    <row r="196" spans="1:26" ht="12.75" customHeight="1" x14ac:dyDescent="0.2">
      <c r="A196" s="441"/>
      <c r="B196" s="441"/>
      <c r="C196" s="447"/>
      <c r="D196" s="447"/>
      <c r="E196" s="447"/>
      <c r="F196" s="447"/>
      <c r="G196" s="447"/>
      <c r="H196" s="447"/>
      <c r="I196" s="447"/>
      <c r="J196" s="447"/>
      <c r="K196" s="447"/>
      <c r="L196" s="447"/>
      <c r="M196" s="447"/>
      <c r="N196" s="447"/>
      <c r="O196" s="447"/>
      <c r="P196" s="441"/>
      <c r="Q196" s="441"/>
      <c r="R196" s="441"/>
      <c r="S196" s="441"/>
      <c r="T196" s="441"/>
      <c r="U196" s="441"/>
      <c r="V196" s="441"/>
      <c r="W196" s="441"/>
      <c r="X196" s="441"/>
      <c r="Y196" s="441"/>
      <c r="Z196" s="441"/>
    </row>
    <row r="197" spans="1:26" ht="12.75" customHeight="1" x14ac:dyDescent="0.2">
      <c r="A197" s="441"/>
      <c r="B197" s="441"/>
      <c r="C197" s="447"/>
      <c r="D197" s="447"/>
      <c r="E197" s="447"/>
      <c r="F197" s="447"/>
      <c r="G197" s="447"/>
      <c r="H197" s="447"/>
      <c r="I197" s="447"/>
      <c r="J197" s="447"/>
      <c r="K197" s="447"/>
      <c r="L197" s="447"/>
      <c r="M197" s="447"/>
      <c r="N197" s="447"/>
      <c r="O197" s="447"/>
      <c r="P197" s="441"/>
      <c r="Q197" s="441"/>
      <c r="R197" s="441"/>
      <c r="S197" s="441"/>
      <c r="T197" s="441"/>
      <c r="U197" s="441"/>
      <c r="V197" s="441"/>
      <c r="W197" s="441"/>
      <c r="X197" s="441"/>
      <c r="Y197" s="441"/>
      <c r="Z197" s="441"/>
    </row>
    <row r="198" spans="1:26" ht="12.75" customHeight="1" x14ac:dyDescent="0.2">
      <c r="A198" s="441"/>
      <c r="B198" s="441"/>
      <c r="C198" s="447"/>
      <c r="D198" s="447"/>
      <c r="E198" s="447"/>
      <c r="F198" s="447"/>
      <c r="G198" s="447"/>
      <c r="H198" s="447"/>
      <c r="I198" s="447"/>
      <c r="J198" s="447"/>
      <c r="K198" s="447"/>
      <c r="L198" s="447"/>
      <c r="M198" s="447"/>
      <c r="N198" s="447"/>
      <c r="O198" s="447"/>
      <c r="P198" s="441"/>
      <c r="Q198" s="441"/>
      <c r="R198" s="441"/>
      <c r="S198" s="441"/>
      <c r="T198" s="441"/>
      <c r="U198" s="441"/>
      <c r="V198" s="441"/>
      <c r="W198" s="441"/>
      <c r="X198" s="441"/>
      <c r="Y198" s="441"/>
      <c r="Z198" s="441"/>
    </row>
    <row r="199" spans="1:26" ht="12.75" customHeight="1" x14ac:dyDescent="0.2">
      <c r="A199" s="441"/>
      <c r="B199" s="441"/>
      <c r="C199" s="447"/>
      <c r="D199" s="447"/>
      <c r="E199" s="447"/>
      <c r="F199" s="447"/>
      <c r="G199" s="447"/>
      <c r="H199" s="447"/>
      <c r="I199" s="447"/>
      <c r="J199" s="447"/>
      <c r="K199" s="447"/>
      <c r="L199" s="447"/>
      <c r="M199" s="447"/>
      <c r="N199" s="447"/>
      <c r="O199" s="447"/>
      <c r="P199" s="441"/>
      <c r="Q199" s="441"/>
      <c r="R199" s="441"/>
      <c r="S199" s="441"/>
      <c r="T199" s="441"/>
      <c r="U199" s="441"/>
      <c r="V199" s="441"/>
      <c r="W199" s="441"/>
      <c r="X199" s="441"/>
      <c r="Y199" s="441"/>
      <c r="Z199" s="441"/>
    </row>
    <row r="200" spans="1:26" ht="12.75" customHeight="1" x14ac:dyDescent="0.2">
      <c r="A200" s="441"/>
      <c r="B200" s="441"/>
      <c r="C200" s="447"/>
      <c r="D200" s="447"/>
      <c r="E200" s="447"/>
      <c r="F200" s="447"/>
      <c r="G200" s="447"/>
      <c r="H200" s="447"/>
      <c r="I200" s="447"/>
      <c r="J200" s="447"/>
      <c r="K200" s="447"/>
      <c r="L200" s="447"/>
      <c r="M200" s="447"/>
      <c r="N200" s="447"/>
      <c r="O200" s="447"/>
      <c r="P200" s="441"/>
      <c r="Q200" s="441"/>
      <c r="R200" s="441"/>
      <c r="S200" s="441"/>
      <c r="T200" s="441"/>
      <c r="U200" s="441"/>
      <c r="V200" s="441"/>
      <c r="W200" s="441"/>
      <c r="X200" s="441"/>
      <c r="Y200" s="441"/>
      <c r="Z200" s="441"/>
    </row>
    <row r="201" spans="1:26" ht="12.75" customHeight="1" x14ac:dyDescent="0.2">
      <c r="A201" s="441"/>
      <c r="B201" s="441"/>
      <c r="C201" s="447"/>
      <c r="D201" s="447"/>
      <c r="E201" s="447"/>
      <c r="F201" s="447"/>
      <c r="G201" s="447"/>
      <c r="H201" s="447"/>
      <c r="I201" s="447"/>
      <c r="J201" s="447"/>
      <c r="K201" s="447"/>
      <c r="L201" s="447"/>
      <c r="M201" s="447"/>
      <c r="N201" s="447"/>
      <c r="O201" s="447"/>
      <c r="P201" s="441"/>
      <c r="Q201" s="441"/>
      <c r="R201" s="441"/>
      <c r="S201" s="441"/>
      <c r="T201" s="441"/>
      <c r="U201" s="441"/>
      <c r="V201" s="441"/>
      <c r="W201" s="441"/>
      <c r="X201" s="441"/>
      <c r="Y201" s="441"/>
      <c r="Z201" s="441"/>
    </row>
    <row r="202" spans="1:26" ht="12.75" customHeight="1" x14ac:dyDescent="0.2">
      <c r="A202" s="441"/>
      <c r="B202" s="441"/>
      <c r="C202" s="447"/>
      <c r="D202" s="447"/>
      <c r="E202" s="447"/>
      <c r="F202" s="447"/>
      <c r="G202" s="447"/>
      <c r="H202" s="447"/>
      <c r="I202" s="447"/>
      <c r="J202" s="447"/>
      <c r="K202" s="447"/>
      <c r="L202" s="447"/>
      <c r="M202" s="447"/>
      <c r="N202" s="447"/>
      <c r="O202" s="447"/>
      <c r="P202" s="441"/>
      <c r="Q202" s="441"/>
      <c r="R202" s="441"/>
      <c r="S202" s="441"/>
      <c r="T202" s="441"/>
      <c r="U202" s="441"/>
      <c r="V202" s="441"/>
      <c r="W202" s="441"/>
      <c r="X202" s="441"/>
      <c r="Y202" s="441"/>
      <c r="Z202" s="441"/>
    </row>
    <row r="203" spans="1:26" ht="12.75" customHeight="1" x14ac:dyDescent="0.2">
      <c r="A203" s="441"/>
      <c r="B203" s="441"/>
      <c r="C203" s="447"/>
      <c r="D203" s="447"/>
      <c r="E203" s="447"/>
      <c r="F203" s="447"/>
      <c r="G203" s="447"/>
      <c r="H203" s="447"/>
      <c r="I203" s="447"/>
      <c r="J203" s="447"/>
      <c r="K203" s="447"/>
      <c r="L203" s="447"/>
      <c r="M203" s="447"/>
      <c r="N203" s="447"/>
      <c r="O203" s="447"/>
      <c r="P203" s="441"/>
      <c r="Q203" s="441"/>
      <c r="R203" s="441"/>
      <c r="S203" s="441"/>
      <c r="T203" s="441"/>
      <c r="U203" s="441"/>
      <c r="V203" s="441"/>
      <c r="W203" s="441"/>
      <c r="X203" s="441"/>
      <c r="Y203" s="441"/>
      <c r="Z203" s="441"/>
    </row>
    <row r="204" spans="1:26" ht="12.75" customHeight="1" x14ac:dyDescent="0.2">
      <c r="A204" s="441"/>
      <c r="B204" s="441"/>
      <c r="C204" s="447"/>
      <c r="D204" s="447"/>
      <c r="E204" s="447"/>
      <c r="F204" s="447"/>
      <c r="G204" s="447"/>
      <c r="H204" s="447"/>
      <c r="I204" s="447"/>
      <c r="J204" s="447"/>
      <c r="K204" s="447"/>
      <c r="L204" s="447"/>
      <c r="M204" s="447"/>
      <c r="N204" s="447"/>
      <c r="O204" s="447"/>
      <c r="P204" s="441"/>
      <c r="Q204" s="441"/>
      <c r="R204" s="441"/>
      <c r="S204" s="441"/>
      <c r="T204" s="441"/>
      <c r="U204" s="441"/>
      <c r="V204" s="441"/>
      <c r="W204" s="441"/>
      <c r="X204" s="441"/>
      <c r="Y204" s="441"/>
      <c r="Z204" s="441"/>
    </row>
    <row r="205" spans="1:26" ht="12.75" customHeight="1" x14ac:dyDescent="0.2">
      <c r="A205" s="441"/>
      <c r="B205" s="441"/>
      <c r="C205" s="447"/>
      <c r="D205" s="447"/>
      <c r="E205" s="447"/>
      <c r="F205" s="447"/>
      <c r="G205" s="447"/>
      <c r="H205" s="447"/>
      <c r="I205" s="447"/>
      <c r="J205" s="447"/>
      <c r="K205" s="447"/>
      <c r="L205" s="447"/>
      <c r="M205" s="447"/>
      <c r="N205" s="447"/>
      <c r="O205" s="447"/>
      <c r="P205" s="441"/>
      <c r="Q205" s="441"/>
      <c r="R205" s="441"/>
      <c r="S205" s="441"/>
      <c r="T205" s="441"/>
      <c r="U205" s="441"/>
      <c r="V205" s="441"/>
      <c r="W205" s="441"/>
      <c r="X205" s="441"/>
      <c r="Y205" s="441"/>
      <c r="Z205" s="441"/>
    </row>
    <row r="206" spans="1:26" ht="12.75" customHeight="1" x14ac:dyDescent="0.2">
      <c r="A206" s="441"/>
      <c r="B206" s="441"/>
      <c r="C206" s="447"/>
      <c r="D206" s="447"/>
      <c r="E206" s="447"/>
      <c r="F206" s="447"/>
      <c r="G206" s="447"/>
      <c r="H206" s="447"/>
      <c r="I206" s="447"/>
      <c r="J206" s="447"/>
      <c r="K206" s="447"/>
      <c r="L206" s="447"/>
      <c r="M206" s="447"/>
      <c r="N206" s="447"/>
      <c r="O206" s="447"/>
      <c r="P206" s="441"/>
      <c r="Q206" s="441"/>
      <c r="R206" s="441"/>
      <c r="S206" s="441"/>
      <c r="T206" s="441"/>
      <c r="U206" s="441"/>
      <c r="V206" s="441"/>
      <c r="W206" s="441"/>
      <c r="X206" s="441"/>
      <c r="Y206" s="441"/>
      <c r="Z206" s="441"/>
    </row>
    <row r="207" spans="1:26" ht="12.75" customHeight="1" x14ac:dyDescent="0.2">
      <c r="A207" s="441"/>
      <c r="B207" s="441"/>
      <c r="C207" s="447"/>
      <c r="D207" s="447"/>
      <c r="E207" s="447"/>
      <c r="F207" s="447"/>
      <c r="G207" s="447"/>
      <c r="H207" s="447"/>
      <c r="I207" s="447"/>
      <c r="J207" s="447"/>
      <c r="K207" s="447"/>
      <c r="L207" s="447"/>
      <c r="M207" s="447"/>
      <c r="N207" s="447"/>
      <c r="O207" s="447"/>
      <c r="P207" s="441"/>
      <c r="Q207" s="441"/>
      <c r="R207" s="441"/>
      <c r="S207" s="441"/>
      <c r="T207" s="441"/>
      <c r="U207" s="441"/>
      <c r="V207" s="441"/>
      <c r="W207" s="441"/>
      <c r="X207" s="441"/>
      <c r="Y207" s="441"/>
      <c r="Z207" s="441"/>
    </row>
    <row r="208" spans="1:26" ht="12.75" customHeight="1" x14ac:dyDescent="0.2">
      <c r="A208" s="441"/>
      <c r="B208" s="441"/>
      <c r="C208" s="447"/>
      <c r="D208" s="447"/>
      <c r="E208" s="447"/>
      <c r="F208" s="447"/>
      <c r="G208" s="447"/>
      <c r="H208" s="447"/>
      <c r="I208" s="447"/>
      <c r="J208" s="447"/>
      <c r="K208" s="447"/>
      <c r="L208" s="447"/>
      <c r="M208" s="447"/>
      <c r="N208" s="447"/>
      <c r="O208" s="447"/>
      <c r="P208" s="441"/>
      <c r="Q208" s="441"/>
      <c r="R208" s="441"/>
      <c r="S208" s="441"/>
      <c r="T208" s="441"/>
      <c r="U208" s="441"/>
      <c r="V208" s="441"/>
      <c r="W208" s="441"/>
      <c r="X208" s="441"/>
      <c r="Y208" s="441"/>
      <c r="Z208" s="441"/>
    </row>
    <row r="209" spans="1:26" ht="12.75" customHeight="1" x14ac:dyDescent="0.2">
      <c r="A209" s="441"/>
      <c r="B209" s="441"/>
      <c r="C209" s="447"/>
      <c r="D209" s="447"/>
      <c r="E209" s="447"/>
      <c r="F209" s="447"/>
      <c r="G209" s="447"/>
      <c r="H209" s="447"/>
      <c r="I209" s="447"/>
      <c r="J209" s="447"/>
      <c r="K209" s="447"/>
      <c r="L209" s="447"/>
      <c r="M209" s="447"/>
      <c r="N209" s="447"/>
      <c r="O209" s="447"/>
      <c r="P209" s="441"/>
      <c r="Q209" s="441"/>
      <c r="R209" s="441"/>
      <c r="S209" s="441"/>
      <c r="T209" s="441"/>
      <c r="U209" s="441"/>
      <c r="V209" s="441"/>
      <c r="W209" s="441"/>
      <c r="X209" s="441"/>
      <c r="Y209" s="441"/>
      <c r="Z209" s="441"/>
    </row>
    <row r="210" spans="1:26" ht="12.75" customHeight="1" x14ac:dyDescent="0.2">
      <c r="A210" s="441"/>
      <c r="B210" s="441"/>
      <c r="C210" s="447"/>
      <c r="D210" s="447"/>
      <c r="E210" s="447"/>
      <c r="F210" s="447"/>
      <c r="G210" s="447"/>
      <c r="H210" s="447"/>
      <c r="I210" s="447"/>
      <c r="J210" s="447"/>
      <c r="K210" s="447"/>
      <c r="L210" s="447"/>
      <c r="M210" s="447"/>
      <c r="N210" s="447"/>
      <c r="O210" s="447"/>
      <c r="P210" s="441"/>
      <c r="Q210" s="441"/>
      <c r="R210" s="441"/>
      <c r="S210" s="441"/>
      <c r="T210" s="441"/>
      <c r="U210" s="441"/>
      <c r="V210" s="441"/>
      <c r="W210" s="441"/>
      <c r="X210" s="441"/>
      <c r="Y210" s="441"/>
      <c r="Z210" s="441"/>
    </row>
    <row r="211" spans="1:26" ht="12.75" customHeight="1" x14ac:dyDescent="0.2">
      <c r="A211" s="441"/>
      <c r="B211" s="441"/>
      <c r="C211" s="447"/>
      <c r="D211" s="447"/>
      <c r="E211" s="447"/>
      <c r="F211" s="447"/>
      <c r="G211" s="447"/>
      <c r="H211" s="447"/>
      <c r="I211" s="447"/>
      <c r="J211" s="447"/>
      <c r="K211" s="447"/>
      <c r="L211" s="447"/>
      <c r="M211" s="447"/>
      <c r="N211" s="447"/>
      <c r="O211" s="447"/>
      <c r="P211" s="441"/>
      <c r="Q211" s="441"/>
      <c r="R211" s="441"/>
      <c r="S211" s="441"/>
      <c r="T211" s="441"/>
      <c r="U211" s="441"/>
      <c r="V211" s="441"/>
      <c r="W211" s="441"/>
      <c r="X211" s="441"/>
      <c r="Y211" s="441"/>
      <c r="Z211" s="441"/>
    </row>
    <row r="212" spans="1:26" ht="12.75" customHeight="1" x14ac:dyDescent="0.2">
      <c r="A212" s="441"/>
      <c r="B212" s="441"/>
      <c r="C212" s="447"/>
      <c r="D212" s="447"/>
      <c r="E212" s="447"/>
      <c r="F212" s="447"/>
      <c r="G212" s="447"/>
      <c r="H212" s="447"/>
      <c r="I212" s="447"/>
      <c r="J212" s="447"/>
      <c r="K212" s="447"/>
      <c r="L212" s="447"/>
      <c r="M212" s="447"/>
      <c r="N212" s="447"/>
      <c r="O212" s="447"/>
      <c r="P212" s="441"/>
      <c r="Q212" s="441"/>
      <c r="R212" s="441"/>
      <c r="S212" s="441"/>
      <c r="T212" s="441"/>
      <c r="U212" s="441"/>
      <c r="V212" s="441"/>
      <c r="W212" s="441"/>
      <c r="X212" s="441"/>
      <c r="Y212" s="441"/>
      <c r="Z212" s="441"/>
    </row>
    <row r="213" spans="1:26" ht="12.75" customHeight="1" x14ac:dyDescent="0.2">
      <c r="A213" s="441"/>
      <c r="B213" s="441"/>
      <c r="C213" s="447"/>
      <c r="D213" s="447"/>
      <c r="E213" s="447"/>
      <c r="F213" s="447"/>
      <c r="G213" s="447"/>
      <c r="H213" s="447"/>
      <c r="I213" s="447"/>
      <c r="J213" s="447"/>
      <c r="K213" s="447"/>
      <c r="L213" s="447"/>
      <c r="M213" s="447"/>
      <c r="N213" s="447"/>
      <c r="O213" s="447"/>
      <c r="P213" s="441"/>
      <c r="Q213" s="441"/>
      <c r="R213" s="441"/>
      <c r="S213" s="441"/>
      <c r="T213" s="441"/>
      <c r="U213" s="441"/>
      <c r="V213" s="441"/>
      <c r="W213" s="441"/>
      <c r="X213" s="441"/>
      <c r="Y213" s="441"/>
      <c r="Z213" s="441"/>
    </row>
    <row r="214" spans="1:26" ht="12.75" customHeight="1" x14ac:dyDescent="0.2">
      <c r="A214" s="441"/>
      <c r="B214" s="441"/>
      <c r="C214" s="447"/>
      <c r="D214" s="447"/>
      <c r="E214" s="447"/>
      <c r="F214" s="447"/>
      <c r="G214" s="447"/>
      <c r="H214" s="447"/>
      <c r="I214" s="447"/>
      <c r="J214" s="447"/>
      <c r="K214" s="447"/>
      <c r="L214" s="447"/>
      <c r="M214" s="447"/>
      <c r="N214" s="447"/>
      <c r="O214" s="447"/>
      <c r="P214" s="441"/>
      <c r="Q214" s="441"/>
      <c r="R214" s="441"/>
      <c r="S214" s="441"/>
      <c r="T214" s="441"/>
      <c r="U214" s="441"/>
      <c r="V214" s="441"/>
      <c r="W214" s="441"/>
      <c r="X214" s="441"/>
      <c r="Y214" s="441"/>
      <c r="Z214" s="441"/>
    </row>
    <row r="215" spans="1:26" ht="12.75" customHeight="1" x14ac:dyDescent="0.2">
      <c r="A215" s="441"/>
      <c r="B215" s="441"/>
      <c r="C215" s="447"/>
      <c r="D215" s="447"/>
      <c r="E215" s="447"/>
      <c r="F215" s="447"/>
      <c r="G215" s="447"/>
      <c r="H215" s="447"/>
      <c r="I215" s="447"/>
      <c r="J215" s="447"/>
      <c r="K215" s="447"/>
      <c r="L215" s="447"/>
      <c r="M215" s="447"/>
      <c r="N215" s="447"/>
      <c r="O215" s="447"/>
      <c r="P215" s="441"/>
      <c r="Q215" s="441"/>
      <c r="R215" s="441"/>
      <c r="S215" s="441"/>
      <c r="T215" s="441"/>
      <c r="U215" s="441"/>
      <c r="V215" s="441"/>
      <c r="W215" s="441"/>
      <c r="X215" s="441"/>
      <c r="Y215" s="441"/>
      <c r="Z215" s="441"/>
    </row>
    <row r="216" spans="1:26" ht="12.75" customHeight="1" x14ac:dyDescent="0.2">
      <c r="A216" s="441"/>
      <c r="B216" s="441"/>
      <c r="C216" s="447"/>
      <c r="D216" s="447"/>
      <c r="E216" s="447"/>
      <c r="F216" s="447"/>
      <c r="G216" s="447"/>
      <c r="H216" s="447"/>
      <c r="I216" s="447"/>
      <c r="J216" s="447"/>
      <c r="K216" s="447"/>
      <c r="L216" s="447"/>
      <c r="M216" s="447"/>
      <c r="N216" s="447"/>
      <c r="O216" s="447"/>
      <c r="P216" s="441"/>
      <c r="Q216" s="441"/>
      <c r="R216" s="441"/>
      <c r="S216" s="441"/>
      <c r="T216" s="441"/>
      <c r="U216" s="441"/>
      <c r="V216" s="441"/>
      <c r="W216" s="441"/>
      <c r="X216" s="441"/>
      <c r="Y216" s="441"/>
      <c r="Z216" s="441"/>
    </row>
    <row r="217" spans="1:26" ht="12.75" customHeight="1" x14ac:dyDescent="0.2">
      <c r="A217" s="441"/>
      <c r="B217" s="441"/>
      <c r="C217" s="447"/>
      <c r="D217" s="447"/>
      <c r="E217" s="447"/>
      <c r="F217" s="447"/>
      <c r="G217" s="447"/>
      <c r="H217" s="447"/>
      <c r="I217" s="447"/>
      <c r="J217" s="447"/>
      <c r="K217" s="447"/>
      <c r="L217" s="447"/>
      <c r="M217" s="447"/>
      <c r="N217" s="447"/>
      <c r="O217" s="447"/>
      <c r="P217" s="441"/>
      <c r="Q217" s="441"/>
      <c r="R217" s="441"/>
      <c r="S217" s="441"/>
      <c r="T217" s="441"/>
      <c r="U217" s="441"/>
      <c r="V217" s="441"/>
      <c r="W217" s="441"/>
      <c r="X217" s="441"/>
      <c r="Y217" s="441"/>
      <c r="Z217" s="441"/>
    </row>
    <row r="218" spans="1:26" ht="12.75" customHeight="1" x14ac:dyDescent="0.2">
      <c r="A218" s="441"/>
      <c r="B218" s="441"/>
      <c r="C218" s="447"/>
      <c r="D218" s="447"/>
      <c r="E218" s="447"/>
      <c r="F218" s="447"/>
      <c r="G218" s="447"/>
      <c r="H218" s="447"/>
      <c r="I218" s="447"/>
      <c r="J218" s="447"/>
      <c r="K218" s="447"/>
      <c r="L218" s="447"/>
      <c r="M218" s="447"/>
      <c r="N218" s="447"/>
      <c r="O218" s="447"/>
      <c r="P218" s="441"/>
      <c r="Q218" s="441"/>
      <c r="R218" s="441"/>
      <c r="S218" s="441"/>
      <c r="T218" s="441"/>
      <c r="U218" s="441"/>
      <c r="V218" s="441"/>
      <c r="W218" s="441"/>
      <c r="X218" s="441"/>
      <c r="Y218" s="441"/>
      <c r="Z218" s="441"/>
    </row>
    <row r="219" spans="1:26" ht="12.75" customHeight="1" x14ac:dyDescent="0.2">
      <c r="A219" s="441"/>
      <c r="B219" s="441"/>
      <c r="C219" s="447"/>
      <c r="D219" s="447"/>
      <c r="E219" s="447"/>
      <c r="F219" s="447"/>
      <c r="G219" s="447"/>
      <c r="H219" s="447"/>
      <c r="I219" s="447"/>
      <c r="J219" s="447"/>
      <c r="K219" s="447"/>
      <c r="L219" s="447"/>
      <c r="M219" s="447"/>
      <c r="N219" s="447"/>
      <c r="O219" s="447"/>
      <c r="P219" s="441"/>
      <c r="Q219" s="441"/>
      <c r="R219" s="441"/>
      <c r="S219" s="441"/>
      <c r="T219" s="441"/>
      <c r="U219" s="441"/>
      <c r="V219" s="441"/>
      <c r="W219" s="441"/>
      <c r="X219" s="441"/>
      <c r="Y219" s="441"/>
      <c r="Z219" s="441"/>
    </row>
    <row r="220" spans="1:26" ht="12.75" customHeight="1" x14ac:dyDescent="0.2">
      <c r="A220" s="441"/>
      <c r="B220" s="441"/>
      <c r="C220" s="447"/>
      <c r="D220" s="447"/>
      <c r="E220" s="447"/>
      <c r="F220" s="447"/>
      <c r="G220" s="447"/>
      <c r="H220" s="447"/>
      <c r="I220" s="447"/>
      <c r="J220" s="447"/>
      <c r="K220" s="447"/>
      <c r="L220" s="447"/>
      <c r="M220" s="447"/>
      <c r="N220" s="447"/>
      <c r="O220" s="447"/>
      <c r="P220" s="441"/>
      <c r="Q220" s="441"/>
      <c r="R220" s="441"/>
      <c r="S220" s="441"/>
      <c r="T220" s="441"/>
      <c r="U220" s="441"/>
      <c r="V220" s="441"/>
      <c r="W220" s="441"/>
      <c r="X220" s="441"/>
      <c r="Y220" s="441"/>
      <c r="Z220" s="441"/>
    </row>
    <row r="221" spans="1:26" ht="12.75" customHeight="1" x14ac:dyDescent="0.2">
      <c r="A221" s="441"/>
      <c r="B221" s="441"/>
      <c r="C221" s="447"/>
      <c r="D221" s="447"/>
      <c r="E221" s="447"/>
      <c r="F221" s="447"/>
      <c r="G221" s="447"/>
      <c r="H221" s="447"/>
      <c r="I221" s="447"/>
      <c r="J221" s="447"/>
      <c r="K221" s="447"/>
      <c r="L221" s="447"/>
      <c r="M221" s="447"/>
      <c r="N221" s="447"/>
      <c r="O221" s="447"/>
      <c r="P221" s="441"/>
      <c r="Q221" s="441"/>
      <c r="R221" s="441"/>
      <c r="S221" s="441"/>
      <c r="T221" s="441"/>
      <c r="U221" s="441"/>
      <c r="V221" s="441"/>
      <c r="W221" s="441"/>
      <c r="X221" s="441"/>
      <c r="Y221" s="441"/>
      <c r="Z221" s="441"/>
    </row>
    <row r="222" spans="1:26" ht="12.75" customHeight="1" x14ac:dyDescent="0.2">
      <c r="A222" s="441"/>
      <c r="B222" s="441"/>
      <c r="C222" s="447"/>
      <c r="D222" s="447"/>
      <c r="E222" s="447"/>
      <c r="F222" s="447"/>
      <c r="G222" s="447"/>
      <c r="H222" s="447"/>
      <c r="I222" s="447"/>
      <c r="J222" s="447"/>
      <c r="K222" s="447"/>
      <c r="L222" s="447"/>
      <c r="M222" s="447"/>
      <c r="N222" s="447"/>
      <c r="O222" s="447"/>
      <c r="P222" s="441"/>
      <c r="Q222" s="441"/>
      <c r="R222" s="441"/>
      <c r="S222" s="441"/>
      <c r="T222" s="441"/>
      <c r="U222" s="441"/>
      <c r="V222" s="441"/>
      <c r="W222" s="441"/>
      <c r="X222" s="441"/>
      <c r="Y222" s="441"/>
      <c r="Z222" s="441"/>
    </row>
    <row r="223" spans="1:26" ht="12.75" customHeight="1" x14ac:dyDescent="0.2">
      <c r="A223" s="441"/>
      <c r="B223" s="441"/>
      <c r="C223" s="447"/>
      <c r="D223" s="447"/>
      <c r="E223" s="447"/>
      <c r="F223" s="447"/>
      <c r="G223" s="447"/>
      <c r="H223" s="447"/>
      <c r="I223" s="447"/>
      <c r="J223" s="447"/>
      <c r="K223" s="447"/>
      <c r="L223" s="447"/>
      <c r="M223" s="447"/>
      <c r="N223" s="447"/>
      <c r="O223" s="447"/>
      <c r="P223" s="441"/>
      <c r="Q223" s="441"/>
      <c r="R223" s="441"/>
      <c r="S223" s="441"/>
      <c r="T223" s="441"/>
      <c r="U223" s="441"/>
      <c r="V223" s="441"/>
      <c r="W223" s="441"/>
      <c r="X223" s="441"/>
      <c r="Y223" s="441"/>
      <c r="Z223" s="441"/>
    </row>
    <row r="224" spans="1:26" ht="12.75" customHeight="1" x14ac:dyDescent="0.2">
      <c r="A224" s="441"/>
      <c r="B224" s="441"/>
      <c r="C224" s="447"/>
      <c r="D224" s="447"/>
      <c r="E224" s="447"/>
      <c r="F224" s="447"/>
      <c r="G224" s="447"/>
      <c r="H224" s="447"/>
      <c r="I224" s="447"/>
      <c r="J224" s="447"/>
      <c r="K224" s="447"/>
      <c r="L224" s="447"/>
      <c r="M224" s="447"/>
      <c r="N224" s="447"/>
      <c r="O224" s="447"/>
      <c r="P224" s="441"/>
      <c r="Q224" s="441"/>
      <c r="R224" s="441"/>
      <c r="S224" s="441"/>
      <c r="T224" s="441"/>
      <c r="U224" s="441"/>
      <c r="V224" s="441"/>
      <c r="W224" s="441"/>
      <c r="X224" s="441"/>
      <c r="Y224" s="441"/>
      <c r="Z224" s="441"/>
    </row>
    <row r="225" spans="1:26" ht="12.75" customHeight="1" x14ac:dyDescent="0.2">
      <c r="A225" s="441"/>
      <c r="B225" s="441"/>
      <c r="C225" s="447"/>
      <c r="D225" s="447"/>
      <c r="E225" s="447"/>
      <c r="F225" s="447"/>
      <c r="G225" s="447"/>
      <c r="H225" s="447"/>
      <c r="I225" s="447"/>
      <c r="J225" s="447"/>
      <c r="K225" s="447"/>
      <c r="L225" s="447"/>
      <c r="M225" s="447"/>
      <c r="N225" s="447"/>
      <c r="O225" s="447"/>
      <c r="P225" s="441"/>
      <c r="Q225" s="441"/>
      <c r="R225" s="441"/>
      <c r="S225" s="441"/>
      <c r="T225" s="441"/>
      <c r="U225" s="441"/>
      <c r="V225" s="441"/>
      <c r="W225" s="441"/>
      <c r="X225" s="441"/>
      <c r="Y225" s="441"/>
      <c r="Z225" s="441"/>
    </row>
    <row r="226" spans="1:26" ht="12.75" customHeight="1" x14ac:dyDescent="0.2">
      <c r="A226" s="441"/>
      <c r="B226" s="441"/>
      <c r="C226" s="447"/>
      <c r="D226" s="447"/>
      <c r="E226" s="447"/>
      <c r="F226" s="447"/>
      <c r="G226" s="447"/>
      <c r="H226" s="447"/>
      <c r="I226" s="447"/>
      <c r="J226" s="447"/>
      <c r="K226" s="447"/>
      <c r="L226" s="447"/>
      <c r="M226" s="447"/>
      <c r="N226" s="447"/>
      <c r="O226" s="447"/>
      <c r="P226" s="441"/>
      <c r="Q226" s="441"/>
      <c r="R226" s="441"/>
      <c r="S226" s="441"/>
      <c r="T226" s="441"/>
      <c r="U226" s="441"/>
      <c r="V226" s="441"/>
      <c r="W226" s="441"/>
      <c r="X226" s="441"/>
      <c r="Y226" s="441"/>
      <c r="Z226" s="441"/>
    </row>
    <row r="227" spans="1:26" ht="12.75" customHeight="1" x14ac:dyDescent="0.2">
      <c r="A227" s="441"/>
      <c r="B227" s="441"/>
      <c r="C227" s="447"/>
      <c r="D227" s="447"/>
      <c r="E227" s="447"/>
      <c r="F227" s="447"/>
      <c r="G227" s="447"/>
      <c r="H227" s="447"/>
      <c r="I227" s="447"/>
      <c r="J227" s="447"/>
      <c r="K227" s="447"/>
      <c r="L227" s="447"/>
      <c r="M227" s="447"/>
      <c r="N227" s="447"/>
      <c r="O227" s="447"/>
      <c r="P227" s="441"/>
      <c r="Q227" s="441"/>
      <c r="R227" s="441"/>
      <c r="S227" s="441"/>
      <c r="T227" s="441"/>
      <c r="U227" s="441"/>
      <c r="V227" s="441"/>
      <c r="W227" s="441"/>
      <c r="X227" s="441"/>
      <c r="Y227" s="441"/>
      <c r="Z227" s="441"/>
    </row>
    <row r="228" spans="1:26" ht="12.75" customHeight="1" x14ac:dyDescent="0.2">
      <c r="A228" s="441"/>
      <c r="B228" s="441"/>
      <c r="C228" s="447"/>
      <c r="D228" s="447"/>
      <c r="E228" s="447"/>
      <c r="F228" s="447"/>
      <c r="G228" s="447"/>
      <c r="H228" s="447"/>
      <c r="I228" s="447"/>
      <c r="J228" s="447"/>
      <c r="K228" s="447"/>
      <c r="L228" s="447"/>
      <c r="M228" s="447"/>
      <c r="N228" s="447"/>
      <c r="O228" s="447"/>
      <c r="P228" s="441"/>
      <c r="Q228" s="441"/>
      <c r="R228" s="441"/>
      <c r="S228" s="441"/>
      <c r="T228" s="441"/>
      <c r="U228" s="441"/>
      <c r="V228" s="441"/>
      <c r="W228" s="441"/>
      <c r="X228" s="441"/>
      <c r="Y228" s="441"/>
      <c r="Z228" s="441"/>
    </row>
    <row r="229" spans="1:26" ht="12.75" customHeight="1" x14ac:dyDescent="0.2">
      <c r="A229" s="441"/>
      <c r="B229" s="441"/>
      <c r="C229" s="447"/>
      <c r="D229" s="447"/>
      <c r="E229" s="447"/>
      <c r="F229" s="447"/>
      <c r="G229" s="447"/>
      <c r="H229" s="447"/>
      <c r="I229" s="447"/>
      <c r="J229" s="447"/>
      <c r="K229" s="447"/>
      <c r="L229" s="447"/>
      <c r="M229" s="447"/>
      <c r="N229" s="447"/>
      <c r="O229" s="447"/>
      <c r="P229" s="441"/>
      <c r="Q229" s="441"/>
      <c r="R229" s="441"/>
      <c r="S229" s="441"/>
      <c r="T229" s="441"/>
      <c r="U229" s="441"/>
      <c r="V229" s="441"/>
      <c r="W229" s="441"/>
      <c r="X229" s="441"/>
      <c r="Y229" s="441"/>
      <c r="Z229" s="441"/>
    </row>
    <row r="230" spans="1:26" ht="12.75" customHeight="1" x14ac:dyDescent="0.2">
      <c r="A230" s="441"/>
      <c r="B230" s="441"/>
      <c r="C230" s="447"/>
      <c r="D230" s="447"/>
      <c r="E230" s="447"/>
      <c r="F230" s="447"/>
      <c r="G230" s="447"/>
      <c r="H230" s="447"/>
      <c r="I230" s="447"/>
      <c r="J230" s="447"/>
      <c r="K230" s="447"/>
      <c r="L230" s="447"/>
      <c r="M230" s="447"/>
      <c r="N230" s="447"/>
      <c r="O230" s="447"/>
      <c r="P230" s="441"/>
      <c r="Q230" s="441"/>
      <c r="R230" s="441"/>
      <c r="S230" s="441"/>
      <c r="T230" s="441"/>
      <c r="U230" s="441"/>
      <c r="V230" s="441"/>
      <c r="W230" s="441"/>
      <c r="X230" s="441"/>
      <c r="Y230" s="441"/>
      <c r="Z230" s="441"/>
    </row>
    <row r="231" spans="1:26" ht="12.75" customHeight="1" x14ac:dyDescent="0.2">
      <c r="A231" s="441"/>
      <c r="B231" s="441"/>
      <c r="C231" s="447"/>
      <c r="D231" s="447"/>
      <c r="E231" s="447"/>
      <c r="F231" s="447"/>
      <c r="G231" s="447"/>
      <c r="H231" s="447"/>
      <c r="I231" s="447"/>
      <c r="J231" s="447"/>
      <c r="K231" s="447"/>
      <c r="L231" s="447"/>
      <c r="M231" s="447"/>
      <c r="N231" s="447"/>
      <c r="O231" s="447"/>
      <c r="P231" s="441"/>
      <c r="Q231" s="441"/>
      <c r="R231" s="441"/>
      <c r="S231" s="441"/>
      <c r="T231" s="441"/>
      <c r="U231" s="441"/>
      <c r="V231" s="441"/>
      <c r="W231" s="441"/>
      <c r="X231" s="441"/>
      <c r="Y231" s="441"/>
      <c r="Z231" s="441"/>
    </row>
    <row r="232" spans="1:26" ht="12.75" customHeight="1" x14ac:dyDescent="0.2">
      <c r="A232" s="441"/>
      <c r="B232" s="441"/>
      <c r="C232" s="447"/>
      <c r="D232" s="447"/>
      <c r="E232" s="447"/>
      <c r="F232" s="447"/>
      <c r="G232" s="447"/>
      <c r="H232" s="447"/>
      <c r="I232" s="447"/>
      <c r="J232" s="447"/>
      <c r="K232" s="447"/>
      <c r="L232" s="447"/>
      <c r="M232" s="447"/>
      <c r="N232" s="447"/>
      <c r="O232" s="447"/>
      <c r="P232" s="441"/>
      <c r="Q232" s="441"/>
      <c r="R232" s="441"/>
      <c r="S232" s="441"/>
      <c r="T232" s="441"/>
      <c r="U232" s="441"/>
      <c r="V232" s="441"/>
      <c r="W232" s="441"/>
      <c r="X232" s="441"/>
      <c r="Y232" s="441"/>
      <c r="Z232" s="441"/>
    </row>
    <row r="233" spans="1:26" ht="12.75" customHeight="1" x14ac:dyDescent="0.2">
      <c r="A233" s="441"/>
      <c r="B233" s="441"/>
      <c r="C233" s="447"/>
      <c r="D233" s="447"/>
      <c r="E233" s="447"/>
      <c r="F233" s="447"/>
      <c r="G233" s="447"/>
      <c r="H233" s="447"/>
      <c r="I233" s="447"/>
      <c r="J233" s="447"/>
      <c r="K233" s="447"/>
      <c r="L233" s="447"/>
      <c r="M233" s="447"/>
      <c r="N233" s="447"/>
      <c r="O233" s="447"/>
      <c r="P233" s="441"/>
      <c r="Q233" s="441"/>
      <c r="R233" s="441"/>
      <c r="S233" s="441"/>
      <c r="T233" s="441"/>
      <c r="U233" s="441"/>
      <c r="V233" s="441"/>
      <c r="W233" s="441"/>
      <c r="X233" s="441"/>
      <c r="Y233" s="441"/>
      <c r="Z233" s="441"/>
    </row>
    <row r="234" spans="1:26" ht="12.75" customHeight="1" x14ac:dyDescent="0.2">
      <c r="A234" s="441"/>
      <c r="B234" s="441"/>
      <c r="C234" s="447"/>
      <c r="D234" s="447"/>
      <c r="E234" s="447"/>
      <c r="F234" s="447"/>
      <c r="G234" s="447"/>
      <c r="H234" s="447"/>
      <c r="I234" s="447"/>
      <c r="J234" s="447"/>
      <c r="K234" s="447"/>
      <c r="L234" s="447"/>
      <c r="M234" s="447"/>
      <c r="N234" s="447"/>
      <c r="O234" s="447"/>
      <c r="P234" s="441"/>
      <c r="Q234" s="441"/>
      <c r="R234" s="441"/>
      <c r="S234" s="441"/>
      <c r="T234" s="441"/>
      <c r="U234" s="441"/>
      <c r="V234" s="441"/>
      <c r="W234" s="441"/>
      <c r="X234" s="441"/>
      <c r="Y234" s="441"/>
      <c r="Z234" s="441"/>
    </row>
    <row r="235" spans="1:26" ht="12.75" customHeight="1" x14ac:dyDescent="0.2">
      <c r="A235" s="441"/>
      <c r="B235" s="441"/>
      <c r="C235" s="447"/>
      <c r="D235" s="447"/>
      <c r="E235" s="447"/>
      <c r="F235" s="447"/>
      <c r="G235" s="447"/>
      <c r="H235" s="447"/>
      <c r="I235" s="447"/>
      <c r="J235" s="447"/>
      <c r="K235" s="447"/>
      <c r="L235" s="447"/>
      <c r="M235" s="447"/>
      <c r="N235" s="447"/>
      <c r="O235" s="447"/>
      <c r="P235" s="441"/>
      <c r="Q235" s="441"/>
      <c r="R235" s="441"/>
      <c r="S235" s="441"/>
      <c r="T235" s="441"/>
      <c r="U235" s="441"/>
      <c r="V235" s="441"/>
      <c r="W235" s="441"/>
      <c r="X235" s="441"/>
      <c r="Y235" s="441"/>
      <c r="Z235" s="441"/>
    </row>
    <row r="236" spans="1:26" ht="12.75" customHeight="1" x14ac:dyDescent="0.2">
      <c r="A236" s="441"/>
      <c r="B236" s="441"/>
      <c r="C236" s="447"/>
      <c r="D236" s="447"/>
      <c r="E236" s="447"/>
      <c r="F236" s="447"/>
      <c r="G236" s="447"/>
      <c r="H236" s="447"/>
      <c r="I236" s="447"/>
      <c r="J236" s="447"/>
      <c r="K236" s="447"/>
      <c r="L236" s="447"/>
      <c r="M236" s="447"/>
      <c r="N236" s="447"/>
      <c r="O236" s="447"/>
      <c r="P236" s="441"/>
      <c r="Q236" s="441"/>
      <c r="R236" s="441"/>
      <c r="S236" s="441"/>
      <c r="T236" s="441"/>
      <c r="U236" s="441"/>
      <c r="V236" s="441"/>
      <c r="W236" s="441"/>
      <c r="X236" s="441"/>
      <c r="Y236" s="441"/>
      <c r="Z236" s="441"/>
    </row>
    <row r="237" spans="1:26" ht="12.75" customHeight="1" x14ac:dyDescent="0.2">
      <c r="A237" s="441"/>
      <c r="B237" s="441"/>
      <c r="C237" s="447"/>
      <c r="D237" s="447"/>
      <c r="E237" s="447"/>
      <c r="F237" s="447"/>
      <c r="G237" s="447"/>
      <c r="H237" s="447"/>
      <c r="I237" s="447"/>
      <c r="J237" s="447"/>
      <c r="K237" s="447"/>
      <c r="L237" s="447"/>
      <c r="M237" s="447"/>
      <c r="N237" s="447"/>
      <c r="O237" s="447"/>
      <c r="P237" s="441"/>
      <c r="Q237" s="441"/>
      <c r="R237" s="441"/>
      <c r="S237" s="441"/>
      <c r="T237" s="441"/>
      <c r="U237" s="441"/>
      <c r="V237" s="441"/>
      <c r="W237" s="441"/>
      <c r="X237" s="441"/>
      <c r="Y237" s="441"/>
      <c r="Z237" s="441"/>
    </row>
    <row r="238" spans="1:26" ht="12.75" customHeight="1" x14ac:dyDescent="0.2">
      <c r="A238" s="441"/>
      <c r="B238" s="441"/>
      <c r="C238" s="447"/>
      <c r="D238" s="447"/>
      <c r="E238" s="447"/>
      <c r="F238" s="447"/>
      <c r="G238" s="447"/>
      <c r="H238" s="447"/>
      <c r="I238" s="447"/>
      <c r="J238" s="447"/>
      <c r="K238" s="447"/>
      <c r="L238" s="447"/>
      <c r="M238" s="447"/>
      <c r="N238" s="447"/>
      <c r="O238" s="447"/>
      <c r="P238" s="441"/>
      <c r="Q238" s="441"/>
      <c r="R238" s="441"/>
      <c r="S238" s="441"/>
      <c r="T238" s="441"/>
      <c r="U238" s="441"/>
      <c r="V238" s="441"/>
      <c r="W238" s="441"/>
      <c r="X238" s="441"/>
      <c r="Y238" s="441"/>
      <c r="Z238" s="441"/>
    </row>
    <row r="239" spans="1:26" ht="12.75" customHeight="1" x14ac:dyDescent="0.2">
      <c r="A239" s="441"/>
      <c r="B239" s="441"/>
      <c r="C239" s="447"/>
      <c r="D239" s="447"/>
      <c r="E239" s="447"/>
      <c r="F239" s="447"/>
      <c r="G239" s="447"/>
      <c r="H239" s="447"/>
      <c r="I239" s="447"/>
      <c r="J239" s="447"/>
      <c r="K239" s="447"/>
      <c r="L239" s="447"/>
      <c r="M239" s="447"/>
      <c r="N239" s="447"/>
      <c r="O239" s="447"/>
      <c r="P239" s="441"/>
      <c r="Q239" s="441"/>
      <c r="R239" s="441"/>
      <c r="S239" s="441"/>
      <c r="T239" s="441"/>
      <c r="U239" s="441"/>
      <c r="V239" s="441"/>
      <c r="W239" s="441"/>
      <c r="X239" s="441"/>
      <c r="Y239" s="441"/>
      <c r="Z239" s="441"/>
    </row>
    <row r="240" spans="1:26" ht="12.75" customHeight="1" x14ac:dyDescent="0.2">
      <c r="A240" s="441"/>
      <c r="B240" s="441"/>
      <c r="C240" s="447"/>
      <c r="D240" s="447"/>
      <c r="E240" s="447"/>
      <c r="F240" s="447"/>
      <c r="G240" s="447"/>
      <c r="H240" s="447"/>
      <c r="I240" s="447"/>
      <c r="J240" s="447"/>
      <c r="K240" s="447"/>
      <c r="L240" s="447"/>
      <c r="M240" s="447"/>
      <c r="N240" s="447"/>
      <c r="O240" s="447"/>
      <c r="P240" s="441"/>
      <c r="Q240" s="441"/>
      <c r="R240" s="441"/>
      <c r="S240" s="441"/>
      <c r="T240" s="441"/>
      <c r="U240" s="441"/>
      <c r="V240" s="441"/>
      <c r="W240" s="441"/>
      <c r="X240" s="441"/>
      <c r="Y240" s="441"/>
      <c r="Z240" s="441"/>
    </row>
    <row r="241" spans="1:26" ht="12.75" customHeight="1" x14ac:dyDescent="0.2">
      <c r="A241" s="441"/>
      <c r="B241" s="441"/>
      <c r="C241" s="447"/>
      <c r="D241" s="447"/>
      <c r="E241" s="447"/>
      <c r="F241" s="447"/>
      <c r="G241" s="447"/>
      <c r="H241" s="447"/>
      <c r="I241" s="447"/>
      <c r="J241" s="447"/>
      <c r="K241" s="447"/>
      <c r="L241" s="447"/>
      <c r="M241" s="447"/>
      <c r="N241" s="447"/>
      <c r="O241" s="447"/>
      <c r="P241" s="441"/>
      <c r="Q241" s="441"/>
      <c r="R241" s="441"/>
      <c r="S241" s="441"/>
      <c r="T241" s="441"/>
      <c r="U241" s="441"/>
      <c r="V241" s="441"/>
      <c r="W241" s="441"/>
      <c r="X241" s="441"/>
      <c r="Y241" s="441"/>
      <c r="Z241" s="441"/>
    </row>
    <row r="242" spans="1:26" ht="12.75" customHeight="1" x14ac:dyDescent="0.2">
      <c r="A242" s="441"/>
      <c r="B242" s="441"/>
      <c r="C242" s="447"/>
      <c r="D242" s="447"/>
      <c r="E242" s="447"/>
      <c r="F242" s="447"/>
      <c r="G242" s="447"/>
      <c r="H242" s="447"/>
      <c r="I242" s="447"/>
      <c r="J242" s="447"/>
      <c r="K242" s="447"/>
      <c r="L242" s="447"/>
      <c r="M242" s="447"/>
      <c r="N242" s="447"/>
      <c r="O242" s="447"/>
      <c r="P242" s="441"/>
      <c r="Q242" s="441"/>
      <c r="R242" s="441"/>
      <c r="S242" s="441"/>
      <c r="T242" s="441"/>
      <c r="U242" s="441"/>
      <c r="V242" s="441"/>
      <c r="W242" s="441"/>
      <c r="X242" s="441"/>
      <c r="Y242" s="441"/>
      <c r="Z242" s="441"/>
    </row>
    <row r="243" spans="1:26" ht="12.75" customHeight="1" x14ac:dyDescent="0.2">
      <c r="A243" s="441"/>
      <c r="B243" s="441"/>
      <c r="C243" s="447"/>
      <c r="D243" s="447"/>
      <c r="E243" s="447"/>
      <c r="F243" s="447"/>
      <c r="G243" s="447"/>
      <c r="H243" s="447"/>
      <c r="I243" s="447"/>
      <c r="J243" s="447"/>
      <c r="K243" s="447"/>
      <c r="L243" s="447"/>
      <c r="M243" s="447"/>
      <c r="N243" s="447"/>
      <c r="O243" s="447"/>
      <c r="P243" s="441"/>
      <c r="Q243" s="441"/>
      <c r="R243" s="441"/>
      <c r="S243" s="441"/>
      <c r="T243" s="441"/>
      <c r="U243" s="441"/>
      <c r="V243" s="441"/>
      <c r="W243" s="441"/>
      <c r="X243" s="441"/>
      <c r="Y243" s="441"/>
      <c r="Z243" s="441"/>
    </row>
    <row r="244" spans="1:26" ht="12.75" customHeight="1" x14ac:dyDescent="0.2">
      <c r="A244" s="441"/>
      <c r="B244" s="441"/>
      <c r="C244" s="447"/>
      <c r="D244" s="447"/>
      <c r="E244" s="447"/>
      <c r="F244" s="447"/>
      <c r="G244" s="447"/>
      <c r="H244" s="447"/>
      <c r="I244" s="447"/>
      <c r="J244" s="447"/>
      <c r="K244" s="447"/>
      <c r="L244" s="447"/>
      <c r="M244" s="447"/>
      <c r="N244" s="447"/>
      <c r="O244" s="447"/>
      <c r="P244" s="441"/>
      <c r="Q244" s="441"/>
      <c r="R244" s="441"/>
      <c r="S244" s="441"/>
      <c r="T244" s="441"/>
      <c r="U244" s="441"/>
      <c r="V244" s="441"/>
      <c r="W244" s="441"/>
      <c r="X244" s="441"/>
      <c r="Y244" s="441"/>
      <c r="Z244" s="441"/>
    </row>
    <row r="245" spans="1:26" ht="12.75" customHeight="1" x14ac:dyDescent="0.2">
      <c r="A245" s="441"/>
      <c r="B245" s="441"/>
      <c r="C245" s="447"/>
      <c r="D245" s="447"/>
      <c r="E245" s="447"/>
      <c r="F245" s="447"/>
      <c r="G245" s="447"/>
      <c r="H245" s="447"/>
      <c r="I245" s="447"/>
      <c r="J245" s="447"/>
      <c r="K245" s="447"/>
      <c r="L245" s="447"/>
      <c r="M245" s="447"/>
      <c r="N245" s="447"/>
      <c r="O245" s="447"/>
      <c r="P245" s="441"/>
      <c r="Q245" s="441"/>
      <c r="R245" s="441"/>
      <c r="S245" s="441"/>
      <c r="T245" s="441"/>
      <c r="U245" s="441"/>
      <c r="V245" s="441"/>
      <c r="W245" s="441"/>
      <c r="X245" s="441"/>
      <c r="Y245" s="441"/>
      <c r="Z245" s="441"/>
    </row>
    <row r="246" spans="1:26" ht="12.75" customHeight="1" x14ac:dyDescent="0.2">
      <c r="A246" s="441"/>
      <c r="B246" s="441"/>
      <c r="C246" s="447"/>
      <c r="D246" s="447"/>
      <c r="E246" s="447"/>
      <c r="F246" s="447"/>
      <c r="G246" s="447"/>
      <c r="H246" s="447"/>
      <c r="I246" s="447"/>
      <c r="J246" s="447"/>
      <c r="K246" s="447"/>
      <c r="L246" s="447"/>
      <c r="M246" s="447"/>
      <c r="N246" s="447"/>
      <c r="O246" s="447"/>
      <c r="P246" s="441"/>
      <c r="Q246" s="441"/>
      <c r="R246" s="441"/>
      <c r="S246" s="441"/>
      <c r="T246" s="441"/>
      <c r="U246" s="441"/>
      <c r="V246" s="441"/>
      <c r="W246" s="441"/>
      <c r="X246" s="441"/>
      <c r="Y246" s="441"/>
      <c r="Z246" s="441"/>
    </row>
    <row r="247" spans="1:26" ht="12.75" customHeight="1" x14ac:dyDescent="0.2">
      <c r="A247" s="441"/>
      <c r="B247" s="441"/>
      <c r="C247" s="447"/>
      <c r="D247" s="447"/>
      <c r="E247" s="447"/>
      <c r="F247" s="447"/>
      <c r="G247" s="447"/>
      <c r="H247" s="447"/>
      <c r="I247" s="447"/>
      <c r="J247" s="447"/>
      <c r="K247" s="447"/>
      <c r="L247" s="447"/>
      <c r="M247" s="447"/>
      <c r="N247" s="447"/>
      <c r="O247" s="447"/>
      <c r="P247" s="441"/>
      <c r="Q247" s="441"/>
      <c r="R247" s="441"/>
      <c r="S247" s="441"/>
      <c r="T247" s="441"/>
      <c r="U247" s="441"/>
      <c r="V247" s="441"/>
      <c r="W247" s="441"/>
      <c r="X247" s="441"/>
      <c r="Y247" s="441"/>
      <c r="Z247" s="441"/>
    </row>
    <row r="248" spans="1:26" ht="12.75" customHeight="1" x14ac:dyDescent="0.2">
      <c r="A248" s="441"/>
      <c r="B248" s="441"/>
      <c r="C248" s="447"/>
      <c r="D248" s="447"/>
      <c r="E248" s="447"/>
      <c r="F248" s="447"/>
      <c r="G248" s="447"/>
      <c r="H248" s="447"/>
      <c r="I248" s="447"/>
      <c r="J248" s="447"/>
      <c r="K248" s="447"/>
      <c r="L248" s="447"/>
      <c r="M248" s="447"/>
      <c r="N248" s="447"/>
      <c r="O248" s="447"/>
      <c r="P248" s="441"/>
      <c r="Q248" s="441"/>
      <c r="R248" s="441"/>
      <c r="S248" s="441"/>
      <c r="T248" s="441"/>
      <c r="U248" s="441"/>
      <c r="V248" s="441"/>
      <c r="W248" s="441"/>
      <c r="X248" s="441"/>
      <c r="Y248" s="441"/>
      <c r="Z248" s="441"/>
    </row>
    <row r="249" spans="1:26" ht="12.75" customHeight="1" x14ac:dyDescent="0.2">
      <c r="A249" s="441"/>
      <c r="B249" s="441"/>
      <c r="C249" s="447"/>
      <c r="D249" s="447"/>
      <c r="E249" s="447"/>
      <c r="F249" s="447"/>
      <c r="G249" s="447"/>
      <c r="H249" s="447"/>
      <c r="I249" s="447"/>
      <c r="J249" s="447"/>
      <c r="K249" s="447"/>
      <c r="L249" s="447"/>
      <c r="M249" s="447"/>
      <c r="N249" s="447"/>
      <c r="O249" s="447"/>
      <c r="P249" s="441"/>
      <c r="Q249" s="441"/>
      <c r="R249" s="441"/>
      <c r="S249" s="441"/>
      <c r="T249" s="441"/>
      <c r="U249" s="441"/>
      <c r="V249" s="441"/>
      <c r="W249" s="441"/>
      <c r="X249" s="441"/>
      <c r="Y249" s="441"/>
      <c r="Z249" s="441"/>
    </row>
    <row r="250" spans="1:26" ht="12.75" customHeight="1" x14ac:dyDescent="0.2">
      <c r="A250" s="441"/>
      <c r="B250" s="441"/>
      <c r="C250" s="447"/>
      <c r="D250" s="447"/>
      <c r="E250" s="447"/>
      <c r="F250" s="447"/>
      <c r="G250" s="447"/>
      <c r="H250" s="447"/>
      <c r="I250" s="447"/>
      <c r="J250" s="447"/>
      <c r="K250" s="447"/>
      <c r="L250" s="447"/>
      <c r="M250" s="447"/>
      <c r="N250" s="447"/>
      <c r="O250" s="447"/>
      <c r="P250" s="441"/>
      <c r="Q250" s="441"/>
      <c r="R250" s="441"/>
      <c r="S250" s="441"/>
      <c r="T250" s="441"/>
      <c r="U250" s="441"/>
      <c r="V250" s="441"/>
      <c r="W250" s="441"/>
      <c r="X250" s="441"/>
      <c r="Y250" s="441"/>
      <c r="Z250" s="441"/>
    </row>
    <row r="251" spans="1:26" ht="12.75" customHeight="1" x14ac:dyDescent="0.2">
      <c r="A251" s="441"/>
      <c r="B251" s="441"/>
      <c r="C251" s="447"/>
      <c r="D251" s="447"/>
      <c r="E251" s="447"/>
      <c r="F251" s="447"/>
      <c r="G251" s="447"/>
      <c r="H251" s="447"/>
      <c r="I251" s="447"/>
      <c r="J251" s="447"/>
      <c r="K251" s="447"/>
      <c r="L251" s="447"/>
      <c r="M251" s="447"/>
      <c r="N251" s="447"/>
      <c r="O251" s="447"/>
      <c r="P251" s="441"/>
      <c r="Q251" s="441"/>
      <c r="R251" s="441"/>
      <c r="S251" s="441"/>
      <c r="T251" s="441"/>
      <c r="U251" s="441"/>
      <c r="V251" s="441"/>
      <c r="W251" s="441"/>
      <c r="X251" s="441"/>
      <c r="Y251" s="441"/>
      <c r="Z251" s="441"/>
    </row>
    <row r="252" spans="1:26" ht="12.75" customHeight="1" x14ac:dyDescent="0.2">
      <c r="A252" s="441"/>
      <c r="B252" s="441"/>
      <c r="C252" s="447"/>
      <c r="D252" s="447"/>
      <c r="E252" s="447"/>
      <c r="F252" s="447"/>
      <c r="G252" s="447"/>
      <c r="H252" s="447"/>
      <c r="I252" s="447"/>
      <c r="J252" s="447"/>
      <c r="K252" s="447"/>
      <c r="L252" s="447"/>
      <c r="M252" s="447"/>
      <c r="N252" s="447"/>
      <c r="O252" s="447"/>
      <c r="P252" s="441"/>
      <c r="Q252" s="441"/>
      <c r="R252" s="441"/>
      <c r="S252" s="441"/>
      <c r="T252" s="441"/>
      <c r="U252" s="441"/>
      <c r="V252" s="441"/>
      <c r="W252" s="441"/>
      <c r="X252" s="441"/>
      <c r="Y252" s="441"/>
      <c r="Z252" s="441"/>
    </row>
    <row r="253" spans="1:26" ht="12.75" customHeight="1" x14ac:dyDescent="0.2">
      <c r="A253" s="441"/>
      <c r="B253" s="441"/>
      <c r="C253" s="447"/>
      <c r="D253" s="447"/>
      <c r="E253" s="447"/>
      <c r="F253" s="447"/>
      <c r="G253" s="447"/>
      <c r="H253" s="447"/>
      <c r="I253" s="447"/>
      <c r="J253" s="447"/>
      <c r="K253" s="447"/>
      <c r="L253" s="447"/>
      <c r="M253" s="447"/>
      <c r="N253" s="447"/>
      <c r="O253" s="447"/>
      <c r="P253" s="441"/>
      <c r="Q253" s="441"/>
      <c r="R253" s="441"/>
      <c r="S253" s="441"/>
      <c r="T253" s="441"/>
      <c r="U253" s="441"/>
      <c r="V253" s="441"/>
      <c r="W253" s="441"/>
      <c r="X253" s="441"/>
      <c r="Y253" s="441"/>
      <c r="Z253" s="441"/>
    </row>
    <row r="254" spans="1:26" ht="12.75" customHeight="1" x14ac:dyDescent="0.2">
      <c r="A254" s="441"/>
      <c r="B254" s="441"/>
      <c r="C254" s="447"/>
      <c r="D254" s="447"/>
      <c r="E254" s="447"/>
      <c r="F254" s="447"/>
      <c r="G254" s="447"/>
      <c r="H254" s="447"/>
      <c r="I254" s="447"/>
      <c r="J254" s="447"/>
      <c r="K254" s="447"/>
      <c r="L254" s="447"/>
      <c r="M254" s="447"/>
      <c r="N254" s="447"/>
      <c r="O254" s="447"/>
      <c r="P254" s="441"/>
      <c r="Q254" s="441"/>
      <c r="R254" s="441"/>
      <c r="S254" s="441"/>
      <c r="T254" s="441"/>
      <c r="U254" s="441"/>
      <c r="V254" s="441"/>
      <c r="W254" s="441"/>
      <c r="X254" s="441"/>
      <c r="Y254" s="441"/>
      <c r="Z254" s="441"/>
    </row>
    <row r="255" spans="1:26" ht="12.75" customHeight="1" x14ac:dyDescent="0.2">
      <c r="A255" s="441"/>
      <c r="B255" s="441"/>
      <c r="C255" s="447"/>
      <c r="D255" s="447"/>
      <c r="E255" s="447"/>
      <c r="F255" s="447"/>
      <c r="G255" s="447"/>
      <c r="H255" s="447"/>
      <c r="I255" s="447"/>
      <c r="J255" s="447"/>
      <c r="K255" s="447"/>
      <c r="L255" s="447"/>
      <c r="M255" s="447"/>
      <c r="N255" s="447"/>
      <c r="O255" s="447"/>
      <c r="P255" s="441"/>
      <c r="Q255" s="441"/>
      <c r="R255" s="441"/>
      <c r="S255" s="441"/>
      <c r="T255" s="441"/>
      <c r="U255" s="441"/>
      <c r="V255" s="441"/>
      <c r="W255" s="441"/>
      <c r="X255" s="441"/>
      <c r="Y255" s="441"/>
      <c r="Z255" s="441"/>
    </row>
    <row r="256" spans="1:26" ht="12.75" customHeight="1" x14ac:dyDescent="0.2">
      <c r="A256" s="441"/>
      <c r="B256" s="441"/>
      <c r="C256" s="447"/>
      <c r="D256" s="447"/>
      <c r="E256" s="447"/>
      <c r="F256" s="447"/>
      <c r="G256" s="447"/>
      <c r="H256" s="447"/>
      <c r="I256" s="447"/>
      <c r="J256" s="447"/>
      <c r="K256" s="447"/>
      <c r="L256" s="447"/>
      <c r="M256" s="447"/>
      <c r="N256" s="447"/>
      <c r="O256" s="447"/>
      <c r="P256" s="441"/>
      <c r="Q256" s="441"/>
      <c r="R256" s="441"/>
      <c r="S256" s="441"/>
      <c r="T256" s="441"/>
      <c r="U256" s="441"/>
      <c r="V256" s="441"/>
      <c r="W256" s="441"/>
      <c r="X256" s="441"/>
      <c r="Y256" s="441"/>
      <c r="Z256" s="441"/>
    </row>
    <row r="257" spans="1:26" ht="12.75" customHeight="1" x14ac:dyDescent="0.2">
      <c r="A257" s="441"/>
      <c r="B257" s="441"/>
      <c r="C257" s="447"/>
      <c r="D257" s="447"/>
      <c r="E257" s="447"/>
      <c r="F257" s="447"/>
      <c r="G257" s="447"/>
      <c r="H257" s="447"/>
      <c r="I257" s="447"/>
      <c r="J257" s="447"/>
      <c r="K257" s="447"/>
      <c r="L257" s="447"/>
      <c r="M257" s="447"/>
      <c r="N257" s="447"/>
      <c r="O257" s="447"/>
      <c r="P257" s="441"/>
      <c r="Q257" s="441"/>
      <c r="R257" s="441"/>
      <c r="S257" s="441"/>
      <c r="T257" s="441"/>
      <c r="U257" s="441"/>
      <c r="V257" s="441"/>
      <c r="W257" s="441"/>
      <c r="X257" s="441"/>
      <c r="Y257" s="441"/>
      <c r="Z257" s="441"/>
    </row>
    <row r="258" spans="1:26" ht="12.75" customHeight="1" x14ac:dyDescent="0.2">
      <c r="A258" s="441"/>
      <c r="B258" s="441"/>
      <c r="C258" s="447"/>
      <c r="D258" s="447"/>
      <c r="E258" s="447"/>
      <c r="F258" s="447"/>
      <c r="G258" s="447"/>
      <c r="H258" s="447"/>
      <c r="I258" s="447"/>
      <c r="J258" s="447"/>
      <c r="K258" s="447"/>
      <c r="L258" s="447"/>
      <c r="M258" s="447"/>
      <c r="N258" s="447"/>
      <c r="O258" s="447"/>
      <c r="P258" s="441"/>
      <c r="Q258" s="441"/>
      <c r="R258" s="441"/>
      <c r="S258" s="441"/>
      <c r="T258" s="441"/>
      <c r="U258" s="441"/>
      <c r="V258" s="441"/>
      <c r="W258" s="441"/>
      <c r="X258" s="441"/>
      <c r="Y258" s="441"/>
      <c r="Z258" s="441"/>
    </row>
    <row r="259" spans="1:26" ht="12.75" customHeight="1" x14ac:dyDescent="0.2">
      <c r="A259" s="441"/>
      <c r="B259" s="441"/>
      <c r="C259" s="447"/>
      <c r="D259" s="447"/>
      <c r="E259" s="447"/>
      <c r="F259" s="447"/>
      <c r="G259" s="447"/>
      <c r="H259" s="447"/>
      <c r="I259" s="447"/>
      <c r="J259" s="447"/>
      <c r="K259" s="447"/>
      <c r="L259" s="447"/>
      <c r="M259" s="447"/>
      <c r="N259" s="447"/>
      <c r="O259" s="447"/>
      <c r="P259" s="441"/>
      <c r="Q259" s="441"/>
      <c r="R259" s="441"/>
      <c r="S259" s="441"/>
      <c r="T259" s="441"/>
      <c r="U259" s="441"/>
      <c r="V259" s="441"/>
      <c r="W259" s="441"/>
      <c r="X259" s="441"/>
      <c r="Y259" s="441"/>
      <c r="Z259" s="441"/>
    </row>
    <row r="260" spans="1:26" ht="12.75" customHeight="1" x14ac:dyDescent="0.2">
      <c r="A260" s="441"/>
      <c r="B260" s="441"/>
      <c r="C260" s="447"/>
      <c r="D260" s="447"/>
      <c r="E260" s="447"/>
      <c r="F260" s="447"/>
      <c r="G260" s="447"/>
      <c r="H260" s="447"/>
      <c r="I260" s="447"/>
      <c r="J260" s="447"/>
      <c r="K260" s="447"/>
      <c r="L260" s="447"/>
      <c r="M260" s="447"/>
      <c r="N260" s="447"/>
      <c r="O260" s="447"/>
      <c r="P260" s="441"/>
      <c r="Q260" s="441"/>
      <c r="R260" s="441"/>
      <c r="S260" s="441"/>
      <c r="T260" s="441"/>
      <c r="U260" s="441"/>
      <c r="V260" s="441"/>
      <c r="W260" s="441"/>
      <c r="X260" s="441"/>
      <c r="Y260" s="441"/>
      <c r="Z260" s="441"/>
    </row>
    <row r="261" spans="1:26" ht="12.75" customHeight="1" x14ac:dyDescent="0.2">
      <c r="A261" s="441"/>
      <c r="B261" s="441"/>
      <c r="C261" s="447"/>
      <c r="D261" s="447"/>
      <c r="E261" s="447"/>
      <c r="F261" s="447"/>
      <c r="G261" s="447"/>
      <c r="H261" s="447"/>
      <c r="I261" s="447"/>
      <c r="J261" s="447"/>
      <c r="K261" s="447"/>
      <c r="L261" s="447"/>
      <c r="M261" s="447"/>
      <c r="N261" s="447"/>
      <c r="O261" s="447"/>
      <c r="P261" s="441"/>
      <c r="Q261" s="441"/>
      <c r="R261" s="441"/>
      <c r="S261" s="441"/>
      <c r="T261" s="441"/>
      <c r="U261" s="441"/>
      <c r="V261" s="441"/>
      <c r="W261" s="441"/>
      <c r="X261" s="441"/>
      <c r="Y261" s="441"/>
      <c r="Z261" s="441"/>
    </row>
    <row r="262" spans="1:26" ht="12.75" customHeight="1" x14ac:dyDescent="0.2">
      <c r="A262" s="441"/>
      <c r="B262" s="441"/>
      <c r="C262" s="447"/>
      <c r="D262" s="447"/>
      <c r="E262" s="447"/>
      <c r="F262" s="447"/>
      <c r="G262" s="447"/>
      <c r="H262" s="447"/>
      <c r="I262" s="447"/>
      <c r="J262" s="447"/>
      <c r="K262" s="447"/>
      <c r="L262" s="447"/>
      <c r="M262" s="447"/>
      <c r="N262" s="447"/>
      <c r="O262" s="447"/>
      <c r="P262" s="441"/>
      <c r="Q262" s="441"/>
      <c r="R262" s="441"/>
      <c r="S262" s="441"/>
      <c r="T262" s="441"/>
      <c r="U262" s="441"/>
      <c r="V262" s="441"/>
      <c r="W262" s="441"/>
      <c r="X262" s="441"/>
      <c r="Y262" s="441"/>
      <c r="Z262" s="441"/>
    </row>
    <row r="263" spans="1:26" ht="12.75" customHeight="1" x14ac:dyDescent="0.2">
      <c r="A263" s="441"/>
      <c r="B263" s="441"/>
      <c r="C263" s="447"/>
      <c r="D263" s="447"/>
      <c r="E263" s="447"/>
      <c r="F263" s="447"/>
      <c r="G263" s="447"/>
      <c r="H263" s="447"/>
      <c r="I263" s="447"/>
      <c r="J263" s="447"/>
      <c r="K263" s="447"/>
      <c r="L263" s="447"/>
      <c r="M263" s="447"/>
      <c r="N263" s="447"/>
      <c r="O263" s="447"/>
      <c r="P263" s="441"/>
      <c r="Q263" s="441"/>
      <c r="R263" s="441"/>
      <c r="S263" s="441"/>
      <c r="T263" s="441"/>
      <c r="U263" s="441"/>
      <c r="V263" s="441"/>
      <c r="W263" s="441"/>
      <c r="X263" s="441"/>
      <c r="Y263" s="441"/>
      <c r="Z263" s="441"/>
    </row>
    <row r="264" spans="1:26" ht="12.75" customHeight="1" x14ac:dyDescent="0.2">
      <c r="A264" s="441"/>
      <c r="B264" s="441"/>
      <c r="C264" s="447"/>
      <c r="D264" s="447"/>
      <c r="E264" s="447"/>
      <c r="F264" s="447"/>
      <c r="G264" s="447"/>
      <c r="H264" s="447"/>
      <c r="I264" s="447"/>
      <c r="J264" s="447"/>
      <c r="K264" s="447"/>
      <c r="L264" s="447"/>
      <c r="M264" s="447"/>
      <c r="N264" s="447"/>
      <c r="O264" s="447"/>
      <c r="P264" s="441"/>
      <c r="Q264" s="441"/>
      <c r="R264" s="441"/>
      <c r="S264" s="441"/>
      <c r="T264" s="441"/>
      <c r="U264" s="441"/>
      <c r="V264" s="441"/>
      <c r="W264" s="441"/>
      <c r="X264" s="441"/>
      <c r="Y264" s="441"/>
      <c r="Z264" s="441"/>
    </row>
    <row r="265" spans="1:26" ht="12.75" customHeight="1" x14ac:dyDescent="0.2">
      <c r="A265" s="441"/>
      <c r="B265" s="441"/>
      <c r="C265" s="447"/>
      <c r="D265" s="447"/>
      <c r="E265" s="447"/>
      <c r="F265" s="447"/>
      <c r="G265" s="447"/>
      <c r="H265" s="447"/>
      <c r="I265" s="447"/>
      <c r="J265" s="447"/>
      <c r="K265" s="447"/>
      <c r="L265" s="447"/>
      <c r="M265" s="447"/>
      <c r="N265" s="447"/>
      <c r="O265" s="447"/>
      <c r="P265" s="441"/>
      <c r="Q265" s="441"/>
      <c r="R265" s="441"/>
      <c r="S265" s="441"/>
      <c r="T265" s="441"/>
      <c r="U265" s="441"/>
      <c r="V265" s="441"/>
      <c r="W265" s="441"/>
      <c r="X265" s="441"/>
      <c r="Y265" s="441"/>
      <c r="Z265" s="441"/>
    </row>
    <row r="266" spans="1:26" ht="12.75" customHeight="1" x14ac:dyDescent="0.2">
      <c r="A266" s="441"/>
      <c r="B266" s="441"/>
      <c r="C266" s="447"/>
      <c r="D266" s="447"/>
      <c r="E266" s="447"/>
      <c r="F266" s="447"/>
      <c r="G266" s="447"/>
      <c r="H266" s="447"/>
      <c r="I266" s="447"/>
      <c r="J266" s="447"/>
      <c r="K266" s="447"/>
      <c r="L266" s="447"/>
      <c r="M266" s="447"/>
      <c r="N266" s="447"/>
      <c r="O266" s="447"/>
      <c r="P266" s="441"/>
      <c r="Q266" s="441"/>
      <c r="R266" s="441"/>
      <c r="S266" s="441"/>
      <c r="T266" s="441"/>
      <c r="U266" s="441"/>
      <c r="V266" s="441"/>
      <c r="W266" s="441"/>
      <c r="X266" s="441"/>
      <c r="Y266" s="441"/>
      <c r="Z266" s="441"/>
    </row>
    <row r="267" spans="1:26" ht="12.75" customHeight="1" x14ac:dyDescent="0.2">
      <c r="A267" s="441"/>
      <c r="B267" s="441"/>
      <c r="C267" s="447"/>
      <c r="D267" s="447"/>
      <c r="E267" s="447"/>
      <c r="F267" s="447"/>
      <c r="G267" s="447"/>
      <c r="H267" s="447"/>
      <c r="I267" s="447"/>
      <c r="J267" s="447"/>
      <c r="K267" s="447"/>
      <c r="L267" s="447"/>
      <c r="M267" s="447"/>
      <c r="N267" s="447"/>
      <c r="O267" s="447"/>
      <c r="P267" s="441"/>
      <c r="Q267" s="441"/>
      <c r="R267" s="441"/>
      <c r="S267" s="441"/>
      <c r="T267" s="441"/>
      <c r="U267" s="441"/>
      <c r="V267" s="441"/>
      <c r="W267" s="441"/>
      <c r="X267" s="441"/>
      <c r="Y267" s="441"/>
      <c r="Z267" s="441"/>
    </row>
    <row r="268" spans="1:26" ht="12.75" customHeight="1" x14ac:dyDescent="0.2">
      <c r="A268" s="441"/>
      <c r="B268" s="441"/>
      <c r="C268" s="447"/>
      <c r="D268" s="447"/>
      <c r="E268" s="447"/>
      <c r="F268" s="447"/>
      <c r="G268" s="447"/>
      <c r="H268" s="447"/>
      <c r="I268" s="447"/>
      <c r="J268" s="447"/>
      <c r="K268" s="447"/>
      <c r="L268" s="447"/>
      <c r="M268" s="447"/>
      <c r="N268" s="447"/>
      <c r="O268" s="447"/>
      <c r="P268" s="441"/>
      <c r="Q268" s="441"/>
      <c r="R268" s="441"/>
      <c r="S268" s="441"/>
      <c r="T268" s="441"/>
      <c r="U268" s="441"/>
      <c r="V268" s="441"/>
      <c r="W268" s="441"/>
      <c r="X268" s="441"/>
      <c r="Y268" s="441"/>
      <c r="Z268" s="441"/>
    </row>
    <row r="269" spans="1:26" ht="12.75" customHeight="1" x14ac:dyDescent="0.2">
      <c r="A269" s="441"/>
      <c r="B269" s="441"/>
      <c r="C269" s="447"/>
      <c r="D269" s="447"/>
      <c r="E269" s="447"/>
      <c r="F269" s="447"/>
      <c r="G269" s="447"/>
      <c r="H269" s="447"/>
      <c r="I269" s="447"/>
      <c r="J269" s="447"/>
      <c r="K269" s="447"/>
      <c r="L269" s="447"/>
      <c r="M269" s="447"/>
      <c r="N269" s="447"/>
      <c r="O269" s="447"/>
      <c r="P269" s="441"/>
      <c r="Q269" s="441"/>
      <c r="R269" s="441"/>
      <c r="S269" s="441"/>
      <c r="T269" s="441"/>
      <c r="U269" s="441"/>
      <c r="V269" s="441"/>
      <c r="W269" s="441"/>
      <c r="X269" s="441"/>
      <c r="Y269" s="441"/>
      <c r="Z269" s="441"/>
    </row>
    <row r="270" spans="1:26" ht="12.75" customHeight="1" x14ac:dyDescent="0.2">
      <c r="A270" s="441"/>
      <c r="B270" s="441"/>
      <c r="C270" s="447"/>
      <c r="D270" s="447"/>
      <c r="E270" s="447"/>
      <c r="F270" s="447"/>
      <c r="G270" s="447"/>
      <c r="H270" s="447"/>
      <c r="I270" s="447"/>
      <c r="J270" s="447"/>
      <c r="K270" s="447"/>
      <c r="L270" s="447"/>
      <c r="M270" s="447"/>
      <c r="N270" s="447"/>
      <c r="O270" s="447"/>
      <c r="P270" s="441"/>
      <c r="Q270" s="441"/>
      <c r="R270" s="441"/>
      <c r="S270" s="441"/>
      <c r="T270" s="441"/>
      <c r="U270" s="441"/>
      <c r="V270" s="441"/>
      <c r="W270" s="441"/>
      <c r="X270" s="441"/>
      <c r="Y270" s="441"/>
      <c r="Z270" s="441"/>
    </row>
    <row r="271" spans="1:26" ht="12.75" customHeight="1" x14ac:dyDescent="0.2">
      <c r="A271" s="441"/>
      <c r="B271" s="441"/>
      <c r="C271" s="447"/>
      <c r="D271" s="447"/>
      <c r="E271" s="447"/>
      <c r="F271" s="447"/>
      <c r="G271" s="447"/>
      <c r="H271" s="447"/>
      <c r="I271" s="447"/>
      <c r="J271" s="447"/>
      <c r="K271" s="447"/>
      <c r="L271" s="447"/>
      <c r="M271" s="447"/>
      <c r="N271" s="447"/>
      <c r="O271" s="447"/>
      <c r="P271" s="441"/>
      <c r="Q271" s="441"/>
      <c r="R271" s="441"/>
      <c r="S271" s="441"/>
      <c r="T271" s="441"/>
      <c r="U271" s="441"/>
      <c r="V271" s="441"/>
      <c r="W271" s="441"/>
      <c r="X271" s="441"/>
      <c r="Y271" s="441"/>
      <c r="Z271" s="441"/>
    </row>
    <row r="272" spans="1:26" ht="12.75" customHeight="1" x14ac:dyDescent="0.2">
      <c r="A272" s="441"/>
      <c r="B272" s="441"/>
      <c r="C272" s="447"/>
      <c r="D272" s="447"/>
      <c r="E272" s="447"/>
      <c r="F272" s="447"/>
      <c r="G272" s="447"/>
      <c r="H272" s="447"/>
      <c r="I272" s="447"/>
      <c r="J272" s="447"/>
      <c r="K272" s="447"/>
      <c r="L272" s="447"/>
      <c r="M272" s="447"/>
      <c r="N272" s="447"/>
      <c r="O272" s="447"/>
      <c r="P272" s="441"/>
      <c r="Q272" s="441"/>
      <c r="R272" s="441"/>
      <c r="S272" s="441"/>
      <c r="T272" s="441"/>
      <c r="U272" s="441"/>
      <c r="V272" s="441"/>
      <c r="W272" s="441"/>
      <c r="X272" s="441"/>
      <c r="Y272" s="441"/>
      <c r="Z272" s="441"/>
    </row>
    <row r="273" spans="1:26" ht="12.75" customHeight="1" x14ac:dyDescent="0.2">
      <c r="A273" s="441"/>
      <c r="B273" s="441"/>
      <c r="C273" s="447"/>
      <c r="D273" s="447"/>
      <c r="E273" s="447"/>
      <c r="F273" s="447"/>
      <c r="G273" s="447"/>
      <c r="H273" s="447"/>
      <c r="I273" s="447"/>
      <c r="J273" s="447"/>
      <c r="K273" s="447"/>
      <c r="L273" s="447"/>
      <c r="M273" s="447"/>
      <c r="N273" s="447"/>
      <c r="O273" s="447"/>
      <c r="P273" s="441"/>
      <c r="Q273" s="441"/>
      <c r="R273" s="441"/>
      <c r="S273" s="441"/>
      <c r="T273" s="441"/>
      <c r="U273" s="441"/>
      <c r="V273" s="441"/>
      <c r="W273" s="441"/>
      <c r="X273" s="441"/>
      <c r="Y273" s="441"/>
      <c r="Z273" s="441"/>
    </row>
    <row r="274" spans="1:26" ht="12.75" customHeight="1" x14ac:dyDescent="0.2">
      <c r="A274" s="441"/>
      <c r="B274" s="441"/>
      <c r="C274" s="447"/>
      <c r="D274" s="447"/>
      <c r="E274" s="447"/>
      <c r="F274" s="447"/>
      <c r="G274" s="447"/>
      <c r="H274" s="447"/>
      <c r="I274" s="447"/>
      <c r="J274" s="447"/>
      <c r="K274" s="447"/>
      <c r="L274" s="447"/>
      <c r="M274" s="447"/>
      <c r="N274" s="447"/>
      <c r="O274" s="447"/>
      <c r="P274" s="441"/>
      <c r="Q274" s="441"/>
      <c r="R274" s="441"/>
      <c r="S274" s="441"/>
      <c r="T274" s="441"/>
      <c r="U274" s="441"/>
      <c r="V274" s="441"/>
      <c r="W274" s="441"/>
      <c r="X274" s="441"/>
      <c r="Y274" s="441"/>
      <c r="Z274" s="441"/>
    </row>
    <row r="275" spans="1:26" ht="12.75" customHeight="1" x14ac:dyDescent="0.2">
      <c r="A275" s="441"/>
      <c r="B275" s="441"/>
      <c r="C275" s="447"/>
      <c r="D275" s="447"/>
      <c r="E275" s="447"/>
      <c r="F275" s="447"/>
      <c r="G275" s="447"/>
      <c r="H275" s="447"/>
      <c r="I275" s="447"/>
      <c r="J275" s="447"/>
      <c r="K275" s="447"/>
      <c r="L275" s="447"/>
      <c r="M275" s="447"/>
      <c r="N275" s="447"/>
      <c r="O275" s="447"/>
      <c r="P275" s="441"/>
      <c r="Q275" s="441"/>
      <c r="R275" s="441"/>
      <c r="S275" s="441"/>
      <c r="T275" s="441"/>
      <c r="U275" s="441"/>
      <c r="V275" s="441"/>
      <c r="W275" s="441"/>
      <c r="X275" s="441"/>
      <c r="Y275" s="441"/>
      <c r="Z275" s="441"/>
    </row>
    <row r="276" spans="1:26" ht="12.75" customHeight="1" x14ac:dyDescent="0.2">
      <c r="A276" s="441"/>
      <c r="B276" s="441"/>
      <c r="C276" s="447"/>
      <c r="D276" s="447"/>
      <c r="E276" s="447"/>
      <c r="F276" s="447"/>
      <c r="G276" s="447"/>
      <c r="H276" s="447"/>
      <c r="I276" s="447"/>
      <c r="J276" s="447"/>
      <c r="K276" s="447"/>
      <c r="L276" s="447"/>
      <c r="M276" s="447"/>
      <c r="N276" s="447"/>
      <c r="O276" s="447"/>
      <c r="P276" s="441"/>
      <c r="Q276" s="441"/>
      <c r="R276" s="441"/>
      <c r="S276" s="441"/>
      <c r="T276" s="441"/>
      <c r="U276" s="441"/>
      <c r="V276" s="441"/>
      <c r="W276" s="441"/>
      <c r="X276" s="441"/>
      <c r="Y276" s="441"/>
      <c r="Z276" s="441"/>
    </row>
    <row r="277" spans="1:26" ht="12.75" customHeight="1" x14ac:dyDescent="0.2">
      <c r="A277" s="441"/>
      <c r="B277" s="441"/>
      <c r="C277" s="447"/>
      <c r="D277" s="447"/>
      <c r="E277" s="447"/>
      <c r="F277" s="447"/>
      <c r="G277" s="447"/>
      <c r="H277" s="447"/>
      <c r="I277" s="447"/>
      <c r="J277" s="447"/>
      <c r="K277" s="447"/>
      <c r="L277" s="447"/>
      <c r="M277" s="447"/>
      <c r="N277" s="447"/>
      <c r="O277" s="447"/>
      <c r="P277" s="441"/>
      <c r="Q277" s="441"/>
      <c r="R277" s="441"/>
      <c r="S277" s="441"/>
      <c r="T277" s="441"/>
      <c r="U277" s="441"/>
      <c r="V277" s="441"/>
      <c r="W277" s="441"/>
      <c r="X277" s="441"/>
      <c r="Y277" s="441"/>
      <c r="Z277" s="441"/>
    </row>
    <row r="278" spans="1:26" ht="12.75" customHeight="1" x14ac:dyDescent="0.2">
      <c r="A278" s="441"/>
      <c r="B278" s="441"/>
      <c r="C278" s="447"/>
      <c r="D278" s="447"/>
      <c r="E278" s="447"/>
      <c r="F278" s="447"/>
      <c r="G278" s="447"/>
      <c r="H278" s="447"/>
      <c r="I278" s="447"/>
      <c r="J278" s="447"/>
      <c r="K278" s="447"/>
      <c r="L278" s="447"/>
      <c r="M278" s="447"/>
      <c r="N278" s="447"/>
      <c r="O278" s="447"/>
      <c r="P278" s="441"/>
      <c r="Q278" s="441"/>
      <c r="R278" s="441"/>
      <c r="S278" s="441"/>
      <c r="T278" s="441"/>
      <c r="U278" s="441"/>
      <c r="V278" s="441"/>
      <c r="W278" s="441"/>
      <c r="X278" s="441"/>
      <c r="Y278" s="441"/>
      <c r="Z278" s="441"/>
    </row>
    <row r="279" spans="1:26" ht="12.75" customHeight="1" x14ac:dyDescent="0.2">
      <c r="A279" s="441"/>
      <c r="B279" s="441"/>
      <c r="C279" s="447"/>
      <c r="D279" s="447"/>
      <c r="E279" s="447"/>
      <c r="F279" s="447"/>
      <c r="G279" s="447"/>
      <c r="H279" s="447"/>
      <c r="I279" s="447"/>
      <c r="J279" s="447"/>
      <c r="K279" s="447"/>
      <c r="L279" s="447"/>
      <c r="M279" s="447"/>
      <c r="N279" s="447"/>
      <c r="O279" s="447"/>
      <c r="P279" s="441"/>
      <c r="Q279" s="441"/>
      <c r="R279" s="441"/>
      <c r="S279" s="441"/>
      <c r="T279" s="441"/>
      <c r="U279" s="441"/>
      <c r="V279" s="441"/>
      <c r="W279" s="441"/>
      <c r="X279" s="441"/>
      <c r="Y279" s="441"/>
      <c r="Z279" s="441"/>
    </row>
    <row r="280" spans="1:26" ht="12.75" customHeight="1" x14ac:dyDescent="0.2">
      <c r="A280" s="441"/>
      <c r="B280" s="441"/>
      <c r="C280" s="447"/>
      <c r="D280" s="447"/>
      <c r="E280" s="447"/>
      <c r="F280" s="447"/>
      <c r="G280" s="447"/>
      <c r="H280" s="447"/>
      <c r="I280" s="447"/>
      <c r="J280" s="447"/>
      <c r="K280" s="447"/>
      <c r="L280" s="447"/>
      <c r="M280" s="447"/>
      <c r="N280" s="447"/>
      <c r="O280" s="447"/>
      <c r="P280" s="441"/>
      <c r="Q280" s="441"/>
      <c r="R280" s="441"/>
      <c r="S280" s="441"/>
      <c r="T280" s="441"/>
      <c r="U280" s="441"/>
      <c r="V280" s="441"/>
      <c r="W280" s="441"/>
      <c r="X280" s="441"/>
      <c r="Y280" s="441"/>
      <c r="Z280" s="441"/>
    </row>
    <row r="281" spans="1:26" ht="12.75" customHeight="1" x14ac:dyDescent="0.2">
      <c r="A281" s="441"/>
      <c r="B281" s="441"/>
      <c r="C281" s="447"/>
      <c r="D281" s="447"/>
      <c r="E281" s="447"/>
      <c r="F281" s="447"/>
      <c r="G281" s="447"/>
      <c r="H281" s="447"/>
      <c r="I281" s="447"/>
      <c r="J281" s="447"/>
      <c r="K281" s="447"/>
      <c r="L281" s="447"/>
      <c r="M281" s="447"/>
      <c r="N281" s="447"/>
      <c r="O281" s="447"/>
      <c r="P281" s="441"/>
      <c r="Q281" s="441"/>
      <c r="R281" s="441"/>
      <c r="S281" s="441"/>
      <c r="T281" s="441"/>
      <c r="U281" s="441"/>
      <c r="V281" s="441"/>
      <c r="W281" s="441"/>
      <c r="X281" s="441"/>
      <c r="Y281" s="441"/>
      <c r="Z281" s="441"/>
    </row>
    <row r="282" spans="1:26" ht="12.75" customHeight="1" x14ac:dyDescent="0.2">
      <c r="A282" s="441"/>
      <c r="B282" s="441"/>
      <c r="C282" s="447"/>
      <c r="D282" s="447"/>
      <c r="E282" s="447"/>
      <c r="F282" s="447"/>
      <c r="G282" s="447"/>
      <c r="H282" s="447"/>
      <c r="I282" s="447"/>
      <c r="J282" s="447"/>
      <c r="K282" s="447"/>
      <c r="L282" s="447"/>
      <c r="M282" s="447"/>
      <c r="N282" s="447"/>
      <c r="O282" s="447"/>
      <c r="P282" s="441"/>
      <c r="Q282" s="441"/>
      <c r="R282" s="441"/>
      <c r="S282" s="441"/>
      <c r="T282" s="441"/>
      <c r="U282" s="441"/>
      <c r="V282" s="441"/>
      <c r="W282" s="441"/>
      <c r="X282" s="441"/>
      <c r="Y282" s="441"/>
      <c r="Z282" s="441"/>
    </row>
    <row r="283" spans="1:26" ht="12.75" customHeight="1" x14ac:dyDescent="0.2">
      <c r="A283" s="441"/>
      <c r="B283" s="441"/>
      <c r="C283" s="447"/>
      <c r="D283" s="447"/>
      <c r="E283" s="447"/>
      <c r="F283" s="447"/>
      <c r="G283" s="447"/>
      <c r="H283" s="447"/>
      <c r="I283" s="447"/>
      <c r="J283" s="447"/>
      <c r="K283" s="447"/>
      <c r="L283" s="447"/>
      <c r="M283" s="447"/>
      <c r="N283" s="447"/>
      <c r="O283" s="447"/>
      <c r="P283" s="441"/>
      <c r="Q283" s="441"/>
      <c r="R283" s="441"/>
      <c r="S283" s="441"/>
      <c r="T283" s="441"/>
      <c r="U283" s="441"/>
      <c r="V283" s="441"/>
      <c r="W283" s="441"/>
      <c r="X283" s="441"/>
      <c r="Y283" s="441"/>
      <c r="Z283" s="441"/>
    </row>
    <row r="284" spans="1:26" ht="12.75" customHeight="1" x14ac:dyDescent="0.2">
      <c r="A284" s="441"/>
      <c r="B284" s="441"/>
      <c r="C284" s="447"/>
      <c r="D284" s="447"/>
      <c r="E284" s="447"/>
      <c r="F284" s="447"/>
      <c r="G284" s="447"/>
      <c r="H284" s="447"/>
      <c r="I284" s="447"/>
      <c r="J284" s="447"/>
      <c r="K284" s="447"/>
      <c r="L284" s="447"/>
      <c r="M284" s="447"/>
      <c r="N284" s="447"/>
      <c r="O284" s="447"/>
      <c r="P284" s="441"/>
      <c r="Q284" s="441"/>
      <c r="R284" s="441"/>
      <c r="S284" s="441"/>
      <c r="T284" s="441"/>
      <c r="U284" s="441"/>
      <c r="V284" s="441"/>
      <c r="W284" s="441"/>
      <c r="X284" s="441"/>
      <c r="Y284" s="441"/>
      <c r="Z284" s="441"/>
    </row>
    <row r="285" spans="1:26" ht="12.75" customHeight="1" x14ac:dyDescent="0.2">
      <c r="A285" s="441"/>
      <c r="B285" s="441"/>
      <c r="C285" s="447"/>
      <c r="D285" s="447"/>
      <c r="E285" s="447"/>
      <c r="F285" s="447"/>
      <c r="G285" s="447"/>
      <c r="H285" s="447"/>
      <c r="I285" s="447"/>
      <c r="J285" s="447"/>
      <c r="K285" s="447"/>
      <c r="L285" s="447"/>
      <c r="M285" s="447"/>
      <c r="N285" s="447"/>
      <c r="O285" s="447"/>
      <c r="P285" s="441"/>
      <c r="Q285" s="441"/>
      <c r="R285" s="441"/>
      <c r="S285" s="441"/>
      <c r="T285" s="441"/>
      <c r="U285" s="441"/>
      <c r="V285" s="441"/>
      <c r="W285" s="441"/>
      <c r="X285" s="441"/>
      <c r="Y285" s="441"/>
      <c r="Z285" s="441"/>
    </row>
    <row r="286" spans="1:26" ht="12.75" customHeight="1" x14ac:dyDescent="0.2">
      <c r="A286" s="441"/>
      <c r="B286" s="441"/>
      <c r="C286" s="447"/>
      <c r="D286" s="447"/>
      <c r="E286" s="447"/>
      <c r="F286" s="447"/>
      <c r="G286" s="447"/>
      <c r="H286" s="447"/>
      <c r="I286" s="447"/>
      <c r="J286" s="447"/>
      <c r="K286" s="447"/>
      <c r="L286" s="447"/>
      <c r="M286" s="447"/>
      <c r="N286" s="447"/>
      <c r="O286" s="447"/>
      <c r="P286" s="441"/>
      <c r="Q286" s="441"/>
      <c r="R286" s="441"/>
      <c r="S286" s="441"/>
      <c r="T286" s="441"/>
      <c r="U286" s="441"/>
      <c r="V286" s="441"/>
      <c r="W286" s="441"/>
      <c r="X286" s="441"/>
      <c r="Y286" s="441"/>
      <c r="Z286" s="441"/>
    </row>
    <row r="287" spans="1:26" ht="12.75" customHeight="1" x14ac:dyDescent="0.2">
      <c r="A287" s="441"/>
      <c r="B287" s="441"/>
      <c r="C287" s="447"/>
      <c r="D287" s="447"/>
      <c r="E287" s="447"/>
      <c r="F287" s="447"/>
      <c r="G287" s="447"/>
      <c r="H287" s="447"/>
      <c r="I287" s="447"/>
      <c r="J287" s="447"/>
      <c r="K287" s="447"/>
      <c r="L287" s="447"/>
      <c r="M287" s="447"/>
      <c r="N287" s="447"/>
      <c r="O287" s="447"/>
      <c r="P287" s="441"/>
      <c r="Q287" s="441"/>
      <c r="R287" s="441"/>
      <c r="S287" s="441"/>
      <c r="T287" s="441"/>
      <c r="U287" s="441"/>
      <c r="V287" s="441"/>
      <c r="W287" s="441"/>
      <c r="X287" s="441"/>
      <c r="Y287" s="441"/>
      <c r="Z287" s="441"/>
    </row>
    <row r="288" spans="1:26" ht="12.75" customHeight="1" x14ac:dyDescent="0.2">
      <c r="A288" s="441"/>
      <c r="B288" s="441"/>
      <c r="C288" s="447"/>
      <c r="D288" s="447"/>
      <c r="E288" s="447"/>
      <c r="F288" s="447"/>
      <c r="G288" s="447"/>
      <c r="H288" s="447"/>
      <c r="I288" s="447"/>
      <c r="J288" s="447"/>
      <c r="K288" s="447"/>
      <c r="L288" s="447"/>
      <c r="M288" s="447"/>
      <c r="N288" s="447"/>
      <c r="O288" s="447"/>
      <c r="P288" s="441"/>
      <c r="Q288" s="441"/>
      <c r="R288" s="441"/>
      <c r="S288" s="441"/>
      <c r="T288" s="441"/>
      <c r="U288" s="441"/>
      <c r="V288" s="441"/>
      <c r="W288" s="441"/>
      <c r="X288" s="441"/>
      <c r="Y288" s="441"/>
      <c r="Z288" s="441"/>
    </row>
    <row r="289" spans="1:26" ht="12.75" customHeight="1" x14ac:dyDescent="0.2">
      <c r="A289" s="441"/>
      <c r="B289" s="441"/>
      <c r="C289" s="447"/>
      <c r="D289" s="447"/>
      <c r="E289" s="447"/>
      <c r="F289" s="447"/>
      <c r="G289" s="447"/>
      <c r="H289" s="447"/>
      <c r="I289" s="447"/>
      <c r="J289" s="447"/>
      <c r="K289" s="447"/>
      <c r="L289" s="447"/>
      <c r="M289" s="447"/>
      <c r="N289" s="447"/>
      <c r="O289" s="447"/>
      <c r="P289" s="441"/>
      <c r="Q289" s="441"/>
      <c r="R289" s="441"/>
      <c r="S289" s="441"/>
      <c r="T289" s="441"/>
      <c r="U289" s="441"/>
      <c r="V289" s="441"/>
      <c r="W289" s="441"/>
      <c r="X289" s="441"/>
      <c r="Y289" s="441"/>
      <c r="Z289" s="441"/>
    </row>
    <row r="290" spans="1:26" ht="12.75" customHeight="1" x14ac:dyDescent="0.2">
      <c r="A290" s="441"/>
      <c r="B290" s="441"/>
      <c r="C290" s="447"/>
      <c r="D290" s="447"/>
      <c r="E290" s="447"/>
      <c r="F290" s="447"/>
      <c r="G290" s="447"/>
      <c r="H290" s="447"/>
      <c r="I290" s="447"/>
      <c r="J290" s="447"/>
      <c r="K290" s="447"/>
      <c r="L290" s="447"/>
      <c r="M290" s="447"/>
      <c r="N290" s="447"/>
      <c r="O290" s="447"/>
      <c r="P290" s="441"/>
      <c r="Q290" s="441"/>
      <c r="R290" s="441"/>
      <c r="S290" s="441"/>
      <c r="T290" s="441"/>
      <c r="U290" s="441"/>
      <c r="V290" s="441"/>
      <c r="W290" s="441"/>
      <c r="X290" s="441"/>
      <c r="Y290" s="441"/>
      <c r="Z290" s="441"/>
    </row>
    <row r="291" spans="1:26" ht="12.75" customHeight="1" x14ac:dyDescent="0.2">
      <c r="A291" s="441"/>
      <c r="B291" s="441"/>
      <c r="C291" s="447"/>
      <c r="D291" s="447"/>
      <c r="E291" s="447"/>
      <c r="F291" s="447"/>
      <c r="G291" s="447"/>
      <c r="H291" s="447"/>
      <c r="I291" s="447"/>
      <c r="J291" s="447"/>
      <c r="K291" s="447"/>
      <c r="L291" s="447"/>
      <c r="M291" s="447"/>
      <c r="N291" s="447"/>
      <c r="O291" s="447"/>
      <c r="P291" s="441"/>
      <c r="Q291" s="441"/>
      <c r="R291" s="441"/>
      <c r="S291" s="441"/>
      <c r="T291" s="441"/>
      <c r="U291" s="441"/>
      <c r="V291" s="441"/>
      <c r="W291" s="441"/>
      <c r="X291" s="441"/>
      <c r="Y291" s="441"/>
      <c r="Z291" s="441"/>
    </row>
    <row r="292" spans="1:26" ht="12.75" customHeight="1" x14ac:dyDescent="0.2">
      <c r="A292" s="441"/>
      <c r="B292" s="441"/>
      <c r="C292" s="447"/>
      <c r="D292" s="447"/>
      <c r="E292" s="447"/>
      <c r="F292" s="447"/>
      <c r="G292" s="447"/>
      <c r="H292" s="447"/>
      <c r="I292" s="447"/>
      <c r="J292" s="447"/>
      <c r="K292" s="447"/>
      <c r="L292" s="447"/>
      <c r="M292" s="447"/>
      <c r="N292" s="447"/>
      <c r="O292" s="447"/>
      <c r="P292" s="441"/>
      <c r="Q292" s="441"/>
      <c r="R292" s="441"/>
      <c r="S292" s="441"/>
      <c r="T292" s="441"/>
      <c r="U292" s="441"/>
      <c r="V292" s="441"/>
      <c r="W292" s="441"/>
      <c r="X292" s="441"/>
      <c r="Y292" s="441"/>
      <c r="Z292" s="441"/>
    </row>
    <row r="293" spans="1:26" ht="12.75" customHeight="1" x14ac:dyDescent="0.2">
      <c r="A293" s="441"/>
      <c r="B293" s="441"/>
      <c r="C293" s="447"/>
      <c r="D293" s="447"/>
      <c r="E293" s="447"/>
      <c r="F293" s="447"/>
      <c r="G293" s="447"/>
      <c r="H293" s="447"/>
      <c r="I293" s="447"/>
      <c r="J293" s="447"/>
      <c r="K293" s="447"/>
      <c r="L293" s="447"/>
      <c r="M293" s="447"/>
      <c r="N293" s="447"/>
      <c r="O293" s="447"/>
      <c r="P293" s="441"/>
      <c r="Q293" s="441"/>
      <c r="R293" s="441"/>
      <c r="S293" s="441"/>
      <c r="T293" s="441"/>
      <c r="U293" s="441"/>
      <c r="V293" s="441"/>
      <c r="W293" s="441"/>
      <c r="X293" s="441"/>
      <c r="Y293" s="441"/>
      <c r="Z293" s="441"/>
    </row>
    <row r="294" spans="1:26" ht="12.75" customHeight="1" x14ac:dyDescent="0.2">
      <c r="A294" s="441"/>
      <c r="B294" s="441"/>
      <c r="C294" s="447"/>
      <c r="D294" s="447"/>
      <c r="E294" s="447"/>
      <c r="F294" s="447"/>
      <c r="G294" s="447"/>
      <c r="H294" s="447"/>
      <c r="I294" s="447"/>
      <c r="J294" s="447"/>
      <c r="K294" s="447"/>
      <c r="L294" s="447"/>
      <c r="M294" s="447"/>
      <c r="N294" s="447"/>
      <c r="O294" s="447"/>
      <c r="P294" s="441"/>
      <c r="Q294" s="441"/>
      <c r="R294" s="441"/>
      <c r="S294" s="441"/>
      <c r="T294" s="441"/>
      <c r="U294" s="441"/>
      <c r="V294" s="441"/>
      <c r="W294" s="441"/>
      <c r="X294" s="441"/>
      <c r="Y294" s="441"/>
      <c r="Z294" s="441"/>
    </row>
    <row r="295" spans="1:26" ht="12.75" customHeight="1" x14ac:dyDescent="0.2">
      <c r="A295" s="441"/>
      <c r="B295" s="441"/>
      <c r="C295" s="447"/>
      <c r="D295" s="447"/>
      <c r="E295" s="447"/>
      <c r="F295" s="447"/>
      <c r="G295" s="447"/>
      <c r="H295" s="447"/>
      <c r="I295" s="447"/>
      <c r="J295" s="447"/>
      <c r="K295" s="447"/>
      <c r="L295" s="447"/>
      <c r="M295" s="447"/>
      <c r="N295" s="447"/>
      <c r="O295" s="447"/>
      <c r="P295" s="441"/>
      <c r="Q295" s="441"/>
      <c r="R295" s="441"/>
      <c r="S295" s="441"/>
      <c r="T295" s="441"/>
      <c r="U295" s="441"/>
      <c r="V295" s="441"/>
      <c r="W295" s="441"/>
      <c r="X295" s="441"/>
      <c r="Y295" s="441"/>
      <c r="Z295" s="441"/>
    </row>
    <row r="296" spans="1:26" ht="12.75" customHeight="1" x14ac:dyDescent="0.2">
      <c r="A296" s="441"/>
      <c r="B296" s="441"/>
      <c r="C296" s="447"/>
      <c r="D296" s="447"/>
      <c r="E296" s="447"/>
      <c r="F296" s="447"/>
      <c r="G296" s="447"/>
      <c r="H296" s="447"/>
      <c r="I296" s="447"/>
      <c r="J296" s="447"/>
      <c r="K296" s="447"/>
      <c r="L296" s="447"/>
      <c r="M296" s="447"/>
      <c r="N296" s="447"/>
      <c r="O296" s="447"/>
      <c r="P296" s="441"/>
      <c r="Q296" s="441"/>
      <c r="R296" s="441"/>
      <c r="S296" s="441"/>
      <c r="T296" s="441"/>
      <c r="U296" s="441"/>
      <c r="V296" s="441"/>
      <c r="W296" s="441"/>
      <c r="X296" s="441"/>
      <c r="Y296" s="441"/>
      <c r="Z296" s="441"/>
    </row>
    <row r="297" spans="1:26" ht="12.75" customHeight="1" x14ac:dyDescent="0.2">
      <c r="A297" s="441"/>
      <c r="B297" s="441"/>
      <c r="C297" s="447"/>
      <c r="D297" s="447"/>
      <c r="E297" s="447"/>
      <c r="F297" s="447"/>
      <c r="G297" s="447"/>
      <c r="H297" s="447"/>
      <c r="I297" s="447"/>
      <c r="J297" s="447"/>
      <c r="K297" s="447"/>
      <c r="L297" s="447"/>
      <c r="M297" s="447"/>
      <c r="N297" s="447"/>
      <c r="O297" s="447"/>
      <c r="P297" s="441"/>
      <c r="Q297" s="441"/>
      <c r="R297" s="441"/>
      <c r="S297" s="441"/>
      <c r="T297" s="441"/>
      <c r="U297" s="441"/>
      <c r="V297" s="441"/>
      <c r="W297" s="441"/>
      <c r="X297" s="441"/>
      <c r="Y297" s="441"/>
      <c r="Z297" s="441"/>
    </row>
    <row r="298" spans="1:26" ht="12.75" customHeight="1" x14ac:dyDescent="0.2">
      <c r="A298" s="441"/>
      <c r="B298" s="441"/>
      <c r="C298" s="447"/>
      <c r="D298" s="447"/>
      <c r="E298" s="447"/>
      <c r="F298" s="447"/>
      <c r="G298" s="447"/>
      <c r="H298" s="447"/>
      <c r="I298" s="447"/>
      <c r="J298" s="447"/>
      <c r="K298" s="447"/>
      <c r="L298" s="447"/>
      <c r="M298" s="447"/>
      <c r="N298" s="447"/>
      <c r="O298" s="447"/>
      <c r="P298" s="441"/>
      <c r="Q298" s="441"/>
      <c r="R298" s="441"/>
      <c r="S298" s="441"/>
      <c r="T298" s="441"/>
      <c r="U298" s="441"/>
      <c r="V298" s="441"/>
      <c r="W298" s="441"/>
      <c r="X298" s="441"/>
      <c r="Y298" s="441"/>
      <c r="Z298" s="441"/>
    </row>
    <row r="299" spans="1:26" ht="12.75" customHeight="1" x14ac:dyDescent="0.2">
      <c r="A299" s="441"/>
      <c r="B299" s="441"/>
      <c r="C299" s="447"/>
      <c r="D299" s="447"/>
      <c r="E299" s="447"/>
      <c r="F299" s="447"/>
      <c r="G299" s="447"/>
      <c r="H299" s="447"/>
      <c r="I299" s="447"/>
      <c r="J299" s="447"/>
      <c r="K299" s="447"/>
      <c r="L299" s="447"/>
      <c r="M299" s="447"/>
      <c r="N299" s="447"/>
      <c r="O299" s="447"/>
      <c r="P299" s="441"/>
      <c r="Q299" s="441"/>
      <c r="R299" s="441"/>
      <c r="S299" s="441"/>
      <c r="T299" s="441"/>
      <c r="U299" s="441"/>
      <c r="V299" s="441"/>
      <c r="W299" s="441"/>
      <c r="X299" s="441"/>
      <c r="Y299" s="441"/>
      <c r="Z299" s="441"/>
    </row>
    <row r="300" spans="1:26" ht="12.75" customHeight="1" x14ac:dyDescent="0.2">
      <c r="A300" s="441"/>
      <c r="B300" s="441"/>
      <c r="C300" s="447"/>
      <c r="D300" s="447"/>
      <c r="E300" s="447"/>
      <c r="F300" s="447"/>
      <c r="G300" s="447"/>
      <c r="H300" s="447"/>
      <c r="I300" s="447"/>
      <c r="J300" s="447"/>
      <c r="K300" s="447"/>
      <c r="L300" s="447"/>
      <c r="M300" s="447"/>
      <c r="N300" s="447"/>
      <c r="O300" s="447"/>
      <c r="P300" s="441"/>
      <c r="Q300" s="441"/>
      <c r="R300" s="441"/>
      <c r="S300" s="441"/>
      <c r="T300" s="441"/>
      <c r="U300" s="441"/>
      <c r="V300" s="441"/>
      <c r="W300" s="441"/>
      <c r="X300" s="441"/>
      <c r="Y300" s="441"/>
      <c r="Z300" s="441"/>
    </row>
    <row r="301" spans="1:26" ht="12.75" customHeight="1" x14ac:dyDescent="0.2">
      <c r="A301" s="441"/>
      <c r="B301" s="441"/>
      <c r="C301" s="447"/>
      <c r="D301" s="447"/>
      <c r="E301" s="447"/>
      <c r="F301" s="447"/>
      <c r="G301" s="447"/>
      <c r="H301" s="447"/>
      <c r="I301" s="447"/>
      <c r="J301" s="447"/>
      <c r="K301" s="447"/>
      <c r="L301" s="447"/>
      <c r="M301" s="447"/>
      <c r="N301" s="447"/>
      <c r="O301" s="447"/>
      <c r="P301" s="441"/>
      <c r="Q301" s="441"/>
      <c r="R301" s="441"/>
      <c r="S301" s="441"/>
      <c r="T301" s="441"/>
      <c r="U301" s="441"/>
      <c r="V301" s="441"/>
      <c r="W301" s="441"/>
      <c r="X301" s="441"/>
      <c r="Y301" s="441"/>
      <c r="Z301" s="441"/>
    </row>
    <row r="302" spans="1:26" ht="12.75" customHeight="1" x14ac:dyDescent="0.2">
      <c r="A302" s="441"/>
      <c r="B302" s="441"/>
      <c r="C302" s="447"/>
      <c r="D302" s="447"/>
      <c r="E302" s="447"/>
      <c r="F302" s="447"/>
      <c r="G302" s="447"/>
      <c r="H302" s="447"/>
      <c r="I302" s="447"/>
      <c r="J302" s="447"/>
      <c r="K302" s="447"/>
      <c r="L302" s="447"/>
      <c r="M302" s="447"/>
      <c r="N302" s="447"/>
      <c r="O302" s="447"/>
      <c r="P302" s="441"/>
      <c r="Q302" s="441"/>
      <c r="R302" s="441"/>
      <c r="S302" s="441"/>
      <c r="T302" s="441"/>
      <c r="U302" s="441"/>
      <c r="V302" s="441"/>
      <c r="W302" s="441"/>
      <c r="X302" s="441"/>
      <c r="Y302" s="441"/>
      <c r="Z302" s="441"/>
    </row>
    <row r="303" spans="1:26" ht="12.75" customHeight="1" x14ac:dyDescent="0.2">
      <c r="A303" s="441"/>
      <c r="B303" s="441"/>
      <c r="C303" s="447"/>
      <c r="D303" s="447"/>
      <c r="E303" s="447"/>
      <c r="F303" s="447"/>
      <c r="G303" s="447"/>
      <c r="H303" s="447"/>
      <c r="I303" s="447"/>
      <c r="J303" s="447"/>
      <c r="K303" s="447"/>
      <c r="L303" s="447"/>
      <c r="M303" s="447"/>
      <c r="N303" s="447"/>
      <c r="O303" s="447"/>
      <c r="P303" s="441"/>
      <c r="Q303" s="441"/>
      <c r="R303" s="441"/>
      <c r="S303" s="441"/>
      <c r="T303" s="441"/>
      <c r="U303" s="441"/>
      <c r="V303" s="441"/>
      <c r="W303" s="441"/>
      <c r="X303" s="441"/>
      <c r="Y303" s="441"/>
      <c r="Z303" s="441"/>
    </row>
    <row r="304" spans="1:26" ht="12.75" customHeight="1" x14ac:dyDescent="0.2">
      <c r="A304" s="441"/>
      <c r="B304" s="441"/>
      <c r="C304" s="447"/>
      <c r="D304" s="447"/>
      <c r="E304" s="447"/>
      <c r="F304" s="447"/>
      <c r="G304" s="447"/>
      <c r="H304" s="447"/>
      <c r="I304" s="447"/>
      <c r="J304" s="447"/>
      <c r="K304" s="447"/>
      <c r="L304" s="447"/>
      <c r="M304" s="447"/>
      <c r="N304" s="447"/>
      <c r="O304" s="447"/>
      <c r="P304" s="441"/>
      <c r="Q304" s="441"/>
      <c r="R304" s="441"/>
      <c r="S304" s="441"/>
      <c r="T304" s="441"/>
      <c r="U304" s="441"/>
      <c r="V304" s="441"/>
      <c r="W304" s="441"/>
      <c r="X304" s="441"/>
      <c r="Y304" s="441"/>
      <c r="Z304" s="441"/>
    </row>
    <row r="305" spans="1:26" ht="12.75" customHeight="1" x14ac:dyDescent="0.2">
      <c r="A305" s="441"/>
      <c r="B305" s="441"/>
      <c r="C305" s="447"/>
      <c r="D305" s="447"/>
      <c r="E305" s="447"/>
      <c r="F305" s="447"/>
      <c r="G305" s="447"/>
      <c r="H305" s="447"/>
      <c r="I305" s="447"/>
      <c r="J305" s="447"/>
      <c r="K305" s="447"/>
      <c r="L305" s="447"/>
      <c r="M305" s="447"/>
      <c r="N305" s="447"/>
      <c r="O305" s="447"/>
      <c r="P305" s="441"/>
      <c r="Q305" s="441"/>
      <c r="R305" s="441"/>
      <c r="S305" s="441"/>
      <c r="T305" s="441"/>
      <c r="U305" s="441"/>
      <c r="V305" s="441"/>
      <c r="W305" s="441"/>
      <c r="X305" s="441"/>
      <c r="Y305" s="441"/>
      <c r="Z305" s="441"/>
    </row>
    <row r="306" spans="1:26" ht="12.75" customHeight="1" x14ac:dyDescent="0.2">
      <c r="A306" s="441"/>
      <c r="B306" s="441"/>
      <c r="C306" s="447"/>
      <c r="D306" s="447"/>
      <c r="E306" s="447"/>
      <c r="F306" s="447"/>
      <c r="G306" s="447"/>
      <c r="H306" s="447"/>
      <c r="I306" s="447"/>
      <c r="J306" s="447"/>
      <c r="K306" s="447"/>
      <c r="L306" s="447"/>
      <c r="M306" s="447"/>
      <c r="N306" s="447"/>
      <c r="O306" s="447"/>
      <c r="P306" s="441"/>
      <c r="Q306" s="441"/>
      <c r="R306" s="441"/>
      <c r="S306" s="441"/>
      <c r="T306" s="441"/>
      <c r="U306" s="441"/>
      <c r="V306" s="441"/>
      <c r="W306" s="441"/>
      <c r="X306" s="441"/>
      <c r="Y306" s="441"/>
      <c r="Z306" s="441"/>
    </row>
    <row r="307" spans="1:26" ht="12.75" customHeight="1" x14ac:dyDescent="0.2">
      <c r="A307" s="441"/>
      <c r="B307" s="441"/>
      <c r="C307" s="447"/>
      <c r="D307" s="447"/>
      <c r="E307" s="447"/>
      <c r="F307" s="447"/>
      <c r="G307" s="447"/>
      <c r="H307" s="447"/>
      <c r="I307" s="447"/>
      <c r="J307" s="447"/>
      <c r="K307" s="447"/>
      <c r="L307" s="447"/>
      <c r="M307" s="447"/>
      <c r="N307" s="447"/>
      <c r="O307" s="447"/>
      <c r="P307" s="441"/>
      <c r="Q307" s="441"/>
      <c r="R307" s="441"/>
      <c r="S307" s="441"/>
      <c r="T307" s="441"/>
      <c r="U307" s="441"/>
      <c r="V307" s="441"/>
      <c r="W307" s="441"/>
      <c r="X307" s="441"/>
      <c r="Y307" s="441"/>
      <c r="Z307" s="441"/>
    </row>
    <row r="308" spans="1:26" ht="12.75" customHeight="1" x14ac:dyDescent="0.2">
      <c r="A308" s="441"/>
      <c r="B308" s="441"/>
      <c r="C308" s="447"/>
      <c r="D308" s="447"/>
      <c r="E308" s="447"/>
      <c r="F308" s="447"/>
      <c r="G308" s="447"/>
      <c r="H308" s="447"/>
      <c r="I308" s="447"/>
      <c r="J308" s="447"/>
      <c r="K308" s="447"/>
      <c r="L308" s="447"/>
      <c r="M308" s="447"/>
      <c r="N308" s="447"/>
      <c r="O308" s="447"/>
      <c r="P308" s="441"/>
      <c r="Q308" s="441"/>
      <c r="R308" s="441"/>
      <c r="S308" s="441"/>
      <c r="T308" s="441"/>
      <c r="U308" s="441"/>
      <c r="V308" s="441"/>
      <c r="W308" s="441"/>
      <c r="X308" s="441"/>
      <c r="Y308" s="441"/>
      <c r="Z308" s="441"/>
    </row>
    <row r="309" spans="1:26" ht="12.75" customHeight="1" x14ac:dyDescent="0.2">
      <c r="A309" s="441"/>
      <c r="B309" s="441"/>
      <c r="C309" s="447"/>
      <c r="D309" s="447"/>
      <c r="E309" s="447"/>
      <c r="F309" s="447"/>
      <c r="G309" s="447"/>
      <c r="H309" s="447"/>
      <c r="I309" s="447"/>
      <c r="J309" s="447"/>
      <c r="K309" s="447"/>
      <c r="L309" s="447"/>
      <c r="M309" s="447"/>
      <c r="N309" s="447"/>
      <c r="O309" s="447"/>
      <c r="P309" s="441"/>
      <c r="Q309" s="441"/>
      <c r="R309" s="441"/>
      <c r="S309" s="441"/>
      <c r="T309" s="441"/>
      <c r="U309" s="441"/>
      <c r="V309" s="441"/>
      <c r="W309" s="441"/>
      <c r="X309" s="441"/>
      <c r="Y309" s="441"/>
      <c r="Z309" s="441"/>
    </row>
    <row r="310" spans="1:26" ht="12.75" customHeight="1" x14ac:dyDescent="0.2">
      <c r="A310" s="441"/>
      <c r="B310" s="441"/>
      <c r="C310" s="447"/>
      <c r="D310" s="447"/>
      <c r="E310" s="447"/>
      <c r="F310" s="447"/>
      <c r="G310" s="447"/>
      <c r="H310" s="447"/>
      <c r="I310" s="447"/>
      <c r="J310" s="447"/>
      <c r="K310" s="447"/>
      <c r="L310" s="447"/>
      <c r="M310" s="447"/>
      <c r="N310" s="447"/>
      <c r="O310" s="447"/>
      <c r="P310" s="441"/>
      <c r="Q310" s="441"/>
      <c r="R310" s="441"/>
      <c r="S310" s="441"/>
      <c r="T310" s="441"/>
      <c r="U310" s="441"/>
      <c r="V310" s="441"/>
      <c r="W310" s="441"/>
      <c r="X310" s="441"/>
      <c r="Y310" s="441"/>
      <c r="Z310" s="441"/>
    </row>
    <row r="311" spans="1:26" ht="12.75" customHeight="1" x14ac:dyDescent="0.2">
      <c r="A311" s="441"/>
      <c r="B311" s="441"/>
      <c r="C311" s="447"/>
      <c r="D311" s="447"/>
      <c r="E311" s="447"/>
      <c r="F311" s="447"/>
      <c r="G311" s="447"/>
      <c r="H311" s="447"/>
      <c r="I311" s="447"/>
      <c r="J311" s="447"/>
      <c r="K311" s="447"/>
      <c r="L311" s="447"/>
      <c r="M311" s="447"/>
      <c r="N311" s="447"/>
      <c r="O311" s="447"/>
      <c r="P311" s="441"/>
      <c r="Q311" s="441"/>
      <c r="R311" s="441"/>
      <c r="S311" s="441"/>
      <c r="T311" s="441"/>
      <c r="U311" s="441"/>
      <c r="V311" s="441"/>
      <c r="W311" s="441"/>
      <c r="X311" s="441"/>
      <c r="Y311" s="441"/>
      <c r="Z311" s="441"/>
    </row>
    <row r="312" spans="1:26" ht="12.75" customHeight="1" x14ac:dyDescent="0.2">
      <c r="A312" s="441"/>
      <c r="B312" s="441"/>
      <c r="C312" s="447"/>
      <c r="D312" s="447"/>
      <c r="E312" s="447"/>
      <c r="F312" s="447"/>
      <c r="G312" s="447"/>
      <c r="H312" s="447"/>
      <c r="I312" s="447"/>
      <c r="J312" s="447"/>
      <c r="K312" s="447"/>
      <c r="L312" s="447"/>
      <c r="M312" s="447"/>
      <c r="N312" s="447"/>
      <c r="O312" s="447"/>
      <c r="P312" s="441"/>
      <c r="Q312" s="441"/>
      <c r="R312" s="441"/>
      <c r="S312" s="441"/>
      <c r="T312" s="441"/>
      <c r="U312" s="441"/>
      <c r="V312" s="441"/>
      <c r="W312" s="441"/>
      <c r="X312" s="441"/>
      <c r="Y312" s="441"/>
      <c r="Z312" s="441"/>
    </row>
    <row r="313" spans="1:26" ht="12.75" customHeight="1" x14ac:dyDescent="0.2">
      <c r="A313" s="441"/>
      <c r="B313" s="441"/>
      <c r="C313" s="447"/>
      <c r="D313" s="447"/>
      <c r="E313" s="447"/>
      <c r="F313" s="447"/>
      <c r="G313" s="447"/>
      <c r="H313" s="447"/>
      <c r="I313" s="447"/>
      <c r="J313" s="447"/>
      <c r="K313" s="447"/>
      <c r="L313" s="447"/>
      <c r="M313" s="447"/>
      <c r="N313" s="447"/>
      <c r="O313" s="447"/>
      <c r="P313" s="441"/>
      <c r="Q313" s="441"/>
      <c r="R313" s="441"/>
      <c r="S313" s="441"/>
      <c r="T313" s="441"/>
      <c r="U313" s="441"/>
      <c r="V313" s="441"/>
      <c r="W313" s="441"/>
      <c r="X313" s="441"/>
      <c r="Y313" s="441"/>
      <c r="Z313" s="441"/>
    </row>
    <row r="314" spans="1:26" ht="12.75" customHeight="1" x14ac:dyDescent="0.2">
      <c r="A314" s="441"/>
      <c r="B314" s="441"/>
      <c r="C314" s="447"/>
      <c r="D314" s="447"/>
      <c r="E314" s="447"/>
      <c r="F314" s="447"/>
      <c r="G314" s="447"/>
      <c r="H314" s="447"/>
      <c r="I314" s="447"/>
      <c r="J314" s="447"/>
      <c r="K314" s="447"/>
      <c r="L314" s="447"/>
      <c r="M314" s="447"/>
      <c r="N314" s="447"/>
      <c r="O314" s="447"/>
      <c r="P314" s="441"/>
      <c r="Q314" s="441"/>
      <c r="R314" s="441"/>
      <c r="S314" s="441"/>
      <c r="T314" s="441"/>
      <c r="U314" s="441"/>
      <c r="V314" s="441"/>
      <c r="W314" s="441"/>
      <c r="X314" s="441"/>
      <c r="Y314" s="441"/>
      <c r="Z314" s="441"/>
    </row>
    <row r="315" spans="1:26" ht="12.75" customHeight="1" x14ac:dyDescent="0.2">
      <c r="A315" s="441"/>
      <c r="B315" s="441"/>
      <c r="C315" s="447"/>
      <c r="D315" s="447"/>
      <c r="E315" s="447"/>
      <c r="F315" s="447"/>
      <c r="G315" s="447"/>
      <c r="H315" s="447"/>
      <c r="I315" s="447"/>
      <c r="J315" s="447"/>
      <c r="K315" s="447"/>
      <c r="L315" s="447"/>
      <c r="M315" s="447"/>
      <c r="N315" s="447"/>
      <c r="O315" s="447"/>
      <c r="P315" s="441"/>
      <c r="Q315" s="441"/>
      <c r="R315" s="441"/>
      <c r="S315" s="441"/>
      <c r="T315" s="441"/>
      <c r="U315" s="441"/>
      <c r="V315" s="441"/>
      <c r="W315" s="441"/>
      <c r="X315" s="441"/>
      <c r="Y315" s="441"/>
      <c r="Z315" s="441"/>
    </row>
    <row r="316" spans="1:26" ht="12.75" customHeight="1" x14ac:dyDescent="0.2">
      <c r="A316" s="441"/>
      <c r="B316" s="441"/>
      <c r="C316" s="447"/>
      <c r="D316" s="447"/>
      <c r="E316" s="447"/>
      <c r="F316" s="447"/>
      <c r="G316" s="447"/>
      <c r="H316" s="447"/>
      <c r="I316" s="447"/>
      <c r="J316" s="447"/>
      <c r="K316" s="447"/>
      <c r="L316" s="447"/>
      <c r="M316" s="447"/>
      <c r="N316" s="447"/>
      <c r="O316" s="447"/>
      <c r="P316" s="441"/>
      <c r="Q316" s="441"/>
      <c r="R316" s="441"/>
      <c r="S316" s="441"/>
      <c r="T316" s="441"/>
      <c r="U316" s="441"/>
      <c r="V316" s="441"/>
      <c r="W316" s="441"/>
      <c r="X316" s="441"/>
      <c r="Y316" s="441"/>
      <c r="Z316" s="441"/>
    </row>
    <row r="317" spans="1:26" ht="12.75" customHeight="1" x14ac:dyDescent="0.2">
      <c r="A317" s="441"/>
      <c r="B317" s="441"/>
      <c r="C317" s="447"/>
      <c r="D317" s="447"/>
      <c r="E317" s="447"/>
      <c r="F317" s="447"/>
      <c r="G317" s="447"/>
      <c r="H317" s="447"/>
      <c r="I317" s="447"/>
      <c r="J317" s="447"/>
      <c r="K317" s="447"/>
      <c r="L317" s="447"/>
      <c r="M317" s="447"/>
      <c r="N317" s="447"/>
      <c r="O317" s="447"/>
      <c r="P317" s="441"/>
      <c r="Q317" s="441"/>
      <c r="R317" s="441"/>
      <c r="S317" s="441"/>
      <c r="T317" s="441"/>
      <c r="U317" s="441"/>
      <c r="V317" s="441"/>
      <c r="W317" s="441"/>
      <c r="X317" s="441"/>
      <c r="Y317" s="441"/>
      <c r="Z317" s="441"/>
    </row>
    <row r="318" spans="1:26" ht="12.75" customHeight="1" x14ac:dyDescent="0.2">
      <c r="A318" s="441"/>
      <c r="B318" s="441"/>
      <c r="C318" s="447"/>
      <c r="D318" s="447"/>
      <c r="E318" s="447"/>
      <c r="F318" s="447"/>
      <c r="G318" s="447"/>
      <c r="H318" s="447"/>
      <c r="I318" s="447"/>
      <c r="J318" s="447"/>
      <c r="K318" s="447"/>
      <c r="L318" s="447"/>
      <c r="M318" s="447"/>
      <c r="N318" s="447"/>
      <c r="O318" s="447"/>
      <c r="P318" s="441"/>
      <c r="Q318" s="441"/>
      <c r="R318" s="441"/>
      <c r="S318" s="441"/>
      <c r="T318" s="441"/>
      <c r="U318" s="441"/>
      <c r="V318" s="441"/>
      <c r="W318" s="441"/>
      <c r="X318" s="441"/>
      <c r="Y318" s="441"/>
      <c r="Z318" s="441"/>
    </row>
    <row r="319" spans="1:26" ht="12.75" customHeight="1" x14ac:dyDescent="0.2">
      <c r="A319" s="441"/>
      <c r="B319" s="441"/>
      <c r="C319" s="447"/>
      <c r="D319" s="447"/>
      <c r="E319" s="447"/>
      <c r="F319" s="447"/>
      <c r="G319" s="447"/>
      <c r="H319" s="447"/>
      <c r="I319" s="447"/>
      <c r="J319" s="447"/>
      <c r="K319" s="447"/>
      <c r="L319" s="447"/>
      <c r="M319" s="447"/>
      <c r="N319" s="447"/>
      <c r="O319" s="447"/>
      <c r="P319" s="441"/>
      <c r="Q319" s="441"/>
      <c r="R319" s="441"/>
      <c r="S319" s="441"/>
      <c r="T319" s="441"/>
      <c r="U319" s="441"/>
      <c r="V319" s="441"/>
      <c r="W319" s="441"/>
      <c r="X319" s="441"/>
      <c r="Y319" s="441"/>
      <c r="Z319" s="441"/>
    </row>
    <row r="320" spans="1:26" ht="12.75" customHeight="1" x14ac:dyDescent="0.2">
      <c r="A320" s="441"/>
      <c r="B320" s="441"/>
      <c r="C320" s="447"/>
      <c r="D320" s="447"/>
      <c r="E320" s="447"/>
      <c r="F320" s="447"/>
      <c r="G320" s="447"/>
      <c r="H320" s="447"/>
      <c r="I320" s="447"/>
      <c r="J320" s="447"/>
      <c r="K320" s="447"/>
      <c r="L320" s="447"/>
      <c r="M320" s="447"/>
      <c r="N320" s="447"/>
      <c r="O320" s="447"/>
      <c r="P320" s="441"/>
      <c r="Q320" s="441"/>
      <c r="R320" s="441"/>
      <c r="S320" s="441"/>
      <c r="T320" s="441"/>
      <c r="U320" s="441"/>
      <c r="V320" s="441"/>
      <c r="W320" s="441"/>
      <c r="X320" s="441"/>
      <c r="Y320" s="441"/>
      <c r="Z320" s="441"/>
    </row>
    <row r="321" spans="1:26" ht="12.75" customHeight="1" x14ac:dyDescent="0.2">
      <c r="A321" s="441"/>
      <c r="B321" s="441"/>
      <c r="C321" s="447"/>
      <c r="D321" s="447"/>
      <c r="E321" s="447"/>
      <c r="F321" s="447"/>
      <c r="G321" s="447"/>
      <c r="H321" s="447"/>
      <c r="I321" s="447"/>
      <c r="J321" s="447"/>
      <c r="K321" s="447"/>
      <c r="L321" s="447"/>
      <c r="M321" s="447"/>
      <c r="N321" s="447"/>
      <c r="O321" s="447"/>
      <c r="P321" s="441"/>
      <c r="Q321" s="441"/>
      <c r="R321" s="441"/>
      <c r="S321" s="441"/>
      <c r="T321" s="441"/>
      <c r="U321" s="441"/>
      <c r="V321" s="441"/>
      <c r="W321" s="441"/>
      <c r="X321" s="441"/>
      <c r="Y321" s="441"/>
      <c r="Z321" s="441"/>
    </row>
    <row r="322" spans="1:26" ht="12.75" customHeight="1" x14ac:dyDescent="0.2">
      <c r="A322" s="441"/>
      <c r="B322" s="441"/>
      <c r="C322" s="447"/>
      <c r="D322" s="447"/>
      <c r="E322" s="447"/>
      <c r="F322" s="447"/>
      <c r="G322" s="447"/>
      <c r="H322" s="447"/>
      <c r="I322" s="447"/>
      <c r="J322" s="447"/>
      <c r="K322" s="447"/>
      <c r="L322" s="447"/>
      <c r="M322" s="447"/>
      <c r="N322" s="447"/>
      <c r="O322" s="447"/>
      <c r="P322" s="441"/>
      <c r="Q322" s="441"/>
      <c r="R322" s="441"/>
      <c r="S322" s="441"/>
      <c r="T322" s="441"/>
      <c r="U322" s="441"/>
      <c r="V322" s="441"/>
      <c r="W322" s="441"/>
      <c r="X322" s="441"/>
      <c r="Y322" s="441"/>
      <c r="Z322" s="441"/>
    </row>
    <row r="323" spans="1:26" ht="12.75" customHeight="1" x14ac:dyDescent="0.2">
      <c r="A323" s="441"/>
      <c r="B323" s="441"/>
      <c r="C323" s="447"/>
      <c r="D323" s="447"/>
      <c r="E323" s="447"/>
      <c r="F323" s="447"/>
      <c r="G323" s="447"/>
      <c r="H323" s="447"/>
      <c r="I323" s="447"/>
      <c r="J323" s="447"/>
      <c r="K323" s="447"/>
      <c r="L323" s="447"/>
      <c r="M323" s="447"/>
      <c r="N323" s="447"/>
      <c r="O323" s="447"/>
      <c r="P323" s="441"/>
      <c r="Q323" s="441"/>
      <c r="R323" s="441"/>
      <c r="S323" s="441"/>
      <c r="T323" s="441"/>
      <c r="U323" s="441"/>
      <c r="V323" s="441"/>
      <c r="W323" s="441"/>
      <c r="X323" s="441"/>
      <c r="Y323" s="441"/>
      <c r="Z323" s="441"/>
    </row>
    <row r="324" spans="1:26" ht="12.75" customHeight="1" x14ac:dyDescent="0.2">
      <c r="A324" s="441"/>
      <c r="B324" s="441"/>
      <c r="C324" s="447"/>
      <c r="D324" s="447"/>
      <c r="E324" s="447"/>
      <c r="F324" s="447"/>
      <c r="G324" s="447"/>
      <c r="H324" s="447"/>
      <c r="I324" s="447"/>
      <c r="J324" s="447"/>
      <c r="K324" s="447"/>
      <c r="L324" s="447"/>
      <c r="M324" s="447"/>
      <c r="N324" s="447"/>
      <c r="O324" s="447"/>
      <c r="P324" s="441"/>
      <c r="Q324" s="441"/>
      <c r="R324" s="441"/>
      <c r="S324" s="441"/>
      <c r="T324" s="441"/>
      <c r="U324" s="441"/>
      <c r="V324" s="441"/>
      <c r="W324" s="441"/>
      <c r="X324" s="441"/>
      <c r="Y324" s="441"/>
      <c r="Z324" s="441"/>
    </row>
    <row r="325" spans="1:26" ht="12.75" customHeight="1" x14ac:dyDescent="0.2">
      <c r="A325" s="441"/>
      <c r="B325" s="441"/>
      <c r="C325" s="447"/>
      <c r="D325" s="447"/>
      <c r="E325" s="447"/>
      <c r="F325" s="447"/>
      <c r="G325" s="447"/>
      <c r="H325" s="447"/>
      <c r="I325" s="447"/>
      <c r="J325" s="447"/>
      <c r="K325" s="447"/>
      <c r="L325" s="447"/>
      <c r="M325" s="447"/>
      <c r="N325" s="447"/>
      <c r="O325" s="447"/>
      <c r="P325" s="441"/>
      <c r="Q325" s="441"/>
      <c r="R325" s="441"/>
      <c r="S325" s="441"/>
      <c r="T325" s="441"/>
      <c r="U325" s="441"/>
      <c r="V325" s="441"/>
      <c r="W325" s="441"/>
      <c r="X325" s="441"/>
      <c r="Y325" s="441"/>
      <c r="Z325" s="441"/>
    </row>
    <row r="326" spans="1:26" ht="12.75" customHeight="1" x14ac:dyDescent="0.2">
      <c r="A326" s="441"/>
      <c r="B326" s="441"/>
      <c r="C326" s="447"/>
      <c r="D326" s="447"/>
      <c r="E326" s="447"/>
      <c r="F326" s="447"/>
      <c r="G326" s="447"/>
      <c r="H326" s="447"/>
      <c r="I326" s="447"/>
      <c r="J326" s="447"/>
      <c r="K326" s="447"/>
      <c r="L326" s="447"/>
      <c r="M326" s="447"/>
      <c r="N326" s="447"/>
      <c r="O326" s="447"/>
      <c r="P326" s="441"/>
      <c r="Q326" s="441"/>
      <c r="R326" s="441"/>
      <c r="S326" s="441"/>
      <c r="T326" s="441"/>
      <c r="U326" s="441"/>
      <c r="V326" s="441"/>
      <c r="W326" s="441"/>
      <c r="X326" s="441"/>
      <c r="Y326" s="441"/>
      <c r="Z326" s="441"/>
    </row>
    <row r="327" spans="1:26" ht="12.75" customHeight="1" x14ac:dyDescent="0.2">
      <c r="A327" s="441"/>
      <c r="B327" s="441"/>
      <c r="C327" s="447"/>
      <c r="D327" s="447"/>
      <c r="E327" s="447"/>
      <c r="F327" s="447"/>
      <c r="G327" s="447"/>
      <c r="H327" s="447"/>
      <c r="I327" s="447"/>
      <c r="J327" s="447"/>
      <c r="K327" s="447"/>
      <c r="L327" s="447"/>
      <c r="M327" s="447"/>
      <c r="N327" s="447"/>
      <c r="O327" s="447"/>
      <c r="P327" s="441"/>
      <c r="Q327" s="441"/>
      <c r="R327" s="441"/>
      <c r="S327" s="441"/>
      <c r="T327" s="441"/>
      <c r="U327" s="441"/>
      <c r="V327" s="441"/>
      <c r="W327" s="441"/>
      <c r="X327" s="441"/>
      <c r="Y327" s="441"/>
      <c r="Z327" s="441"/>
    </row>
    <row r="328" spans="1:26" ht="12.75" customHeight="1" x14ac:dyDescent="0.2">
      <c r="A328" s="441"/>
      <c r="B328" s="441"/>
      <c r="C328" s="447"/>
      <c r="D328" s="447"/>
      <c r="E328" s="447"/>
      <c r="F328" s="447"/>
      <c r="G328" s="447"/>
      <c r="H328" s="447"/>
      <c r="I328" s="447"/>
      <c r="J328" s="447"/>
      <c r="K328" s="447"/>
      <c r="L328" s="447"/>
      <c r="M328" s="447"/>
      <c r="N328" s="447"/>
      <c r="O328" s="447"/>
      <c r="P328" s="441"/>
      <c r="Q328" s="441"/>
      <c r="R328" s="441"/>
      <c r="S328" s="441"/>
      <c r="T328" s="441"/>
      <c r="U328" s="441"/>
      <c r="V328" s="441"/>
      <c r="W328" s="441"/>
      <c r="X328" s="441"/>
      <c r="Y328" s="441"/>
      <c r="Z328" s="441"/>
    </row>
    <row r="329" spans="1:26" ht="12.75" customHeight="1" x14ac:dyDescent="0.2">
      <c r="A329" s="441"/>
      <c r="B329" s="441"/>
      <c r="C329" s="447"/>
      <c r="D329" s="447"/>
      <c r="E329" s="447"/>
      <c r="F329" s="447"/>
      <c r="G329" s="447"/>
      <c r="H329" s="447"/>
      <c r="I329" s="447"/>
      <c r="J329" s="447"/>
      <c r="K329" s="447"/>
      <c r="L329" s="447"/>
      <c r="M329" s="447"/>
      <c r="N329" s="447"/>
      <c r="O329" s="447"/>
      <c r="P329" s="441"/>
      <c r="Q329" s="441"/>
      <c r="R329" s="441"/>
      <c r="S329" s="441"/>
      <c r="T329" s="441"/>
      <c r="U329" s="441"/>
      <c r="V329" s="441"/>
      <c r="W329" s="441"/>
      <c r="X329" s="441"/>
      <c r="Y329" s="441"/>
      <c r="Z329" s="441"/>
    </row>
    <row r="330" spans="1:26" ht="12.75" customHeight="1" x14ac:dyDescent="0.2">
      <c r="A330" s="441"/>
      <c r="B330" s="441"/>
      <c r="C330" s="447"/>
      <c r="D330" s="447"/>
      <c r="E330" s="447"/>
      <c r="F330" s="447"/>
      <c r="G330" s="447"/>
      <c r="H330" s="447"/>
      <c r="I330" s="447"/>
      <c r="J330" s="447"/>
      <c r="K330" s="447"/>
      <c r="L330" s="447"/>
      <c r="M330" s="447"/>
      <c r="N330" s="447"/>
      <c r="O330" s="447"/>
      <c r="P330" s="441"/>
      <c r="Q330" s="441"/>
      <c r="R330" s="441"/>
      <c r="S330" s="441"/>
      <c r="T330" s="441"/>
      <c r="U330" s="441"/>
      <c r="V330" s="441"/>
      <c r="W330" s="441"/>
      <c r="X330" s="441"/>
      <c r="Y330" s="441"/>
      <c r="Z330" s="441"/>
    </row>
    <row r="331" spans="1:26" ht="12.75" customHeight="1" x14ac:dyDescent="0.2">
      <c r="A331" s="441"/>
      <c r="B331" s="441"/>
      <c r="C331" s="447"/>
      <c r="D331" s="447"/>
      <c r="E331" s="447"/>
      <c r="F331" s="447"/>
      <c r="G331" s="447"/>
      <c r="H331" s="447"/>
      <c r="I331" s="447"/>
      <c r="J331" s="447"/>
      <c r="K331" s="447"/>
      <c r="L331" s="447"/>
      <c r="M331" s="447"/>
      <c r="N331" s="447"/>
      <c r="O331" s="447"/>
      <c r="P331" s="441"/>
      <c r="Q331" s="441"/>
      <c r="R331" s="441"/>
      <c r="S331" s="441"/>
      <c r="T331" s="441"/>
      <c r="U331" s="441"/>
      <c r="V331" s="441"/>
      <c r="W331" s="441"/>
      <c r="X331" s="441"/>
      <c r="Y331" s="441"/>
      <c r="Z331" s="441"/>
    </row>
    <row r="332" spans="1:26" ht="12.75" customHeight="1" x14ac:dyDescent="0.2">
      <c r="A332" s="441"/>
      <c r="B332" s="441"/>
      <c r="C332" s="447"/>
      <c r="D332" s="447"/>
      <c r="E332" s="447"/>
      <c r="F332" s="447"/>
      <c r="G332" s="447"/>
      <c r="H332" s="447"/>
      <c r="I332" s="447"/>
      <c r="J332" s="447"/>
      <c r="K332" s="447"/>
      <c r="L332" s="447"/>
      <c r="M332" s="447"/>
      <c r="N332" s="447"/>
      <c r="O332" s="447"/>
      <c r="P332" s="441"/>
      <c r="Q332" s="441"/>
      <c r="R332" s="441"/>
      <c r="S332" s="441"/>
      <c r="T332" s="441"/>
      <c r="U332" s="441"/>
      <c r="V332" s="441"/>
      <c r="W332" s="441"/>
      <c r="X332" s="441"/>
      <c r="Y332" s="441"/>
      <c r="Z332" s="441"/>
    </row>
    <row r="333" spans="1:26" ht="12.75" customHeight="1" x14ac:dyDescent="0.2">
      <c r="A333" s="441"/>
      <c r="B333" s="441"/>
      <c r="C333" s="447"/>
      <c r="D333" s="447"/>
      <c r="E333" s="447"/>
      <c r="F333" s="447"/>
      <c r="G333" s="447"/>
      <c r="H333" s="447"/>
      <c r="I333" s="447"/>
      <c r="J333" s="447"/>
      <c r="K333" s="447"/>
      <c r="L333" s="447"/>
      <c r="M333" s="447"/>
      <c r="N333" s="447"/>
      <c r="O333" s="447"/>
      <c r="P333" s="441"/>
      <c r="Q333" s="441"/>
      <c r="R333" s="441"/>
      <c r="S333" s="441"/>
      <c r="T333" s="441"/>
      <c r="U333" s="441"/>
      <c r="V333" s="441"/>
      <c r="W333" s="441"/>
      <c r="X333" s="441"/>
      <c r="Y333" s="441"/>
      <c r="Z333" s="441"/>
    </row>
    <row r="334" spans="1:26" ht="12.75" customHeight="1" x14ac:dyDescent="0.2">
      <c r="A334" s="441"/>
      <c r="B334" s="441"/>
      <c r="C334" s="447"/>
      <c r="D334" s="447"/>
      <c r="E334" s="447"/>
      <c r="F334" s="447"/>
      <c r="G334" s="447"/>
      <c r="H334" s="447"/>
      <c r="I334" s="447"/>
      <c r="J334" s="447"/>
      <c r="K334" s="447"/>
      <c r="L334" s="447"/>
      <c r="M334" s="447"/>
      <c r="N334" s="447"/>
      <c r="O334" s="447"/>
      <c r="P334" s="441"/>
      <c r="Q334" s="441"/>
      <c r="R334" s="441"/>
      <c r="S334" s="441"/>
      <c r="T334" s="441"/>
      <c r="U334" s="441"/>
      <c r="V334" s="441"/>
      <c r="W334" s="441"/>
      <c r="X334" s="441"/>
      <c r="Y334" s="441"/>
      <c r="Z334" s="441"/>
    </row>
    <row r="335" spans="1:26" ht="12.75" customHeight="1" x14ac:dyDescent="0.2">
      <c r="A335" s="441"/>
      <c r="B335" s="441"/>
      <c r="C335" s="447"/>
      <c r="D335" s="447"/>
      <c r="E335" s="447"/>
      <c r="F335" s="447"/>
      <c r="G335" s="447"/>
      <c r="H335" s="447"/>
      <c r="I335" s="447"/>
      <c r="J335" s="447"/>
      <c r="K335" s="447"/>
      <c r="L335" s="447"/>
      <c r="M335" s="447"/>
      <c r="N335" s="447"/>
      <c r="O335" s="447"/>
      <c r="P335" s="441"/>
      <c r="Q335" s="441"/>
      <c r="R335" s="441"/>
      <c r="S335" s="441"/>
      <c r="T335" s="441"/>
      <c r="U335" s="441"/>
      <c r="V335" s="441"/>
      <c r="W335" s="441"/>
      <c r="X335" s="441"/>
      <c r="Y335" s="441"/>
      <c r="Z335" s="441"/>
    </row>
    <row r="336" spans="1:26" ht="12.75" customHeight="1" x14ac:dyDescent="0.2">
      <c r="A336" s="441"/>
      <c r="B336" s="441"/>
      <c r="C336" s="447"/>
      <c r="D336" s="447"/>
      <c r="E336" s="447"/>
      <c r="F336" s="447"/>
      <c r="G336" s="447"/>
      <c r="H336" s="447"/>
      <c r="I336" s="447"/>
      <c r="J336" s="447"/>
      <c r="K336" s="447"/>
      <c r="L336" s="447"/>
      <c r="M336" s="447"/>
      <c r="N336" s="447"/>
      <c r="O336" s="447"/>
      <c r="P336" s="441"/>
      <c r="Q336" s="441"/>
      <c r="R336" s="441"/>
      <c r="S336" s="441"/>
      <c r="T336" s="441"/>
      <c r="U336" s="441"/>
      <c r="V336" s="441"/>
      <c r="W336" s="441"/>
      <c r="X336" s="441"/>
      <c r="Y336" s="441"/>
      <c r="Z336" s="441"/>
    </row>
    <row r="337" spans="1:26" ht="12.75" customHeight="1" x14ac:dyDescent="0.2">
      <c r="A337" s="441"/>
      <c r="B337" s="441"/>
      <c r="C337" s="447"/>
      <c r="D337" s="447"/>
      <c r="E337" s="447"/>
      <c r="F337" s="447"/>
      <c r="G337" s="447"/>
      <c r="H337" s="447"/>
      <c r="I337" s="447"/>
      <c r="J337" s="447"/>
      <c r="K337" s="447"/>
      <c r="L337" s="447"/>
      <c r="M337" s="447"/>
      <c r="N337" s="447"/>
      <c r="O337" s="447"/>
      <c r="P337" s="441"/>
      <c r="Q337" s="441"/>
      <c r="R337" s="441"/>
      <c r="S337" s="441"/>
      <c r="T337" s="441"/>
      <c r="U337" s="441"/>
      <c r="V337" s="441"/>
      <c r="W337" s="441"/>
      <c r="X337" s="441"/>
      <c r="Y337" s="441"/>
      <c r="Z337" s="441"/>
    </row>
    <row r="338" spans="1:26" ht="12.75" customHeight="1" x14ac:dyDescent="0.2">
      <c r="A338" s="441"/>
      <c r="B338" s="441"/>
      <c r="C338" s="447"/>
      <c r="D338" s="447"/>
      <c r="E338" s="447"/>
      <c r="F338" s="447"/>
      <c r="G338" s="447"/>
      <c r="H338" s="447"/>
      <c r="I338" s="447"/>
      <c r="J338" s="447"/>
      <c r="K338" s="447"/>
      <c r="L338" s="447"/>
      <c r="M338" s="447"/>
      <c r="N338" s="447"/>
      <c r="O338" s="447"/>
      <c r="P338" s="441"/>
      <c r="Q338" s="441"/>
      <c r="R338" s="441"/>
      <c r="S338" s="441"/>
      <c r="T338" s="441"/>
      <c r="U338" s="441"/>
      <c r="V338" s="441"/>
      <c r="W338" s="441"/>
      <c r="X338" s="441"/>
      <c r="Y338" s="441"/>
      <c r="Z338" s="441"/>
    </row>
    <row r="339" spans="1:26" ht="12.75" customHeight="1" x14ac:dyDescent="0.2">
      <c r="A339" s="441"/>
      <c r="B339" s="441"/>
      <c r="C339" s="447"/>
      <c r="D339" s="447"/>
      <c r="E339" s="447"/>
      <c r="F339" s="447"/>
      <c r="G339" s="447"/>
      <c r="H339" s="447"/>
      <c r="I339" s="447"/>
      <c r="J339" s="447"/>
      <c r="K339" s="447"/>
      <c r="L339" s="447"/>
      <c r="M339" s="447"/>
      <c r="N339" s="447"/>
      <c r="O339" s="447"/>
      <c r="P339" s="441"/>
      <c r="Q339" s="441"/>
      <c r="R339" s="441"/>
      <c r="S339" s="441"/>
      <c r="T339" s="441"/>
      <c r="U339" s="441"/>
      <c r="V339" s="441"/>
      <c r="W339" s="441"/>
      <c r="X339" s="441"/>
      <c r="Y339" s="441"/>
      <c r="Z339" s="441"/>
    </row>
    <row r="340" spans="1:26" ht="12.75" customHeight="1" x14ac:dyDescent="0.2">
      <c r="A340" s="441"/>
      <c r="B340" s="441"/>
      <c r="C340" s="447"/>
      <c r="D340" s="447"/>
      <c r="E340" s="447"/>
      <c r="F340" s="447"/>
      <c r="G340" s="447"/>
      <c r="H340" s="447"/>
      <c r="I340" s="447"/>
      <c r="J340" s="447"/>
      <c r="K340" s="447"/>
      <c r="L340" s="447"/>
      <c r="M340" s="447"/>
      <c r="N340" s="447"/>
      <c r="O340" s="447"/>
      <c r="P340" s="441"/>
      <c r="Q340" s="441"/>
      <c r="R340" s="441"/>
      <c r="S340" s="441"/>
      <c r="T340" s="441"/>
      <c r="U340" s="441"/>
      <c r="V340" s="441"/>
      <c r="W340" s="441"/>
      <c r="X340" s="441"/>
      <c r="Y340" s="441"/>
      <c r="Z340" s="441"/>
    </row>
    <row r="341" spans="1:26" ht="12.75" customHeight="1" x14ac:dyDescent="0.2">
      <c r="A341" s="441"/>
      <c r="B341" s="441"/>
      <c r="C341" s="447"/>
      <c r="D341" s="447"/>
      <c r="E341" s="447"/>
      <c r="F341" s="447"/>
      <c r="G341" s="447"/>
      <c r="H341" s="447"/>
      <c r="I341" s="447"/>
      <c r="J341" s="447"/>
      <c r="K341" s="447"/>
      <c r="L341" s="447"/>
      <c r="M341" s="447"/>
      <c r="N341" s="447"/>
      <c r="O341" s="447"/>
      <c r="P341" s="441"/>
      <c r="Q341" s="441"/>
      <c r="R341" s="441"/>
      <c r="S341" s="441"/>
      <c r="T341" s="441"/>
      <c r="U341" s="441"/>
      <c r="V341" s="441"/>
      <c r="W341" s="441"/>
      <c r="X341" s="441"/>
      <c r="Y341" s="441"/>
      <c r="Z341" s="441"/>
    </row>
    <row r="342" spans="1:26" ht="12.75" customHeight="1" x14ac:dyDescent="0.2">
      <c r="A342" s="441"/>
      <c r="B342" s="441"/>
      <c r="C342" s="447"/>
      <c r="D342" s="447"/>
      <c r="E342" s="447"/>
      <c r="F342" s="447"/>
      <c r="G342" s="447"/>
      <c r="H342" s="447"/>
      <c r="I342" s="447"/>
      <c r="J342" s="447"/>
      <c r="K342" s="447"/>
      <c r="L342" s="447"/>
      <c r="M342" s="447"/>
      <c r="N342" s="447"/>
      <c r="O342" s="447"/>
      <c r="P342" s="441"/>
      <c r="Q342" s="441"/>
      <c r="R342" s="441"/>
      <c r="S342" s="441"/>
      <c r="T342" s="441"/>
      <c r="U342" s="441"/>
      <c r="V342" s="441"/>
      <c r="W342" s="441"/>
      <c r="X342" s="441"/>
      <c r="Y342" s="441"/>
      <c r="Z342" s="441"/>
    </row>
    <row r="343" spans="1:26" ht="12.75" customHeight="1" x14ac:dyDescent="0.2">
      <c r="A343" s="441"/>
      <c r="B343" s="441"/>
      <c r="C343" s="447"/>
      <c r="D343" s="447"/>
      <c r="E343" s="447"/>
      <c r="F343" s="447"/>
      <c r="G343" s="447"/>
      <c r="H343" s="447"/>
      <c r="I343" s="447"/>
      <c r="J343" s="447"/>
      <c r="K343" s="447"/>
      <c r="L343" s="447"/>
      <c r="M343" s="447"/>
      <c r="N343" s="447"/>
      <c r="O343" s="447"/>
      <c r="P343" s="441"/>
      <c r="Q343" s="441"/>
      <c r="R343" s="441"/>
      <c r="S343" s="441"/>
      <c r="T343" s="441"/>
      <c r="U343" s="441"/>
      <c r="V343" s="441"/>
      <c r="W343" s="441"/>
      <c r="X343" s="441"/>
      <c r="Y343" s="441"/>
      <c r="Z343" s="441"/>
    </row>
    <row r="344" spans="1:26" ht="12.75" customHeight="1" x14ac:dyDescent="0.2">
      <c r="A344" s="441"/>
      <c r="B344" s="441"/>
      <c r="C344" s="447"/>
      <c r="D344" s="447"/>
      <c r="E344" s="447"/>
      <c r="F344" s="447"/>
      <c r="G344" s="447"/>
      <c r="H344" s="447"/>
      <c r="I344" s="447"/>
      <c r="J344" s="447"/>
      <c r="K344" s="447"/>
      <c r="L344" s="447"/>
      <c r="M344" s="447"/>
      <c r="N344" s="447"/>
      <c r="O344" s="447"/>
      <c r="P344" s="441"/>
      <c r="Q344" s="441"/>
      <c r="R344" s="441"/>
      <c r="S344" s="441"/>
      <c r="T344" s="441"/>
      <c r="U344" s="441"/>
      <c r="V344" s="441"/>
      <c r="W344" s="441"/>
      <c r="X344" s="441"/>
      <c r="Y344" s="441"/>
      <c r="Z344" s="441"/>
    </row>
    <row r="345" spans="1:26" ht="12.75" customHeight="1" x14ac:dyDescent="0.2">
      <c r="A345" s="441"/>
      <c r="B345" s="441"/>
      <c r="C345" s="447"/>
      <c r="D345" s="447"/>
      <c r="E345" s="447"/>
      <c r="F345" s="447"/>
      <c r="G345" s="447"/>
      <c r="H345" s="447"/>
      <c r="I345" s="447"/>
      <c r="J345" s="447"/>
      <c r="K345" s="447"/>
      <c r="L345" s="447"/>
      <c r="M345" s="447"/>
      <c r="N345" s="447"/>
      <c r="O345" s="447"/>
      <c r="P345" s="441"/>
      <c r="Q345" s="441"/>
      <c r="R345" s="441"/>
      <c r="S345" s="441"/>
      <c r="T345" s="441"/>
      <c r="U345" s="441"/>
      <c r="V345" s="441"/>
      <c r="W345" s="441"/>
      <c r="X345" s="441"/>
      <c r="Y345" s="441"/>
      <c r="Z345" s="441"/>
    </row>
    <row r="346" spans="1:26" ht="12.75" customHeight="1" x14ac:dyDescent="0.2">
      <c r="A346" s="441"/>
      <c r="B346" s="441"/>
      <c r="C346" s="447"/>
      <c r="D346" s="447"/>
      <c r="E346" s="447"/>
      <c r="F346" s="447"/>
      <c r="G346" s="447"/>
      <c r="H346" s="447"/>
      <c r="I346" s="447"/>
      <c r="J346" s="447"/>
      <c r="K346" s="447"/>
      <c r="L346" s="447"/>
      <c r="M346" s="447"/>
      <c r="N346" s="447"/>
      <c r="O346" s="447"/>
      <c r="P346" s="441"/>
      <c r="Q346" s="441"/>
      <c r="R346" s="441"/>
      <c r="S346" s="441"/>
      <c r="T346" s="441"/>
      <c r="U346" s="441"/>
      <c r="V346" s="441"/>
      <c r="W346" s="441"/>
      <c r="X346" s="441"/>
      <c r="Y346" s="441"/>
      <c r="Z346" s="441"/>
    </row>
    <row r="347" spans="1:26" ht="12.75" customHeight="1" x14ac:dyDescent="0.2">
      <c r="A347" s="441"/>
      <c r="B347" s="441"/>
      <c r="C347" s="447"/>
      <c r="D347" s="447"/>
      <c r="E347" s="447"/>
      <c r="F347" s="447"/>
      <c r="G347" s="447"/>
      <c r="H347" s="447"/>
      <c r="I347" s="447"/>
      <c r="J347" s="447"/>
      <c r="K347" s="447"/>
      <c r="L347" s="447"/>
      <c r="M347" s="447"/>
      <c r="N347" s="447"/>
      <c r="O347" s="447"/>
      <c r="P347" s="441"/>
      <c r="Q347" s="441"/>
      <c r="R347" s="441"/>
      <c r="S347" s="441"/>
      <c r="T347" s="441"/>
      <c r="U347" s="441"/>
      <c r="V347" s="441"/>
      <c r="W347" s="441"/>
      <c r="X347" s="441"/>
      <c r="Y347" s="441"/>
      <c r="Z347" s="441"/>
    </row>
    <row r="348" spans="1:26" ht="12.75" customHeight="1" x14ac:dyDescent="0.2">
      <c r="A348" s="441"/>
      <c r="B348" s="441"/>
      <c r="C348" s="447"/>
      <c r="D348" s="447"/>
      <c r="E348" s="447"/>
      <c r="F348" s="447"/>
      <c r="G348" s="447"/>
      <c r="H348" s="447"/>
      <c r="I348" s="447"/>
      <c r="J348" s="447"/>
      <c r="K348" s="447"/>
      <c r="L348" s="447"/>
      <c r="M348" s="447"/>
      <c r="N348" s="447"/>
      <c r="O348" s="447"/>
      <c r="P348" s="441"/>
      <c r="Q348" s="441"/>
      <c r="R348" s="441"/>
      <c r="S348" s="441"/>
      <c r="T348" s="441"/>
      <c r="U348" s="441"/>
      <c r="V348" s="441"/>
      <c r="W348" s="441"/>
      <c r="X348" s="441"/>
      <c r="Y348" s="441"/>
      <c r="Z348" s="441"/>
    </row>
    <row r="349" spans="1:26" ht="12.75" customHeight="1" x14ac:dyDescent="0.2">
      <c r="A349" s="441"/>
      <c r="B349" s="441"/>
      <c r="C349" s="447"/>
      <c r="D349" s="447"/>
      <c r="E349" s="447"/>
      <c r="F349" s="447"/>
      <c r="G349" s="447"/>
      <c r="H349" s="447"/>
      <c r="I349" s="447"/>
      <c r="J349" s="447"/>
      <c r="K349" s="447"/>
      <c r="L349" s="447"/>
      <c r="M349" s="447"/>
      <c r="N349" s="447"/>
      <c r="O349" s="447"/>
      <c r="P349" s="441"/>
      <c r="Q349" s="441"/>
      <c r="R349" s="441"/>
      <c r="S349" s="441"/>
      <c r="T349" s="441"/>
      <c r="U349" s="441"/>
      <c r="V349" s="441"/>
      <c r="W349" s="441"/>
      <c r="X349" s="441"/>
      <c r="Y349" s="441"/>
      <c r="Z349" s="441"/>
    </row>
    <row r="350" spans="1:26" ht="12.75" customHeight="1" x14ac:dyDescent="0.2">
      <c r="A350" s="441"/>
      <c r="B350" s="441"/>
      <c r="C350" s="447"/>
      <c r="D350" s="447"/>
      <c r="E350" s="447"/>
      <c r="F350" s="447"/>
      <c r="G350" s="447"/>
      <c r="H350" s="447"/>
      <c r="I350" s="447"/>
      <c r="J350" s="447"/>
      <c r="K350" s="447"/>
      <c r="L350" s="447"/>
      <c r="M350" s="447"/>
      <c r="N350" s="447"/>
      <c r="O350" s="447"/>
      <c r="P350" s="441"/>
      <c r="Q350" s="441"/>
      <c r="R350" s="441"/>
      <c r="S350" s="441"/>
      <c r="T350" s="441"/>
      <c r="U350" s="441"/>
      <c r="V350" s="441"/>
      <c r="W350" s="441"/>
      <c r="X350" s="441"/>
      <c r="Y350" s="441"/>
      <c r="Z350" s="441"/>
    </row>
    <row r="351" spans="1:26" ht="12.75" customHeight="1" x14ac:dyDescent="0.2">
      <c r="A351" s="441"/>
      <c r="B351" s="441"/>
      <c r="C351" s="447"/>
      <c r="D351" s="447"/>
      <c r="E351" s="447"/>
      <c r="F351" s="447"/>
      <c r="G351" s="447"/>
      <c r="H351" s="447"/>
      <c r="I351" s="447"/>
      <c r="J351" s="447"/>
      <c r="K351" s="447"/>
      <c r="L351" s="447"/>
      <c r="M351" s="447"/>
      <c r="N351" s="447"/>
      <c r="O351" s="447"/>
      <c r="P351" s="441"/>
      <c r="Q351" s="441"/>
      <c r="R351" s="441"/>
      <c r="S351" s="441"/>
      <c r="T351" s="441"/>
      <c r="U351" s="441"/>
      <c r="V351" s="441"/>
      <c r="W351" s="441"/>
      <c r="X351" s="441"/>
      <c r="Y351" s="441"/>
      <c r="Z351" s="441"/>
    </row>
    <row r="352" spans="1:26" ht="12.75" customHeight="1" x14ac:dyDescent="0.2">
      <c r="A352" s="441"/>
      <c r="B352" s="441"/>
      <c r="C352" s="447"/>
      <c r="D352" s="447"/>
      <c r="E352" s="447"/>
      <c r="F352" s="447"/>
      <c r="G352" s="447"/>
      <c r="H352" s="447"/>
      <c r="I352" s="447"/>
      <c r="J352" s="447"/>
      <c r="K352" s="447"/>
      <c r="L352" s="447"/>
      <c r="M352" s="447"/>
      <c r="N352" s="447"/>
      <c r="O352" s="447"/>
      <c r="P352" s="441"/>
      <c r="Q352" s="441"/>
      <c r="R352" s="441"/>
      <c r="S352" s="441"/>
      <c r="T352" s="441"/>
      <c r="U352" s="441"/>
      <c r="V352" s="441"/>
      <c r="W352" s="441"/>
      <c r="X352" s="441"/>
      <c r="Y352" s="441"/>
      <c r="Z352" s="441"/>
    </row>
    <row r="353" spans="1:26" ht="12.75" customHeight="1" x14ac:dyDescent="0.2">
      <c r="A353" s="441"/>
      <c r="B353" s="441"/>
      <c r="C353" s="447"/>
      <c r="D353" s="447"/>
      <c r="E353" s="447"/>
      <c r="F353" s="447"/>
      <c r="G353" s="447"/>
      <c r="H353" s="447"/>
      <c r="I353" s="447"/>
      <c r="J353" s="447"/>
      <c r="K353" s="447"/>
      <c r="L353" s="447"/>
      <c r="M353" s="447"/>
      <c r="N353" s="447"/>
      <c r="O353" s="447"/>
      <c r="P353" s="441"/>
      <c r="Q353" s="441"/>
      <c r="R353" s="441"/>
      <c r="S353" s="441"/>
      <c r="T353" s="441"/>
      <c r="U353" s="441"/>
      <c r="V353" s="441"/>
      <c r="W353" s="441"/>
      <c r="X353" s="441"/>
      <c r="Y353" s="441"/>
      <c r="Z353" s="441"/>
    </row>
    <row r="354" spans="1:26" ht="12.75" customHeight="1" x14ac:dyDescent="0.2">
      <c r="A354" s="441"/>
      <c r="B354" s="441"/>
      <c r="C354" s="447"/>
      <c r="D354" s="447"/>
      <c r="E354" s="447"/>
      <c r="F354" s="447"/>
      <c r="G354" s="447"/>
      <c r="H354" s="447"/>
      <c r="I354" s="447"/>
      <c r="J354" s="447"/>
      <c r="K354" s="447"/>
      <c r="L354" s="447"/>
      <c r="M354" s="447"/>
      <c r="N354" s="447"/>
      <c r="O354" s="447"/>
      <c r="P354" s="441"/>
      <c r="Q354" s="441"/>
      <c r="R354" s="441"/>
      <c r="S354" s="441"/>
      <c r="T354" s="441"/>
      <c r="U354" s="441"/>
      <c r="V354" s="441"/>
      <c r="W354" s="441"/>
      <c r="X354" s="441"/>
      <c r="Y354" s="441"/>
      <c r="Z354" s="441"/>
    </row>
    <row r="355" spans="1:26" ht="12.75" customHeight="1" x14ac:dyDescent="0.2">
      <c r="A355" s="441"/>
      <c r="B355" s="441"/>
      <c r="C355" s="447"/>
      <c r="D355" s="447"/>
      <c r="E355" s="447"/>
      <c r="F355" s="447"/>
      <c r="G355" s="447"/>
      <c r="H355" s="447"/>
      <c r="I355" s="447"/>
      <c r="J355" s="447"/>
      <c r="K355" s="447"/>
      <c r="L355" s="447"/>
      <c r="M355" s="447"/>
      <c r="N355" s="447"/>
      <c r="O355" s="447"/>
      <c r="P355" s="441"/>
      <c r="Q355" s="441"/>
      <c r="R355" s="441"/>
      <c r="S355" s="441"/>
      <c r="T355" s="441"/>
      <c r="U355" s="441"/>
      <c r="V355" s="441"/>
      <c r="W355" s="441"/>
      <c r="X355" s="441"/>
      <c r="Y355" s="441"/>
      <c r="Z355" s="441"/>
    </row>
    <row r="356" spans="1:26" ht="12.75" customHeight="1" x14ac:dyDescent="0.2">
      <c r="A356" s="441"/>
      <c r="B356" s="441"/>
      <c r="C356" s="447"/>
      <c r="D356" s="447"/>
      <c r="E356" s="447"/>
      <c r="F356" s="447"/>
      <c r="G356" s="447"/>
      <c r="H356" s="447"/>
      <c r="I356" s="447"/>
      <c r="J356" s="447"/>
      <c r="K356" s="447"/>
      <c r="L356" s="447"/>
      <c r="M356" s="447"/>
      <c r="N356" s="447"/>
      <c r="O356" s="447"/>
      <c r="P356" s="441"/>
      <c r="Q356" s="441"/>
      <c r="R356" s="441"/>
      <c r="S356" s="441"/>
      <c r="T356" s="441"/>
      <c r="U356" s="441"/>
      <c r="V356" s="441"/>
      <c r="W356" s="441"/>
      <c r="X356" s="441"/>
      <c r="Y356" s="441"/>
      <c r="Z356" s="441"/>
    </row>
    <row r="357" spans="1:26" ht="12.75" customHeight="1" x14ac:dyDescent="0.2">
      <c r="A357" s="441"/>
      <c r="B357" s="441"/>
      <c r="C357" s="447"/>
      <c r="D357" s="447"/>
      <c r="E357" s="447"/>
      <c r="F357" s="447"/>
      <c r="G357" s="447"/>
      <c r="H357" s="447"/>
      <c r="I357" s="447"/>
      <c r="J357" s="447"/>
      <c r="K357" s="447"/>
      <c r="L357" s="447"/>
      <c r="M357" s="447"/>
      <c r="N357" s="447"/>
      <c r="O357" s="447"/>
      <c r="P357" s="441"/>
      <c r="Q357" s="441"/>
      <c r="R357" s="441"/>
      <c r="S357" s="441"/>
      <c r="T357" s="441"/>
      <c r="U357" s="441"/>
      <c r="V357" s="441"/>
      <c r="W357" s="441"/>
      <c r="X357" s="441"/>
      <c r="Y357" s="441"/>
      <c r="Z357" s="441"/>
    </row>
    <row r="358" spans="1:26" ht="12.75" customHeight="1" x14ac:dyDescent="0.2">
      <c r="A358" s="441"/>
      <c r="B358" s="441"/>
      <c r="C358" s="447"/>
      <c r="D358" s="447"/>
      <c r="E358" s="447"/>
      <c r="F358" s="447"/>
      <c r="G358" s="447"/>
      <c r="H358" s="447"/>
      <c r="I358" s="447"/>
      <c r="J358" s="447"/>
      <c r="K358" s="447"/>
      <c r="L358" s="447"/>
      <c r="M358" s="447"/>
      <c r="N358" s="447"/>
      <c r="O358" s="447"/>
      <c r="P358" s="441"/>
      <c r="Q358" s="441"/>
      <c r="R358" s="441"/>
      <c r="S358" s="441"/>
      <c r="T358" s="441"/>
      <c r="U358" s="441"/>
      <c r="V358" s="441"/>
      <c r="W358" s="441"/>
      <c r="X358" s="441"/>
      <c r="Y358" s="441"/>
      <c r="Z358" s="441"/>
    </row>
    <row r="359" spans="1:26" ht="12.75" customHeight="1" x14ac:dyDescent="0.2">
      <c r="A359" s="441"/>
      <c r="B359" s="441"/>
      <c r="C359" s="447"/>
      <c r="D359" s="447"/>
      <c r="E359" s="447"/>
      <c r="F359" s="447"/>
      <c r="G359" s="447"/>
      <c r="H359" s="447"/>
      <c r="I359" s="447"/>
      <c r="J359" s="447"/>
      <c r="K359" s="447"/>
      <c r="L359" s="447"/>
      <c r="M359" s="447"/>
      <c r="N359" s="447"/>
      <c r="O359" s="447"/>
      <c r="P359" s="441"/>
      <c r="Q359" s="441"/>
      <c r="R359" s="441"/>
      <c r="S359" s="441"/>
      <c r="T359" s="441"/>
      <c r="U359" s="441"/>
      <c r="V359" s="441"/>
      <c r="W359" s="441"/>
      <c r="X359" s="441"/>
      <c r="Y359" s="441"/>
      <c r="Z359" s="441"/>
    </row>
    <row r="360" spans="1:26" ht="12.75" customHeight="1" x14ac:dyDescent="0.2">
      <c r="A360" s="441"/>
      <c r="B360" s="441"/>
      <c r="C360" s="447"/>
      <c r="D360" s="447"/>
      <c r="E360" s="447"/>
      <c r="F360" s="447"/>
      <c r="G360" s="447"/>
      <c r="H360" s="447"/>
      <c r="I360" s="447"/>
      <c r="J360" s="447"/>
      <c r="K360" s="447"/>
      <c r="L360" s="447"/>
      <c r="M360" s="447"/>
      <c r="N360" s="447"/>
      <c r="O360" s="447"/>
      <c r="P360" s="441"/>
      <c r="Q360" s="441"/>
      <c r="R360" s="441"/>
      <c r="S360" s="441"/>
      <c r="T360" s="441"/>
      <c r="U360" s="441"/>
      <c r="V360" s="441"/>
      <c r="W360" s="441"/>
      <c r="X360" s="441"/>
      <c r="Y360" s="441"/>
      <c r="Z360" s="441"/>
    </row>
    <row r="361" spans="1:26" ht="12.75" customHeight="1" x14ac:dyDescent="0.2">
      <c r="A361" s="441"/>
      <c r="B361" s="441"/>
      <c r="C361" s="447"/>
      <c r="D361" s="447"/>
      <c r="E361" s="447"/>
      <c r="F361" s="447"/>
      <c r="G361" s="447"/>
      <c r="H361" s="447"/>
      <c r="I361" s="447"/>
      <c r="J361" s="447"/>
      <c r="K361" s="447"/>
      <c r="L361" s="447"/>
      <c r="M361" s="447"/>
      <c r="N361" s="447"/>
      <c r="O361" s="447"/>
      <c r="P361" s="441"/>
      <c r="Q361" s="441"/>
      <c r="R361" s="441"/>
      <c r="S361" s="441"/>
      <c r="T361" s="441"/>
      <c r="U361" s="441"/>
      <c r="V361" s="441"/>
      <c r="W361" s="441"/>
      <c r="X361" s="441"/>
      <c r="Y361" s="441"/>
      <c r="Z361" s="441"/>
    </row>
    <row r="362" spans="1:26" ht="12.75" customHeight="1" x14ac:dyDescent="0.2">
      <c r="A362" s="441"/>
      <c r="B362" s="441"/>
      <c r="C362" s="447"/>
      <c r="D362" s="447"/>
      <c r="E362" s="447"/>
      <c r="F362" s="447"/>
      <c r="G362" s="447"/>
      <c r="H362" s="447"/>
      <c r="I362" s="447"/>
      <c r="J362" s="447"/>
      <c r="K362" s="447"/>
      <c r="L362" s="447"/>
      <c r="M362" s="447"/>
      <c r="N362" s="447"/>
      <c r="O362" s="447"/>
      <c r="P362" s="441"/>
      <c r="Q362" s="441"/>
      <c r="R362" s="441"/>
      <c r="S362" s="441"/>
      <c r="T362" s="441"/>
      <c r="U362" s="441"/>
      <c r="V362" s="441"/>
      <c r="W362" s="441"/>
      <c r="X362" s="441"/>
      <c r="Y362" s="441"/>
      <c r="Z362" s="441"/>
    </row>
    <row r="363" spans="1:26" ht="12.75" customHeight="1" x14ac:dyDescent="0.2">
      <c r="A363" s="441"/>
      <c r="B363" s="441"/>
      <c r="C363" s="447"/>
      <c r="D363" s="447"/>
      <c r="E363" s="447"/>
      <c r="F363" s="447"/>
      <c r="G363" s="447"/>
      <c r="H363" s="447"/>
      <c r="I363" s="447"/>
      <c r="J363" s="447"/>
      <c r="K363" s="447"/>
      <c r="L363" s="447"/>
      <c r="M363" s="447"/>
      <c r="N363" s="447"/>
      <c r="O363" s="447"/>
      <c r="P363" s="441"/>
      <c r="Q363" s="441"/>
      <c r="R363" s="441"/>
      <c r="S363" s="441"/>
      <c r="T363" s="441"/>
      <c r="U363" s="441"/>
      <c r="V363" s="441"/>
      <c r="W363" s="441"/>
      <c r="X363" s="441"/>
      <c r="Y363" s="441"/>
      <c r="Z363" s="441"/>
    </row>
    <row r="364" spans="1:26" ht="12.75" customHeight="1" x14ac:dyDescent="0.2">
      <c r="A364" s="441"/>
      <c r="B364" s="441"/>
      <c r="C364" s="447"/>
      <c r="D364" s="447"/>
      <c r="E364" s="447"/>
      <c r="F364" s="447"/>
      <c r="G364" s="447"/>
      <c r="H364" s="447"/>
      <c r="I364" s="447"/>
      <c r="J364" s="447"/>
      <c r="K364" s="447"/>
      <c r="L364" s="447"/>
      <c r="M364" s="447"/>
      <c r="N364" s="447"/>
      <c r="O364" s="447"/>
      <c r="P364" s="441"/>
      <c r="Q364" s="441"/>
      <c r="R364" s="441"/>
      <c r="S364" s="441"/>
      <c r="T364" s="441"/>
      <c r="U364" s="441"/>
      <c r="V364" s="441"/>
      <c r="W364" s="441"/>
      <c r="X364" s="441"/>
      <c r="Y364" s="441"/>
      <c r="Z364" s="441"/>
    </row>
    <row r="365" spans="1:26" ht="12.75" customHeight="1" x14ac:dyDescent="0.2">
      <c r="A365" s="441"/>
      <c r="B365" s="441"/>
      <c r="C365" s="447"/>
      <c r="D365" s="447"/>
      <c r="E365" s="447"/>
      <c r="F365" s="447"/>
      <c r="G365" s="447"/>
      <c r="H365" s="447"/>
      <c r="I365" s="447"/>
      <c r="J365" s="447"/>
      <c r="K365" s="447"/>
      <c r="L365" s="447"/>
      <c r="M365" s="447"/>
      <c r="N365" s="447"/>
      <c r="O365" s="447"/>
      <c r="P365" s="441"/>
      <c r="Q365" s="441"/>
      <c r="R365" s="441"/>
      <c r="S365" s="441"/>
      <c r="T365" s="441"/>
      <c r="U365" s="441"/>
      <c r="V365" s="441"/>
      <c r="W365" s="441"/>
      <c r="X365" s="441"/>
      <c r="Y365" s="441"/>
      <c r="Z365" s="441"/>
    </row>
    <row r="366" spans="1:26" ht="12.75" customHeight="1" x14ac:dyDescent="0.2">
      <c r="A366" s="441"/>
      <c r="B366" s="441"/>
      <c r="C366" s="447"/>
      <c r="D366" s="447"/>
      <c r="E366" s="447"/>
      <c r="F366" s="447"/>
      <c r="G366" s="447"/>
      <c r="H366" s="447"/>
      <c r="I366" s="447"/>
      <c r="J366" s="447"/>
      <c r="K366" s="447"/>
      <c r="L366" s="447"/>
      <c r="M366" s="447"/>
      <c r="N366" s="447"/>
      <c r="O366" s="447"/>
      <c r="P366" s="441"/>
      <c r="Q366" s="441"/>
      <c r="R366" s="441"/>
      <c r="S366" s="441"/>
      <c r="T366" s="441"/>
      <c r="U366" s="441"/>
      <c r="V366" s="441"/>
      <c r="W366" s="441"/>
      <c r="X366" s="441"/>
      <c r="Y366" s="441"/>
      <c r="Z366" s="441"/>
    </row>
    <row r="367" spans="1:26" ht="12.75" customHeight="1" x14ac:dyDescent="0.2">
      <c r="A367" s="441"/>
      <c r="B367" s="441"/>
      <c r="C367" s="447"/>
      <c r="D367" s="447"/>
      <c r="E367" s="447"/>
      <c r="F367" s="447"/>
      <c r="G367" s="447"/>
      <c r="H367" s="447"/>
      <c r="I367" s="447"/>
      <c r="J367" s="447"/>
      <c r="K367" s="447"/>
      <c r="L367" s="447"/>
      <c r="M367" s="447"/>
      <c r="N367" s="447"/>
      <c r="O367" s="447"/>
      <c r="P367" s="441"/>
      <c r="Q367" s="441"/>
      <c r="R367" s="441"/>
      <c r="S367" s="441"/>
      <c r="T367" s="441"/>
      <c r="U367" s="441"/>
      <c r="V367" s="441"/>
      <c r="W367" s="441"/>
      <c r="X367" s="441"/>
      <c r="Y367" s="441"/>
      <c r="Z367" s="441"/>
    </row>
    <row r="368" spans="1:26" ht="12.75" customHeight="1" x14ac:dyDescent="0.2">
      <c r="A368" s="441"/>
      <c r="B368" s="441"/>
      <c r="C368" s="447"/>
      <c r="D368" s="447"/>
      <c r="E368" s="447"/>
      <c r="F368" s="447"/>
      <c r="G368" s="447"/>
      <c r="H368" s="447"/>
      <c r="I368" s="447"/>
      <c r="J368" s="447"/>
      <c r="K368" s="447"/>
      <c r="L368" s="447"/>
      <c r="M368" s="447"/>
      <c r="N368" s="447"/>
      <c r="O368" s="447"/>
      <c r="P368" s="441"/>
      <c r="Q368" s="441"/>
      <c r="R368" s="441"/>
      <c r="S368" s="441"/>
      <c r="T368" s="441"/>
      <c r="U368" s="441"/>
      <c r="V368" s="441"/>
      <c r="W368" s="441"/>
      <c r="X368" s="441"/>
      <c r="Y368" s="441"/>
      <c r="Z368" s="441"/>
    </row>
    <row r="369" spans="1:26" ht="12.75" customHeight="1" x14ac:dyDescent="0.2">
      <c r="A369" s="441"/>
      <c r="B369" s="441"/>
      <c r="C369" s="447"/>
      <c r="D369" s="447"/>
      <c r="E369" s="447"/>
      <c r="F369" s="447"/>
      <c r="G369" s="447"/>
      <c r="H369" s="447"/>
      <c r="I369" s="447"/>
      <c r="J369" s="447"/>
      <c r="K369" s="447"/>
      <c r="L369" s="447"/>
      <c r="M369" s="447"/>
      <c r="N369" s="447"/>
      <c r="O369" s="447"/>
      <c r="P369" s="441"/>
      <c r="Q369" s="441"/>
      <c r="R369" s="441"/>
      <c r="S369" s="441"/>
      <c r="T369" s="441"/>
      <c r="U369" s="441"/>
      <c r="V369" s="441"/>
      <c r="W369" s="441"/>
      <c r="X369" s="441"/>
      <c r="Y369" s="441"/>
      <c r="Z369" s="441"/>
    </row>
    <row r="370" spans="1:26" ht="12.75" customHeight="1" x14ac:dyDescent="0.2">
      <c r="A370" s="441"/>
      <c r="B370" s="441"/>
      <c r="C370" s="447"/>
      <c r="D370" s="447"/>
      <c r="E370" s="447"/>
      <c r="F370" s="447"/>
      <c r="G370" s="447"/>
      <c r="H370" s="447"/>
      <c r="I370" s="447"/>
      <c r="J370" s="447"/>
      <c r="K370" s="447"/>
      <c r="L370" s="447"/>
      <c r="M370" s="447"/>
      <c r="N370" s="447"/>
      <c r="O370" s="447"/>
      <c r="P370" s="441"/>
      <c r="Q370" s="441"/>
      <c r="R370" s="441"/>
      <c r="S370" s="441"/>
      <c r="T370" s="441"/>
      <c r="U370" s="441"/>
      <c r="V370" s="441"/>
      <c r="W370" s="441"/>
      <c r="X370" s="441"/>
      <c r="Y370" s="441"/>
      <c r="Z370" s="441"/>
    </row>
    <row r="371" spans="1:26" ht="12.75" customHeight="1" x14ac:dyDescent="0.2">
      <c r="A371" s="441"/>
      <c r="B371" s="441"/>
      <c r="C371" s="447"/>
      <c r="D371" s="447"/>
      <c r="E371" s="447"/>
      <c r="F371" s="447"/>
      <c r="G371" s="447"/>
      <c r="H371" s="447"/>
      <c r="I371" s="447"/>
      <c r="J371" s="447"/>
      <c r="K371" s="447"/>
      <c r="L371" s="447"/>
      <c r="M371" s="447"/>
      <c r="N371" s="447"/>
      <c r="O371" s="447"/>
      <c r="P371" s="441"/>
      <c r="Q371" s="441"/>
      <c r="R371" s="441"/>
      <c r="S371" s="441"/>
      <c r="T371" s="441"/>
      <c r="U371" s="441"/>
      <c r="V371" s="441"/>
      <c r="W371" s="441"/>
      <c r="X371" s="441"/>
      <c r="Y371" s="441"/>
      <c r="Z371" s="441"/>
    </row>
    <row r="372" spans="1:26" ht="12.75" customHeight="1" x14ac:dyDescent="0.2">
      <c r="A372" s="441"/>
      <c r="B372" s="441"/>
      <c r="C372" s="447"/>
      <c r="D372" s="447"/>
      <c r="E372" s="447"/>
      <c r="F372" s="447"/>
      <c r="G372" s="447"/>
      <c r="H372" s="447"/>
      <c r="I372" s="447"/>
      <c r="J372" s="447"/>
      <c r="K372" s="447"/>
      <c r="L372" s="447"/>
      <c r="M372" s="447"/>
      <c r="N372" s="447"/>
      <c r="O372" s="447"/>
      <c r="P372" s="441"/>
      <c r="Q372" s="441"/>
      <c r="R372" s="441"/>
      <c r="S372" s="441"/>
      <c r="T372" s="441"/>
      <c r="U372" s="441"/>
      <c r="V372" s="441"/>
      <c r="W372" s="441"/>
      <c r="X372" s="441"/>
      <c r="Y372" s="441"/>
      <c r="Z372" s="441"/>
    </row>
    <row r="373" spans="1:26" ht="12.75" customHeight="1" x14ac:dyDescent="0.2">
      <c r="A373" s="441"/>
      <c r="B373" s="441"/>
      <c r="C373" s="447"/>
      <c r="D373" s="447"/>
      <c r="E373" s="447"/>
      <c r="F373" s="447"/>
      <c r="G373" s="447"/>
      <c r="H373" s="447"/>
      <c r="I373" s="447"/>
      <c r="J373" s="447"/>
      <c r="K373" s="447"/>
      <c r="L373" s="447"/>
      <c r="M373" s="447"/>
      <c r="N373" s="447"/>
      <c r="O373" s="447"/>
      <c r="P373" s="441"/>
      <c r="Q373" s="441"/>
      <c r="R373" s="441"/>
      <c r="S373" s="441"/>
      <c r="T373" s="441"/>
      <c r="U373" s="441"/>
      <c r="V373" s="441"/>
      <c r="W373" s="441"/>
      <c r="X373" s="441"/>
      <c r="Y373" s="441"/>
      <c r="Z373" s="441"/>
    </row>
    <row r="374" spans="1:26" ht="12.75" customHeight="1" x14ac:dyDescent="0.2">
      <c r="A374" s="441"/>
      <c r="B374" s="441"/>
      <c r="C374" s="447"/>
      <c r="D374" s="447"/>
      <c r="E374" s="447"/>
      <c r="F374" s="447"/>
      <c r="G374" s="447"/>
      <c r="H374" s="447"/>
      <c r="I374" s="447"/>
      <c r="J374" s="447"/>
      <c r="K374" s="447"/>
      <c r="L374" s="447"/>
      <c r="M374" s="447"/>
      <c r="N374" s="447"/>
      <c r="O374" s="447"/>
      <c r="P374" s="441"/>
      <c r="Q374" s="441"/>
      <c r="R374" s="441"/>
      <c r="S374" s="441"/>
      <c r="T374" s="441"/>
      <c r="U374" s="441"/>
      <c r="V374" s="441"/>
      <c r="W374" s="441"/>
      <c r="X374" s="441"/>
      <c r="Y374" s="441"/>
      <c r="Z374" s="441"/>
    </row>
    <row r="375" spans="1:26" ht="12.75" customHeight="1" x14ac:dyDescent="0.2">
      <c r="A375" s="441"/>
      <c r="B375" s="441"/>
      <c r="C375" s="447"/>
      <c r="D375" s="447"/>
      <c r="E375" s="447"/>
      <c r="F375" s="447"/>
      <c r="G375" s="447"/>
      <c r="H375" s="447"/>
      <c r="I375" s="447"/>
      <c r="J375" s="447"/>
      <c r="K375" s="447"/>
      <c r="L375" s="447"/>
      <c r="M375" s="447"/>
      <c r="N375" s="447"/>
      <c r="O375" s="447"/>
      <c r="P375" s="441"/>
      <c r="Q375" s="441"/>
      <c r="R375" s="441"/>
      <c r="S375" s="441"/>
      <c r="T375" s="441"/>
      <c r="U375" s="441"/>
      <c r="V375" s="441"/>
      <c r="W375" s="441"/>
      <c r="X375" s="441"/>
      <c r="Y375" s="441"/>
      <c r="Z375" s="441"/>
    </row>
    <row r="376" spans="1:26" ht="12.75" customHeight="1" x14ac:dyDescent="0.2">
      <c r="A376" s="441"/>
      <c r="B376" s="441"/>
      <c r="C376" s="447"/>
      <c r="D376" s="447"/>
      <c r="E376" s="447"/>
      <c r="F376" s="447"/>
      <c r="G376" s="447"/>
      <c r="H376" s="447"/>
      <c r="I376" s="447"/>
      <c r="J376" s="447"/>
      <c r="K376" s="447"/>
      <c r="L376" s="447"/>
      <c r="M376" s="447"/>
      <c r="N376" s="447"/>
      <c r="O376" s="447"/>
      <c r="P376" s="441"/>
      <c r="Q376" s="441"/>
      <c r="R376" s="441"/>
      <c r="S376" s="441"/>
      <c r="T376" s="441"/>
      <c r="U376" s="441"/>
      <c r="V376" s="441"/>
      <c r="W376" s="441"/>
      <c r="X376" s="441"/>
      <c r="Y376" s="441"/>
      <c r="Z376" s="441"/>
    </row>
    <row r="377" spans="1:26" ht="12.75" customHeight="1" x14ac:dyDescent="0.2">
      <c r="A377" s="441"/>
      <c r="B377" s="441"/>
      <c r="C377" s="447"/>
      <c r="D377" s="447"/>
      <c r="E377" s="447"/>
      <c r="F377" s="447"/>
      <c r="G377" s="447"/>
      <c r="H377" s="447"/>
      <c r="I377" s="447"/>
      <c r="J377" s="447"/>
      <c r="K377" s="447"/>
      <c r="L377" s="447"/>
      <c r="M377" s="447"/>
      <c r="N377" s="447"/>
      <c r="O377" s="447"/>
      <c r="P377" s="441"/>
      <c r="Q377" s="441"/>
      <c r="R377" s="441"/>
      <c r="S377" s="441"/>
      <c r="T377" s="441"/>
      <c r="U377" s="441"/>
      <c r="V377" s="441"/>
      <c r="W377" s="441"/>
      <c r="X377" s="441"/>
      <c r="Y377" s="441"/>
      <c r="Z377" s="441"/>
    </row>
    <row r="378" spans="1:26" ht="12.75" customHeight="1" x14ac:dyDescent="0.2">
      <c r="A378" s="441"/>
      <c r="B378" s="441"/>
      <c r="C378" s="447"/>
      <c r="D378" s="447"/>
      <c r="E378" s="447"/>
      <c r="F378" s="447"/>
      <c r="G378" s="447"/>
      <c r="H378" s="447"/>
      <c r="I378" s="447"/>
      <c r="J378" s="447"/>
      <c r="K378" s="447"/>
      <c r="L378" s="447"/>
      <c r="M378" s="447"/>
      <c r="N378" s="447"/>
      <c r="O378" s="447"/>
      <c r="P378" s="441"/>
      <c r="Q378" s="441"/>
      <c r="R378" s="441"/>
      <c r="S378" s="441"/>
      <c r="T378" s="441"/>
      <c r="U378" s="441"/>
      <c r="V378" s="441"/>
      <c r="W378" s="441"/>
      <c r="X378" s="441"/>
      <c r="Y378" s="441"/>
      <c r="Z378" s="441"/>
    </row>
    <row r="379" spans="1:26" ht="12.75" customHeight="1" x14ac:dyDescent="0.2">
      <c r="A379" s="441"/>
      <c r="B379" s="441"/>
      <c r="C379" s="447"/>
      <c r="D379" s="447"/>
      <c r="E379" s="447"/>
      <c r="F379" s="447"/>
      <c r="G379" s="447"/>
      <c r="H379" s="447"/>
      <c r="I379" s="447"/>
      <c r="J379" s="447"/>
      <c r="K379" s="447"/>
      <c r="L379" s="447"/>
      <c r="M379" s="447"/>
      <c r="N379" s="447"/>
      <c r="O379" s="447"/>
      <c r="P379" s="441"/>
      <c r="Q379" s="441"/>
      <c r="R379" s="441"/>
      <c r="S379" s="441"/>
      <c r="T379" s="441"/>
      <c r="U379" s="441"/>
      <c r="V379" s="441"/>
      <c r="W379" s="441"/>
      <c r="X379" s="441"/>
      <c r="Y379" s="441"/>
      <c r="Z379" s="441"/>
    </row>
    <row r="380" spans="1:26" ht="12.75" customHeight="1" x14ac:dyDescent="0.2">
      <c r="A380" s="441"/>
      <c r="B380" s="441"/>
      <c r="C380" s="447"/>
      <c r="D380" s="447"/>
      <c r="E380" s="447"/>
      <c r="F380" s="447"/>
      <c r="G380" s="447"/>
      <c r="H380" s="447"/>
      <c r="I380" s="447"/>
      <c r="J380" s="447"/>
      <c r="K380" s="447"/>
      <c r="L380" s="447"/>
      <c r="M380" s="447"/>
      <c r="N380" s="447"/>
      <c r="O380" s="447"/>
      <c r="P380" s="441"/>
      <c r="Q380" s="441"/>
      <c r="R380" s="441"/>
      <c r="S380" s="441"/>
      <c r="T380" s="441"/>
      <c r="U380" s="441"/>
      <c r="V380" s="441"/>
      <c r="W380" s="441"/>
      <c r="X380" s="441"/>
      <c r="Y380" s="441"/>
      <c r="Z380" s="441"/>
    </row>
    <row r="381" spans="1:26" ht="12.75" customHeight="1" x14ac:dyDescent="0.2">
      <c r="A381" s="441"/>
      <c r="B381" s="441"/>
      <c r="C381" s="447"/>
      <c r="D381" s="447"/>
      <c r="E381" s="447"/>
      <c r="F381" s="447"/>
      <c r="G381" s="447"/>
      <c r="H381" s="447"/>
      <c r="I381" s="447"/>
      <c r="J381" s="447"/>
      <c r="K381" s="447"/>
      <c r="L381" s="447"/>
      <c r="M381" s="447"/>
      <c r="N381" s="447"/>
      <c r="O381" s="447"/>
      <c r="P381" s="441"/>
      <c r="Q381" s="441"/>
      <c r="R381" s="441"/>
      <c r="S381" s="441"/>
      <c r="T381" s="441"/>
      <c r="U381" s="441"/>
      <c r="V381" s="441"/>
      <c r="W381" s="441"/>
      <c r="X381" s="441"/>
      <c r="Y381" s="441"/>
      <c r="Z381" s="441"/>
    </row>
    <row r="382" spans="1:26" ht="12.75" customHeight="1" x14ac:dyDescent="0.2">
      <c r="A382" s="441"/>
      <c r="B382" s="441"/>
      <c r="C382" s="447"/>
      <c r="D382" s="447"/>
      <c r="E382" s="447"/>
      <c r="F382" s="447"/>
      <c r="G382" s="447"/>
      <c r="H382" s="447"/>
      <c r="I382" s="447"/>
      <c r="J382" s="447"/>
      <c r="K382" s="447"/>
      <c r="L382" s="447"/>
      <c r="M382" s="447"/>
      <c r="N382" s="447"/>
      <c r="O382" s="447"/>
      <c r="P382" s="441"/>
      <c r="Q382" s="441"/>
      <c r="R382" s="441"/>
      <c r="S382" s="441"/>
      <c r="T382" s="441"/>
      <c r="U382" s="441"/>
      <c r="V382" s="441"/>
      <c r="W382" s="441"/>
      <c r="X382" s="441"/>
      <c r="Y382" s="441"/>
      <c r="Z382" s="441"/>
    </row>
    <row r="383" spans="1:26" ht="12.75" customHeight="1" x14ac:dyDescent="0.2">
      <c r="A383" s="441"/>
      <c r="B383" s="441"/>
      <c r="C383" s="447"/>
      <c r="D383" s="447"/>
      <c r="E383" s="447"/>
      <c r="F383" s="447"/>
      <c r="G383" s="447"/>
      <c r="H383" s="447"/>
      <c r="I383" s="447"/>
      <c r="J383" s="447"/>
      <c r="K383" s="447"/>
      <c r="L383" s="447"/>
      <c r="M383" s="447"/>
      <c r="N383" s="447"/>
      <c r="O383" s="447"/>
      <c r="P383" s="441"/>
      <c r="Q383" s="441"/>
      <c r="R383" s="441"/>
      <c r="S383" s="441"/>
      <c r="T383" s="441"/>
      <c r="U383" s="441"/>
      <c r="V383" s="441"/>
      <c r="W383" s="441"/>
      <c r="X383" s="441"/>
      <c r="Y383" s="441"/>
      <c r="Z383" s="441"/>
    </row>
    <row r="384" spans="1:26" ht="12.75" customHeight="1" x14ac:dyDescent="0.2">
      <c r="A384" s="441"/>
      <c r="B384" s="441"/>
      <c r="C384" s="447"/>
      <c r="D384" s="447"/>
      <c r="E384" s="447"/>
      <c r="F384" s="447"/>
      <c r="G384" s="447"/>
      <c r="H384" s="447"/>
      <c r="I384" s="447"/>
      <c r="J384" s="447"/>
      <c r="K384" s="447"/>
      <c r="L384" s="447"/>
      <c r="M384" s="447"/>
      <c r="N384" s="447"/>
      <c r="O384" s="447"/>
      <c r="P384" s="441"/>
      <c r="Q384" s="441"/>
      <c r="R384" s="441"/>
      <c r="S384" s="441"/>
      <c r="T384" s="441"/>
      <c r="U384" s="441"/>
      <c r="V384" s="441"/>
      <c r="W384" s="441"/>
      <c r="X384" s="441"/>
      <c r="Y384" s="441"/>
      <c r="Z384" s="441"/>
    </row>
    <row r="385" spans="1:26" ht="12.75" customHeight="1" x14ac:dyDescent="0.2">
      <c r="A385" s="441"/>
      <c r="B385" s="441"/>
      <c r="C385" s="447"/>
      <c r="D385" s="447"/>
      <c r="E385" s="447"/>
      <c r="F385" s="447"/>
      <c r="G385" s="447"/>
      <c r="H385" s="447"/>
      <c r="I385" s="447"/>
      <c r="J385" s="447"/>
      <c r="K385" s="447"/>
      <c r="L385" s="447"/>
      <c r="M385" s="447"/>
      <c r="N385" s="447"/>
      <c r="O385" s="447"/>
      <c r="P385" s="441"/>
      <c r="Q385" s="441"/>
      <c r="R385" s="441"/>
      <c r="S385" s="441"/>
      <c r="T385" s="441"/>
      <c r="U385" s="441"/>
      <c r="V385" s="441"/>
      <c r="W385" s="441"/>
      <c r="X385" s="441"/>
      <c r="Y385" s="441"/>
      <c r="Z385" s="441"/>
    </row>
    <row r="386" spans="1:26" ht="12.75" customHeight="1" x14ac:dyDescent="0.2">
      <c r="A386" s="441"/>
      <c r="B386" s="441"/>
      <c r="C386" s="447"/>
      <c r="D386" s="447"/>
      <c r="E386" s="447"/>
      <c r="F386" s="447"/>
      <c r="G386" s="447"/>
      <c r="H386" s="447"/>
      <c r="I386" s="447"/>
      <c r="J386" s="447"/>
      <c r="K386" s="447"/>
      <c r="L386" s="447"/>
      <c r="M386" s="447"/>
      <c r="N386" s="447"/>
      <c r="O386" s="447"/>
      <c r="P386" s="441"/>
      <c r="Q386" s="441"/>
      <c r="R386" s="441"/>
      <c r="S386" s="441"/>
      <c r="T386" s="441"/>
      <c r="U386" s="441"/>
      <c r="V386" s="441"/>
      <c r="W386" s="441"/>
      <c r="X386" s="441"/>
      <c r="Y386" s="441"/>
      <c r="Z386" s="441"/>
    </row>
    <row r="387" spans="1:26" ht="12.75" customHeight="1" x14ac:dyDescent="0.2">
      <c r="A387" s="441"/>
      <c r="B387" s="441"/>
      <c r="C387" s="447"/>
      <c r="D387" s="447"/>
      <c r="E387" s="447"/>
      <c r="F387" s="447"/>
      <c r="G387" s="447"/>
      <c r="H387" s="447"/>
      <c r="I387" s="447"/>
      <c r="J387" s="447"/>
      <c r="K387" s="447"/>
      <c r="L387" s="447"/>
      <c r="M387" s="447"/>
      <c r="N387" s="447"/>
      <c r="O387" s="447"/>
      <c r="P387" s="441"/>
      <c r="Q387" s="441"/>
      <c r="R387" s="441"/>
      <c r="S387" s="441"/>
      <c r="T387" s="441"/>
      <c r="U387" s="441"/>
      <c r="V387" s="441"/>
      <c r="W387" s="441"/>
      <c r="X387" s="441"/>
      <c r="Y387" s="441"/>
      <c r="Z387" s="441"/>
    </row>
    <row r="388" spans="1:26" ht="12.75" customHeight="1" x14ac:dyDescent="0.2">
      <c r="A388" s="441"/>
      <c r="B388" s="441"/>
      <c r="C388" s="447"/>
      <c r="D388" s="447"/>
      <c r="E388" s="447"/>
      <c r="F388" s="447"/>
      <c r="G388" s="447"/>
      <c r="H388" s="447"/>
      <c r="I388" s="447"/>
      <c r="J388" s="447"/>
      <c r="K388" s="447"/>
      <c r="L388" s="447"/>
      <c r="M388" s="447"/>
      <c r="N388" s="447"/>
      <c r="O388" s="447"/>
      <c r="P388" s="441"/>
      <c r="Q388" s="441"/>
      <c r="R388" s="441"/>
      <c r="S388" s="441"/>
      <c r="T388" s="441"/>
      <c r="U388" s="441"/>
      <c r="V388" s="441"/>
      <c r="W388" s="441"/>
      <c r="X388" s="441"/>
      <c r="Y388" s="441"/>
      <c r="Z388" s="441"/>
    </row>
    <row r="389" spans="1:26" ht="12.75" customHeight="1" x14ac:dyDescent="0.2">
      <c r="A389" s="441"/>
      <c r="B389" s="441"/>
      <c r="C389" s="447"/>
      <c r="D389" s="447"/>
      <c r="E389" s="447"/>
      <c r="F389" s="447"/>
      <c r="G389" s="447"/>
      <c r="H389" s="447"/>
      <c r="I389" s="447"/>
      <c r="J389" s="447"/>
      <c r="K389" s="447"/>
      <c r="L389" s="447"/>
      <c r="M389" s="447"/>
      <c r="N389" s="447"/>
      <c r="O389" s="447"/>
      <c r="P389" s="441"/>
      <c r="Q389" s="441"/>
      <c r="R389" s="441"/>
      <c r="S389" s="441"/>
      <c r="T389" s="441"/>
      <c r="U389" s="441"/>
      <c r="V389" s="441"/>
      <c r="W389" s="441"/>
      <c r="X389" s="441"/>
      <c r="Y389" s="441"/>
      <c r="Z389" s="441"/>
    </row>
    <row r="390" spans="1:26" ht="12.75" customHeight="1" x14ac:dyDescent="0.2">
      <c r="A390" s="441"/>
      <c r="B390" s="441"/>
      <c r="C390" s="447"/>
      <c r="D390" s="447"/>
      <c r="E390" s="447"/>
      <c r="F390" s="447"/>
      <c r="G390" s="447"/>
      <c r="H390" s="447"/>
      <c r="I390" s="447"/>
      <c r="J390" s="447"/>
      <c r="K390" s="447"/>
      <c r="L390" s="447"/>
      <c r="M390" s="447"/>
      <c r="N390" s="447"/>
      <c r="O390" s="447"/>
      <c r="P390" s="441"/>
      <c r="Q390" s="441"/>
      <c r="R390" s="441"/>
      <c r="S390" s="441"/>
      <c r="T390" s="441"/>
      <c r="U390" s="441"/>
      <c r="V390" s="441"/>
      <c r="W390" s="441"/>
      <c r="X390" s="441"/>
      <c r="Y390" s="441"/>
      <c r="Z390" s="441"/>
    </row>
    <row r="391" spans="1:26" ht="12.75" customHeight="1" x14ac:dyDescent="0.2">
      <c r="A391" s="441"/>
      <c r="B391" s="441"/>
      <c r="C391" s="447"/>
      <c r="D391" s="447"/>
      <c r="E391" s="447"/>
      <c r="F391" s="447"/>
      <c r="G391" s="447"/>
      <c r="H391" s="447"/>
      <c r="I391" s="447"/>
      <c r="J391" s="447"/>
      <c r="K391" s="447"/>
      <c r="L391" s="447"/>
      <c r="M391" s="447"/>
      <c r="N391" s="447"/>
      <c r="O391" s="447"/>
      <c r="P391" s="441"/>
      <c r="Q391" s="441"/>
      <c r="R391" s="441"/>
      <c r="S391" s="441"/>
      <c r="T391" s="441"/>
      <c r="U391" s="441"/>
      <c r="V391" s="441"/>
      <c r="W391" s="441"/>
      <c r="X391" s="441"/>
      <c r="Y391" s="441"/>
      <c r="Z391" s="441"/>
    </row>
    <row r="392" spans="1:26" ht="12.75" customHeight="1" x14ac:dyDescent="0.2">
      <c r="A392" s="441"/>
      <c r="B392" s="441"/>
      <c r="C392" s="447"/>
      <c r="D392" s="447"/>
      <c r="E392" s="447"/>
      <c r="F392" s="447"/>
      <c r="G392" s="447"/>
      <c r="H392" s="447"/>
      <c r="I392" s="447"/>
      <c r="J392" s="447"/>
      <c r="K392" s="447"/>
      <c r="L392" s="447"/>
      <c r="M392" s="447"/>
      <c r="N392" s="447"/>
      <c r="O392" s="447"/>
      <c r="P392" s="441"/>
      <c r="Q392" s="441"/>
      <c r="R392" s="441"/>
      <c r="S392" s="441"/>
      <c r="T392" s="441"/>
      <c r="U392" s="441"/>
      <c r="V392" s="441"/>
      <c r="W392" s="441"/>
      <c r="X392" s="441"/>
      <c r="Y392" s="441"/>
      <c r="Z392" s="441"/>
    </row>
    <row r="393" spans="1:26" ht="12.75" customHeight="1" x14ac:dyDescent="0.2">
      <c r="A393" s="441"/>
      <c r="B393" s="441"/>
      <c r="C393" s="447"/>
      <c r="D393" s="447"/>
      <c r="E393" s="447"/>
      <c r="F393" s="447"/>
      <c r="G393" s="447"/>
      <c r="H393" s="447"/>
      <c r="I393" s="447"/>
      <c r="J393" s="447"/>
      <c r="K393" s="447"/>
      <c r="L393" s="447"/>
      <c r="M393" s="447"/>
      <c r="N393" s="447"/>
      <c r="O393" s="447"/>
      <c r="P393" s="441"/>
      <c r="Q393" s="441"/>
      <c r="R393" s="441"/>
      <c r="S393" s="441"/>
      <c r="T393" s="441"/>
      <c r="U393" s="441"/>
      <c r="V393" s="441"/>
      <c r="W393" s="441"/>
      <c r="X393" s="441"/>
      <c r="Y393" s="441"/>
      <c r="Z393" s="441"/>
    </row>
    <row r="394" spans="1:26" ht="12.75" customHeight="1" x14ac:dyDescent="0.2">
      <c r="A394" s="441"/>
      <c r="B394" s="441"/>
      <c r="C394" s="447"/>
      <c r="D394" s="447"/>
      <c r="E394" s="447"/>
      <c r="F394" s="447"/>
      <c r="G394" s="447"/>
      <c r="H394" s="447"/>
      <c r="I394" s="447"/>
      <c r="J394" s="447"/>
      <c r="K394" s="447"/>
      <c r="L394" s="447"/>
      <c r="M394" s="447"/>
      <c r="N394" s="447"/>
      <c r="O394" s="447"/>
      <c r="P394" s="441"/>
      <c r="Q394" s="441"/>
      <c r="R394" s="441"/>
      <c r="S394" s="441"/>
      <c r="T394" s="441"/>
      <c r="U394" s="441"/>
      <c r="V394" s="441"/>
      <c r="W394" s="441"/>
      <c r="X394" s="441"/>
      <c r="Y394" s="441"/>
      <c r="Z394" s="441"/>
    </row>
    <row r="395" spans="1:26" ht="12.75" customHeight="1" x14ac:dyDescent="0.2">
      <c r="A395" s="441"/>
      <c r="B395" s="441"/>
      <c r="C395" s="447"/>
      <c r="D395" s="447"/>
      <c r="E395" s="447"/>
      <c r="F395" s="447"/>
      <c r="G395" s="447"/>
      <c r="H395" s="447"/>
      <c r="I395" s="447"/>
      <c r="J395" s="447"/>
      <c r="K395" s="447"/>
      <c r="L395" s="447"/>
      <c r="M395" s="447"/>
      <c r="N395" s="447"/>
      <c r="O395" s="447"/>
      <c r="P395" s="441"/>
      <c r="Q395" s="441"/>
      <c r="R395" s="441"/>
      <c r="S395" s="441"/>
      <c r="T395" s="441"/>
      <c r="U395" s="441"/>
      <c r="V395" s="441"/>
      <c r="W395" s="441"/>
      <c r="X395" s="441"/>
      <c r="Y395" s="441"/>
      <c r="Z395" s="441"/>
    </row>
    <row r="396" spans="1:26" ht="12.75" customHeight="1" x14ac:dyDescent="0.2">
      <c r="A396" s="441"/>
      <c r="B396" s="441"/>
      <c r="C396" s="447"/>
      <c r="D396" s="447"/>
      <c r="E396" s="447"/>
      <c r="F396" s="447"/>
      <c r="G396" s="447"/>
      <c r="H396" s="447"/>
      <c r="I396" s="447"/>
      <c r="J396" s="447"/>
      <c r="K396" s="447"/>
      <c r="L396" s="447"/>
      <c r="M396" s="447"/>
      <c r="N396" s="447"/>
      <c r="O396" s="447"/>
      <c r="P396" s="441"/>
      <c r="Q396" s="441"/>
      <c r="R396" s="441"/>
      <c r="S396" s="441"/>
      <c r="T396" s="441"/>
      <c r="U396" s="441"/>
      <c r="V396" s="441"/>
      <c r="W396" s="441"/>
      <c r="X396" s="441"/>
      <c r="Y396" s="441"/>
      <c r="Z396" s="441"/>
    </row>
    <row r="397" spans="1:26" ht="12.75" customHeight="1" x14ac:dyDescent="0.2">
      <c r="A397" s="441"/>
      <c r="B397" s="441"/>
      <c r="C397" s="447"/>
      <c r="D397" s="447"/>
      <c r="E397" s="447"/>
      <c r="F397" s="447"/>
      <c r="G397" s="447"/>
      <c r="H397" s="447"/>
      <c r="I397" s="447"/>
      <c r="J397" s="447"/>
      <c r="K397" s="447"/>
      <c r="L397" s="447"/>
      <c r="M397" s="447"/>
      <c r="N397" s="447"/>
      <c r="O397" s="447"/>
      <c r="P397" s="441"/>
      <c r="Q397" s="441"/>
      <c r="R397" s="441"/>
      <c r="S397" s="441"/>
      <c r="T397" s="441"/>
      <c r="U397" s="441"/>
      <c r="V397" s="441"/>
      <c r="W397" s="441"/>
      <c r="X397" s="441"/>
      <c r="Y397" s="441"/>
      <c r="Z397" s="441"/>
    </row>
    <row r="398" spans="1:26" ht="12.75" customHeight="1" x14ac:dyDescent="0.2">
      <c r="A398" s="441"/>
      <c r="B398" s="441"/>
      <c r="C398" s="447"/>
      <c r="D398" s="447"/>
      <c r="E398" s="447"/>
      <c r="F398" s="447"/>
      <c r="G398" s="447"/>
      <c r="H398" s="447"/>
      <c r="I398" s="447"/>
      <c r="J398" s="447"/>
      <c r="K398" s="447"/>
      <c r="L398" s="447"/>
      <c r="M398" s="447"/>
      <c r="N398" s="447"/>
      <c r="O398" s="447"/>
      <c r="P398" s="441"/>
      <c r="Q398" s="441"/>
      <c r="R398" s="441"/>
      <c r="S398" s="441"/>
      <c r="T398" s="441"/>
      <c r="U398" s="441"/>
      <c r="V398" s="441"/>
      <c r="W398" s="441"/>
      <c r="X398" s="441"/>
      <c r="Y398" s="441"/>
      <c r="Z398" s="441"/>
    </row>
    <row r="399" spans="1:26" ht="12.75" customHeight="1" x14ac:dyDescent="0.2">
      <c r="A399" s="441"/>
      <c r="B399" s="441"/>
      <c r="C399" s="447"/>
      <c r="D399" s="447"/>
      <c r="E399" s="447"/>
      <c r="F399" s="447"/>
      <c r="G399" s="447"/>
      <c r="H399" s="447"/>
      <c r="I399" s="447"/>
      <c r="J399" s="447"/>
      <c r="K399" s="447"/>
      <c r="L399" s="447"/>
      <c r="M399" s="447"/>
      <c r="N399" s="447"/>
      <c r="O399" s="447"/>
      <c r="P399" s="441"/>
      <c r="Q399" s="441"/>
      <c r="R399" s="441"/>
      <c r="S399" s="441"/>
      <c r="T399" s="441"/>
      <c r="U399" s="441"/>
      <c r="V399" s="441"/>
      <c r="W399" s="441"/>
      <c r="X399" s="441"/>
      <c r="Y399" s="441"/>
      <c r="Z399" s="441"/>
    </row>
    <row r="400" spans="1:26" ht="12.75" customHeight="1" x14ac:dyDescent="0.2">
      <c r="A400" s="441"/>
      <c r="B400" s="441"/>
      <c r="C400" s="447"/>
      <c r="D400" s="447"/>
      <c r="E400" s="447"/>
      <c r="F400" s="447"/>
      <c r="G400" s="447"/>
      <c r="H400" s="447"/>
      <c r="I400" s="447"/>
      <c r="J400" s="447"/>
      <c r="K400" s="447"/>
      <c r="L400" s="447"/>
      <c r="M400" s="447"/>
      <c r="N400" s="447"/>
      <c r="O400" s="447"/>
      <c r="P400" s="441"/>
      <c r="Q400" s="441"/>
      <c r="R400" s="441"/>
      <c r="S400" s="441"/>
      <c r="T400" s="441"/>
      <c r="U400" s="441"/>
      <c r="V400" s="441"/>
      <c r="W400" s="441"/>
      <c r="X400" s="441"/>
      <c r="Y400" s="441"/>
      <c r="Z400" s="441"/>
    </row>
    <row r="401" spans="1:26" ht="12.75" customHeight="1" x14ac:dyDescent="0.2">
      <c r="A401" s="441"/>
      <c r="B401" s="441"/>
      <c r="C401" s="447"/>
      <c r="D401" s="447"/>
      <c r="E401" s="447"/>
      <c r="F401" s="447"/>
      <c r="G401" s="447"/>
      <c r="H401" s="447"/>
      <c r="I401" s="447"/>
      <c r="J401" s="447"/>
      <c r="K401" s="447"/>
      <c r="L401" s="447"/>
      <c r="M401" s="447"/>
      <c r="N401" s="447"/>
      <c r="O401" s="447"/>
      <c r="P401" s="441"/>
      <c r="Q401" s="441"/>
      <c r="R401" s="441"/>
      <c r="S401" s="441"/>
      <c r="T401" s="441"/>
      <c r="U401" s="441"/>
      <c r="V401" s="441"/>
      <c r="W401" s="441"/>
      <c r="X401" s="441"/>
      <c r="Y401" s="441"/>
      <c r="Z401" s="441"/>
    </row>
    <row r="402" spans="1:26" ht="12.75" customHeight="1" x14ac:dyDescent="0.2">
      <c r="A402" s="441"/>
      <c r="B402" s="441"/>
      <c r="C402" s="447"/>
      <c r="D402" s="447"/>
      <c r="E402" s="447"/>
      <c r="F402" s="447"/>
      <c r="G402" s="447"/>
      <c r="H402" s="447"/>
      <c r="I402" s="447"/>
      <c r="J402" s="447"/>
      <c r="K402" s="447"/>
      <c r="L402" s="447"/>
      <c r="M402" s="447"/>
      <c r="N402" s="447"/>
      <c r="O402" s="447"/>
      <c r="P402" s="441"/>
      <c r="Q402" s="441"/>
      <c r="R402" s="441"/>
      <c r="S402" s="441"/>
      <c r="T402" s="441"/>
      <c r="U402" s="441"/>
      <c r="V402" s="441"/>
      <c r="W402" s="441"/>
      <c r="X402" s="441"/>
      <c r="Y402" s="441"/>
      <c r="Z402" s="441"/>
    </row>
    <row r="403" spans="1:26" ht="12.75" customHeight="1" x14ac:dyDescent="0.2">
      <c r="A403" s="441"/>
      <c r="B403" s="441"/>
      <c r="C403" s="447"/>
      <c r="D403" s="447"/>
      <c r="E403" s="447"/>
      <c r="F403" s="447"/>
      <c r="G403" s="447"/>
      <c r="H403" s="447"/>
      <c r="I403" s="447"/>
      <c r="J403" s="447"/>
      <c r="K403" s="447"/>
      <c r="L403" s="447"/>
      <c r="M403" s="447"/>
      <c r="N403" s="447"/>
      <c r="O403" s="447"/>
      <c r="P403" s="441"/>
      <c r="Q403" s="441"/>
      <c r="R403" s="441"/>
      <c r="S403" s="441"/>
      <c r="T403" s="441"/>
      <c r="U403" s="441"/>
      <c r="V403" s="441"/>
      <c r="W403" s="441"/>
      <c r="X403" s="441"/>
      <c r="Y403" s="441"/>
      <c r="Z403" s="441"/>
    </row>
    <row r="404" spans="1:26" ht="12.75" customHeight="1" x14ac:dyDescent="0.2">
      <c r="A404" s="441"/>
      <c r="B404" s="441"/>
      <c r="C404" s="447"/>
      <c r="D404" s="447"/>
      <c r="E404" s="447"/>
      <c r="F404" s="447"/>
      <c r="G404" s="447"/>
      <c r="H404" s="447"/>
      <c r="I404" s="447"/>
      <c r="J404" s="447"/>
      <c r="K404" s="447"/>
      <c r="L404" s="447"/>
      <c r="M404" s="447"/>
      <c r="N404" s="447"/>
      <c r="O404" s="447"/>
      <c r="P404" s="441"/>
      <c r="Q404" s="441"/>
      <c r="R404" s="441"/>
      <c r="S404" s="441"/>
      <c r="T404" s="441"/>
      <c r="U404" s="441"/>
      <c r="V404" s="441"/>
      <c r="W404" s="441"/>
      <c r="X404" s="441"/>
      <c r="Y404" s="441"/>
      <c r="Z404" s="441"/>
    </row>
    <row r="405" spans="1:26" ht="12.75" customHeight="1" x14ac:dyDescent="0.2">
      <c r="A405" s="441"/>
      <c r="B405" s="441"/>
      <c r="C405" s="447"/>
      <c r="D405" s="447"/>
      <c r="E405" s="447"/>
      <c r="F405" s="447"/>
      <c r="G405" s="447"/>
      <c r="H405" s="447"/>
      <c r="I405" s="447"/>
      <c r="J405" s="447"/>
      <c r="K405" s="447"/>
      <c r="L405" s="447"/>
      <c r="M405" s="447"/>
      <c r="N405" s="447"/>
      <c r="O405" s="447"/>
      <c r="P405" s="441"/>
      <c r="Q405" s="441"/>
      <c r="R405" s="441"/>
      <c r="S405" s="441"/>
      <c r="T405" s="441"/>
      <c r="U405" s="441"/>
      <c r="V405" s="441"/>
      <c r="W405" s="441"/>
      <c r="X405" s="441"/>
      <c r="Y405" s="441"/>
      <c r="Z405" s="441"/>
    </row>
    <row r="406" spans="1:26" ht="12.75" customHeight="1" x14ac:dyDescent="0.2">
      <c r="A406" s="441"/>
      <c r="B406" s="441"/>
      <c r="C406" s="447"/>
      <c r="D406" s="447"/>
      <c r="E406" s="447"/>
      <c r="F406" s="447"/>
      <c r="G406" s="447"/>
      <c r="H406" s="447"/>
      <c r="I406" s="447"/>
      <c r="J406" s="447"/>
      <c r="K406" s="447"/>
      <c r="L406" s="447"/>
      <c r="M406" s="447"/>
      <c r="N406" s="447"/>
      <c r="O406" s="447"/>
      <c r="P406" s="441"/>
      <c r="Q406" s="441"/>
      <c r="R406" s="441"/>
      <c r="S406" s="441"/>
      <c r="T406" s="441"/>
      <c r="U406" s="441"/>
      <c r="V406" s="441"/>
      <c r="W406" s="441"/>
      <c r="X406" s="441"/>
      <c r="Y406" s="441"/>
      <c r="Z406" s="441"/>
    </row>
    <row r="407" spans="1:26" ht="12.75" customHeight="1" x14ac:dyDescent="0.2">
      <c r="A407" s="441"/>
      <c r="B407" s="441"/>
      <c r="C407" s="447"/>
      <c r="D407" s="447"/>
      <c r="E407" s="447"/>
      <c r="F407" s="447"/>
      <c r="G407" s="447"/>
      <c r="H407" s="447"/>
      <c r="I407" s="447"/>
      <c r="J407" s="447"/>
      <c r="K407" s="447"/>
      <c r="L407" s="447"/>
      <c r="M407" s="447"/>
      <c r="N407" s="447"/>
      <c r="O407" s="447"/>
      <c r="P407" s="441"/>
      <c r="Q407" s="441"/>
      <c r="R407" s="441"/>
      <c r="S407" s="441"/>
      <c r="T407" s="441"/>
      <c r="U407" s="441"/>
      <c r="V407" s="441"/>
      <c r="W407" s="441"/>
      <c r="X407" s="441"/>
      <c r="Y407" s="441"/>
      <c r="Z407" s="441"/>
    </row>
    <row r="408" spans="1:26" ht="12.75" customHeight="1" x14ac:dyDescent="0.2">
      <c r="A408" s="441"/>
      <c r="B408" s="441"/>
      <c r="C408" s="447"/>
      <c r="D408" s="447"/>
      <c r="E408" s="447"/>
      <c r="F408" s="447"/>
      <c r="G408" s="447"/>
      <c r="H408" s="447"/>
      <c r="I408" s="447"/>
      <c r="J408" s="447"/>
      <c r="K408" s="447"/>
      <c r="L408" s="447"/>
      <c r="M408" s="447"/>
      <c r="N408" s="447"/>
      <c r="O408" s="447"/>
      <c r="P408" s="441"/>
      <c r="Q408" s="441"/>
      <c r="R408" s="441"/>
      <c r="S408" s="441"/>
      <c r="T408" s="441"/>
      <c r="U408" s="441"/>
      <c r="V408" s="441"/>
      <c r="W408" s="441"/>
      <c r="X408" s="441"/>
      <c r="Y408" s="441"/>
      <c r="Z408" s="441"/>
    </row>
    <row r="409" spans="1:26" ht="12.75" customHeight="1" x14ac:dyDescent="0.2">
      <c r="A409" s="441"/>
      <c r="B409" s="441"/>
      <c r="C409" s="447"/>
      <c r="D409" s="447"/>
      <c r="E409" s="447"/>
      <c r="F409" s="447"/>
      <c r="G409" s="447"/>
      <c r="H409" s="447"/>
      <c r="I409" s="447"/>
      <c r="J409" s="447"/>
      <c r="K409" s="447"/>
      <c r="L409" s="447"/>
      <c r="M409" s="447"/>
      <c r="N409" s="447"/>
      <c r="O409" s="447"/>
      <c r="P409" s="441"/>
      <c r="Q409" s="441"/>
      <c r="R409" s="441"/>
      <c r="S409" s="441"/>
      <c r="T409" s="441"/>
      <c r="U409" s="441"/>
      <c r="V409" s="441"/>
      <c r="W409" s="441"/>
      <c r="X409" s="441"/>
      <c r="Y409" s="441"/>
      <c r="Z409" s="441"/>
    </row>
    <row r="410" spans="1:26" ht="12.75" customHeight="1" x14ac:dyDescent="0.2">
      <c r="A410" s="441"/>
      <c r="B410" s="441"/>
      <c r="C410" s="447"/>
      <c r="D410" s="447"/>
      <c r="E410" s="447"/>
      <c r="F410" s="447"/>
      <c r="G410" s="447"/>
      <c r="H410" s="447"/>
      <c r="I410" s="447"/>
      <c r="J410" s="447"/>
      <c r="K410" s="447"/>
      <c r="L410" s="447"/>
      <c r="M410" s="447"/>
      <c r="N410" s="447"/>
      <c r="O410" s="447"/>
      <c r="P410" s="441"/>
      <c r="Q410" s="441"/>
      <c r="R410" s="441"/>
      <c r="S410" s="441"/>
      <c r="T410" s="441"/>
      <c r="U410" s="441"/>
      <c r="V410" s="441"/>
      <c r="W410" s="441"/>
      <c r="X410" s="441"/>
      <c r="Y410" s="441"/>
      <c r="Z410" s="441"/>
    </row>
    <row r="411" spans="1:26" ht="12.75" customHeight="1" x14ac:dyDescent="0.2">
      <c r="A411" s="441"/>
      <c r="B411" s="441"/>
      <c r="C411" s="447"/>
      <c r="D411" s="447"/>
      <c r="E411" s="447"/>
      <c r="F411" s="447"/>
      <c r="G411" s="447"/>
      <c r="H411" s="447"/>
      <c r="I411" s="447"/>
      <c r="J411" s="447"/>
      <c r="K411" s="447"/>
      <c r="L411" s="447"/>
      <c r="M411" s="447"/>
      <c r="N411" s="447"/>
      <c r="O411" s="447"/>
      <c r="P411" s="441"/>
      <c r="Q411" s="441"/>
      <c r="R411" s="441"/>
      <c r="S411" s="441"/>
      <c r="T411" s="441"/>
      <c r="U411" s="441"/>
      <c r="V411" s="441"/>
      <c r="W411" s="441"/>
      <c r="X411" s="441"/>
      <c r="Y411" s="441"/>
      <c r="Z411" s="441"/>
    </row>
    <row r="412" spans="1:26" ht="12.75" customHeight="1" x14ac:dyDescent="0.2">
      <c r="A412" s="441"/>
      <c r="B412" s="441"/>
      <c r="C412" s="447"/>
      <c r="D412" s="447"/>
      <c r="E412" s="447"/>
      <c r="F412" s="447"/>
      <c r="G412" s="447"/>
      <c r="H412" s="447"/>
      <c r="I412" s="447"/>
      <c r="J412" s="447"/>
      <c r="K412" s="447"/>
      <c r="L412" s="447"/>
      <c r="M412" s="447"/>
      <c r="N412" s="447"/>
      <c r="O412" s="447"/>
      <c r="P412" s="441"/>
      <c r="Q412" s="441"/>
      <c r="R412" s="441"/>
      <c r="S412" s="441"/>
      <c r="T412" s="441"/>
      <c r="U412" s="441"/>
      <c r="V412" s="441"/>
      <c r="W412" s="441"/>
      <c r="X412" s="441"/>
      <c r="Y412" s="441"/>
      <c r="Z412" s="441"/>
    </row>
    <row r="413" spans="1:26" ht="12.75" customHeight="1" x14ac:dyDescent="0.2">
      <c r="A413" s="441"/>
      <c r="B413" s="441"/>
      <c r="C413" s="447"/>
      <c r="D413" s="447"/>
      <c r="E413" s="447"/>
      <c r="F413" s="447"/>
      <c r="G413" s="447"/>
      <c r="H413" s="447"/>
      <c r="I413" s="447"/>
      <c r="J413" s="447"/>
      <c r="K413" s="447"/>
      <c r="L413" s="447"/>
      <c r="M413" s="447"/>
      <c r="N413" s="447"/>
      <c r="O413" s="447"/>
      <c r="P413" s="441"/>
      <c r="Q413" s="441"/>
      <c r="R413" s="441"/>
      <c r="S413" s="441"/>
      <c r="T413" s="441"/>
      <c r="U413" s="441"/>
      <c r="V413" s="441"/>
      <c r="W413" s="441"/>
      <c r="X413" s="441"/>
      <c r="Y413" s="441"/>
      <c r="Z413" s="441"/>
    </row>
    <row r="414" spans="1:26" ht="12.75" customHeight="1" x14ac:dyDescent="0.2">
      <c r="A414" s="441"/>
      <c r="B414" s="441"/>
      <c r="C414" s="447"/>
      <c r="D414" s="447"/>
      <c r="E414" s="447"/>
      <c r="F414" s="447"/>
      <c r="G414" s="447"/>
      <c r="H414" s="447"/>
      <c r="I414" s="447"/>
      <c r="J414" s="447"/>
      <c r="K414" s="447"/>
      <c r="L414" s="447"/>
      <c r="M414" s="447"/>
      <c r="N414" s="447"/>
      <c r="O414" s="447"/>
      <c r="P414" s="441"/>
      <c r="Q414" s="441"/>
      <c r="R414" s="441"/>
      <c r="S414" s="441"/>
      <c r="T414" s="441"/>
      <c r="U414" s="441"/>
      <c r="V414" s="441"/>
      <c r="W414" s="441"/>
      <c r="X414" s="441"/>
      <c r="Y414" s="441"/>
      <c r="Z414" s="441"/>
    </row>
    <row r="415" spans="1:26" ht="12.75" customHeight="1" x14ac:dyDescent="0.2">
      <c r="A415" s="441"/>
      <c r="B415" s="441"/>
      <c r="C415" s="447"/>
      <c r="D415" s="447"/>
      <c r="E415" s="447"/>
      <c r="F415" s="447"/>
      <c r="G415" s="447"/>
      <c r="H415" s="447"/>
      <c r="I415" s="447"/>
      <c r="J415" s="447"/>
      <c r="K415" s="447"/>
      <c r="L415" s="447"/>
      <c r="M415" s="447"/>
      <c r="N415" s="447"/>
      <c r="O415" s="447"/>
      <c r="P415" s="441"/>
      <c r="Q415" s="441"/>
      <c r="R415" s="441"/>
      <c r="S415" s="441"/>
      <c r="T415" s="441"/>
      <c r="U415" s="441"/>
      <c r="V415" s="441"/>
      <c r="W415" s="441"/>
      <c r="X415" s="441"/>
      <c r="Y415" s="441"/>
      <c r="Z415" s="441"/>
    </row>
    <row r="416" spans="1:26" ht="12.75" customHeight="1" x14ac:dyDescent="0.2">
      <c r="A416" s="441"/>
      <c r="B416" s="441"/>
      <c r="C416" s="447"/>
      <c r="D416" s="447"/>
      <c r="E416" s="447"/>
      <c r="F416" s="447"/>
      <c r="G416" s="447"/>
      <c r="H416" s="447"/>
      <c r="I416" s="447"/>
      <c r="J416" s="447"/>
      <c r="K416" s="447"/>
      <c r="L416" s="447"/>
      <c r="M416" s="447"/>
      <c r="N416" s="447"/>
      <c r="O416" s="447"/>
      <c r="P416" s="441"/>
      <c r="Q416" s="441"/>
      <c r="R416" s="441"/>
      <c r="S416" s="441"/>
      <c r="T416" s="441"/>
      <c r="U416" s="441"/>
      <c r="V416" s="441"/>
      <c r="W416" s="441"/>
      <c r="X416" s="441"/>
      <c r="Y416" s="441"/>
      <c r="Z416" s="441"/>
    </row>
    <row r="417" spans="1:26" ht="12.75" customHeight="1" x14ac:dyDescent="0.2">
      <c r="A417" s="441"/>
      <c r="B417" s="441"/>
      <c r="C417" s="447"/>
      <c r="D417" s="447"/>
      <c r="E417" s="447"/>
      <c r="F417" s="447"/>
      <c r="G417" s="447"/>
      <c r="H417" s="447"/>
      <c r="I417" s="447"/>
      <c r="J417" s="447"/>
      <c r="K417" s="447"/>
      <c r="L417" s="447"/>
      <c r="M417" s="447"/>
      <c r="N417" s="447"/>
      <c r="O417" s="447"/>
      <c r="P417" s="441"/>
      <c r="Q417" s="441"/>
      <c r="R417" s="441"/>
      <c r="S417" s="441"/>
      <c r="T417" s="441"/>
      <c r="U417" s="441"/>
      <c r="V417" s="441"/>
      <c r="W417" s="441"/>
      <c r="X417" s="441"/>
      <c r="Y417" s="441"/>
      <c r="Z417" s="441"/>
    </row>
    <row r="418" spans="1:26" ht="12.75" customHeight="1" x14ac:dyDescent="0.2">
      <c r="A418" s="441"/>
      <c r="B418" s="441"/>
      <c r="C418" s="447"/>
      <c r="D418" s="447"/>
      <c r="E418" s="447"/>
      <c r="F418" s="447"/>
      <c r="G418" s="447"/>
      <c r="H418" s="447"/>
      <c r="I418" s="447"/>
      <c r="J418" s="447"/>
      <c r="K418" s="447"/>
      <c r="L418" s="447"/>
      <c r="M418" s="447"/>
      <c r="N418" s="447"/>
      <c r="O418" s="447"/>
      <c r="P418" s="441"/>
      <c r="Q418" s="441"/>
      <c r="R418" s="441"/>
      <c r="S418" s="441"/>
      <c r="T418" s="441"/>
      <c r="U418" s="441"/>
      <c r="V418" s="441"/>
      <c r="W418" s="441"/>
      <c r="X418" s="441"/>
      <c r="Y418" s="441"/>
      <c r="Z418" s="441"/>
    </row>
    <row r="419" spans="1:26" ht="12.75" customHeight="1" x14ac:dyDescent="0.2">
      <c r="A419" s="441"/>
      <c r="B419" s="441"/>
      <c r="C419" s="447"/>
      <c r="D419" s="447"/>
      <c r="E419" s="447"/>
      <c r="F419" s="447"/>
      <c r="G419" s="447"/>
      <c r="H419" s="447"/>
      <c r="I419" s="447"/>
      <c r="J419" s="447"/>
      <c r="K419" s="447"/>
      <c r="L419" s="447"/>
      <c r="M419" s="447"/>
      <c r="N419" s="447"/>
      <c r="O419" s="447"/>
      <c r="P419" s="441"/>
      <c r="Q419" s="441"/>
      <c r="R419" s="441"/>
      <c r="S419" s="441"/>
      <c r="T419" s="441"/>
      <c r="U419" s="441"/>
      <c r="V419" s="441"/>
      <c r="W419" s="441"/>
      <c r="X419" s="441"/>
      <c r="Y419" s="441"/>
      <c r="Z419" s="441"/>
    </row>
    <row r="420" spans="1:26" ht="12.75" customHeight="1" x14ac:dyDescent="0.2">
      <c r="A420" s="441"/>
      <c r="B420" s="441"/>
      <c r="C420" s="447"/>
      <c r="D420" s="447"/>
      <c r="E420" s="447"/>
      <c r="F420" s="447"/>
      <c r="G420" s="447"/>
      <c r="H420" s="447"/>
      <c r="I420" s="447"/>
      <c r="J420" s="447"/>
      <c r="K420" s="447"/>
      <c r="L420" s="447"/>
      <c r="M420" s="447"/>
      <c r="N420" s="447"/>
      <c r="O420" s="447"/>
      <c r="P420" s="441"/>
      <c r="Q420" s="441"/>
      <c r="R420" s="441"/>
      <c r="S420" s="441"/>
      <c r="T420" s="441"/>
      <c r="U420" s="441"/>
      <c r="V420" s="441"/>
      <c r="W420" s="441"/>
      <c r="X420" s="441"/>
      <c r="Y420" s="441"/>
      <c r="Z420" s="441"/>
    </row>
    <row r="421" spans="1:26" ht="12.75" customHeight="1" x14ac:dyDescent="0.2">
      <c r="A421" s="441"/>
      <c r="B421" s="441"/>
      <c r="C421" s="447"/>
      <c r="D421" s="447"/>
      <c r="E421" s="447"/>
      <c r="F421" s="447"/>
      <c r="G421" s="447"/>
      <c r="H421" s="447"/>
      <c r="I421" s="447"/>
      <c r="J421" s="447"/>
      <c r="K421" s="447"/>
      <c r="L421" s="447"/>
      <c r="M421" s="447"/>
      <c r="N421" s="447"/>
      <c r="O421" s="447"/>
      <c r="P421" s="441"/>
      <c r="Q421" s="441"/>
      <c r="R421" s="441"/>
      <c r="S421" s="441"/>
      <c r="T421" s="441"/>
      <c r="U421" s="441"/>
      <c r="V421" s="441"/>
      <c r="W421" s="441"/>
      <c r="X421" s="441"/>
      <c r="Y421" s="441"/>
      <c r="Z421" s="441"/>
    </row>
    <row r="422" spans="1:26" ht="12.75" customHeight="1" x14ac:dyDescent="0.2">
      <c r="A422" s="441"/>
      <c r="B422" s="441"/>
      <c r="C422" s="447"/>
      <c r="D422" s="447"/>
      <c r="E422" s="447"/>
      <c r="F422" s="447"/>
      <c r="G422" s="447"/>
      <c r="H422" s="447"/>
      <c r="I422" s="447"/>
      <c r="J422" s="447"/>
      <c r="K422" s="447"/>
      <c r="L422" s="447"/>
      <c r="M422" s="447"/>
      <c r="N422" s="447"/>
      <c r="O422" s="447"/>
      <c r="P422" s="441"/>
      <c r="Q422" s="441"/>
      <c r="R422" s="441"/>
      <c r="S422" s="441"/>
      <c r="T422" s="441"/>
      <c r="U422" s="441"/>
      <c r="V422" s="441"/>
      <c r="W422" s="441"/>
      <c r="X422" s="441"/>
      <c r="Y422" s="441"/>
      <c r="Z422" s="441"/>
    </row>
    <row r="423" spans="1:26" ht="12.75" customHeight="1" x14ac:dyDescent="0.2">
      <c r="A423" s="441"/>
      <c r="B423" s="441"/>
      <c r="C423" s="447"/>
      <c r="D423" s="447"/>
      <c r="E423" s="447"/>
      <c r="F423" s="447"/>
      <c r="G423" s="447"/>
      <c r="H423" s="447"/>
      <c r="I423" s="447"/>
      <c r="J423" s="447"/>
      <c r="K423" s="447"/>
      <c r="L423" s="447"/>
      <c r="M423" s="447"/>
      <c r="N423" s="447"/>
      <c r="O423" s="447"/>
      <c r="P423" s="441"/>
      <c r="Q423" s="441"/>
      <c r="R423" s="441"/>
      <c r="S423" s="441"/>
      <c r="T423" s="441"/>
      <c r="U423" s="441"/>
      <c r="V423" s="441"/>
      <c r="W423" s="441"/>
      <c r="X423" s="441"/>
      <c r="Y423" s="441"/>
      <c r="Z423" s="441"/>
    </row>
    <row r="424" spans="1:26" ht="12.75" customHeight="1" x14ac:dyDescent="0.2">
      <c r="A424" s="441"/>
      <c r="B424" s="441"/>
      <c r="C424" s="447"/>
      <c r="D424" s="447"/>
      <c r="E424" s="447"/>
      <c r="F424" s="447"/>
      <c r="G424" s="447"/>
      <c r="H424" s="447"/>
      <c r="I424" s="447"/>
      <c r="J424" s="447"/>
      <c r="K424" s="447"/>
      <c r="L424" s="447"/>
      <c r="M424" s="447"/>
      <c r="N424" s="447"/>
      <c r="O424" s="447"/>
      <c r="P424" s="441"/>
      <c r="Q424" s="441"/>
      <c r="R424" s="441"/>
      <c r="S424" s="441"/>
      <c r="T424" s="441"/>
      <c r="U424" s="441"/>
      <c r="V424" s="441"/>
      <c r="W424" s="441"/>
      <c r="X424" s="441"/>
      <c r="Y424" s="441"/>
      <c r="Z424" s="441"/>
    </row>
    <row r="425" spans="1:26" ht="12.75" customHeight="1" x14ac:dyDescent="0.2">
      <c r="A425" s="441"/>
      <c r="B425" s="441"/>
      <c r="C425" s="447"/>
      <c r="D425" s="447"/>
      <c r="E425" s="447"/>
      <c r="F425" s="447"/>
      <c r="G425" s="447"/>
      <c r="H425" s="447"/>
      <c r="I425" s="447"/>
      <c r="J425" s="447"/>
      <c r="K425" s="447"/>
      <c r="L425" s="447"/>
      <c r="M425" s="447"/>
      <c r="N425" s="447"/>
      <c r="O425" s="447"/>
      <c r="P425" s="441"/>
      <c r="Q425" s="441"/>
      <c r="R425" s="441"/>
      <c r="S425" s="441"/>
      <c r="T425" s="441"/>
      <c r="U425" s="441"/>
      <c r="V425" s="441"/>
      <c r="W425" s="441"/>
      <c r="X425" s="441"/>
      <c r="Y425" s="441"/>
      <c r="Z425" s="441"/>
    </row>
    <row r="426" spans="1:26" ht="12.75" customHeight="1" x14ac:dyDescent="0.2">
      <c r="A426" s="441"/>
      <c r="B426" s="441"/>
      <c r="C426" s="447"/>
      <c r="D426" s="447"/>
      <c r="E426" s="447"/>
      <c r="F426" s="447"/>
      <c r="G426" s="447"/>
      <c r="H426" s="447"/>
      <c r="I426" s="447"/>
      <c r="J426" s="447"/>
      <c r="K426" s="447"/>
      <c r="L426" s="447"/>
      <c r="M426" s="447"/>
      <c r="N426" s="447"/>
      <c r="O426" s="447"/>
      <c r="P426" s="441"/>
      <c r="Q426" s="441"/>
      <c r="R426" s="441"/>
      <c r="S426" s="441"/>
      <c r="T426" s="441"/>
      <c r="U426" s="441"/>
      <c r="V426" s="441"/>
      <c r="W426" s="441"/>
      <c r="X426" s="441"/>
      <c r="Y426" s="441"/>
      <c r="Z426" s="441"/>
    </row>
    <row r="427" spans="1:26" ht="12.75" customHeight="1" x14ac:dyDescent="0.2">
      <c r="A427" s="441"/>
      <c r="B427" s="441"/>
      <c r="C427" s="447"/>
      <c r="D427" s="447"/>
      <c r="E427" s="447"/>
      <c r="F427" s="447"/>
      <c r="G427" s="447"/>
      <c r="H427" s="447"/>
      <c r="I427" s="447"/>
      <c r="J427" s="447"/>
      <c r="K427" s="447"/>
      <c r="L427" s="447"/>
      <c r="M427" s="447"/>
      <c r="N427" s="447"/>
      <c r="O427" s="447"/>
      <c r="P427" s="441"/>
      <c r="Q427" s="441"/>
      <c r="R427" s="441"/>
      <c r="S427" s="441"/>
      <c r="T427" s="441"/>
      <c r="U427" s="441"/>
      <c r="V427" s="441"/>
      <c r="W427" s="441"/>
      <c r="X427" s="441"/>
      <c r="Y427" s="441"/>
      <c r="Z427" s="441"/>
    </row>
    <row r="428" spans="1:26" ht="12.75" customHeight="1" x14ac:dyDescent="0.2">
      <c r="A428" s="441"/>
      <c r="B428" s="441"/>
      <c r="C428" s="447"/>
      <c r="D428" s="447"/>
      <c r="E428" s="447"/>
      <c r="F428" s="447"/>
      <c r="G428" s="447"/>
      <c r="H428" s="447"/>
      <c r="I428" s="447"/>
      <c r="J428" s="447"/>
      <c r="K428" s="447"/>
      <c r="L428" s="447"/>
      <c r="M428" s="447"/>
      <c r="N428" s="447"/>
      <c r="O428" s="447"/>
      <c r="P428" s="441"/>
      <c r="Q428" s="441"/>
      <c r="R428" s="441"/>
      <c r="S428" s="441"/>
      <c r="T428" s="441"/>
      <c r="U428" s="441"/>
      <c r="V428" s="441"/>
      <c r="W428" s="441"/>
      <c r="X428" s="441"/>
      <c r="Y428" s="441"/>
      <c r="Z428" s="441"/>
    </row>
    <row r="429" spans="1:26" ht="12.75" customHeight="1" x14ac:dyDescent="0.2">
      <c r="A429" s="441"/>
      <c r="B429" s="441"/>
      <c r="C429" s="447"/>
      <c r="D429" s="447"/>
      <c r="E429" s="447"/>
      <c r="F429" s="447"/>
      <c r="G429" s="447"/>
      <c r="H429" s="447"/>
      <c r="I429" s="447"/>
      <c r="J429" s="447"/>
      <c r="K429" s="447"/>
      <c r="L429" s="447"/>
      <c r="M429" s="447"/>
      <c r="N429" s="447"/>
      <c r="O429" s="447"/>
      <c r="P429" s="441"/>
      <c r="Q429" s="441"/>
      <c r="R429" s="441"/>
      <c r="S429" s="441"/>
      <c r="T429" s="441"/>
      <c r="U429" s="441"/>
      <c r="V429" s="441"/>
      <c r="W429" s="441"/>
      <c r="X429" s="441"/>
      <c r="Y429" s="441"/>
      <c r="Z429" s="441"/>
    </row>
    <row r="430" spans="1:26" ht="12.75" customHeight="1" x14ac:dyDescent="0.2">
      <c r="A430" s="441"/>
      <c r="B430" s="441"/>
      <c r="C430" s="447"/>
      <c r="D430" s="447"/>
      <c r="E430" s="447"/>
      <c r="F430" s="447"/>
      <c r="G430" s="447"/>
      <c r="H430" s="447"/>
      <c r="I430" s="447"/>
      <c r="J430" s="447"/>
      <c r="K430" s="447"/>
      <c r="L430" s="447"/>
      <c r="M430" s="447"/>
      <c r="N430" s="447"/>
      <c r="O430" s="447"/>
      <c r="P430" s="441"/>
      <c r="Q430" s="441"/>
      <c r="R430" s="441"/>
      <c r="S430" s="441"/>
      <c r="T430" s="441"/>
      <c r="U430" s="441"/>
      <c r="V430" s="441"/>
      <c r="W430" s="441"/>
      <c r="X430" s="441"/>
      <c r="Y430" s="441"/>
      <c r="Z430" s="441"/>
    </row>
    <row r="431" spans="1:26" ht="12.75" customHeight="1" x14ac:dyDescent="0.2">
      <c r="A431" s="441"/>
      <c r="B431" s="441"/>
      <c r="C431" s="447"/>
      <c r="D431" s="447"/>
      <c r="E431" s="447"/>
      <c r="F431" s="447"/>
      <c r="G431" s="447"/>
      <c r="H431" s="447"/>
      <c r="I431" s="447"/>
      <c r="J431" s="447"/>
      <c r="K431" s="447"/>
      <c r="L431" s="447"/>
      <c r="M431" s="447"/>
      <c r="N431" s="447"/>
      <c r="O431" s="447"/>
      <c r="P431" s="441"/>
      <c r="Q431" s="441"/>
      <c r="R431" s="441"/>
      <c r="S431" s="441"/>
      <c r="T431" s="441"/>
      <c r="U431" s="441"/>
      <c r="V431" s="441"/>
      <c r="W431" s="441"/>
      <c r="X431" s="441"/>
      <c r="Y431" s="441"/>
      <c r="Z431" s="441"/>
    </row>
    <row r="432" spans="1:26" ht="12.75" customHeight="1" x14ac:dyDescent="0.2">
      <c r="A432" s="441"/>
      <c r="B432" s="441"/>
      <c r="C432" s="447"/>
      <c r="D432" s="447"/>
      <c r="E432" s="447"/>
      <c r="F432" s="447"/>
      <c r="G432" s="447"/>
      <c r="H432" s="447"/>
      <c r="I432" s="447"/>
      <c r="J432" s="447"/>
      <c r="K432" s="447"/>
      <c r="L432" s="447"/>
      <c r="M432" s="447"/>
      <c r="N432" s="447"/>
      <c r="O432" s="447"/>
      <c r="P432" s="441"/>
      <c r="Q432" s="441"/>
      <c r="R432" s="441"/>
      <c r="S432" s="441"/>
      <c r="T432" s="441"/>
      <c r="U432" s="441"/>
      <c r="V432" s="441"/>
      <c r="W432" s="441"/>
      <c r="X432" s="441"/>
      <c r="Y432" s="441"/>
      <c r="Z432" s="441"/>
    </row>
    <row r="433" spans="1:26" ht="12.75" customHeight="1" x14ac:dyDescent="0.2">
      <c r="A433" s="441"/>
      <c r="B433" s="441"/>
      <c r="C433" s="447"/>
      <c r="D433" s="447"/>
      <c r="E433" s="447"/>
      <c r="F433" s="447"/>
      <c r="G433" s="447"/>
      <c r="H433" s="447"/>
      <c r="I433" s="447"/>
      <c r="J433" s="447"/>
      <c r="K433" s="447"/>
      <c r="L433" s="447"/>
      <c r="M433" s="447"/>
      <c r="N433" s="447"/>
      <c r="O433" s="447"/>
      <c r="P433" s="441"/>
      <c r="Q433" s="441"/>
      <c r="R433" s="441"/>
      <c r="S433" s="441"/>
      <c r="T433" s="441"/>
      <c r="U433" s="441"/>
      <c r="V433" s="441"/>
      <c r="W433" s="441"/>
      <c r="X433" s="441"/>
      <c r="Y433" s="441"/>
      <c r="Z433" s="441"/>
    </row>
    <row r="434" spans="1:26" ht="12.75" customHeight="1" x14ac:dyDescent="0.2">
      <c r="A434" s="441"/>
      <c r="B434" s="441"/>
      <c r="C434" s="447"/>
      <c r="D434" s="447"/>
      <c r="E434" s="447"/>
      <c r="F434" s="447"/>
      <c r="G434" s="447"/>
      <c r="H434" s="447"/>
      <c r="I434" s="447"/>
      <c r="J434" s="447"/>
      <c r="K434" s="447"/>
      <c r="L434" s="447"/>
      <c r="M434" s="447"/>
      <c r="N434" s="447"/>
      <c r="O434" s="447"/>
      <c r="P434" s="441"/>
      <c r="Q434" s="441"/>
      <c r="R434" s="441"/>
      <c r="S434" s="441"/>
      <c r="T434" s="441"/>
      <c r="U434" s="441"/>
      <c r="V434" s="441"/>
      <c r="W434" s="441"/>
      <c r="X434" s="441"/>
      <c r="Y434" s="441"/>
      <c r="Z434" s="441"/>
    </row>
    <row r="435" spans="1:26" ht="12.75" customHeight="1" x14ac:dyDescent="0.2">
      <c r="A435" s="441"/>
      <c r="B435" s="441"/>
      <c r="C435" s="447"/>
      <c r="D435" s="447"/>
      <c r="E435" s="447"/>
      <c r="F435" s="447"/>
      <c r="G435" s="447"/>
      <c r="H435" s="447"/>
      <c r="I435" s="447"/>
      <c r="J435" s="447"/>
      <c r="K435" s="447"/>
      <c r="L435" s="447"/>
      <c r="M435" s="447"/>
      <c r="N435" s="447"/>
      <c r="O435" s="447"/>
      <c r="P435" s="441"/>
      <c r="Q435" s="441"/>
      <c r="R435" s="441"/>
      <c r="S435" s="441"/>
      <c r="T435" s="441"/>
      <c r="U435" s="441"/>
      <c r="V435" s="441"/>
      <c r="W435" s="441"/>
      <c r="X435" s="441"/>
      <c r="Y435" s="441"/>
      <c r="Z435" s="441"/>
    </row>
    <row r="436" spans="1:26" ht="12.75" customHeight="1" x14ac:dyDescent="0.2">
      <c r="A436" s="441"/>
      <c r="B436" s="441"/>
      <c r="C436" s="447"/>
      <c r="D436" s="447"/>
      <c r="E436" s="447"/>
      <c r="F436" s="447"/>
      <c r="G436" s="447"/>
      <c r="H436" s="447"/>
      <c r="I436" s="447"/>
      <c r="J436" s="447"/>
      <c r="K436" s="447"/>
      <c r="L436" s="447"/>
      <c r="M436" s="447"/>
      <c r="N436" s="447"/>
      <c r="O436" s="447"/>
      <c r="P436" s="441"/>
      <c r="Q436" s="441"/>
      <c r="R436" s="441"/>
      <c r="S436" s="441"/>
      <c r="T436" s="441"/>
      <c r="U436" s="441"/>
      <c r="V436" s="441"/>
      <c r="W436" s="441"/>
      <c r="X436" s="441"/>
      <c r="Y436" s="441"/>
      <c r="Z436" s="441"/>
    </row>
    <row r="437" spans="1:26" ht="12.75" customHeight="1" x14ac:dyDescent="0.2">
      <c r="A437" s="441"/>
      <c r="B437" s="441"/>
      <c r="C437" s="447"/>
      <c r="D437" s="447"/>
      <c r="E437" s="447"/>
      <c r="F437" s="447"/>
      <c r="G437" s="447"/>
      <c r="H437" s="447"/>
      <c r="I437" s="447"/>
      <c r="J437" s="447"/>
      <c r="K437" s="447"/>
      <c r="L437" s="447"/>
      <c r="M437" s="447"/>
      <c r="N437" s="447"/>
      <c r="O437" s="447"/>
      <c r="P437" s="441"/>
      <c r="Q437" s="441"/>
      <c r="R437" s="441"/>
      <c r="S437" s="441"/>
      <c r="T437" s="441"/>
      <c r="U437" s="441"/>
      <c r="V437" s="441"/>
      <c r="W437" s="441"/>
      <c r="X437" s="441"/>
      <c r="Y437" s="441"/>
      <c r="Z437" s="441"/>
    </row>
    <row r="438" spans="1:26" ht="12.75" customHeight="1" x14ac:dyDescent="0.2">
      <c r="A438" s="441"/>
      <c r="B438" s="441"/>
      <c r="C438" s="447"/>
      <c r="D438" s="447"/>
      <c r="E438" s="447"/>
      <c r="F438" s="447"/>
      <c r="G438" s="447"/>
      <c r="H438" s="447"/>
      <c r="I438" s="447"/>
      <c r="J438" s="447"/>
      <c r="K438" s="447"/>
      <c r="L438" s="447"/>
      <c r="M438" s="447"/>
      <c r="N438" s="447"/>
      <c r="O438" s="447"/>
      <c r="P438" s="441"/>
      <c r="Q438" s="441"/>
      <c r="R438" s="441"/>
      <c r="S438" s="441"/>
      <c r="T438" s="441"/>
      <c r="U438" s="441"/>
      <c r="V438" s="441"/>
      <c r="W438" s="441"/>
      <c r="X438" s="441"/>
      <c r="Y438" s="441"/>
      <c r="Z438" s="441"/>
    </row>
    <row r="439" spans="1:26" ht="12.75" customHeight="1" x14ac:dyDescent="0.2">
      <c r="A439" s="441"/>
      <c r="B439" s="441"/>
      <c r="C439" s="447"/>
      <c r="D439" s="447"/>
      <c r="E439" s="447"/>
      <c r="F439" s="447"/>
      <c r="G439" s="447"/>
      <c r="H439" s="447"/>
      <c r="I439" s="447"/>
      <c r="J439" s="447"/>
      <c r="K439" s="447"/>
      <c r="L439" s="447"/>
      <c r="M439" s="447"/>
      <c r="N439" s="447"/>
      <c r="O439" s="447"/>
      <c r="P439" s="441"/>
      <c r="Q439" s="441"/>
      <c r="R439" s="441"/>
      <c r="S439" s="441"/>
      <c r="T439" s="441"/>
      <c r="U439" s="441"/>
      <c r="V439" s="441"/>
      <c r="W439" s="441"/>
      <c r="X439" s="441"/>
      <c r="Y439" s="441"/>
      <c r="Z439" s="441"/>
    </row>
    <row r="440" spans="1:26" ht="12.75" customHeight="1" x14ac:dyDescent="0.2">
      <c r="A440" s="441"/>
      <c r="B440" s="441"/>
      <c r="C440" s="447"/>
      <c r="D440" s="447"/>
      <c r="E440" s="447"/>
      <c r="F440" s="447"/>
      <c r="G440" s="447"/>
      <c r="H440" s="447"/>
      <c r="I440" s="447"/>
      <c r="J440" s="447"/>
      <c r="K440" s="447"/>
      <c r="L440" s="447"/>
      <c r="M440" s="447"/>
      <c r="N440" s="447"/>
      <c r="O440" s="447"/>
      <c r="P440" s="441"/>
      <c r="Q440" s="441"/>
      <c r="R440" s="441"/>
      <c r="S440" s="441"/>
      <c r="T440" s="441"/>
      <c r="U440" s="441"/>
      <c r="V440" s="441"/>
      <c r="W440" s="441"/>
      <c r="X440" s="441"/>
      <c r="Y440" s="441"/>
      <c r="Z440" s="441"/>
    </row>
    <row r="441" spans="1:26" ht="12.75" customHeight="1" x14ac:dyDescent="0.2">
      <c r="A441" s="441"/>
      <c r="B441" s="441"/>
      <c r="C441" s="447"/>
      <c r="D441" s="447"/>
      <c r="E441" s="447"/>
      <c r="F441" s="447"/>
      <c r="G441" s="447"/>
      <c r="H441" s="447"/>
      <c r="I441" s="447"/>
      <c r="J441" s="447"/>
      <c r="K441" s="447"/>
      <c r="L441" s="447"/>
      <c r="M441" s="447"/>
      <c r="N441" s="447"/>
      <c r="O441" s="447"/>
      <c r="P441" s="441"/>
      <c r="Q441" s="441"/>
      <c r="R441" s="441"/>
      <c r="S441" s="441"/>
      <c r="T441" s="441"/>
      <c r="U441" s="441"/>
      <c r="V441" s="441"/>
      <c r="W441" s="441"/>
      <c r="X441" s="441"/>
      <c r="Y441" s="441"/>
      <c r="Z441" s="441"/>
    </row>
    <row r="442" spans="1:26" ht="12.75" customHeight="1" x14ac:dyDescent="0.2">
      <c r="A442" s="441"/>
      <c r="B442" s="441"/>
      <c r="C442" s="447"/>
      <c r="D442" s="447"/>
      <c r="E442" s="447"/>
      <c r="F442" s="447"/>
      <c r="G442" s="447"/>
      <c r="H442" s="447"/>
      <c r="I442" s="447"/>
      <c r="J442" s="447"/>
      <c r="K442" s="447"/>
      <c r="L442" s="447"/>
      <c r="M442" s="447"/>
      <c r="N442" s="447"/>
      <c r="O442" s="447"/>
      <c r="P442" s="441"/>
      <c r="Q442" s="441"/>
      <c r="R442" s="441"/>
      <c r="S442" s="441"/>
      <c r="T442" s="441"/>
      <c r="U442" s="441"/>
      <c r="V442" s="441"/>
      <c r="W442" s="441"/>
      <c r="X442" s="441"/>
      <c r="Y442" s="441"/>
      <c r="Z442" s="441"/>
    </row>
    <row r="443" spans="1:26" ht="12.75" customHeight="1" x14ac:dyDescent="0.2">
      <c r="A443" s="441"/>
      <c r="B443" s="441"/>
      <c r="C443" s="447"/>
      <c r="D443" s="447"/>
      <c r="E443" s="447"/>
      <c r="F443" s="447"/>
      <c r="G443" s="447"/>
      <c r="H443" s="447"/>
      <c r="I443" s="447"/>
      <c r="J443" s="447"/>
      <c r="K443" s="447"/>
      <c r="L443" s="447"/>
      <c r="M443" s="447"/>
      <c r="N443" s="447"/>
      <c r="O443" s="447"/>
      <c r="P443" s="441"/>
      <c r="Q443" s="441"/>
      <c r="R443" s="441"/>
      <c r="S443" s="441"/>
      <c r="T443" s="441"/>
      <c r="U443" s="441"/>
      <c r="V443" s="441"/>
      <c r="W443" s="441"/>
      <c r="X443" s="441"/>
      <c r="Y443" s="441"/>
      <c r="Z443" s="441"/>
    </row>
    <row r="444" spans="1:26" ht="12.75" customHeight="1" x14ac:dyDescent="0.2">
      <c r="A444" s="441"/>
      <c r="B444" s="441"/>
      <c r="C444" s="447"/>
      <c r="D444" s="447"/>
      <c r="E444" s="447"/>
      <c r="F444" s="447"/>
      <c r="G444" s="447"/>
      <c r="H444" s="447"/>
      <c r="I444" s="447"/>
      <c r="J444" s="447"/>
      <c r="K444" s="447"/>
      <c r="L444" s="447"/>
      <c r="M444" s="447"/>
      <c r="N444" s="447"/>
      <c r="O444" s="447"/>
      <c r="P444" s="441"/>
      <c r="Q444" s="441"/>
      <c r="R444" s="441"/>
      <c r="S444" s="441"/>
      <c r="T444" s="441"/>
      <c r="U444" s="441"/>
      <c r="V444" s="441"/>
      <c r="W444" s="441"/>
      <c r="X444" s="441"/>
      <c r="Y444" s="441"/>
      <c r="Z444" s="441"/>
    </row>
    <row r="445" spans="1:26" ht="12.75" customHeight="1" x14ac:dyDescent="0.2">
      <c r="A445" s="441"/>
      <c r="B445" s="441"/>
      <c r="C445" s="447"/>
      <c r="D445" s="447"/>
      <c r="E445" s="447"/>
      <c r="F445" s="447"/>
      <c r="G445" s="447"/>
      <c r="H445" s="447"/>
      <c r="I445" s="447"/>
      <c r="J445" s="447"/>
      <c r="K445" s="447"/>
      <c r="L445" s="447"/>
      <c r="M445" s="447"/>
      <c r="N445" s="447"/>
      <c r="O445" s="447"/>
      <c r="P445" s="441"/>
      <c r="Q445" s="441"/>
      <c r="R445" s="441"/>
      <c r="S445" s="441"/>
      <c r="T445" s="441"/>
      <c r="U445" s="441"/>
      <c r="V445" s="441"/>
      <c r="W445" s="441"/>
      <c r="X445" s="441"/>
      <c r="Y445" s="441"/>
      <c r="Z445" s="441"/>
    </row>
    <row r="446" spans="1:26" ht="12.75" customHeight="1" x14ac:dyDescent="0.2">
      <c r="A446" s="441"/>
      <c r="B446" s="441"/>
      <c r="C446" s="447"/>
      <c r="D446" s="447"/>
      <c r="E446" s="447"/>
      <c r="F446" s="447"/>
      <c r="G446" s="447"/>
      <c r="H446" s="447"/>
      <c r="I446" s="447"/>
      <c r="J446" s="447"/>
      <c r="K446" s="447"/>
      <c r="L446" s="447"/>
      <c r="M446" s="447"/>
      <c r="N446" s="447"/>
      <c r="O446" s="447"/>
      <c r="P446" s="441"/>
      <c r="Q446" s="441"/>
      <c r="R446" s="441"/>
      <c r="S446" s="441"/>
      <c r="T446" s="441"/>
      <c r="U446" s="441"/>
      <c r="V446" s="441"/>
      <c r="W446" s="441"/>
      <c r="X446" s="441"/>
      <c r="Y446" s="441"/>
      <c r="Z446" s="441"/>
    </row>
    <row r="447" spans="1:26" ht="12.75" customHeight="1" x14ac:dyDescent="0.2">
      <c r="A447" s="441"/>
      <c r="B447" s="441"/>
      <c r="C447" s="447"/>
      <c r="D447" s="447"/>
      <c r="E447" s="447"/>
      <c r="F447" s="447"/>
      <c r="G447" s="447"/>
      <c r="H447" s="447"/>
      <c r="I447" s="447"/>
      <c r="J447" s="447"/>
      <c r="K447" s="447"/>
      <c r="L447" s="447"/>
      <c r="M447" s="447"/>
      <c r="N447" s="447"/>
      <c r="O447" s="447"/>
      <c r="P447" s="441"/>
      <c r="Q447" s="441"/>
      <c r="R447" s="441"/>
      <c r="S447" s="441"/>
      <c r="T447" s="441"/>
      <c r="U447" s="441"/>
      <c r="V447" s="441"/>
      <c r="W447" s="441"/>
      <c r="X447" s="441"/>
      <c r="Y447" s="441"/>
      <c r="Z447" s="441"/>
    </row>
    <row r="448" spans="1:26" ht="12.75" customHeight="1" x14ac:dyDescent="0.2">
      <c r="A448" s="441"/>
      <c r="B448" s="441"/>
      <c r="C448" s="447"/>
      <c r="D448" s="447"/>
      <c r="E448" s="447"/>
      <c r="F448" s="447"/>
      <c r="G448" s="447"/>
      <c r="H448" s="447"/>
      <c r="I448" s="447"/>
      <c r="J448" s="447"/>
      <c r="K448" s="447"/>
      <c r="L448" s="447"/>
      <c r="M448" s="447"/>
      <c r="N448" s="447"/>
      <c r="O448" s="447"/>
      <c r="P448" s="441"/>
      <c r="Q448" s="441"/>
      <c r="R448" s="441"/>
      <c r="S448" s="441"/>
      <c r="T448" s="441"/>
      <c r="U448" s="441"/>
      <c r="V448" s="441"/>
      <c r="W448" s="441"/>
      <c r="X448" s="441"/>
      <c r="Y448" s="441"/>
      <c r="Z448" s="441"/>
    </row>
    <row r="449" spans="1:26" ht="12.75" customHeight="1" x14ac:dyDescent="0.2">
      <c r="A449" s="441"/>
      <c r="B449" s="441"/>
      <c r="C449" s="447"/>
      <c r="D449" s="447"/>
      <c r="E449" s="447"/>
      <c r="F449" s="447"/>
      <c r="G449" s="447"/>
      <c r="H449" s="447"/>
      <c r="I449" s="447"/>
      <c r="J449" s="447"/>
      <c r="K449" s="447"/>
      <c r="L449" s="447"/>
      <c r="M449" s="447"/>
      <c r="N449" s="447"/>
      <c r="O449" s="447"/>
      <c r="P449" s="441"/>
      <c r="Q449" s="441"/>
      <c r="R449" s="441"/>
      <c r="S449" s="441"/>
      <c r="T449" s="441"/>
      <c r="U449" s="441"/>
      <c r="V449" s="441"/>
      <c r="W449" s="441"/>
      <c r="X449" s="441"/>
      <c r="Y449" s="441"/>
      <c r="Z449" s="441"/>
    </row>
    <row r="450" spans="1:26" ht="12.75" customHeight="1" x14ac:dyDescent="0.2">
      <c r="A450" s="441"/>
      <c r="B450" s="441"/>
      <c r="C450" s="447"/>
      <c r="D450" s="447"/>
      <c r="E450" s="447"/>
      <c r="F450" s="447"/>
      <c r="G450" s="447"/>
      <c r="H450" s="447"/>
      <c r="I450" s="447"/>
      <c r="J450" s="447"/>
      <c r="K450" s="447"/>
      <c r="L450" s="447"/>
      <c r="M450" s="447"/>
      <c r="N450" s="447"/>
      <c r="O450" s="447"/>
      <c r="P450" s="441"/>
      <c r="Q450" s="441"/>
      <c r="R450" s="441"/>
      <c r="S450" s="441"/>
      <c r="T450" s="441"/>
      <c r="U450" s="441"/>
      <c r="V450" s="441"/>
      <c r="W450" s="441"/>
      <c r="X450" s="441"/>
      <c r="Y450" s="441"/>
      <c r="Z450" s="441"/>
    </row>
    <row r="451" spans="1:26" ht="12.75" customHeight="1" x14ac:dyDescent="0.2">
      <c r="A451" s="441"/>
      <c r="B451" s="441"/>
      <c r="C451" s="447"/>
      <c r="D451" s="447"/>
      <c r="E451" s="447"/>
      <c r="F451" s="447"/>
      <c r="G451" s="447"/>
      <c r="H451" s="447"/>
      <c r="I451" s="447"/>
      <c r="J451" s="447"/>
      <c r="K451" s="447"/>
      <c r="L451" s="447"/>
      <c r="M451" s="447"/>
      <c r="N451" s="447"/>
      <c r="O451" s="447"/>
      <c r="P451" s="441"/>
      <c r="Q451" s="441"/>
      <c r="R451" s="441"/>
      <c r="S451" s="441"/>
      <c r="T451" s="441"/>
      <c r="U451" s="441"/>
      <c r="V451" s="441"/>
      <c r="W451" s="441"/>
      <c r="X451" s="441"/>
      <c r="Y451" s="441"/>
      <c r="Z451" s="441"/>
    </row>
    <row r="452" spans="1:26" ht="12.75" customHeight="1" x14ac:dyDescent="0.2">
      <c r="A452" s="441"/>
      <c r="B452" s="441"/>
      <c r="C452" s="447"/>
      <c r="D452" s="447"/>
      <c r="E452" s="447"/>
      <c r="F452" s="447"/>
      <c r="G452" s="447"/>
      <c r="H452" s="447"/>
      <c r="I452" s="447"/>
      <c r="J452" s="447"/>
      <c r="K452" s="447"/>
      <c r="L452" s="447"/>
      <c r="M452" s="447"/>
      <c r="N452" s="447"/>
      <c r="O452" s="447"/>
      <c r="P452" s="441"/>
      <c r="Q452" s="441"/>
      <c r="R452" s="441"/>
      <c r="S452" s="441"/>
      <c r="T452" s="441"/>
      <c r="U452" s="441"/>
      <c r="V452" s="441"/>
      <c r="W452" s="441"/>
      <c r="X452" s="441"/>
      <c r="Y452" s="441"/>
      <c r="Z452" s="441"/>
    </row>
    <row r="453" spans="1:26" ht="12.75" customHeight="1" x14ac:dyDescent="0.2">
      <c r="A453" s="441"/>
      <c r="B453" s="441"/>
      <c r="C453" s="447"/>
      <c r="D453" s="447"/>
      <c r="E453" s="447"/>
      <c r="F453" s="447"/>
      <c r="G453" s="447"/>
      <c r="H453" s="447"/>
      <c r="I453" s="447"/>
      <c r="J453" s="447"/>
      <c r="K453" s="447"/>
      <c r="L453" s="447"/>
      <c r="M453" s="447"/>
      <c r="N453" s="447"/>
      <c r="O453" s="447"/>
      <c r="P453" s="441"/>
      <c r="Q453" s="441"/>
      <c r="R453" s="441"/>
      <c r="S453" s="441"/>
      <c r="T453" s="441"/>
      <c r="U453" s="441"/>
      <c r="V453" s="441"/>
      <c r="W453" s="441"/>
      <c r="X453" s="441"/>
      <c r="Y453" s="441"/>
      <c r="Z453" s="441"/>
    </row>
    <row r="454" spans="1:26" ht="12.75" customHeight="1" x14ac:dyDescent="0.2">
      <c r="A454" s="441"/>
      <c r="B454" s="441"/>
      <c r="C454" s="447"/>
      <c r="D454" s="447"/>
      <c r="E454" s="447"/>
      <c r="F454" s="447"/>
      <c r="G454" s="447"/>
      <c r="H454" s="447"/>
      <c r="I454" s="447"/>
      <c r="J454" s="447"/>
      <c r="K454" s="447"/>
      <c r="L454" s="447"/>
      <c r="M454" s="447"/>
      <c r="N454" s="447"/>
      <c r="O454" s="447"/>
      <c r="P454" s="441"/>
      <c r="Q454" s="441"/>
      <c r="R454" s="441"/>
      <c r="S454" s="441"/>
      <c r="T454" s="441"/>
      <c r="U454" s="441"/>
      <c r="V454" s="441"/>
      <c r="W454" s="441"/>
      <c r="X454" s="441"/>
      <c r="Y454" s="441"/>
      <c r="Z454" s="441"/>
    </row>
    <row r="455" spans="1:26" ht="12.75" customHeight="1" x14ac:dyDescent="0.2">
      <c r="A455" s="441"/>
      <c r="B455" s="441"/>
      <c r="C455" s="447"/>
      <c r="D455" s="447"/>
      <c r="E455" s="447"/>
      <c r="F455" s="447"/>
      <c r="G455" s="447"/>
      <c r="H455" s="447"/>
      <c r="I455" s="447"/>
      <c r="J455" s="447"/>
      <c r="K455" s="447"/>
      <c r="L455" s="447"/>
      <c r="M455" s="447"/>
      <c r="N455" s="447"/>
      <c r="O455" s="447"/>
      <c r="P455" s="441"/>
      <c r="Q455" s="441"/>
      <c r="R455" s="441"/>
      <c r="S455" s="441"/>
      <c r="T455" s="441"/>
      <c r="U455" s="441"/>
      <c r="V455" s="441"/>
      <c r="W455" s="441"/>
      <c r="X455" s="441"/>
      <c r="Y455" s="441"/>
      <c r="Z455" s="441"/>
    </row>
    <row r="456" spans="1:26" ht="12.75" customHeight="1" x14ac:dyDescent="0.2">
      <c r="A456" s="441"/>
      <c r="B456" s="441"/>
      <c r="C456" s="447"/>
      <c r="D456" s="447"/>
      <c r="E456" s="447"/>
      <c r="F456" s="447"/>
      <c r="G456" s="447"/>
      <c r="H456" s="447"/>
      <c r="I456" s="447"/>
      <c r="J456" s="447"/>
      <c r="K456" s="447"/>
      <c r="L456" s="447"/>
      <c r="M456" s="447"/>
      <c r="N456" s="447"/>
      <c r="O456" s="447"/>
      <c r="P456" s="441"/>
      <c r="Q456" s="441"/>
      <c r="R456" s="441"/>
      <c r="S456" s="441"/>
      <c r="T456" s="441"/>
      <c r="U456" s="441"/>
      <c r="V456" s="441"/>
      <c r="W456" s="441"/>
      <c r="X456" s="441"/>
      <c r="Y456" s="441"/>
      <c r="Z456" s="441"/>
    </row>
    <row r="457" spans="1:26" ht="12.75" customHeight="1" x14ac:dyDescent="0.2">
      <c r="A457" s="441"/>
      <c r="B457" s="441"/>
      <c r="C457" s="447"/>
      <c r="D457" s="447"/>
      <c r="E457" s="447"/>
      <c r="F457" s="447"/>
      <c r="G457" s="447"/>
      <c r="H457" s="447"/>
      <c r="I457" s="447"/>
      <c r="J457" s="447"/>
      <c r="K457" s="447"/>
      <c r="L457" s="447"/>
      <c r="M457" s="447"/>
      <c r="N457" s="447"/>
      <c r="O457" s="447"/>
      <c r="P457" s="441"/>
      <c r="Q457" s="441"/>
      <c r="R457" s="441"/>
      <c r="S457" s="441"/>
      <c r="T457" s="441"/>
      <c r="U457" s="441"/>
      <c r="V457" s="441"/>
      <c r="W457" s="441"/>
      <c r="X457" s="441"/>
      <c r="Y457" s="441"/>
      <c r="Z457" s="441"/>
    </row>
    <row r="458" spans="1:26" ht="12.75" customHeight="1" x14ac:dyDescent="0.2">
      <c r="A458" s="441"/>
      <c r="B458" s="441"/>
      <c r="C458" s="447"/>
      <c r="D458" s="447"/>
      <c r="E458" s="447"/>
      <c r="F458" s="447"/>
      <c r="G458" s="447"/>
      <c r="H458" s="447"/>
      <c r="I458" s="447"/>
      <c r="J458" s="447"/>
      <c r="K458" s="447"/>
      <c r="L458" s="447"/>
      <c r="M458" s="447"/>
      <c r="N458" s="447"/>
      <c r="O458" s="447"/>
      <c r="P458" s="441"/>
      <c r="Q458" s="441"/>
      <c r="R458" s="441"/>
      <c r="S458" s="441"/>
      <c r="T458" s="441"/>
      <c r="U458" s="441"/>
      <c r="V458" s="441"/>
      <c r="W458" s="441"/>
      <c r="X458" s="441"/>
      <c r="Y458" s="441"/>
      <c r="Z458" s="441"/>
    </row>
    <row r="459" spans="1:26" ht="12.75" customHeight="1" x14ac:dyDescent="0.2">
      <c r="A459" s="441"/>
      <c r="B459" s="441"/>
      <c r="C459" s="447"/>
      <c r="D459" s="447"/>
      <c r="E459" s="447"/>
      <c r="F459" s="447"/>
      <c r="G459" s="447"/>
      <c r="H459" s="447"/>
      <c r="I459" s="447"/>
      <c r="J459" s="447"/>
      <c r="K459" s="447"/>
      <c r="L459" s="447"/>
      <c r="M459" s="447"/>
      <c r="N459" s="447"/>
      <c r="O459" s="447"/>
      <c r="P459" s="441"/>
      <c r="Q459" s="441"/>
      <c r="R459" s="441"/>
      <c r="S459" s="441"/>
      <c r="T459" s="441"/>
      <c r="U459" s="441"/>
      <c r="V459" s="441"/>
      <c r="W459" s="441"/>
      <c r="X459" s="441"/>
      <c r="Y459" s="441"/>
      <c r="Z459" s="441"/>
    </row>
    <row r="460" spans="1:26" ht="12.75" customHeight="1" x14ac:dyDescent="0.2">
      <c r="A460" s="441"/>
      <c r="B460" s="441"/>
      <c r="C460" s="447"/>
      <c r="D460" s="447"/>
      <c r="E460" s="447"/>
      <c r="F460" s="447"/>
      <c r="G460" s="447"/>
      <c r="H460" s="447"/>
      <c r="I460" s="447"/>
      <c r="J460" s="447"/>
      <c r="K460" s="447"/>
      <c r="L460" s="447"/>
      <c r="M460" s="447"/>
      <c r="N460" s="447"/>
      <c r="O460" s="447"/>
      <c r="P460" s="441"/>
      <c r="Q460" s="441"/>
      <c r="R460" s="441"/>
      <c r="S460" s="441"/>
      <c r="T460" s="441"/>
      <c r="U460" s="441"/>
      <c r="V460" s="441"/>
      <c r="W460" s="441"/>
      <c r="X460" s="441"/>
      <c r="Y460" s="441"/>
      <c r="Z460" s="441"/>
    </row>
    <row r="461" spans="1:26" ht="12.75" customHeight="1" x14ac:dyDescent="0.2">
      <c r="A461" s="441"/>
      <c r="B461" s="441"/>
      <c r="C461" s="447"/>
      <c r="D461" s="447"/>
      <c r="E461" s="447"/>
      <c r="F461" s="447"/>
      <c r="G461" s="447"/>
      <c r="H461" s="447"/>
      <c r="I461" s="447"/>
      <c r="J461" s="447"/>
      <c r="K461" s="447"/>
      <c r="L461" s="447"/>
      <c r="M461" s="447"/>
      <c r="N461" s="447"/>
      <c r="O461" s="447"/>
      <c r="P461" s="441"/>
      <c r="Q461" s="441"/>
      <c r="R461" s="441"/>
      <c r="S461" s="441"/>
      <c r="T461" s="441"/>
      <c r="U461" s="441"/>
      <c r="V461" s="441"/>
      <c r="W461" s="441"/>
      <c r="X461" s="441"/>
      <c r="Y461" s="441"/>
      <c r="Z461" s="441"/>
    </row>
    <row r="462" spans="1:26" ht="12.75" customHeight="1" x14ac:dyDescent="0.2">
      <c r="A462" s="441"/>
      <c r="B462" s="441"/>
      <c r="C462" s="447"/>
      <c r="D462" s="447"/>
      <c r="E462" s="447"/>
      <c r="F462" s="447"/>
      <c r="G462" s="447"/>
      <c r="H462" s="447"/>
      <c r="I462" s="447"/>
      <c r="J462" s="447"/>
      <c r="K462" s="447"/>
      <c r="L462" s="447"/>
      <c r="M462" s="447"/>
      <c r="N462" s="447"/>
      <c r="O462" s="447"/>
      <c r="P462" s="441"/>
      <c r="Q462" s="441"/>
      <c r="R462" s="441"/>
      <c r="S462" s="441"/>
      <c r="T462" s="441"/>
      <c r="U462" s="441"/>
      <c r="V462" s="441"/>
      <c r="W462" s="441"/>
      <c r="X462" s="441"/>
      <c r="Y462" s="441"/>
      <c r="Z462" s="441"/>
    </row>
    <row r="463" spans="1:26" ht="12.75" customHeight="1" x14ac:dyDescent="0.2">
      <c r="A463" s="441"/>
      <c r="B463" s="441"/>
      <c r="C463" s="447"/>
      <c r="D463" s="447"/>
      <c r="E463" s="447"/>
      <c r="F463" s="447"/>
      <c r="G463" s="447"/>
      <c r="H463" s="447"/>
      <c r="I463" s="447"/>
      <c r="J463" s="447"/>
      <c r="K463" s="447"/>
      <c r="L463" s="447"/>
      <c r="M463" s="447"/>
      <c r="N463" s="447"/>
      <c r="O463" s="447"/>
      <c r="P463" s="441"/>
      <c r="Q463" s="441"/>
      <c r="R463" s="441"/>
      <c r="S463" s="441"/>
      <c r="T463" s="441"/>
      <c r="U463" s="441"/>
      <c r="V463" s="441"/>
      <c r="W463" s="441"/>
      <c r="X463" s="441"/>
      <c r="Y463" s="441"/>
      <c r="Z463" s="441"/>
    </row>
    <row r="464" spans="1:26" ht="12.75" customHeight="1" x14ac:dyDescent="0.2">
      <c r="A464" s="441"/>
      <c r="B464" s="441"/>
      <c r="C464" s="447"/>
      <c r="D464" s="447"/>
      <c r="E464" s="447"/>
      <c r="F464" s="447"/>
      <c r="G464" s="447"/>
      <c r="H464" s="447"/>
      <c r="I464" s="447"/>
      <c r="J464" s="447"/>
      <c r="K464" s="447"/>
      <c r="L464" s="447"/>
      <c r="M464" s="447"/>
      <c r="N464" s="447"/>
      <c r="O464" s="447"/>
      <c r="P464" s="441"/>
      <c r="Q464" s="441"/>
      <c r="R464" s="441"/>
      <c r="S464" s="441"/>
      <c r="T464" s="441"/>
      <c r="U464" s="441"/>
      <c r="V464" s="441"/>
      <c r="W464" s="441"/>
      <c r="X464" s="441"/>
      <c r="Y464" s="441"/>
      <c r="Z464" s="441"/>
    </row>
    <row r="465" spans="1:26" ht="12.75" customHeight="1" x14ac:dyDescent="0.2">
      <c r="A465" s="441"/>
      <c r="B465" s="441"/>
      <c r="C465" s="447"/>
      <c r="D465" s="447"/>
      <c r="E465" s="447"/>
      <c r="F465" s="447"/>
      <c r="G465" s="447"/>
      <c r="H465" s="447"/>
      <c r="I465" s="447"/>
      <c r="J465" s="447"/>
      <c r="K465" s="447"/>
      <c r="L465" s="447"/>
      <c r="M465" s="447"/>
      <c r="N465" s="447"/>
      <c r="O465" s="447"/>
      <c r="P465" s="441"/>
      <c r="Q465" s="441"/>
      <c r="R465" s="441"/>
      <c r="S465" s="441"/>
      <c r="T465" s="441"/>
      <c r="U465" s="441"/>
      <c r="V465" s="441"/>
      <c r="W465" s="441"/>
      <c r="X465" s="441"/>
      <c r="Y465" s="441"/>
      <c r="Z465" s="441"/>
    </row>
    <row r="466" spans="1:26" ht="12.75" customHeight="1" x14ac:dyDescent="0.2">
      <c r="A466" s="441"/>
      <c r="B466" s="441"/>
      <c r="C466" s="447"/>
      <c r="D466" s="447"/>
      <c r="E466" s="447"/>
      <c r="F466" s="447"/>
      <c r="G466" s="447"/>
      <c r="H466" s="447"/>
      <c r="I466" s="447"/>
      <c r="J466" s="447"/>
      <c r="K466" s="447"/>
      <c r="L466" s="447"/>
      <c r="M466" s="447"/>
      <c r="N466" s="447"/>
      <c r="O466" s="447"/>
      <c r="P466" s="441"/>
      <c r="Q466" s="441"/>
      <c r="R466" s="441"/>
      <c r="S466" s="441"/>
      <c r="T466" s="441"/>
      <c r="U466" s="441"/>
      <c r="V466" s="441"/>
      <c r="W466" s="441"/>
      <c r="X466" s="441"/>
      <c r="Y466" s="441"/>
      <c r="Z466" s="441"/>
    </row>
    <row r="467" spans="1:26" ht="12.75" customHeight="1" x14ac:dyDescent="0.2">
      <c r="A467" s="441"/>
      <c r="B467" s="441"/>
      <c r="C467" s="447"/>
      <c r="D467" s="447"/>
      <c r="E467" s="447"/>
      <c r="F467" s="447"/>
      <c r="G467" s="447"/>
      <c r="H467" s="447"/>
      <c r="I467" s="447"/>
      <c r="J467" s="447"/>
      <c r="K467" s="447"/>
      <c r="L467" s="447"/>
      <c r="M467" s="447"/>
      <c r="N467" s="447"/>
      <c r="O467" s="447"/>
      <c r="P467" s="441"/>
      <c r="Q467" s="441"/>
      <c r="R467" s="441"/>
      <c r="S467" s="441"/>
      <c r="T467" s="441"/>
      <c r="U467" s="441"/>
      <c r="V467" s="441"/>
      <c r="W467" s="441"/>
      <c r="X467" s="441"/>
      <c r="Y467" s="441"/>
      <c r="Z467" s="441"/>
    </row>
    <row r="468" spans="1:26" ht="12.75" customHeight="1" x14ac:dyDescent="0.2">
      <c r="A468" s="441"/>
      <c r="B468" s="441"/>
      <c r="C468" s="447"/>
      <c r="D468" s="447"/>
      <c r="E468" s="447"/>
      <c r="F468" s="447"/>
      <c r="G468" s="447"/>
      <c r="H468" s="447"/>
      <c r="I468" s="447"/>
      <c r="J468" s="447"/>
      <c r="K468" s="447"/>
      <c r="L468" s="447"/>
      <c r="M468" s="447"/>
      <c r="N468" s="447"/>
      <c r="O468" s="447"/>
      <c r="P468" s="441"/>
      <c r="Q468" s="441"/>
      <c r="R468" s="441"/>
      <c r="S468" s="441"/>
      <c r="T468" s="441"/>
      <c r="U468" s="441"/>
      <c r="V468" s="441"/>
      <c r="W468" s="441"/>
      <c r="X468" s="441"/>
      <c r="Y468" s="441"/>
      <c r="Z468" s="441"/>
    </row>
    <row r="469" spans="1:26" ht="12.75" customHeight="1" x14ac:dyDescent="0.2">
      <c r="A469" s="441"/>
      <c r="B469" s="441"/>
      <c r="C469" s="447"/>
      <c r="D469" s="447"/>
      <c r="E469" s="447"/>
      <c r="F469" s="447"/>
      <c r="G469" s="447"/>
      <c r="H469" s="447"/>
      <c r="I469" s="447"/>
      <c r="J469" s="447"/>
      <c r="K469" s="447"/>
      <c r="L469" s="447"/>
      <c r="M469" s="447"/>
      <c r="N469" s="447"/>
      <c r="O469" s="447"/>
      <c r="P469" s="441"/>
      <c r="Q469" s="441"/>
      <c r="R469" s="441"/>
      <c r="S469" s="441"/>
      <c r="T469" s="441"/>
      <c r="U469" s="441"/>
      <c r="V469" s="441"/>
      <c r="W469" s="441"/>
      <c r="X469" s="441"/>
      <c r="Y469" s="441"/>
      <c r="Z469" s="441"/>
    </row>
    <row r="470" spans="1:26" ht="12.75" customHeight="1" x14ac:dyDescent="0.2">
      <c r="A470" s="441"/>
      <c r="B470" s="441"/>
      <c r="C470" s="447"/>
      <c r="D470" s="447"/>
      <c r="E470" s="447"/>
      <c r="F470" s="447"/>
      <c r="G470" s="447"/>
      <c r="H470" s="447"/>
      <c r="I470" s="447"/>
      <c r="J470" s="447"/>
      <c r="K470" s="447"/>
      <c r="L470" s="447"/>
      <c r="M470" s="447"/>
      <c r="N470" s="447"/>
      <c r="O470" s="447"/>
      <c r="P470" s="441"/>
      <c r="Q470" s="441"/>
      <c r="R470" s="441"/>
      <c r="S470" s="441"/>
      <c r="T470" s="441"/>
      <c r="U470" s="441"/>
      <c r="V470" s="441"/>
      <c r="W470" s="441"/>
      <c r="X470" s="441"/>
      <c r="Y470" s="441"/>
      <c r="Z470" s="441"/>
    </row>
    <row r="471" spans="1:26" ht="12.75" customHeight="1" x14ac:dyDescent="0.2">
      <c r="A471" s="441"/>
      <c r="B471" s="441"/>
      <c r="C471" s="447"/>
      <c r="D471" s="447"/>
      <c r="E471" s="447"/>
      <c r="F471" s="447"/>
      <c r="G471" s="447"/>
      <c r="H471" s="447"/>
      <c r="I471" s="447"/>
      <c r="J471" s="447"/>
      <c r="K471" s="447"/>
      <c r="L471" s="447"/>
      <c r="M471" s="447"/>
      <c r="N471" s="447"/>
      <c r="O471" s="447"/>
      <c r="P471" s="441"/>
      <c r="Q471" s="441"/>
      <c r="R471" s="441"/>
      <c r="S471" s="441"/>
      <c r="T471" s="441"/>
      <c r="U471" s="441"/>
      <c r="V471" s="441"/>
      <c r="W471" s="441"/>
      <c r="X471" s="441"/>
      <c r="Y471" s="441"/>
      <c r="Z471" s="441"/>
    </row>
    <row r="472" spans="1:26" ht="12.75" customHeight="1" x14ac:dyDescent="0.2">
      <c r="A472" s="441"/>
      <c r="B472" s="441"/>
      <c r="C472" s="447"/>
      <c r="D472" s="447"/>
      <c r="E472" s="447"/>
      <c r="F472" s="447"/>
      <c r="G472" s="447"/>
      <c r="H472" s="447"/>
      <c r="I472" s="447"/>
      <c r="J472" s="447"/>
      <c r="K472" s="447"/>
      <c r="L472" s="447"/>
      <c r="M472" s="447"/>
      <c r="N472" s="447"/>
      <c r="O472" s="447"/>
      <c r="P472" s="441"/>
      <c r="Q472" s="441"/>
      <c r="R472" s="441"/>
      <c r="S472" s="441"/>
      <c r="T472" s="441"/>
      <c r="U472" s="441"/>
      <c r="V472" s="441"/>
      <c r="W472" s="441"/>
      <c r="X472" s="441"/>
      <c r="Y472" s="441"/>
      <c r="Z472" s="441"/>
    </row>
    <row r="473" spans="1:26" ht="12.75" customHeight="1" x14ac:dyDescent="0.2">
      <c r="A473" s="441"/>
      <c r="B473" s="441"/>
      <c r="C473" s="447"/>
      <c r="D473" s="447"/>
      <c r="E473" s="447"/>
      <c r="F473" s="447"/>
      <c r="G473" s="447"/>
      <c r="H473" s="447"/>
      <c r="I473" s="447"/>
      <c r="J473" s="447"/>
      <c r="K473" s="447"/>
      <c r="L473" s="447"/>
      <c r="M473" s="447"/>
      <c r="N473" s="447"/>
      <c r="O473" s="447"/>
      <c r="P473" s="441"/>
      <c r="Q473" s="441"/>
      <c r="R473" s="441"/>
      <c r="S473" s="441"/>
      <c r="T473" s="441"/>
      <c r="U473" s="441"/>
      <c r="V473" s="441"/>
      <c r="W473" s="441"/>
      <c r="X473" s="441"/>
      <c r="Y473" s="441"/>
      <c r="Z473" s="441"/>
    </row>
    <row r="474" spans="1:26" ht="12.75" customHeight="1" x14ac:dyDescent="0.2">
      <c r="A474" s="441"/>
      <c r="B474" s="441"/>
      <c r="C474" s="447"/>
      <c r="D474" s="447"/>
      <c r="E474" s="447"/>
      <c r="F474" s="447"/>
      <c r="G474" s="447"/>
      <c r="H474" s="447"/>
      <c r="I474" s="447"/>
      <c r="J474" s="447"/>
      <c r="K474" s="447"/>
      <c r="L474" s="447"/>
      <c r="M474" s="447"/>
      <c r="N474" s="447"/>
      <c r="O474" s="447"/>
      <c r="P474" s="441"/>
      <c r="Q474" s="441"/>
      <c r="R474" s="441"/>
      <c r="S474" s="441"/>
      <c r="T474" s="441"/>
      <c r="U474" s="441"/>
      <c r="V474" s="441"/>
      <c r="W474" s="441"/>
      <c r="X474" s="441"/>
      <c r="Y474" s="441"/>
      <c r="Z474" s="441"/>
    </row>
    <row r="475" spans="1:26" ht="12.75" customHeight="1" x14ac:dyDescent="0.2">
      <c r="A475" s="441"/>
      <c r="B475" s="441"/>
      <c r="C475" s="447"/>
      <c r="D475" s="447"/>
      <c r="E475" s="447"/>
      <c r="F475" s="447"/>
      <c r="G475" s="447"/>
      <c r="H475" s="447"/>
      <c r="I475" s="447"/>
      <c r="J475" s="447"/>
      <c r="K475" s="447"/>
      <c r="L475" s="447"/>
      <c r="M475" s="447"/>
      <c r="N475" s="447"/>
      <c r="O475" s="447"/>
      <c r="P475" s="441"/>
      <c r="Q475" s="441"/>
      <c r="R475" s="441"/>
      <c r="S475" s="441"/>
      <c r="T475" s="441"/>
      <c r="U475" s="441"/>
      <c r="V475" s="441"/>
      <c r="W475" s="441"/>
      <c r="X475" s="441"/>
      <c r="Y475" s="441"/>
      <c r="Z475" s="441"/>
    </row>
    <row r="476" spans="1:26" ht="12.75" customHeight="1" x14ac:dyDescent="0.2">
      <c r="A476" s="441"/>
      <c r="B476" s="441"/>
      <c r="C476" s="447"/>
      <c r="D476" s="447"/>
      <c r="E476" s="447"/>
      <c r="F476" s="447"/>
      <c r="G476" s="447"/>
      <c r="H476" s="447"/>
      <c r="I476" s="447"/>
      <c r="J476" s="447"/>
      <c r="K476" s="447"/>
      <c r="L476" s="447"/>
      <c r="M476" s="447"/>
      <c r="N476" s="447"/>
      <c r="O476" s="447"/>
      <c r="P476" s="441"/>
      <c r="Q476" s="441"/>
      <c r="R476" s="441"/>
      <c r="S476" s="441"/>
      <c r="T476" s="441"/>
      <c r="U476" s="441"/>
      <c r="V476" s="441"/>
      <c r="W476" s="441"/>
      <c r="X476" s="441"/>
      <c r="Y476" s="441"/>
      <c r="Z476" s="441"/>
    </row>
    <row r="477" spans="1:26" ht="12.75" customHeight="1" x14ac:dyDescent="0.2">
      <c r="A477" s="441"/>
      <c r="B477" s="441"/>
      <c r="C477" s="447"/>
      <c r="D477" s="447"/>
      <c r="E477" s="447"/>
      <c r="F477" s="447"/>
      <c r="G477" s="447"/>
      <c r="H477" s="447"/>
      <c r="I477" s="447"/>
      <c r="J477" s="447"/>
      <c r="K477" s="447"/>
      <c r="L477" s="447"/>
      <c r="M477" s="447"/>
      <c r="N477" s="447"/>
      <c r="O477" s="447"/>
      <c r="P477" s="441"/>
      <c r="Q477" s="441"/>
      <c r="R477" s="441"/>
      <c r="S477" s="441"/>
      <c r="T477" s="441"/>
      <c r="U477" s="441"/>
      <c r="V477" s="441"/>
      <c r="W477" s="441"/>
      <c r="X477" s="441"/>
      <c r="Y477" s="441"/>
      <c r="Z477" s="441"/>
    </row>
    <row r="478" spans="1:26" ht="12.75" customHeight="1" x14ac:dyDescent="0.2">
      <c r="A478" s="441"/>
      <c r="B478" s="441"/>
      <c r="C478" s="447"/>
      <c r="D478" s="447"/>
      <c r="E478" s="447"/>
      <c r="F478" s="447"/>
      <c r="G478" s="447"/>
      <c r="H478" s="447"/>
      <c r="I478" s="447"/>
      <c r="J478" s="447"/>
      <c r="K478" s="447"/>
      <c r="L478" s="447"/>
      <c r="M478" s="447"/>
      <c r="N478" s="447"/>
      <c r="O478" s="447"/>
      <c r="P478" s="441"/>
      <c r="Q478" s="441"/>
      <c r="R478" s="441"/>
      <c r="S478" s="441"/>
      <c r="T478" s="441"/>
      <c r="U478" s="441"/>
      <c r="V478" s="441"/>
      <c r="W478" s="441"/>
      <c r="X478" s="441"/>
      <c r="Y478" s="441"/>
      <c r="Z478" s="441"/>
    </row>
    <row r="479" spans="1:26" ht="12.75" customHeight="1" x14ac:dyDescent="0.2">
      <c r="A479" s="441"/>
      <c r="B479" s="441"/>
      <c r="C479" s="447"/>
      <c r="D479" s="447"/>
      <c r="E479" s="447"/>
      <c r="F479" s="447"/>
      <c r="G479" s="447"/>
      <c r="H479" s="447"/>
      <c r="I479" s="447"/>
      <c r="J479" s="447"/>
      <c r="K479" s="447"/>
      <c r="L479" s="447"/>
      <c r="M479" s="447"/>
      <c r="N479" s="447"/>
      <c r="O479" s="447"/>
      <c r="P479" s="441"/>
      <c r="Q479" s="441"/>
      <c r="R479" s="441"/>
      <c r="S479" s="441"/>
      <c r="T479" s="441"/>
      <c r="U479" s="441"/>
      <c r="V479" s="441"/>
      <c r="W479" s="441"/>
      <c r="X479" s="441"/>
      <c r="Y479" s="441"/>
      <c r="Z479" s="441"/>
    </row>
    <row r="480" spans="1:26" ht="12.75" customHeight="1" x14ac:dyDescent="0.2">
      <c r="A480" s="441"/>
      <c r="B480" s="441"/>
      <c r="C480" s="447"/>
      <c r="D480" s="447"/>
      <c r="E480" s="447"/>
      <c r="F480" s="447"/>
      <c r="G480" s="447"/>
      <c r="H480" s="447"/>
      <c r="I480" s="447"/>
      <c r="J480" s="447"/>
      <c r="K480" s="447"/>
      <c r="L480" s="447"/>
      <c r="M480" s="447"/>
      <c r="N480" s="447"/>
      <c r="O480" s="447"/>
      <c r="P480" s="441"/>
      <c r="Q480" s="441"/>
      <c r="R480" s="441"/>
      <c r="S480" s="441"/>
      <c r="T480" s="441"/>
      <c r="U480" s="441"/>
      <c r="V480" s="441"/>
      <c r="W480" s="441"/>
      <c r="X480" s="441"/>
      <c r="Y480" s="441"/>
      <c r="Z480" s="441"/>
    </row>
    <row r="481" spans="1:26" ht="12.75" customHeight="1" x14ac:dyDescent="0.2">
      <c r="A481" s="441"/>
      <c r="B481" s="441"/>
      <c r="C481" s="447"/>
      <c r="D481" s="447"/>
      <c r="E481" s="447"/>
      <c r="F481" s="447"/>
      <c r="G481" s="447"/>
      <c r="H481" s="447"/>
      <c r="I481" s="447"/>
      <c r="J481" s="447"/>
      <c r="K481" s="447"/>
      <c r="L481" s="447"/>
      <c r="M481" s="447"/>
      <c r="N481" s="447"/>
      <c r="O481" s="447"/>
      <c r="P481" s="441"/>
      <c r="Q481" s="441"/>
      <c r="R481" s="441"/>
      <c r="S481" s="441"/>
      <c r="T481" s="441"/>
      <c r="U481" s="441"/>
      <c r="V481" s="441"/>
      <c r="W481" s="441"/>
      <c r="X481" s="441"/>
      <c r="Y481" s="441"/>
      <c r="Z481" s="441"/>
    </row>
    <row r="482" spans="1:26" ht="12.75" customHeight="1" x14ac:dyDescent="0.2">
      <c r="A482" s="441"/>
      <c r="B482" s="441"/>
      <c r="C482" s="447"/>
      <c r="D482" s="447"/>
      <c r="E482" s="447"/>
      <c r="F482" s="447"/>
      <c r="G482" s="447"/>
      <c r="H482" s="447"/>
      <c r="I482" s="447"/>
      <c r="J482" s="447"/>
      <c r="K482" s="447"/>
      <c r="L482" s="447"/>
      <c r="M482" s="447"/>
      <c r="N482" s="447"/>
      <c r="O482" s="447"/>
      <c r="P482" s="441"/>
      <c r="Q482" s="441"/>
      <c r="R482" s="441"/>
      <c r="S482" s="441"/>
      <c r="T482" s="441"/>
      <c r="U482" s="441"/>
      <c r="V482" s="441"/>
      <c r="W482" s="441"/>
      <c r="X482" s="441"/>
      <c r="Y482" s="441"/>
      <c r="Z482" s="441"/>
    </row>
    <row r="483" spans="1:26" ht="12.75" customHeight="1" x14ac:dyDescent="0.2">
      <c r="A483" s="441"/>
      <c r="B483" s="441"/>
      <c r="C483" s="447"/>
      <c r="D483" s="447"/>
      <c r="E483" s="447"/>
      <c r="F483" s="447"/>
      <c r="G483" s="447"/>
      <c r="H483" s="447"/>
      <c r="I483" s="447"/>
      <c r="J483" s="447"/>
      <c r="K483" s="447"/>
      <c r="L483" s="447"/>
      <c r="M483" s="447"/>
      <c r="N483" s="447"/>
      <c r="O483" s="447"/>
      <c r="P483" s="441"/>
      <c r="Q483" s="441"/>
      <c r="R483" s="441"/>
      <c r="S483" s="441"/>
      <c r="T483" s="441"/>
      <c r="U483" s="441"/>
      <c r="V483" s="441"/>
      <c r="W483" s="441"/>
      <c r="X483" s="441"/>
      <c r="Y483" s="441"/>
      <c r="Z483" s="441"/>
    </row>
    <row r="484" spans="1:26" ht="12.75" customHeight="1" x14ac:dyDescent="0.2">
      <c r="A484" s="441"/>
      <c r="B484" s="441"/>
      <c r="C484" s="447"/>
      <c r="D484" s="447"/>
      <c r="E484" s="447"/>
      <c r="F484" s="447"/>
      <c r="G484" s="447"/>
      <c r="H484" s="447"/>
      <c r="I484" s="447"/>
      <c r="J484" s="447"/>
      <c r="K484" s="447"/>
      <c r="L484" s="447"/>
      <c r="M484" s="447"/>
      <c r="N484" s="447"/>
      <c r="O484" s="447"/>
      <c r="P484" s="441"/>
      <c r="Q484" s="441"/>
      <c r="R484" s="441"/>
      <c r="S484" s="441"/>
      <c r="T484" s="441"/>
      <c r="U484" s="441"/>
      <c r="V484" s="441"/>
      <c r="W484" s="441"/>
      <c r="X484" s="441"/>
      <c r="Y484" s="441"/>
      <c r="Z484" s="441"/>
    </row>
    <row r="485" spans="1:26" ht="12.75" customHeight="1" x14ac:dyDescent="0.2">
      <c r="A485" s="441"/>
      <c r="B485" s="441"/>
      <c r="C485" s="447"/>
      <c r="D485" s="447"/>
      <c r="E485" s="447"/>
      <c r="F485" s="447"/>
      <c r="G485" s="447"/>
      <c r="H485" s="447"/>
      <c r="I485" s="447"/>
      <c r="J485" s="447"/>
      <c r="K485" s="447"/>
      <c r="L485" s="447"/>
      <c r="M485" s="447"/>
      <c r="N485" s="447"/>
      <c r="O485" s="447"/>
      <c r="P485" s="441"/>
      <c r="Q485" s="441"/>
      <c r="R485" s="441"/>
      <c r="S485" s="441"/>
      <c r="T485" s="441"/>
      <c r="U485" s="441"/>
      <c r="V485" s="441"/>
      <c r="W485" s="441"/>
      <c r="X485" s="441"/>
      <c r="Y485" s="441"/>
      <c r="Z485" s="441"/>
    </row>
    <row r="486" spans="1:26" ht="12.75" customHeight="1" x14ac:dyDescent="0.2">
      <c r="A486" s="441"/>
      <c r="B486" s="441"/>
      <c r="C486" s="447"/>
      <c r="D486" s="447"/>
      <c r="E486" s="447"/>
      <c r="F486" s="447"/>
      <c r="G486" s="447"/>
      <c r="H486" s="447"/>
      <c r="I486" s="447"/>
      <c r="J486" s="447"/>
      <c r="K486" s="447"/>
      <c r="L486" s="447"/>
      <c r="M486" s="447"/>
      <c r="N486" s="447"/>
      <c r="O486" s="447"/>
      <c r="P486" s="441"/>
      <c r="Q486" s="441"/>
      <c r="R486" s="441"/>
      <c r="S486" s="441"/>
      <c r="T486" s="441"/>
      <c r="U486" s="441"/>
      <c r="V486" s="441"/>
      <c r="W486" s="441"/>
      <c r="X486" s="441"/>
      <c r="Y486" s="441"/>
      <c r="Z486" s="441"/>
    </row>
    <row r="487" spans="1:26" ht="12.75" customHeight="1" x14ac:dyDescent="0.2">
      <c r="A487" s="441"/>
      <c r="B487" s="441"/>
      <c r="C487" s="447"/>
      <c r="D487" s="447"/>
      <c r="E487" s="447"/>
      <c r="F487" s="447"/>
      <c r="G487" s="447"/>
      <c r="H487" s="447"/>
      <c r="I487" s="447"/>
      <c r="J487" s="447"/>
      <c r="K487" s="447"/>
      <c r="L487" s="447"/>
      <c r="M487" s="447"/>
      <c r="N487" s="447"/>
      <c r="O487" s="447"/>
      <c r="P487" s="441"/>
      <c r="Q487" s="441"/>
      <c r="R487" s="441"/>
      <c r="S487" s="441"/>
      <c r="T487" s="441"/>
      <c r="U487" s="441"/>
      <c r="V487" s="441"/>
      <c r="W487" s="441"/>
      <c r="X487" s="441"/>
      <c r="Y487" s="441"/>
      <c r="Z487" s="441"/>
    </row>
    <row r="488" spans="1:26" ht="12.75" customHeight="1" x14ac:dyDescent="0.2">
      <c r="A488" s="441"/>
      <c r="B488" s="441"/>
      <c r="C488" s="447"/>
      <c r="D488" s="447"/>
      <c r="E488" s="447"/>
      <c r="F488" s="447"/>
      <c r="G488" s="447"/>
      <c r="H488" s="447"/>
      <c r="I488" s="447"/>
      <c r="J488" s="447"/>
      <c r="K488" s="447"/>
      <c r="L488" s="447"/>
      <c r="M488" s="447"/>
      <c r="N488" s="447"/>
      <c r="O488" s="447"/>
      <c r="P488" s="441"/>
      <c r="Q488" s="441"/>
      <c r="R488" s="441"/>
      <c r="S488" s="441"/>
      <c r="T488" s="441"/>
      <c r="U488" s="441"/>
      <c r="V488" s="441"/>
      <c r="W488" s="441"/>
      <c r="X488" s="441"/>
      <c r="Y488" s="441"/>
      <c r="Z488" s="441"/>
    </row>
    <row r="489" spans="1:26" ht="12.75" customHeight="1" x14ac:dyDescent="0.2">
      <c r="A489" s="441"/>
      <c r="B489" s="441"/>
      <c r="C489" s="447"/>
      <c r="D489" s="447"/>
      <c r="E489" s="447"/>
      <c r="F489" s="447"/>
      <c r="G489" s="447"/>
      <c r="H489" s="447"/>
      <c r="I489" s="447"/>
      <c r="J489" s="447"/>
      <c r="K489" s="447"/>
      <c r="L489" s="447"/>
      <c r="M489" s="447"/>
      <c r="N489" s="447"/>
      <c r="O489" s="447"/>
      <c r="P489" s="441"/>
      <c r="Q489" s="441"/>
      <c r="R489" s="441"/>
      <c r="S489" s="441"/>
      <c r="T489" s="441"/>
      <c r="U489" s="441"/>
      <c r="V489" s="441"/>
      <c r="W489" s="441"/>
      <c r="X489" s="441"/>
      <c r="Y489" s="441"/>
      <c r="Z489" s="441"/>
    </row>
    <row r="490" spans="1:26" ht="12.75" customHeight="1" x14ac:dyDescent="0.2">
      <c r="A490" s="441"/>
      <c r="B490" s="441"/>
      <c r="C490" s="447"/>
      <c r="D490" s="447"/>
      <c r="E490" s="447"/>
      <c r="F490" s="447"/>
      <c r="G490" s="447"/>
      <c r="H490" s="447"/>
      <c r="I490" s="447"/>
      <c r="J490" s="447"/>
      <c r="K490" s="447"/>
      <c r="L490" s="447"/>
      <c r="M490" s="447"/>
      <c r="N490" s="447"/>
      <c r="O490" s="447"/>
      <c r="P490" s="441"/>
      <c r="Q490" s="441"/>
      <c r="R490" s="441"/>
      <c r="S490" s="441"/>
      <c r="T490" s="441"/>
      <c r="U490" s="441"/>
      <c r="V490" s="441"/>
      <c r="W490" s="441"/>
      <c r="X490" s="441"/>
      <c r="Y490" s="441"/>
      <c r="Z490" s="441"/>
    </row>
    <row r="491" spans="1:26" ht="12.75" customHeight="1" x14ac:dyDescent="0.2">
      <c r="A491" s="441"/>
      <c r="B491" s="441"/>
      <c r="C491" s="447"/>
      <c r="D491" s="447"/>
      <c r="E491" s="447"/>
      <c r="F491" s="447"/>
      <c r="G491" s="447"/>
      <c r="H491" s="447"/>
      <c r="I491" s="447"/>
      <c r="J491" s="447"/>
      <c r="K491" s="447"/>
      <c r="L491" s="447"/>
      <c r="M491" s="447"/>
      <c r="N491" s="447"/>
      <c r="O491" s="447"/>
      <c r="P491" s="441"/>
      <c r="Q491" s="441"/>
      <c r="R491" s="441"/>
      <c r="S491" s="441"/>
      <c r="T491" s="441"/>
      <c r="U491" s="441"/>
      <c r="V491" s="441"/>
      <c r="W491" s="441"/>
      <c r="X491" s="441"/>
      <c r="Y491" s="441"/>
      <c r="Z491" s="441"/>
    </row>
    <row r="492" spans="1:26" ht="12.75" customHeight="1" x14ac:dyDescent="0.2">
      <c r="A492" s="441"/>
      <c r="B492" s="441"/>
      <c r="C492" s="447"/>
      <c r="D492" s="447"/>
      <c r="E492" s="447"/>
      <c r="F492" s="447"/>
      <c r="G492" s="447"/>
      <c r="H492" s="447"/>
      <c r="I492" s="447"/>
      <c r="J492" s="447"/>
      <c r="K492" s="447"/>
      <c r="L492" s="447"/>
      <c r="M492" s="447"/>
      <c r="N492" s="447"/>
      <c r="O492" s="447"/>
      <c r="P492" s="441"/>
      <c r="Q492" s="441"/>
      <c r="R492" s="441"/>
      <c r="S492" s="441"/>
      <c r="T492" s="441"/>
      <c r="U492" s="441"/>
      <c r="V492" s="441"/>
      <c r="W492" s="441"/>
      <c r="X492" s="441"/>
      <c r="Y492" s="441"/>
      <c r="Z492" s="441"/>
    </row>
    <row r="493" spans="1:26" ht="12.75" customHeight="1" x14ac:dyDescent="0.2">
      <c r="A493" s="441"/>
      <c r="B493" s="441"/>
      <c r="C493" s="447"/>
      <c r="D493" s="447"/>
      <c r="E493" s="447"/>
      <c r="F493" s="447"/>
      <c r="G493" s="447"/>
      <c r="H493" s="447"/>
      <c r="I493" s="447"/>
      <c r="J493" s="447"/>
      <c r="K493" s="447"/>
      <c r="L493" s="447"/>
      <c r="M493" s="447"/>
      <c r="N493" s="447"/>
      <c r="O493" s="447"/>
      <c r="P493" s="441"/>
      <c r="Q493" s="441"/>
      <c r="R493" s="441"/>
      <c r="S493" s="441"/>
      <c r="T493" s="441"/>
      <c r="U493" s="441"/>
      <c r="V493" s="441"/>
      <c r="W493" s="441"/>
      <c r="X493" s="441"/>
      <c r="Y493" s="441"/>
      <c r="Z493" s="441"/>
    </row>
    <row r="494" spans="1:26" ht="12.75" customHeight="1" x14ac:dyDescent="0.2">
      <c r="A494" s="441"/>
      <c r="B494" s="441"/>
      <c r="C494" s="447"/>
      <c r="D494" s="447"/>
      <c r="E494" s="447"/>
      <c r="F494" s="447"/>
      <c r="G494" s="447"/>
      <c r="H494" s="447"/>
      <c r="I494" s="447"/>
      <c r="J494" s="447"/>
      <c r="K494" s="447"/>
      <c r="L494" s="447"/>
      <c r="M494" s="447"/>
      <c r="N494" s="447"/>
      <c r="O494" s="447"/>
      <c r="P494" s="441"/>
      <c r="Q494" s="441"/>
      <c r="R494" s="441"/>
      <c r="S494" s="441"/>
      <c r="T494" s="441"/>
      <c r="U494" s="441"/>
      <c r="V494" s="441"/>
      <c r="W494" s="441"/>
      <c r="X494" s="441"/>
      <c r="Y494" s="441"/>
      <c r="Z494" s="441"/>
    </row>
    <row r="495" spans="1:26" ht="12.75" customHeight="1" x14ac:dyDescent="0.2">
      <c r="A495" s="441"/>
      <c r="B495" s="441"/>
      <c r="C495" s="447"/>
      <c r="D495" s="447"/>
      <c r="E495" s="447"/>
      <c r="F495" s="447"/>
      <c r="G495" s="447"/>
      <c r="H495" s="447"/>
      <c r="I495" s="447"/>
      <c r="J495" s="447"/>
      <c r="K495" s="447"/>
      <c r="L495" s="447"/>
      <c r="M495" s="447"/>
      <c r="N495" s="447"/>
      <c r="O495" s="447"/>
      <c r="P495" s="441"/>
      <c r="Q495" s="441"/>
      <c r="R495" s="441"/>
      <c r="S495" s="441"/>
      <c r="T495" s="441"/>
      <c r="U495" s="441"/>
      <c r="V495" s="441"/>
      <c r="W495" s="441"/>
      <c r="X495" s="441"/>
      <c r="Y495" s="441"/>
      <c r="Z495" s="441"/>
    </row>
    <row r="496" spans="1:26" ht="12.75" customHeight="1" x14ac:dyDescent="0.2">
      <c r="A496" s="441"/>
      <c r="B496" s="441"/>
      <c r="C496" s="447"/>
      <c r="D496" s="447"/>
      <c r="E496" s="447"/>
      <c r="F496" s="447"/>
      <c r="G496" s="447"/>
      <c r="H496" s="447"/>
      <c r="I496" s="447"/>
      <c r="J496" s="447"/>
      <c r="K496" s="447"/>
      <c r="L496" s="447"/>
      <c r="M496" s="447"/>
      <c r="N496" s="447"/>
      <c r="O496" s="447"/>
      <c r="P496" s="441"/>
      <c r="Q496" s="441"/>
      <c r="R496" s="441"/>
      <c r="S496" s="441"/>
      <c r="T496" s="441"/>
      <c r="U496" s="441"/>
      <c r="V496" s="441"/>
      <c r="W496" s="441"/>
      <c r="X496" s="441"/>
      <c r="Y496" s="441"/>
      <c r="Z496" s="441"/>
    </row>
    <row r="497" spans="1:26" ht="12.75" customHeight="1" x14ac:dyDescent="0.2">
      <c r="A497" s="441"/>
      <c r="B497" s="441"/>
      <c r="C497" s="447"/>
      <c r="D497" s="447"/>
      <c r="E497" s="447"/>
      <c r="F497" s="447"/>
      <c r="G497" s="447"/>
      <c r="H497" s="447"/>
      <c r="I497" s="447"/>
      <c r="J497" s="447"/>
      <c r="K497" s="447"/>
      <c r="L497" s="447"/>
      <c r="M497" s="447"/>
      <c r="N497" s="447"/>
      <c r="O497" s="447"/>
      <c r="P497" s="441"/>
      <c r="Q497" s="441"/>
      <c r="R497" s="441"/>
      <c r="S497" s="441"/>
      <c r="T497" s="441"/>
      <c r="U497" s="441"/>
      <c r="V497" s="441"/>
      <c r="W497" s="441"/>
      <c r="X497" s="441"/>
      <c r="Y497" s="441"/>
      <c r="Z497" s="441"/>
    </row>
    <row r="498" spans="1:26" ht="12.75" customHeight="1" x14ac:dyDescent="0.2">
      <c r="A498" s="441"/>
      <c r="B498" s="441"/>
      <c r="C498" s="447"/>
      <c r="D498" s="447"/>
      <c r="E498" s="447"/>
      <c r="F498" s="447"/>
      <c r="G498" s="447"/>
      <c r="H498" s="447"/>
      <c r="I498" s="447"/>
      <c r="J498" s="447"/>
      <c r="K498" s="447"/>
      <c r="L498" s="447"/>
      <c r="M498" s="447"/>
      <c r="N498" s="447"/>
      <c r="O498" s="447"/>
      <c r="P498" s="441"/>
      <c r="Q498" s="441"/>
      <c r="R498" s="441"/>
      <c r="S498" s="441"/>
      <c r="T498" s="441"/>
      <c r="U498" s="441"/>
      <c r="V498" s="441"/>
      <c r="W498" s="441"/>
      <c r="X498" s="441"/>
      <c r="Y498" s="441"/>
      <c r="Z498" s="441"/>
    </row>
    <row r="499" spans="1:26" ht="12.75" customHeight="1" x14ac:dyDescent="0.2">
      <c r="A499" s="441"/>
      <c r="B499" s="441"/>
      <c r="C499" s="447"/>
      <c r="D499" s="447"/>
      <c r="E499" s="447"/>
      <c r="F499" s="447"/>
      <c r="G499" s="447"/>
      <c r="H499" s="447"/>
      <c r="I499" s="447"/>
      <c r="J499" s="447"/>
      <c r="K499" s="447"/>
      <c r="L499" s="447"/>
      <c r="M499" s="447"/>
      <c r="N499" s="447"/>
      <c r="O499" s="447"/>
      <c r="P499" s="441"/>
      <c r="Q499" s="441"/>
      <c r="R499" s="441"/>
      <c r="S499" s="441"/>
      <c r="T499" s="441"/>
      <c r="U499" s="441"/>
      <c r="V499" s="441"/>
      <c r="W499" s="441"/>
      <c r="X499" s="441"/>
      <c r="Y499" s="441"/>
      <c r="Z499" s="441"/>
    </row>
    <row r="500" spans="1:26" ht="12.75" customHeight="1" x14ac:dyDescent="0.2">
      <c r="A500" s="441"/>
      <c r="B500" s="441"/>
      <c r="C500" s="447"/>
      <c r="D500" s="447"/>
      <c r="E500" s="447"/>
      <c r="F500" s="447"/>
      <c r="G500" s="447"/>
      <c r="H500" s="447"/>
      <c r="I500" s="447"/>
      <c r="J500" s="447"/>
      <c r="K500" s="447"/>
      <c r="L500" s="447"/>
      <c r="M500" s="447"/>
      <c r="N500" s="447"/>
      <c r="O500" s="447"/>
      <c r="P500" s="441"/>
      <c r="Q500" s="441"/>
      <c r="R500" s="441"/>
      <c r="S500" s="441"/>
      <c r="T500" s="441"/>
      <c r="U500" s="441"/>
      <c r="V500" s="441"/>
      <c r="W500" s="441"/>
      <c r="X500" s="441"/>
      <c r="Y500" s="441"/>
      <c r="Z500" s="441"/>
    </row>
    <row r="501" spans="1:26" ht="12.75" customHeight="1" x14ac:dyDescent="0.2">
      <c r="A501" s="441"/>
      <c r="B501" s="441"/>
      <c r="C501" s="447"/>
      <c r="D501" s="447"/>
      <c r="E501" s="447"/>
      <c r="F501" s="447"/>
      <c r="G501" s="447"/>
      <c r="H501" s="447"/>
      <c r="I501" s="447"/>
      <c r="J501" s="447"/>
      <c r="K501" s="447"/>
      <c r="L501" s="447"/>
      <c r="M501" s="447"/>
      <c r="N501" s="447"/>
      <c r="O501" s="447"/>
      <c r="P501" s="441"/>
      <c r="Q501" s="441"/>
      <c r="R501" s="441"/>
      <c r="S501" s="441"/>
      <c r="T501" s="441"/>
      <c r="U501" s="441"/>
      <c r="V501" s="441"/>
      <c r="W501" s="441"/>
      <c r="X501" s="441"/>
      <c r="Y501" s="441"/>
      <c r="Z501" s="441"/>
    </row>
    <row r="502" spans="1:26" ht="12.75" customHeight="1" x14ac:dyDescent="0.2">
      <c r="A502" s="441"/>
      <c r="B502" s="441"/>
      <c r="C502" s="447"/>
      <c r="D502" s="447"/>
      <c r="E502" s="447"/>
      <c r="F502" s="447"/>
      <c r="G502" s="447"/>
      <c r="H502" s="447"/>
      <c r="I502" s="447"/>
      <c r="J502" s="447"/>
      <c r="K502" s="447"/>
      <c r="L502" s="447"/>
      <c r="M502" s="447"/>
      <c r="N502" s="447"/>
      <c r="O502" s="447"/>
      <c r="P502" s="441"/>
      <c r="Q502" s="441"/>
      <c r="R502" s="441"/>
      <c r="S502" s="441"/>
      <c r="T502" s="441"/>
      <c r="U502" s="441"/>
      <c r="V502" s="441"/>
      <c r="W502" s="441"/>
      <c r="X502" s="441"/>
      <c r="Y502" s="441"/>
      <c r="Z502" s="441"/>
    </row>
    <row r="503" spans="1:26" ht="12.75" customHeight="1" x14ac:dyDescent="0.2">
      <c r="A503" s="441"/>
      <c r="B503" s="441"/>
      <c r="C503" s="447"/>
      <c r="D503" s="447"/>
      <c r="E503" s="447"/>
      <c r="F503" s="447"/>
      <c r="G503" s="447"/>
      <c r="H503" s="447"/>
      <c r="I503" s="447"/>
      <c r="J503" s="447"/>
      <c r="K503" s="447"/>
      <c r="L503" s="447"/>
      <c r="M503" s="447"/>
      <c r="N503" s="447"/>
      <c r="O503" s="447"/>
      <c r="P503" s="441"/>
      <c r="Q503" s="441"/>
      <c r="R503" s="441"/>
      <c r="S503" s="441"/>
      <c r="T503" s="441"/>
      <c r="U503" s="441"/>
      <c r="V503" s="441"/>
      <c r="W503" s="441"/>
      <c r="X503" s="441"/>
      <c r="Y503" s="441"/>
      <c r="Z503" s="441"/>
    </row>
    <row r="504" spans="1:26" ht="12.75" customHeight="1" x14ac:dyDescent="0.2">
      <c r="A504" s="441"/>
      <c r="B504" s="441"/>
      <c r="C504" s="447"/>
      <c r="D504" s="447"/>
      <c r="E504" s="447"/>
      <c r="F504" s="447"/>
      <c r="G504" s="447"/>
      <c r="H504" s="447"/>
      <c r="I504" s="447"/>
      <c r="J504" s="447"/>
      <c r="K504" s="447"/>
      <c r="L504" s="447"/>
      <c r="M504" s="447"/>
      <c r="N504" s="447"/>
      <c r="O504" s="447"/>
      <c r="P504" s="441"/>
      <c r="Q504" s="441"/>
      <c r="R504" s="441"/>
      <c r="S504" s="441"/>
      <c r="T504" s="441"/>
      <c r="U504" s="441"/>
      <c r="V504" s="441"/>
      <c r="W504" s="441"/>
      <c r="X504" s="441"/>
      <c r="Y504" s="441"/>
      <c r="Z504" s="441"/>
    </row>
    <row r="505" spans="1:26" ht="12.75" customHeight="1" x14ac:dyDescent="0.2">
      <c r="A505" s="441"/>
      <c r="B505" s="441"/>
      <c r="C505" s="447"/>
      <c r="D505" s="447"/>
      <c r="E505" s="447"/>
      <c r="F505" s="447"/>
      <c r="G505" s="447"/>
      <c r="H505" s="447"/>
      <c r="I505" s="447"/>
      <c r="J505" s="447"/>
      <c r="K505" s="447"/>
      <c r="L505" s="447"/>
      <c r="M505" s="447"/>
      <c r="N505" s="447"/>
      <c r="O505" s="447"/>
      <c r="P505" s="441"/>
      <c r="Q505" s="441"/>
      <c r="R505" s="441"/>
      <c r="S505" s="441"/>
      <c r="T505" s="441"/>
      <c r="U505" s="441"/>
      <c r="V505" s="441"/>
      <c r="W505" s="441"/>
      <c r="X505" s="441"/>
      <c r="Y505" s="441"/>
      <c r="Z505" s="441"/>
    </row>
    <row r="506" spans="1:26" ht="12.75" customHeight="1" x14ac:dyDescent="0.2">
      <c r="A506" s="441"/>
      <c r="B506" s="441"/>
      <c r="C506" s="447"/>
      <c r="D506" s="447"/>
      <c r="E506" s="447"/>
      <c r="F506" s="447"/>
      <c r="G506" s="447"/>
      <c r="H506" s="447"/>
      <c r="I506" s="447"/>
      <c r="J506" s="447"/>
      <c r="K506" s="447"/>
      <c r="L506" s="447"/>
      <c r="M506" s="447"/>
      <c r="N506" s="447"/>
      <c r="O506" s="447"/>
      <c r="P506" s="441"/>
      <c r="Q506" s="441"/>
      <c r="R506" s="441"/>
      <c r="S506" s="441"/>
      <c r="T506" s="441"/>
      <c r="U506" s="441"/>
      <c r="V506" s="441"/>
      <c r="W506" s="441"/>
      <c r="X506" s="441"/>
      <c r="Y506" s="441"/>
      <c r="Z506" s="441"/>
    </row>
    <row r="507" spans="1:26" ht="12.75" customHeight="1" x14ac:dyDescent="0.2">
      <c r="A507" s="441"/>
      <c r="B507" s="441"/>
      <c r="C507" s="447"/>
      <c r="D507" s="447"/>
      <c r="E507" s="447"/>
      <c r="F507" s="447"/>
      <c r="G507" s="447"/>
      <c r="H507" s="447"/>
      <c r="I507" s="447"/>
      <c r="J507" s="447"/>
      <c r="K507" s="447"/>
      <c r="L507" s="447"/>
      <c r="M507" s="447"/>
      <c r="N507" s="447"/>
      <c r="O507" s="447"/>
      <c r="P507" s="441"/>
      <c r="Q507" s="441"/>
      <c r="R507" s="441"/>
      <c r="S507" s="441"/>
      <c r="T507" s="441"/>
      <c r="U507" s="441"/>
      <c r="V507" s="441"/>
      <c r="W507" s="441"/>
      <c r="X507" s="441"/>
      <c r="Y507" s="441"/>
      <c r="Z507" s="441"/>
    </row>
    <row r="508" spans="1:26" ht="12.75" customHeight="1" x14ac:dyDescent="0.2">
      <c r="A508" s="441"/>
      <c r="B508" s="441"/>
      <c r="C508" s="447"/>
      <c r="D508" s="447"/>
      <c r="E508" s="447"/>
      <c r="F508" s="447"/>
      <c r="G508" s="447"/>
      <c r="H508" s="447"/>
      <c r="I508" s="447"/>
      <c r="J508" s="447"/>
      <c r="K508" s="447"/>
      <c r="L508" s="447"/>
      <c r="M508" s="447"/>
      <c r="N508" s="447"/>
      <c r="O508" s="447"/>
      <c r="P508" s="441"/>
      <c r="Q508" s="441"/>
      <c r="R508" s="441"/>
      <c r="S508" s="441"/>
      <c r="T508" s="441"/>
      <c r="U508" s="441"/>
      <c r="V508" s="441"/>
      <c r="W508" s="441"/>
      <c r="X508" s="441"/>
      <c r="Y508" s="441"/>
      <c r="Z508" s="441"/>
    </row>
    <row r="509" spans="1:26" ht="12.75" customHeight="1" x14ac:dyDescent="0.2">
      <c r="A509" s="441"/>
      <c r="B509" s="441"/>
      <c r="C509" s="447"/>
      <c r="D509" s="447"/>
      <c r="E509" s="447"/>
      <c r="F509" s="447"/>
      <c r="G509" s="447"/>
      <c r="H509" s="447"/>
      <c r="I509" s="447"/>
      <c r="J509" s="447"/>
      <c r="K509" s="447"/>
      <c r="L509" s="447"/>
      <c r="M509" s="447"/>
      <c r="N509" s="447"/>
      <c r="O509" s="447"/>
      <c r="P509" s="441"/>
      <c r="Q509" s="441"/>
      <c r="R509" s="441"/>
      <c r="S509" s="441"/>
      <c r="T509" s="441"/>
      <c r="U509" s="441"/>
      <c r="V509" s="441"/>
      <c r="W509" s="441"/>
      <c r="X509" s="441"/>
      <c r="Y509" s="441"/>
      <c r="Z509" s="441"/>
    </row>
    <row r="510" spans="1:26" ht="12.75" customHeight="1" x14ac:dyDescent="0.2">
      <c r="A510" s="441"/>
      <c r="B510" s="441"/>
      <c r="C510" s="447"/>
      <c r="D510" s="447"/>
      <c r="E510" s="447"/>
      <c r="F510" s="447"/>
      <c r="G510" s="447"/>
      <c r="H510" s="447"/>
      <c r="I510" s="447"/>
      <c r="J510" s="447"/>
      <c r="K510" s="447"/>
      <c r="L510" s="447"/>
      <c r="M510" s="447"/>
      <c r="N510" s="447"/>
      <c r="O510" s="447"/>
      <c r="P510" s="441"/>
      <c r="Q510" s="441"/>
      <c r="R510" s="441"/>
      <c r="S510" s="441"/>
      <c r="T510" s="441"/>
      <c r="U510" s="441"/>
      <c r="V510" s="441"/>
      <c r="W510" s="441"/>
      <c r="X510" s="441"/>
      <c r="Y510" s="441"/>
      <c r="Z510" s="441"/>
    </row>
    <row r="511" spans="1:26" ht="12.75" customHeight="1" x14ac:dyDescent="0.2">
      <c r="A511" s="441"/>
      <c r="B511" s="441"/>
      <c r="C511" s="447"/>
      <c r="D511" s="447"/>
      <c r="E511" s="447"/>
      <c r="F511" s="447"/>
      <c r="G511" s="447"/>
      <c r="H511" s="447"/>
      <c r="I511" s="447"/>
      <c r="J511" s="447"/>
      <c r="K511" s="447"/>
      <c r="L511" s="447"/>
      <c r="M511" s="447"/>
      <c r="N511" s="447"/>
      <c r="O511" s="447"/>
      <c r="P511" s="441"/>
      <c r="Q511" s="441"/>
      <c r="R511" s="441"/>
      <c r="S511" s="441"/>
      <c r="T511" s="441"/>
      <c r="U511" s="441"/>
      <c r="V511" s="441"/>
      <c r="W511" s="441"/>
      <c r="X511" s="441"/>
      <c r="Y511" s="441"/>
      <c r="Z511" s="441"/>
    </row>
    <row r="512" spans="1:26" ht="12.75" customHeight="1" x14ac:dyDescent="0.2">
      <c r="A512" s="441"/>
      <c r="B512" s="441"/>
      <c r="C512" s="447"/>
      <c r="D512" s="447"/>
      <c r="E512" s="447"/>
      <c r="F512" s="447"/>
      <c r="G512" s="447"/>
      <c r="H512" s="447"/>
      <c r="I512" s="447"/>
      <c r="J512" s="447"/>
      <c r="K512" s="447"/>
      <c r="L512" s="447"/>
      <c r="M512" s="447"/>
      <c r="N512" s="447"/>
      <c r="O512" s="447"/>
      <c r="P512" s="441"/>
      <c r="Q512" s="441"/>
      <c r="R512" s="441"/>
      <c r="S512" s="441"/>
      <c r="T512" s="441"/>
      <c r="U512" s="441"/>
      <c r="V512" s="441"/>
      <c r="W512" s="441"/>
      <c r="X512" s="441"/>
      <c r="Y512" s="441"/>
      <c r="Z512" s="441"/>
    </row>
    <row r="513" spans="1:26" ht="12.75" customHeight="1" x14ac:dyDescent="0.2">
      <c r="A513" s="441"/>
      <c r="B513" s="441"/>
      <c r="C513" s="447"/>
      <c r="D513" s="447"/>
      <c r="E513" s="447"/>
      <c r="F513" s="447"/>
      <c r="G513" s="447"/>
      <c r="H513" s="447"/>
      <c r="I513" s="447"/>
      <c r="J513" s="447"/>
      <c r="K513" s="447"/>
      <c r="L513" s="447"/>
      <c r="M513" s="447"/>
      <c r="N513" s="447"/>
      <c r="O513" s="447"/>
      <c r="P513" s="441"/>
      <c r="Q513" s="441"/>
      <c r="R513" s="441"/>
      <c r="S513" s="441"/>
      <c r="T513" s="441"/>
      <c r="U513" s="441"/>
      <c r="V513" s="441"/>
      <c r="W513" s="441"/>
      <c r="X513" s="441"/>
      <c r="Y513" s="441"/>
      <c r="Z513" s="441"/>
    </row>
    <row r="514" spans="1:26" ht="12.75" customHeight="1" x14ac:dyDescent="0.2">
      <c r="A514" s="441"/>
      <c r="B514" s="441"/>
      <c r="C514" s="447"/>
      <c r="D514" s="447"/>
      <c r="E514" s="447"/>
      <c r="F514" s="447"/>
      <c r="G514" s="447"/>
      <c r="H514" s="447"/>
      <c r="I514" s="447"/>
      <c r="J514" s="447"/>
      <c r="K514" s="447"/>
      <c r="L514" s="447"/>
      <c r="M514" s="447"/>
      <c r="N514" s="447"/>
      <c r="O514" s="447"/>
      <c r="P514" s="441"/>
      <c r="Q514" s="441"/>
      <c r="R514" s="441"/>
      <c r="S514" s="441"/>
      <c r="T514" s="441"/>
      <c r="U514" s="441"/>
      <c r="V514" s="441"/>
      <c r="W514" s="441"/>
      <c r="X514" s="441"/>
      <c r="Y514" s="441"/>
      <c r="Z514" s="441"/>
    </row>
    <row r="515" spans="1:26" ht="12.75" customHeight="1" x14ac:dyDescent="0.2">
      <c r="A515" s="441"/>
      <c r="B515" s="441"/>
      <c r="C515" s="447"/>
      <c r="D515" s="447"/>
      <c r="E515" s="447"/>
      <c r="F515" s="447"/>
      <c r="G515" s="447"/>
      <c r="H515" s="447"/>
      <c r="I515" s="447"/>
      <c r="J515" s="447"/>
      <c r="K515" s="447"/>
      <c r="L515" s="447"/>
      <c r="M515" s="447"/>
      <c r="N515" s="447"/>
      <c r="O515" s="447"/>
      <c r="P515" s="441"/>
      <c r="Q515" s="441"/>
      <c r="R515" s="441"/>
      <c r="S515" s="441"/>
      <c r="T515" s="441"/>
      <c r="U515" s="441"/>
      <c r="V515" s="441"/>
      <c r="W515" s="441"/>
      <c r="X515" s="441"/>
      <c r="Y515" s="441"/>
      <c r="Z515" s="441"/>
    </row>
    <row r="516" spans="1:26" ht="12.75" customHeight="1" x14ac:dyDescent="0.2">
      <c r="A516" s="441"/>
      <c r="B516" s="441"/>
      <c r="C516" s="447"/>
      <c r="D516" s="447"/>
      <c r="E516" s="447"/>
      <c r="F516" s="447"/>
      <c r="G516" s="447"/>
      <c r="H516" s="447"/>
      <c r="I516" s="447"/>
      <c r="J516" s="447"/>
      <c r="K516" s="447"/>
      <c r="L516" s="447"/>
      <c r="M516" s="447"/>
      <c r="N516" s="447"/>
      <c r="O516" s="447"/>
      <c r="P516" s="441"/>
      <c r="Q516" s="441"/>
      <c r="R516" s="441"/>
      <c r="S516" s="441"/>
      <c r="T516" s="441"/>
      <c r="U516" s="441"/>
      <c r="V516" s="441"/>
      <c r="W516" s="441"/>
      <c r="X516" s="441"/>
      <c r="Y516" s="441"/>
      <c r="Z516" s="441"/>
    </row>
    <row r="517" spans="1:26" ht="12.75" customHeight="1" x14ac:dyDescent="0.2">
      <c r="A517" s="441"/>
      <c r="B517" s="441"/>
      <c r="C517" s="447"/>
      <c r="D517" s="447"/>
      <c r="E517" s="447"/>
      <c r="F517" s="447"/>
      <c r="G517" s="447"/>
      <c r="H517" s="447"/>
      <c r="I517" s="447"/>
      <c r="J517" s="447"/>
      <c r="K517" s="447"/>
      <c r="L517" s="447"/>
      <c r="M517" s="447"/>
      <c r="N517" s="447"/>
      <c r="O517" s="447"/>
      <c r="P517" s="441"/>
      <c r="Q517" s="441"/>
      <c r="R517" s="441"/>
      <c r="S517" s="441"/>
      <c r="T517" s="441"/>
      <c r="U517" s="441"/>
      <c r="V517" s="441"/>
      <c r="W517" s="441"/>
      <c r="X517" s="441"/>
      <c r="Y517" s="441"/>
      <c r="Z517" s="441"/>
    </row>
    <row r="518" spans="1:26" ht="12.75" customHeight="1" x14ac:dyDescent="0.2">
      <c r="A518" s="441"/>
      <c r="B518" s="441"/>
      <c r="C518" s="447"/>
      <c r="D518" s="447"/>
      <c r="E518" s="447"/>
      <c r="F518" s="447"/>
      <c r="G518" s="447"/>
      <c r="H518" s="447"/>
      <c r="I518" s="447"/>
      <c r="J518" s="447"/>
      <c r="K518" s="447"/>
      <c r="L518" s="447"/>
      <c r="M518" s="447"/>
      <c r="N518" s="447"/>
      <c r="O518" s="447"/>
      <c r="P518" s="441"/>
      <c r="Q518" s="441"/>
      <c r="R518" s="441"/>
      <c r="S518" s="441"/>
      <c r="T518" s="441"/>
      <c r="U518" s="441"/>
      <c r="V518" s="441"/>
      <c r="W518" s="441"/>
      <c r="X518" s="441"/>
      <c r="Y518" s="441"/>
      <c r="Z518" s="441"/>
    </row>
    <row r="519" spans="1:26" ht="12.75" customHeight="1" x14ac:dyDescent="0.2">
      <c r="A519" s="441"/>
      <c r="B519" s="441"/>
      <c r="C519" s="447"/>
      <c r="D519" s="447"/>
      <c r="E519" s="447"/>
      <c r="F519" s="447"/>
      <c r="G519" s="447"/>
      <c r="H519" s="447"/>
      <c r="I519" s="447"/>
      <c r="J519" s="447"/>
      <c r="K519" s="447"/>
      <c r="L519" s="447"/>
      <c r="M519" s="447"/>
      <c r="N519" s="447"/>
      <c r="O519" s="447"/>
      <c r="P519" s="441"/>
      <c r="Q519" s="441"/>
      <c r="R519" s="441"/>
      <c r="S519" s="441"/>
      <c r="T519" s="441"/>
      <c r="U519" s="441"/>
      <c r="V519" s="441"/>
      <c r="W519" s="441"/>
      <c r="X519" s="441"/>
      <c r="Y519" s="441"/>
      <c r="Z519" s="441"/>
    </row>
    <row r="520" spans="1:26" ht="12.75" customHeight="1" x14ac:dyDescent="0.2">
      <c r="A520" s="441"/>
      <c r="B520" s="441"/>
      <c r="C520" s="447"/>
      <c r="D520" s="447"/>
      <c r="E520" s="447"/>
      <c r="F520" s="447"/>
      <c r="G520" s="447"/>
      <c r="H520" s="447"/>
      <c r="I520" s="447"/>
      <c r="J520" s="447"/>
      <c r="K520" s="447"/>
      <c r="L520" s="447"/>
      <c r="M520" s="447"/>
      <c r="N520" s="447"/>
      <c r="O520" s="447"/>
      <c r="P520" s="441"/>
      <c r="Q520" s="441"/>
      <c r="R520" s="441"/>
      <c r="S520" s="441"/>
      <c r="T520" s="441"/>
      <c r="U520" s="441"/>
      <c r="V520" s="441"/>
      <c r="W520" s="441"/>
      <c r="X520" s="441"/>
      <c r="Y520" s="441"/>
      <c r="Z520" s="441"/>
    </row>
    <row r="521" spans="1:26" ht="12.75" customHeight="1" x14ac:dyDescent="0.2">
      <c r="A521" s="441"/>
      <c r="B521" s="441"/>
      <c r="C521" s="447"/>
      <c r="D521" s="447"/>
      <c r="E521" s="447"/>
      <c r="F521" s="447"/>
      <c r="G521" s="447"/>
      <c r="H521" s="447"/>
      <c r="I521" s="447"/>
      <c r="J521" s="447"/>
      <c r="K521" s="447"/>
      <c r="L521" s="447"/>
      <c r="M521" s="447"/>
      <c r="N521" s="447"/>
      <c r="O521" s="447"/>
      <c r="P521" s="441"/>
      <c r="Q521" s="441"/>
      <c r="R521" s="441"/>
      <c r="S521" s="441"/>
      <c r="T521" s="441"/>
      <c r="U521" s="441"/>
      <c r="V521" s="441"/>
      <c r="W521" s="441"/>
      <c r="X521" s="441"/>
      <c r="Y521" s="441"/>
      <c r="Z521" s="441"/>
    </row>
    <row r="522" spans="1:26" ht="12.75" customHeight="1" x14ac:dyDescent="0.2">
      <c r="A522" s="441"/>
      <c r="B522" s="441"/>
      <c r="C522" s="447"/>
      <c r="D522" s="447"/>
      <c r="E522" s="447"/>
      <c r="F522" s="447"/>
      <c r="G522" s="447"/>
      <c r="H522" s="447"/>
      <c r="I522" s="447"/>
      <c r="J522" s="447"/>
      <c r="K522" s="447"/>
      <c r="L522" s="447"/>
      <c r="M522" s="447"/>
      <c r="N522" s="447"/>
      <c r="O522" s="447"/>
      <c r="P522" s="441"/>
      <c r="Q522" s="441"/>
      <c r="R522" s="441"/>
      <c r="S522" s="441"/>
      <c r="T522" s="441"/>
      <c r="U522" s="441"/>
      <c r="V522" s="441"/>
      <c r="W522" s="441"/>
      <c r="X522" s="441"/>
      <c r="Y522" s="441"/>
      <c r="Z522" s="441"/>
    </row>
    <row r="523" spans="1:26" ht="12.75" customHeight="1" x14ac:dyDescent="0.2">
      <c r="A523" s="441"/>
      <c r="B523" s="441"/>
      <c r="C523" s="447"/>
      <c r="D523" s="447"/>
      <c r="E523" s="447"/>
      <c r="F523" s="447"/>
      <c r="G523" s="447"/>
      <c r="H523" s="447"/>
      <c r="I523" s="447"/>
      <c r="J523" s="447"/>
      <c r="K523" s="447"/>
      <c r="L523" s="447"/>
      <c r="M523" s="447"/>
      <c r="N523" s="447"/>
      <c r="O523" s="447"/>
      <c r="P523" s="441"/>
      <c r="Q523" s="441"/>
      <c r="R523" s="441"/>
      <c r="S523" s="441"/>
      <c r="T523" s="441"/>
      <c r="U523" s="441"/>
      <c r="V523" s="441"/>
      <c r="W523" s="441"/>
      <c r="X523" s="441"/>
      <c r="Y523" s="441"/>
      <c r="Z523" s="441"/>
    </row>
    <row r="524" spans="1:26" ht="12.75" customHeight="1" x14ac:dyDescent="0.2">
      <c r="A524" s="441"/>
      <c r="B524" s="441"/>
      <c r="C524" s="447"/>
      <c r="D524" s="447"/>
      <c r="E524" s="447"/>
      <c r="F524" s="447"/>
      <c r="G524" s="447"/>
      <c r="H524" s="447"/>
      <c r="I524" s="447"/>
      <c r="J524" s="447"/>
      <c r="K524" s="447"/>
      <c r="L524" s="447"/>
      <c r="M524" s="447"/>
      <c r="N524" s="447"/>
      <c r="O524" s="447"/>
      <c r="P524" s="441"/>
      <c r="Q524" s="441"/>
      <c r="R524" s="441"/>
      <c r="S524" s="441"/>
      <c r="T524" s="441"/>
      <c r="U524" s="441"/>
      <c r="V524" s="441"/>
      <c r="W524" s="441"/>
      <c r="X524" s="441"/>
      <c r="Y524" s="441"/>
      <c r="Z524" s="441"/>
    </row>
    <row r="525" spans="1:26" ht="12.75" customHeight="1" x14ac:dyDescent="0.2">
      <c r="A525" s="441"/>
      <c r="B525" s="441"/>
      <c r="C525" s="447"/>
      <c r="D525" s="447"/>
      <c r="E525" s="447"/>
      <c r="F525" s="447"/>
      <c r="G525" s="447"/>
      <c r="H525" s="447"/>
      <c r="I525" s="447"/>
      <c r="J525" s="447"/>
      <c r="K525" s="447"/>
      <c r="L525" s="447"/>
      <c r="M525" s="447"/>
      <c r="N525" s="447"/>
      <c r="O525" s="447"/>
      <c r="P525" s="441"/>
      <c r="Q525" s="441"/>
      <c r="R525" s="441"/>
      <c r="S525" s="441"/>
      <c r="T525" s="441"/>
      <c r="U525" s="441"/>
      <c r="V525" s="441"/>
      <c r="W525" s="441"/>
      <c r="X525" s="441"/>
      <c r="Y525" s="441"/>
      <c r="Z525" s="441"/>
    </row>
    <row r="526" spans="1:26" ht="12.75" customHeight="1" x14ac:dyDescent="0.2">
      <c r="A526" s="441"/>
      <c r="B526" s="441"/>
      <c r="C526" s="447"/>
      <c r="D526" s="447"/>
      <c r="E526" s="447"/>
      <c r="F526" s="447"/>
      <c r="G526" s="447"/>
      <c r="H526" s="447"/>
      <c r="I526" s="447"/>
      <c r="J526" s="447"/>
      <c r="K526" s="447"/>
      <c r="L526" s="447"/>
      <c r="M526" s="447"/>
      <c r="N526" s="447"/>
      <c r="O526" s="447"/>
      <c r="P526" s="441"/>
      <c r="Q526" s="441"/>
      <c r="R526" s="441"/>
      <c r="S526" s="441"/>
      <c r="T526" s="441"/>
      <c r="U526" s="441"/>
      <c r="V526" s="441"/>
      <c r="W526" s="441"/>
      <c r="X526" s="441"/>
      <c r="Y526" s="441"/>
      <c r="Z526" s="441"/>
    </row>
    <row r="527" spans="1:26" ht="12.75" customHeight="1" x14ac:dyDescent="0.2">
      <c r="A527" s="441"/>
      <c r="B527" s="441"/>
      <c r="C527" s="447"/>
      <c r="D527" s="447"/>
      <c r="E527" s="447"/>
      <c r="F527" s="447"/>
      <c r="G527" s="447"/>
      <c r="H527" s="447"/>
      <c r="I527" s="447"/>
      <c r="J527" s="447"/>
      <c r="K527" s="447"/>
      <c r="L527" s="447"/>
      <c r="M527" s="447"/>
      <c r="N527" s="447"/>
      <c r="O527" s="447"/>
      <c r="P527" s="441"/>
      <c r="Q527" s="441"/>
      <c r="R527" s="441"/>
      <c r="S527" s="441"/>
      <c r="T527" s="441"/>
      <c r="U527" s="441"/>
      <c r="V527" s="441"/>
      <c r="W527" s="441"/>
      <c r="X527" s="441"/>
      <c r="Y527" s="441"/>
      <c r="Z527" s="441"/>
    </row>
    <row r="528" spans="1:26" ht="12.75" customHeight="1" x14ac:dyDescent="0.2">
      <c r="A528" s="441"/>
      <c r="B528" s="441"/>
      <c r="C528" s="447"/>
      <c r="D528" s="447"/>
      <c r="E528" s="447"/>
      <c r="F528" s="447"/>
      <c r="G528" s="447"/>
      <c r="H528" s="447"/>
      <c r="I528" s="447"/>
      <c r="J528" s="447"/>
      <c r="K528" s="447"/>
      <c r="L528" s="447"/>
      <c r="M528" s="447"/>
      <c r="N528" s="447"/>
      <c r="O528" s="447"/>
      <c r="P528" s="441"/>
      <c r="Q528" s="441"/>
      <c r="R528" s="441"/>
      <c r="S528" s="441"/>
      <c r="T528" s="441"/>
      <c r="U528" s="441"/>
      <c r="V528" s="441"/>
      <c r="W528" s="441"/>
      <c r="X528" s="441"/>
      <c r="Y528" s="441"/>
      <c r="Z528" s="441"/>
    </row>
    <row r="529" spans="1:26" ht="12.75" customHeight="1" x14ac:dyDescent="0.2">
      <c r="A529" s="441"/>
      <c r="B529" s="441"/>
      <c r="C529" s="447"/>
      <c r="D529" s="447"/>
      <c r="E529" s="447"/>
      <c r="F529" s="447"/>
      <c r="G529" s="447"/>
      <c r="H529" s="447"/>
      <c r="I529" s="447"/>
      <c r="J529" s="447"/>
      <c r="K529" s="447"/>
      <c r="L529" s="447"/>
      <c r="M529" s="447"/>
      <c r="N529" s="447"/>
      <c r="O529" s="447"/>
      <c r="P529" s="441"/>
      <c r="Q529" s="441"/>
      <c r="R529" s="441"/>
      <c r="S529" s="441"/>
      <c r="T529" s="441"/>
      <c r="U529" s="441"/>
      <c r="V529" s="441"/>
      <c r="W529" s="441"/>
      <c r="X529" s="441"/>
      <c r="Y529" s="441"/>
      <c r="Z529" s="441"/>
    </row>
    <row r="530" spans="1:26" ht="12.75" customHeight="1" x14ac:dyDescent="0.2">
      <c r="A530" s="441"/>
      <c r="B530" s="441"/>
      <c r="C530" s="447"/>
      <c r="D530" s="447"/>
      <c r="E530" s="447"/>
      <c r="F530" s="447"/>
      <c r="G530" s="447"/>
      <c r="H530" s="447"/>
      <c r="I530" s="447"/>
      <c r="J530" s="447"/>
      <c r="K530" s="447"/>
      <c r="L530" s="447"/>
      <c r="M530" s="447"/>
      <c r="N530" s="447"/>
      <c r="O530" s="447"/>
      <c r="P530" s="441"/>
      <c r="Q530" s="441"/>
      <c r="R530" s="441"/>
      <c r="S530" s="441"/>
      <c r="T530" s="441"/>
      <c r="U530" s="441"/>
      <c r="V530" s="441"/>
      <c r="W530" s="441"/>
      <c r="X530" s="441"/>
      <c r="Y530" s="441"/>
      <c r="Z530" s="441"/>
    </row>
    <row r="531" spans="1:26" ht="12.75" customHeight="1" x14ac:dyDescent="0.2">
      <c r="A531" s="441"/>
      <c r="B531" s="441"/>
      <c r="C531" s="447"/>
      <c r="D531" s="447"/>
      <c r="E531" s="447"/>
      <c r="F531" s="447"/>
      <c r="G531" s="447"/>
      <c r="H531" s="447"/>
      <c r="I531" s="447"/>
      <c r="J531" s="447"/>
      <c r="K531" s="447"/>
      <c r="L531" s="447"/>
      <c r="M531" s="447"/>
      <c r="N531" s="447"/>
      <c r="O531" s="447"/>
      <c r="P531" s="441"/>
      <c r="Q531" s="441"/>
      <c r="R531" s="441"/>
      <c r="S531" s="441"/>
      <c r="T531" s="441"/>
      <c r="U531" s="441"/>
      <c r="V531" s="441"/>
      <c r="W531" s="441"/>
      <c r="X531" s="441"/>
      <c r="Y531" s="441"/>
      <c r="Z531" s="441"/>
    </row>
    <row r="532" spans="1:26" ht="12.75" customHeight="1" x14ac:dyDescent="0.2">
      <c r="A532" s="441"/>
      <c r="B532" s="441"/>
      <c r="C532" s="447"/>
      <c r="D532" s="447"/>
      <c r="E532" s="447"/>
      <c r="F532" s="447"/>
      <c r="G532" s="447"/>
      <c r="H532" s="447"/>
      <c r="I532" s="447"/>
      <c r="J532" s="447"/>
      <c r="K532" s="447"/>
      <c r="L532" s="447"/>
      <c r="M532" s="447"/>
      <c r="N532" s="447"/>
      <c r="O532" s="447"/>
      <c r="P532" s="441"/>
      <c r="Q532" s="441"/>
      <c r="R532" s="441"/>
      <c r="S532" s="441"/>
      <c r="T532" s="441"/>
      <c r="U532" s="441"/>
      <c r="V532" s="441"/>
      <c r="W532" s="441"/>
      <c r="X532" s="441"/>
      <c r="Y532" s="441"/>
      <c r="Z532" s="441"/>
    </row>
    <row r="533" spans="1:26" ht="12.75" customHeight="1" x14ac:dyDescent="0.2">
      <c r="A533" s="441"/>
      <c r="B533" s="441"/>
      <c r="C533" s="447"/>
      <c r="D533" s="447"/>
      <c r="E533" s="447"/>
      <c r="F533" s="447"/>
      <c r="G533" s="447"/>
      <c r="H533" s="447"/>
      <c r="I533" s="447"/>
      <c r="J533" s="447"/>
      <c r="K533" s="447"/>
      <c r="L533" s="447"/>
      <c r="M533" s="447"/>
      <c r="N533" s="447"/>
      <c r="O533" s="447"/>
      <c r="P533" s="441"/>
      <c r="Q533" s="441"/>
      <c r="R533" s="441"/>
      <c r="S533" s="441"/>
      <c r="T533" s="441"/>
      <c r="U533" s="441"/>
      <c r="V533" s="441"/>
      <c r="W533" s="441"/>
      <c r="X533" s="441"/>
      <c r="Y533" s="441"/>
      <c r="Z533" s="441"/>
    </row>
    <row r="534" spans="1:26" ht="12.75" customHeight="1" x14ac:dyDescent="0.2">
      <c r="A534" s="441"/>
      <c r="B534" s="441"/>
      <c r="C534" s="447"/>
      <c r="D534" s="447"/>
      <c r="E534" s="447"/>
      <c r="F534" s="447"/>
      <c r="G534" s="447"/>
      <c r="H534" s="447"/>
      <c r="I534" s="447"/>
      <c r="J534" s="447"/>
      <c r="K534" s="447"/>
      <c r="L534" s="447"/>
      <c r="M534" s="447"/>
      <c r="N534" s="447"/>
      <c r="O534" s="447"/>
      <c r="P534" s="441"/>
      <c r="Q534" s="441"/>
      <c r="R534" s="441"/>
      <c r="S534" s="441"/>
      <c r="T534" s="441"/>
      <c r="U534" s="441"/>
      <c r="V534" s="441"/>
      <c r="W534" s="441"/>
      <c r="X534" s="441"/>
      <c r="Y534" s="441"/>
      <c r="Z534" s="441"/>
    </row>
    <row r="535" spans="1:26" ht="12.75" customHeight="1" x14ac:dyDescent="0.2">
      <c r="A535" s="441"/>
      <c r="B535" s="441"/>
      <c r="C535" s="447"/>
      <c r="D535" s="447"/>
      <c r="E535" s="447"/>
      <c r="F535" s="447"/>
      <c r="G535" s="447"/>
      <c r="H535" s="447"/>
      <c r="I535" s="447"/>
      <c r="J535" s="447"/>
      <c r="K535" s="447"/>
      <c r="L535" s="447"/>
      <c r="M535" s="447"/>
      <c r="N535" s="447"/>
      <c r="O535" s="447"/>
      <c r="P535" s="441"/>
      <c r="Q535" s="441"/>
      <c r="R535" s="441"/>
      <c r="S535" s="441"/>
      <c r="T535" s="441"/>
      <c r="U535" s="441"/>
      <c r="V535" s="441"/>
      <c r="W535" s="441"/>
      <c r="X535" s="441"/>
      <c r="Y535" s="441"/>
      <c r="Z535" s="441"/>
    </row>
    <row r="536" spans="1:26" ht="12.75" customHeight="1" x14ac:dyDescent="0.2">
      <c r="A536" s="441"/>
      <c r="B536" s="441"/>
      <c r="C536" s="447"/>
      <c r="D536" s="447"/>
      <c r="E536" s="447"/>
      <c r="F536" s="447"/>
      <c r="G536" s="447"/>
      <c r="H536" s="447"/>
      <c r="I536" s="447"/>
      <c r="J536" s="447"/>
      <c r="K536" s="447"/>
      <c r="L536" s="447"/>
      <c r="M536" s="447"/>
      <c r="N536" s="447"/>
      <c r="O536" s="447"/>
      <c r="P536" s="441"/>
      <c r="Q536" s="441"/>
      <c r="R536" s="441"/>
      <c r="S536" s="441"/>
      <c r="T536" s="441"/>
      <c r="U536" s="441"/>
      <c r="V536" s="441"/>
      <c r="W536" s="441"/>
      <c r="X536" s="441"/>
      <c r="Y536" s="441"/>
      <c r="Z536" s="441"/>
    </row>
    <row r="537" spans="1:26" ht="12.75" customHeight="1" x14ac:dyDescent="0.2">
      <c r="A537" s="441"/>
      <c r="B537" s="441"/>
      <c r="C537" s="447"/>
      <c r="D537" s="447"/>
      <c r="E537" s="447"/>
      <c r="F537" s="447"/>
      <c r="G537" s="447"/>
      <c r="H537" s="447"/>
      <c r="I537" s="447"/>
      <c r="J537" s="447"/>
      <c r="K537" s="447"/>
      <c r="L537" s="447"/>
      <c r="M537" s="447"/>
      <c r="N537" s="447"/>
      <c r="O537" s="447"/>
      <c r="P537" s="441"/>
      <c r="Q537" s="441"/>
      <c r="R537" s="441"/>
      <c r="S537" s="441"/>
      <c r="T537" s="441"/>
      <c r="U537" s="441"/>
      <c r="V537" s="441"/>
      <c r="W537" s="441"/>
      <c r="X537" s="441"/>
      <c r="Y537" s="441"/>
      <c r="Z537" s="441"/>
    </row>
    <row r="538" spans="1:26" ht="12.75" customHeight="1" x14ac:dyDescent="0.2">
      <c r="A538" s="441"/>
      <c r="B538" s="441"/>
      <c r="C538" s="447"/>
      <c r="D538" s="447"/>
      <c r="E538" s="447"/>
      <c r="F538" s="447"/>
      <c r="G538" s="447"/>
      <c r="H538" s="447"/>
      <c r="I538" s="447"/>
      <c r="J538" s="447"/>
      <c r="K538" s="447"/>
      <c r="L538" s="447"/>
      <c r="M538" s="447"/>
      <c r="N538" s="447"/>
      <c r="O538" s="447"/>
      <c r="P538" s="441"/>
      <c r="Q538" s="441"/>
      <c r="R538" s="441"/>
      <c r="S538" s="441"/>
      <c r="T538" s="441"/>
      <c r="U538" s="441"/>
      <c r="V538" s="441"/>
      <c r="W538" s="441"/>
      <c r="X538" s="441"/>
      <c r="Y538" s="441"/>
      <c r="Z538" s="441"/>
    </row>
    <row r="539" spans="1:26" ht="12.75" customHeight="1" x14ac:dyDescent="0.2">
      <c r="A539" s="441"/>
      <c r="B539" s="441"/>
      <c r="C539" s="447"/>
      <c r="D539" s="447"/>
      <c r="E539" s="447"/>
      <c r="F539" s="447"/>
      <c r="G539" s="447"/>
      <c r="H539" s="447"/>
      <c r="I539" s="447"/>
      <c r="J539" s="447"/>
      <c r="K539" s="447"/>
      <c r="L539" s="447"/>
      <c r="M539" s="447"/>
      <c r="N539" s="447"/>
      <c r="O539" s="447"/>
      <c r="P539" s="441"/>
      <c r="Q539" s="441"/>
      <c r="R539" s="441"/>
      <c r="S539" s="441"/>
      <c r="T539" s="441"/>
      <c r="U539" s="441"/>
      <c r="V539" s="441"/>
      <c r="W539" s="441"/>
      <c r="X539" s="441"/>
      <c r="Y539" s="441"/>
      <c r="Z539" s="441"/>
    </row>
    <row r="540" spans="1:26" ht="12.75" customHeight="1" x14ac:dyDescent="0.2">
      <c r="A540" s="441"/>
      <c r="B540" s="441"/>
      <c r="C540" s="447"/>
      <c r="D540" s="447"/>
      <c r="E540" s="447"/>
      <c r="F540" s="447"/>
      <c r="G540" s="447"/>
      <c r="H540" s="447"/>
      <c r="I540" s="447"/>
      <c r="J540" s="447"/>
      <c r="K540" s="447"/>
      <c r="L540" s="447"/>
      <c r="M540" s="447"/>
      <c r="N540" s="447"/>
      <c r="O540" s="447"/>
      <c r="P540" s="441"/>
      <c r="Q540" s="441"/>
      <c r="R540" s="441"/>
      <c r="S540" s="441"/>
      <c r="T540" s="441"/>
      <c r="U540" s="441"/>
      <c r="V540" s="441"/>
      <c r="W540" s="441"/>
      <c r="X540" s="441"/>
      <c r="Y540" s="441"/>
      <c r="Z540" s="441"/>
    </row>
    <row r="541" spans="1:26" ht="12.75" customHeight="1" x14ac:dyDescent="0.2">
      <c r="A541" s="441"/>
      <c r="B541" s="441"/>
      <c r="C541" s="447"/>
      <c r="D541" s="447"/>
      <c r="E541" s="447"/>
      <c r="F541" s="447"/>
      <c r="G541" s="447"/>
      <c r="H541" s="447"/>
      <c r="I541" s="447"/>
      <c r="J541" s="447"/>
      <c r="K541" s="447"/>
      <c r="L541" s="447"/>
      <c r="M541" s="447"/>
      <c r="N541" s="447"/>
      <c r="O541" s="447"/>
      <c r="P541" s="441"/>
      <c r="Q541" s="441"/>
      <c r="R541" s="441"/>
      <c r="S541" s="441"/>
      <c r="T541" s="441"/>
      <c r="U541" s="441"/>
      <c r="V541" s="441"/>
      <c r="W541" s="441"/>
      <c r="X541" s="441"/>
      <c r="Y541" s="441"/>
      <c r="Z541" s="441"/>
    </row>
    <row r="542" spans="1:26" ht="12.75" customHeight="1" x14ac:dyDescent="0.2">
      <c r="A542" s="441"/>
      <c r="B542" s="441"/>
      <c r="C542" s="447"/>
      <c r="D542" s="447"/>
      <c r="E542" s="447"/>
      <c r="F542" s="447"/>
      <c r="G542" s="447"/>
      <c r="H542" s="447"/>
      <c r="I542" s="447"/>
      <c r="J542" s="447"/>
      <c r="K542" s="447"/>
      <c r="L542" s="447"/>
      <c r="M542" s="447"/>
      <c r="N542" s="447"/>
      <c r="O542" s="447"/>
      <c r="P542" s="441"/>
      <c r="Q542" s="441"/>
      <c r="R542" s="441"/>
      <c r="S542" s="441"/>
      <c r="T542" s="441"/>
      <c r="U542" s="441"/>
      <c r="V542" s="441"/>
      <c r="W542" s="441"/>
      <c r="X542" s="441"/>
      <c r="Y542" s="441"/>
      <c r="Z542" s="441"/>
    </row>
    <row r="543" spans="1:26" ht="12.75" customHeight="1" x14ac:dyDescent="0.2">
      <c r="A543" s="441"/>
      <c r="B543" s="441"/>
      <c r="C543" s="447"/>
      <c r="D543" s="447"/>
      <c r="E543" s="447"/>
      <c r="F543" s="447"/>
      <c r="G543" s="447"/>
      <c r="H543" s="447"/>
      <c r="I543" s="447"/>
      <c r="J543" s="447"/>
      <c r="K543" s="447"/>
      <c r="L543" s="447"/>
      <c r="M543" s="447"/>
      <c r="N543" s="447"/>
      <c r="O543" s="447"/>
      <c r="P543" s="441"/>
      <c r="Q543" s="441"/>
      <c r="R543" s="441"/>
      <c r="S543" s="441"/>
      <c r="T543" s="441"/>
      <c r="U543" s="441"/>
      <c r="V543" s="441"/>
      <c r="W543" s="441"/>
      <c r="X543" s="441"/>
      <c r="Y543" s="441"/>
      <c r="Z543" s="441"/>
    </row>
    <row r="544" spans="1:26" ht="12.75" customHeight="1" x14ac:dyDescent="0.2">
      <c r="A544" s="441"/>
      <c r="B544" s="441"/>
      <c r="C544" s="447"/>
      <c r="D544" s="447"/>
      <c r="E544" s="447"/>
      <c r="F544" s="447"/>
      <c r="G544" s="447"/>
      <c r="H544" s="447"/>
      <c r="I544" s="447"/>
      <c r="J544" s="447"/>
      <c r="K544" s="447"/>
      <c r="L544" s="447"/>
      <c r="M544" s="447"/>
      <c r="N544" s="447"/>
      <c r="O544" s="447"/>
      <c r="P544" s="441"/>
      <c r="Q544" s="441"/>
      <c r="R544" s="441"/>
      <c r="S544" s="441"/>
      <c r="T544" s="441"/>
      <c r="U544" s="441"/>
      <c r="V544" s="441"/>
      <c r="W544" s="441"/>
      <c r="X544" s="441"/>
      <c r="Y544" s="441"/>
      <c r="Z544" s="441"/>
    </row>
    <row r="545" spans="1:26" ht="12.75" customHeight="1" x14ac:dyDescent="0.2">
      <c r="A545" s="441"/>
      <c r="B545" s="441"/>
      <c r="C545" s="447"/>
      <c r="D545" s="447"/>
      <c r="E545" s="447"/>
      <c r="F545" s="447"/>
      <c r="G545" s="447"/>
      <c r="H545" s="447"/>
      <c r="I545" s="447"/>
      <c r="J545" s="447"/>
      <c r="K545" s="447"/>
      <c r="L545" s="447"/>
      <c r="M545" s="447"/>
      <c r="N545" s="447"/>
      <c r="O545" s="447"/>
      <c r="P545" s="441"/>
      <c r="Q545" s="441"/>
      <c r="R545" s="441"/>
      <c r="S545" s="441"/>
      <c r="T545" s="441"/>
      <c r="U545" s="441"/>
      <c r="V545" s="441"/>
      <c r="W545" s="441"/>
      <c r="X545" s="441"/>
      <c r="Y545" s="441"/>
      <c r="Z545" s="441"/>
    </row>
    <row r="546" spans="1:26" ht="12.75" customHeight="1" x14ac:dyDescent="0.2">
      <c r="A546" s="441"/>
      <c r="B546" s="441"/>
      <c r="C546" s="447"/>
      <c r="D546" s="447"/>
      <c r="E546" s="447"/>
      <c r="F546" s="447"/>
      <c r="G546" s="447"/>
      <c r="H546" s="447"/>
      <c r="I546" s="447"/>
      <c r="J546" s="447"/>
      <c r="K546" s="447"/>
      <c r="L546" s="447"/>
      <c r="M546" s="447"/>
      <c r="N546" s="447"/>
      <c r="O546" s="447"/>
      <c r="P546" s="441"/>
      <c r="Q546" s="441"/>
      <c r="R546" s="441"/>
      <c r="S546" s="441"/>
      <c r="T546" s="441"/>
      <c r="U546" s="441"/>
      <c r="V546" s="441"/>
      <c r="W546" s="441"/>
      <c r="X546" s="441"/>
      <c r="Y546" s="441"/>
      <c r="Z546" s="441"/>
    </row>
    <row r="547" spans="1:26" ht="12.75" customHeight="1" x14ac:dyDescent="0.2">
      <c r="A547" s="441"/>
      <c r="B547" s="441"/>
      <c r="C547" s="447"/>
      <c r="D547" s="447"/>
      <c r="E547" s="447"/>
      <c r="F547" s="447"/>
      <c r="G547" s="447"/>
      <c r="H547" s="447"/>
      <c r="I547" s="447"/>
      <c r="J547" s="447"/>
      <c r="K547" s="447"/>
      <c r="L547" s="447"/>
      <c r="M547" s="447"/>
      <c r="N547" s="447"/>
      <c r="O547" s="447"/>
      <c r="P547" s="441"/>
      <c r="Q547" s="441"/>
      <c r="R547" s="441"/>
      <c r="S547" s="441"/>
      <c r="T547" s="441"/>
      <c r="U547" s="441"/>
      <c r="V547" s="441"/>
      <c r="W547" s="441"/>
      <c r="X547" s="441"/>
      <c r="Y547" s="441"/>
      <c r="Z547" s="441"/>
    </row>
    <row r="548" spans="1:26" ht="12.75" customHeight="1" x14ac:dyDescent="0.2">
      <c r="A548" s="441"/>
      <c r="B548" s="441"/>
      <c r="C548" s="447"/>
      <c r="D548" s="447"/>
      <c r="E548" s="447"/>
      <c r="F548" s="447"/>
      <c r="G548" s="447"/>
      <c r="H548" s="447"/>
      <c r="I548" s="447"/>
      <c r="J548" s="447"/>
      <c r="K548" s="447"/>
      <c r="L548" s="447"/>
      <c r="M548" s="447"/>
      <c r="N548" s="447"/>
      <c r="O548" s="447"/>
      <c r="P548" s="441"/>
      <c r="Q548" s="441"/>
      <c r="R548" s="441"/>
      <c r="S548" s="441"/>
      <c r="T548" s="441"/>
      <c r="U548" s="441"/>
      <c r="V548" s="441"/>
      <c r="W548" s="441"/>
      <c r="X548" s="441"/>
      <c r="Y548" s="441"/>
      <c r="Z548" s="441"/>
    </row>
    <row r="549" spans="1:26" ht="12.75" customHeight="1" x14ac:dyDescent="0.2">
      <c r="A549" s="441"/>
      <c r="B549" s="441"/>
      <c r="C549" s="447"/>
      <c r="D549" s="447"/>
      <c r="E549" s="447"/>
      <c r="F549" s="447"/>
      <c r="G549" s="447"/>
      <c r="H549" s="447"/>
      <c r="I549" s="447"/>
      <c r="J549" s="447"/>
      <c r="K549" s="447"/>
      <c r="L549" s="447"/>
      <c r="M549" s="447"/>
      <c r="N549" s="447"/>
      <c r="O549" s="447"/>
      <c r="P549" s="441"/>
      <c r="Q549" s="441"/>
      <c r="R549" s="441"/>
      <c r="S549" s="441"/>
      <c r="T549" s="441"/>
      <c r="U549" s="441"/>
      <c r="V549" s="441"/>
      <c r="W549" s="441"/>
      <c r="X549" s="441"/>
      <c r="Y549" s="441"/>
      <c r="Z549" s="441"/>
    </row>
    <row r="550" spans="1:26" ht="12.75" customHeight="1" x14ac:dyDescent="0.2">
      <c r="A550" s="441"/>
      <c r="B550" s="441"/>
      <c r="C550" s="447"/>
      <c r="D550" s="447"/>
      <c r="E550" s="447"/>
      <c r="F550" s="447"/>
      <c r="G550" s="447"/>
      <c r="H550" s="447"/>
      <c r="I550" s="447"/>
      <c r="J550" s="447"/>
      <c r="K550" s="447"/>
      <c r="L550" s="447"/>
      <c r="M550" s="447"/>
      <c r="N550" s="447"/>
      <c r="O550" s="447"/>
      <c r="P550" s="441"/>
      <c r="Q550" s="441"/>
      <c r="R550" s="441"/>
      <c r="S550" s="441"/>
      <c r="T550" s="441"/>
      <c r="U550" s="441"/>
      <c r="V550" s="441"/>
      <c r="W550" s="441"/>
      <c r="X550" s="441"/>
      <c r="Y550" s="441"/>
      <c r="Z550" s="441"/>
    </row>
    <row r="551" spans="1:26" ht="12.75" customHeight="1" x14ac:dyDescent="0.2">
      <c r="A551" s="441"/>
      <c r="B551" s="441"/>
      <c r="C551" s="447"/>
      <c r="D551" s="447"/>
      <c r="E551" s="447"/>
      <c r="F551" s="447"/>
      <c r="G551" s="447"/>
      <c r="H551" s="447"/>
      <c r="I551" s="447"/>
      <c r="J551" s="447"/>
      <c r="K551" s="447"/>
      <c r="L551" s="447"/>
      <c r="M551" s="447"/>
      <c r="N551" s="447"/>
      <c r="O551" s="447"/>
      <c r="P551" s="441"/>
      <c r="Q551" s="441"/>
      <c r="R551" s="441"/>
      <c r="S551" s="441"/>
      <c r="T551" s="441"/>
      <c r="U551" s="441"/>
      <c r="V551" s="441"/>
      <c r="W551" s="441"/>
      <c r="X551" s="441"/>
      <c r="Y551" s="441"/>
      <c r="Z551" s="441"/>
    </row>
    <row r="552" spans="1:26" ht="12.75" customHeight="1" x14ac:dyDescent="0.2">
      <c r="A552" s="441"/>
      <c r="B552" s="441"/>
      <c r="C552" s="447"/>
      <c r="D552" s="447"/>
      <c r="E552" s="447"/>
      <c r="F552" s="447"/>
      <c r="G552" s="447"/>
      <c r="H552" s="447"/>
      <c r="I552" s="447"/>
      <c r="J552" s="447"/>
      <c r="K552" s="447"/>
      <c r="L552" s="447"/>
      <c r="M552" s="447"/>
      <c r="N552" s="447"/>
      <c r="O552" s="447"/>
      <c r="P552" s="441"/>
      <c r="Q552" s="441"/>
      <c r="R552" s="441"/>
      <c r="S552" s="441"/>
      <c r="T552" s="441"/>
      <c r="U552" s="441"/>
      <c r="V552" s="441"/>
      <c r="W552" s="441"/>
      <c r="X552" s="441"/>
      <c r="Y552" s="441"/>
      <c r="Z552" s="441"/>
    </row>
    <row r="553" spans="1:26" ht="12.75" customHeight="1" x14ac:dyDescent="0.2">
      <c r="A553" s="441"/>
      <c r="B553" s="441"/>
      <c r="C553" s="447"/>
      <c r="D553" s="447"/>
      <c r="E553" s="447"/>
      <c r="F553" s="447"/>
      <c r="G553" s="447"/>
      <c r="H553" s="447"/>
      <c r="I553" s="447"/>
      <c r="J553" s="447"/>
      <c r="K553" s="447"/>
      <c r="L553" s="447"/>
      <c r="M553" s="447"/>
      <c r="N553" s="447"/>
      <c r="O553" s="447"/>
      <c r="P553" s="441"/>
      <c r="Q553" s="441"/>
      <c r="R553" s="441"/>
      <c r="S553" s="441"/>
      <c r="T553" s="441"/>
      <c r="U553" s="441"/>
      <c r="V553" s="441"/>
      <c r="W553" s="441"/>
      <c r="X553" s="441"/>
      <c r="Y553" s="441"/>
      <c r="Z553" s="441"/>
    </row>
    <row r="554" spans="1:26" ht="12.75" customHeight="1" x14ac:dyDescent="0.2">
      <c r="A554" s="441"/>
      <c r="B554" s="441"/>
      <c r="C554" s="447"/>
      <c r="D554" s="447"/>
      <c r="E554" s="447"/>
      <c r="F554" s="447"/>
      <c r="G554" s="447"/>
      <c r="H554" s="447"/>
      <c r="I554" s="447"/>
      <c r="J554" s="447"/>
      <c r="K554" s="447"/>
      <c r="L554" s="447"/>
      <c r="M554" s="447"/>
      <c r="N554" s="447"/>
      <c r="O554" s="447"/>
      <c r="P554" s="441"/>
      <c r="Q554" s="441"/>
      <c r="R554" s="441"/>
      <c r="S554" s="441"/>
      <c r="T554" s="441"/>
      <c r="U554" s="441"/>
      <c r="V554" s="441"/>
      <c r="W554" s="441"/>
      <c r="X554" s="441"/>
      <c r="Y554" s="441"/>
      <c r="Z554" s="441"/>
    </row>
    <row r="555" spans="1:26" ht="12.75" customHeight="1" x14ac:dyDescent="0.2">
      <c r="A555" s="441"/>
      <c r="B555" s="441"/>
      <c r="C555" s="447"/>
      <c r="D555" s="447"/>
      <c r="E555" s="447"/>
      <c r="F555" s="447"/>
      <c r="G555" s="447"/>
      <c r="H555" s="447"/>
      <c r="I555" s="447"/>
      <c r="J555" s="447"/>
      <c r="K555" s="447"/>
      <c r="L555" s="447"/>
      <c r="M555" s="447"/>
      <c r="N555" s="447"/>
      <c r="O555" s="447"/>
      <c r="P555" s="441"/>
      <c r="Q555" s="441"/>
      <c r="R555" s="441"/>
      <c r="S555" s="441"/>
      <c r="T555" s="441"/>
      <c r="U555" s="441"/>
      <c r="V555" s="441"/>
      <c r="W555" s="441"/>
      <c r="X555" s="441"/>
      <c r="Y555" s="441"/>
      <c r="Z555" s="441"/>
    </row>
    <row r="556" spans="1:26" ht="12.75" customHeight="1" x14ac:dyDescent="0.2">
      <c r="A556" s="441"/>
      <c r="B556" s="441"/>
      <c r="C556" s="447"/>
      <c r="D556" s="447"/>
      <c r="E556" s="447"/>
      <c r="F556" s="447"/>
      <c r="G556" s="447"/>
      <c r="H556" s="447"/>
      <c r="I556" s="447"/>
      <c r="J556" s="447"/>
      <c r="K556" s="447"/>
      <c r="L556" s="447"/>
      <c r="M556" s="447"/>
      <c r="N556" s="447"/>
      <c r="O556" s="447"/>
      <c r="P556" s="441"/>
      <c r="Q556" s="441"/>
      <c r="R556" s="441"/>
      <c r="S556" s="441"/>
      <c r="T556" s="441"/>
      <c r="U556" s="441"/>
      <c r="V556" s="441"/>
      <c r="W556" s="441"/>
      <c r="X556" s="441"/>
      <c r="Y556" s="441"/>
      <c r="Z556" s="441"/>
    </row>
    <row r="557" spans="1:26" ht="12.75" customHeight="1" x14ac:dyDescent="0.2">
      <c r="A557" s="441"/>
      <c r="B557" s="441"/>
      <c r="C557" s="447"/>
      <c r="D557" s="447"/>
      <c r="E557" s="447"/>
      <c r="F557" s="447"/>
      <c r="G557" s="447"/>
      <c r="H557" s="447"/>
      <c r="I557" s="447"/>
      <c r="J557" s="447"/>
      <c r="K557" s="447"/>
      <c r="L557" s="447"/>
      <c r="M557" s="447"/>
      <c r="N557" s="447"/>
      <c r="O557" s="447"/>
      <c r="P557" s="441"/>
      <c r="Q557" s="441"/>
      <c r="R557" s="441"/>
      <c r="S557" s="441"/>
      <c r="T557" s="441"/>
      <c r="U557" s="441"/>
      <c r="V557" s="441"/>
      <c r="W557" s="441"/>
      <c r="X557" s="441"/>
      <c r="Y557" s="441"/>
      <c r="Z557" s="441"/>
    </row>
    <row r="558" spans="1:26" ht="12.75" customHeight="1" x14ac:dyDescent="0.2">
      <c r="A558" s="441"/>
      <c r="B558" s="441"/>
      <c r="C558" s="447"/>
      <c r="D558" s="447"/>
      <c r="E558" s="447"/>
      <c r="F558" s="447"/>
      <c r="G558" s="447"/>
      <c r="H558" s="447"/>
      <c r="I558" s="447"/>
      <c r="J558" s="447"/>
      <c r="K558" s="447"/>
      <c r="L558" s="447"/>
      <c r="M558" s="447"/>
      <c r="N558" s="447"/>
      <c r="O558" s="447"/>
      <c r="P558" s="441"/>
      <c r="Q558" s="441"/>
      <c r="R558" s="441"/>
      <c r="S558" s="441"/>
      <c r="T558" s="441"/>
      <c r="U558" s="441"/>
      <c r="V558" s="441"/>
      <c r="W558" s="441"/>
      <c r="X558" s="441"/>
      <c r="Y558" s="441"/>
      <c r="Z558" s="441"/>
    </row>
    <row r="559" spans="1:26" ht="12.75" customHeight="1" x14ac:dyDescent="0.2">
      <c r="A559" s="441"/>
      <c r="B559" s="441"/>
      <c r="C559" s="447"/>
      <c r="D559" s="447"/>
      <c r="E559" s="447"/>
      <c r="F559" s="447"/>
      <c r="G559" s="447"/>
      <c r="H559" s="447"/>
      <c r="I559" s="447"/>
      <c r="J559" s="447"/>
      <c r="K559" s="447"/>
      <c r="L559" s="447"/>
      <c r="M559" s="447"/>
      <c r="N559" s="447"/>
      <c r="O559" s="447"/>
      <c r="P559" s="441"/>
      <c r="Q559" s="441"/>
      <c r="R559" s="441"/>
      <c r="S559" s="441"/>
      <c r="T559" s="441"/>
      <c r="U559" s="441"/>
      <c r="V559" s="441"/>
      <c r="W559" s="441"/>
      <c r="X559" s="441"/>
      <c r="Y559" s="441"/>
      <c r="Z559" s="441"/>
    </row>
    <row r="560" spans="1:26" ht="12.75" customHeight="1" x14ac:dyDescent="0.2">
      <c r="A560" s="441"/>
      <c r="B560" s="441"/>
      <c r="C560" s="447"/>
      <c r="D560" s="447"/>
      <c r="E560" s="447"/>
      <c r="F560" s="447"/>
      <c r="G560" s="447"/>
      <c r="H560" s="447"/>
      <c r="I560" s="447"/>
      <c r="J560" s="447"/>
      <c r="K560" s="447"/>
      <c r="L560" s="447"/>
      <c r="M560" s="447"/>
      <c r="N560" s="447"/>
      <c r="O560" s="447"/>
      <c r="P560" s="441"/>
      <c r="Q560" s="441"/>
      <c r="R560" s="441"/>
      <c r="S560" s="441"/>
      <c r="T560" s="441"/>
      <c r="U560" s="441"/>
      <c r="V560" s="441"/>
      <c r="W560" s="441"/>
      <c r="X560" s="441"/>
      <c r="Y560" s="441"/>
      <c r="Z560" s="441"/>
    </row>
    <row r="561" spans="1:26" ht="12.75" customHeight="1" x14ac:dyDescent="0.2">
      <c r="A561" s="441"/>
      <c r="B561" s="441"/>
      <c r="C561" s="447"/>
      <c r="D561" s="447"/>
      <c r="E561" s="447"/>
      <c r="F561" s="447"/>
      <c r="G561" s="447"/>
      <c r="H561" s="447"/>
      <c r="I561" s="447"/>
      <c r="J561" s="447"/>
      <c r="K561" s="447"/>
      <c r="L561" s="447"/>
      <c r="M561" s="447"/>
      <c r="N561" s="447"/>
      <c r="O561" s="447"/>
      <c r="P561" s="441"/>
      <c r="Q561" s="441"/>
      <c r="R561" s="441"/>
      <c r="S561" s="441"/>
      <c r="T561" s="441"/>
      <c r="U561" s="441"/>
      <c r="V561" s="441"/>
      <c r="W561" s="441"/>
      <c r="X561" s="441"/>
      <c r="Y561" s="441"/>
      <c r="Z561" s="441"/>
    </row>
    <row r="562" spans="1:26" ht="12.75" customHeight="1" x14ac:dyDescent="0.2">
      <c r="A562" s="441"/>
      <c r="B562" s="441"/>
      <c r="C562" s="447"/>
      <c r="D562" s="447"/>
      <c r="E562" s="447"/>
      <c r="F562" s="447"/>
      <c r="G562" s="447"/>
      <c r="H562" s="447"/>
      <c r="I562" s="447"/>
      <c r="J562" s="447"/>
      <c r="K562" s="447"/>
      <c r="L562" s="447"/>
      <c r="M562" s="447"/>
      <c r="N562" s="447"/>
      <c r="O562" s="447"/>
      <c r="P562" s="441"/>
      <c r="Q562" s="441"/>
      <c r="R562" s="441"/>
      <c r="S562" s="441"/>
      <c r="T562" s="441"/>
      <c r="U562" s="441"/>
      <c r="V562" s="441"/>
      <c r="W562" s="441"/>
      <c r="X562" s="441"/>
      <c r="Y562" s="441"/>
      <c r="Z562" s="441"/>
    </row>
    <row r="563" spans="1:26" ht="12.75" customHeight="1" x14ac:dyDescent="0.2">
      <c r="A563" s="441"/>
      <c r="B563" s="441"/>
      <c r="C563" s="447"/>
      <c r="D563" s="447"/>
      <c r="E563" s="447"/>
      <c r="F563" s="447"/>
      <c r="G563" s="447"/>
      <c r="H563" s="447"/>
      <c r="I563" s="447"/>
      <c r="J563" s="447"/>
      <c r="K563" s="447"/>
      <c r="L563" s="447"/>
      <c r="M563" s="447"/>
      <c r="N563" s="447"/>
      <c r="O563" s="447"/>
      <c r="P563" s="441"/>
      <c r="Q563" s="441"/>
      <c r="R563" s="441"/>
      <c r="S563" s="441"/>
      <c r="T563" s="441"/>
      <c r="U563" s="441"/>
      <c r="V563" s="441"/>
      <c r="W563" s="441"/>
      <c r="X563" s="441"/>
      <c r="Y563" s="441"/>
      <c r="Z563" s="441"/>
    </row>
    <row r="564" spans="1:26" ht="12.75" customHeight="1" x14ac:dyDescent="0.2">
      <c r="A564" s="441"/>
      <c r="B564" s="441"/>
      <c r="C564" s="447"/>
      <c r="D564" s="447"/>
      <c r="E564" s="447"/>
      <c r="F564" s="447"/>
      <c r="G564" s="447"/>
      <c r="H564" s="447"/>
      <c r="I564" s="447"/>
      <c r="J564" s="447"/>
      <c r="K564" s="447"/>
      <c r="L564" s="447"/>
      <c r="M564" s="447"/>
      <c r="N564" s="447"/>
      <c r="O564" s="447"/>
      <c r="P564" s="441"/>
      <c r="Q564" s="441"/>
      <c r="R564" s="441"/>
      <c r="S564" s="441"/>
      <c r="T564" s="441"/>
      <c r="U564" s="441"/>
      <c r="V564" s="441"/>
      <c r="W564" s="441"/>
      <c r="X564" s="441"/>
      <c r="Y564" s="441"/>
      <c r="Z564" s="441"/>
    </row>
    <row r="565" spans="1:26" ht="12.75" customHeight="1" x14ac:dyDescent="0.2">
      <c r="A565" s="441"/>
      <c r="B565" s="441"/>
      <c r="C565" s="447"/>
      <c r="D565" s="447"/>
      <c r="E565" s="447"/>
      <c r="F565" s="447"/>
      <c r="G565" s="447"/>
      <c r="H565" s="447"/>
      <c r="I565" s="447"/>
      <c r="J565" s="447"/>
      <c r="K565" s="447"/>
      <c r="L565" s="447"/>
      <c r="M565" s="447"/>
      <c r="N565" s="447"/>
      <c r="O565" s="447"/>
      <c r="P565" s="441"/>
      <c r="Q565" s="441"/>
      <c r="R565" s="441"/>
      <c r="S565" s="441"/>
      <c r="T565" s="441"/>
      <c r="U565" s="441"/>
      <c r="V565" s="441"/>
      <c r="W565" s="441"/>
      <c r="X565" s="441"/>
      <c r="Y565" s="441"/>
      <c r="Z565" s="441"/>
    </row>
    <row r="566" spans="1:26" ht="12.75" customHeight="1" x14ac:dyDescent="0.2">
      <c r="A566" s="441"/>
      <c r="B566" s="441"/>
      <c r="C566" s="447"/>
      <c r="D566" s="447"/>
      <c r="E566" s="447"/>
      <c r="F566" s="447"/>
      <c r="G566" s="447"/>
      <c r="H566" s="447"/>
      <c r="I566" s="447"/>
      <c r="J566" s="447"/>
      <c r="K566" s="447"/>
      <c r="L566" s="447"/>
      <c r="M566" s="447"/>
      <c r="N566" s="447"/>
      <c r="O566" s="447"/>
      <c r="P566" s="441"/>
      <c r="Q566" s="441"/>
      <c r="R566" s="441"/>
      <c r="S566" s="441"/>
      <c r="T566" s="441"/>
      <c r="U566" s="441"/>
      <c r="V566" s="441"/>
      <c r="W566" s="441"/>
      <c r="X566" s="441"/>
      <c r="Y566" s="441"/>
      <c r="Z566" s="441"/>
    </row>
    <row r="567" spans="1:26" ht="12.75" customHeight="1" x14ac:dyDescent="0.2">
      <c r="A567" s="441"/>
      <c r="B567" s="441"/>
      <c r="C567" s="447"/>
      <c r="D567" s="447"/>
      <c r="E567" s="447"/>
      <c r="F567" s="447"/>
      <c r="G567" s="447"/>
      <c r="H567" s="447"/>
      <c r="I567" s="447"/>
      <c r="J567" s="447"/>
      <c r="K567" s="447"/>
      <c r="L567" s="447"/>
      <c r="M567" s="447"/>
      <c r="N567" s="447"/>
      <c r="O567" s="447"/>
      <c r="P567" s="441"/>
      <c r="Q567" s="441"/>
      <c r="R567" s="441"/>
      <c r="S567" s="441"/>
      <c r="T567" s="441"/>
      <c r="U567" s="441"/>
      <c r="V567" s="441"/>
      <c r="W567" s="441"/>
      <c r="X567" s="441"/>
      <c r="Y567" s="441"/>
      <c r="Z567" s="441"/>
    </row>
    <row r="568" spans="1:26" ht="12.75" customHeight="1" x14ac:dyDescent="0.2">
      <c r="A568" s="441"/>
      <c r="B568" s="441"/>
      <c r="C568" s="447"/>
      <c r="D568" s="447"/>
      <c r="E568" s="447"/>
      <c r="F568" s="447"/>
      <c r="G568" s="447"/>
      <c r="H568" s="447"/>
      <c r="I568" s="447"/>
      <c r="J568" s="447"/>
      <c r="K568" s="447"/>
      <c r="L568" s="447"/>
      <c r="M568" s="447"/>
      <c r="N568" s="447"/>
      <c r="O568" s="447"/>
      <c r="P568" s="441"/>
      <c r="Q568" s="441"/>
      <c r="R568" s="441"/>
      <c r="S568" s="441"/>
      <c r="T568" s="441"/>
      <c r="U568" s="441"/>
      <c r="V568" s="441"/>
      <c r="W568" s="441"/>
      <c r="X568" s="441"/>
      <c r="Y568" s="441"/>
      <c r="Z568" s="441"/>
    </row>
    <row r="569" spans="1:26" ht="12.75" customHeight="1" x14ac:dyDescent="0.2">
      <c r="A569" s="441"/>
      <c r="B569" s="441"/>
      <c r="C569" s="447"/>
      <c r="D569" s="447"/>
      <c r="E569" s="447"/>
      <c r="F569" s="447"/>
      <c r="G569" s="447"/>
      <c r="H569" s="447"/>
      <c r="I569" s="447"/>
      <c r="J569" s="447"/>
      <c r="K569" s="447"/>
      <c r="L569" s="447"/>
      <c r="M569" s="447"/>
      <c r="N569" s="447"/>
      <c r="O569" s="447"/>
      <c r="P569" s="441"/>
      <c r="Q569" s="441"/>
      <c r="R569" s="441"/>
      <c r="S569" s="441"/>
      <c r="T569" s="441"/>
      <c r="U569" s="441"/>
      <c r="V569" s="441"/>
      <c r="W569" s="441"/>
      <c r="X569" s="441"/>
      <c r="Y569" s="441"/>
      <c r="Z569" s="441"/>
    </row>
    <row r="570" spans="1:26" ht="12.75" customHeight="1" x14ac:dyDescent="0.2">
      <c r="A570" s="441"/>
      <c r="B570" s="441"/>
      <c r="C570" s="447"/>
      <c r="D570" s="447"/>
      <c r="E570" s="447"/>
      <c r="F570" s="447"/>
      <c r="G570" s="447"/>
      <c r="H570" s="447"/>
      <c r="I570" s="447"/>
      <c r="J570" s="447"/>
      <c r="K570" s="447"/>
      <c r="L570" s="447"/>
      <c r="M570" s="447"/>
      <c r="N570" s="447"/>
      <c r="O570" s="447"/>
      <c r="P570" s="441"/>
      <c r="Q570" s="441"/>
      <c r="R570" s="441"/>
      <c r="S570" s="441"/>
      <c r="T570" s="441"/>
      <c r="U570" s="441"/>
      <c r="V570" s="441"/>
      <c r="W570" s="441"/>
      <c r="X570" s="441"/>
      <c r="Y570" s="441"/>
      <c r="Z570" s="441"/>
    </row>
    <row r="571" spans="1:26" ht="12.75" customHeight="1" x14ac:dyDescent="0.2">
      <c r="A571" s="441"/>
      <c r="B571" s="441"/>
      <c r="C571" s="447"/>
      <c r="D571" s="447"/>
      <c r="E571" s="447"/>
      <c r="F571" s="447"/>
      <c r="G571" s="447"/>
      <c r="H571" s="447"/>
      <c r="I571" s="447"/>
      <c r="J571" s="447"/>
      <c r="K571" s="447"/>
      <c r="L571" s="447"/>
      <c r="M571" s="447"/>
      <c r="N571" s="447"/>
      <c r="O571" s="447"/>
      <c r="P571" s="441"/>
      <c r="Q571" s="441"/>
      <c r="R571" s="441"/>
      <c r="S571" s="441"/>
      <c r="T571" s="441"/>
      <c r="U571" s="441"/>
      <c r="V571" s="441"/>
      <c r="W571" s="441"/>
      <c r="X571" s="441"/>
      <c r="Y571" s="441"/>
      <c r="Z571" s="441"/>
    </row>
    <row r="572" spans="1:26" ht="12.75" customHeight="1" x14ac:dyDescent="0.2">
      <c r="A572" s="441"/>
      <c r="B572" s="441"/>
      <c r="C572" s="447"/>
      <c r="D572" s="447"/>
      <c r="E572" s="447"/>
      <c r="F572" s="447"/>
      <c r="G572" s="447"/>
      <c r="H572" s="447"/>
      <c r="I572" s="447"/>
      <c r="J572" s="447"/>
      <c r="K572" s="447"/>
      <c r="L572" s="447"/>
      <c r="M572" s="447"/>
      <c r="N572" s="447"/>
      <c r="O572" s="447"/>
      <c r="P572" s="441"/>
      <c r="Q572" s="441"/>
      <c r="R572" s="441"/>
      <c r="S572" s="441"/>
      <c r="T572" s="441"/>
      <c r="U572" s="441"/>
      <c r="V572" s="441"/>
      <c r="W572" s="441"/>
      <c r="X572" s="441"/>
      <c r="Y572" s="441"/>
      <c r="Z572" s="441"/>
    </row>
    <row r="573" spans="1:26" ht="12.75" customHeight="1" x14ac:dyDescent="0.2">
      <c r="A573" s="441"/>
      <c r="B573" s="441"/>
      <c r="C573" s="447"/>
      <c r="D573" s="447"/>
      <c r="E573" s="447"/>
      <c r="F573" s="447"/>
      <c r="G573" s="447"/>
      <c r="H573" s="447"/>
      <c r="I573" s="447"/>
      <c r="J573" s="447"/>
      <c r="K573" s="447"/>
      <c r="L573" s="447"/>
      <c r="M573" s="447"/>
      <c r="N573" s="447"/>
      <c r="O573" s="447"/>
      <c r="P573" s="441"/>
      <c r="Q573" s="441"/>
      <c r="R573" s="441"/>
      <c r="S573" s="441"/>
      <c r="T573" s="441"/>
      <c r="U573" s="441"/>
      <c r="V573" s="441"/>
      <c r="W573" s="441"/>
      <c r="X573" s="441"/>
      <c r="Y573" s="441"/>
      <c r="Z573" s="441"/>
    </row>
    <row r="574" spans="1:26" ht="12.75" customHeight="1" x14ac:dyDescent="0.2">
      <c r="A574" s="441"/>
      <c r="B574" s="441"/>
      <c r="C574" s="447"/>
      <c r="D574" s="447"/>
      <c r="E574" s="447"/>
      <c r="F574" s="447"/>
      <c r="G574" s="447"/>
      <c r="H574" s="447"/>
      <c r="I574" s="447"/>
      <c r="J574" s="447"/>
      <c r="K574" s="447"/>
      <c r="L574" s="447"/>
      <c r="M574" s="447"/>
      <c r="N574" s="447"/>
      <c r="O574" s="447"/>
      <c r="P574" s="441"/>
      <c r="Q574" s="441"/>
      <c r="R574" s="441"/>
      <c r="S574" s="441"/>
      <c r="T574" s="441"/>
      <c r="U574" s="441"/>
      <c r="V574" s="441"/>
      <c r="W574" s="441"/>
      <c r="X574" s="441"/>
      <c r="Y574" s="441"/>
      <c r="Z574" s="441"/>
    </row>
    <row r="575" spans="1:26" ht="12.75" customHeight="1" x14ac:dyDescent="0.2">
      <c r="A575" s="441"/>
      <c r="B575" s="441"/>
      <c r="C575" s="447"/>
      <c r="D575" s="447"/>
      <c r="E575" s="447"/>
      <c r="F575" s="447"/>
      <c r="G575" s="447"/>
      <c r="H575" s="447"/>
      <c r="I575" s="447"/>
      <c r="J575" s="447"/>
      <c r="K575" s="447"/>
      <c r="L575" s="447"/>
      <c r="M575" s="447"/>
      <c r="N575" s="447"/>
      <c r="O575" s="447"/>
      <c r="P575" s="441"/>
      <c r="Q575" s="441"/>
      <c r="R575" s="441"/>
      <c r="S575" s="441"/>
      <c r="T575" s="441"/>
      <c r="U575" s="441"/>
      <c r="V575" s="441"/>
      <c r="W575" s="441"/>
      <c r="X575" s="441"/>
      <c r="Y575" s="441"/>
      <c r="Z575" s="441"/>
    </row>
    <row r="576" spans="1:26" ht="12.75" customHeight="1" x14ac:dyDescent="0.2">
      <c r="A576" s="441"/>
      <c r="B576" s="441"/>
      <c r="C576" s="447"/>
      <c r="D576" s="447"/>
      <c r="E576" s="447"/>
      <c r="F576" s="447"/>
      <c r="G576" s="447"/>
      <c r="H576" s="447"/>
      <c r="I576" s="447"/>
      <c r="J576" s="447"/>
      <c r="K576" s="447"/>
      <c r="L576" s="447"/>
      <c r="M576" s="447"/>
      <c r="N576" s="447"/>
      <c r="O576" s="447"/>
      <c r="P576" s="441"/>
      <c r="Q576" s="441"/>
      <c r="R576" s="441"/>
      <c r="S576" s="441"/>
      <c r="T576" s="441"/>
      <c r="U576" s="441"/>
      <c r="V576" s="441"/>
      <c r="W576" s="441"/>
      <c r="X576" s="441"/>
      <c r="Y576" s="441"/>
      <c r="Z576" s="441"/>
    </row>
    <row r="577" spans="1:26" ht="12.75" customHeight="1" x14ac:dyDescent="0.2">
      <c r="A577" s="441"/>
      <c r="B577" s="441"/>
      <c r="C577" s="447"/>
      <c r="D577" s="447"/>
      <c r="E577" s="447"/>
      <c r="F577" s="447"/>
      <c r="G577" s="447"/>
      <c r="H577" s="447"/>
      <c r="I577" s="447"/>
      <c r="J577" s="447"/>
      <c r="K577" s="447"/>
      <c r="L577" s="447"/>
      <c r="M577" s="447"/>
      <c r="N577" s="447"/>
      <c r="O577" s="447"/>
      <c r="P577" s="441"/>
      <c r="Q577" s="441"/>
      <c r="R577" s="441"/>
      <c r="S577" s="441"/>
      <c r="T577" s="441"/>
      <c r="U577" s="441"/>
      <c r="V577" s="441"/>
      <c r="W577" s="441"/>
      <c r="X577" s="441"/>
      <c r="Y577" s="441"/>
      <c r="Z577" s="441"/>
    </row>
    <row r="578" spans="1:26" ht="12.75" customHeight="1" x14ac:dyDescent="0.2">
      <c r="A578" s="441"/>
      <c r="B578" s="441"/>
      <c r="C578" s="447"/>
      <c r="D578" s="447"/>
      <c r="E578" s="447"/>
      <c r="F578" s="447"/>
      <c r="G578" s="447"/>
      <c r="H578" s="447"/>
      <c r="I578" s="447"/>
      <c r="J578" s="447"/>
      <c r="K578" s="447"/>
      <c r="L578" s="447"/>
      <c r="M578" s="447"/>
      <c r="N578" s="447"/>
      <c r="O578" s="447"/>
      <c r="P578" s="441"/>
      <c r="Q578" s="441"/>
      <c r="R578" s="441"/>
      <c r="S578" s="441"/>
      <c r="T578" s="441"/>
      <c r="U578" s="441"/>
      <c r="V578" s="441"/>
      <c r="W578" s="441"/>
      <c r="X578" s="441"/>
      <c r="Y578" s="441"/>
      <c r="Z578" s="441"/>
    </row>
    <row r="579" spans="1:26" ht="12.75" customHeight="1" x14ac:dyDescent="0.2">
      <c r="A579" s="441"/>
      <c r="B579" s="441"/>
      <c r="C579" s="447"/>
      <c r="D579" s="447"/>
      <c r="E579" s="447"/>
      <c r="F579" s="447"/>
      <c r="G579" s="447"/>
      <c r="H579" s="447"/>
      <c r="I579" s="447"/>
      <c r="J579" s="447"/>
      <c r="K579" s="447"/>
      <c r="L579" s="447"/>
      <c r="M579" s="447"/>
      <c r="N579" s="447"/>
      <c r="O579" s="447"/>
      <c r="P579" s="441"/>
      <c r="Q579" s="441"/>
      <c r="R579" s="441"/>
      <c r="S579" s="441"/>
      <c r="T579" s="441"/>
      <c r="U579" s="441"/>
      <c r="V579" s="441"/>
      <c r="W579" s="441"/>
      <c r="X579" s="441"/>
      <c r="Y579" s="441"/>
      <c r="Z579" s="441"/>
    </row>
    <row r="580" spans="1:26" ht="12.75" customHeight="1" x14ac:dyDescent="0.2">
      <c r="A580" s="441"/>
      <c r="B580" s="441"/>
      <c r="C580" s="447"/>
      <c r="D580" s="447"/>
      <c r="E580" s="447"/>
      <c r="F580" s="447"/>
      <c r="G580" s="447"/>
      <c r="H580" s="447"/>
      <c r="I580" s="447"/>
      <c r="J580" s="447"/>
      <c r="K580" s="447"/>
      <c r="L580" s="447"/>
      <c r="M580" s="447"/>
      <c r="N580" s="447"/>
      <c r="O580" s="447"/>
      <c r="P580" s="441"/>
      <c r="Q580" s="441"/>
      <c r="R580" s="441"/>
      <c r="S580" s="441"/>
      <c r="T580" s="441"/>
      <c r="U580" s="441"/>
      <c r="V580" s="441"/>
      <c r="W580" s="441"/>
      <c r="X580" s="441"/>
      <c r="Y580" s="441"/>
      <c r="Z580" s="441"/>
    </row>
    <row r="581" spans="1:26" ht="12.75" customHeight="1" x14ac:dyDescent="0.2">
      <c r="A581" s="441"/>
      <c r="B581" s="441"/>
      <c r="C581" s="447"/>
      <c r="D581" s="447"/>
      <c r="E581" s="447"/>
      <c r="F581" s="447"/>
      <c r="G581" s="447"/>
      <c r="H581" s="447"/>
      <c r="I581" s="447"/>
      <c r="J581" s="447"/>
      <c r="K581" s="447"/>
      <c r="L581" s="447"/>
      <c r="M581" s="447"/>
      <c r="N581" s="447"/>
      <c r="O581" s="447"/>
      <c r="P581" s="441"/>
      <c r="Q581" s="441"/>
      <c r="R581" s="441"/>
      <c r="S581" s="441"/>
      <c r="T581" s="441"/>
      <c r="U581" s="441"/>
      <c r="V581" s="441"/>
      <c r="W581" s="441"/>
      <c r="X581" s="441"/>
      <c r="Y581" s="441"/>
      <c r="Z581" s="441"/>
    </row>
    <row r="582" spans="1:26" ht="12.75" customHeight="1" x14ac:dyDescent="0.2">
      <c r="A582" s="441"/>
      <c r="B582" s="441"/>
      <c r="C582" s="447"/>
      <c r="D582" s="447"/>
      <c r="E582" s="447"/>
      <c r="F582" s="447"/>
      <c r="G582" s="447"/>
      <c r="H582" s="447"/>
      <c r="I582" s="447"/>
      <c r="J582" s="447"/>
      <c r="K582" s="447"/>
      <c r="L582" s="447"/>
      <c r="M582" s="447"/>
      <c r="N582" s="447"/>
      <c r="O582" s="447"/>
      <c r="P582" s="441"/>
      <c r="Q582" s="441"/>
      <c r="R582" s="441"/>
      <c r="S582" s="441"/>
      <c r="T582" s="441"/>
      <c r="U582" s="441"/>
      <c r="V582" s="441"/>
      <c r="W582" s="441"/>
      <c r="X582" s="441"/>
      <c r="Y582" s="441"/>
      <c r="Z582" s="441"/>
    </row>
    <row r="583" spans="1:26" ht="12.75" customHeight="1" x14ac:dyDescent="0.2">
      <c r="A583" s="441"/>
      <c r="B583" s="441"/>
      <c r="C583" s="447"/>
      <c r="D583" s="447"/>
      <c r="E583" s="447"/>
      <c r="F583" s="447"/>
      <c r="G583" s="447"/>
      <c r="H583" s="447"/>
      <c r="I583" s="447"/>
      <c r="J583" s="447"/>
      <c r="K583" s="447"/>
      <c r="L583" s="447"/>
      <c r="M583" s="447"/>
      <c r="N583" s="447"/>
      <c r="O583" s="447"/>
      <c r="P583" s="441"/>
      <c r="Q583" s="441"/>
      <c r="R583" s="441"/>
      <c r="S583" s="441"/>
      <c r="T583" s="441"/>
      <c r="U583" s="441"/>
      <c r="V583" s="441"/>
      <c r="W583" s="441"/>
      <c r="X583" s="441"/>
      <c r="Y583" s="441"/>
      <c r="Z583" s="441"/>
    </row>
    <row r="584" spans="1:26" ht="12.75" customHeight="1" x14ac:dyDescent="0.2">
      <c r="A584" s="441"/>
      <c r="B584" s="441"/>
      <c r="C584" s="447"/>
      <c r="D584" s="447"/>
      <c r="E584" s="447"/>
      <c r="F584" s="447"/>
      <c r="G584" s="447"/>
      <c r="H584" s="447"/>
      <c r="I584" s="447"/>
      <c r="J584" s="447"/>
      <c r="K584" s="447"/>
      <c r="L584" s="447"/>
      <c r="M584" s="447"/>
      <c r="N584" s="447"/>
      <c r="O584" s="447"/>
      <c r="P584" s="441"/>
      <c r="Q584" s="441"/>
      <c r="R584" s="441"/>
      <c r="S584" s="441"/>
      <c r="T584" s="441"/>
      <c r="U584" s="441"/>
      <c r="V584" s="441"/>
      <c r="W584" s="441"/>
      <c r="X584" s="441"/>
      <c r="Y584" s="441"/>
      <c r="Z584" s="441"/>
    </row>
    <row r="585" spans="1:26" ht="12.75" customHeight="1" x14ac:dyDescent="0.2">
      <c r="A585" s="441"/>
      <c r="B585" s="441"/>
      <c r="C585" s="447"/>
      <c r="D585" s="447"/>
      <c r="E585" s="447"/>
      <c r="F585" s="447"/>
      <c r="G585" s="447"/>
      <c r="H585" s="447"/>
      <c r="I585" s="447"/>
      <c r="J585" s="447"/>
      <c r="K585" s="447"/>
      <c r="L585" s="447"/>
      <c r="M585" s="447"/>
      <c r="N585" s="447"/>
      <c r="O585" s="447"/>
      <c r="P585" s="441"/>
      <c r="Q585" s="441"/>
      <c r="R585" s="441"/>
      <c r="S585" s="441"/>
      <c r="T585" s="441"/>
      <c r="U585" s="441"/>
      <c r="V585" s="441"/>
      <c r="W585" s="441"/>
      <c r="X585" s="441"/>
      <c r="Y585" s="441"/>
      <c r="Z585" s="441"/>
    </row>
    <row r="586" spans="1:26" ht="12.75" customHeight="1" x14ac:dyDescent="0.2">
      <c r="A586" s="441"/>
      <c r="B586" s="441"/>
      <c r="C586" s="447"/>
      <c r="D586" s="447"/>
      <c r="E586" s="447"/>
      <c r="F586" s="447"/>
      <c r="G586" s="447"/>
      <c r="H586" s="447"/>
      <c r="I586" s="447"/>
      <c r="J586" s="447"/>
      <c r="K586" s="447"/>
      <c r="L586" s="447"/>
      <c r="M586" s="447"/>
      <c r="N586" s="447"/>
      <c r="O586" s="447"/>
      <c r="P586" s="441"/>
      <c r="Q586" s="441"/>
      <c r="R586" s="441"/>
      <c r="S586" s="441"/>
      <c r="T586" s="441"/>
      <c r="U586" s="441"/>
      <c r="V586" s="441"/>
      <c r="W586" s="441"/>
      <c r="X586" s="441"/>
      <c r="Y586" s="441"/>
      <c r="Z586" s="441"/>
    </row>
    <row r="587" spans="1:26" ht="12.75" customHeight="1" x14ac:dyDescent="0.2">
      <c r="A587" s="441"/>
      <c r="B587" s="441"/>
      <c r="C587" s="447"/>
      <c r="D587" s="447"/>
      <c r="E587" s="447"/>
      <c r="F587" s="447"/>
      <c r="G587" s="447"/>
      <c r="H587" s="447"/>
      <c r="I587" s="447"/>
      <c r="J587" s="447"/>
      <c r="K587" s="447"/>
      <c r="L587" s="447"/>
      <c r="M587" s="447"/>
      <c r="N587" s="447"/>
      <c r="O587" s="447"/>
      <c r="P587" s="441"/>
      <c r="Q587" s="441"/>
      <c r="R587" s="441"/>
      <c r="S587" s="441"/>
      <c r="T587" s="441"/>
      <c r="U587" s="441"/>
      <c r="V587" s="441"/>
      <c r="W587" s="441"/>
      <c r="X587" s="441"/>
      <c r="Y587" s="441"/>
      <c r="Z587" s="441"/>
    </row>
    <row r="588" spans="1:26" ht="12.75" customHeight="1" x14ac:dyDescent="0.2">
      <c r="A588" s="441"/>
      <c r="B588" s="441"/>
      <c r="C588" s="447"/>
      <c r="D588" s="447"/>
      <c r="E588" s="447"/>
      <c r="F588" s="447"/>
      <c r="G588" s="447"/>
      <c r="H588" s="447"/>
      <c r="I588" s="447"/>
      <c r="J588" s="447"/>
      <c r="K588" s="447"/>
      <c r="L588" s="447"/>
      <c r="M588" s="447"/>
      <c r="N588" s="447"/>
      <c r="O588" s="447"/>
      <c r="P588" s="441"/>
      <c r="Q588" s="441"/>
      <c r="R588" s="441"/>
      <c r="S588" s="441"/>
      <c r="T588" s="441"/>
      <c r="U588" s="441"/>
      <c r="V588" s="441"/>
      <c r="W588" s="441"/>
      <c r="X588" s="441"/>
      <c r="Y588" s="441"/>
      <c r="Z588" s="441"/>
    </row>
    <row r="589" spans="1:26" ht="12.75" customHeight="1" x14ac:dyDescent="0.2">
      <c r="A589" s="441"/>
      <c r="B589" s="441"/>
      <c r="C589" s="447"/>
      <c r="D589" s="447"/>
      <c r="E589" s="447"/>
      <c r="F589" s="447"/>
      <c r="G589" s="447"/>
      <c r="H589" s="447"/>
      <c r="I589" s="447"/>
      <c r="J589" s="447"/>
      <c r="K589" s="447"/>
      <c r="L589" s="447"/>
      <c r="M589" s="447"/>
      <c r="N589" s="447"/>
      <c r="O589" s="447"/>
      <c r="P589" s="441"/>
      <c r="Q589" s="441"/>
      <c r="R589" s="441"/>
      <c r="S589" s="441"/>
      <c r="T589" s="441"/>
      <c r="U589" s="441"/>
      <c r="V589" s="441"/>
      <c r="W589" s="441"/>
      <c r="X589" s="441"/>
      <c r="Y589" s="441"/>
      <c r="Z589" s="441"/>
    </row>
    <row r="590" spans="1:26" ht="12.75" customHeight="1" x14ac:dyDescent="0.2">
      <c r="A590" s="441"/>
      <c r="B590" s="441"/>
      <c r="C590" s="447"/>
      <c r="D590" s="447"/>
      <c r="E590" s="447"/>
      <c r="F590" s="447"/>
      <c r="G590" s="447"/>
      <c r="H590" s="447"/>
      <c r="I590" s="447"/>
      <c r="J590" s="447"/>
      <c r="K590" s="447"/>
      <c r="L590" s="447"/>
      <c r="M590" s="447"/>
      <c r="N590" s="447"/>
      <c r="O590" s="447"/>
      <c r="P590" s="441"/>
      <c r="Q590" s="441"/>
      <c r="R590" s="441"/>
      <c r="S590" s="441"/>
      <c r="T590" s="441"/>
      <c r="U590" s="441"/>
      <c r="V590" s="441"/>
      <c r="W590" s="441"/>
      <c r="X590" s="441"/>
      <c r="Y590" s="441"/>
      <c r="Z590" s="441"/>
    </row>
    <row r="591" spans="1:26" ht="12.75" customHeight="1" x14ac:dyDescent="0.2">
      <c r="A591" s="441"/>
      <c r="B591" s="441"/>
      <c r="C591" s="447"/>
      <c r="D591" s="447"/>
      <c r="E591" s="447"/>
      <c r="F591" s="447"/>
      <c r="G591" s="447"/>
      <c r="H591" s="447"/>
      <c r="I591" s="447"/>
      <c r="J591" s="447"/>
      <c r="K591" s="447"/>
      <c r="L591" s="447"/>
      <c r="M591" s="447"/>
      <c r="N591" s="447"/>
      <c r="O591" s="447"/>
      <c r="P591" s="441"/>
      <c r="Q591" s="441"/>
      <c r="R591" s="441"/>
      <c r="S591" s="441"/>
      <c r="T591" s="441"/>
      <c r="U591" s="441"/>
      <c r="V591" s="441"/>
      <c r="W591" s="441"/>
      <c r="X591" s="441"/>
      <c r="Y591" s="441"/>
      <c r="Z591" s="441"/>
    </row>
    <row r="592" spans="1:26" ht="12.75" customHeight="1" x14ac:dyDescent="0.2">
      <c r="A592" s="441"/>
      <c r="B592" s="441"/>
      <c r="C592" s="447"/>
      <c r="D592" s="447"/>
      <c r="E592" s="447"/>
      <c r="F592" s="447"/>
      <c r="G592" s="447"/>
      <c r="H592" s="447"/>
      <c r="I592" s="447"/>
      <c r="J592" s="447"/>
      <c r="K592" s="447"/>
      <c r="L592" s="447"/>
      <c r="M592" s="447"/>
      <c r="N592" s="447"/>
      <c r="O592" s="447"/>
      <c r="P592" s="441"/>
      <c r="Q592" s="441"/>
      <c r="R592" s="441"/>
      <c r="S592" s="441"/>
      <c r="T592" s="441"/>
      <c r="U592" s="441"/>
      <c r="V592" s="441"/>
      <c r="W592" s="441"/>
      <c r="X592" s="441"/>
      <c r="Y592" s="441"/>
      <c r="Z592" s="441"/>
    </row>
    <row r="593" spans="1:26" ht="12.75" customHeight="1" x14ac:dyDescent="0.2">
      <c r="A593" s="441"/>
      <c r="B593" s="441"/>
      <c r="C593" s="447"/>
      <c r="D593" s="447"/>
      <c r="E593" s="447"/>
      <c r="F593" s="447"/>
      <c r="G593" s="447"/>
      <c r="H593" s="447"/>
      <c r="I593" s="447"/>
      <c r="J593" s="447"/>
      <c r="K593" s="447"/>
      <c r="L593" s="447"/>
      <c r="M593" s="447"/>
      <c r="N593" s="447"/>
      <c r="O593" s="447"/>
      <c r="P593" s="441"/>
      <c r="Q593" s="441"/>
      <c r="R593" s="441"/>
      <c r="S593" s="441"/>
      <c r="T593" s="441"/>
      <c r="U593" s="441"/>
      <c r="V593" s="441"/>
      <c r="W593" s="441"/>
      <c r="X593" s="441"/>
      <c r="Y593" s="441"/>
      <c r="Z593" s="441"/>
    </row>
    <row r="594" spans="1:26" ht="12.75" customHeight="1" x14ac:dyDescent="0.2">
      <c r="A594" s="441"/>
      <c r="B594" s="441"/>
      <c r="C594" s="447"/>
      <c r="D594" s="447"/>
      <c r="E594" s="447"/>
      <c r="F594" s="447"/>
      <c r="G594" s="447"/>
      <c r="H594" s="447"/>
      <c r="I594" s="447"/>
      <c r="J594" s="447"/>
      <c r="K594" s="447"/>
      <c r="L594" s="447"/>
      <c r="M594" s="447"/>
      <c r="N594" s="447"/>
      <c r="O594" s="447"/>
      <c r="P594" s="441"/>
      <c r="Q594" s="441"/>
      <c r="R594" s="441"/>
      <c r="S594" s="441"/>
      <c r="T594" s="441"/>
      <c r="U594" s="441"/>
      <c r="V594" s="441"/>
      <c r="W594" s="441"/>
      <c r="X594" s="441"/>
      <c r="Y594" s="441"/>
      <c r="Z594" s="441"/>
    </row>
    <row r="595" spans="1:26" ht="12.75" customHeight="1" x14ac:dyDescent="0.2">
      <c r="A595" s="441"/>
      <c r="B595" s="441"/>
      <c r="C595" s="447"/>
      <c r="D595" s="447"/>
      <c r="E595" s="447"/>
      <c r="F595" s="447"/>
      <c r="G595" s="447"/>
      <c r="H595" s="447"/>
      <c r="I595" s="447"/>
      <c r="J595" s="447"/>
      <c r="K595" s="447"/>
      <c r="L595" s="447"/>
      <c r="M595" s="447"/>
      <c r="N595" s="447"/>
      <c r="O595" s="447"/>
      <c r="P595" s="441"/>
      <c r="Q595" s="441"/>
      <c r="R595" s="441"/>
      <c r="S595" s="441"/>
      <c r="T595" s="441"/>
      <c r="U595" s="441"/>
      <c r="V595" s="441"/>
      <c r="W595" s="441"/>
      <c r="X595" s="441"/>
      <c r="Y595" s="441"/>
      <c r="Z595" s="441"/>
    </row>
    <row r="596" spans="1:26" ht="12.75" customHeight="1" x14ac:dyDescent="0.2">
      <c r="A596" s="441"/>
      <c r="B596" s="441"/>
      <c r="C596" s="447"/>
      <c r="D596" s="447"/>
      <c r="E596" s="447"/>
      <c r="F596" s="447"/>
      <c r="G596" s="447"/>
      <c r="H596" s="447"/>
      <c r="I596" s="447"/>
      <c r="J596" s="447"/>
      <c r="K596" s="447"/>
      <c r="L596" s="447"/>
      <c r="M596" s="447"/>
      <c r="N596" s="447"/>
      <c r="O596" s="447"/>
      <c r="P596" s="441"/>
      <c r="Q596" s="441"/>
      <c r="R596" s="441"/>
      <c r="S596" s="441"/>
      <c r="T596" s="441"/>
      <c r="U596" s="441"/>
      <c r="V596" s="441"/>
      <c r="W596" s="441"/>
      <c r="X596" s="441"/>
      <c r="Y596" s="441"/>
      <c r="Z596" s="441"/>
    </row>
    <row r="597" spans="1:26" ht="12.75" customHeight="1" x14ac:dyDescent="0.2">
      <c r="A597" s="441"/>
      <c r="B597" s="441"/>
      <c r="C597" s="447"/>
      <c r="D597" s="447"/>
      <c r="E597" s="447"/>
      <c r="F597" s="447"/>
      <c r="G597" s="447"/>
      <c r="H597" s="447"/>
      <c r="I597" s="447"/>
      <c r="J597" s="447"/>
      <c r="K597" s="447"/>
      <c r="L597" s="447"/>
      <c r="M597" s="447"/>
      <c r="N597" s="447"/>
      <c r="O597" s="447"/>
      <c r="P597" s="441"/>
      <c r="Q597" s="441"/>
      <c r="R597" s="441"/>
      <c r="S597" s="441"/>
      <c r="T597" s="441"/>
      <c r="U597" s="441"/>
      <c r="V597" s="441"/>
      <c r="W597" s="441"/>
      <c r="X597" s="441"/>
      <c r="Y597" s="441"/>
      <c r="Z597" s="441"/>
    </row>
    <row r="598" spans="1:26" ht="12.75" customHeight="1" x14ac:dyDescent="0.2">
      <c r="A598" s="441"/>
      <c r="B598" s="441"/>
      <c r="C598" s="447"/>
      <c r="D598" s="447"/>
      <c r="E598" s="447"/>
      <c r="F598" s="447"/>
      <c r="G598" s="447"/>
      <c r="H598" s="447"/>
      <c r="I598" s="447"/>
      <c r="J598" s="447"/>
      <c r="K598" s="447"/>
      <c r="L598" s="447"/>
      <c r="M598" s="447"/>
      <c r="N598" s="447"/>
      <c r="O598" s="447"/>
      <c r="P598" s="441"/>
      <c r="Q598" s="441"/>
      <c r="R598" s="441"/>
      <c r="S598" s="441"/>
      <c r="T598" s="441"/>
      <c r="U598" s="441"/>
      <c r="V598" s="441"/>
      <c r="W598" s="441"/>
      <c r="X598" s="441"/>
      <c r="Y598" s="441"/>
      <c r="Z598" s="441"/>
    </row>
    <row r="599" spans="1:26" ht="12.75" customHeight="1" x14ac:dyDescent="0.2">
      <c r="A599" s="441"/>
      <c r="B599" s="441"/>
      <c r="C599" s="447"/>
      <c r="D599" s="447"/>
      <c r="E599" s="447"/>
      <c r="F599" s="447"/>
      <c r="G599" s="447"/>
      <c r="H599" s="447"/>
      <c r="I599" s="447"/>
      <c r="J599" s="447"/>
      <c r="K599" s="447"/>
      <c r="L599" s="447"/>
      <c r="M599" s="447"/>
      <c r="N599" s="447"/>
      <c r="O599" s="447"/>
      <c r="P599" s="441"/>
      <c r="Q599" s="441"/>
      <c r="R599" s="441"/>
      <c r="S599" s="441"/>
      <c r="T599" s="441"/>
      <c r="U599" s="441"/>
      <c r="V599" s="441"/>
      <c r="W599" s="441"/>
      <c r="X599" s="441"/>
      <c r="Y599" s="441"/>
      <c r="Z599" s="441"/>
    </row>
    <row r="600" spans="1:26" ht="12.75" customHeight="1" x14ac:dyDescent="0.2">
      <c r="A600" s="441"/>
      <c r="B600" s="441"/>
      <c r="C600" s="447"/>
      <c r="D600" s="447"/>
      <c r="E600" s="447"/>
      <c r="F600" s="447"/>
      <c r="G600" s="447"/>
      <c r="H600" s="447"/>
      <c r="I600" s="447"/>
      <c r="J600" s="447"/>
      <c r="K600" s="447"/>
      <c r="L600" s="447"/>
      <c r="M600" s="447"/>
      <c r="N600" s="447"/>
      <c r="O600" s="447"/>
      <c r="P600" s="441"/>
      <c r="Q600" s="441"/>
      <c r="R600" s="441"/>
      <c r="S600" s="441"/>
      <c r="T600" s="441"/>
      <c r="U600" s="441"/>
      <c r="V600" s="441"/>
      <c r="W600" s="441"/>
      <c r="X600" s="441"/>
      <c r="Y600" s="441"/>
      <c r="Z600" s="441"/>
    </row>
    <row r="601" spans="1:26" ht="12.75" customHeight="1" x14ac:dyDescent="0.2">
      <c r="A601" s="441"/>
      <c r="B601" s="441"/>
      <c r="C601" s="447"/>
      <c r="D601" s="447"/>
      <c r="E601" s="447"/>
      <c r="F601" s="447"/>
      <c r="G601" s="447"/>
      <c r="H601" s="447"/>
      <c r="I601" s="447"/>
      <c r="J601" s="447"/>
      <c r="K601" s="447"/>
      <c r="L601" s="447"/>
      <c r="M601" s="447"/>
      <c r="N601" s="447"/>
      <c r="O601" s="447"/>
      <c r="P601" s="441"/>
      <c r="Q601" s="441"/>
      <c r="R601" s="441"/>
      <c r="S601" s="441"/>
      <c r="T601" s="441"/>
      <c r="U601" s="441"/>
      <c r="V601" s="441"/>
      <c r="W601" s="441"/>
      <c r="X601" s="441"/>
      <c r="Y601" s="441"/>
      <c r="Z601" s="441"/>
    </row>
    <row r="602" spans="1:26" ht="12.75" customHeight="1" x14ac:dyDescent="0.2">
      <c r="A602" s="441"/>
      <c r="B602" s="441"/>
      <c r="C602" s="447"/>
      <c r="D602" s="447"/>
      <c r="E602" s="447"/>
      <c r="F602" s="447"/>
      <c r="G602" s="447"/>
      <c r="H602" s="447"/>
      <c r="I602" s="447"/>
      <c r="J602" s="447"/>
      <c r="K602" s="447"/>
      <c r="L602" s="447"/>
      <c r="M602" s="447"/>
      <c r="N602" s="447"/>
      <c r="O602" s="447"/>
      <c r="P602" s="441"/>
      <c r="Q602" s="441"/>
      <c r="R602" s="441"/>
      <c r="S602" s="441"/>
      <c r="T602" s="441"/>
      <c r="U602" s="441"/>
      <c r="V602" s="441"/>
      <c r="W602" s="441"/>
      <c r="X602" s="441"/>
      <c r="Y602" s="441"/>
      <c r="Z602" s="441"/>
    </row>
    <row r="603" spans="1:26" ht="12.75" customHeight="1" x14ac:dyDescent="0.2">
      <c r="A603" s="441"/>
      <c r="B603" s="441"/>
      <c r="C603" s="447"/>
      <c r="D603" s="447"/>
      <c r="E603" s="447"/>
      <c r="F603" s="447"/>
      <c r="G603" s="447"/>
      <c r="H603" s="447"/>
      <c r="I603" s="447"/>
      <c r="J603" s="447"/>
      <c r="K603" s="447"/>
      <c r="L603" s="447"/>
      <c r="M603" s="447"/>
      <c r="N603" s="447"/>
      <c r="O603" s="447"/>
      <c r="P603" s="441"/>
      <c r="Q603" s="441"/>
      <c r="R603" s="441"/>
      <c r="S603" s="441"/>
      <c r="T603" s="441"/>
      <c r="U603" s="441"/>
      <c r="V603" s="441"/>
      <c r="W603" s="441"/>
      <c r="X603" s="441"/>
      <c r="Y603" s="441"/>
      <c r="Z603" s="441"/>
    </row>
    <row r="604" spans="1:26" ht="12.75" customHeight="1" x14ac:dyDescent="0.2">
      <c r="A604" s="441"/>
      <c r="B604" s="441"/>
      <c r="C604" s="447"/>
      <c r="D604" s="447"/>
      <c r="E604" s="447"/>
      <c r="F604" s="447"/>
      <c r="G604" s="447"/>
      <c r="H604" s="447"/>
      <c r="I604" s="447"/>
      <c r="J604" s="447"/>
      <c r="K604" s="447"/>
      <c r="L604" s="447"/>
      <c r="M604" s="447"/>
      <c r="N604" s="447"/>
      <c r="O604" s="447"/>
      <c r="P604" s="441"/>
      <c r="Q604" s="441"/>
      <c r="R604" s="441"/>
      <c r="S604" s="441"/>
      <c r="T604" s="441"/>
      <c r="U604" s="441"/>
      <c r="V604" s="441"/>
      <c r="W604" s="441"/>
      <c r="X604" s="441"/>
      <c r="Y604" s="441"/>
      <c r="Z604" s="441"/>
    </row>
    <row r="605" spans="1:26" ht="12.75" customHeight="1" x14ac:dyDescent="0.2">
      <c r="A605" s="441"/>
      <c r="B605" s="441"/>
      <c r="C605" s="447"/>
      <c r="D605" s="447"/>
      <c r="E605" s="447"/>
      <c r="F605" s="447"/>
      <c r="G605" s="447"/>
      <c r="H605" s="447"/>
      <c r="I605" s="447"/>
      <c r="J605" s="447"/>
      <c r="K605" s="447"/>
      <c r="L605" s="447"/>
      <c r="M605" s="447"/>
      <c r="N605" s="447"/>
      <c r="O605" s="447"/>
      <c r="P605" s="441"/>
      <c r="Q605" s="441"/>
      <c r="R605" s="441"/>
      <c r="S605" s="441"/>
      <c r="T605" s="441"/>
      <c r="U605" s="441"/>
      <c r="V605" s="441"/>
      <c r="W605" s="441"/>
      <c r="X605" s="441"/>
      <c r="Y605" s="441"/>
      <c r="Z605" s="441"/>
    </row>
    <row r="606" spans="1:26" ht="12.75" customHeight="1" x14ac:dyDescent="0.2">
      <c r="A606" s="441"/>
      <c r="B606" s="441"/>
      <c r="C606" s="447"/>
      <c r="D606" s="447"/>
      <c r="E606" s="447"/>
      <c r="F606" s="447"/>
      <c r="G606" s="447"/>
      <c r="H606" s="447"/>
      <c r="I606" s="447"/>
      <c r="J606" s="447"/>
      <c r="K606" s="447"/>
      <c r="L606" s="447"/>
      <c r="M606" s="447"/>
      <c r="N606" s="447"/>
      <c r="O606" s="447"/>
      <c r="P606" s="441"/>
      <c r="Q606" s="441"/>
      <c r="R606" s="441"/>
      <c r="S606" s="441"/>
      <c r="T606" s="441"/>
      <c r="U606" s="441"/>
      <c r="V606" s="441"/>
      <c r="W606" s="441"/>
      <c r="X606" s="441"/>
      <c r="Y606" s="441"/>
      <c r="Z606" s="441"/>
    </row>
    <row r="607" spans="1:26" ht="12.75" customHeight="1" x14ac:dyDescent="0.2">
      <c r="A607" s="441"/>
      <c r="B607" s="441"/>
      <c r="C607" s="447"/>
      <c r="D607" s="447"/>
      <c r="E607" s="447"/>
      <c r="F607" s="447"/>
      <c r="G607" s="447"/>
      <c r="H607" s="447"/>
      <c r="I607" s="447"/>
      <c r="J607" s="447"/>
      <c r="K607" s="447"/>
      <c r="L607" s="447"/>
      <c r="M607" s="447"/>
      <c r="N607" s="447"/>
      <c r="O607" s="447"/>
      <c r="P607" s="441"/>
      <c r="Q607" s="441"/>
      <c r="R607" s="441"/>
      <c r="S607" s="441"/>
      <c r="T607" s="441"/>
      <c r="U607" s="441"/>
      <c r="V607" s="441"/>
      <c r="W607" s="441"/>
      <c r="X607" s="441"/>
      <c r="Y607" s="441"/>
      <c r="Z607" s="441"/>
    </row>
    <row r="608" spans="1:26" ht="12.75" customHeight="1" x14ac:dyDescent="0.2">
      <c r="A608" s="441"/>
      <c r="B608" s="441"/>
      <c r="C608" s="447"/>
      <c r="D608" s="447"/>
      <c r="E608" s="447"/>
      <c r="F608" s="447"/>
      <c r="G608" s="447"/>
      <c r="H608" s="447"/>
      <c r="I608" s="447"/>
      <c r="J608" s="447"/>
      <c r="K608" s="447"/>
      <c r="L608" s="447"/>
      <c r="M608" s="447"/>
      <c r="N608" s="447"/>
      <c r="O608" s="447"/>
      <c r="P608" s="441"/>
      <c r="Q608" s="441"/>
      <c r="R608" s="441"/>
      <c r="S608" s="441"/>
      <c r="T608" s="441"/>
      <c r="U608" s="441"/>
      <c r="V608" s="441"/>
      <c r="W608" s="441"/>
      <c r="X608" s="441"/>
      <c r="Y608" s="441"/>
      <c r="Z608" s="441"/>
    </row>
    <row r="609" spans="1:26" ht="12.75" customHeight="1" x14ac:dyDescent="0.2">
      <c r="A609" s="441"/>
      <c r="B609" s="441"/>
      <c r="C609" s="447"/>
      <c r="D609" s="447"/>
      <c r="E609" s="447"/>
      <c r="F609" s="447"/>
      <c r="G609" s="447"/>
      <c r="H609" s="447"/>
      <c r="I609" s="447"/>
      <c r="J609" s="447"/>
      <c r="K609" s="447"/>
      <c r="L609" s="447"/>
      <c r="M609" s="447"/>
      <c r="N609" s="447"/>
      <c r="O609" s="447"/>
      <c r="P609" s="441"/>
      <c r="Q609" s="441"/>
      <c r="R609" s="441"/>
      <c r="S609" s="441"/>
      <c r="T609" s="441"/>
      <c r="U609" s="441"/>
      <c r="V609" s="441"/>
      <c r="W609" s="441"/>
      <c r="X609" s="441"/>
      <c r="Y609" s="441"/>
      <c r="Z609" s="441"/>
    </row>
    <row r="610" spans="1:26" ht="12.75" customHeight="1" x14ac:dyDescent="0.2">
      <c r="A610" s="441"/>
      <c r="B610" s="441"/>
      <c r="C610" s="447"/>
      <c r="D610" s="447"/>
      <c r="E610" s="447"/>
      <c r="F610" s="447"/>
      <c r="G610" s="447"/>
      <c r="H610" s="447"/>
      <c r="I610" s="447"/>
      <c r="J610" s="447"/>
      <c r="K610" s="447"/>
      <c r="L610" s="447"/>
      <c r="M610" s="447"/>
      <c r="N610" s="447"/>
      <c r="O610" s="447"/>
      <c r="P610" s="441"/>
      <c r="Q610" s="441"/>
      <c r="R610" s="441"/>
      <c r="S610" s="441"/>
      <c r="T610" s="441"/>
      <c r="U610" s="441"/>
      <c r="V610" s="441"/>
      <c r="W610" s="441"/>
      <c r="X610" s="441"/>
      <c r="Y610" s="441"/>
      <c r="Z610" s="441"/>
    </row>
    <row r="611" spans="1:26" ht="12.75" customHeight="1" x14ac:dyDescent="0.2">
      <c r="A611" s="441"/>
      <c r="B611" s="441"/>
      <c r="C611" s="447"/>
      <c r="D611" s="447"/>
      <c r="E611" s="447"/>
      <c r="F611" s="447"/>
      <c r="G611" s="447"/>
      <c r="H611" s="447"/>
      <c r="I611" s="447"/>
      <c r="J611" s="447"/>
      <c r="K611" s="447"/>
      <c r="L611" s="447"/>
      <c r="M611" s="447"/>
      <c r="N611" s="447"/>
      <c r="O611" s="447"/>
      <c r="P611" s="441"/>
      <c r="Q611" s="441"/>
      <c r="R611" s="441"/>
      <c r="S611" s="441"/>
      <c r="T611" s="441"/>
      <c r="U611" s="441"/>
      <c r="V611" s="441"/>
      <c r="W611" s="441"/>
      <c r="X611" s="441"/>
      <c r="Y611" s="441"/>
      <c r="Z611" s="441"/>
    </row>
    <row r="612" spans="1:26" ht="12.75" customHeight="1" x14ac:dyDescent="0.2">
      <c r="A612" s="441"/>
      <c r="B612" s="441"/>
      <c r="C612" s="447"/>
      <c r="D612" s="447"/>
      <c r="E612" s="447"/>
      <c r="F612" s="447"/>
      <c r="G612" s="447"/>
      <c r="H612" s="447"/>
      <c r="I612" s="447"/>
      <c r="J612" s="447"/>
      <c r="K612" s="447"/>
      <c r="L612" s="447"/>
      <c r="M612" s="447"/>
      <c r="N612" s="447"/>
      <c r="O612" s="447"/>
      <c r="P612" s="441"/>
      <c r="Q612" s="441"/>
      <c r="R612" s="441"/>
      <c r="S612" s="441"/>
      <c r="T612" s="441"/>
      <c r="U612" s="441"/>
      <c r="V612" s="441"/>
      <c r="W612" s="441"/>
      <c r="X612" s="441"/>
      <c r="Y612" s="441"/>
      <c r="Z612" s="441"/>
    </row>
    <row r="613" spans="1:26" ht="12.75" customHeight="1" x14ac:dyDescent="0.2">
      <c r="A613" s="441"/>
      <c r="B613" s="441"/>
      <c r="C613" s="447"/>
      <c r="D613" s="447"/>
      <c r="E613" s="447"/>
      <c r="F613" s="447"/>
      <c r="G613" s="447"/>
      <c r="H613" s="447"/>
      <c r="I613" s="447"/>
      <c r="J613" s="447"/>
      <c r="K613" s="447"/>
      <c r="L613" s="447"/>
      <c r="M613" s="447"/>
      <c r="N613" s="447"/>
      <c r="O613" s="447"/>
      <c r="P613" s="441"/>
      <c r="Q613" s="441"/>
      <c r="R613" s="441"/>
      <c r="S613" s="441"/>
      <c r="T613" s="441"/>
      <c r="U613" s="441"/>
      <c r="V613" s="441"/>
      <c r="W613" s="441"/>
      <c r="X613" s="441"/>
      <c r="Y613" s="441"/>
      <c r="Z613" s="441"/>
    </row>
    <row r="614" spans="1:26" ht="12.75" customHeight="1" x14ac:dyDescent="0.2">
      <c r="A614" s="441"/>
      <c r="B614" s="441"/>
      <c r="C614" s="447"/>
      <c r="D614" s="447"/>
      <c r="E614" s="447"/>
      <c r="F614" s="447"/>
      <c r="G614" s="447"/>
      <c r="H614" s="447"/>
      <c r="I614" s="447"/>
      <c r="J614" s="447"/>
      <c r="K614" s="447"/>
      <c r="L614" s="447"/>
      <c r="M614" s="447"/>
      <c r="N614" s="447"/>
      <c r="O614" s="447"/>
      <c r="P614" s="441"/>
      <c r="Q614" s="441"/>
      <c r="R614" s="441"/>
      <c r="S614" s="441"/>
      <c r="T614" s="441"/>
      <c r="U614" s="441"/>
      <c r="V614" s="441"/>
      <c r="W614" s="441"/>
      <c r="X614" s="441"/>
      <c r="Y614" s="441"/>
      <c r="Z614" s="441"/>
    </row>
    <row r="615" spans="1:26" ht="12.75" customHeight="1" x14ac:dyDescent="0.2">
      <c r="A615" s="441"/>
      <c r="B615" s="441"/>
      <c r="C615" s="447"/>
      <c r="D615" s="447"/>
      <c r="E615" s="447"/>
      <c r="F615" s="447"/>
      <c r="G615" s="447"/>
      <c r="H615" s="447"/>
      <c r="I615" s="447"/>
      <c r="J615" s="447"/>
      <c r="K615" s="447"/>
      <c r="L615" s="447"/>
      <c r="M615" s="447"/>
      <c r="N615" s="447"/>
      <c r="O615" s="447"/>
      <c r="P615" s="441"/>
      <c r="Q615" s="441"/>
      <c r="R615" s="441"/>
      <c r="S615" s="441"/>
      <c r="T615" s="441"/>
      <c r="U615" s="441"/>
      <c r="V615" s="441"/>
      <c r="W615" s="441"/>
      <c r="X615" s="441"/>
      <c r="Y615" s="441"/>
      <c r="Z615" s="441"/>
    </row>
    <row r="616" spans="1:26" ht="12.75" customHeight="1" x14ac:dyDescent="0.2">
      <c r="A616" s="441"/>
      <c r="B616" s="441"/>
      <c r="C616" s="447"/>
      <c r="D616" s="447"/>
      <c r="E616" s="447"/>
      <c r="F616" s="447"/>
      <c r="G616" s="447"/>
      <c r="H616" s="447"/>
      <c r="I616" s="447"/>
      <c r="J616" s="447"/>
      <c r="K616" s="447"/>
      <c r="L616" s="447"/>
      <c r="M616" s="447"/>
      <c r="N616" s="447"/>
      <c r="O616" s="447"/>
      <c r="P616" s="441"/>
      <c r="Q616" s="441"/>
      <c r="R616" s="441"/>
      <c r="S616" s="441"/>
      <c r="T616" s="441"/>
      <c r="U616" s="441"/>
      <c r="V616" s="441"/>
      <c r="W616" s="441"/>
      <c r="X616" s="441"/>
      <c r="Y616" s="441"/>
      <c r="Z616" s="441"/>
    </row>
    <row r="617" spans="1:26" ht="12.75" customHeight="1" x14ac:dyDescent="0.2">
      <c r="A617" s="441"/>
      <c r="B617" s="441"/>
      <c r="C617" s="447"/>
      <c r="D617" s="447"/>
      <c r="E617" s="447"/>
      <c r="F617" s="447"/>
      <c r="G617" s="447"/>
      <c r="H617" s="447"/>
      <c r="I617" s="447"/>
      <c r="J617" s="447"/>
      <c r="K617" s="447"/>
      <c r="L617" s="447"/>
      <c r="M617" s="447"/>
      <c r="N617" s="447"/>
      <c r="O617" s="447"/>
      <c r="P617" s="441"/>
      <c r="Q617" s="441"/>
      <c r="R617" s="441"/>
      <c r="S617" s="441"/>
      <c r="T617" s="441"/>
      <c r="U617" s="441"/>
      <c r="V617" s="441"/>
      <c r="W617" s="441"/>
      <c r="X617" s="441"/>
      <c r="Y617" s="441"/>
      <c r="Z617" s="441"/>
    </row>
    <row r="618" spans="1:26" ht="12.75" customHeight="1" x14ac:dyDescent="0.2">
      <c r="A618" s="441"/>
      <c r="B618" s="441"/>
      <c r="C618" s="447"/>
      <c r="D618" s="447"/>
      <c r="E618" s="447"/>
      <c r="F618" s="447"/>
      <c r="G618" s="447"/>
      <c r="H618" s="447"/>
      <c r="I618" s="447"/>
      <c r="J618" s="447"/>
      <c r="K618" s="447"/>
      <c r="L618" s="447"/>
      <c r="M618" s="447"/>
      <c r="N618" s="447"/>
      <c r="O618" s="447"/>
      <c r="P618" s="441"/>
      <c r="Q618" s="441"/>
      <c r="R618" s="441"/>
      <c r="S618" s="441"/>
      <c r="T618" s="441"/>
      <c r="U618" s="441"/>
      <c r="V618" s="441"/>
      <c r="W618" s="441"/>
      <c r="X618" s="441"/>
      <c r="Y618" s="441"/>
      <c r="Z618" s="441"/>
    </row>
    <row r="619" spans="1:26" ht="12.75" customHeight="1" x14ac:dyDescent="0.2">
      <c r="A619" s="441"/>
      <c r="B619" s="441"/>
      <c r="C619" s="447"/>
      <c r="D619" s="447"/>
      <c r="E619" s="447"/>
      <c r="F619" s="447"/>
      <c r="G619" s="447"/>
      <c r="H619" s="447"/>
      <c r="I619" s="447"/>
      <c r="J619" s="447"/>
      <c r="K619" s="447"/>
      <c r="L619" s="447"/>
      <c r="M619" s="447"/>
      <c r="N619" s="447"/>
      <c r="O619" s="447"/>
      <c r="P619" s="441"/>
      <c r="Q619" s="441"/>
      <c r="R619" s="441"/>
      <c r="S619" s="441"/>
      <c r="T619" s="441"/>
      <c r="U619" s="441"/>
      <c r="V619" s="441"/>
      <c r="W619" s="441"/>
      <c r="X619" s="441"/>
      <c r="Y619" s="441"/>
      <c r="Z619" s="441"/>
    </row>
    <row r="620" spans="1:26" ht="12.75" customHeight="1" x14ac:dyDescent="0.2">
      <c r="A620" s="441"/>
      <c r="B620" s="441"/>
      <c r="C620" s="447"/>
      <c r="D620" s="447"/>
      <c r="E620" s="447"/>
      <c r="F620" s="447"/>
      <c r="G620" s="447"/>
      <c r="H620" s="447"/>
      <c r="I620" s="447"/>
      <c r="J620" s="447"/>
      <c r="K620" s="447"/>
      <c r="L620" s="447"/>
      <c r="M620" s="447"/>
      <c r="N620" s="447"/>
      <c r="O620" s="447"/>
      <c r="P620" s="441"/>
      <c r="Q620" s="441"/>
      <c r="R620" s="441"/>
      <c r="S620" s="441"/>
      <c r="T620" s="441"/>
      <c r="U620" s="441"/>
      <c r="V620" s="441"/>
      <c r="W620" s="441"/>
      <c r="X620" s="441"/>
      <c r="Y620" s="441"/>
      <c r="Z620" s="441"/>
    </row>
    <row r="621" spans="1:26" ht="12.75" customHeight="1" x14ac:dyDescent="0.2">
      <c r="A621" s="441"/>
      <c r="B621" s="441"/>
      <c r="C621" s="447"/>
      <c r="D621" s="447"/>
      <c r="E621" s="447"/>
      <c r="F621" s="447"/>
      <c r="G621" s="447"/>
      <c r="H621" s="447"/>
      <c r="I621" s="447"/>
      <c r="J621" s="447"/>
      <c r="K621" s="447"/>
      <c r="L621" s="447"/>
      <c r="M621" s="447"/>
      <c r="N621" s="447"/>
      <c r="O621" s="447"/>
      <c r="P621" s="441"/>
      <c r="Q621" s="441"/>
      <c r="R621" s="441"/>
      <c r="S621" s="441"/>
      <c r="T621" s="441"/>
      <c r="U621" s="441"/>
      <c r="V621" s="441"/>
      <c r="W621" s="441"/>
      <c r="X621" s="441"/>
      <c r="Y621" s="441"/>
      <c r="Z621" s="441"/>
    </row>
    <row r="622" spans="1:26" ht="12.75" customHeight="1" x14ac:dyDescent="0.2">
      <c r="A622" s="441"/>
      <c r="B622" s="441"/>
      <c r="C622" s="447"/>
      <c r="D622" s="447"/>
      <c r="E622" s="447"/>
      <c r="F622" s="447"/>
      <c r="G622" s="447"/>
      <c r="H622" s="447"/>
      <c r="I622" s="447"/>
      <c r="J622" s="447"/>
      <c r="K622" s="447"/>
      <c r="L622" s="447"/>
      <c r="M622" s="447"/>
      <c r="N622" s="447"/>
      <c r="O622" s="447"/>
      <c r="P622" s="441"/>
      <c r="Q622" s="441"/>
      <c r="R622" s="441"/>
      <c r="S622" s="441"/>
      <c r="T622" s="441"/>
      <c r="U622" s="441"/>
      <c r="V622" s="441"/>
      <c r="W622" s="441"/>
      <c r="X622" s="441"/>
      <c r="Y622" s="441"/>
      <c r="Z622" s="441"/>
    </row>
    <row r="623" spans="1:26" ht="12.75" customHeight="1" x14ac:dyDescent="0.2">
      <c r="A623" s="441"/>
      <c r="B623" s="441"/>
      <c r="C623" s="447"/>
      <c r="D623" s="447"/>
      <c r="E623" s="447"/>
      <c r="F623" s="447"/>
      <c r="G623" s="447"/>
      <c r="H623" s="447"/>
      <c r="I623" s="447"/>
      <c r="J623" s="447"/>
      <c r="K623" s="447"/>
      <c r="L623" s="447"/>
      <c r="M623" s="447"/>
      <c r="N623" s="447"/>
      <c r="O623" s="447"/>
      <c r="P623" s="441"/>
      <c r="Q623" s="441"/>
      <c r="R623" s="441"/>
      <c r="S623" s="441"/>
      <c r="T623" s="441"/>
      <c r="U623" s="441"/>
      <c r="V623" s="441"/>
      <c r="W623" s="441"/>
      <c r="X623" s="441"/>
      <c r="Y623" s="441"/>
      <c r="Z623" s="441"/>
    </row>
    <row r="624" spans="1:26" ht="12.75" customHeight="1" x14ac:dyDescent="0.2">
      <c r="A624" s="441"/>
      <c r="B624" s="441"/>
      <c r="C624" s="447"/>
      <c r="D624" s="447"/>
      <c r="E624" s="447"/>
      <c r="F624" s="447"/>
      <c r="G624" s="447"/>
      <c r="H624" s="447"/>
      <c r="I624" s="447"/>
      <c r="J624" s="447"/>
      <c r="K624" s="447"/>
      <c r="L624" s="447"/>
      <c r="M624" s="447"/>
      <c r="N624" s="447"/>
      <c r="O624" s="447"/>
      <c r="P624" s="441"/>
      <c r="Q624" s="441"/>
      <c r="R624" s="441"/>
      <c r="S624" s="441"/>
      <c r="T624" s="441"/>
      <c r="U624" s="441"/>
      <c r="V624" s="441"/>
      <c r="W624" s="441"/>
      <c r="X624" s="441"/>
      <c r="Y624" s="441"/>
      <c r="Z624" s="441"/>
    </row>
    <row r="625" spans="1:26" ht="12.75" customHeight="1" x14ac:dyDescent="0.2">
      <c r="A625" s="441"/>
      <c r="B625" s="441"/>
      <c r="C625" s="447"/>
      <c r="D625" s="447"/>
      <c r="E625" s="447"/>
      <c r="F625" s="447"/>
      <c r="G625" s="447"/>
      <c r="H625" s="447"/>
      <c r="I625" s="447"/>
      <c r="J625" s="447"/>
      <c r="K625" s="447"/>
      <c r="L625" s="447"/>
      <c r="M625" s="447"/>
      <c r="N625" s="447"/>
      <c r="O625" s="447"/>
      <c r="P625" s="441"/>
      <c r="Q625" s="441"/>
      <c r="R625" s="441"/>
      <c r="S625" s="441"/>
      <c r="T625" s="441"/>
      <c r="U625" s="441"/>
      <c r="V625" s="441"/>
      <c r="W625" s="441"/>
      <c r="X625" s="441"/>
      <c r="Y625" s="441"/>
      <c r="Z625" s="441"/>
    </row>
    <row r="626" spans="1:26" ht="12.75" customHeight="1" x14ac:dyDescent="0.2">
      <c r="A626" s="441"/>
      <c r="B626" s="441"/>
      <c r="C626" s="447"/>
      <c r="D626" s="447"/>
      <c r="E626" s="447"/>
      <c r="F626" s="447"/>
      <c r="G626" s="447"/>
      <c r="H626" s="447"/>
      <c r="I626" s="447"/>
      <c r="J626" s="447"/>
      <c r="K626" s="447"/>
      <c r="L626" s="447"/>
      <c r="M626" s="447"/>
      <c r="N626" s="447"/>
      <c r="O626" s="447"/>
      <c r="P626" s="441"/>
      <c r="Q626" s="441"/>
      <c r="R626" s="441"/>
      <c r="S626" s="441"/>
      <c r="T626" s="441"/>
      <c r="U626" s="441"/>
      <c r="V626" s="441"/>
      <c r="W626" s="441"/>
      <c r="X626" s="441"/>
      <c r="Y626" s="441"/>
      <c r="Z626" s="441"/>
    </row>
    <row r="627" spans="1:26" ht="12.75" customHeight="1" x14ac:dyDescent="0.2">
      <c r="A627" s="441"/>
      <c r="B627" s="441"/>
      <c r="C627" s="447"/>
      <c r="D627" s="447"/>
      <c r="E627" s="447"/>
      <c r="F627" s="447"/>
      <c r="G627" s="447"/>
      <c r="H627" s="447"/>
      <c r="I627" s="447"/>
      <c r="J627" s="447"/>
      <c r="K627" s="447"/>
      <c r="L627" s="447"/>
      <c r="M627" s="447"/>
      <c r="N627" s="447"/>
      <c r="O627" s="447"/>
      <c r="P627" s="441"/>
      <c r="Q627" s="441"/>
      <c r="R627" s="441"/>
      <c r="S627" s="441"/>
      <c r="T627" s="441"/>
      <c r="U627" s="441"/>
      <c r="V627" s="441"/>
      <c r="W627" s="441"/>
      <c r="X627" s="441"/>
      <c r="Y627" s="441"/>
      <c r="Z627" s="441"/>
    </row>
    <row r="628" spans="1:26" ht="12.75" customHeight="1" x14ac:dyDescent="0.2">
      <c r="A628" s="441"/>
      <c r="B628" s="441"/>
      <c r="C628" s="447"/>
      <c r="D628" s="447"/>
      <c r="E628" s="447"/>
      <c r="F628" s="447"/>
      <c r="G628" s="447"/>
      <c r="H628" s="447"/>
      <c r="I628" s="447"/>
      <c r="J628" s="447"/>
      <c r="K628" s="447"/>
      <c r="L628" s="447"/>
      <c r="M628" s="447"/>
      <c r="N628" s="447"/>
      <c r="O628" s="447"/>
      <c r="P628" s="441"/>
      <c r="Q628" s="441"/>
      <c r="R628" s="441"/>
      <c r="S628" s="441"/>
      <c r="T628" s="441"/>
      <c r="U628" s="441"/>
      <c r="V628" s="441"/>
      <c r="W628" s="441"/>
      <c r="X628" s="441"/>
      <c r="Y628" s="441"/>
      <c r="Z628" s="441"/>
    </row>
    <row r="629" spans="1:26" ht="12.75" customHeight="1" x14ac:dyDescent="0.2">
      <c r="A629" s="441"/>
      <c r="B629" s="441"/>
      <c r="C629" s="447"/>
      <c r="D629" s="447"/>
      <c r="E629" s="447"/>
      <c r="F629" s="447"/>
      <c r="G629" s="447"/>
      <c r="H629" s="447"/>
      <c r="I629" s="447"/>
      <c r="J629" s="447"/>
      <c r="K629" s="447"/>
      <c r="L629" s="447"/>
      <c r="M629" s="447"/>
      <c r="N629" s="447"/>
      <c r="O629" s="447"/>
      <c r="P629" s="441"/>
      <c r="Q629" s="441"/>
      <c r="R629" s="441"/>
      <c r="S629" s="441"/>
      <c r="T629" s="441"/>
      <c r="U629" s="441"/>
      <c r="V629" s="441"/>
      <c r="W629" s="441"/>
      <c r="X629" s="441"/>
      <c r="Y629" s="441"/>
      <c r="Z629" s="441"/>
    </row>
    <row r="630" spans="1:26" ht="12.75" customHeight="1" x14ac:dyDescent="0.2">
      <c r="A630" s="441"/>
      <c r="B630" s="441"/>
      <c r="C630" s="447"/>
      <c r="D630" s="447"/>
      <c r="E630" s="447"/>
      <c r="F630" s="447"/>
      <c r="G630" s="447"/>
      <c r="H630" s="447"/>
      <c r="I630" s="447"/>
      <c r="J630" s="447"/>
      <c r="K630" s="447"/>
      <c r="L630" s="447"/>
      <c r="M630" s="447"/>
      <c r="N630" s="447"/>
      <c r="O630" s="447"/>
      <c r="P630" s="441"/>
      <c r="Q630" s="441"/>
      <c r="R630" s="441"/>
      <c r="S630" s="441"/>
      <c r="T630" s="441"/>
      <c r="U630" s="441"/>
      <c r="V630" s="441"/>
      <c r="W630" s="441"/>
      <c r="X630" s="441"/>
      <c r="Y630" s="441"/>
      <c r="Z630" s="441"/>
    </row>
    <row r="631" spans="1:26" ht="12.75" customHeight="1" x14ac:dyDescent="0.2">
      <c r="A631" s="441"/>
      <c r="B631" s="441"/>
      <c r="C631" s="447"/>
      <c r="D631" s="447"/>
      <c r="E631" s="447"/>
      <c r="F631" s="447"/>
      <c r="G631" s="447"/>
      <c r="H631" s="447"/>
      <c r="I631" s="447"/>
      <c r="J631" s="447"/>
      <c r="K631" s="447"/>
      <c r="L631" s="447"/>
      <c r="M631" s="447"/>
      <c r="N631" s="447"/>
      <c r="O631" s="447"/>
      <c r="P631" s="441"/>
      <c r="Q631" s="441"/>
      <c r="R631" s="441"/>
      <c r="S631" s="441"/>
      <c r="T631" s="441"/>
      <c r="U631" s="441"/>
      <c r="V631" s="441"/>
      <c r="W631" s="441"/>
      <c r="X631" s="441"/>
      <c r="Y631" s="441"/>
      <c r="Z631" s="441"/>
    </row>
    <row r="632" spans="1:26" ht="12.75" customHeight="1" x14ac:dyDescent="0.2">
      <c r="A632" s="441"/>
      <c r="B632" s="441"/>
      <c r="C632" s="447"/>
      <c r="D632" s="447"/>
      <c r="E632" s="447"/>
      <c r="F632" s="447"/>
      <c r="G632" s="447"/>
      <c r="H632" s="447"/>
      <c r="I632" s="447"/>
      <c r="J632" s="447"/>
      <c r="K632" s="447"/>
      <c r="L632" s="447"/>
      <c r="M632" s="447"/>
      <c r="N632" s="447"/>
      <c r="O632" s="447"/>
      <c r="P632" s="441"/>
      <c r="Q632" s="441"/>
      <c r="R632" s="441"/>
      <c r="S632" s="441"/>
      <c r="T632" s="441"/>
      <c r="U632" s="441"/>
      <c r="V632" s="441"/>
      <c r="W632" s="441"/>
      <c r="X632" s="441"/>
      <c r="Y632" s="441"/>
      <c r="Z632" s="441"/>
    </row>
    <row r="633" spans="1:26" ht="12.75" customHeight="1" x14ac:dyDescent="0.2">
      <c r="A633" s="441"/>
      <c r="B633" s="441"/>
      <c r="C633" s="447"/>
      <c r="D633" s="447"/>
      <c r="E633" s="447"/>
      <c r="F633" s="447"/>
      <c r="G633" s="447"/>
      <c r="H633" s="447"/>
      <c r="I633" s="447"/>
      <c r="J633" s="447"/>
      <c r="K633" s="447"/>
      <c r="L633" s="447"/>
      <c r="M633" s="447"/>
      <c r="N633" s="447"/>
      <c r="O633" s="447"/>
      <c r="P633" s="441"/>
      <c r="Q633" s="441"/>
      <c r="R633" s="441"/>
      <c r="S633" s="441"/>
      <c r="T633" s="441"/>
      <c r="U633" s="441"/>
      <c r="V633" s="441"/>
      <c r="W633" s="441"/>
      <c r="X633" s="441"/>
      <c r="Y633" s="441"/>
      <c r="Z633" s="441"/>
    </row>
    <row r="634" spans="1:26" ht="12.75" customHeight="1" x14ac:dyDescent="0.2">
      <c r="A634" s="441"/>
      <c r="B634" s="441"/>
      <c r="C634" s="447"/>
      <c r="D634" s="447"/>
      <c r="E634" s="447"/>
      <c r="F634" s="447"/>
      <c r="G634" s="447"/>
      <c r="H634" s="447"/>
      <c r="I634" s="447"/>
      <c r="J634" s="447"/>
      <c r="K634" s="447"/>
      <c r="L634" s="447"/>
      <c r="M634" s="447"/>
      <c r="N634" s="447"/>
      <c r="O634" s="447"/>
      <c r="P634" s="441"/>
      <c r="Q634" s="441"/>
      <c r="R634" s="441"/>
      <c r="S634" s="441"/>
      <c r="T634" s="441"/>
      <c r="U634" s="441"/>
      <c r="V634" s="441"/>
      <c r="W634" s="441"/>
      <c r="X634" s="441"/>
      <c r="Y634" s="441"/>
      <c r="Z634" s="441"/>
    </row>
    <row r="635" spans="1:26" ht="12.75" customHeight="1" x14ac:dyDescent="0.2">
      <c r="A635" s="441"/>
      <c r="B635" s="441"/>
      <c r="C635" s="447"/>
      <c r="D635" s="447"/>
      <c r="E635" s="447"/>
      <c r="F635" s="447"/>
      <c r="G635" s="447"/>
      <c r="H635" s="447"/>
      <c r="I635" s="447"/>
      <c r="J635" s="447"/>
      <c r="K635" s="447"/>
      <c r="L635" s="447"/>
      <c r="M635" s="447"/>
      <c r="N635" s="447"/>
      <c r="O635" s="447"/>
      <c r="P635" s="441"/>
      <c r="Q635" s="441"/>
      <c r="R635" s="441"/>
      <c r="S635" s="441"/>
      <c r="T635" s="441"/>
      <c r="U635" s="441"/>
      <c r="V635" s="441"/>
      <c r="W635" s="441"/>
      <c r="X635" s="441"/>
      <c r="Y635" s="441"/>
      <c r="Z635" s="441"/>
    </row>
    <row r="636" spans="1:26" ht="12.75" customHeight="1" x14ac:dyDescent="0.2">
      <c r="A636" s="441"/>
      <c r="B636" s="441"/>
      <c r="C636" s="447"/>
      <c r="D636" s="447"/>
      <c r="E636" s="447"/>
      <c r="F636" s="447"/>
      <c r="G636" s="447"/>
      <c r="H636" s="447"/>
      <c r="I636" s="447"/>
      <c r="J636" s="447"/>
      <c r="K636" s="447"/>
      <c r="L636" s="447"/>
      <c r="M636" s="447"/>
      <c r="N636" s="447"/>
      <c r="O636" s="447"/>
      <c r="P636" s="441"/>
      <c r="Q636" s="441"/>
      <c r="R636" s="441"/>
      <c r="S636" s="441"/>
      <c r="T636" s="441"/>
      <c r="U636" s="441"/>
      <c r="V636" s="441"/>
      <c r="W636" s="441"/>
      <c r="X636" s="441"/>
      <c r="Y636" s="441"/>
      <c r="Z636" s="441"/>
    </row>
    <row r="637" spans="1:26" ht="12.75" customHeight="1" x14ac:dyDescent="0.2">
      <c r="A637" s="441"/>
      <c r="B637" s="441"/>
      <c r="C637" s="447"/>
      <c r="D637" s="447"/>
      <c r="E637" s="447"/>
      <c r="F637" s="447"/>
      <c r="G637" s="447"/>
      <c r="H637" s="447"/>
      <c r="I637" s="447"/>
      <c r="J637" s="447"/>
      <c r="K637" s="447"/>
      <c r="L637" s="447"/>
      <c r="M637" s="447"/>
      <c r="N637" s="447"/>
      <c r="O637" s="447"/>
      <c r="P637" s="441"/>
      <c r="Q637" s="441"/>
      <c r="R637" s="441"/>
      <c r="S637" s="441"/>
      <c r="T637" s="441"/>
      <c r="U637" s="441"/>
      <c r="V637" s="441"/>
      <c r="W637" s="441"/>
      <c r="X637" s="441"/>
      <c r="Y637" s="441"/>
      <c r="Z637" s="441"/>
    </row>
    <row r="638" spans="1:26" ht="12.75" customHeight="1" x14ac:dyDescent="0.2">
      <c r="A638" s="441"/>
      <c r="B638" s="441"/>
      <c r="C638" s="447"/>
      <c r="D638" s="447"/>
      <c r="E638" s="447"/>
      <c r="F638" s="447"/>
      <c r="G638" s="447"/>
      <c r="H638" s="447"/>
      <c r="I638" s="447"/>
      <c r="J638" s="447"/>
      <c r="K638" s="447"/>
      <c r="L638" s="447"/>
      <c r="M638" s="447"/>
      <c r="N638" s="447"/>
      <c r="O638" s="447"/>
      <c r="P638" s="441"/>
      <c r="Q638" s="441"/>
      <c r="R638" s="441"/>
      <c r="S638" s="441"/>
      <c r="T638" s="441"/>
      <c r="U638" s="441"/>
      <c r="V638" s="441"/>
      <c r="W638" s="441"/>
      <c r="X638" s="441"/>
      <c r="Y638" s="441"/>
      <c r="Z638" s="441"/>
    </row>
    <row r="639" spans="1:26" ht="12.75" customHeight="1" x14ac:dyDescent="0.2">
      <c r="A639" s="441"/>
      <c r="B639" s="441"/>
      <c r="C639" s="447"/>
      <c r="D639" s="447"/>
      <c r="E639" s="447"/>
      <c r="F639" s="447"/>
      <c r="G639" s="447"/>
      <c r="H639" s="447"/>
      <c r="I639" s="447"/>
      <c r="J639" s="447"/>
      <c r="K639" s="447"/>
      <c r="L639" s="447"/>
      <c r="M639" s="447"/>
      <c r="N639" s="447"/>
      <c r="O639" s="447"/>
      <c r="P639" s="441"/>
      <c r="Q639" s="441"/>
      <c r="R639" s="441"/>
      <c r="S639" s="441"/>
      <c r="T639" s="441"/>
      <c r="U639" s="441"/>
      <c r="V639" s="441"/>
      <c r="W639" s="441"/>
      <c r="X639" s="441"/>
      <c r="Y639" s="441"/>
      <c r="Z639" s="441"/>
    </row>
    <row r="640" spans="1:26" ht="12.75" customHeight="1" x14ac:dyDescent="0.2">
      <c r="A640" s="441"/>
      <c r="B640" s="441"/>
      <c r="C640" s="447"/>
      <c r="D640" s="447"/>
      <c r="E640" s="447"/>
      <c r="F640" s="447"/>
      <c r="G640" s="447"/>
      <c r="H640" s="447"/>
      <c r="I640" s="447"/>
      <c r="J640" s="447"/>
      <c r="K640" s="447"/>
      <c r="L640" s="447"/>
      <c r="M640" s="447"/>
      <c r="N640" s="447"/>
      <c r="O640" s="447"/>
      <c r="P640" s="441"/>
      <c r="Q640" s="441"/>
      <c r="R640" s="441"/>
      <c r="S640" s="441"/>
      <c r="T640" s="441"/>
      <c r="U640" s="441"/>
      <c r="V640" s="441"/>
      <c r="W640" s="441"/>
      <c r="X640" s="441"/>
      <c r="Y640" s="441"/>
      <c r="Z640" s="441"/>
    </row>
    <row r="641" spans="1:26" ht="12.75" customHeight="1" x14ac:dyDescent="0.2">
      <c r="A641" s="441"/>
      <c r="B641" s="441"/>
      <c r="C641" s="447"/>
      <c r="D641" s="447"/>
      <c r="E641" s="447"/>
      <c r="F641" s="447"/>
      <c r="G641" s="447"/>
      <c r="H641" s="447"/>
      <c r="I641" s="447"/>
      <c r="J641" s="447"/>
      <c r="K641" s="447"/>
      <c r="L641" s="447"/>
      <c r="M641" s="447"/>
      <c r="N641" s="447"/>
      <c r="O641" s="447"/>
      <c r="P641" s="441"/>
      <c r="Q641" s="441"/>
      <c r="R641" s="441"/>
      <c r="S641" s="441"/>
      <c r="T641" s="441"/>
      <c r="U641" s="441"/>
      <c r="V641" s="441"/>
      <c r="W641" s="441"/>
      <c r="X641" s="441"/>
      <c r="Y641" s="441"/>
      <c r="Z641" s="441"/>
    </row>
    <row r="642" spans="1:26" ht="12.75" customHeight="1" x14ac:dyDescent="0.2">
      <c r="A642" s="441"/>
      <c r="B642" s="441"/>
      <c r="C642" s="447"/>
      <c r="D642" s="447"/>
      <c r="E642" s="447"/>
      <c r="F642" s="447"/>
      <c r="G642" s="447"/>
      <c r="H642" s="447"/>
      <c r="I642" s="447"/>
      <c r="J642" s="447"/>
      <c r="K642" s="447"/>
      <c r="L642" s="447"/>
      <c r="M642" s="447"/>
      <c r="N642" s="447"/>
      <c r="O642" s="447"/>
      <c r="P642" s="441"/>
      <c r="Q642" s="441"/>
      <c r="R642" s="441"/>
      <c r="S642" s="441"/>
      <c r="T642" s="441"/>
      <c r="U642" s="441"/>
      <c r="V642" s="441"/>
      <c r="W642" s="441"/>
      <c r="X642" s="441"/>
      <c r="Y642" s="441"/>
      <c r="Z642" s="441"/>
    </row>
    <row r="643" spans="1:26" ht="12.75" customHeight="1" x14ac:dyDescent="0.2">
      <c r="A643" s="441"/>
      <c r="B643" s="441"/>
      <c r="C643" s="447"/>
      <c r="D643" s="447"/>
      <c r="E643" s="447"/>
      <c r="F643" s="447"/>
      <c r="G643" s="447"/>
      <c r="H643" s="447"/>
      <c r="I643" s="447"/>
      <c r="J643" s="447"/>
      <c r="K643" s="447"/>
      <c r="L643" s="447"/>
      <c r="M643" s="447"/>
      <c r="N643" s="447"/>
      <c r="O643" s="447"/>
      <c r="P643" s="441"/>
      <c r="Q643" s="441"/>
      <c r="R643" s="441"/>
      <c r="S643" s="441"/>
      <c r="T643" s="441"/>
      <c r="U643" s="441"/>
      <c r="V643" s="441"/>
      <c r="W643" s="441"/>
      <c r="X643" s="441"/>
      <c r="Y643" s="441"/>
      <c r="Z643" s="441"/>
    </row>
    <row r="644" spans="1:26" ht="12.75" customHeight="1" x14ac:dyDescent="0.2">
      <c r="A644" s="441"/>
      <c r="B644" s="441"/>
      <c r="C644" s="447"/>
      <c r="D644" s="447"/>
      <c r="E644" s="447"/>
      <c r="F644" s="447"/>
      <c r="G644" s="447"/>
      <c r="H644" s="447"/>
      <c r="I644" s="447"/>
      <c r="J644" s="447"/>
      <c r="K644" s="447"/>
      <c r="L644" s="447"/>
      <c r="M644" s="447"/>
      <c r="N644" s="447"/>
      <c r="O644" s="447"/>
      <c r="P644" s="441"/>
      <c r="Q644" s="441"/>
      <c r="R644" s="441"/>
      <c r="S644" s="441"/>
      <c r="T644" s="441"/>
      <c r="U644" s="441"/>
      <c r="V644" s="441"/>
      <c r="W644" s="441"/>
      <c r="X644" s="441"/>
      <c r="Y644" s="441"/>
      <c r="Z644" s="441"/>
    </row>
    <row r="645" spans="1:26" ht="12.75" customHeight="1" x14ac:dyDescent="0.2">
      <c r="A645" s="441"/>
      <c r="B645" s="441"/>
      <c r="C645" s="447"/>
      <c r="D645" s="447"/>
      <c r="E645" s="447"/>
      <c r="F645" s="447"/>
      <c r="G645" s="447"/>
      <c r="H645" s="447"/>
      <c r="I645" s="447"/>
      <c r="J645" s="447"/>
      <c r="K645" s="447"/>
      <c r="L645" s="447"/>
      <c r="M645" s="447"/>
      <c r="N645" s="447"/>
      <c r="O645" s="447"/>
      <c r="P645" s="441"/>
      <c r="Q645" s="441"/>
      <c r="R645" s="441"/>
      <c r="S645" s="441"/>
      <c r="T645" s="441"/>
      <c r="U645" s="441"/>
      <c r="V645" s="441"/>
      <c r="W645" s="441"/>
      <c r="X645" s="441"/>
      <c r="Y645" s="441"/>
      <c r="Z645" s="441"/>
    </row>
    <row r="646" spans="1:26" ht="12.75" customHeight="1" x14ac:dyDescent="0.2">
      <c r="A646" s="441"/>
      <c r="B646" s="441"/>
      <c r="C646" s="447"/>
      <c r="D646" s="447"/>
      <c r="E646" s="447"/>
      <c r="F646" s="447"/>
      <c r="G646" s="447"/>
      <c r="H646" s="447"/>
      <c r="I646" s="447"/>
      <c r="J646" s="447"/>
      <c r="K646" s="447"/>
      <c r="L646" s="447"/>
      <c r="M646" s="447"/>
      <c r="N646" s="447"/>
      <c r="O646" s="447"/>
      <c r="P646" s="441"/>
      <c r="Q646" s="441"/>
      <c r="R646" s="441"/>
      <c r="S646" s="441"/>
      <c r="T646" s="441"/>
      <c r="U646" s="441"/>
      <c r="V646" s="441"/>
      <c r="W646" s="441"/>
      <c r="X646" s="441"/>
      <c r="Y646" s="441"/>
      <c r="Z646" s="441"/>
    </row>
    <row r="647" spans="1:26" ht="12.75" customHeight="1" x14ac:dyDescent="0.2">
      <c r="A647" s="441"/>
      <c r="B647" s="441"/>
      <c r="C647" s="447"/>
      <c r="D647" s="447"/>
      <c r="E647" s="447"/>
      <c r="F647" s="447"/>
      <c r="G647" s="447"/>
      <c r="H647" s="447"/>
      <c r="I647" s="447"/>
      <c r="J647" s="447"/>
      <c r="K647" s="447"/>
      <c r="L647" s="447"/>
      <c r="M647" s="447"/>
      <c r="N647" s="447"/>
      <c r="O647" s="447"/>
      <c r="P647" s="441"/>
      <c r="Q647" s="441"/>
      <c r="R647" s="441"/>
      <c r="S647" s="441"/>
      <c r="T647" s="441"/>
      <c r="U647" s="441"/>
      <c r="V647" s="441"/>
      <c r="W647" s="441"/>
      <c r="X647" s="441"/>
      <c r="Y647" s="441"/>
      <c r="Z647" s="441"/>
    </row>
    <row r="648" spans="1:26" ht="12.75" customHeight="1" x14ac:dyDescent="0.2">
      <c r="A648" s="441"/>
      <c r="B648" s="441"/>
      <c r="C648" s="447"/>
      <c r="D648" s="447"/>
      <c r="E648" s="447"/>
      <c r="F648" s="447"/>
      <c r="G648" s="447"/>
      <c r="H648" s="447"/>
      <c r="I648" s="447"/>
      <c r="J648" s="447"/>
      <c r="K648" s="447"/>
      <c r="L648" s="447"/>
      <c r="M648" s="447"/>
      <c r="N648" s="447"/>
      <c r="O648" s="447"/>
      <c r="P648" s="441"/>
      <c r="Q648" s="441"/>
      <c r="R648" s="441"/>
      <c r="S648" s="441"/>
      <c r="T648" s="441"/>
      <c r="U648" s="441"/>
      <c r="V648" s="441"/>
      <c r="W648" s="441"/>
      <c r="X648" s="441"/>
      <c r="Y648" s="441"/>
      <c r="Z648" s="441"/>
    </row>
    <row r="649" spans="1:26" ht="12.75" customHeight="1" x14ac:dyDescent="0.2">
      <c r="A649" s="441"/>
      <c r="B649" s="441"/>
      <c r="C649" s="447"/>
      <c r="D649" s="447"/>
      <c r="E649" s="447"/>
      <c r="F649" s="447"/>
      <c r="G649" s="447"/>
      <c r="H649" s="447"/>
      <c r="I649" s="447"/>
      <c r="J649" s="447"/>
      <c r="K649" s="447"/>
      <c r="L649" s="447"/>
      <c r="M649" s="447"/>
      <c r="N649" s="447"/>
      <c r="O649" s="447"/>
      <c r="P649" s="441"/>
      <c r="Q649" s="441"/>
      <c r="R649" s="441"/>
      <c r="S649" s="441"/>
      <c r="T649" s="441"/>
      <c r="U649" s="441"/>
      <c r="V649" s="441"/>
      <c r="W649" s="441"/>
      <c r="X649" s="441"/>
      <c r="Y649" s="441"/>
      <c r="Z649" s="441"/>
    </row>
    <row r="650" spans="1:26" ht="12.75" customHeight="1" x14ac:dyDescent="0.2">
      <c r="A650" s="441"/>
      <c r="B650" s="441"/>
      <c r="C650" s="447"/>
      <c r="D650" s="447"/>
      <c r="E650" s="447"/>
      <c r="F650" s="447"/>
      <c r="G650" s="447"/>
      <c r="H650" s="447"/>
      <c r="I650" s="447"/>
      <c r="J650" s="447"/>
      <c r="K650" s="447"/>
      <c r="L650" s="447"/>
      <c r="M650" s="447"/>
      <c r="N650" s="447"/>
      <c r="O650" s="447"/>
      <c r="P650" s="441"/>
      <c r="Q650" s="441"/>
      <c r="R650" s="441"/>
      <c r="S650" s="441"/>
      <c r="T650" s="441"/>
      <c r="U650" s="441"/>
      <c r="V650" s="441"/>
      <c r="W650" s="441"/>
      <c r="X650" s="441"/>
      <c r="Y650" s="441"/>
      <c r="Z650" s="441"/>
    </row>
    <row r="651" spans="1:26" ht="12.75" customHeight="1" x14ac:dyDescent="0.2">
      <c r="A651" s="441"/>
      <c r="B651" s="441"/>
      <c r="C651" s="447"/>
      <c r="D651" s="447"/>
      <c r="E651" s="447"/>
      <c r="F651" s="447"/>
      <c r="G651" s="447"/>
      <c r="H651" s="447"/>
      <c r="I651" s="447"/>
      <c r="J651" s="447"/>
      <c r="K651" s="447"/>
      <c r="L651" s="447"/>
      <c r="M651" s="447"/>
      <c r="N651" s="447"/>
      <c r="O651" s="447"/>
      <c r="P651" s="441"/>
      <c r="Q651" s="441"/>
      <c r="R651" s="441"/>
      <c r="S651" s="441"/>
      <c r="T651" s="441"/>
      <c r="U651" s="441"/>
      <c r="V651" s="441"/>
      <c r="W651" s="441"/>
      <c r="X651" s="441"/>
      <c r="Y651" s="441"/>
      <c r="Z651" s="441"/>
    </row>
    <row r="652" spans="1:26" ht="12.75" customHeight="1" x14ac:dyDescent="0.2">
      <c r="A652" s="441"/>
      <c r="B652" s="441"/>
      <c r="C652" s="447"/>
      <c r="D652" s="447"/>
      <c r="E652" s="447"/>
      <c r="F652" s="447"/>
      <c r="G652" s="447"/>
      <c r="H652" s="447"/>
      <c r="I652" s="447"/>
      <c r="J652" s="447"/>
      <c r="K652" s="447"/>
      <c r="L652" s="447"/>
      <c r="M652" s="447"/>
      <c r="N652" s="447"/>
      <c r="O652" s="447"/>
      <c r="P652" s="441"/>
      <c r="Q652" s="441"/>
      <c r="R652" s="441"/>
      <c r="S652" s="441"/>
      <c r="T652" s="441"/>
      <c r="U652" s="441"/>
      <c r="V652" s="441"/>
      <c r="W652" s="441"/>
      <c r="X652" s="441"/>
      <c r="Y652" s="441"/>
      <c r="Z652" s="441"/>
    </row>
    <row r="653" spans="1:26" ht="12.75" customHeight="1" x14ac:dyDescent="0.2">
      <c r="A653" s="441"/>
      <c r="B653" s="441"/>
      <c r="C653" s="447"/>
      <c r="D653" s="447"/>
      <c r="E653" s="447"/>
      <c r="F653" s="447"/>
      <c r="G653" s="447"/>
      <c r="H653" s="447"/>
      <c r="I653" s="447"/>
      <c r="J653" s="447"/>
      <c r="K653" s="447"/>
      <c r="L653" s="447"/>
      <c r="M653" s="447"/>
      <c r="N653" s="447"/>
      <c r="O653" s="447"/>
      <c r="P653" s="441"/>
      <c r="Q653" s="441"/>
      <c r="R653" s="441"/>
      <c r="S653" s="441"/>
      <c r="T653" s="441"/>
      <c r="U653" s="441"/>
      <c r="V653" s="441"/>
      <c r="W653" s="441"/>
      <c r="X653" s="441"/>
      <c r="Y653" s="441"/>
      <c r="Z653" s="441"/>
    </row>
    <row r="654" spans="1:26" ht="12.75" customHeight="1" x14ac:dyDescent="0.2">
      <c r="A654" s="441"/>
      <c r="B654" s="441"/>
      <c r="C654" s="447"/>
      <c r="D654" s="447"/>
      <c r="E654" s="447"/>
      <c r="F654" s="447"/>
      <c r="G654" s="447"/>
      <c r="H654" s="447"/>
      <c r="I654" s="447"/>
      <c r="J654" s="447"/>
      <c r="K654" s="447"/>
      <c r="L654" s="447"/>
      <c r="M654" s="447"/>
      <c r="N654" s="447"/>
      <c r="O654" s="447"/>
      <c r="P654" s="441"/>
      <c r="Q654" s="441"/>
      <c r="R654" s="441"/>
      <c r="S654" s="441"/>
      <c r="T654" s="441"/>
      <c r="U654" s="441"/>
      <c r="V654" s="441"/>
      <c r="W654" s="441"/>
      <c r="X654" s="441"/>
      <c r="Y654" s="441"/>
      <c r="Z654" s="441"/>
    </row>
    <row r="655" spans="1:26" ht="12.75" customHeight="1" x14ac:dyDescent="0.2">
      <c r="A655" s="441"/>
      <c r="B655" s="441"/>
      <c r="C655" s="447"/>
      <c r="D655" s="447"/>
      <c r="E655" s="447"/>
      <c r="F655" s="447"/>
      <c r="G655" s="447"/>
      <c r="H655" s="447"/>
      <c r="I655" s="447"/>
      <c r="J655" s="447"/>
      <c r="K655" s="447"/>
      <c r="L655" s="447"/>
      <c r="M655" s="447"/>
      <c r="N655" s="447"/>
      <c r="O655" s="447"/>
      <c r="P655" s="441"/>
      <c r="Q655" s="441"/>
      <c r="R655" s="441"/>
      <c r="S655" s="441"/>
      <c r="T655" s="441"/>
      <c r="U655" s="441"/>
      <c r="V655" s="441"/>
      <c r="W655" s="441"/>
      <c r="X655" s="441"/>
      <c r="Y655" s="441"/>
      <c r="Z655" s="441"/>
    </row>
    <row r="656" spans="1:26" ht="12.75" customHeight="1" x14ac:dyDescent="0.2">
      <c r="A656" s="441"/>
      <c r="B656" s="441"/>
      <c r="C656" s="447"/>
      <c r="D656" s="447"/>
      <c r="E656" s="447"/>
      <c r="F656" s="447"/>
      <c r="G656" s="447"/>
      <c r="H656" s="447"/>
      <c r="I656" s="447"/>
      <c r="J656" s="447"/>
      <c r="K656" s="447"/>
      <c r="L656" s="447"/>
      <c r="M656" s="447"/>
      <c r="N656" s="447"/>
      <c r="O656" s="447"/>
      <c r="P656" s="441"/>
      <c r="Q656" s="441"/>
      <c r="R656" s="441"/>
      <c r="S656" s="441"/>
      <c r="T656" s="441"/>
      <c r="U656" s="441"/>
      <c r="V656" s="441"/>
      <c r="W656" s="441"/>
      <c r="X656" s="441"/>
      <c r="Y656" s="441"/>
      <c r="Z656" s="441"/>
    </row>
    <row r="657" spans="1:26" ht="12.75" customHeight="1" x14ac:dyDescent="0.2">
      <c r="A657" s="441"/>
      <c r="B657" s="441"/>
      <c r="C657" s="447"/>
      <c r="D657" s="447"/>
      <c r="E657" s="447"/>
      <c r="F657" s="447"/>
      <c r="G657" s="447"/>
      <c r="H657" s="447"/>
      <c r="I657" s="447"/>
      <c r="J657" s="447"/>
      <c r="K657" s="447"/>
      <c r="L657" s="447"/>
      <c r="M657" s="447"/>
      <c r="N657" s="447"/>
      <c r="O657" s="447"/>
      <c r="P657" s="441"/>
      <c r="Q657" s="441"/>
      <c r="R657" s="441"/>
      <c r="S657" s="441"/>
      <c r="T657" s="441"/>
      <c r="U657" s="441"/>
      <c r="V657" s="441"/>
      <c r="W657" s="441"/>
      <c r="X657" s="441"/>
      <c r="Y657" s="441"/>
      <c r="Z657" s="441"/>
    </row>
    <row r="658" spans="1:26" ht="12.75" customHeight="1" x14ac:dyDescent="0.2">
      <c r="A658" s="441"/>
      <c r="B658" s="441"/>
      <c r="C658" s="447"/>
      <c r="D658" s="447"/>
      <c r="E658" s="447"/>
      <c r="F658" s="447"/>
      <c r="G658" s="447"/>
      <c r="H658" s="447"/>
      <c r="I658" s="447"/>
      <c r="J658" s="447"/>
      <c r="K658" s="447"/>
      <c r="L658" s="447"/>
      <c r="M658" s="447"/>
      <c r="N658" s="447"/>
      <c r="O658" s="447"/>
      <c r="P658" s="441"/>
      <c r="Q658" s="441"/>
      <c r="R658" s="441"/>
      <c r="S658" s="441"/>
      <c r="T658" s="441"/>
      <c r="U658" s="441"/>
      <c r="V658" s="441"/>
      <c r="W658" s="441"/>
      <c r="X658" s="441"/>
      <c r="Y658" s="441"/>
      <c r="Z658" s="441"/>
    </row>
    <row r="659" spans="1:26" ht="12.75" customHeight="1" x14ac:dyDescent="0.2">
      <c r="A659" s="441"/>
      <c r="B659" s="441"/>
      <c r="C659" s="447"/>
      <c r="D659" s="447"/>
      <c r="E659" s="447"/>
      <c r="F659" s="447"/>
      <c r="G659" s="447"/>
      <c r="H659" s="447"/>
      <c r="I659" s="447"/>
      <c r="J659" s="447"/>
      <c r="K659" s="447"/>
      <c r="L659" s="447"/>
      <c r="M659" s="447"/>
      <c r="N659" s="447"/>
      <c r="O659" s="447"/>
      <c r="P659" s="441"/>
      <c r="Q659" s="441"/>
      <c r="R659" s="441"/>
      <c r="S659" s="441"/>
      <c r="T659" s="441"/>
      <c r="U659" s="441"/>
      <c r="V659" s="441"/>
      <c r="W659" s="441"/>
      <c r="X659" s="441"/>
      <c r="Y659" s="441"/>
      <c r="Z659" s="441"/>
    </row>
    <row r="660" spans="1:26" ht="12.75" customHeight="1" x14ac:dyDescent="0.2">
      <c r="A660" s="441"/>
      <c r="B660" s="441"/>
      <c r="C660" s="447"/>
      <c r="D660" s="447"/>
      <c r="E660" s="447"/>
      <c r="F660" s="447"/>
      <c r="G660" s="447"/>
      <c r="H660" s="447"/>
      <c r="I660" s="447"/>
      <c r="J660" s="447"/>
      <c r="K660" s="447"/>
      <c r="L660" s="447"/>
      <c r="M660" s="447"/>
      <c r="N660" s="447"/>
      <c r="O660" s="447"/>
      <c r="P660" s="441"/>
      <c r="Q660" s="441"/>
      <c r="R660" s="441"/>
      <c r="S660" s="441"/>
      <c r="T660" s="441"/>
      <c r="U660" s="441"/>
      <c r="V660" s="441"/>
      <c r="W660" s="441"/>
      <c r="X660" s="441"/>
      <c r="Y660" s="441"/>
      <c r="Z660" s="441"/>
    </row>
    <row r="661" spans="1:26" ht="12.75" customHeight="1" x14ac:dyDescent="0.2">
      <c r="A661" s="441"/>
      <c r="B661" s="441"/>
      <c r="C661" s="447"/>
      <c r="D661" s="447"/>
      <c r="E661" s="447"/>
      <c r="F661" s="447"/>
      <c r="G661" s="447"/>
      <c r="H661" s="447"/>
      <c r="I661" s="447"/>
      <c r="J661" s="447"/>
      <c r="K661" s="447"/>
      <c r="L661" s="447"/>
      <c r="M661" s="447"/>
      <c r="N661" s="447"/>
      <c r="O661" s="447"/>
      <c r="P661" s="441"/>
      <c r="Q661" s="441"/>
      <c r="R661" s="441"/>
      <c r="S661" s="441"/>
      <c r="T661" s="441"/>
      <c r="U661" s="441"/>
      <c r="V661" s="441"/>
      <c r="W661" s="441"/>
      <c r="X661" s="441"/>
      <c r="Y661" s="441"/>
      <c r="Z661" s="441"/>
    </row>
    <row r="662" spans="1:26" ht="12.75" customHeight="1" x14ac:dyDescent="0.2">
      <c r="A662" s="441"/>
      <c r="B662" s="441"/>
      <c r="C662" s="447"/>
      <c r="D662" s="447"/>
      <c r="E662" s="447"/>
      <c r="F662" s="447"/>
      <c r="G662" s="447"/>
      <c r="H662" s="447"/>
      <c r="I662" s="447"/>
      <c r="J662" s="447"/>
      <c r="K662" s="447"/>
      <c r="L662" s="447"/>
      <c r="M662" s="447"/>
      <c r="N662" s="447"/>
      <c r="O662" s="447"/>
      <c r="P662" s="441"/>
      <c r="Q662" s="441"/>
      <c r="R662" s="441"/>
      <c r="S662" s="441"/>
      <c r="T662" s="441"/>
      <c r="U662" s="441"/>
      <c r="V662" s="441"/>
      <c r="W662" s="441"/>
      <c r="X662" s="441"/>
      <c r="Y662" s="441"/>
      <c r="Z662" s="441"/>
    </row>
    <row r="663" spans="1:26" ht="12.75" customHeight="1" x14ac:dyDescent="0.2">
      <c r="A663" s="441"/>
      <c r="B663" s="441"/>
      <c r="C663" s="447"/>
      <c r="D663" s="447"/>
      <c r="E663" s="447"/>
      <c r="F663" s="447"/>
      <c r="G663" s="447"/>
      <c r="H663" s="447"/>
      <c r="I663" s="447"/>
      <c r="J663" s="447"/>
      <c r="K663" s="447"/>
      <c r="L663" s="447"/>
      <c r="M663" s="447"/>
      <c r="N663" s="447"/>
      <c r="O663" s="447"/>
      <c r="P663" s="441"/>
      <c r="Q663" s="441"/>
      <c r="R663" s="441"/>
      <c r="S663" s="441"/>
      <c r="T663" s="441"/>
      <c r="U663" s="441"/>
      <c r="V663" s="441"/>
      <c r="W663" s="441"/>
      <c r="X663" s="441"/>
      <c r="Y663" s="441"/>
      <c r="Z663" s="441"/>
    </row>
    <row r="664" spans="1:26" ht="12.75" customHeight="1" x14ac:dyDescent="0.2">
      <c r="A664" s="441"/>
      <c r="B664" s="441"/>
      <c r="C664" s="447"/>
      <c r="D664" s="447"/>
      <c r="E664" s="447"/>
      <c r="F664" s="447"/>
      <c r="G664" s="447"/>
      <c r="H664" s="447"/>
      <c r="I664" s="447"/>
      <c r="J664" s="447"/>
      <c r="K664" s="447"/>
      <c r="L664" s="447"/>
      <c r="M664" s="447"/>
      <c r="N664" s="447"/>
      <c r="O664" s="447"/>
      <c r="P664" s="441"/>
      <c r="Q664" s="441"/>
      <c r="R664" s="441"/>
      <c r="S664" s="441"/>
      <c r="T664" s="441"/>
      <c r="U664" s="441"/>
      <c r="V664" s="441"/>
      <c r="W664" s="441"/>
      <c r="X664" s="441"/>
      <c r="Y664" s="441"/>
      <c r="Z664" s="441"/>
    </row>
    <row r="665" spans="1:26" ht="12.75" customHeight="1" x14ac:dyDescent="0.2">
      <c r="A665" s="441"/>
      <c r="B665" s="441"/>
      <c r="C665" s="447"/>
      <c r="D665" s="447"/>
      <c r="E665" s="447"/>
      <c r="F665" s="447"/>
      <c r="G665" s="447"/>
      <c r="H665" s="447"/>
      <c r="I665" s="447"/>
      <c r="J665" s="447"/>
      <c r="K665" s="447"/>
      <c r="L665" s="447"/>
      <c r="M665" s="447"/>
      <c r="N665" s="447"/>
      <c r="O665" s="447"/>
      <c r="P665" s="441"/>
      <c r="Q665" s="441"/>
      <c r="R665" s="441"/>
      <c r="S665" s="441"/>
      <c r="T665" s="441"/>
      <c r="U665" s="441"/>
      <c r="V665" s="441"/>
      <c r="W665" s="441"/>
      <c r="X665" s="441"/>
      <c r="Y665" s="441"/>
      <c r="Z665" s="441"/>
    </row>
    <row r="666" spans="1:26" ht="12.75" customHeight="1" x14ac:dyDescent="0.2">
      <c r="A666" s="441"/>
      <c r="B666" s="441"/>
      <c r="C666" s="447"/>
      <c r="D666" s="447"/>
      <c r="E666" s="447"/>
      <c r="F666" s="447"/>
      <c r="G666" s="447"/>
      <c r="H666" s="447"/>
      <c r="I666" s="447"/>
      <c r="J666" s="447"/>
      <c r="K666" s="447"/>
      <c r="L666" s="447"/>
      <c r="M666" s="447"/>
      <c r="N666" s="447"/>
      <c r="O666" s="447"/>
      <c r="P666" s="441"/>
      <c r="Q666" s="441"/>
      <c r="R666" s="441"/>
      <c r="S666" s="441"/>
      <c r="T666" s="441"/>
      <c r="U666" s="441"/>
      <c r="V666" s="441"/>
      <c r="W666" s="441"/>
      <c r="X666" s="441"/>
      <c r="Y666" s="441"/>
      <c r="Z666" s="441"/>
    </row>
    <row r="667" spans="1:26" ht="12.75" customHeight="1" x14ac:dyDescent="0.2">
      <c r="A667" s="441"/>
      <c r="B667" s="441"/>
      <c r="C667" s="447"/>
      <c r="D667" s="447"/>
      <c r="E667" s="447"/>
      <c r="F667" s="447"/>
      <c r="G667" s="447"/>
      <c r="H667" s="447"/>
      <c r="I667" s="447"/>
      <c r="J667" s="447"/>
      <c r="K667" s="447"/>
      <c r="L667" s="447"/>
      <c r="M667" s="447"/>
      <c r="N667" s="447"/>
      <c r="O667" s="447"/>
      <c r="P667" s="441"/>
      <c r="Q667" s="441"/>
      <c r="R667" s="441"/>
      <c r="S667" s="441"/>
      <c r="T667" s="441"/>
      <c r="U667" s="441"/>
      <c r="V667" s="441"/>
      <c r="W667" s="441"/>
      <c r="X667" s="441"/>
      <c r="Y667" s="441"/>
      <c r="Z667" s="441"/>
    </row>
    <row r="668" spans="1:26" ht="12.75" customHeight="1" x14ac:dyDescent="0.2">
      <c r="A668" s="441"/>
      <c r="B668" s="441"/>
      <c r="C668" s="447"/>
      <c r="D668" s="447"/>
      <c r="E668" s="447"/>
      <c r="F668" s="447"/>
      <c r="G668" s="447"/>
      <c r="H668" s="447"/>
      <c r="I668" s="447"/>
      <c r="J668" s="447"/>
      <c r="K668" s="447"/>
      <c r="L668" s="447"/>
      <c r="M668" s="447"/>
      <c r="N668" s="447"/>
      <c r="O668" s="447"/>
      <c r="P668" s="441"/>
      <c r="Q668" s="441"/>
      <c r="R668" s="441"/>
      <c r="S668" s="441"/>
      <c r="T668" s="441"/>
      <c r="U668" s="441"/>
      <c r="V668" s="441"/>
      <c r="W668" s="441"/>
      <c r="X668" s="441"/>
      <c r="Y668" s="441"/>
      <c r="Z668" s="441"/>
    </row>
    <row r="669" spans="1:26" ht="12.75" customHeight="1" x14ac:dyDescent="0.2">
      <c r="A669" s="441"/>
      <c r="B669" s="441"/>
      <c r="C669" s="447"/>
      <c r="D669" s="447"/>
      <c r="E669" s="447"/>
      <c r="F669" s="447"/>
      <c r="G669" s="447"/>
      <c r="H669" s="447"/>
      <c r="I669" s="447"/>
      <c r="J669" s="447"/>
      <c r="K669" s="447"/>
      <c r="L669" s="447"/>
      <c r="M669" s="447"/>
      <c r="N669" s="447"/>
      <c r="O669" s="447"/>
      <c r="P669" s="441"/>
      <c r="Q669" s="441"/>
      <c r="R669" s="441"/>
      <c r="S669" s="441"/>
      <c r="T669" s="441"/>
      <c r="U669" s="441"/>
      <c r="V669" s="441"/>
      <c r="W669" s="441"/>
      <c r="X669" s="441"/>
      <c r="Y669" s="441"/>
      <c r="Z669" s="441"/>
    </row>
    <row r="670" spans="1:26" ht="12.75" customHeight="1" x14ac:dyDescent="0.2">
      <c r="A670" s="441"/>
      <c r="B670" s="441"/>
      <c r="C670" s="447"/>
      <c r="D670" s="447"/>
      <c r="E670" s="447"/>
      <c r="F670" s="447"/>
      <c r="G670" s="447"/>
      <c r="H670" s="447"/>
      <c r="I670" s="447"/>
      <c r="J670" s="447"/>
      <c r="K670" s="447"/>
      <c r="L670" s="447"/>
      <c r="M670" s="447"/>
      <c r="N670" s="447"/>
      <c r="O670" s="447"/>
      <c r="P670" s="441"/>
      <c r="Q670" s="441"/>
      <c r="R670" s="441"/>
      <c r="S670" s="441"/>
      <c r="T670" s="441"/>
      <c r="U670" s="441"/>
      <c r="V670" s="441"/>
      <c r="W670" s="441"/>
      <c r="X670" s="441"/>
      <c r="Y670" s="441"/>
      <c r="Z670" s="441"/>
    </row>
    <row r="671" spans="1:26" ht="12.75" customHeight="1" x14ac:dyDescent="0.2">
      <c r="A671" s="441"/>
      <c r="B671" s="441"/>
      <c r="C671" s="447"/>
      <c r="D671" s="447"/>
      <c r="E671" s="447"/>
      <c r="F671" s="447"/>
      <c r="G671" s="447"/>
      <c r="H671" s="447"/>
      <c r="I671" s="447"/>
      <c r="J671" s="447"/>
      <c r="K671" s="447"/>
      <c r="L671" s="447"/>
      <c r="M671" s="447"/>
      <c r="N671" s="447"/>
      <c r="O671" s="447"/>
      <c r="P671" s="441"/>
      <c r="Q671" s="441"/>
      <c r="R671" s="441"/>
      <c r="S671" s="441"/>
      <c r="T671" s="441"/>
      <c r="U671" s="441"/>
      <c r="V671" s="441"/>
      <c r="W671" s="441"/>
      <c r="X671" s="441"/>
      <c r="Y671" s="441"/>
      <c r="Z671" s="441"/>
    </row>
    <row r="672" spans="1:26" ht="12.75" customHeight="1" x14ac:dyDescent="0.2">
      <c r="A672" s="441"/>
      <c r="B672" s="441"/>
      <c r="C672" s="447"/>
      <c r="D672" s="447"/>
      <c r="E672" s="447"/>
      <c r="F672" s="447"/>
      <c r="G672" s="447"/>
      <c r="H672" s="447"/>
      <c r="I672" s="447"/>
      <c r="J672" s="447"/>
      <c r="K672" s="447"/>
      <c r="L672" s="447"/>
      <c r="M672" s="447"/>
      <c r="N672" s="447"/>
      <c r="O672" s="447"/>
      <c r="P672" s="441"/>
      <c r="Q672" s="441"/>
      <c r="R672" s="441"/>
      <c r="S672" s="441"/>
      <c r="T672" s="441"/>
      <c r="U672" s="441"/>
      <c r="V672" s="441"/>
      <c r="W672" s="441"/>
      <c r="X672" s="441"/>
      <c r="Y672" s="441"/>
      <c r="Z672" s="441"/>
    </row>
    <row r="673" spans="1:26" ht="12.75" customHeight="1" x14ac:dyDescent="0.2">
      <c r="A673" s="441"/>
      <c r="B673" s="441"/>
      <c r="C673" s="447"/>
      <c r="D673" s="447"/>
      <c r="E673" s="447"/>
      <c r="F673" s="447"/>
      <c r="G673" s="447"/>
      <c r="H673" s="447"/>
      <c r="I673" s="447"/>
      <c r="J673" s="447"/>
      <c r="K673" s="447"/>
      <c r="L673" s="447"/>
      <c r="M673" s="447"/>
      <c r="N673" s="447"/>
      <c r="O673" s="447"/>
      <c r="P673" s="441"/>
      <c r="Q673" s="441"/>
      <c r="R673" s="441"/>
      <c r="S673" s="441"/>
      <c r="T673" s="441"/>
      <c r="U673" s="441"/>
      <c r="V673" s="441"/>
      <c r="W673" s="441"/>
      <c r="X673" s="441"/>
      <c r="Y673" s="441"/>
      <c r="Z673" s="441"/>
    </row>
    <row r="674" spans="1:26" ht="12.75" customHeight="1" x14ac:dyDescent="0.2">
      <c r="A674" s="441"/>
      <c r="B674" s="441"/>
      <c r="C674" s="447"/>
      <c r="D674" s="447"/>
      <c r="E674" s="447"/>
      <c r="F674" s="447"/>
      <c r="G674" s="447"/>
      <c r="H674" s="447"/>
      <c r="I674" s="447"/>
      <c r="J674" s="447"/>
      <c r="K674" s="447"/>
      <c r="L674" s="447"/>
      <c r="M674" s="447"/>
      <c r="N674" s="447"/>
      <c r="O674" s="447"/>
      <c r="P674" s="441"/>
      <c r="Q674" s="441"/>
      <c r="R674" s="441"/>
      <c r="S674" s="441"/>
      <c r="T674" s="441"/>
      <c r="U674" s="441"/>
      <c r="V674" s="441"/>
      <c r="W674" s="441"/>
      <c r="X674" s="441"/>
      <c r="Y674" s="441"/>
      <c r="Z674" s="441"/>
    </row>
    <row r="675" spans="1:26" ht="12.75" customHeight="1" x14ac:dyDescent="0.2">
      <c r="A675" s="441"/>
      <c r="B675" s="441"/>
      <c r="C675" s="447"/>
      <c r="D675" s="447"/>
      <c r="E675" s="447"/>
      <c r="F675" s="447"/>
      <c r="G675" s="447"/>
      <c r="H675" s="447"/>
      <c r="I675" s="447"/>
      <c r="J675" s="447"/>
      <c r="K675" s="447"/>
      <c r="L675" s="447"/>
      <c r="M675" s="447"/>
      <c r="N675" s="447"/>
      <c r="O675" s="447"/>
      <c r="P675" s="441"/>
      <c r="Q675" s="441"/>
      <c r="R675" s="441"/>
      <c r="S675" s="441"/>
      <c r="T675" s="441"/>
      <c r="U675" s="441"/>
      <c r="V675" s="441"/>
      <c r="W675" s="441"/>
      <c r="X675" s="441"/>
      <c r="Y675" s="441"/>
      <c r="Z675" s="441"/>
    </row>
    <row r="676" spans="1:26" ht="12.75" customHeight="1" x14ac:dyDescent="0.2">
      <c r="A676" s="441"/>
      <c r="B676" s="441"/>
      <c r="C676" s="447"/>
      <c r="D676" s="447"/>
      <c r="E676" s="447"/>
      <c r="F676" s="447"/>
      <c r="G676" s="447"/>
      <c r="H676" s="447"/>
      <c r="I676" s="447"/>
      <c r="J676" s="447"/>
      <c r="K676" s="447"/>
      <c r="L676" s="447"/>
      <c r="M676" s="447"/>
      <c r="N676" s="447"/>
      <c r="O676" s="447"/>
      <c r="P676" s="441"/>
      <c r="Q676" s="441"/>
      <c r="R676" s="441"/>
      <c r="S676" s="441"/>
      <c r="T676" s="441"/>
      <c r="U676" s="441"/>
      <c r="V676" s="441"/>
      <c r="W676" s="441"/>
      <c r="X676" s="441"/>
      <c r="Y676" s="441"/>
      <c r="Z676" s="441"/>
    </row>
    <row r="677" spans="1:26" ht="12.75" customHeight="1" x14ac:dyDescent="0.2">
      <c r="A677" s="441"/>
      <c r="B677" s="441"/>
      <c r="C677" s="447"/>
      <c r="D677" s="447"/>
      <c r="E677" s="447"/>
      <c r="F677" s="447"/>
      <c r="G677" s="447"/>
      <c r="H677" s="447"/>
      <c r="I677" s="447"/>
      <c r="J677" s="447"/>
      <c r="K677" s="447"/>
      <c r="L677" s="447"/>
      <c r="M677" s="447"/>
      <c r="N677" s="447"/>
      <c r="O677" s="447"/>
      <c r="P677" s="441"/>
      <c r="Q677" s="441"/>
      <c r="R677" s="441"/>
      <c r="S677" s="441"/>
      <c r="T677" s="441"/>
      <c r="U677" s="441"/>
      <c r="V677" s="441"/>
      <c r="W677" s="441"/>
      <c r="X677" s="441"/>
      <c r="Y677" s="441"/>
      <c r="Z677" s="441"/>
    </row>
    <row r="678" spans="1:26" ht="12.75" customHeight="1" x14ac:dyDescent="0.2">
      <c r="A678" s="441"/>
      <c r="B678" s="441"/>
      <c r="C678" s="447"/>
      <c r="D678" s="447"/>
      <c r="E678" s="447"/>
      <c r="F678" s="447"/>
      <c r="G678" s="447"/>
      <c r="H678" s="447"/>
      <c r="I678" s="447"/>
      <c r="J678" s="447"/>
      <c r="K678" s="447"/>
      <c r="L678" s="447"/>
      <c r="M678" s="447"/>
      <c r="N678" s="447"/>
      <c r="O678" s="447"/>
      <c r="P678" s="441"/>
      <c r="Q678" s="441"/>
      <c r="R678" s="441"/>
      <c r="S678" s="441"/>
      <c r="T678" s="441"/>
      <c r="U678" s="441"/>
      <c r="V678" s="441"/>
      <c r="W678" s="441"/>
      <c r="X678" s="441"/>
      <c r="Y678" s="441"/>
      <c r="Z678" s="441"/>
    </row>
    <row r="679" spans="1:26" ht="12.75" customHeight="1" x14ac:dyDescent="0.2">
      <c r="A679" s="441"/>
      <c r="B679" s="441"/>
      <c r="C679" s="447"/>
      <c r="D679" s="447"/>
      <c r="E679" s="447"/>
      <c r="F679" s="447"/>
      <c r="G679" s="447"/>
      <c r="H679" s="447"/>
      <c r="I679" s="447"/>
      <c r="J679" s="447"/>
      <c r="K679" s="447"/>
      <c r="L679" s="447"/>
      <c r="M679" s="447"/>
      <c r="N679" s="447"/>
      <c r="O679" s="447"/>
      <c r="P679" s="441"/>
      <c r="Q679" s="441"/>
      <c r="R679" s="441"/>
      <c r="S679" s="441"/>
      <c r="T679" s="441"/>
      <c r="U679" s="441"/>
      <c r="V679" s="441"/>
      <c r="W679" s="441"/>
      <c r="X679" s="441"/>
      <c r="Y679" s="441"/>
      <c r="Z679" s="441"/>
    </row>
    <row r="680" spans="1:26" ht="12.75" customHeight="1" x14ac:dyDescent="0.2">
      <c r="A680" s="441"/>
      <c r="B680" s="441"/>
      <c r="C680" s="447"/>
      <c r="D680" s="447"/>
      <c r="E680" s="447"/>
      <c r="F680" s="447"/>
      <c r="G680" s="447"/>
      <c r="H680" s="447"/>
      <c r="I680" s="447"/>
      <c r="J680" s="447"/>
      <c r="K680" s="447"/>
      <c r="L680" s="447"/>
      <c r="M680" s="447"/>
      <c r="N680" s="447"/>
      <c r="O680" s="447"/>
      <c r="P680" s="441"/>
      <c r="Q680" s="441"/>
      <c r="R680" s="441"/>
      <c r="S680" s="441"/>
      <c r="T680" s="441"/>
      <c r="U680" s="441"/>
      <c r="V680" s="441"/>
      <c r="W680" s="441"/>
      <c r="X680" s="441"/>
      <c r="Y680" s="441"/>
      <c r="Z680" s="441"/>
    </row>
    <row r="681" spans="1:26" ht="12.75" customHeight="1" x14ac:dyDescent="0.2">
      <c r="A681" s="441"/>
      <c r="B681" s="441"/>
      <c r="C681" s="447"/>
      <c r="D681" s="447"/>
      <c r="E681" s="447"/>
      <c r="F681" s="447"/>
      <c r="G681" s="447"/>
      <c r="H681" s="447"/>
      <c r="I681" s="447"/>
      <c r="J681" s="447"/>
      <c r="K681" s="447"/>
      <c r="L681" s="447"/>
      <c r="M681" s="447"/>
      <c r="N681" s="447"/>
      <c r="O681" s="447"/>
      <c r="P681" s="441"/>
      <c r="Q681" s="441"/>
      <c r="R681" s="441"/>
      <c r="S681" s="441"/>
      <c r="T681" s="441"/>
      <c r="U681" s="441"/>
      <c r="V681" s="441"/>
      <c r="W681" s="441"/>
      <c r="X681" s="441"/>
      <c r="Y681" s="441"/>
      <c r="Z681" s="441"/>
    </row>
    <row r="682" spans="1:26" ht="12.75" customHeight="1" x14ac:dyDescent="0.2">
      <c r="A682" s="441"/>
      <c r="B682" s="441"/>
      <c r="C682" s="447"/>
      <c r="D682" s="447"/>
      <c r="E682" s="447"/>
      <c r="F682" s="447"/>
      <c r="G682" s="447"/>
      <c r="H682" s="447"/>
      <c r="I682" s="447"/>
      <c r="J682" s="447"/>
      <c r="K682" s="447"/>
      <c r="L682" s="447"/>
      <c r="M682" s="447"/>
      <c r="N682" s="447"/>
      <c r="O682" s="447"/>
      <c r="P682" s="441"/>
      <c r="Q682" s="441"/>
      <c r="R682" s="441"/>
      <c r="S682" s="441"/>
      <c r="T682" s="441"/>
      <c r="U682" s="441"/>
      <c r="V682" s="441"/>
      <c r="W682" s="441"/>
      <c r="X682" s="441"/>
      <c r="Y682" s="441"/>
      <c r="Z682" s="441"/>
    </row>
    <row r="683" spans="1:26" ht="12.75" customHeight="1" x14ac:dyDescent="0.2">
      <c r="A683" s="441"/>
      <c r="B683" s="441"/>
      <c r="C683" s="447"/>
      <c r="D683" s="447"/>
      <c r="E683" s="447"/>
      <c r="F683" s="447"/>
      <c r="G683" s="447"/>
      <c r="H683" s="447"/>
      <c r="I683" s="447"/>
      <c r="J683" s="447"/>
      <c r="K683" s="447"/>
      <c r="L683" s="447"/>
      <c r="M683" s="447"/>
      <c r="N683" s="447"/>
      <c r="O683" s="447"/>
      <c r="P683" s="441"/>
      <c r="Q683" s="441"/>
      <c r="R683" s="441"/>
      <c r="S683" s="441"/>
      <c r="T683" s="441"/>
      <c r="U683" s="441"/>
      <c r="V683" s="441"/>
      <c r="W683" s="441"/>
      <c r="X683" s="441"/>
      <c r="Y683" s="441"/>
      <c r="Z683" s="441"/>
    </row>
    <row r="684" spans="1:26" ht="12.75" customHeight="1" x14ac:dyDescent="0.2">
      <c r="A684" s="441"/>
      <c r="B684" s="441"/>
      <c r="C684" s="447"/>
      <c r="D684" s="447"/>
      <c r="E684" s="447"/>
      <c r="F684" s="447"/>
      <c r="G684" s="447"/>
      <c r="H684" s="447"/>
      <c r="I684" s="447"/>
      <c r="J684" s="447"/>
      <c r="K684" s="447"/>
      <c r="L684" s="447"/>
      <c r="M684" s="447"/>
      <c r="N684" s="447"/>
      <c r="O684" s="447"/>
      <c r="P684" s="441"/>
      <c r="Q684" s="441"/>
      <c r="R684" s="441"/>
      <c r="S684" s="441"/>
      <c r="T684" s="441"/>
      <c r="U684" s="441"/>
      <c r="V684" s="441"/>
      <c r="W684" s="441"/>
      <c r="X684" s="441"/>
      <c r="Y684" s="441"/>
      <c r="Z684" s="441"/>
    </row>
    <row r="685" spans="1:26" ht="12.75" customHeight="1" x14ac:dyDescent="0.2">
      <c r="A685" s="441"/>
      <c r="B685" s="441"/>
      <c r="C685" s="447"/>
      <c r="D685" s="447"/>
      <c r="E685" s="447"/>
      <c r="F685" s="447"/>
      <c r="G685" s="447"/>
      <c r="H685" s="447"/>
      <c r="I685" s="447"/>
      <c r="J685" s="447"/>
      <c r="K685" s="447"/>
      <c r="L685" s="447"/>
      <c r="M685" s="447"/>
      <c r="N685" s="447"/>
      <c r="O685" s="447"/>
      <c r="P685" s="441"/>
      <c r="Q685" s="441"/>
      <c r="R685" s="441"/>
      <c r="S685" s="441"/>
      <c r="T685" s="441"/>
      <c r="U685" s="441"/>
      <c r="V685" s="441"/>
      <c r="W685" s="441"/>
      <c r="X685" s="441"/>
      <c r="Y685" s="441"/>
      <c r="Z685" s="441"/>
    </row>
    <row r="686" spans="1:26" ht="12.75" customHeight="1" x14ac:dyDescent="0.2">
      <c r="A686" s="441"/>
      <c r="B686" s="441"/>
      <c r="C686" s="447"/>
      <c r="D686" s="447"/>
      <c r="E686" s="447"/>
      <c r="F686" s="447"/>
      <c r="G686" s="447"/>
      <c r="H686" s="447"/>
      <c r="I686" s="447"/>
      <c r="J686" s="447"/>
      <c r="K686" s="447"/>
      <c r="L686" s="447"/>
      <c r="M686" s="447"/>
      <c r="N686" s="447"/>
      <c r="O686" s="447"/>
      <c r="P686" s="441"/>
      <c r="Q686" s="441"/>
      <c r="R686" s="441"/>
      <c r="S686" s="441"/>
      <c r="T686" s="441"/>
      <c r="U686" s="441"/>
      <c r="V686" s="441"/>
      <c r="W686" s="441"/>
      <c r="X686" s="441"/>
      <c r="Y686" s="441"/>
      <c r="Z686" s="441"/>
    </row>
    <row r="687" spans="1:26" ht="12.75" customHeight="1" x14ac:dyDescent="0.2">
      <c r="A687" s="441"/>
      <c r="B687" s="441"/>
      <c r="C687" s="447"/>
      <c r="D687" s="447"/>
      <c r="E687" s="447"/>
      <c r="F687" s="447"/>
      <c r="G687" s="447"/>
      <c r="H687" s="447"/>
      <c r="I687" s="447"/>
      <c r="J687" s="447"/>
      <c r="K687" s="447"/>
      <c r="L687" s="447"/>
      <c r="M687" s="447"/>
      <c r="N687" s="447"/>
      <c r="O687" s="447"/>
      <c r="P687" s="441"/>
      <c r="Q687" s="441"/>
      <c r="R687" s="441"/>
      <c r="S687" s="441"/>
      <c r="T687" s="441"/>
      <c r="U687" s="441"/>
      <c r="V687" s="441"/>
      <c r="W687" s="441"/>
      <c r="X687" s="441"/>
      <c r="Y687" s="441"/>
      <c r="Z687" s="441"/>
    </row>
    <row r="688" spans="1:26" ht="12.75" customHeight="1" x14ac:dyDescent="0.2">
      <c r="A688" s="441"/>
      <c r="B688" s="441"/>
      <c r="C688" s="447"/>
      <c r="D688" s="447"/>
      <c r="E688" s="447"/>
      <c r="F688" s="447"/>
      <c r="G688" s="447"/>
      <c r="H688" s="447"/>
      <c r="I688" s="447"/>
      <c r="J688" s="447"/>
      <c r="K688" s="447"/>
      <c r="L688" s="447"/>
      <c r="M688" s="447"/>
      <c r="N688" s="447"/>
      <c r="O688" s="447"/>
      <c r="P688" s="441"/>
      <c r="Q688" s="441"/>
      <c r="R688" s="441"/>
      <c r="S688" s="441"/>
      <c r="T688" s="441"/>
      <c r="U688" s="441"/>
      <c r="V688" s="441"/>
      <c r="W688" s="441"/>
      <c r="X688" s="441"/>
      <c r="Y688" s="441"/>
      <c r="Z688" s="441"/>
    </row>
    <row r="689" spans="1:26" ht="12.75" customHeight="1" x14ac:dyDescent="0.2">
      <c r="A689" s="441"/>
      <c r="B689" s="441"/>
      <c r="C689" s="447"/>
      <c r="D689" s="447"/>
      <c r="E689" s="447"/>
      <c r="F689" s="447"/>
      <c r="G689" s="447"/>
      <c r="H689" s="447"/>
      <c r="I689" s="447"/>
      <c r="J689" s="447"/>
      <c r="K689" s="447"/>
      <c r="L689" s="447"/>
      <c r="M689" s="447"/>
      <c r="N689" s="447"/>
      <c r="O689" s="447"/>
      <c r="P689" s="441"/>
      <c r="Q689" s="441"/>
      <c r="R689" s="441"/>
      <c r="S689" s="441"/>
      <c r="T689" s="441"/>
      <c r="U689" s="441"/>
      <c r="V689" s="441"/>
      <c r="W689" s="441"/>
      <c r="X689" s="441"/>
      <c r="Y689" s="441"/>
      <c r="Z689" s="441"/>
    </row>
    <row r="690" spans="1:26" ht="12.75" customHeight="1" x14ac:dyDescent="0.2">
      <c r="A690" s="441"/>
      <c r="B690" s="441"/>
      <c r="C690" s="447"/>
      <c r="D690" s="447"/>
      <c r="E690" s="447"/>
      <c r="F690" s="447"/>
      <c r="G690" s="447"/>
      <c r="H690" s="447"/>
      <c r="I690" s="447"/>
      <c r="J690" s="447"/>
      <c r="K690" s="447"/>
      <c r="L690" s="447"/>
      <c r="M690" s="447"/>
      <c r="N690" s="447"/>
      <c r="O690" s="447"/>
      <c r="P690" s="441"/>
      <c r="Q690" s="441"/>
      <c r="R690" s="441"/>
      <c r="S690" s="441"/>
      <c r="T690" s="441"/>
      <c r="U690" s="441"/>
      <c r="V690" s="441"/>
      <c r="W690" s="441"/>
      <c r="X690" s="441"/>
      <c r="Y690" s="441"/>
      <c r="Z690" s="441"/>
    </row>
    <row r="691" spans="1:26" ht="12.75" customHeight="1" x14ac:dyDescent="0.2">
      <c r="A691" s="441"/>
      <c r="B691" s="441"/>
      <c r="C691" s="447"/>
      <c r="D691" s="447"/>
      <c r="E691" s="447"/>
      <c r="F691" s="447"/>
      <c r="G691" s="447"/>
      <c r="H691" s="447"/>
      <c r="I691" s="447"/>
      <c r="J691" s="447"/>
      <c r="K691" s="447"/>
      <c r="L691" s="447"/>
      <c r="M691" s="447"/>
      <c r="N691" s="447"/>
      <c r="O691" s="447"/>
      <c r="P691" s="441"/>
      <c r="Q691" s="441"/>
      <c r="R691" s="441"/>
      <c r="S691" s="441"/>
      <c r="T691" s="441"/>
      <c r="U691" s="441"/>
      <c r="V691" s="441"/>
      <c r="W691" s="441"/>
      <c r="X691" s="441"/>
      <c r="Y691" s="441"/>
      <c r="Z691" s="441"/>
    </row>
    <row r="692" spans="1:26" ht="12.75" customHeight="1" x14ac:dyDescent="0.2">
      <c r="A692" s="441"/>
      <c r="B692" s="441"/>
      <c r="C692" s="447"/>
      <c r="D692" s="447"/>
      <c r="E692" s="447"/>
      <c r="F692" s="447"/>
      <c r="G692" s="447"/>
      <c r="H692" s="447"/>
      <c r="I692" s="447"/>
      <c r="J692" s="447"/>
      <c r="K692" s="447"/>
      <c r="L692" s="447"/>
      <c r="M692" s="447"/>
      <c r="N692" s="447"/>
      <c r="O692" s="447"/>
      <c r="P692" s="441"/>
      <c r="Q692" s="441"/>
      <c r="R692" s="441"/>
      <c r="S692" s="441"/>
      <c r="T692" s="441"/>
      <c r="U692" s="441"/>
      <c r="V692" s="441"/>
      <c r="W692" s="441"/>
      <c r="X692" s="441"/>
      <c r="Y692" s="441"/>
      <c r="Z692" s="441"/>
    </row>
    <row r="693" spans="1:26" ht="12.75" customHeight="1" x14ac:dyDescent="0.2">
      <c r="A693" s="441"/>
      <c r="B693" s="441"/>
      <c r="C693" s="447"/>
      <c r="D693" s="447"/>
      <c r="E693" s="447"/>
      <c r="F693" s="447"/>
      <c r="G693" s="447"/>
      <c r="H693" s="447"/>
      <c r="I693" s="447"/>
      <c r="J693" s="447"/>
      <c r="K693" s="447"/>
      <c r="L693" s="447"/>
      <c r="M693" s="447"/>
      <c r="N693" s="447"/>
      <c r="O693" s="447"/>
      <c r="P693" s="441"/>
      <c r="Q693" s="441"/>
      <c r="R693" s="441"/>
      <c r="S693" s="441"/>
      <c r="T693" s="441"/>
      <c r="U693" s="441"/>
      <c r="V693" s="441"/>
      <c r="W693" s="441"/>
      <c r="X693" s="441"/>
      <c r="Y693" s="441"/>
      <c r="Z693" s="441"/>
    </row>
    <row r="694" spans="1:26" ht="12.75" customHeight="1" x14ac:dyDescent="0.2">
      <c r="A694" s="441"/>
      <c r="B694" s="441"/>
      <c r="C694" s="447"/>
      <c r="D694" s="447"/>
      <c r="E694" s="447"/>
      <c r="F694" s="447"/>
      <c r="G694" s="447"/>
      <c r="H694" s="447"/>
      <c r="I694" s="447"/>
      <c r="J694" s="447"/>
      <c r="K694" s="447"/>
      <c r="L694" s="447"/>
      <c r="M694" s="447"/>
      <c r="N694" s="447"/>
      <c r="O694" s="447"/>
      <c r="P694" s="441"/>
      <c r="Q694" s="441"/>
      <c r="R694" s="441"/>
      <c r="S694" s="441"/>
      <c r="T694" s="441"/>
      <c r="U694" s="441"/>
      <c r="V694" s="441"/>
      <c r="W694" s="441"/>
      <c r="X694" s="441"/>
      <c r="Y694" s="441"/>
      <c r="Z694" s="441"/>
    </row>
    <row r="695" spans="1:26" ht="12.75" customHeight="1" x14ac:dyDescent="0.2">
      <c r="A695" s="441"/>
      <c r="B695" s="441"/>
      <c r="C695" s="447"/>
      <c r="D695" s="447"/>
      <c r="E695" s="447"/>
      <c r="F695" s="447"/>
      <c r="G695" s="447"/>
      <c r="H695" s="447"/>
      <c r="I695" s="447"/>
      <c r="J695" s="447"/>
      <c r="K695" s="447"/>
      <c r="L695" s="447"/>
      <c r="M695" s="447"/>
      <c r="N695" s="447"/>
      <c r="O695" s="447"/>
      <c r="P695" s="441"/>
      <c r="Q695" s="441"/>
      <c r="R695" s="441"/>
      <c r="S695" s="441"/>
      <c r="T695" s="441"/>
      <c r="U695" s="441"/>
      <c r="V695" s="441"/>
      <c r="W695" s="441"/>
      <c r="X695" s="441"/>
      <c r="Y695" s="441"/>
      <c r="Z695" s="441"/>
    </row>
    <row r="696" spans="1:26" ht="12.75" customHeight="1" x14ac:dyDescent="0.2">
      <c r="A696" s="441"/>
      <c r="B696" s="441"/>
      <c r="C696" s="447"/>
      <c r="D696" s="447"/>
      <c r="E696" s="447"/>
      <c r="F696" s="447"/>
      <c r="G696" s="447"/>
      <c r="H696" s="447"/>
      <c r="I696" s="447"/>
      <c r="J696" s="447"/>
      <c r="K696" s="447"/>
      <c r="L696" s="447"/>
      <c r="M696" s="447"/>
      <c r="N696" s="447"/>
      <c r="O696" s="447"/>
      <c r="P696" s="441"/>
      <c r="Q696" s="441"/>
      <c r="R696" s="441"/>
      <c r="S696" s="441"/>
      <c r="T696" s="441"/>
      <c r="U696" s="441"/>
      <c r="V696" s="441"/>
      <c r="W696" s="441"/>
      <c r="X696" s="441"/>
      <c r="Y696" s="441"/>
      <c r="Z696" s="441"/>
    </row>
    <row r="697" spans="1:26" ht="12.75" customHeight="1" x14ac:dyDescent="0.2">
      <c r="A697" s="441"/>
      <c r="B697" s="441"/>
      <c r="C697" s="447"/>
      <c r="D697" s="447"/>
      <c r="E697" s="447"/>
      <c r="F697" s="447"/>
      <c r="G697" s="447"/>
      <c r="H697" s="447"/>
      <c r="I697" s="447"/>
      <c r="J697" s="447"/>
      <c r="K697" s="447"/>
      <c r="L697" s="447"/>
      <c r="M697" s="447"/>
      <c r="N697" s="447"/>
      <c r="O697" s="447"/>
      <c r="P697" s="441"/>
      <c r="Q697" s="441"/>
      <c r="R697" s="441"/>
      <c r="S697" s="441"/>
      <c r="T697" s="441"/>
      <c r="U697" s="441"/>
      <c r="V697" s="441"/>
      <c r="W697" s="441"/>
      <c r="X697" s="441"/>
      <c r="Y697" s="441"/>
      <c r="Z697" s="441"/>
    </row>
    <row r="698" spans="1:26" ht="12.75" customHeight="1" x14ac:dyDescent="0.2">
      <c r="A698" s="441"/>
      <c r="B698" s="441"/>
      <c r="C698" s="447"/>
      <c r="D698" s="447"/>
      <c r="E698" s="447"/>
      <c r="F698" s="447"/>
      <c r="G698" s="447"/>
      <c r="H698" s="447"/>
      <c r="I698" s="447"/>
      <c r="J698" s="447"/>
      <c r="K698" s="447"/>
      <c r="L698" s="447"/>
      <c r="M698" s="447"/>
      <c r="N698" s="447"/>
      <c r="O698" s="447"/>
      <c r="P698" s="441"/>
      <c r="Q698" s="441"/>
      <c r="R698" s="441"/>
      <c r="S698" s="441"/>
      <c r="T698" s="441"/>
      <c r="U698" s="441"/>
      <c r="V698" s="441"/>
      <c r="W698" s="441"/>
      <c r="X698" s="441"/>
      <c r="Y698" s="441"/>
      <c r="Z698" s="441"/>
    </row>
    <row r="699" spans="1:26" ht="12.75" customHeight="1" x14ac:dyDescent="0.2">
      <c r="A699" s="441"/>
      <c r="B699" s="441"/>
      <c r="C699" s="447"/>
      <c r="D699" s="447"/>
      <c r="E699" s="447"/>
      <c r="F699" s="447"/>
      <c r="G699" s="447"/>
      <c r="H699" s="447"/>
      <c r="I699" s="447"/>
      <c r="J699" s="447"/>
      <c r="K699" s="447"/>
      <c r="L699" s="447"/>
      <c r="M699" s="447"/>
      <c r="N699" s="447"/>
      <c r="O699" s="447"/>
      <c r="P699" s="441"/>
      <c r="Q699" s="441"/>
      <c r="R699" s="441"/>
      <c r="S699" s="441"/>
      <c r="T699" s="441"/>
      <c r="U699" s="441"/>
      <c r="V699" s="441"/>
      <c r="W699" s="441"/>
      <c r="X699" s="441"/>
      <c r="Y699" s="441"/>
      <c r="Z699" s="441"/>
    </row>
    <row r="700" spans="1:26" ht="12.75" customHeight="1" x14ac:dyDescent="0.2">
      <c r="A700" s="441"/>
      <c r="B700" s="441"/>
      <c r="C700" s="447"/>
      <c r="D700" s="447"/>
      <c r="E700" s="447"/>
      <c r="F700" s="447"/>
      <c r="G700" s="447"/>
      <c r="H700" s="447"/>
      <c r="I700" s="447"/>
      <c r="J700" s="447"/>
      <c r="K700" s="447"/>
      <c r="L700" s="447"/>
      <c r="M700" s="447"/>
      <c r="N700" s="447"/>
      <c r="O700" s="447"/>
      <c r="P700" s="441"/>
      <c r="Q700" s="441"/>
      <c r="R700" s="441"/>
      <c r="S700" s="441"/>
      <c r="T700" s="441"/>
      <c r="U700" s="441"/>
      <c r="V700" s="441"/>
      <c r="W700" s="441"/>
      <c r="X700" s="441"/>
      <c r="Y700" s="441"/>
      <c r="Z700" s="441"/>
    </row>
    <row r="701" spans="1:26" ht="12.75" customHeight="1" x14ac:dyDescent="0.2">
      <c r="A701" s="441"/>
      <c r="B701" s="441"/>
      <c r="C701" s="447"/>
      <c r="D701" s="447"/>
      <c r="E701" s="447"/>
      <c r="F701" s="447"/>
      <c r="G701" s="447"/>
      <c r="H701" s="447"/>
      <c r="I701" s="447"/>
      <c r="J701" s="447"/>
      <c r="K701" s="447"/>
      <c r="L701" s="447"/>
      <c r="M701" s="447"/>
      <c r="N701" s="447"/>
      <c r="O701" s="447"/>
      <c r="P701" s="441"/>
      <c r="Q701" s="441"/>
      <c r="R701" s="441"/>
      <c r="S701" s="441"/>
      <c r="T701" s="441"/>
      <c r="U701" s="441"/>
      <c r="V701" s="441"/>
      <c r="W701" s="441"/>
      <c r="X701" s="441"/>
      <c r="Y701" s="441"/>
      <c r="Z701" s="441"/>
    </row>
    <row r="702" spans="1:26" ht="12.75" customHeight="1" x14ac:dyDescent="0.2">
      <c r="A702" s="441"/>
      <c r="B702" s="441"/>
      <c r="C702" s="447"/>
      <c r="D702" s="447"/>
      <c r="E702" s="447"/>
      <c r="F702" s="447"/>
      <c r="G702" s="447"/>
      <c r="H702" s="447"/>
      <c r="I702" s="447"/>
      <c r="J702" s="447"/>
      <c r="K702" s="447"/>
      <c r="L702" s="447"/>
      <c r="M702" s="447"/>
      <c r="N702" s="447"/>
      <c r="O702" s="447"/>
      <c r="P702" s="441"/>
      <c r="Q702" s="441"/>
      <c r="R702" s="441"/>
      <c r="S702" s="441"/>
      <c r="T702" s="441"/>
      <c r="U702" s="441"/>
      <c r="V702" s="441"/>
      <c r="W702" s="441"/>
      <c r="X702" s="441"/>
      <c r="Y702" s="441"/>
      <c r="Z702" s="441"/>
    </row>
    <row r="703" spans="1:26" ht="12.75" customHeight="1" x14ac:dyDescent="0.2">
      <c r="A703" s="441"/>
      <c r="B703" s="441"/>
      <c r="C703" s="447"/>
      <c r="D703" s="447"/>
      <c r="E703" s="447"/>
      <c r="F703" s="447"/>
      <c r="G703" s="447"/>
      <c r="H703" s="447"/>
      <c r="I703" s="447"/>
      <c r="J703" s="447"/>
      <c r="K703" s="447"/>
      <c r="L703" s="447"/>
      <c r="M703" s="447"/>
      <c r="N703" s="447"/>
      <c r="O703" s="447"/>
      <c r="P703" s="441"/>
      <c r="Q703" s="441"/>
      <c r="R703" s="441"/>
      <c r="S703" s="441"/>
      <c r="T703" s="441"/>
      <c r="U703" s="441"/>
      <c r="V703" s="441"/>
      <c r="W703" s="441"/>
      <c r="X703" s="441"/>
      <c r="Y703" s="441"/>
      <c r="Z703" s="441"/>
    </row>
    <row r="704" spans="1:26" ht="12.75" customHeight="1" x14ac:dyDescent="0.2">
      <c r="A704" s="441"/>
      <c r="B704" s="441"/>
      <c r="C704" s="447"/>
      <c r="D704" s="447"/>
      <c r="E704" s="447"/>
      <c r="F704" s="447"/>
      <c r="G704" s="447"/>
      <c r="H704" s="447"/>
      <c r="I704" s="447"/>
      <c r="J704" s="447"/>
      <c r="K704" s="447"/>
      <c r="L704" s="447"/>
      <c r="M704" s="447"/>
      <c r="N704" s="447"/>
      <c r="O704" s="447"/>
      <c r="P704" s="441"/>
      <c r="Q704" s="441"/>
      <c r="R704" s="441"/>
      <c r="S704" s="441"/>
      <c r="T704" s="441"/>
      <c r="U704" s="441"/>
      <c r="V704" s="441"/>
      <c r="W704" s="441"/>
      <c r="X704" s="441"/>
      <c r="Y704" s="441"/>
      <c r="Z704" s="441"/>
    </row>
    <row r="705" spans="1:26" ht="12.75" customHeight="1" x14ac:dyDescent="0.2">
      <c r="A705" s="441"/>
      <c r="B705" s="441"/>
      <c r="C705" s="447"/>
      <c r="D705" s="447"/>
      <c r="E705" s="447"/>
      <c r="F705" s="447"/>
      <c r="G705" s="447"/>
      <c r="H705" s="447"/>
      <c r="I705" s="447"/>
      <c r="J705" s="447"/>
      <c r="K705" s="447"/>
      <c r="L705" s="447"/>
      <c r="M705" s="447"/>
      <c r="N705" s="447"/>
      <c r="O705" s="447"/>
      <c r="P705" s="441"/>
      <c r="Q705" s="441"/>
      <c r="R705" s="441"/>
      <c r="S705" s="441"/>
      <c r="T705" s="441"/>
      <c r="U705" s="441"/>
      <c r="V705" s="441"/>
      <c r="W705" s="441"/>
      <c r="X705" s="441"/>
      <c r="Y705" s="441"/>
      <c r="Z705" s="441"/>
    </row>
    <row r="706" spans="1:26" ht="12.75" customHeight="1" x14ac:dyDescent="0.2">
      <c r="A706" s="441"/>
      <c r="B706" s="441"/>
      <c r="C706" s="447"/>
      <c r="D706" s="447"/>
      <c r="E706" s="447"/>
      <c r="F706" s="447"/>
      <c r="G706" s="447"/>
      <c r="H706" s="447"/>
      <c r="I706" s="447"/>
      <c r="J706" s="447"/>
      <c r="K706" s="447"/>
      <c r="L706" s="447"/>
      <c r="M706" s="447"/>
      <c r="N706" s="447"/>
      <c r="O706" s="447"/>
      <c r="P706" s="441"/>
      <c r="Q706" s="441"/>
      <c r="R706" s="441"/>
      <c r="S706" s="441"/>
      <c r="T706" s="441"/>
      <c r="U706" s="441"/>
      <c r="V706" s="441"/>
      <c r="W706" s="441"/>
      <c r="X706" s="441"/>
      <c r="Y706" s="441"/>
      <c r="Z706" s="441"/>
    </row>
    <row r="707" spans="1:26" ht="12.75" customHeight="1" x14ac:dyDescent="0.2">
      <c r="A707" s="441"/>
      <c r="B707" s="441"/>
      <c r="C707" s="447"/>
      <c r="D707" s="447"/>
      <c r="E707" s="447"/>
      <c r="F707" s="447"/>
      <c r="G707" s="447"/>
      <c r="H707" s="447"/>
      <c r="I707" s="447"/>
      <c r="J707" s="447"/>
      <c r="K707" s="447"/>
      <c r="L707" s="447"/>
      <c r="M707" s="447"/>
      <c r="N707" s="447"/>
      <c r="O707" s="447"/>
      <c r="P707" s="441"/>
      <c r="Q707" s="441"/>
      <c r="R707" s="441"/>
      <c r="S707" s="441"/>
      <c r="T707" s="441"/>
      <c r="U707" s="441"/>
      <c r="V707" s="441"/>
      <c r="W707" s="441"/>
      <c r="X707" s="441"/>
      <c r="Y707" s="441"/>
      <c r="Z707" s="441"/>
    </row>
    <row r="708" spans="1:26" ht="12.75" customHeight="1" x14ac:dyDescent="0.2">
      <c r="A708" s="441"/>
      <c r="B708" s="441"/>
      <c r="C708" s="447"/>
      <c r="D708" s="447"/>
      <c r="E708" s="447"/>
      <c r="F708" s="447"/>
      <c r="G708" s="447"/>
      <c r="H708" s="447"/>
      <c r="I708" s="447"/>
      <c r="J708" s="447"/>
      <c r="K708" s="447"/>
      <c r="L708" s="447"/>
      <c r="M708" s="447"/>
      <c r="N708" s="447"/>
      <c r="O708" s="447"/>
      <c r="P708" s="441"/>
      <c r="Q708" s="441"/>
      <c r="R708" s="441"/>
      <c r="S708" s="441"/>
      <c r="T708" s="441"/>
      <c r="U708" s="441"/>
      <c r="V708" s="441"/>
      <c r="W708" s="441"/>
      <c r="X708" s="441"/>
      <c r="Y708" s="441"/>
      <c r="Z708" s="441"/>
    </row>
    <row r="709" spans="1:26" ht="12.75" customHeight="1" x14ac:dyDescent="0.2">
      <c r="A709" s="441"/>
      <c r="B709" s="441"/>
      <c r="C709" s="447"/>
      <c r="D709" s="447"/>
      <c r="E709" s="447"/>
      <c r="F709" s="447"/>
      <c r="G709" s="447"/>
      <c r="H709" s="447"/>
      <c r="I709" s="447"/>
      <c r="J709" s="447"/>
      <c r="K709" s="447"/>
      <c r="L709" s="447"/>
      <c r="M709" s="447"/>
      <c r="N709" s="447"/>
      <c r="O709" s="447"/>
      <c r="P709" s="441"/>
      <c r="Q709" s="441"/>
      <c r="R709" s="441"/>
      <c r="S709" s="441"/>
      <c r="T709" s="441"/>
      <c r="U709" s="441"/>
      <c r="V709" s="441"/>
      <c r="W709" s="441"/>
      <c r="X709" s="441"/>
      <c r="Y709" s="441"/>
      <c r="Z709" s="441"/>
    </row>
    <row r="710" spans="1:26" ht="12.75" customHeight="1" x14ac:dyDescent="0.2">
      <c r="A710" s="441"/>
      <c r="B710" s="441"/>
      <c r="C710" s="447"/>
      <c r="D710" s="447"/>
      <c r="E710" s="447"/>
      <c r="F710" s="447"/>
      <c r="G710" s="447"/>
      <c r="H710" s="447"/>
      <c r="I710" s="447"/>
      <c r="J710" s="447"/>
      <c r="K710" s="447"/>
      <c r="L710" s="447"/>
      <c r="M710" s="447"/>
      <c r="N710" s="447"/>
      <c r="O710" s="447"/>
      <c r="P710" s="441"/>
      <c r="Q710" s="441"/>
      <c r="R710" s="441"/>
      <c r="S710" s="441"/>
      <c r="T710" s="441"/>
      <c r="U710" s="441"/>
      <c r="V710" s="441"/>
      <c r="W710" s="441"/>
      <c r="X710" s="441"/>
      <c r="Y710" s="441"/>
      <c r="Z710" s="441"/>
    </row>
    <row r="711" spans="1:26" ht="12.75" customHeight="1" x14ac:dyDescent="0.2">
      <c r="A711" s="441"/>
      <c r="B711" s="441"/>
      <c r="C711" s="447"/>
      <c r="D711" s="447"/>
      <c r="E711" s="447"/>
      <c r="F711" s="447"/>
      <c r="G711" s="447"/>
      <c r="H711" s="447"/>
      <c r="I711" s="447"/>
      <c r="J711" s="447"/>
      <c r="K711" s="447"/>
      <c r="L711" s="447"/>
      <c r="M711" s="447"/>
      <c r="N711" s="447"/>
      <c r="O711" s="447"/>
      <c r="P711" s="441"/>
      <c r="Q711" s="441"/>
      <c r="R711" s="441"/>
      <c r="S711" s="441"/>
      <c r="T711" s="441"/>
      <c r="U711" s="441"/>
      <c r="V711" s="441"/>
      <c r="W711" s="441"/>
      <c r="X711" s="441"/>
      <c r="Y711" s="441"/>
      <c r="Z711" s="441"/>
    </row>
    <row r="712" spans="1:26" ht="12.75" customHeight="1" x14ac:dyDescent="0.2">
      <c r="A712" s="441"/>
      <c r="B712" s="441"/>
      <c r="C712" s="447"/>
      <c r="D712" s="447"/>
      <c r="E712" s="447"/>
      <c r="F712" s="447"/>
      <c r="G712" s="447"/>
      <c r="H712" s="447"/>
      <c r="I712" s="447"/>
      <c r="J712" s="447"/>
      <c r="K712" s="447"/>
      <c r="L712" s="447"/>
      <c r="M712" s="447"/>
      <c r="N712" s="447"/>
      <c r="O712" s="447"/>
      <c r="P712" s="441"/>
      <c r="Q712" s="441"/>
      <c r="R712" s="441"/>
      <c r="S712" s="441"/>
      <c r="T712" s="441"/>
      <c r="U712" s="441"/>
      <c r="V712" s="441"/>
      <c r="W712" s="441"/>
      <c r="X712" s="441"/>
      <c r="Y712" s="441"/>
      <c r="Z712" s="441"/>
    </row>
    <row r="713" spans="1:26" ht="12.75" customHeight="1" x14ac:dyDescent="0.2">
      <c r="A713" s="441"/>
      <c r="B713" s="441"/>
      <c r="C713" s="447"/>
      <c r="D713" s="447"/>
      <c r="E713" s="447"/>
      <c r="F713" s="447"/>
      <c r="G713" s="447"/>
      <c r="H713" s="447"/>
      <c r="I713" s="447"/>
      <c r="J713" s="447"/>
      <c r="K713" s="447"/>
      <c r="L713" s="447"/>
      <c r="M713" s="447"/>
      <c r="N713" s="447"/>
      <c r="O713" s="447"/>
      <c r="P713" s="441"/>
      <c r="Q713" s="441"/>
      <c r="R713" s="441"/>
      <c r="S713" s="441"/>
      <c r="T713" s="441"/>
      <c r="U713" s="441"/>
      <c r="V713" s="441"/>
      <c r="W713" s="441"/>
      <c r="X713" s="441"/>
      <c r="Y713" s="441"/>
      <c r="Z713" s="441"/>
    </row>
    <row r="714" spans="1:26" ht="12.75" customHeight="1" x14ac:dyDescent="0.2">
      <c r="A714" s="441"/>
      <c r="B714" s="441"/>
      <c r="C714" s="447"/>
      <c r="D714" s="447"/>
      <c r="E714" s="447"/>
      <c r="F714" s="447"/>
      <c r="G714" s="447"/>
      <c r="H714" s="447"/>
      <c r="I714" s="447"/>
      <c r="J714" s="447"/>
      <c r="K714" s="447"/>
      <c r="L714" s="447"/>
      <c r="M714" s="447"/>
      <c r="N714" s="447"/>
      <c r="O714" s="447"/>
      <c r="P714" s="441"/>
      <c r="Q714" s="441"/>
      <c r="R714" s="441"/>
      <c r="S714" s="441"/>
      <c r="T714" s="441"/>
      <c r="U714" s="441"/>
      <c r="V714" s="441"/>
      <c r="W714" s="441"/>
      <c r="X714" s="441"/>
      <c r="Y714" s="441"/>
      <c r="Z714" s="441"/>
    </row>
    <row r="715" spans="1:26" ht="12.75" customHeight="1" x14ac:dyDescent="0.2">
      <c r="A715" s="441"/>
      <c r="B715" s="441"/>
      <c r="C715" s="447"/>
      <c r="D715" s="447"/>
      <c r="E715" s="447"/>
      <c r="F715" s="447"/>
      <c r="G715" s="447"/>
      <c r="H715" s="447"/>
      <c r="I715" s="447"/>
      <c r="J715" s="447"/>
      <c r="K715" s="447"/>
      <c r="L715" s="447"/>
      <c r="M715" s="447"/>
      <c r="N715" s="447"/>
      <c r="O715" s="447"/>
      <c r="P715" s="441"/>
      <c r="Q715" s="441"/>
      <c r="R715" s="441"/>
      <c r="S715" s="441"/>
      <c r="T715" s="441"/>
      <c r="U715" s="441"/>
      <c r="V715" s="441"/>
      <c r="W715" s="441"/>
      <c r="X715" s="441"/>
      <c r="Y715" s="441"/>
      <c r="Z715" s="441"/>
    </row>
    <row r="716" spans="1:26" ht="12.75" customHeight="1" x14ac:dyDescent="0.2">
      <c r="A716" s="441"/>
      <c r="B716" s="441"/>
      <c r="C716" s="447"/>
      <c r="D716" s="447"/>
      <c r="E716" s="447"/>
      <c r="F716" s="447"/>
      <c r="G716" s="447"/>
      <c r="H716" s="447"/>
      <c r="I716" s="447"/>
      <c r="J716" s="447"/>
      <c r="K716" s="447"/>
      <c r="L716" s="447"/>
      <c r="M716" s="447"/>
      <c r="N716" s="447"/>
      <c r="O716" s="447"/>
      <c r="P716" s="441"/>
      <c r="Q716" s="441"/>
      <c r="R716" s="441"/>
      <c r="S716" s="441"/>
      <c r="T716" s="441"/>
      <c r="U716" s="441"/>
      <c r="V716" s="441"/>
      <c r="W716" s="441"/>
      <c r="X716" s="441"/>
      <c r="Y716" s="441"/>
      <c r="Z716" s="441"/>
    </row>
    <row r="717" spans="1:26" ht="12.75" customHeight="1" x14ac:dyDescent="0.2">
      <c r="A717" s="441"/>
      <c r="B717" s="441"/>
      <c r="C717" s="447"/>
      <c r="D717" s="447"/>
      <c r="E717" s="447"/>
      <c r="F717" s="447"/>
      <c r="G717" s="447"/>
      <c r="H717" s="447"/>
      <c r="I717" s="447"/>
      <c r="J717" s="447"/>
      <c r="K717" s="447"/>
      <c r="L717" s="447"/>
      <c r="M717" s="447"/>
      <c r="N717" s="447"/>
      <c r="O717" s="447"/>
      <c r="P717" s="441"/>
      <c r="Q717" s="441"/>
      <c r="R717" s="441"/>
      <c r="S717" s="441"/>
      <c r="T717" s="441"/>
      <c r="U717" s="441"/>
      <c r="V717" s="441"/>
      <c r="W717" s="441"/>
      <c r="X717" s="441"/>
      <c r="Y717" s="441"/>
      <c r="Z717" s="441"/>
    </row>
    <row r="718" spans="1:26" ht="12.75" customHeight="1" x14ac:dyDescent="0.2">
      <c r="A718" s="441"/>
      <c r="B718" s="441"/>
      <c r="C718" s="447"/>
      <c r="D718" s="447"/>
      <c r="E718" s="447"/>
      <c r="F718" s="447"/>
      <c r="G718" s="447"/>
      <c r="H718" s="447"/>
      <c r="I718" s="447"/>
      <c r="J718" s="447"/>
      <c r="K718" s="447"/>
      <c r="L718" s="447"/>
      <c r="M718" s="447"/>
      <c r="N718" s="447"/>
      <c r="O718" s="447"/>
      <c r="P718" s="441"/>
      <c r="Q718" s="441"/>
      <c r="R718" s="441"/>
      <c r="S718" s="441"/>
      <c r="T718" s="441"/>
      <c r="U718" s="441"/>
      <c r="V718" s="441"/>
      <c r="W718" s="441"/>
      <c r="X718" s="441"/>
      <c r="Y718" s="441"/>
      <c r="Z718" s="441"/>
    </row>
    <row r="719" spans="1:26" ht="12.75" customHeight="1" x14ac:dyDescent="0.2">
      <c r="A719" s="441"/>
      <c r="B719" s="441"/>
      <c r="C719" s="447"/>
      <c r="D719" s="447"/>
      <c r="E719" s="447"/>
      <c r="F719" s="447"/>
      <c r="G719" s="447"/>
      <c r="H719" s="447"/>
      <c r="I719" s="447"/>
      <c r="J719" s="447"/>
      <c r="K719" s="447"/>
      <c r="L719" s="447"/>
      <c r="M719" s="447"/>
      <c r="N719" s="447"/>
      <c r="O719" s="447"/>
      <c r="P719" s="441"/>
      <c r="Q719" s="441"/>
      <c r="R719" s="441"/>
      <c r="S719" s="441"/>
      <c r="T719" s="441"/>
      <c r="U719" s="441"/>
      <c r="V719" s="441"/>
      <c r="W719" s="441"/>
      <c r="X719" s="441"/>
      <c r="Y719" s="441"/>
      <c r="Z719" s="441"/>
    </row>
    <row r="720" spans="1:26" ht="12.75" customHeight="1" x14ac:dyDescent="0.2">
      <c r="A720" s="441"/>
      <c r="B720" s="441"/>
      <c r="C720" s="447"/>
      <c r="D720" s="447"/>
      <c r="E720" s="447"/>
      <c r="F720" s="447"/>
      <c r="G720" s="447"/>
      <c r="H720" s="447"/>
      <c r="I720" s="447"/>
      <c r="J720" s="447"/>
      <c r="K720" s="447"/>
      <c r="L720" s="447"/>
      <c r="M720" s="447"/>
      <c r="N720" s="447"/>
      <c r="O720" s="447"/>
      <c r="P720" s="441"/>
      <c r="Q720" s="441"/>
      <c r="R720" s="441"/>
      <c r="S720" s="441"/>
      <c r="T720" s="441"/>
      <c r="U720" s="441"/>
      <c r="V720" s="441"/>
      <c r="W720" s="441"/>
      <c r="X720" s="441"/>
      <c r="Y720" s="441"/>
      <c r="Z720" s="441"/>
    </row>
    <row r="721" spans="1:26" ht="12.75" customHeight="1" x14ac:dyDescent="0.2">
      <c r="A721" s="441"/>
      <c r="B721" s="441"/>
      <c r="C721" s="447"/>
      <c r="D721" s="447"/>
      <c r="E721" s="447"/>
      <c r="F721" s="447"/>
      <c r="G721" s="447"/>
      <c r="H721" s="447"/>
      <c r="I721" s="447"/>
      <c r="J721" s="447"/>
      <c r="K721" s="447"/>
      <c r="L721" s="447"/>
      <c r="M721" s="447"/>
      <c r="N721" s="447"/>
      <c r="O721" s="447"/>
      <c r="P721" s="441"/>
      <c r="Q721" s="441"/>
      <c r="R721" s="441"/>
      <c r="S721" s="441"/>
      <c r="T721" s="441"/>
      <c r="U721" s="441"/>
      <c r="V721" s="441"/>
      <c r="W721" s="441"/>
      <c r="X721" s="441"/>
      <c r="Y721" s="441"/>
      <c r="Z721" s="441"/>
    </row>
    <row r="722" spans="1:26" ht="12.75" customHeight="1" x14ac:dyDescent="0.2">
      <c r="A722" s="441"/>
      <c r="B722" s="441"/>
      <c r="C722" s="447"/>
      <c r="D722" s="447"/>
      <c r="E722" s="447"/>
      <c r="F722" s="447"/>
      <c r="G722" s="447"/>
      <c r="H722" s="447"/>
      <c r="I722" s="447"/>
      <c r="J722" s="447"/>
      <c r="K722" s="447"/>
      <c r="L722" s="447"/>
      <c r="M722" s="447"/>
      <c r="N722" s="447"/>
      <c r="O722" s="447"/>
      <c r="P722" s="441"/>
      <c r="Q722" s="441"/>
      <c r="R722" s="441"/>
      <c r="S722" s="441"/>
      <c r="T722" s="441"/>
      <c r="U722" s="441"/>
      <c r="V722" s="441"/>
      <c r="W722" s="441"/>
      <c r="X722" s="441"/>
      <c r="Y722" s="441"/>
      <c r="Z722" s="441"/>
    </row>
    <row r="723" spans="1:26" ht="12.75" customHeight="1" x14ac:dyDescent="0.2">
      <c r="A723" s="441"/>
      <c r="B723" s="441"/>
      <c r="C723" s="447"/>
      <c r="D723" s="447"/>
      <c r="E723" s="447"/>
      <c r="F723" s="447"/>
      <c r="G723" s="447"/>
      <c r="H723" s="447"/>
      <c r="I723" s="447"/>
      <c r="J723" s="447"/>
      <c r="K723" s="447"/>
      <c r="L723" s="447"/>
      <c r="M723" s="447"/>
      <c r="N723" s="447"/>
      <c r="O723" s="447"/>
      <c r="P723" s="441"/>
      <c r="Q723" s="441"/>
      <c r="R723" s="441"/>
      <c r="S723" s="441"/>
      <c r="T723" s="441"/>
      <c r="U723" s="441"/>
      <c r="V723" s="441"/>
      <c r="W723" s="441"/>
      <c r="X723" s="441"/>
      <c r="Y723" s="441"/>
      <c r="Z723" s="441"/>
    </row>
    <row r="724" spans="1:26" ht="12.75" customHeight="1" x14ac:dyDescent="0.2">
      <c r="A724" s="441"/>
      <c r="B724" s="441"/>
      <c r="C724" s="447"/>
      <c r="D724" s="447"/>
      <c r="E724" s="447"/>
      <c r="F724" s="447"/>
      <c r="G724" s="447"/>
      <c r="H724" s="447"/>
      <c r="I724" s="447"/>
      <c r="J724" s="447"/>
      <c r="K724" s="447"/>
      <c r="L724" s="447"/>
      <c r="M724" s="447"/>
      <c r="N724" s="447"/>
      <c r="O724" s="447"/>
      <c r="P724" s="441"/>
      <c r="Q724" s="441"/>
      <c r="R724" s="441"/>
      <c r="S724" s="441"/>
      <c r="T724" s="441"/>
      <c r="U724" s="441"/>
      <c r="V724" s="441"/>
      <c r="W724" s="441"/>
      <c r="X724" s="441"/>
      <c r="Y724" s="441"/>
      <c r="Z724" s="441"/>
    </row>
    <row r="725" spans="1:26" ht="12.75" customHeight="1" x14ac:dyDescent="0.2">
      <c r="A725" s="441"/>
      <c r="B725" s="441"/>
      <c r="C725" s="447"/>
      <c r="D725" s="447"/>
      <c r="E725" s="447"/>
      <c r="F725" s="447"/>
      <c r="G725" s="447"/>
      <c r="H725" s="447"/>
      <c r="I725" s="447"/>
      <c r="J725" s="447"/>
      <c r="K725" s="447"/>
      <c r="L725" s="447"/>
      <c r="M725" s="447"/>
      <c r="N725" s="447"/>
      <c r="O725" s="447"/>
      <c r="P725" s="441"/>
      <c r="Q725" s="441"/>
      <c r="R725" s="441"/>
      <c r="S725" s="441"/>
      <c r="T725" s="441"/>
      <c r="U725" s="441"/>
      <c r="V725" s="441"/>
      <c r="W725" s="441"/>
      <c r="X725" s="441"/>
      <c r="Y725" s="441"/>
      <c r="Z725" s="441"/>
    </row>
    <row r="726" spans="1:26" ht="12.75" customHeight="1" x14ac:dyDescent="0.2">
      <c r="A726" s="441"/>
      <c r="B726" s="441"/>
      <c r="C726" s="447"/>
      <c r="D726" s="447"/>
      <c r="E726" s="447"/>
      <c r="F726" s="447"/>
      <c r="G726" s="447"/>
      <c r="H726" s="447"/>
      <c r="I726" s="447"/>
      <c r="J726" s="447"/>
      <c r="K726" s="447"/>
      <c r="L726" s="447"/>
      <c r="M726" s="447"/>
      <c r="N726" s="447"/>
      <c r="O726" s="447"/>
      <c r="P726" s="441"/>
      <c r="Q726" s="441"/>
      <c r="R726" s="441"/>
      <c r="S726" s="441"/>
      <c r="T726" s="441"/>
      <c r="U726" s="441"/>
      <c r="V726" s="441"/>
      <c r="W726" s="441"/>
      <c r="X726" s="441"/>
      <c r="Y726" s="441"/>
      <c r="Z726" s="441"/>
    </row>
    <row r="727" spans="1:26" ht="12.75" customHeight="1" x14ac:dyDescent="0.2">
      <c r="A727" s="441"/>
      <c r="B727" s="441"/>
      <c r="C727" s="447"/>
      <c r="D727" s="447"/>
      <c r="E727" s="447"/>
      <c r="F727" s="447"/>
      <c r="G727" s="447"/>
      <c r="H727" s="447"/>
      <c r="I727" s="447"/>
      <c r="J727" s="447"/>
      <c r="K727" s="447"/>
      <c r="L727" s="447"/>
      <c r="M727" s="447"/>
      <c r="N727" s="447"/>
      <c r="O727" s="447"/>
      <c r="P727" s="441"/>
      <c r="Q727" s="441"/>
      <c r="R727" s="441"/>
      <c r="S727" s="441"/>
      <c r="T727" s="441"/>
      <c r="U727" s="441"/>
      <c r="V727" s="441"/>
      <c r="W727" s="441"/>
      <c r="X727" s="441"/>
      <c r="Y727" s="441"/>
      <c r="Z727" s="441"/>
    </row>
    <row r="728" spans="1:26" ht="12.75" customHeight="1" x14ac:dyDescent="0.2">
      <c r="A728" s="441"/>
      <c r="B728" s="441"/>
      <c r="C728" s="447"/>
      <c r="D728" s="447"/>
      <c r="E728" s="447"/>
      <c r="F728" s="447"/>
      <c r="G728" s="447"/>
      <c r="H728" s="447"/>
      <c r="I728" s="447"/>
      <c r="J728" s="447"/>
      <c r="K728" s="447"/>
      <c r="L728" s="447"/>
      <c r="M728" s="447"/>
      <c r="N728" s="447"/>
      <c r="O728" s="447"/>
      <c r="P728" s="441"/>
      <c r="Q728" s="441"/>
      <c r="R728" s="441"/>
      <c r="S728" s="441"/>
      <c r="T728" s="441"/>
      <c r="U728" s="441"/>
      <c r="V728" s="441"/>
      <c r="W728" s="441"/>
      <c r="X728" s="441"/>
      <c r="Y728" s="441"/>
      <c r="Z728" s="441"/>
    </row>
    <row r="729" spans="1:26" ht="12.75" customHeight="1" x14ac:dyDescent="0.2">
      <c r="A729" s="441"/>
      <c r="B729" s="441"/>
      <c r="C729" s="447"/>
      <c r="D729" s="447"/>
      <c r="E729" s="447"/>
      <c r="F729" s="447"/>
      <c r="G729" s="447"/>
      <c r="H729" s="447"/>
      <c r="I729" s="447"/>
      <c r="J729" s="447"/>
      <c r="K729" s="447"/>
      <c r="L729" s="447"/>
      <c r="M729" s="447"/>
      <c r="N729" s="447"/>
      <c r="O729" s="447"/>
      <c r="P729" s="441"/>
      <c r="Q729" s="441"/>
      <c r="R729" s="441"/>
      <c r="S729" s="441"/>
      <c r="T729" s="441"/>
      <c r="U729" s="441"/>
      <c r="V729" s="441"/>
      <c r="W729" s="441"/>
      <c r="X729" s="441"/>
      <c r="Y729" s="441"/>
      <c r="Z729" s="441"/>
    </row>
    <row r="730" spans="1:26" ht="12.75" customHeight="1" x14ac:dyDescent="0.2">
      <c r="A730" s="441"/>
      <c r="B730" s="441"/>
      <c r="C730" s="447"/>
      <c r="D730" s="447"/>
      <c r="E730" s="447"/>
      <c r="F730" s="447"/>
      <c r="G730" s="447"/>
      <c r="H730" s="447"/>
      <c r="I730" s="447"/>
      <c r="J730" s="447"/>
      <c r="K730" s="447"/>
      <c r="L730" s="447"/>
      <c r="M730" s="447"/>
      <c r="N730" s="447"/>
      <c r="O730" s="447"/>
      <c r="P730" s="441"/>
      <c r="Q730" s="441"/>
      <c r="R730" s="441"/>
      <c r="S730" s="441"/>
      <c r="T730" s="441"/>
      <c r="U730" s="441"/>
      <c r="V730" s="441"/>
      <c r="W730" s="441"/>
      <c r="X730" s="441"/>
      <c r="Y730" s="441"/>
      <c r="Z730" s="441"/>
    </row>
    <row r="731" spans="1:26" ht="12.75" customHeight="1" x14ac:dyDescent="0.2">
      <c r="A731" s="441"/>
      <c r="B731" s="441"/>
      <c r="C731" s="447"/>
      <c r="D731" s="447"/>
      <c r="E731" s="447"/>
      <c r="F731" s="447"/>
      <c r="G731" s="447"/>
      <c r="H731" s="447"/>
      <c r="I731" s="447"/>
      <c r="J731" s="447"/>
      <c r="K731" s="447"/>
      <c r="L731" s="447"/>
      <c r="M731" s="447"/>
      <c r="N731" s="447"/>
      <c r="O731" s="447"/>
      <c r="P731" s="441"/>
      <c r="Q731" s="441"/>
      <c r="R731" s="441"/>
      <c r="S731" s="441"/>
      <c r="T731" s="441"/>
      <c r="U731" s="441"/>
      <c r="V731" s="441"/>
      <c r="W731" s="441"/>
      <c r="X731" s="441"/>
      <c r="Y731" s="441"/>
      <c r="Z731" s="441"/>
    </row>
    <row r="732" spans="1:26" ht="12.75" customHeight="1" x14ac:dyDescent="0.2">
      <c r="A732" s="441"/>
      <c r="B732" s="441"/>
      <c r="C732" s="447"/>
      <c r="D732" s="447"/>
      <c r="E732" s="447"/>
      <c r="F732" s="447"/>
      <c r="G732" s="447"/>
      <c r="H732" s="447"/>
      <c r="I732" s="447"/>
      <c r="J732" s="447"/>
      <c r="K732" s="447"/>
      <c r="L732" s="447"/>
      <c r="M732" s="447"/>
      <c r="N732" s="447"/>
      <c r="O732" s="447"/>
      <c r="P732" s="441"/>
      <c r="Q732" s="441"/>
      <c r="R732" s="441"/>
      <c r="S732" s="441"/>
      <c r="T732" s="441"/>
      <c r="U732" s="441"/>
      <c r="V732" s="441"/>
      <c r="W732" s="441"/>
      <c r="X732" s="441"/>
      <c r="Y732" s="441"/>
      <c r="Z732" s="441"/>
    </row>
    <row r="733" spans="1:26" ht="12.75" customHeight="1" x14ac:dyDescent="0.2">
      <c r="A733" s="441"/>
      <c r="B733" s="441"/>
      <c r="C733" s="447"/>
      <c r="D733" s="447"/>
      <c r="E733" s="447"/>
      <c r="F733" s="447"/>
      <c r="G733" s="447"/>
      <c r="H733" s="447"/>
      <c r="I733" s="447"/>
      <c r="J733" s="447"/>
      <c r="K733" s="447"/>
      <c r="L733" s="447"/>
      <c r="M733" s="447"/>
      <c r="N733" s="447"/>
      <c r="O733" s="447"/>
      <c r="P733" s="441"/>
      <c r="Q733" s="441"/>
      <c r="R733" s="441"/>
      <c r="S733" s="441"/>
      <c r="T733" s="441"/>
      <c r="U733" s="441"/>
      <c r="V733" s="441"/>
      <c r="W733" s="441"/>
      <c r="X733" s="441"/>
      <c r="Y733" s="441"/>
      <c r="Z733" s="441"/>
    </row>
    <row r="734" spans="1:26" ht="12.75" customHeight="1" x14ac:dyDescent="0.2">
      <c r="A734" s="441"/>
      <c r="B734" s="441"/>
      <c r="C734" s="447"/>
      <c r="D734" s="447"/>
      <c r="E734" s="447"/>
      <c r="F734" s="447"/>
      <c r="G734" s="447"/>
      <c r="H734" s="447"/>
      <c r="I734" s="447"/>
      <c r="J734" s="447"/>
      <c r="K734" s="447"/>
      <c r="L734" s="447"/>
      <c r="M734" s="447"/>
      <c r="N734" s="447"/>
      <c r="O734" s="447"/>
      <c r="P734" s="441"/>
      <c r="Q734" s="441"/>
      <c r="R734" s="441"/>
      <c r="S734" s="441"/>
      <c r="T734" s="441"/>
      <c r="U734" s="441"/>
      <c r="V734" s="441"/>
      <c r="W734" s="441"/>
      <c r="X734" s="441"/>
      <c r="Y734" s="441"/>
      <c r="Z734" s="441"/>
    </row>
    <row r="735" spans="1:26" ht="12.75" customHeight="1" x14ac:dyDescent="0.2">
      <c r="A735" s="441"/>
      <c r="B735" s="441"/>
      <c r="C735" s="447"/>
      <c r="D735" s="447"/>
      <c r="E735" s="447"/>
      <c r="F735" s="447"/>
      <c r="G735" s="447"/>
      <c r="H735" s="447"/>
      <c r="I735" s="447"/>
      <c r="J735" s="447"/>
      <c r="K735" s="447"/>
      <c r="L735" s="447"/>
      <c r="M735" s="447"/>
      <c r="N735" s="447"/>
      <c r="O735" s="447"/>
      <c r="P735" s="441"/>
      <c r="Q735" s="441"/>
      <c r="R735" s="441"/>
      <c r="S735" s="441"/>
      <c r="T735" s="441"/>
      <c r="U735" s="441"/>
      <c r="V735" s="441"/>
      <c r="W735" s="441"/>
      <c r="X735" s="441"/>
      <c r="Y735" s="441"/>
      <c r="Z735" s="441"/>
    </row>
    <row r="736" spans="1:26" ht="12.75" customHeight="1" x14ac:dyDescent="0.2">
      <c r="A736" s="441"/>
      <c r="B736" s="441"/>
      <c r="C736" s="447"/>
      <c r="D736" s="447"/>
      <c r="E736" s="447"/>
      <c r="F736" s="447"/>
      <c r="G736" s="447"/>
      <c r="H736" s="447"/>
      <c r="I736" s="447"/>
      <c r="J736" s="447"/>
      <c r="K736" s="447"/>
      <c r="L736" s="447"/>
      <c r="M736" s="447"/>
      <c r="N736" s="447"/>
      <c r="O736" s="447"/>
      <c r="P736" s="441"/>
      <c r="Q736" s="441"/>
      <c r="R736" s="441"/>
      <c r="S736" s="441"/>
      <c r="T736" s="441"/>
      <c r="U736" s="441"/>
      <c r="V736" s="441"/>
      <c r="W736" s="441"/>
      <c r="X736" s="441"/>
      <c r="Y736" s="441"/>
      <c r="Z736" s="441"/>
    </row>
    <row r="737" spans="1:26" ht="12.75" customHeight="1" x14ac:dyDescent="0.2">
      <c r="A737" s="441"/>
      <c r="B737" s="441"/>
      <c r="C737" s="447"/>
      <c r="D737" s="447"/>
      <c r="E737" s="447"/>
      <c r="F737" s="447"/>
      <c r="G737" s="447"/>
      <c r="H737" s="447"/>
      <c r="I737" s="447"/>
      <c r="J737" s="447"/>
      <c r="K737" s="447"/>
      <c r="L737" s="447"/>
      <c r="M737" s="447"/>
      <c r="N737" s="447"/>
      <c r="O737" s="447"/>
      <c r="P737" s="441"/>
      <c r="Q737" s="441"/>
      <c r="R737" s="441"/>
      <c r="S737" s="441"/>
      <c r="T737" s="441"/>
      <c r="U737" s="441"/>
      <c r="V737" s="441"/>
      <c r="W737" s="441"/>
      <c r="X737" s="441"/>
      <c r="Y737" s="441"/>
      <c r="Z737" s="441"/>
    </row>
    <row r="738" spans="1:26" ht="12.75" customHeight="1" x14ac:dyDescent="0.2">
      <c r="A738" s="441"/>
      <c r="B738" s="441"/>
      <c r="C738" s="447"/>
      <c r="D738" s="447"/>
      <c r="E738" s="447"/>
      <c r="F738" s="447"/>
      <c r="G738" s="447"/>
      <c r="H738" s="447"/>
      <c r="I738" s="447"/>
      <c r="J738" s="447"/>
      <c r="K738" s="447"/>
      <c r="L738" s="447"/>
      <c r="M738" s="447"/>
      <c r="N738" s="447"/>
      <c r="O738" s="447"/>
      <c r="P738" s="441"/>
      <c r="Q738" s="441"/>
      <c r="R738" s="441"/>
      <c r="S738" s="441"/>
      <c r="T738" s="441"/>
      <c r="U738" s="441"/>
      <c r="V738" s="441"/>
      <c r="W738" s="441"/>
      <c r="X738" s="441"/>
      <c r="Y738" s="441"/>
      <c r="Z738" s="441"/>
    </row>
    <row r="739" spans="1:26" ht="12.75" customHeight="1" x14ac:dyDescent="0.2">
      <c r="A739" s="441"/>
      <c r="B739" s="441"/>
      <c r="C739" s="447"/>
      <c r="D739" s="447"/>
      <c r="E739" s="447"/>
      <c r="F739" s="447"/>
      <c r="G739" s="447"/>
      <c r="H739" s="447"/>
      <c r="I739" s="447"/>
      <c r="J739" s="447"/>
      <c r="K739" s="447"/>
      <c r="L739" s="447"/>
      <c r="M739" s="447"/>
      <c r="N739" s="447"/>
      <c r="O739" s="447"/>
      <c r="P739" s="441"/>
      <c r="Q739" s="441"/>
      <c r="R739" s="441"/>
      <c r="S739" s="441"/>
      <c r="T739" s="441"/>
      <c r="U739" s="441"/>
      <c r="V739" s="441"/>
      <c r="W739" s="441"/>
      <c r="X739" s="441"/>
      <c r="Y739" s="441"/>
      <c r="Z739" s="441"/>
    </row>
    <row r="740" spans="1:26" ht="12.75" customHeight="1" x14ac:dyDescent="0.2">
      <c r="A740" s="441"/>
      <c r="B740" s="441"/>
      <c r="C740" s="447"/>
      <c r="D740" s="447"/>
      <c r="E740" s="447"/>
      <c r="F740" s="447"/>
      <c r="G740" s="447"/>
      <c r="H740" s="447"/>
      <c r="I740" s="447"/>
      <c r="J740" s="447"/>
      <c r="K740" s="447"/>
      <c r="L740" s="447"/>
      <c r="M740" s="447"/>
      <c r="N740" s="447"/>
      <c r="O740" s="447"/>
      <c r="P740" s="441"/>
      <c r="Q740" s="441"/>
      <c r="R740" s="441"/>
      <c r="S740" s="441"/>
      <c r="T740" s="441"/>
      <c r="U740" s="441"/>
      <c r="V740" s="441"/>
      <c r="W740" s="441"/>
      <c r="X740" s="441"/>
      <c r="Y740" s="441"/>
      <c r="Z740" s="441"/>
    </row>
    <row r="741" spans="1:26" ht="12.75" customHeight="1" x14ac:dyDescent="0.2">
      <c r="A741" s="441"/>
      <c r="B741" s="441"/>
      <c r="C741" s="447"/>
      <c r="D741" s="447"/>
      <c r="E741" s="447"/>
      <c r="F741" s="447"/>
      <c r="G741" s="447"/>
      <c r="H741" s="447"/>
      <c r="I741" s="447"/>
      <c r="J741" s="447"/>
      <c r="K741" s="447"/>
      <c r="L741" s="447"/>
      <c r="M741" s="447"/>
      <c r="N741" s="447"/>
      <c r="O741" s="447"/>
      <c r="P741" s="441"/>
      <c r="Q741" s="441"/>
      <c r="R741" s="441"/>
      <c r="S741" s="441"/>
      <c r="T741" s="441"/>
      <c r="U741" s="441"/>
      <c r="V741" s="441"/>
      <c r="W741" s="441"/>
      <c r="X741" s="441"/>
      <c r="Y741" s="441"/>
      <c r="Z741" s="441"/>
    </row>
    <row r="742" spans="1:26" ht="12.75" customHeight="1" x14ac:dyDescent="0.2">
      <c r="A742" s="441"/>
      <c r="B742" s="441"/>
      <c r="C742" s="447"/>
      <c r="D742" s="447"/>
      <c r="E742" s="447"/>
      <c r="F742" s="447"/>
      <c r="G742" s="447"/>
      <c r="H742" s="447"/>
      <c r="I742" s="447"/>
      <c r="J742" s="447"/>
      <c r="K742" s="447"/>
      <c r="L742" s="447"/>
      <c r="M742" s="447"/>
      <c r="N742" s="447"/>
      <c r="O742" s="447"/>
      <c r="P742" s="441"/>
      <c r="Q742" s="441"/>
      <c r="R742" s="441"/>
      <c r="S742" s="441"/>
      <c r="T742" s="441"/>
      <c r="U742" s="441"/>
      <c r="V742" s="441"/>
      <c r="W742" s="441"/>
      <c r="X742" s="441"/>
      <c r="Y742" s="441"/>
      <c r="Z742" s="441"/>
    </row>
    <row r="743" spans="1:26" ht="12.75" customHeight="1" x14ac:dyDescent="0.2">
      <c r="A743" s="441"/>
      <c r="B743" s="441"/>
      <c r="C743" s="447"/>
      <c r="D743" s="447"/>
      <c r="E743" s="447"/>
      <c r="F743" s="447"/>
      <c r="G743" s="447"/>
      <c r="H743" s="447"/>
      <c r="I743" s="447"/>
      <c r="J743" s="447"/>
      <c r="K743" s="447"/>
      <c r="L743" s="447"/>
      <c r="M743" s="447"/>
      <c r="N743" s="447"/>
      <c r="O743" s="447"/>
      <c r="P743" s="441"/>
      <c r="Q743" s="441"/>
      <c r="R743" s="441"/>
      <c r="S743" s="441"/>
      <c r="T743" s="441"/>
      <c r="U743" s="441"/>
      <c r="V743" s="441"/>
      <c r="W743" s="441"/>
      <c r="X743" s="441"/>
      <c r="Y743" s="441"/>
      <c r="Z743" s="441"/>
    </row>
    <row r="744" spans="1:26" ht="12.75" customHeight="1" x14ac:dyDescent="0.2">
      <c r="A744" s="441"/>
      <c r="B744" s="441"/>
      <c r="C744" s="447"/>
      <c r="D744" s="447"/>
      <c r="E744" s="447"/>
      <c r="F744" s="447"/>
      <c r="G744" s="447"/>
      <c r="H744" s="447"/>
      <c r="I744" s="447"/>
      <c r="J744" s="447"/>
      <c r="K744" s="447"/>
      <c r="L744" s="447"/>
      <c r="M744" s="447"/>
      <c r="N744" s="447"/>
      <c r="O744" s="447"/>
      <c r="P744" s="441"/>
      <c r="Q744" s="441"/>
      <c r="R744" s="441"/>
      <c r="S744" s="441"/>
      <c r="T744" s="441"/>
      <c r="U744" s="441"/>
      <c r="V744" s="441"/>
      <c r="W744" s="441"/>
      <c r="X744" s="441"/>
      <c r="Y744" s="441"/>
      <c r="Z744" s="441"/>
    </row>
    <row r="745" spans="1:26" ht="12.75" customHeight="1" x14ac:dyDescent="0.2">
      <c r="A745" s="441"/>
      <c r="B745" s="441"/>
      <c r="C745" s="447"/>
      <c r="D745" s="447"/>
      <c r="E745" s="447"/>
      <c r="F745" s="447"/>
      <c r="G745" s="447"/>
      <c r="H745" s="447"/>
      <c r="I745" s="447"/>
      <c r="J745" s="447"/>
      <c r="K745" s="447"/>
      <c r="L745" s="447"/>
      <c r="M745" s="447"/>
      <c r="N745" s="447"/>
      <c r="O745" s="447"/>
      <c r="P745" s="441"/>
      <c r="Q745" s="441"/>
      <c r="R745" s="441"/>
      <c r="S745" s="441"/>
      <c r="T745" s="441"/>
      <c r="U745" s="441"/>
      <c r="V745" s="441"/>
      <c r="W745" s="441"/>
      <c r="X745" s="441"/>
      <c r="Y745" s="441"/>
      <c r="Z745" s="441"/>
    </row>
    <row r="746" spans="1:26" ht="12.75" customHeight="1" x14ac:dyDescent="0.2">
      <c r="A746" s="441"/>
      <c r="B746" s="441"/>
      <c r="C746" s="447"/>
      <c r="D746" s="447"/>
      <c r="E746" s="447"/>
      <c r="F746" s="447"/>
      <c r="G746" s="447"/>
      <c r="H746" s="447"/>
      <c r="I746" s="447"/>
      <c r="J746" s="447"/>
      <c r="K746" s="447"/>
      <c r="L746" s="447"/>
      <c r="M746" s="447"/>
      <c r="N746" s="447"/>
      <c r="O746" s="447"/>
      <c r="P746" s="441"/>
      <c r="Q746" s="441"/>
      <c r="R746" s="441"/>
      <c r="S746" s="441"/>
      <c r="T746" s="441"/>
      <c r="U746" s="441"/>
      <c r="V746" s="441"/>
      <c r="W746" s="441"/>
      <c r="X746" s="441"/>
      <c r="Y746" s="441"/>
      <c r="Z746" s="441"/>
    </row>
    <row r="747" spans="1:26" ht="12.75" customHeight="1" x14ac:dyDescent="0.2">
      <c r="A747" s="441"/>
      <c r="B747" s="441"/>
      <c r="C747" s="447"/>
      <c r="D747" s="447"/>
      <c r="E747" s="447"/>
      <c r="F747" s="447"/>
      <c r="G747" s="447"/>
      <c r="H747" s="447"/>
      <c r="I747" s="447"/>
      <c r="J747" s="447"/>
      <c r="K747" s="447"/>
      <c r="L747" s="447"/>
      <c r="M747" s="447"/>
      <c r="N747" s="447"/>
      <c r="O747" s="447"/>
      <c r="P747" s="441"/>
      <c r="Q747" s="441"/>
      <c r="R747" s="441"/>
      <c r="S747" s="441"/>
      <c r="T747" s="441"/>
      <c r="U747" s="441"/>
      <c r="V747" s="441"/>
      <c r="W747" s="441"/>
      <c r="X747" s="441"/>
      <c r="Y747" s="441"/>
      <c r="Z747" s="441"/>
    </row>
    <row r="748" spans="1:26" ht="12.75" customHeight="1" x14ac:dyDescent="0.2">
      <c r="A748" s="441"/>
      <c r="B748" s="441"/>
      <c r="C748" s="447"/>
      <c r="D748" s="447"/>
      <c r="E748" s="447"/>
      <c r="F748" s="447"/>
      <c r="G748" s="447"/>
      <c r="H748" s="447"/>
      <c r="I748" s="447"/>
      <c r="J748" s="447"/>
      <c r="K748" s="447"/>
      <c r="L748" s="447"/>
      <c r="M748" s="447"/>
      <c r="N748" s="447"/>
      <c r="O748" s="447"/>
      <c r="P748" s="441"/>
      <c r="Q748" s="441"/>
      <c r="R748" s="441"/>
      <c r="S748" s="441"/>
      <c r="T748" s="441"/>
      <c r="U748" s="441"/>
      <c r="V748" s="441"/>
      <c r="W748" s="441"/>
      <c r="X748" s="441"/>
      <c r="Y748" s="441"/>
      <c r="Z748" s="441"/>
    </row>
    <row r="749" spans="1:26" ht="12.75" customHeight="1" x14ac:dyDescent="0.2">
      <c r="A749" s="441"/>
      <c r="B749" s="441"/>
      <c r="C749" s="447"/>
      <c r="D749" s="447"/>
      <c r="E749" s="447"/>
      <c r="F749" s="447"/>
      <c r="G749" s="447"/>
      <c r="H749" s="447"/>
      <c r="I749" s="447"/>
      <c r="J749" s="447"/>
      <c r="K749" s="447"/>
      <c r="L749" s="447"/>
      <c r="M749" s="447"/>
      <c r="N749" s="447"/>
      <c r="O749" s="447"/>
      <c r="P749" s="441"/>
      <c r="Q749" s="441"/>
      <c r="R749" s="441"/>
      <c r="S749" s="441"/>
      <c r="T749" s="441"/>
      <c r="U749" s="441"/>
      <c r="V749" s="441"/>
      <c r="W749" s="441"/>
      <c r="X749" s="441"/>
      <c r="Y749" s="441"/>
      <c r="Z749" s="441"/>
    </row>
    <row r="750" spans="1:26" ht="12.75" customHeight="1" x14ac:dyDescent="0.2">
      <c r="A750" s="441"/>
      <c r="B750" s="441"/>
      <c r="C750" s="447"/>
      <c r="D750" s="447"/>
      <c r="E750" s="447"/>
      <c r="F750" s="447"/>
      <c r="G750" s="447"/>
      <c r="H750" s="447"/>
      <c r="I750" s="447"/>
      <c r="J750" s="447"/>
      <c r="K750" s="447"/>
      <c r="L750" s="447"/>
      <c r="M750" s="447"/>
      <c r="N750" s="447"/>
      <c r="O750" s="447"/>
      <c r="P750" s="441"/>
      <c r="Q750" s="441"/>
      <c r="R750" s="441"/>
      <c r="S750" s="441"/>
      <c r="T750" s="441"/>
      <c r="U750" s="441"/>
      <c r="V750" s="441"/>
      <c r="W750" s="441"/>
      <c r="X750" s="441"/>
      <c r="Y750" s="441"/>
      <c r="Z750" s="441"/>
    </row>
    <row r="751" spans="1:26" ht="12.75" customHeight="1" x14ac:dyDescent="0.2">
      <c r="A751" s="441"/>
      <c r="B751" s="441"/>
      <c r="C751" s="447"/>
      <c r="D751" s="447"/>
      <c r="E751" s="447"/>
      <c r="F751" s="447"/>
      <c r="G751" s="447"/>
      <c r="H751" s="447"/>
      <c r="I751" s="447"/>
      <c r="J751" s="447"/>
      <c r="K751" s="447"/>
      <c r="L751" s="447"/>
      <c r="M751" s="447"/>
      <c r="N751" s="447"/>
      <c r="O751" s="447"/>
      <c r="P751" s="441"/>
      <c r="Q751" s="441"/>
      <c r="R751" s="441"/>
      <c r="S751" s="441"/>
      <c r="T751" s="441"/>
      <c r="U751" s="441"/>
      <c r="V751" s="441"/>
      <c r="W751" s="441"/>
      <c r="X751" s="441"/>
      <c r="Y751" s="441"/>
      <c r="Z751" s="441"/>
    </row>
    <row r="752" spans="1:26" ht="12.75" customHeight="1" x14ac:dyDescent="0.2">
      <c r="A752" s="441"/>
      <c r="B752" s="441"/>
      <c r="C752" s="447"/>
      <c r="D752" s="447"/>
      <c r="E752" s="447"/>
      <c r="F752" s="447"/>
      <c r="G752" s="447"/>
      <c r="H752" s="447"/>
      <c r="I752" s="447"/>
      <c r="J752" s="447"/>
      <c r="K752" s="447"/>
      <c r="L752" s="447"/>
      <c r="M752" s="447"/>
      <c r="N752" s="447"/>
      <c r="O752" s="447"/>
      <c r="P752" s="441"/>
      <c r="Q752" s="441"/>
      <c r="R752" s="441"/>
      <c r="S752" s="441"/>
      <c r="T752" s="441"/>
      <c r="U752" s="441"/>
      <c r="V752" s="441"/>
      <c r="W752" s="441"/>
      <c r="X752" s="441"/>
      <c r="Y752" s="441"/>
      <c r="Z752" s="441"/>
    </row>
    <row r="753" spans="1:26" ht="12.75" customHeight="1" x14ac:dyDescent="0.2">
      <c r="A753" s="441"/>
      <c r="B753" s="441"/>
      <c r="C753" s="447"/>
      <c r="D753" s="447"/>
      <c r="E753" s="447"/>
      <c r="F753" s="447"/>
      <c r="G753" s="447"/>
      <c r="H753" s="447"/>
      <c r="I753" s="447"/>
      <c r="J753" s="447"/>
      <c r="K753" s="447"/>
      <c r="L753" s="447"/>
      <c r="M753" s="447"/>
      <c r="N753" s="447"/>
      <c r="O753" s="447"/>
      <c r="P753" s="441"/>
      <c r="Q753" s="441"/>
      <c r="R753" s="441"/>
      <c r="S753" s="441"/>
      <c r="T753" s="441"/>
      <c r="U753" s="441"/>
      <c r="V753" s="441"/>
      <c r="W753" s="441"/>
      <c r="X753" s="441"/>
      <c r="Y753" s="441"/>
      <c r="Z753" s="441"/>
    </row>
    <row r="754" spans="1:26" ht="12.75" customHeight="1" x14ac:dyDescent="0.2">
      <c r="A754" s="441"/>
      <c r="B754" s="441"/>
      <c r="C754" s="447"/>
      <c r="D754" s="447"/>
      <c r="E754" s="447"/>
      <c r="F754" s="447"/>
      <c r="G754" s="447"/>
      <c r="H754" s="447"/>
      <c r="I754" s="447"/>
      <c r="J754" s="447"/>
      <c r="K754" s="447"/>
      <c r="L754" s="447"/>
      <c r="M754" s="447"/>
      <c r="N754" s="447"/>
      <c r="O754" s="447"/>
      <c r="P754" s="441"/>
      <c r="Q754" s="441"/>
      <c r="R754" s="441"/>
      <c r="S754" s="441"/>
      <c r="T754" s="441"/>
      <c r="U754" s="441"/>
      <c r="V754" s="441"/>
      <c r="W754" s="441"/>
      <c r="X754" s="441"/>
      <c r="Y754" s="441"/>
      <c r="Z754" s="441"/>
    </row>
    <row r="755" spans="1:26" ht="12.75" customHeight="1" x14ac:dyDescent="0.2">
      <c r="A755" s="441"/>
      <c r="B755" s="441"/>
      <c r="C755" s="447"/>
      <c r="D755" s="447"/>
      <c r="E755" s="447"/>
      <c r="F755" s="447"/>
      <c r="G755" s="447"/>
      <c r="H755" s="447"/>
      <c r="I755" s="447"/>
      <c r="J755" s="447"/>
      <c r="K755" s="447"/>
      <c r="L755" s="447"/>
      <c r="M755" s="447"/>
      <c r="N755" s="447"/>
      <c r="O755" s="447"/>
      <c r="P755" s="441"/>
      <c r="Q755" s="441"/>
      <c r="R755" s="441"/>
      <c r="S755" s="441"/>
      <c r="T755" s="441"/>
      <c r="U755" s="441"/>
      <c r="V755" s="441"/>
      <c r="W755" s="441"/>
      <c r="X755" s="441"/>
      <c r="Y755" s="441"/>
      <c r="Z755" s="441"/>
    </row>
    <row r="756" spans="1:26" ht="12.75" customHeight="1" x14ac:dyDescent="0.2">
      <c r="A756" s="441"/>
      <c r="B756" s="441"/>
      <c r="C756" s="447"/>
      <c r="D756" s="447"/>
      <c r="E756" s="447"/>
      <c r="F756" s="447"/>
      <c r="G756" s="447"/>
      <c r="H756" s="447"/>
      <c r="I756" s="447"/>
      <c r="J756" s="447"/>
      <c r="K756" s="447"/>
      <c r="L756" s="447"/>
      <c r="M756" s="447"/>
      <c r="N756" s="447"/>
      <c r="O756" s="447"/>
      <c r="P756" s="441"/>
      <c r="Q756" s="441"/>
      <c r="R756" s="441"/>
      <c r="S756" s="441"/>
      <c r="T756" s="441"/>
      <c r="U756" s="441"/>
      <c r="V756" s="441"/>
      <c r="W756" s="441"/>
      <c r="X756" s="441"/>
      <c r="Y756" s="441"/>
      <c r="Z756" s="441"/>
    </row>
    <row r="757" spans="1:26" ht="12.75" customHeight="1" x14ac:dyDescent="0.2">
      <c r="A757" s="441"/>
      <c r="B757" s="441"/>
      <c r="C757" s="447"/>
      <c r="D757" s="447"/>
      <c r="E757" s="447"/>
      <c r="F757" s="447"/>
      <c r="G757" s="447"/>
      <c r="H757" s="447"/>
      <c r="I757" s="447"/>
      <c r="J757" s="447"/>
      <c r="K757" s="447"/>
      <c r="L757" s="447"/>
      <c r="M757" s="447"/>
      <c r="N757" s="447"/>
      <c r="O757" s="447"/>
      <c r="P757" s="441"/>
      <c r="Q757" s="441"/>
      <c r="R757" s="441"/>
      <c r="S757" s="441"/>
      <c r="T757" s="441"/>
      <c r="U757" s="441"/>
      <c r="V757" s="441"/>
      <c r="W757" s="441"/>
      <c r="X757" s="441"/>
      <c r="Y757" s="441"/>
      <c r="Z757" s="441"/>
    </row>
    <row r="758" spans="1:26" ht="12.75" customHeight="1" x14ac:dyDescent="0.2">
      <c r="A758" s="441"/>
      <c r="B758" s="441"/>
      <c r="C758" s="447"/>
      <c r="D758" s="447"/>
      <c r="E758" s="447"/>
      <c r="F758" s="447"/>
      <c r="G758" s="447"/>
      <c r="H758" s="447"/>
      <c r="I758" s="447"/>
      <c r="J758" s="447"/>
      <c r="K758" s="447"/>
      <c r="L758" s="447"/>
      <c r="M758" s="447"/>
      <c r="N758" s="447"/>
      <c r="O758" s="447"/>
      <c r="P758" s="441"/>
      <c r="Q758" s="441"/>
      <c r="R758" s="441"/>
      <c r="S758" s="441"/>
      <c r="T758" s="441"/>
      <c r="U758" s="441"/>
      <c r="V758" s="441"/>
      <c r="W758" s="441"/>
      <c r="X758" s="441"/>
      <c r="Y758" s="441"/>
      <c r="Z758" s="441"/>
    </row>
    <row r="759" spans="1:26" ht="12.75" customHeight="1" x14ac:dyDescent="0.2">
      <c r="A759" s="441"/>
      <c r="B759" s="441"/>
      <c r="C759" s="447"/>
      <c r="D759" s="447"/>
      <c r="E759" s="447"/>
      <c r="F759" s="447"/>
      <c r="G759" s="447"/>
      <c r="H759" s="447"/>
      <c r="I759" s="447"/>
      <c r="J759" s="447"/>
      <c r="K759" s="447"/>
      <c r="L759" s="447"/>
      <c r="M759" s="447"/>
      <c r="N759" s="447"/>
      <c r="O759" s="447"/>
      <c r="P759" s="441"/>
      <c r="Q759" s="441"/>
      <c r="R759" s="441"/>
      <c r="S759" s="441"/>
      <c r="T759" s="441"/>
      <c r="U759" s="441"/>
      <c r="V759" s="441"/>
      <c r="W759" s="441"/>
      <c r="X759" s="441"/>
      <c r="Y759" s="441"/>
      <c r="Z759" s="441"/>
    </row>
    <row r="760" spans="1:26" ht="12.75" customHeight="1" x14ac:dyDescent="0.2">
      <c r="A760" s="441"/>
      <c r="B760" s="441"/>
      <c r="C760" s="447"/>
      <c r="D760" s="447"/>
      <c r="E760" s="447"/>
      <c r="F760" s="447"/>
      <c r="G760" s="447"/>
      <c r="H760" s="447"/>
      <c r="I760" s="447"/>
      <c r="J760" s="447"/>
      <c r="K760" s="447"/>
      <c r="L760" s="447"/>
      <c r="M760" s="447"/>
      <c r="N760" s="447"/>
      <c r="O760" s="447"/>
      <c r="P760" s="441"/>
      <c r="Q760" s="441"/>
      <c r="R760" s="441"/>
      <c r="S760" s="441"/>
      <c r="T760" s="441"/>
      <c r="U760" s="441"/>
      <c r="V760" s="441"/>
      <c r="W760" s="441"/>
      <c r="X760" s="441"/>
      <c r="Y760" s="441"/>
      <c r="Z760" s="441"/>
    </row>
    <row r="761" spans="1:26" ht="12.75" customHeight="1" x14ac:dyDescent="0.2">
      <c r="A761" s="441"/>
      <c r="B761" s="441"/>
      <c r="C761" s="447"/>
      <c r="D761" s="447"/>
      <c r="E761" s="447"/>
      <c r="F761" s="447"/>
      <c r="G761" s="447"/>
      <c r="H761" s="447"/>
      <c r="I761" s="447"/>
      <c r="J761" s="447"/>
      <c r="K761" s="447"/>
      <c r="L761" s="447"/>
      <c r="M761" s="447"/>
      <c r="N761" s="447"/>
      <c r="O761" s="447"/>
      <c r="P761" s="441"/>
      <c r="Q761" s="441"/>
      <c r="R761" s="441"/>
      <c r="S761" s="441"/>
      <c r="T761" s="441"/>
      <c r="U761" s="441"/>
      <c r="V761" s="441"/>
      <c r="W761" s="441"/>
      <c r="X761" s="441"/>
      <c r="Y761" s="441"/>
      <c r="Z761" s="441"/>
    </row>
    <row r="762" spans="1:26" ht="12.75" customHeight="1" x14ac:dyDescent="0.2">
      <c r="A762" s="441"/>
      <c r="B762" s="441"/>
      <c r="C762" s="447"/>
      <c r="D762" s="447"/>
      <c r="E762" s="447"/>
      <c r="F762" s="447"/>
      <c r="G762" s="447"/>
      <c r="H762" s="447"/>
      <c r="I762" s="447"/>
      <c r="J762" s="447"/>
      <c r="K762" s="447"/>
      <c r="L762" s="447"/>
      <c r="M762" s="447"/>
      <c r="N762" s="447"/>
      <c r="O762" s="447"/>
      <c r="P762" s="441"/>
      <c r="Q762" s="441"/>
      <c r="R762" s="441"/>
      <c r="S762" s="441"/>
      <c r="T762" s="441"/>
      <c r="U762" s="441"/>
      <c r="V762" s="441"/>
      <c r="W762" s="441"/>
      <c r="X762" s="441"/>
      <c r="Y762" s="441"/>
      <c r="Z762" s="441"/>
    </row>
    <row r="763" spans="1:26" ht="12.75" customHeight="1" x14ac:dyDescent="0.2">
      <c r="A763" s="441"/>
      <c r="B763" s="441"/>
      <c r="C763" s="447"/>
      <c r="D763" s="447"/>
      <c r="E763" s="447"/>
      <c r="F763" s="447"/>
      <c r="G763" s="447"/>
      <c r="H763" s="447"/>
      <c r="I763" s="447"/>
      <c r="J763" s="447"/>
      <c r="K763" s="447"/>
      <c r="L763" s="447"/>
      <c r="M763" s="447"/>
      <c r="N763" s="447"/>
      <c r="O763" s="447"/>
      <c r="P763" s="441"/>
      <c r="Q763" s="441"/>
      <c r="R763" s="441"/>
      <c r="S763" s="441"/>
      <c r="T763" s="441"/>
      <c r="U763" s="441"/>
      <c r="V763" s="441"/>
      <c r="W763" s="441"/>
      <c r="X763" s="441"/>
      <c r="Y763" s="441"/>
      <c r="Z763" s="441"/>
    </row>
    <row r="764" spans="1:26" ht="12.75" customHeight="1" x14ac:dyDescent="0.2">
      <c r="A764" s="441"/>
      <c r="B764" s="441"/>
      <c r="C764" s="447"/>
      <c r="D764" s="447"/>
      <c r="E764" s="447"/>
      <c r="F764" s="447"/>
      <c r="G764" s="447"/>
      <c r="H764" s="447"/>
      <c r="I764" s="447"/>
      <c r="J764" s="447"/>
      <c r="K764" s="447"/>
      <c r="L764" s="447"/>
      <c r="M764" s="447"/>
      <c r="N764" s="447"/>
      <c r="O764" s="447"/>
      <c r="P764" s="441"/>
      <c r="Q764" s="441"/>
      <c r="R764" s="441"/>
      <c r="S764" s="441"/>
      <c r="T764" s="441"/>
      <c r="U764" s="441"/>
      <c r="V764" s="441"/>
      <c r="W764" s="441"/>
      <c r="X764" s="441"/>
      <c r="Y764" s="441"/>
      <c r="Z764" s="441"/>
    </row>
    <row r="765" spans="1:26" ht="12.75" customHeight="1" x14ac:dyDescent="0.2">
      <c r="A765" s="441"/>
      <c r="B765" s="441"/>
      <c r="C765" s="447"/>
      <c r="D765" s="447"/>
      <c r="E765" s="447"/>
      <c r="F765" s="447"/>
      <c r="G765" s="447"/>
      <c r="H765" s="447"/>
      <c r="I765" s="447"/>
      <c r="J765" s="447"/>
      <c r="K765" s="447"/>
      <c r="L765" s="447"/>
      <c r="M765" s="447"/>
      <c r="N765" s="447"/>
      <c r="O765" s="447"/>
      <c r="P765" s="441"/>
      <c r="Q765" s="441"/>
      <c r="R765" s="441"/>
      <c r="S765" s="441"/>
      <c r="T765" s="441"/>
      <c r="U765" s="441"/>
      <c r="V765" s="441"/>
      <c r="W765" s="441"/>
      <c r="X765" s="441"/>
      <c r="Y765" s="441"/>
      <c r="Z765" s="441"/>
    </row>
    <row r="766" spans="1:26" ht="12.75" customHeight="1" x14ac:dyDescent="0.2">
      <c r="A766" s="441"/>
      <c r="B766" s="441"/>
      <c r="C766" s="447"/>
      <c r="D766" s="447"/>
      <c r="E766" s="447"/>
      <c r="F766" s="447"/>
      <c r="G766" s="447"/>
      <c r="H766" s="447"/>
      <c r="I766" s="447"/>
      <c r="J766" s="447"/>
      <c r="K766" s="447"/>
      <c r="L766" s="447"/>
      <c r="M766" s="447"/>
      <c r="N766" s="447"/>
      <c r="O766" s="447"/>
      <c r="P766" s="441"/>
      <c r="Q766" s="441"/>
      <c r="R766" s="441"/>
      <c r="S766" s="441"/>
      <c r="T766" s="441"/>
      <c r="U766" s="441"/>
      <c r="V766" s="441"/>
      <c r="W766" s="441"/>
      <c r="X766" s="441"/>
      <c r="Y766" s="441"/>
      <c r="Z766" s="441"/>
    </row>
    <row r="767" spans="1:26" ht="12.75" customHeight="1" x14ac:dyDescent="0.2">
      <c r="A767" s="441"/>
      <c r="B767" s="441"/>
      <c r="C767" s="447"/>
      <c r="D767" s="447"/>
      <c r="E767" s="447"/>
      <c r="F767" s="447"/>
      <c r="G767" s="447"/>
      <c r="H767" s="447"/>
      <c r="I767" s="447"/>
      <c r="J767" s="447"/>
      <c r="K767" s="447"/>
      <c r="L767" s="447"/>
      <c r="M767" s="447"/>
      <c r="N767" s="447"/>
      <c r="O767" s="447"/>
      <c r="P767" s="441"/>
      <c r="Q767" s="441"/>
      <c r="R767" s="441"/>
      <c r="S767" s="441"/>
      <c r="T767" s="441"/>
      <c r="U767" s="441"/>
      <c r="V767" s="441"/>
      <c r="W767" s="441"/>
      <c r="X767" s="441"/>
      <c r="Y767" s="441"/>
      <c r="Z767" s="441"/>
    </row>
    <row r="768" spans="1:26" ht="12.75" customHeight="1" x14ac:dyDescent="0.2">
      <c r="A768" s="441"/>
      <c r="B768" s="441"/>
      <c r="C768" s="447"/>
      <c r="D768" s="447"/>
      <c r="E768" s="447"/>
      <c r="F768" s="447"/>
      <c r="G768" s="447"/>
      <c r="H768" s="447"/>
      <c r="I768" s="447"/>
      <c r="J768" s="447"/>
      <c r="K768" s="447"/>
      <c r="L768" s="447"/>
      <c r="M768" s="447"/>
      <c r="N768" s="447"/>
      <c r="O768" s="447"/>
      <c r="P768" s="441"/>
      <c r="Q768" s="441"/>
      <c r="R768" s="441"/>
      <c r="S768" s="441"/>
      <c r="T768" s="441"/>
      <c r="U768" s="441"/>
      <c r="V768" s="441"/>
      <c r="W768" s="441"/>
      <c r="X768" s="441"/>
      <c r="Y768" s="441"/>
      <c r="Z768" s="441"/>
    </row>
    <row r="769" spans="1:26" ht="12.75" customHeight="1" x14ac:dyDescent="0.2">
      <c r="A769" s="441"/>
      <c r="B769" s="441"/>
      <c r="C769" s="447"/>
      <c r="D769" s="447"/>
      <c r="E769" s="447"/>
      <c r="F769" s="447"/>
      <c r="G769" s="447"/>
      <c r="H769" s="447"/>
      <c r="I769" s="447"/>
      <c r="J769" s="447"/>
      <c r="K769" s="447"/>
      <c r="L769" s="447"/>
      <c r="M769" s="447"/>
      <c r="N769" s="447"/>
      <c r="O769" s="447"/>
      <c r="P769" s="441"/>
      <c r="Q769" s="441"/>
      <c r="R769" s="441"/>
      <c r="S769" s="441"/>
      <c r="T769" s="441"/>
      <c r="U769" s="441"/>
      <c r="V769" s="441"/>
      <c r="W769" s="441"/>
      <c r="X769" s="441"/>
      <c r="Y769" s="441"/>
      <c r="Z769" s="441"/>
    </row>
    <row r="770" spans="1:26" ht="12.75" customHeight="1" x14ac:dyDescent="0.2">
      <c r="A770" s="441"/>
      <c r="B770" s="441"/>
      <c r="C770" s="447"/>
      <c r="D770" s="447"/>
      <c r="E770" s="447"/>
      <c r="F770" s="447"/>
      <c r="G770" s="447"/>
      <c r="H770" s="447"/>
      <c r="I770" s="447"/>
      <c r="J770" s="447"/>
      <c r="K770" s="447"/>
      <c r="L770" s="447"/>
      <c r="M770" s="447"/>
      <c r="N770" s="447"/>
      <c r="O770" s="447"/>
      <c r="P770" s="441"/>
      <c r="Q770" s="441"/>
      <c r="R770" s="441"/>
      <c r="S770" s="441"/>
      <c r="T770" s="441"/>
      <c r="U770" s="441"/>
      <c r="V770" s="441"/>
      <c r="W770" s="441"/>
      <c r="X770" s="441"/>
      <c r="Y770" s="441"/>
      <c r="Z770" s="441"/>
    </row>
    <row r="771" spans="1:26" ht="12.75" customHeight="1" x14ac:dyDescent="0.2">
      <c r="A771" s="441"/>
      <c r="B771" s="441"/>
      <c r="C771" s="447"/>
      <c r="D771" s="447"/>
      <c r="E771" s="447"/>
      <c r="F771" s="447"/>
      <c r="G771" s="447"/>
      <c r="H771" s="447"/>
      <c r="I771" s="447"/>
      <c r="J771" s="447"/>
      <c r="K771" s="447"/>
      <c r="L771" s="447"/>
      <c r="M771" s="447"/>
      <c r="N771" s="447"/>
      <c r="O771" s="447"/>
      <c r="P771" s="441"/>
      <c r="Q771" s="441"/>
      <c r="R771" s="441"/>
      <c r="S771" s="441"/>
      <c r="T771" s="441"/>
      <c r="U771" s="441"/>
      <c r="V771" s="441"/>
      <c r="W771" s="441"/>
      <c r="X771" s="441"/>
      <c r="Y771" s="441"/>
      <c r="Z771" s="441"/>
    </row>
    <row r="772" spans="1:26" ht="12.75" customHeight="1" x14ac:dyDescent="0.2">
      <c r="A772" s="441"/>
      <c r="B772" s="441"/>
      <c r="C772" s="447"/>
      <c r="D772" s="447"/>
      <c r="E772" s="447"/>
      <c r="F772" s="447"/>
      <c r="G772" s="447"/>
      <c r="H772" s="447"/>
      <c r="I772" s="447"/>
      <c r="J772" s="447"/>
      <c r="K772" s="447"/>
      <c r="L772" s="447"/>
      <c r="M772" s="447"/>
      <c r="N772" s="447"/>
      <c r="O772" s="447"/>
      <c r="P772" s="441"/>
      <c r="Q772" s="441"/>
      <c r="R772" s="441"/>
      <c r="S772" s="441"/>
      <c r="T772" s="441"/>
      <c r="U772" s="441"/>
      <c r="V772" s="441"/>
      <c r="W772" s="441"/>
      <c r="X772" s="441"/>
      <c r="Y772" s="441"/>
      <c r="Z772" s="441"/>
    </row>
    <row r="773" spans="1:26" ht="12.75" customHeight="1" x14ac:dyDescent="0.2">
      <c r="A773" s="441"/>
      <c r="B773" s="441"/>
      <c r="C773" s="447"/>
      <c r="D773" s="447"/>
      <c r="E773" s="447"/>
      <c r="F773" s="447"/>
      <c r="G773" s="447"/>
      <c r="H773" s="447"/>
      <c r="I773" s="447"/>
      <c r="J773" s="447"/>
      <c r="K773" s="447"/>
      <c r="L773" s="447"/>
      <c r="M773" s="447"/>
      <c r="N773" s="447"/>
      <c r="O773" s="447"/>
      <c r="P773" s="441"/>
      <c r="Q773" s="441"/>
      <c r="R773" s="441"/>
      <c r="S773" s="441"/>
      <c r="T773" s="441"/>
      <c r="U773" s="441"/>
      <c r="V773" s="441"/>
      <c r="W773" s="441"/>
      <c r="X773" s="441"/>
      <c r="Y773" s="441"/>
      <c r="Z773" s="441"/>
    </row>
    <row r="774" spans="1:26" ht="12.75" customHeight="1" x14ac:dyDescent="0.2">
      <c r="A774" s="441"/>
      <c r="B774" s="441"/>
      <c r="C774" s="447"/>
      <c r="D774" s="447"/>
      <c r="E774" s="447"/>
      <c r="F774" s="447"/>
      <c r="G774" s="447"/>
      <c r="H774" s="447"/>
      <c r="I774" s="447"/>
      <c r="J774" s="447"/>
      <c r="K774" s="447"/>
      <c r="L774" s="447"/>
      <c r="M774" s="447"/>
      <c r="N774" s="447"/>
      <c r="O774" s="447"/>
      <c r="P774" s="441"/>
      <c r="Q774" s="441"/>
      <c r="R774" s="441"/>
      <c r="S774" s="441"/>
      <c r="T774" s="441"/>
      <c r="U774" s="441"/>
      <c r="V774" s="441"/>
      <c r="W774" s="441"/>
      <c r="X774" s="441"/>
      <c r="Y774" s="441"/>
      <c r="Z774" s="441"/>
    </row>
    <row r="775" spans="1:26" ht="12.75" customHeight="1" x14ac:dyDescent="0.2">
      <c r="A775" s="441"/>
      <c r="B775" s="441"/>
      <c r="C775" s="447"/>
      <c r="D775" s="447"/>
      <c r="E775" s="447"/>
      <c r="F775" s="447"/>
      <c r="G775" s="447"/>
      <c r="H775" s="447"/>
      <c r="I775" s="447"/>
      <c r="J775" s="447"/>
      <c r="K775" s="447"/>
      <c r="L775" s="447"/>
      <c r="M775" s="447"/>
      <c r="N775" s="447"/>
      <c r="O775" s="447"/>
      <c r="P775" s="441"/>
      <c r="Q775" s="441"/>
      <c r="R775" s="441"/>
      <c r="S775" s="441"/>
      <c r="T775" s="441"/>
      <c r="U775" s="441"/>
      <c r="V775" s="441"/>
      <c r="W775" s="441"/>
      <c r="X775" s="441"/>
      <c r="Y775" s="441"/>
      <c r="Z775" s="441"/>
    </row>
    <row r="776" spans="1:26" ht="12.75" customHeight="1" x14ac:dyDescent="0.2">
      <c r="A776" s="441"/>
      <c r="B776" s="441"/>
      <c r="C776" s="447"/>
      <c r="D776" s="447"/>
      <c r="E776" s="447"/>
      <c r="F776" s="447"/>
      <c r="G776" s="447"/>
      <c r="H776" s="447"/>
      <c r="I776" s="447"/>
      <c r="J776" s="447"/>
      <c r="K776" s="447"/>
      <c r="L776" s="447"/>
      <c r="M776" s="447"/>
      <c r="N776" s="447"/>
      <c r="O776" s="447"/>
      <c r="P776" s="441"/>
      <c r="Q776" s="441"/>
      <c r="R776" s="441"/>
      <c r="S776" s="441"/>
      <c r="T776" s="441"/>
      <c r="U776" s="441"/>
      <c r="V776" s="441"/>
      <c r="W776" s="441"/>
      <c r="X776" s="441"/>
      <c r="Y776" s="441"/>
      <c r="Z776" s="441"/>
    </row>
    <row r="777" spans="1:26" ht="12.75" customHeight="1" x14ac:dyDescent="0.2">
      <c r="A777" s="441"/>
      <c r="B777" s="441"/>
      <c r="C777" s="447"/>
      <c r="D777" s="447"/>
      <c r="E777" s="447"/>
      <c r="F777" s="447"/>
      <c r="G777" s="447"/>
      <c r="H777" s="447"/>
      <c r="I777" s="447"/>
      <c r="J777" s="447"/>
      <c r="K777" s="447"/>
      <c r="L777" s="447"/>
      <c r="M777" s="447"/>
      <c r="N777" s="447"/>
      <c r="O777" s="447"/>
      <c r="P777" s="441"/>
      <c r="Q777" s="441"/>
      <c r="R777" s="441"/>
      <c r="S777" s="441"/>
      <c r="T777" s="441"/>
      <c r="U777" s="441"/>
      <c r="V777" s="441"/>
      <c r="W777" s="441"/>
      <c r="X777" s="441"/>
      <c r="Y777" s="441"/>
      <c r="Z777" s="441"/>
    </row>
    <row r="778" spans="1:26" ht="12.75" customHeight="1" x14ac:dyDescent="0.2">
      <c r="A778" s="441"/>
      <c r="B778" s="441"/>
      <c r="C778" s="447"/>
      <c r="D778" s="447"/>
      <c r="E778" s="447"/>
      <c r="F778" s="447"/>
      <c r="G778" s="447"/>
      <c r="H778" s="447"/>
      <c r="I778" s="447"/>
      <c r="J778" s="447"/>
      <c r="K778" s="447"/>
      <c r="L778" s="447"/>
      <c r="M778" s="447"/>
      <c r="N778" s="447"/>
      <c r="O778" s="447"/>
      <c r="P778" s="441"/>
      <c r="Q778" s="441"/>
      <c r="R778" s="441"/>
      <c r="S778" s="441"/>
      <c r="T778" s="441"/>
      <c r="U778" s="441"/>
      <c r="V778" s="441"/>
      <c r="W778" s="441"/>
      <c r="X778" s="441"/>
      <c r="Y778" s="441"/>
      <c r="Z778" s="441"/>
    </row>
    <row r="779" spans="1:26" ht="12.75" customHeight="1" x14ac:dyDescent="0.2">
      <c r="A779" s="441"/>
      <c r="B779" s="441"/>
      <c r="C779" s="447"/>
      <c r="D779" s="447"/>
      <c r="E779" s="447"/>
      <c r="F779" s="447"/>
      <c r="G779" s="447"/>
      <c r="H779" s="447"/>
      <c r="I779" s="447"/>
      <c r="J779" s="447"/>
      <c r="K779" s="447"/>
      <c r="L779" s="447"/>
      <c r="M779" s="447"/>
      <c r="N779" s="447"/>
      <c r="O779" s="447"/>
      <c r="P779" s="441"/>
      <c r="Q779" s="441"/>
      <c r="R779" s="441"/>
      <c r="S779" s="441"/>
      <c r="T779" s="441"/>
      <c r="U779" s="441"/>
      <c r="V779" s="441"/>
      <c r="W779" s="441"/>
      <c r="X779" s="441"/>
      <c r="Y779" s="441"/>
      <c r="Z779" s="441"/>
    </row>
    <row r="780" spans="1:26" ht="12.75" customHeight="1" x14ac:dyDescent="0.2">
      <c r="A780" s="441"/>
      <c r="B780" s="441"/>
      <c r="C780" s="447"/>
      <c r="D780" s="447"/>
      <c r="E780" s="447"/>
      <c r="F780" s="447"/>
      <c r="G780" s="447"/>
      <c r="H780" s="447"/>
      <c r="I780" s="447"/>
      <c r="J780" s="447"/>
      <c r="K780" s="447"/>
      <c r="L780" s="447"/>
      <c r="M780" s="447"/>
      <c r="N780" s="447"/>
      <c r="O780" s="447"/>
      <c r="P780" s="441"/>
      <c r="Q780" s="441"/>
      <c r="R780" s="441"/>
      <c r="S780" s="441"/>
      <c r="T780" s="441"/>
      <c r="U780" s="441"/>
      <c r="V780" s="441"/>
      <c r="W780" s="441"/>
      <c r="X780" s="441"/>
      <c r="Y780" s="441"/>
      <c r="Z780" s="441"/>
    </row>
    <row r="781" spans="1:26" ht="12.75" customHeight="1" x14ac:dyDescent="0.2">
      <c r="A781" s="441"/>
      <c r="B781" s="441"/>
      <c r="C781" s="447"/>
      <c r="D781" s="447"/>
      <c r="E781" s="447"/>
      <c r="F781" s="447"/>
      <c r="G781" s="447"/>
      <c r="H781" s="447"/>
      <c r="I781" s="447"/>
      <c r="J781" s="447"/>
      <c r="K781" s="447"/>
      <c r="L781" s="447"/>
      <c r="M781" s="447"/>
      <c r="N781" s="447"/>
      <c r="O781" s="447"/>
      <c r="P781" s="441"/>
      <c r="Q781" s="441"/>
      <c r="R781" s="441"/>
      <c r="S781" s="441"/>
      <c r="T781" s="441"/>
      <c r="U781" s="441"/>
      <c r="V781" s="441"/>
      <c r="W781" s="441"/>
      <c r="X781" s="441"/>
      <c r="Y781" s="441"/>
      <c r="Z781" s="441"/>
    </row>
    <row r="782" spans="1:26" ht="12.75" customHeight="1" x14ac:dyDescent="0.2">
      <c r="A782" s="441"/>
      <c r="B782" s="441"/>
      <c r="C782" s="447"/>
      <c r="D782" s="447"/>
      <c r="E782" s="447"/>
      <c r="F782" s="447"/>
      <c r="G782" s="447"/>
      <c r="H782" s="447"/>
      <c r="I782" s="447"/>
      <c r="J782" s="447"/>
      <c r="K782" s="447"/>
      <c r="L782" s="447"/>
      <c r="M782" s="447"/>
      <c r="N782" s="447"/>
      <c r="O782" s="447"/>
      <c r="P782" s="441"/>
      <c r="Q782" s="441"/>
      <c r="R782" s="441"/>
      <c r="S782" s="441"/>
      <c r="T782" s="441"/>
      <c r="U782" s="441"/>
      <c r="V782" s="441"/>
      <c r="W782" s="441"/>
      <c r="X782" s="441"/>
      <c r="Y782" s="441"/>
      <c r="Z782" s="441"/>
    </row>
    <row r="783" spans="1:26" ht="12.75" customHeight="1" x14ac:dyDescent="0.2">
      <c r="A783" s="441"/>
      <c r="B783" s="441"/>
      <c r="C783" s="447"/>
      <c r="D783" s="447"/>
      <c r="E783" s="447"/>
      <c r="F783" s="447"/>
      <c r="G783" s="447"/>
      <c r="H783" s="447"/>
      <c r="I783" s="447"/>
      <c r="J783" s="447"/>
      <c r="K783" s="447"/>
      <c r="L783" s="447"/>
      <c r="M783" s="447"/>
      <c r="N783" s="447"/>
      <c r="O783" s="447"/>
      <c r="P783" s="441"/>
      <c r="Q783" s="441"/>
      <c r="R783" s="441"/>
      <c r="S783" s="441"/>
      <c r="T783" s="441"/>
      <c r="U783" s="441"/>
      <c r="V783" s="441"/>
      <c r="W783" s="441"/>
      <c r="X783" s="441"/>
      <c r="Y783" s="441"/>
      <c r="Z783" s="441"/>
    </row>
    <row r="784" spans="1:26" ht="12.75" customHeight="1" x14ac:dyDescent="0.2">
      <c r="A784" s="441"/>
      <c r="B784" s="441"/>
      <c r="C784" s="447"/>
      <c r="D784" s="447"/>
      <c r="E784" s="447"/>
      <c r="F784" s="447"/>
      <c r="G784" s="447"/>
      <c r="H784" s="447"/>
      <c r="I784" s="447"/>
      <c r="J784" s="447"/>
      <c r="K784" s="447"/>
      <c r="L784" s="447"/>
      <c r="M784" s="447"/>
      <c r="N784" s="447"/>
      <c r="O784" s="447"/>
      <c r="P784" s="441"/>
      <c r="Q784" s="441"/>
      <c r="R784" s="441"/>
      <c r="S784" s="441"/>
      <c r="T784" s="441"/>
      <c r="U784" s="441"/>
      <c r="V784" s="441"/>
      <c r="W784" s="441"/>
      <c r="X784" s="441"/>
      <c r="Y784" s="441"/>
      <c r="Z784" s="441"/>
    </row>
    <row r="785" spans="1:26" ht="12.75" customHeight="1" x14ac:dyDescent="0.2">
      <c r="A785" s="441"/>
      <c r="B785" s="441"/>
      <c r="C785" s="447"/>
      <c r="D785" s="447"/>
      <c r="E785" s="447"/>
      <c r="F785" s="447"/>
      <c r="G785" s="447"/>
      <c r="H785" s="447"/>
      <c r="I785" s="447"/>
      <c r="J785" s="447"/>
      <c r="K785" s="447"/>
      <c r="L785" s="447"/>
      <c r="M785" s="447"/>
      <c r="N785" s="447"/>
      <c r="O785" s="447"/>
      <c r="P785" s="441"/>
      <c r="Q785" s="441"/>
      <c r="R785" s="441"/>
      <c r="S785" s="441"/>
      <c r="T785" s="441"/>
      <c r="U785" s="441"/>
      <c r="V785" s="441"/>
      <c r="W785" s="441"/>
      <c r="X785" s="441"/>
      <c r="Y785" s="441"/>
      <c r="Z785" s="441"/>
    </row>
    <row r="786" spans="1:26" ht="12.75" customHeight="1" x14ac:dyDescent="0.2">
      <c r="A786" s="441"/>
      <c r="B786" s="441"/>
      <c r="C786" s="447"/>
      <c r="D786" s="447"/>
      <c r="E786" s="447"/>
      <c r="F786" s="447"/>
      <c r="G786" s="447"/>
      <c r="H786" s="447"/>
      <c r="I786" s="447"/>
      <c r="J786" s="447"/>
      <c r="K786" s="447"/>
      <c r="L786" s="447"/>
      <c r="M786" s="447"/>
      <c r="N786" s="447"/>
      <c r="O786" s="447"/>
      <c r="P786" s="441"/>
      <c r="Q786" s="441"/>
      <c r="R786" s="441"/>
      <c r="S786" s="441"/>
      <c r="T786" s="441"/>
      <c r="U786" s="441"/>
      <c r="V786" s="441"/>
      <c r="W786" s="441"/>
      <c r="X786" s="441"/>
      <c r="Y786" s="441"/>
      <c r="Z786" s="441"/>
    </row>
    <row r="787" spans="1:26" ht="12.75" customHeight="1" x14ac:dyDescent="0.2">
      <c r="A787" s="441"/>
      <c r="B787" s="441"/>
      <c r="C787" s="447"/>
      <c r="D787" s="447"/>
      <c r="E787" s="447"/>
      <c r="F787" s="447"/>
      <c r="G787" s="447"/>
      <c r="H787" s="447"/>
      <c r="I787" s="447"/>
      <c r="J787" s="447"/>
      <c r="K787" s="447"/>
      <c r="L787" s="447"/>
      <c r="M787" s="447"/>
      <c r="N787" s="447"/>
      <c r="O787" s="447"/>
      <c r="P787" s="441"/>
      <c r="Q787" s="441"/>
      <c r="R787" s="441"/>
      <c r="S787" s="441"/>
      <c r="T787" s="441"/>
      <c r="U787" s="441"/>
      <c r="V787" s="441"/>
      <c r="W787" s="441"/>
      <c r="X787" s="441"/>
      <c r="Y787" s="441"/>
      <c r="Z787" s="441"/>
    </row>
    <row r="788" spans="1:26" ht="12.75" customHeight="1" x14ac:dyDescent="0.2">
      <c r="A788" s="441"/>
      <c r="B788" s="441"/>
      <c r="C788" s="447"/>
      <c r="D788" s="447"/>
      <c r="E788" s="447"/>
      <c r="F788" s="447"/>
      <c r="G788" s="447"/>
      <c r="H788" s="447"/>
      <c r="I788" s="447"/>
      <c r="J788" s="447"/>
      <c r="K788" s="447"/>
      <c r="L788" s="447"/>
      <c r="M788" s="447"/>
      <c r="N788" s="447"/>
      <c r="O788" s="447"/>
      <c r="P788" s="441"/>
      <c r="Q788" s="441"/>
      <c r="R788" s="441"/>
      <c r="S788" s="441"/>
      <c r="T788" s="441"/>
      <c r="U788" s="441"/>
      <c r="V788" s="441"/>
      <c r="W788" s="441"/>
      <c r="X788" s="441"/>
      <c r="Y788" s="441"/>
      <c r="Z788" s="441"/>
    </row>
    <row r="789" spans="1:26" ht="12.75" customHeight="1" x14ac:dyDescent="0.2">
      <c r="A789" s="441"/>
      <c r="B789" s="441"/>
      <c r="C789" s="447"/>
      <c r="D789" s="447"/>
      <c r="E789" s="447"/>
      <c r="F789" s="447"/>
      <c r="G789" s="447"/>
      <c r="H789" s="447"/>
      <c r="I789" s="447"/>
      <c r="J789" s="447"/>
      <c r="K789" s="447"/>
      <c r="L789" s="447"/>
      <c r="M789" s="447"/>
      <c r="N789" s="447"/>
      <c r="O789" s="447"/>
      <c r="P789" s="441"/>
      <c r="Q789" s="441"/>
      <c r="R789" s="441"/>
      <c r="S789" s="441"/>
      <c r="T789" s="441"/>
      <c r="U789" s="441"/>
      <c r="V789" s="441"/>
      <c r="W789" s="441"/>
      <c r="X789" s="441"/>
      <c r="Y789" s="441"/>
      <c r="Z789" s="441"/>
    </row>
    <row r="790" spans="1:26" ht="12.75" customHeight="1" x14ac:dyDescent="0.2">
      <c r="A790" s="441"/>
      <c r="B790" s="441"/>
      <c r="C790" s="447"/>
      <c r="D790" s="447"/>
      <c r="E790" s="447"/>
      <c r="F790" s="447"/>
      <c r="G790" s="447"/>
      <c r="H790" s="447"/>
      <c r="I790" s="447"/>
      <c r="J790" s="447"/>
      <c r="K790" s="447"/>
      <c r="L790" s="447"/>
      <c r="M790" s="447"/>
      <c r="N790" s="447"/>
      <c r="O790" s="447"/>
      <c r="P790" s="441"/>
      <c r="Q790" s="441"/>
      <c r="R790" s="441"/>
      <c r="S790" s="441"/>
      <c r="T790" s="441"/>
      <c r="U790" s="441"/>
      <c r="V790" s="441"/>
      <c r="W790" s="441"/>
      <c r="X790" s="441"/>
      <c r="Y790" s="441"/>
      <c r="Z790" s="441"/>
    </row>
    <row r="791" spans="1:26" ht="12.75" customHeight="1" x14ac:dyDescent="0.2">
      <c r="A791" s="441"/>
      <c r="B791" s="441"/>
      <c r="C791" s="447"/>
      <c r="D791" s="447"/>
      <c r="E791" s="447"/>
      <c r="F791" s="447"/>
      <c r="G791" s="447"/>
      <c r="H791" s="447"/>
      <c r="I791" s="447"/>
      <c r="J791" s="447"/>
      <c r="K791" s="447"/>
      <c r="L791" s="447"/>
      <c r="M791" s="447"/>
      <c r="N791" s="447"/>
      <c r="O791" s="447"/>
      <c r="P791" s="441"/>
      <c r="Q791" s="441"/>
      <c r="R791" s="441"/>
      <c r="S791" s="441"/>
      <c r="T791" s="441"/>
      <c r="U791" s="441"/>
      <c r="V791" s="441"/>
      <c r="W791" s="441"/>
      <c r="X791" s="441"/>
      <c r="Y791" s="441"/>
      <c r="Z791" s="441"/>
    </row>
    <row r="792" spans="1:26" ht="12.75" customHeight="1" x14ac:dyDescent="0.2">
      <c r="A792" s="441"/>
      <c r="B792" s="441"/>
      <c r="C792" s="447"/>
      <c r="D792" s="447"/>
      <c r="E792" s="447"/>
      <c r="F792" s="447"/>
      <c r="G792" s="447"/>
      <c r="H792" s="447"/>
      <c r="I792" s="447"/>
      <c r="J792" s="447"/>
      <c r="K792" s="447"/>
      <c r="L792" s="447"/>
      <c r="M792" s="447"/>
      <c r="N792" s="447"/>
      <c r="O792" s="447"/>
      <c r="P792" s="441"/>
      <c r="Q792" s="441"/>
      <c r="R792" s="441"/>
      <c r="S792" s="441"/>
      <c r="T792" s="441"/>
      <c r="U792" s="441"/>
      <c r="V792" s="441"/>
      <c r="W792" s="441"/>
      <c r="X792" s="441"/>
      <c r="Y792" s="441"/>
      <c r="Z792" s="441"/>
    </row>
    <row r="793" spans="1:26" ht="12.75" customHeight="1" x14ac:dyDescent="0.2">
      <c r="A793" s="441"/>
      <c r="B793" s="441"/>
      <c r="C793" s="447"/>
      <c r="D793" s="447"/>
      <c r="E793" s="447"/>
      <c r="F793" s="447"/>
      <c r="G793" s="447"/>
      <c r="H793" s="447"/>
      <c r="I793" s="447"/>
      <c r="J793" s="447"/>
      <c r="K793" s="447"/>
      <c r="L793" s="447"/>
      <c r="M793" s="447"/>
      <c r="N793" s="447"/>
      <c r="O793" s="447"/>
      <c r="P793" s="441"/>
      <c r="Q793" s="441"/>
      <c r="R793" s="441"/>
      <c r="S793" s="441"/>
      <c r="T793" s="441"/>
      <c r="U793" s="441"/>
      <c r="V793" s="441"/>
      <c r="W793" s="441"/>
      <c r="X793" s="441"/>
      <c r="Y793" s="441"/>
      <c r="Z793" s="441"/>
    </row>
    <row r="794" spans="1:26" ht="12.75" customHeight="1" x14ac:dyDescent="0.2">
      <c r="A794" s="441"/>
      <c r="B794" s="441"/>
      <c r="C794" s="447"/>
      <c r="D794" s="447"/>
      <c r="E794" s="447"/>
      <c r="F794" s="447"/>
      <c r="G794" s="447"/>
      <c r="H794" s="447"/>
      <c r="I794" s="447"/>
      <c r="J794" s="447"/>
      <c r="K794" s="447"/>
      <c r="L794" s="447"/>
      <c r="M794" s="447"/>
      <c r="N794" s="447"/>
      <c r="O794" s="447"/>
      <c r="P794" s="441"/>
      <c r="Q794" s="441"/>
      <c r="R794" s="441"/>
      <c r="S794" s="441"/>
      <c r="T794" s="441"/>
      <c r="U794" s="441"/>
      <c r="V794" s="441"/>
      <c r="W794" s="441"/>
      <c r="X794" s="441"/>
      <c r="Y794" s="441"/>
      <c r="Z794" s="441"/>
    </row>
    <row r="795" spans="1:26" ht="12.75" customHeight="1" x14ac:dyDescent="0.2">
      <c r="A795" s="441"/>
      <c r="B795" s="441"/>
      <c r="C795" s="447"/>
      <c r="D795" s="447"/>
      <c r="E795" s="447"/>
      <c r="F795" s="447"/>
      <c r="G795" s="447"/>
      <c r="H795" s="447"/>
      <c r="I795" s="447"/>
      <c r="J795" s="447"/>
      <c r="K795" s="447"/>
      <c r="L795" s="447"/>
      <c r="M795" s="447"/>
      <c r="N795" s="447"/>
      <c r="O795" s="447"/>
      <c r="P795" s="441"/>
      <c r="Q795" s="441"/>
      <c r="R795" s="441"/>
      <c r="S795" s="441"/>
      <c r="T795" s="441"/>
      <c r="U795" s="441"/>
      <c r="V795" s="441"/>
      <c r="W795" s="441"/>
      <c r="X795" s="441"/>
      <c r="Y795" s="441"/>
      <c r="Z795" s="441"/>
    </row>
    <row r="796" spans="1:26" ht="12.75" customHeight="1" x14ac:dyDescent="0.2">
      <c r="A796" s="441"/>
      <c r="B796" s="441"/>
      <c r="C796" s="447"/>
      <c r="D796" s="447"/>
      <c r="E796" s="447"/>
      <c r="F796" s="447"/>
      <c r="G796" s="447"/>
      <c r="H796" s="447"/>
      <c r="I796" s="447"/>
      <c r="J796" s="447"/>
      <c r="K796" s="447"/>
      <c r="L796" s="447"/>
      <c r="M796" s="447"/>
      <c r="N796" s="447"/>
      <c r="O796" s="447"/>
      <c r="P796" s="441"/>
      <c r="Q796" s="441"/>
      <c r="R796" s="441"/>
      <c r="S796" s="441"/>
      <c r="T796" s="441"/>
      <c r="U796" s="441"/>
      <c r="V796" s="441"/>
      <c r="W796" s="441"/>
      <c r="X796" s="441"/>
      <c r="Y796" s="441"/>
      <c r="Z796" s="441"/>
    </row>
    <row r="797" spans="1:26" ht="12.75" customHeight="1" x14ac:dyDescent="0.2">
      <c r="A797" s="441"/>
      <c r="B797" s="441"/>
      <c r="C797" s="447"/>
      <c r="D797" s="447"/>
      <c r="E797" s="447"/>
      <c r="F797" s="447"/>
      <c r="G797" s="447"/>
      <c r="H797" s="447"/>
      <c r="I797" s="447"/>
      <c r="J797" s="447"/>
      <c r="K797" s="447"/>
      <c r="L797" s="447"/>
      <c r="M797" s="447"/>
      <c r="N797" s="447"/>
      <c r="O797" s="447"/>
      <c r="P797" s="441"/>
      <c r="Q797" s="441"/>
      <c r="R797" s="441"/>
      <c r="S797" s="441"/>
      <c r="T797" s="441"/>
      <c r="U797" s="441"/>
      <c r="V797" s="441"/>
      <c r="W797" s="441"/>
      <c r="X797" s="441"/>
      <c r="Y797" s="441"/>
      <c r="Z797" s="441"/>
    </row>
    <row r="798" spans="1:26" ht="12.75" customHeight="1" x14ac:dyDescent="0.2">
      <c r="A798" s="441"/>
      <c r="B798" s="441"/>
      <c r="C798" s="447"/>
      <c r="D798" s="447"/>
      <c r="E798" s="447"/>
      <c r="F798" s="447"/>
      <c r="G798" s="447"/>
      <c r="H798" s="447"/>
      <c r="I798" s="447"/>
      <c r="J798" s="447"/>
      <c r="K798" s="447"/>
      <c r="L798" s="447"/>
      <c r="M798" s="447"/>
      <c r="N798" s="447"/>
      <c r="O798" s="447"/>
      <c r="P798" s="441"/>
      <c r="Q798" s="441"/>
      <c r="R798" s="441"/>
      <c r="S798" s="441"/>
      <c r="T798" s="441"/>
      <c r="U798" s="441"/>
      <c r="V798" s="441"/>
      <c r="W798" s="441"/>
      <c r="X798" s="441"/>
      <c r="Y798" s="441"/>
      <c r="Z798" s="441"/>
    </row>
    <row r="799" spans="1:26" ht="12.75" customHeight="1" x14ac:dyDescent="0.2">
      <c r="A799" s="441"/>
      <c r="B799" s="441"/>
      <c r="C799" s="447"/>
      <c r="D799" s="447"/>
      <c r="E799" s="447"/>
      <c r="F799" s="447"/>
      <c r="G799" s="447"/>
      <c r="H799" s="447"/>
      <c r="I799" s="447"/>
      <c r="J799" s="447"/>
      <c r="K799" s="447"/>
      <c r="L799" s="447"/>
      <c r="M799" s="447"/>
      <c r="N799" s="447"/>
      <c r="O799" s="447"/>
      <c r="P799" s="441"/>
      <c r="Q799" s="441"/>
      <c r="R799" s="441"/>
      <c r="S799" s="441"/>
      <c r="T799" s="441"/>
      <c r="U799" s="441"/>
      <c r="V799" s="441"/>
      <c r="W799" s="441"/>
      <c r="X799" s="441"/>
      <c r="Y799" s="441"/>
      <c r="Z799" s="441"/>
    </row>
    <row r="800" spans="1:26" ht="12.75" customHeight="1" x14ac:dyDescent="0.2">
      <c r="A800" s="441"/>
      <c r="B800" s="441"/>
      <c r="C800" s="447"/>
      <c r="D800" s="447"/>
      <c r="E800" s="447"/>
      <c r="F800" s="447"/>
      <c r="G800" s="447"/>
      <c r="H800" s="447"/>
      <c r="I800" s="447"/>
      <c r="J800" s="447"/>
      <c r="K800" s="447"/>
      <c r="L800" s="447"/>
      <c r="M800" s="447"/>
      <c r="N800" s="447"/>
      <c r="O800" s="447"/>
      <c r="P800" s="441"/>
      <c r="Q800" s="441"/>
      <c r="R800" s="441"/>
      <c r="S800" s="441"/>
      <c r="T800" s="441"/>
      <c r="U800" s="441"/>
      <c r="V800" s="441"/>
      <c r="W800" s="441"/>
      <c r="X800" s="441"/>
      <c r="Y800" s="441"/>
      <c r="Z800" s="441"/>
    </row>
    <row r="801" spans="1:26" ht="12.75" customHeight="1" x14ac:dyDescent="0.2">
      <c r="A801" s="441"/>
      <c r="B801" s="441"/>
      <c r="C801" s="447"/>
      <c r="D801" s="447"/>
      <c r="E801" s="447"/>
      <c r="F801" s="447"/>
      <c r="G801" s="447"/>
      <c r="H801" s="447"/>
      <c r="I801" s="447"/>
      <c r="J801" s="447"/>
      <c r="K801" s="447"/>
      <c r="L801" s="447"/>
      <c r="M801" s="447"/>
      <c r="N801" s="447"/>
      <c r="O801" s="447"/>
      <c r="P801" s="441"/>
      <c r="Q801" s="441"/>
      <c r="R801" s="441"/>
      <c r="S801" s="441"/>
      <c r="T801" s="441"/>
      <c r="U801" s="441"/>
      <c r="V801" s="441"/>
      <c r="W801" s="441"/>
      <c r="X801" s="441"/>
      <c r="Y801" s="441"/>
      <c r="Z801" s="441"/>
    </row>
    <row r="802" spans="1:26" ht="12.75" customHeight="1" x14ac:dyDescent="0.2">
      <c r="A802" s="441"/>
      <c r="B802" s="441"/>
      <c r="C802" s="447"/>
      <c r="D802" s="447"/>
      <c r="E802" s="447"/>
      <c r="F802" s="447"/>
      <c r="G802" s="447"/>
      <c r="H802" s="447"/>
      <c r="I802" s="447"/>
      <c r="J802" s="447"/>
      <c r="K802" s="447"/>
      <c r="L802" s="447"/>
      <c r="M802" s="447"/>
      <c r="N802" s="447"/>
      <c r="O802" s="447"/>
      <c r="P802" s="441"/>
      <c r="Q802" s="441"/>
      <c r="R802" s="441"/>
      <c r="S802" s="441"/>
      <c r="T802" s="441"/>
      <c r="U802" s="441"/>
      <c r="V802" s="441"/>
      <c r="W802" s="441"/>
      <c r="X802" s="441"/>
      <c r="Y802" s="441"/>
      <c r="Z802" s="441"/>
    </row>
    <row r="803" spans="1:26" ht="12.75" customHeight="1" x14ac:dyDescent="0.2">
      <c r="A803" s="441"/>
      <c r="B803" s="441"/>
      <c r="C803" s="447"/>
      <c r="D803" s="447"/>
      <c r="E803" s="447"/>
      <c r="F803" s="447"/>
      <c r="G803" s="447"/>
      <c r="H803" s="447"/>
      <c r="I803" s="447"/>
      <c r="J803" s="447"/>
      <c r="K803" s="447"/>
      <c r="L803" s="447"/>
      <c r="M803" s="447"/>
      <c r="N803" s="447"/>
      <c r="O803" s="447"/>
      <c r="P803" s="441"/>
      <c r="Q803" s="441"/>
      <c r="R803" s="441"/>
      <c r="S803" s="441"/>
      <c r="T803" s="441"/>
      <c r="U803" s="441"/>
      <c r="V803" s="441"/>
      <c r="W803" s="441"/>
      <c r="X803" s="441"/>
      <c r="Y803" s="441"/>
      <c r="Z803" s="441"/>
    </row>
    <row r="804" spans="1:26" ht="12.75" customHeight="1" x14ac:dyDescent="0.2">
      <c r="A804" s="441"/>
      <c r="B804" s="441"/>
      <c r="C804" s="447"/>
      <c r="D804" s="447"/>
      <c r="E804" s="447"/>
      <c r="F804" s="447"/>
      <c r="G804" s="447"/>
      <c r="H804" s="447"/>
      <c r="I804" s="447"/>
      <c r="J804" s="447"/>
      <c r="K804" s="447"/>
      <c r="L804" s="447"/>
      <c r="M804" s="447"/>
      <c r="N804" s="447"/>
      <c r="O804" s="447"/>
      <c r="P804" s="441"/>
      <c r="Q804" s="441"/>
      <c r="R804" s="441"/>
      <c r="S804" s="441"/>
      <c r="T804" s="441"/>
      <c r="U804" s="441"/>
      <c r="V804" s="441"/>
      <c r="W804" s="441"/>
      <c r="X804" s="441"/>
      <c r="Y804" s="441"/>
      <c r="Z804" s="441"/>
    </row>
    <row r="805" spans="1:26" ht="12.75" customHeight="1" x14ac:dyDescent="0.2">
      <c r="A805" s="441"/>
      <c r="B805" s="441"/>
      <c r="C805" s="447"/>
      <c r="D805" s="447"/>
      <c r="E805" s="447"/>
      <c r="F805" s="447"/>
      <c r="G805" s="447"/>
      <c r="H805" s="447"/>
      <c r="I805" s="447"/>
      <c r="J805" s="447"/>
      <c r="K805" s="447"/>
      <c r="L805" s="447"/>
      <c r="M805" s="447"/>
      <c r="N805" s="447"/>
      <c r="O805" s="447"/>
      <c r="P805" s="441"/>
      <c r="Q805" s="441"/>
      <c r="R805" s="441"/>
      <c r="S805" s="441"/>
      <c r="T805" s="441"/>
      <c r="U805" s="441"/>
      <c r="V805" s="441"/>
      <c r="W805" s="441"/>
      <c r="X805" s="441"/>
      <c r="Y805" s="441"/>
      <c r="Z805" s="441"/>
    </row>
    <row r="806" spans="1:26" ht="12.75" customHeight="1" x14ac:dyDescent="0.2">
      <c r="A806" s="441"/>
      <c r="B806" s="441"/>
      <c r="C806" s="447"/>
      <c r="D806" s="447"/>
      <c r="E806" s="447"/>
      <c r="F806" s="447"/>
      <c r="G806" s="447"/>
      <c r="H806" s="447"/>
      <c r="I806" s="447"/>
      <c r="J806" s="447"/>
      <c r="K806" s="447"/>
      <c r="L806" s="447"/>
      <c r="M806" s="447"/>
      <c r="N806" s="447"/>
      <c r="O806" s="447"/>
      <c r="P806" s="441"/>
      <c r="Q806" s="441"/>
      <c r="R806" s="441"/>
      <c r="S806" s="441"/>
      <c r="T806" s="441"/>
      <c r="U806" s="441"/>
      <c r="V806" s="441"/>
      <c r="W806" s="441"/>
      <c r="X806" s="441"/>
      <c r="Y806" s="441"/>
      <c r="Z806" s="441"/>
    </row>
    <row r="807" spans="1:26" ht="12.75" customHeight="1" x14ac:dyDescent="0.2">
      <c r="A807" s="441"/>
      <c r="B807" s="441"/>
      <c r="C807" s="447"/>
      <c r="D807" s="447"/>
      <c r="E807" s="447"/>
      <c r="F807" s="447"/>
      <c r="G807" s="447"/>
      <c r="H807" s="447"/>
      <c r="I807" s="447"/>
      <c r="J807" s="447"/>
      <c r="K807" s="447"/>
      <c r="L807" s="447"/>
      <c r="M807" s="447"/>
      <c r="N807" s="447"/>
      <c r="O807" s="447"/>
      <c r="P807" s="441"/>
      <c r="Q807" s="441"/>
      <c r="R807" s="441"/>
      <c r="S807" s="441"/>
      <c r="T807" s="441"/>
      <c r="U807" s="441"/>
      <c r="V807" s="441"/>
      <c r="W807" s="441"/>
      <c r="X807" s="441"/>
      <c r="Y807" s="441"/>
      <c r="Z807" s="441"/>
    </row>
    <row r="808" spans="1:26" ht="12.75" customHeight="1" x14ac:dyDescent="0.2">
      <c r="A808" s="441"/>
      <c r="B808" s="441"/>
      <c r="C808" s="447"/>
      <c r="D808" s="447"/>
      <c r="E808" s="447"/>
      <c r="F808" s="447"/>
      <c r="G808" s="447"/>
      <c r="H808" s="447"/>
      <c r="I808" s="447"/>
      <c r="J808" s="447"/>
      <c r="K808" s="447"/>
      <c r="L808" s="447"/>
      <c r="M808" s="447"/>
      <c r="N808" s="447"/>
      <c r="O808" s="447"/>
      <c r="P808" s="441"/>
      <c r="Q808" s="441"/>
      <c r="R808" s="441"/>
      <c r="S808" s="441"/>
      <c r="T808" s="441"/>
      <c r="U808" s="441"/>
      <c r="V808" s="441"/>
      <c r="W808" s="441"/>
      <c r="X808" s="441"/>
      <c r="Y808" s="441"/>
      <c r="Z808" s="441"/>
    </row>
    <row r="809" spans="1:26" ht="12.75" customHeight="1" x14ac:dyDescent="0.2">
      <c r="A809" s="441"/>
      <c r="B809" s="441"/>
      <c r="C809" s="447"/>
      <c r="D809" s="447"/>
      <c r="E809" s="447"/>
      <c r="F809" s="447"/>
      <c r="G809" s="447"/>
      <c r="H809" s="447"/>
      <c r="I809" s="447"/>
      <c r="J809" s="447"/>
      <c r="K809" s="447"/>
      <c r="L809" s="447"/>
      <c r="M809" s="447"/>
      <c r="N809" s="447"/>
      <c r="O809" s="447"/>
      <c r="P809" s="441"/>
      <c r="Q809" s="441"/>
      <c r="R809" s="441"/>
      <c r="S809" s="441"/>
      <c r="T809" s="441"/>
      <c r="U809" s="441"/>
      <c r="V809" s="441"/>
      <c r="W809" s="441"/>
      <c r="X809" s="441"/>
      <c r="Y809" s="441"/>
      <c r="Z809" s="441"/>
    </row>
    <row r="810" spans="1:26" ht="12.75" customHeight="1" x14ac:dyDescent="0.2">
      <c r="A810" s="441"/>
      <c r="B810" s="441"/>
      <c r="C810" s="447"/>
      <c r="D810" s="447"/>
      <c r="E810" s="447"/>
      <c r="F810" s="447"/>
      <c r="G810" s="447"/>
      <c r="H810" s="447"/>
      <c r="I810" s="447"/>
      <c r="J810" s="447"/>
      <c r="K810" s="447"/>
      <c r="L810" s="447"/>
      <c r="M810" s="447"/>
      <c r="N810" s="447"/>
      <c r="O810" s="447"/>
      <c r="P810" s="441"/>
      <c r="Q810" s="441"/>
      <c r="R810" s="441"/>
      <c r="S810" s="441"/>
      <c r="T810" s="441"/>
      <c r="U810" s="441"/>
      <c r="V810" s="441"/>
      <c r="W810" s="441"/>
      <c r="X810" s="441"/>
      <c r="Y810" s="441"/>
      <c r="Z810" s="441"/>
    </row>
    <row r="811" spans="1:26" ht="12.75" customHeight="1" x14ac:dyDescent="0.2">
      <c r="A811" s="441"/>
      <c r="B811" s="441"/>
      <c r="C811" s="447"/>
      <c r="D811" s="447"/>
      <c r="E811" s="447"/>
      <c r="F811" s="447"/>
      <c r="G811" s="447"/>
      <c r="H811" s="447"/>
      <c r="I811" s="447"/>
      <c r="J811" s="447"/>
      <c r="K811" s="447"/>
      <c r="L811" s="447"/>
      <c r="M811" s="447"/>
      <c r="N811" s="447"/>
      <c r="O811" s="447"/>
      <c r="P811" s="441"/>
      <c r="Q811" s="441"/>
      <c r="R811" s="441"/>
      <c r="S811" s="441"/>
      <c r="T811" s="441"/>
      <c r="U811" s="441"/>
      <c r="V811" s="441"/>
      <c r="W811" s="441"/>
      <c r="X811" s="441"/>
      <c r="Y811" s="441"/>
      <c r="Z811" s="441"/>
    </row>
    <row r="812" spans="1:26" ht="12.75" customHeight="1" x14ac:dyDescent="0.2">
      <c r="A812" s="441"/>
      <c r="B812" s="441"/>
      <c r="C812" s="447"/>
      <c r="D812" s="447"/>
      <c r="E812" s="447"/>
      <c r="F812" s="447"/>
      <c r="G812" s="447"/>
      <c r="H812" s="447"/>
      <c r="I812" s="447"/>
      <c r="J812" s="447"/>
      <c r="K812" s="447"/>
      <c r="L812" s="447"/>
      <c r="M812" s="447"/>
      <c r="N812" s="447"/>
      <c r="O812" s="447"/>
      <c r="P812" s="441"/>
      <c r="Q812" s="441"/>
      <c r="R812" s="441"/>
      <c r="S812" s="441"/>
      <c r="T812" s="441"/>
      <c r="U812" s="441"/>
      <c r="V812" s="441"/>
      <c r="W812" s="441"/>
      <c r="X812" s="441"/>
      <c r="Y812" s="441"/>
      <c r="Z812" s="441"/>
    </row>
    <row r="813" spans="1:26" ht="12.75" customHeight="1" x14ac:dyDescent="0.2">
      <c r="A813" s="441"/>
      <c r="B813" s="441"/>
      <c r="C813" s="447"/>
      <c r="D813" s="447"/>
      <c r="E813" s="447"/>
      <c r="F813" s="447"/>
      <c r="G813" s="447"/>
      <c r="H813" s="447"/>
      <c r="I813" s="447"/>
      <c r="J813" s="447"/>
      <c r="K813" s="447"/>
      <c r="L813" s="447"/>
      <c r="M813" s="447"/>
      <c r="N813" s="447"/>
      <c r="O813" s="447"/>
      <c r="P813" s="441"/>
      <c r="Q813" s="441"/>
      <c r="R813" s="441"/>
      <c r="S813" s="441"/>
      <c r="T813" s="441"/>
      <c r="U813" s="441"/>
      <c r="V813" s="441"/>
      <c r="W813" s="441"/>
      <c r="X813" s="441"/>
      <c r="Y813" s="441"/>
      <c r="Z813" s="441"/>
    </row>
    <row r="814" spans="1:26" ht="12.75" customHeight="1" x14ac:dyDescent="0.2">
      <c r="A814" s="441"/>
      <c r="B814" s="441"/>
      <c r="C814" s="447"/>
      <c r="D814" s="447"/>
      <c r="E814" s="447"/>
      <c r="F814" s="447"/>
      <c r="G814" s="447"/>
      <c r="H814" s="447"/>
      <c r="I814" s="447"/>
      <c r="J814" s="447"/>
      <c r="K814" s="447"/>
      <c r="L814" s="447"/>
      <c r="M814" s="447"/>
      <c r="N814" s="447"/>
      <c r="O814" s="447"/>
      <c r="P814" s="441"/>
      <c r="Q814" s="441"/>
      <c r="R814" s="441"/>
      <c r="S814" s="441"/>
      <c r="T814" s="441"/>
      <c r="U814" s="441"/>
      <c r="V814" s="441"/>
      <c r="W814" s="441"/>
      <c r="X814" s="441"/>
      <c r="Y814" s="441"/>
      <c r="Z814" s="441"/>
    </row>
    <row r="815" spans="1:26" ht="12.75" customHeight="1" x14ac:dyDescent="0.2">
      <c r="A815" s="441"/>
      <c r="B815" s="441"/>
      <c r="C815" s="447"/>
      <c r="D815" s="447"/>
      <c r="E815" s="447"/>
      <c r="F815" s="447"/>
      <c r="G815" s="447"/>
      <c r="H815" s="447"/>
      <c r="I815" s="447"/>
      <c r="J815" s="447"/>
      <c r="K815" s="447"/>
      <c r="L815" s="447"/>
      <c r="M815" s="447"/>
      <c r="N815" s="447"/>
      <c r="O815" s="447"/>
      <c r="P815" s="441"/>
      <c r="Q815" s="441"/>
      <c r="R815" s="441"/>
      <c r="S815" s="441"/>
      <c r="T815" s="441"/>
      <c r="U815" s="441"/>
      <c r="V815" s="441"/>
      <c r="W815" s="441"/>
      <c r="X815" s="441"/>
      <c r="Y815" s="441"/>
      <c r="Z815" s="441"/>
    </row>
    <row r="816" spans="1:26" ht="12.75" customHeight="1" x14ac:dyDescent="0.2">
      <c r="A816" s="441"/>
      <c r="B816" s="441"/>
      <c r="C816" s="447"/>
      <c r="D816" s="447"/>
      <c r="E816" s="447"/>
      <c r="F816" s="447"/>
      <c r="G816" s="447"/>
      <c r="H816" s="447"/>
      <c r="I816" s="447"/>
      <c r="J816" s="447"/>
      <c r="K816" s="447"/>
      <c r="L816" s="447"/>
      <c r="M816" s="447"/>
      <c r="N816" s="447"/>
      <c r="O816" s="447"/>
      <c r="P816" s="441"/>
      <c r="Q816" s="441"/>
      <c r="R816" s="441"/>
      <c r="S816" s="441"/>
      <c r="T816" s="441"/>
      <c r="U816" s="441"/>
      <c r="V816" s="441"/>
      <c r="W816" s="441"/>
      <c r="X816" s="441"/>
      <c r="Y816" s="441"/>
      <c r="Z816" s="441"/>
    </row>
    <row r="817" spans="1:26" ht="12.75" customHeight="1" x14ac:dyDescent="0.2">
      <c r="A817" s="441"/>
      <c r="B817" s="441"/>
      <c r="C817" s="447"/>
      <c r="D817" s="447"/>
      <c r="E817" s="447"/>
      <c r="F817" s="447"/>
      <c r="G817" s="447"/>
      <c r="H817" s="447"/>
      <c r="I817" s="447"/>
      <c r="J817" s="447"/>
      <c r="K817" s="447"/>
      <c r="L817" s="447"/>
      <c r="M817" s="447"/>
      <c r="N817" s="447"/>
      <c r="O817" s="447"/>
      <c r="P817" s="441"/>
      <c r="Q817" s="441"/>
      <c r="R817" s="441"/>
      <c r="S817" s="441"/>
      <c r="T817" s="441"/>
      <c r="U817" s="441"/>
      <c r="V817" s="441"/>
      <c r="W817" s="441"/>
      <c r="X817" s="441"/>
      <c r="Y817" s="441"/>
      <c r="Z817" s="441"/>
    </row>
    <row r="818" spans="1:26" ht="12.75" customHeight="1" x14ac:dyDescent="0.2">
      <c r="A818" s="441"/>
      <c r="B818" s="441"/>
      <c r="C818" s="447"/>
      <c r="D818" s="447"/>
      <c r="E818" s="447"/>
      <c r="F818" s="447"/>
      <c r="G818" s="447"/>
      <c r="H818" s="447"/>
      <c r="I818" s="447"/>
      <c r="J818" s="447"/>
      <c r="K818" s="447"/>
      <c r="L818" s="447"/>
      <c r="M818" s="447"/>
      <c r="N818" s="447"/>
      <c r="O818" s="447"/>
      <c r="P818" s="441"/>
      <c r="Q818" s="441"/>
      <c r="R818" s="441"/>
      <c r="S818" s="441"/>
      <c r="T818" s="441"/>
      <c r="U818" s="441"/>
      <c r="V818" s="441"/>
      <c r="W818" s="441"/>
      <c r="X818" s="441"/>
      <c r="Y818" s="441"/>
      <c r="Z818" s="441"/>
    </row>
    <row r="819" spans="1:26" ht="12.75" customHeight="1" x14ac:dyDescent="0.2">
      <c r="A819" s="441"/>
      <c r="B819" s="441"/>
      <c r="C819" s="447"/>
      <c r="D819" s="447"/>
      <c r="E819" s="447"/>
      <c r="F819" s="447"/>
      <c r="G819" s="447"/>
      <c r="H819" s="447"/>
      <c r="I819" s="447"/>
      <c r="J819" s="447"/>
      <c r="K819" s="447"/>
      <c r="L819" s="447"/>
      <c r="M819" s="447"/>
      <c r="N819" s="447"/>
      <c r="O819" s="447"/>
      <c r="P819" s="441"/>
      <c r="Q819" s="441"/>
      <c r="R819" s="441"/>
      <c r="S819" s="441"/>
      <c r="T819" s="441"/>
      <c r="U819" s="441"/>
      <c r="V819" s="441"/>
      <c r="W819" s="441"/>
      <c r="X819" s="441"/>
      <c r="Y819" s="441"/>
      <c r="Z819" s="441"/>
    </row>
    <row r="820" spans="1:26" ht="12.75" customHeight="1" x14ac:dyDescent="0.2">
      <c r="A820" s="441"/>
      <c r="B820" s="441"/>
      <c r="C820" s="447"/>
      <c r="D820" s="447"/>
      <c r="E820" s="447"/>
      <c r="F820" s="447"/>
      <c r="G820" s="447"/>
      <c r="H820" s="447"/>
      <c r="I820" s="447"/>
      <c r="J820" s="447"/>
      <c r="K820" s="447"/>
      <c r="L820" s="447"/>
      <c r="M820" s="447"/>
      <c r="N820" s="447"/>
      <c r="O820" s="447"/>
      <c r="P820" s="441"/>
      <c r="Q820" s="441"/>
      <c r="R820" s="441"/>
      <c r="S820" s="441"/>
      <c r="T820" s="441"/>
      <c r="U820" s="441"/>
      <c r="V820" s="441"/>
      <c r="W820" s="441"/>
      <c r="X820" s="441"/>
      <c r="Y820" s="441"/>
      <c r="Z820" s="441"/>
    </row>
    <row r="821" spans="1:26" ht="12.75" customHeight="1" x14ac:dyDescent="0.2">
      <c r="A821" s="441"/>
      <c r="B821" s="441"/>
      <c r="C821" s="447"/>
      <c r="D821" s="447"/>
      <c r="E821" s="447"/>
      <c r="F821" s="447"/>
      <c r="G821" s="447"/>
      <c r="H821" s="447"/>
      <c r="I821" s="447"/>
      <c r="J821" s="447"/>
      <c r="K821" s="447"/>
      <c r="L821" s="447"/>
      <c r="M821" s="447"/>
      <c r="N821" s="447"/>
      <c r="O821" s="447"/>
      <c r="P821" s="441"/>
      <c r="Q821" s="441"/>
      <c r="R821" s="441"/>
      <c r="S821" s="441"/>
      <c r="T821" s="441"/>
      <c r="U821" s="441"/>
      <c r="V821" s="441"/>
      <c r="W821" s="441"/>
      <c r="X821" s="441"/>
      <c r="Y821" s="441"/>
      <c r="Z821" s="441"/>
    </row>
    <row r="822" spans="1:26" ht="12.75" customHeight="1" x14ac:dyDescent="0.2">
      <c r="A822" s="441"/>
      <c r="B822" s="441"/>
      <c r="C822" s="447"/>
      <c r="D822" s="447"/>
      <c r="E822" s="447"/>
      <c r="F822" s="447"/>
      <c r="G822" s="447"/>
      <c r="H822" s="447"/>
      <c r="I822" s="447"/>
      <c r="J822" s="447"/>
      <c r="K822" s="447"/>
      <c r="L822" s="447"/>
      <c r="M822" s="447"/>
      <c r="N822" s="447"/>
      <c r="O822" s="447"/>
      <c r="P822" s="441"/>
      <c r="Q822" s="441"/>
      <c r="R822" s="441"/>
      <c r="S822" s="441"/>
      <c r="T822" s="441"/>
      <c r="U822" s="441"/>
      <c r="V822" s="441"/>
      <c r="W822" s="441"/>
      <c r="X822" s="441"/>
      <c r="Y822" s="441"/>
      <c r="Z822" s="441"/>
    </row>
    <row r="823" spans="1:26" ht="12.75" customHeight="1" x14ac:dyDescent="0.2">
      <c r="A823" s="441"/>
      <c r="B823" s="441"/>
      <c r="C823" s="447"/>
      <c r="D823" s="447"/>
      <c r="E823" s="447"/>
      <c r="F823" s="447"/>
      <c r="G823" s="447"/>
      <c r="H823" s="447"/>
      <c r="I823" s="447"/>
      <c r="J823" s="447"/>
      <c r="K823" s="447"/>
      <c r="L823" s="447"/>
      <c r="M823" s="447"/>
      <c r="N823" s="447"/>
      <c r="O823" s="447"/>
      <c r="P823" s="441"/>
      <c r="Q823" s="441"/>
      <c r="R823" s="441"/>
      <c r="S823" s="441"/>
      <c r="T823" s="441"/>
      <c r="U823" s="441"/>
      <c r="V823" s="441"/>
      <c r="W823" s="441"/>
      <c r="X823" s="441"/>
      <c r="Y823" s="441"/>
      <c r="Z823" s="441"/>
    </row>
    <row r="824" spans="1:26" ht="12.75" customHeight="1" x14ac:dyDescent="0.2">
      <c r="A824" s="441"/>
      <c r="B824" s="441"/>
      <c r="C824" s="447"/>
      <c r="D824" s="447"/>
      <c r="E824" s="447"/>
      <c r="F824" s="447"/>
      <c r="G824" s="447"/>
      <c r="H824" s="447"/>
      <c r="I824" s="447"/>
      <c r="J824" s="447"/>
      <c r="K824" s="447"/>
      <c r="L824" s="447"/>
      <c r="M824" s="447"/>
      <c r="N824" s="447"/>
      <c r="O824" s="447"/>
      <c r="P824" s="441"/>
      <c r="Q824" s="441"/>
      <c r="R824" s="441"/>
      <c r="S824" s="441"/>
      <c r="T824" s="441"/>
      <c r="U824" s="441"/>
      <c r="V824" s="441"/>
      <c r="W824" s="441"/>
      <c r="X824" s="441"/>
      <c r="Y824" s="441"/>
      <c r="Z824" s="441"/>
    </row>
    <row r="825" spans="1:26" ht="12.75" customHeight="1" x14ac:dyDescent="0.2">
      <c r="A825" s="441"/>
      <c r="B825" s="441"/>
      <c r="C825" s="447"/>
      <c r="D825" s="447"/>
      <c r="E825" s="447"/>
      <c r="F825" s="447"/>
      <c r="G825" s="447"/>
      <c r="H825" s="447"/>
      <c r="I825" s="447"/>
      <c r="J825" s="447"/>
      <c r="K825" s="447"/>
      <c r="L825" s="447"/>
      <c r="M825" s="447"/>
      <c r="N825" s="447"/>
      <c r="O825" s="447"/>
      <c r="P825" s="441"/>
      <c r="Q825" s="441"/>
      <c r="R825" s="441"/>
      <c r="S825" s="441"/>
      <c r="T825" s="441"/>
      <c r="U825" s="441"/>
      <c r="V825" s="441"/>
      <c r="W825" s="441"/>
      <c r="X825" s="441"/>
      <c r="Y825" s="441"/>
      <c r="Z825" s="441"/>
    </row>
    <row r="826" spans="1:26" ht="12.75" customHeight="1" x14ac:dyDescent="0.2">
      <c r="A826" s="441"/>
      <c r="B826" s="441"/>
      <c r="C826" s="447"/>
      <c r="D826" s="447"/>
      <c r="E826" s="447"/>
      <c r="F826" s="447"/>
      <c r="G826" s="447"/>
      <c r="H826" s="447"/>
      <c r="I826" s="447"/>
      <c r="J826" s="447"/>
      <c r="K826" s="447"/>
      <c r="L826" s="447"/>
      <c r="M826" s="447"/>
      <c r="N826" s="447"/>
      <c r="O826" s="447"/>
      <c r="P826" s="441"/>
      <c r="Q826" s="441"/>
      <c r="R826" s="441"/>
      <c r="S826" s="441"/>
      <c r="T826" s="441"/>
      <c r="U826" s="441"/>
      <c r="V826" s="441"/>
      <c r="W826" s="441"/>
      <c r="X826" s="441"/>
      <c r="Y826" s="441"/>
      <c r="Z826" s="441"/>
    </row>
    <row r="827" spans="1:26" ht="12.75" customHeight="1" x14ac:dyDescent="0.2">
      <c r="A827" s="441"/>
      <c r="B827" s="441"/>
      <c r="C827" s="447"/>
      <c r="D827" s="447"/>
      <c r="E827" s="447"/>
      <c r="F827" s="447"/>
      <c r="G827" s="447"/>
      <c r="H827" s="447"/>
      <c r="I827" s="447"/>
      <c r="J827" s="447"/>
      <c r="K827" s="447"/>
      <c r="L827" s="447"/>
      <c r="M827" s="447"/>
      <c r="N827" s="447"/>
      <c r="O827" s="447"/>
      <c r="P827" s="441"/>
      <c r="Q827" s="441"/>
      <c r="R827" s="441"/>
      <c r="S827" s="441"/>
      <c r="T827" s="441"/>
      <c r="U827" s="441"/>
      <c r="V827" s="441"/>
      <c r="W827" s="441"/>
      <c r="X827" s="441"/>
      <c r="Y827" s="441"/>
      <c r="Z827" s="441"/>
    </row>
    <row r="828" spans="1:26" ht="12.75" customHeight="1" x14ac:dyDescent="0.2">
      <c r="A828" s="441"/>
      <c r="B828" s="441"/>
      <c r="C828" s="447"/>
      <c r="D828" s="447"/>
      <c r="E828" s="447"/>
      <c r="F828" s="447"/>
      <c r="G828" s="447"/>
      <c r="H828" s="447"/>
      <c r="I828" s="447"/>
      <c r="J828" s="447"/>
      <c r="K828" s="447"/>
      <c r="L828" s="447"/>
      <c r="M828" s="447"/>
      <c r="N828" s="447"/>
      <c r="O828" s="447"/>
      <c r="P828" s="441"/>
      <c r="Q828" s="441"/>
      <c r="R828" s="441"/>
      <c r="S828" s="441"/>
      <c r="T828" s="441"/>
      <c r="U828" s="441"/>
      <c r="V828" s="441"/>
      <c r="W828" s="441"/>
      <c r="X828" s="441"/>
      <c r="Y828" s="441"/>
      <c r="Z828" s="441"/>
    </row>
    <row r="829" spans="1:26" ht="12.75" customHeight="1" x14ac:dyDescent="0.2">
      <c r="A829" s="441"/>
      <c r="B829" s="441"/>
      <c r="C829" s="447"/>
      <c r="D829" s="447"/>
      <c r="E829" s="447"/>
      <c r="F829" s="447"/>
      <c r="G829" s="447"/>
      <c r="H829" s="447"/>
      <c r="I829" s="447"/>
      <c r="J829" s="447"/>
      <c r="K829" s="447"/>
      <c r="L829" s="447"/>
      <c r="M829" s="447"/>
      <c r="N829" s="447"/>
      <c r="O829" s="447"/>
      <c r="P829" s="441"/>
      <c r="Q829" s="441"/>
      <c r="R829" s="441"/>
      <c r="S829" s="441"/>
      <c r="T829" s="441"/>
      <c r="U829" s="441"/>
      <c r="V829" s="441"/>
      <c r="W829" s="441"/>
      <c r="X829" s="441"/>
      <c r="Y829" s="441"/>
      <c r="Z829" s="441"/>
    </row>
    <row r="830" spans="1:26" ht="12.75" customHeight="1" x14ac:dyDescent="0.2">
      <c r="A830" s="441"/>
      <c r="B830" s="441"/>
      <c r="C830" s="447"/>
      <c r="D830" s="447"/>
      <c r="E830" s="447"/>
      <c r="F830" s="447"/>
      <c r="G830" s="447"/>
      <c r="H830" s="447"/>
      <c r="I830" s="447"/>
      <c r="J830" s="447"/>
      <c r="K830" s="447"/>
      <c r="L830" s="447"/>
      <c r="M830" s="447"/>
      <c r="N830" s="447"/>
      <c r="O830" s="447"/>
      <c r="P830" s="441"/>
      <c r="Q830" s="441"/>
      <c r="R830" s="441"/>
      <c r="S830" s="441"/>
      <c r="T830" s="441"/>
      <c r="U830" s="441"/>
      <c r="V830" s="441"/>
      <c r="W830" s="441"/>
      <c r="X830" s="441"/>
      <c r="Y830" s="441"/>
      <c r="Z830" s="441"/>
    </row>
    <row r="831" spans="1:26" ht="12.75" customHeight="1" x14ac:dyDescent="0.2">
      <c r="A831" s="441"/>
      <c r="B831" s="441"/>
      <c r="C831" s="447"/>
      <c r="D831" s="447"/>
      <c r="E831" s="447"/>
      <c r="F831" s="447"/>
      <c r="G831" s="447"/>
      <c r="H831" s="447"/>
      <c r="I831" s="447"/>
      <c r="J831" s="447"/>
      <c r="K831" s="447"/>
      <c r="L831" s="447"/>
      <c r="M831" s="447"/>
      <c r="N831" s="447"/>
      <c r="O831" s="447"/>
      <c r="P831" s="441"/>
      <c r="Q831" s="441"/>
      <c r="R831" s="441"/>
      <c r="S831" s="441"/>
      <c r="T831" s="441"/>
      <c r="U831" s="441"/>
      <c r="V831" s="441"/>
      <c r="W831" s="441"/>
      <c r="X831" s="441"/>
      <c r="Y831" s="441"/>
      <c r="Z831" s="441"/>
    </row>
    <row r="832" spans="1:26" ht="12.75" customHeight="1" x14ac:dyDescent="0.2">
      <c r="A832" s="441"/>
      <c r="B832" s="441"/>
      <c r="C832" s="447"/>
      <c r="D832" s="447"/>
      <c r="E832" s="447"/>
      <c r="F832" s="447"/>
      <c r="G832" s="447"/>
      <c r="H832" s="447"/>
      <c r="I832" s="447"/>
      <c r="J832" s="447"/>
      <c r="K832" s="447"/>
      <c r="L832" s="447"/>
      <c r="M832" s="447"/>
      <c r="N832" s="447"/>
      <c r="O832" s="447"/>
      <c r="P832" s="441"/>
      <c r="Q832" s="441"/>
      <c r="R832" s="441"/>
      <c r="S832" s="441"/>
      <c r="T832" s="441"/>
      <c r="U832" s="441"/>
      <c r="V832" s="441"/>
      <c r="W832" s="441"/>
      <c r="X832" s="441"/>
      <c r="Y832" s="441"/>
      <c r="Z832" s="441"/>
    </row>
    <row r="833" spans="1:26" ht="12.75" customHeight="1" x14ac:dyDescent="0.2">
      <c r="A833" s="441"/>
      <c r="B833" s="441"/>
      <c r="C833" s="447"/>
      <c r="D833" s="447"/>
      <c r="E833" s="447"/>
      <c r="F833" s="447"/>
      <c r="G833" s="447"/>
      <c r="H833" s="447"/>
      <c r="I833" s="447"/>
      <c r="J833" s="447"/>
      <c r="K833" s="447"/>
      <c r="L833" s="447"/>
      <c r="M833" s="447"/>
      <c r="N833" s="447"/>
      <c r="O833" s="447"/>
      <c r="P833" s="441"/>
      <c r="Q833" s="441"/>
      <c r="R833" s="441"/>
      <c r="S833" s="441"/>
      <c r="T833" s="441"/>
      <c r="U833" s="441"/>
      <c r="V833" s="441"/>
      <c r="W833" s="441"/>
      <c r="X833" s="441"/>
      <c r="Y833" s="441"/>
      <c r="Z833" s="441"/>
    </row>
    <row r="834" spans="1:26" ht="12.75" customHeight="1" x14ac:dyDescent="0.2">
      <c r="A834" s="441"/>
      <c r="B834" s="441"/>
      <c r="C834" s="447"/>
      <c r="D834" s="447"/>
      <c r="E834" s="447"/>
      <c r="F834" s="447"/>
      <c r="G834" s="447"/>
      <c r="H834" s="447"/>
      <c r="I834" s="447"/>
      <c r="J834" s="447"/>
      <c r="K834" s="447"/>
      <c r="L834" s="447"/>
      <c r="M834" s="447"/>
      <c r="N834" s="447"/>
      <c r="O834" s="447"/>
      <c r="P834" s="441"/>
      <c r="Q834" s="441"/>
      <c r="R834" s="441"/>
      <c r="S834" s="441"/>
      <c r="T834" s="441"/>
      <c r="U834" s="441"/>
      <c r="V834" s="441"/>
      <c r="W834" s="441"/>
      <c r="X834" s="441"/>
      <c r="Y834" s="441"/>
      <c r="Z834" s="441"/>
    </row>
    <row r="835" spans="1:26" ht="12.75" customHeight="1" x14ac:dyDescent="0.2">
      <c r="A835" s="441"/>
      <c r="B835" s="441"/>
      <c r="C835" s="447"/>
      <c r="D835" s="447"/>
      <c r="E835" s="447"/>
      <c r="F835" s="447"/>
      <c r="G835" s="447"/>
      <c r="H835" s="447"/>
      <c r="I835" s="447"/>
      <c r="J835" s="447"/>
      <c r="K835" s="447"/>
      <c r="L835" s="447"/>
      <c r="M835" s="447"/>
      <c r="N835" s="447"/>
      <c r="O835" s="447"/>
      <c r="P835" s="441"/>
      <c r="Q835" s="441"/>
      <c r="R835" s="441"/>
      <c r="S835" s="441"/>
      <c r="T835" s="441"/>
      <c r="U835" s="441"/>
      <c r="V835" s="441"/>
      <c r="W835" s="441"/>
      <c r="X835" s="441"/>
      <c r="Y835" s="441"/>
      <c r="Z835" s="441"/>
    </row>
    <row r="836" spans="1:26" ht="12.75" customHeight="1" x14ac:dyDescent="0.2">
      <c r="A836" s="441"/>
      <c r="B836" s="441"/>
      <c r="C836" s="447"/>
      <c r="D836" s="447"/>
      <c r="E836" s="447"/>
      <c r="F836" s="447"/>
      <c r="G836" s="447"/>
      <c r="H836" s="447"/>
      <c r="I836" s="447"/>
      <c r="J836" s="447"/>
      <c r="K836" s="447"/>
      <c r="L836" s="447"/>
      <c r="M836" s="447"/>
      <c r="N836" s="447"/>
      <c r="O836" s="447"/>
      <c r="P836" s="441"/>
      <c r="Q836" s="441"/>
      <c r="R836" s="441"/>
      <c r="S836" s="441"/>
      <c r="T836" s="441"/>
      <c r="U836" s="441"/>
      <c r="V836" s="441"/>
      <c r="W836" s="441"/>
      <c r="X836" s="441"/>
      <c r="Y836" s="441"/>
      <c r="Z836" s="441"/>
    </row>
    <row r="837" spans="1:26" ht="12.75" customHeight="1" x14ac:dyDescent="0.2">
      <c r="A837" s="441"/>
      <c r="B837" s="441"/>
      <c r="C837" s="447"/>
      <c r="D837" s="447"/>
      <c r="E837" s="447"/>
      <c r="F837" s="447"/>
      <c r="G837" s="447"/>
      <c r="H837" s="447"/>
      <c r="I837" s="447"/>
      <c r="J837" s="447"/>
      <c r="K837" s="447"/>
      <c r="L837" s="447"/>
      <c r="M837" s="447"/>
      <c r="N837" s="447"/>
      <c r="O837" s="447"/>
      <c r="P837" s="441"/>
      <c r="Q837" s="441"/>
      <c r="R837" s="441"/>
      <c r="S837" s="441"/>
      <c r="T837" s="441"/>
      <c r="U837" s="441"/>
      <c r="V837" s="441"/>
      <c r="W837" s="441"/>
      <c r="X837" s="441"/>
      <c r="Y837" s="441"/>
      <c r="Z837" s="441"/>
    </row>
    <row r="838" spans="1:26" ht="12.75" customHeight="1" x14ac:dyDescent="0.2">
      <c r="A838" s="441"/>
      <c r="B838" s="441"/>
      <c r="C838" s="447"/>
      <c r="D838" s="447"/>
      <c r="E838" s="447"/>
      <c r="F838" s="447"/>
      <c r="G838" s="447"/>
      <c r="H838" s="447"/>
      <c r="I838" s="447"/>
      <c r="J838" s="447"/>
      <c r="K838" s="447"/>
      <c r="L838" s="447"/>
      <c r="M838" s="447"/>
      <c r="N838" s="447"/>
      <c r="O838" s="447"/>
      <c r="P838" s="441"/>
      <c r="Q838" s="441"/>
      <c r="R838" s="441"/>
      <c r="S838" s="441"/>
      <c r="T838" s="441"/>
      <c r="U838" s="441"/>
      <c r="V838" s="441"/>
      <c r="W838" s="441"/>
      <c r="X838" s="441"/>
      <c r="Y838" s="441"/>
      <c r="Z838" s="441"/>
    </row>
    <row r="839" spans="1:26" ht="12.75" customHeight="1" x14ac:dyDescent="0.2">
      <c r="A839" s="441"/>
      <c r="B839" s="441"/>
      <c r="C839" s="447"/>
      <c r="D839" s="447"/>
      <c r="E839" s="447"/>
      <c r="F839" s="447"/>
      <c r="G839" s="447"/>
      <c r="H839" s="447"/>
      <c r="I839" s="447"/>
      <c r="J839" s="447"/>
      <c r="K839" s="447"/>
      <c r="L839" s="447"/>
      <c r="M839" s="447"/>
      <c r="N839" s="447"/>
      <c r="O839" s="447"/>
      <c r="P839" s="441"/>
      <c r="Q839" s="441"/>
      <c r="R839" s="441"/>
      <c r="S839" s="441"/>
      <c r="T839" s="441"/>
      <c r="U839" s="441"/>
      <c r="V839" s="441"/>
      <c r="W839" s="441"/>
      <c r="X839" s="441"/>
      <c r="Y839" s="441"/>
      <c r="Z839" s="441"/>
    </row>
    <row r="840" spans="1:26" ht="12.75" customHeight="1" x14ac:dyDescent="0.2">
      <c r="A840" s="441"/>
      <c r="B840" s="441"/>
      <c r="C840" s="447"/>
      <c r="D840" s="447"/>
      <c r="E840" s="447"/>
      <c r="F840" s="447"/>
      <c r="G840" s="447"/>
      <c r="H840" s="447"/>
      <c r="I840" s="447"/>
      <c r="J840" s="447"/>
      <c r="K840" s="447"/>
      <c r="L840" s="447"/>
      <c r="M840" s="447"/>
      <c r="N840" s="447"/>
      <c r="O840" s="447"/>
      <c r="P840" s="441"/>
      <c r="Q840" s="441"/>
      <c r="R840" s="441"/>
      <c r="S840" s="441"/>
      <c r="T840" s="441"/>
      <c r="U840" s="441"/>
      <c r="V840" s="441"/>
      <c r="W840" s="441"/>
      <c r="X840" s="441"/>
      <c r="Y840" s="441"/>
      <c r="Z840" s="441"/>
    </row>
    <row r="841" spans="1:26" ht="12.75" customHeight="1" x14ac:dyDescent="0.2">
      <c r="A841" s="441"/>
      <c r="B841" s="441"/>
      <c r="C841" s="447"/>
      <c r="D841" s="447"/>
      <c r="E841" s="447"/>
      <c r="F841" s="447"/>
      <c r="G841" s="447"/>
      <c r="H841" s="447"/>
      <c r="I841" s="447"/>
      <c r="J841" s="447"/>
      <c r="K841" s="447"/>
      <c r="L841" s="447"/>
      <c r="M841" s="447"/>
      <c r="N841" s="447"/>
      <c r="O841" s="447"/>
      <c r="P841" s="441"/>
      <c r="Q841" s="441"/>
      <c r="R841" s="441"/>
      <c r="S841" s="441"/>
      <c r="T841" s="441"/>
      <c r="U841" s="441"/>
      <c r="V841" s="441"/>
      <c r="W841" s="441"/>
      <c r="X841" s="441"/>
      <c r="Y841" s="441"/>
      <c r="Z841" s="441"/>
    </row>
    <row r="842" spans="1:26" ht="12.75" customHeight="1" x14ac:dyDescent="0.2">
      <c r="A842" s="441"/>
      <c r="B842" s="441"/>
      <c r="C842" s="447"/>
      <c r="D842" s="447"/>
      <c r="E842" s="447"/>
      <c r="F842" s="447"/>
      <c r="G842" s="447"/>
      <c r="H842" s="447"/>
      <c r="I842" s="447"/>
      <c r="J842" s="447"/>
      <c r="K842" s="447"/>
      <c r="L842" s="447"/>
      <c r="M842" s="447"/>
      <c r="N842" s="447"/>
      <c r="O842" s="447"/>
      <c r="P842" s="441"/>
      <c r="Q842" s="441"/>
      <c r="R842" s="441"/>
      <c r="S842" s="441"/>
      <c r="T842" s="441"/>
      <c r="U842" s="441"/>
      <c r="V842" s="441"/>
      <c r="W842" s="441"/>
      <c r="X842" s="441"/>
      <c r="Y842" s="441"/>
      <c r="Z842" s="441"/>
    </row>
    <row r="843" spans="1:26" ht="12.75" customHeight="1" x14ac:dyDescent="0.2">
      <c r="A843" s="441"/>
      <c r="B843" s="441"/>
      <c r="C843" s="447"/>
      <c r="D843" s="447"/>
      <c r="E843" s="447"/>
      <c r="F843" s="447"/>
      <c r="G843" s="447"/>
      <c r="H843" s="447"/>
      <c r="I843" s="447"/>
      <c r="J843" s="447"/>
      <c r="K843" s="447"/>
      <c r="L843" s="447"/>
      <c r="M843" s="447"/>
      <c r="N843" s="447"/>
      <c r="O843" s="447"/>
      <c r="P843" s="441"/>
      <c r="Q843" s="441"/>
      <c r="R843" s="441"/>
      <c r="S843" s="441"/>
      <c r="T843" s="441"/>
      <c r="U843" s="441"/>
      <c r="V843" s="441"/>
      <c r="W843" s="441"/>
      <c r="X843" s="441"/>
      <c r="Y843" s="441"/>
      <c r="Z843" s="441"/>
    </row>
    <row r="844" spans="1:26" ht="12.75" customHeight="1" x14ac:dyDescent="0.2">
      <c r="A844" s="441"/>
      <c r="B844" s="441"/>
      <c r="C844" s="447"/>
      <c r="D844" s="447"/>
      <c r="E844" s="447"/>
      <c r="F844" s="447"/>
      <c r="G844" s="447"/>
      <c r="H844" s="447"/>
      <c r="I844" s="447"/>
      <c r="J844" s="447"/>
      <c r="K844" s="447"/>
      <c r="L844" s="447"/>
      <c r="M844" s="447"/>
      <c r="N844" s="447"/>
      <c r="O844" s="447"/>
      <c r="P844" s="441"/>
      <c r="Q844" s="441"/>
      <c r="R844" s="441"/>
      <c r="S844" s="441"/>
      <c r="T844" s="441"/>
      <c r="U844" s="441"/>
      <c r="V844" s="441"/>
      <c r="W844" s="441"/>
      <c r="X844" s="441"/>
      <c r="Y844" s="441"/>
      <c r="Z844" s="441"/>
    </row>
    <row r="845" spans="1:26" ht="12.75" customHeight="1" x14ac:dyDescent="0.2">
      <c r="A845" s="441"/>
      <c r="B845" s="441"/>
      <c r="C845" s="447"/>
      <c r="D845" s="447"/>
      <c r="E845" s="447"/>
      <c r="F845" s="447"/>
      <c r="G845" s="447"/>
      <c r="H845" s="447"/>
      <c r="I845" s="447"/>
      <c r="J845" s="447"/>
      <c r="K845" s="447"/>
      <c r="L845" s="447"/>
      <c r="M845" s="447"/>
      <c r="N845" s="447"/>
      <c r="O845" s="447"/>
      <c r="P845" s="441"/>
      <c r="Q845" s="441"/>
      <c r="R845" s="441"/>
      <c r="S845" s="441"/>
      <c r="T845" s="441"/>
      <c r="U845" s="441"/>
      <c r="V845" s="441"/>
      <c r="W845" s="441"/>
      <c r="X845" s="441"/>
      <c r="Y845" s="441"/>
      <c r="Z845" s="441"/>
    </row>
    <row r="846" spans="1:26" ht="12.75" customHeight="1" x14ac:dyDescent="0.2">
      <c r="A846" s="441"/>
      <c r="B846" s="441"/>
      <c r="C846" s="447"/>
      <c r="D846" s="447"/>
      <c r="E846" s="447"/>
      <c r="F846" s="447"/>
      <c r="G846" s="447"/>
      <c r="H846" s="447"/>
      <c r="I846" s="447"/>
      <c r="J846" s="447"/>
      <c r="K846" s="447"/>
      <c r="L846" s="447"/>
      <c r="M846" s="447"/>
      <c r="N846" s="447"/>
      <c r="O846" s="447"/>
      <c r="P846" s="441"/>
      <c r="Q846" s="441"/>
      <c r="R846" s="441"/>
      <c r="S846" s="441"/>
      <c r="T846" s="441"/>
      <c r="U846" s="441"/>
      <c r="V846" s="441"/>
      <c r="W846" s="441"/>
      <c r="X846" s="441"/>
      <c r="Y846" s="441"/>
      <c r="Z846" s="441"/>
    </row>
    <row r="847" spans="1:26" ht="12.75" customHeight="1" x14ac:dyDescent="0.2">
      <c r="A847" s="441"/>
      <c r="B847" s="441"/>
      <c r="C847" s="447"/>
      <c r="D847" s="447"/>
      <c r="E847" s="447"/>
      <c r="F847" s="447"/>
      <c r="G847" s="447"/>
      <c r="H847" s="447"/>
      <c r="I847" s="447"/>
      <c r="J847" s="447"/>
      <c r="K847" s="447"/>
      <c r="L847" s="447"/>
      <c r="M847" s="447"/>
      <c r="N847" s="447"/>
      <c r="O847" s="447"/>
      <c r="P847" s="441"/>
      <c r="Q847" s="441"/>
      <c r="R847" s="441"/>
      <c r="S847" s="441"/>
      <c r="T847" s="441"/>
      <c r="U847" s="441"/>
      <c r="V847" s="441"/>
      <c r="W847" s="441"/>
      <c r="X847" s="441"/>
      <c r="Y847" s="441"/>
      <c r="Z847" s="441"/>
    </row>
    <row r="848" spans="1:26" ht="12.75" customHeight="1" x14ac:dyDescent="0.2">
      <c r="A848" s="441"/>
      <c r="B848" s="441"/>
      <c r="C848" s="447"/>
      <c r="D848" s="447"/>
      <c r="E848" s="447"/>
      <c r="F848" s="447"/>
      <c r="G848" s="447"/>
      <c r="H848" s="447"/>
      <c r="I848" s="447"/>
      <c r="J848" s="447"/>
      <c r="K848" s="447"/>
      <c r="L848" s="447"/>
      <c r="M848" s="447"/>
      <c r="N848" s="447"/>
      <c r="O848" s="447"/>
      <c r="P848" s="441"/>
      <c r="Q848" s="441"/>
      <c r="R848" s="441"/>
      <c r="S848" s="441"/>
      <c r="T848" s="441"/>
      <c r="U848" s="441"/>
      <c r="V848" s="441"/>
      <c r="W848" s="441"/>
      <c r="X848" s="441"/>
      <c r="Y848" s="441"/>
      <c r="Z848" s="441"/>
    </row>
    <row r="849" spans="1:26" ht="12.75" customHeight="1" x14ac:dyDescent="0.2">
      <c r="A849" s="441"/>
      <c r="B849" s="441"/>
      <c r="C849" s="447"/>
      <c r="D849" s="447"/>
      <c r="E849" s="447"/>
      <c r="F849" s="447"/>
      <c r="G849" s="447"/>
      <c r="H849" s="447"/>
      <c r="I849" s="447"/>
      <c r="J849" s="447"/>
      <c r="K849" s="447"/>
      <c r="L849" s="447"/>
      <c r="M849" s="447"/>
      <c r="N849" s="447"/>
      <c r="O849" s="447"/>
      <c r="P849" s="441"/>
      <c r="Q849" s="441"/>
      <c r="R849" s="441"/>
      <c r="S849" s="441"/>
      <c r="T849" s="441"/>
      <c r="U849" s="441"/>
      <c r="V849" s="441"/>
      <c r="W849" s="441"/>
      <c r="X849" s="441"/>
      <c r="Y849" s="441"/>
      <c r="Z849" s="441"/>
    </row>
    <row r="850" spans="1:26" ht="12.75" customHeight="1" x14ac:dyDescent="0.2">
      <c r="A850" s="441"/>
      <c r="B850" s="441"/>
      <c r="C850" s="447"/>
      <c r="D850" s="447"/>
      <c r="E850" s="447"/>
      <c r="F850" s="447"/>
      <c r="G850" s="447"/>
      <c r="H850" s="447"/>
      <c r="I850" s="447"/>
      <c r="J850" s="447"/>
      <c r="K850" s="447"/>
      <c r="L850" s="447"/>
      <c r="M850" s="447"/>
      <c r="N850" s="447"/>
      <c r="O850" s="447"/>
      <c r="P850" s="441"/>
      <c r="Q850" s="441"/>
      <c r="R850" s="441"/>
      <c r="S850" s="441"/>
      <c r="T850" s="441"/>
      <c r="U850" s="441"/>
      <c r="V850" s="441"/>
      <c r="W850" s="441"/>
      <c r="X850" s="441"/>
      <c r="Y850" s="441"/>
      <c r="Z850" s="441"/>
    </row>
    <row r="851" spans="1:26" ht="12.75" customHeight="1" x14ac:dyDescent="0.2">
      <c r="A851" s="441"/>
      <c r="B851" s="441"/>
      <c r="C851" s="447"/>
      <c r="D851" s="447"/>
      <c r="E851" s="447"/>
      <c r="F851" s="447"/>
      <c r="G851" s="447"/>
      <c r="H851" s="447"/>
      <c r="I851" s="447"/>
      <c r="J851" s="447"/>
      <c r="K851" s="447"/>
      <c r="L851" s="447"/>
      <c r="M851" s="447"/>
      <c r="N851" s="447"/>
      <c r="O851" s="447"/>
      <c r="P851" s="441"/>
      <c r="Q851" s="441"/>
      <c r="R851" s="441"/>
      <c r="S851" s="441"/>
      <c r="T851" s="441"/>
      <c r="U851" s="441"/>
      <c r="V851" s="441"/>
      <c r="W851" s="441"/>
      <c r="X851" s="441"/>
      <c r="Y851" s="441"/>
      <c r="Z851" s="441"/>
    </row>
    <row r="852" spans="1:26" ht="12.75" customHeight="1" x14ac:dyDescent="0.2">
      <c r="A852" s="441"/>
      <c r="B852" s="441"/>
      <c r="C852" s="447"/>
      <c r="D852" s="447"/>
      <c r="E852" s="447"/>
      <c r="F852" s="447"/>
      <c r="G852" s="447"/>
      <c r="H852" s="447"/>
      <c r="I852" s="447"/>
      <c r="J852" s="447"/>
      <c r="K852" s="447"/>
      <c r="L852" s="447"/>
      <c r="M852" s="447"/>
      <c r="N852" s="447"/>
      <c r="O852" s="447"/>
      <c r="P852" s="441"/>
      <c r="Q852" s="441"/>
      <c r="R852" s="441"/>
      <c r="S852" s="441"/>
      <c r="T852" s="441"/>
      <c r="U852" s="441"/>
      <c r="V852" s="441"/>
      <c r="W852" s="441"/>
      <c r="X852" s="441"/>
      <c r="Y852" s="441"/>
      <c r="Z852" s="441"/>
    </row>
    <row r="853" spans="1:26" ht="12.75" customHeight="1" x14ac:dyDescent="0.2">
      <c r="A853" s="441"/>
      <c r="B853" s="441"/>
      <c r="C853" s="447"/>
      <c r="D853" s="447"/>
      <c r="E853" s="447"/>
      <c r="F853" s="447"/>
      <c r="G853" s="447"/>
      <c r="H853" s="447"/>
      <c r="I853" s="447"/>
      <c r="J853" s="447"/>
      <c r="K853" s="447"/>
      <c r="L853" s="447"/>
      <c r="M853" s="447"/>
      <c r="N853" s="447"/>
      <c r="O853" s="447"/>
      <c r="P853" s="441"/>
      <c r="Q853" s="441"/>
      <c r="R853" s="441"/>
      <c r="S853" s="441"/>
      <c r="T853" s="441"/>
      <c r="U853" s="441"/>
      <c r="V853" s="441"/>
      <c r="W853" s="441"/>
      <c r="X853" s="441"/>
      <c r="Y853" s="441"/>
      <c r="Z853" s="441"/>
    </row>
    <row r="854" spans="1:26" ht="12.75" customHeight="1" x14ac:dyDescent="0.2">
      <c r="A854" s="441"/>
      <c r="B854" s="441"/>
      <c r="C854" s="447"/>
      <c r="D854" s="447"/>
      <c r="E854" s="447"/>
      <c r="F854" s="447"/>
      <c r="G854" s="447"/>
      <c r="H854" s="447"/>
      <c r="I854" s="447"/>
      <c r="J854" s="447"/>
      <c r="K854" s="447"/>
      <c r="L854" s="447"/>
      <c r="M854" s="447"/>
      <c r="N854" s="447"/>
      <c r="O854" s="447"/>
      <c r="P854" s="441"/>
      <c r="Q854" s="441"/>
      <c r="R854" s="441"/>
      <c r="S854" s="441"/>
      <c r="T854" s="441"/>
      <c r="U854" s="441"/>
      <c r="V854" s="441"/>
      <c r="W854" s="441"/>
      <c r="X854" s="441"/>
      <c r="Y854" s="441"/>
      <c r="Z854" s="441"/>
    </row>
    <row r="855" spans="1:26" ht="12.75" customHeight="1" x14ac:dyDescent="0.2">
      <c r="A855" s="441"/>
      <c r="B855" s="441"/>
      <c r="C855" s="447"/>
      <c r="D855" s="447"/>
      <c r="E855" s="447"/>
      <c r="F855" s="447"/>
      <c r="G855" s="447"/>
      <c r="H855" s="447"/>
      <c r="I855" s="447"/>
      <c r="J855" s="447"/>
      <c r="K855" s="447"/>
      <c r="L855" s="447"/>
      <c r="M855" s="447"/>
      <c r="N855" s="447"/>
      <c r="O855" s="447"/>
      <c r="P855" s="441"/>
      <c r="Q855" s="441"/>
      <c r="R855" s="441"/>
      <c r="S855" s="441"/>
      <c r="T855" s="441"/>
      <c r="U855" s="441"/>
      <c r="V855" s="441"/>
      <c r="W855" s="441"/>
      <c r="X855" s="441"/>
      <c r="Y855" s="441"/>
      <c r="Z855" s="441"/>
    </row>
    <row r="856" spans="1:26" ht="12.75" customHeight="1" x14ac:dyDescent="0.2">
      <c r="A856" s="441"/>
      <c r="B856" s="441"/>
      <c r="C856" s="447"/>
      <c r="D856" s="447"/>
      <c r="E856" s="447"/>
      <c r="F856" s="447"/>
      <c r="G856" s="447"/>
      <c r="H856" s="447"/>
      <c r="I856" s="447"/>
      <c r="J856" s="447"/>
      <c r="K856" s="447"/>
      <c r="L856" s="447"/>
      <c r="M856" s="447"/>
      <c r="N856" s="447"/>
      <c r="O856" s="447"/>
      <c r="P856" s="441"/>
      <c r="Q856" s="441"/>
      <c r="R856" s="441"/>
      <c r="S856" s="441"/>
      <c r="T856" s="441"/>
      <c r="U856" s="441"/>
      <c r="V856" s="441"/>
      <c r="W856" s="441"/>
      <c r="X856" s="441"/>
      <c r="Y856" s="441"/>
      <c r="Z856" s="441"/>
    </row>
    <row r="857" spans="1:26" ht="12.75" customHeight="1" x14ac:dyDescent="0.2">
      <c r="A857" s="441"/>
      <c r="B857" s="441"/>
      <c r="C857" s="447"/>
      <c r="D857" s="447"/>
      <c r="E857" s="447"/>
      <c r="F857" s="447"/>
      <c r="G857" s="447"/>
      <c r="H857" s="447"/>
      <c r="I857" s="447"/>
      <c r="J857" s="447"/>
      <c r="K857" s="447"/>
      <c r="L857" s="447"/>
      <c r="M857" s="447"/>
      <c r="N857" s="447"/>
      <c r="O857" s="447"/>
      <c r="P857" s="441"/>
      <c r="Q857" s="441"/>
      <c r="R857" s="441"/>
      <c r="S857" s="441"/>
      <c r="T857" s="441"/>
      <c r="U857" s="441"/>
      <c r="V857" s="441"/>
      <c r="W857" s="441"/>
      <c r="X857" s="441"/>
      <c r="Y857" s="441"/>
      <c r="Z857" s="441"/>
    </row>
    <row r="858" spans="1:26" ht="12.75" customHeight="1" x14ac:dyDescent="0.2">
      <c r="A858" s="441"/>
      <c r="B858" s="441"/>
      <c r="C858" s="447"/>
      <c r="D858" s="447"/>
      <c r="E858" s="447"/>
      <c r="F858" s="447"/>
      <c r="G858" s="447"/>
      <c r="H858" s="447"/>
      <c r="I858" s="447"/>
      <c r="J858" s="447"/>
      <c r="K858" s="447"/>
      <c r="L858" s="447"/>
      <c r="M858" s="447"/>
      <c r="N858" s="447"/>
      <c r="O858" s="447"/>
      <c r="P858" s="441"/>
      <c r="Q858" s="441"/>
      <c r="R858" s="441"/>
      <c r="S858" s="441"/>
      <c r="T858" s="441"/>
      <c r="U858" s="441"/>
      <c r="V858" s="441"/>
      <c r="W858" s="441"/>
      <c r="X858" s="441"/>
      <c r="Y858" s="441"/>
      <c r="Z858" s="441"/>
    </row>
    <row r="859" spans="1:26" ht="12.75" customHeight="1" x14ac:dyDescent="0.2">
      <c r="A859" s="441"/>
      <c r="B859" s="441"/>
      <c r="C859" s="447"/>
      <c r="D859" s="447"/>
      <c r="E859" s="447"/>
      <c r="F859" s="447"/>
      <c r="G859" s="447"/>
      <c r="H859" s="447"/>
      <c r="I859" s="447"/>
      <c r="J859" s="447"/>
      <c r="K859" s="447"/>
      <c r="L859" s="447"/>
      <c r="M859" s="447"/>
      <c r="N859" s="447"/>
      <c r="O859" s="447"/>
      <c r="P859" s="441"/>
      <c r="Q859" s="441"/>
      <c r="R859" s="441"/>
      <c r="S859" s="441"/>
      <c r="T859" s="441"/>
      <c r="U859" s="441"/>
      <c r="V859" s="441"/>
      <c r="W859" s="441"/>
      <c r="X859" s="441"/>
      <c r="Y859" s="441"/>
      <c r="Z859" s="441"/>
    </row>
    <row r="860" spans="1:26" ht="12.75" customHeight="1" x14ac:dyDescent="0.2">
      <c r="A860" s="441"/>
      <c r="B860" s="441"/>
      <c r="C860" s="447"/>
      <c r="D860" s="447"/>
      <c r="E860" s="447"/>
      <c r="F860" s="447"/>
      <c r="G860" s="447"/>
      <c r="H860" s="447"/>
      <c r="I860" s="447"/>
      <c r="J860" s="447"/>
      <c r="K860" s="447"/>
      <c r="L860" s="447"/>
      <c r="M860" s="447"/>
      <c r="N860" s="447"/>
      <c r="O860" s="447"/>
      <c r="P860" s="441"/>
      <c r="Q860" s="441"/>
      <c r="R860" s="441"/>
      <c r="S860" s="441"/>
      <c r="T860" s="441"/>
      <c r="U860" s="441"/>
      <c r="V860" s="441"/>
      <c r="W860" s="441"/>
      <c r="X860" s="441"/>
      <c r="Y860" s="441"/>
      <c r="Z860" s="441"/>
    </row>
    <row r="861" spans="1:26" ht="12.75" customHeight="1" x14ac:dyDescent="0.2">
      <c r="A861" s="441"/>
      <c r="B861" s="441"/>
      <c r="C861" s="447"/>
      <c r="D861" s="447"/>
      <c r="E861" s="447"/>
      <c r="F861" s="447"/>
      <c r="G861" s="447"/>
      <c r="H861" s="447"/>
      <c r="I861" s="447"/>
      <c r="J861" s="447"/>
      <c r="K861" s="447"/>
      <c r="L861" s="447"/>
      <c r="M861" s="447"/>
      <c r="N861" s="447"/>
      <c r="O861" s="447"/>
      <c r="P861" s="441"/>
      <c r="Q861" s="441"/>
      <c r="R861" s="441"/>
      <c r="S861" s="441"/>
      <c r="T861" s="441"/>
      <c r="U861" s="441"/>
      <c r="V861" s="441"/>
      <c r="W861" s="441"/>
      <c r="X861" s="441"/>
      <c r="Y861" s="441"/>
      <c r="Z861" s="441"/>
    </row>
    <row r="862" spans="1:26" ht="12.75" customHeight="1" x14ac:dyDescent="0.2">
      <c r="A862" s="441"/>
      <c r="B862" s="441"/>
      <c r="C862" s="447"/>
      <c r="D862" s="447"/>
      <c r="E862" s="447"/>
      <c r="F862" s="447"/>
      <c r="G862" s="447"/>
      <c r="H862" s="447"/>
      <c r="I862" s="447"/>
      <c r="J862" s="447"/>
      <c r="K862" s="447"/>
      <c r="L862" s="447"/>
      <c r="M862" s="447"/>
      <c r="N862" s="447"/>
      <c r="O862" s="447"/>
      <c r="P862" s="441"/>
      <c r="Q862" s="441"/>
      <c r="R862" s="441"/>
      <c r="S862" s="441"/>
      <c r="T862" s="441"/>
      <c r="U862" s="441"/>
      <c r="V862" s="441"/>
      <c r="W862" s="441"/>
      <c r="X862" s="441"/>
      <c r="Y862" s="441"/>
      <c r="Z862" s="441"/>
    </row>
    <row r="863" spans="1:26" ht="12.75" customHeight="1" x14ac:dyDescent="0.2">
      <c r="A863" s="441"/>
      <c r="B863" s="441"/>
      <c r="C863" s="447"/>
      <c r="D863" s="447"/>
      <c r="E863" s="447"/>
      <c r="F863" s="447"/>
      <c r="G863" s="447"/>
      <c r="H863" s="447"/>
      <c r="I863" s="447"/>
      <c r="J863" s="447"/>
      <c r="K863" s="447"/>
      <c r="L863" s="447"/>
      <c r="M863" s="447"/>
      <c r="N863" s="447"/>
      <c r="O863" s="447"/>
      <c r="P863" s="441"/>
      <c r="Q863" s="441"/>
      <c r="R863" s="441"/>
      <c r="S863" s="441"/>
      <c r="T863" s="441"/>
      <c r="U863" s="441"/>
      <c r="V863" s="441"/>
      <c r="W863" s="441"/>
      <c r="X863" s="441"/>
      <c r="Y863" s="441"/>
      <c r="Z863" s="441"/>
    </row>
    <row r="864" spans="1:26" ht="12.75" customHeight="1" x14ac:dyDescent="0.2">
      <c r="A864" s="441"/>
      <c r="B864" s="441"/>
      <c r="C864" s="447"/>
      <c r="D864" s="447"/>
      <c r="E864" s="447"/>
      <c r="F864" s="447"/>
      <c r="G864" s="447"/>
      <c r="H864" s="447"/>
      <c r="I864" s="447"/>
      <c r="J864" s="447"/>
      <c r="K864" s="447"/>
      <c r="L864" s="447"/>
      <c r="M864" s="447"/>
      <c r="N864" s="447"/>
      <c r="O864" s="447"/>
      <c r="P864" s="441"/>
      <c r="Q864" s="441"/>
      <c r="R864" s="441"/>
      <c r="S864" s="441"/>
      <c r="T864" s="441"/>
      <c r="U864" s="441"/>
      <c r="V864" s="441"/>
      <c r="W864" s="441"/>
      <c r="X864" s="441"/>
      <c r="Y864" s="441"/>
      <c r="Z864" s="441"/>
    </row>
    <row r="865" spans="1:26" ht="12.75" customHeight="1" x14ac:dyDescent="0.2">
      <c r="A865" s="441"/>
      <c r="B865" s="441"/>
      <c r="C865" s="447"/>
      <c r="D865" s="447"/>
      <c r="E865" s="447"/>
      <c r="F865" s="447"/>
      <c r="G865" s="447"/>
      <c r="H865" s="447"/>
      <c r="I865" s="447"/>
      <c r="J865" s="447"/>
      <c r="K865" s="447"/>
      <c r="L865" s="447"/>
      <c r="M865" s="447"/>
      <c r="N865" s="447"/>
      <c r="O865" s="447"/>
      <c r="P865" s="441"/>
      <c r="Q865" s="441"/>
      <c r="R865" s="441"/>
      <c r="S865" s="441"/>
      <c r="T865" s="441"/>
      <c r="U865" s="441"/>
      <c r="V865" s="441"/>
      <c r="W865" s="441"/>
      <c r="X865" s="441"/>
      <c r="Y865" s="441"/>
      <c r="Z865" s="441"/>
    </row>
    <row r="866" spans="1:26" ht="12.75" customHeight="1" x14ac:dyDescent="0.2">
      <c r="A866" s="441"/>
      <c r="B866" s="441"/>
      <c r="C866" s="447"/>
      <c r="D866" s="447"/>
      <c r="E866" s="447"/>
      <c r="F866" s="447"/>
      <c r="G866" s="447"/>
      <c r="H866" s="447"/>
      <c r="I866" s="447"/>
      <c r="J866" s="447"/>
      <c r="K866" s="447"/>
      <c r="L866" s="447"/>
      <c r="M866" s="447"/>
      <c r="N866" s="447"/>
      <c r="O866" s="447"/>
      <c r="P866" s="441"/>
      <c r="Q866" s="441"/>
      <c r="R866" s="441"/>
      <c r="S866" s="441"/>
      <c r="T866" s="441"/>
      <c r="U866" s="441"/>
      <c r="V866" s="441"/>
      <c r="W866" s="441"/>
      <c r="X866" s="441"/>
      <c r="Y866" s="441"/>
      <c r="Z866" s="441"/>
    </row>
    <row r="867" spans="1:26" ht="12.75" customHeight="1" x14ac:dyDescent="0.2">
      <c r="A867" s="441"/>
      <c r="B867" s="441"/>
      <c r="C867" s="447"/>
      <c r="D867" s="447"/>
      <c r="E867" s="447"/>
      <c r="F867" s="447"/>
      <c r="G867" s="447"/>
      <c r="H867" s="447"/>
      <c r="I867" s="447"/>
      <c r="J867" s="447"/>
      <c r="K867" s="447"/>
      <c r="L867" s="447"/>
      <c r="M867" s="447"/>
      <c r="N867" s="447"/>
      <c r="O867" s="447"/>
      <c r="P867" s="441"/>
      <c r="Q867" s="441"/>
      <c r="R867" s="441"/>
      <c r="S867" s="441"/>
      <c r="T867" s="441"/>
      <c r="U867" s="441"/>
      <c r="V867" s="441"/>
      <c r="W867" s="441"/>
      <c r="X867" s="441"/>
      <c r="Y867" s="441"/>
      <c r="Z867" s="441"/>
    </row>
    <row r="868" spans="1:26" ht="12.75" customHeight="1" x14ac:dyDescent="0.2">
      <c r="A868" s="441"/>
      <c r="B868" s="441"/>
      <c r="C868" s="447"/>
      <c r="D868" s="447"/>
      <c r="E868" s="447"/>
      <c r="F868" s="447"/>
      <c r="G868" s="447"/>
      <c r="H868" s="447"/>
      <c r="I868" s="447"/>
      <c r="J868" s="447"/>
      <c r="K868" s="447"/>
      <c r="L868" s="447"/>
      <c r="M868" s="447"/>
      <c r="N868" s="447"/>
      <c r="O868" s="447"/>
      <c r="P868" s="441"/>
      <c r="Q868" s="441"/>
      <c r="R868" s="441"/>
      <c r="S868" s="441"/>
      <c r="T868" s="441"/>
      <c r="U868" s="441"/>
      <c r="V868" s="441"/>
      <c r="W868" s="441"/>
      <c r="X868" s="441"/>
      <c r="Y868" s="441"/>
      <c r="Z868" s="441"/>
    </row>
    <row r="869" spans="1:26" ht="12.75" customHeight="1" x14ac:dyDescent="0.2">
      <c r="A869" s="441"/>
      <c r="B869" s="441"/>
      <c r="C869" s="447"/>
      <c r="D869" s="447"/>
      <c r="E869" s="447"/>
      <c r="F869" s="447"/>
      <c r="G869" s="447"/>
      <c r="H869" s="447"/>
      <c r="I869" s="447"/>
      <c r="J869" s="447"/>
      <c r="K869" s="447"/>
      <c r="L869" s="447"/>
      <c r="M869" s="447"/>
      <c r="N869" s="447"/>
      <c r="O869" s="447"/>
      <c r="P869" s="441"/>
      <c r="Q869" s="441"/>
      <c r="R869" s="441"/>
      <c r="S869" s="441"/>
      <c r="T869" s="441"/>
      <c r="U869" s="441"/>
      <c r="V869" s="441"/>
      <c r="W869" s="441"/>
      <c r="X869" s="441"/>
      <c r="Y869" s="441"/>
      <c r="Z869" s="441"/>
    </row>
    <row r="870" spans="1:26" ht="12.75" customHeight="1" x14ac:dyDescent="0.2">
      <c r="A870" s="441"/>
      <c r="B870" s="441"/>
      <c r="C870" s="447"/>
      <c r="D870" s="447"/>
      <c r="E870" s="447"/>
      <c r="F870" s="447"/>
      <c r="G870" s="447"/>
      <c r="H870" s="447"/>
      <c r="I870" s="447"/>
      <c r="J870" s="447"/>
      <c r="K870" s="447"/>
      <c r="L870" s="447"/>
      <c r="M870" s="447"/>
      <c r="N870" s="447"/>
      <c r="O870" s="447"/>
      <c r="P870" s="441"/>
      <c r="Q870" s="441"/>
      <c r="R870" s="441"/>
      <c r="S870" s="441"/>
      <c r="T870" s="441"/>
      <c r="U870" s="441"/>
      <c r="V870" s="441"/>
      <c r="W870" s="441"/>
      <c r="X870" s="441"/>
      <c r="Y870" s="441"/>
      <c r="Z870" s="441"/>
    </row>
    <row r="871" spans="1:26" ht="12.75" customHeight="1" x14ac:dyDescent="0.2">
      <c r="A871" s="441"/>
      <c r="B871" s="441"/>
      <c r="C871" s="447"/>
      <c r="D871" s="447"/>
      <c r="E871" s="447"/>
      <c r="F871" s="447"/>
      <c r="G871" s="447"/>
      <c r="H871" s="447"/>
      <c r="I871" s="447"/>
      <c r="J871" s="447"/>
      <c r="K871" s="447"/>
      <c r="L871" s="447"/>
      <c r="M871" s="447"/>
      <c r="N871" s="447"/>
      <c r="O871" s="447"/>
      <c r="P871" s="441"/>
      <c r="Q871" s="441"/>
      <c r="R871" s="441"/>
      <c r="S871" s="441"/>
      <c r="T871" s="441"/>
      <c r="U871" s="441"/>
      <c r="V871" s="441"/>
      <c r="W871" s="441"/>
      <c r="X871" s="441"/>
      <c r="Y871" s="441"/>
      <c r="Z871" s="441"/>
    </row>
    <row r="872" spans="1:26" ht="12.75" customHeight="1" x14ac:dyDescent="0.2">
      <c r="A872" s="441"/>
      <c r="B872" s="441"/>
      <c r="C872" s="447"/>
      <c r="D872" s="447"/>
      <c r="E872" s="447"/>
      <c r="F872" s="447"/>
      <c r="G872" s="447"/>
      <c r="H872" s="447"/>
      <c r="I872" s="447"/>
      <c r="J872" s="447"/>
      <c r="K872" s="447"/>
      <c r="L872" s="447"/>
      <c r="M872" s="447"/>
      <c r="N872" s="447"/>
      <c r="O872" s="447"/>
      <c r="P872" s="441"/>
      <c r="Q872" s="441"/>
      <c r="R872" s="441"/>
      <c r="S872" s="441"/>
      <c r="T872" s="441"/>
      <c r="U872" s="441"/>
      <c r="V872" s="441"/>
      <c r="W872" s="441"/>
      <c r="X872" s="441"/>
      <c r="Y872" s="441"/>
      <c r="Z872" s="441"/>
    </row>
    <row r="873" spans="1:26" ht="12.75" customHeight="1" x14ac:dyDescent="0.2">
      <c r="A873" s="441"/>
      <c r="B873" s="441"/>
      <c r="C873" s="447"/>
      <c r="D873" s="447"/>
      <c r="E873" s="447"/>
      <c r="F873" s="447"/>
      <c r="G873" s="447"/>
      <c r="H873" s="447"/>
      <c r="I873" s="447"/>
      <c r="J873" s="447"/>
      <c r="K873" s="447"/>
      <c r="L873" s="447"/>
      <c r="M873" s="447"/>
      <c r="N873" s="447"/>
      <c r="O873" s="447"/>
      <c r="P873" s="441"/>
      <c r="Q873" s="441"/>
      <c r="R873" s="441"/>
      <c r="S873" s="441"/>
      <c r="T873" s="441"/>
      <c r="U873" s="441"/>
      <c r="V873" s="441"/>
      <c r="W873" s="441"/>
      <c r="X873" s="441"/>
      <c r="Y873" s="441"/>
      <c r="Z873" s="441"/>
    </row>
    <row r="874" spans="1:26" ht="12.75" customHeight="1" x14ac:dyDescent="0.2">
      <c r="A874" s="441"/>
      <c r="B874" s="441"/>
      <c r="C874" s="447"/>
      <c r="D874" s="447"/>
      <c r="E874" s="447"/>
      <c r="F874" s="447"/>
      <c r="G874" s="447"/>
      <c r="H874" s="447"/>
      <c r="I874" s="447"/>
      <c r="J874" s="447"/>
      <c r="K874" s="447"/>
      <c r="L874" s="447"/>
      <c r="M874" s="447"/>
      <c r="N874" s="447"/>
      <c r="O874" s="447"/>
      <c r="P874" s="441"/>
      <c r="Q874" s="441"/>
      <c r="R874" s="441"/>
      <c r="S874" s="441"/>
      <c r="T874" s="441"/>
      <c r="U874" s="441"/>
      <c r="V874" s="441"/>
      <c r="W874" s="441"/>
      <c r="X874" s="441"/>
      <c r="Y874" s="441"/>
      <c r="Z874" s="441"/>
    </row>
    <row r="875" spans="1:26" ht="12.75" customHeight="1" x14ac:dyDescent="0.2">
      <c r="A875" s="441"/>
      <c r="B875" s="441"/>
      <c r="C875" s="447"/>
      <c r="D875" s="447"/>
      <c r="E875" s="447"/>
      <c r="F875" s="447"/>
      <c r="G875" s="447"/>
      <c r="H875" s="447"/>
      <c r="I875" s="447"/>
      <c r="J875" s="447"/>
      <c r="K875" s="447"/>
      <c r="L875" s="447"/>
      <c r="M875" s="447"/>
      <c r="N875" s="447"/>
      <c r="O875" s="447"/>
      <c r="P875" s="441"/>
      <c r="Q875" s="441"/>
      <c r="R875" s="441"/>
      <c r="S875" s="441"/>
      <c r="T875" s="441"/>
      <c r="U875" s="441"/>
      <c r="V875" s="441"/>
      <c r="W875" s="441"/>
      <c r="X875" s="441"/>
      <c r="Y875" s="441"/>
      <c r="Z875" s="441"/>
    </row>
    <row r="876" spans="1:26" ht="12.75" customHeight="1" x14ac:dyDescent="0.2">
      <c r="A876" s="441"/>
      <c r="B876" s="441"/>
      <c r="C876" s="447"/>
      <c r="D876" s="447"/>
      <c r="E876" s="447"/>
      <c r="F876" s="447"/>
      <c r="G876" s="447"/>
      <c r="H876" s="447"/>
      <c r="I876" s="447"/>
      <c r="J876" s="447"/>
      <c r="K876" s="447"/>
      <c r="L876" s="447"/>
      <c r="M876" s="447"/>
      <c r="N876" s="447"/>
      <c r="O876" s="447"/>
      <c r="P876" s="441"/>
      <c r="Q876" s="441"/>
      <c r="R876" s="441"/>
      <c r="S876" s="441"/>
      <c r="T876" s="441"/>
      <c r="U876" s="441"/>
      <c r="V876" s="441"/>
      <c r="W876" s="441"/>
      <c r="X876" s="441"/>
      <c r="Y876" s="441"/>
      <c r="Z876" s="441"/>
    </row>
    <row r="877" spans="1:26" ht="12.75" customHeight="1" x14ac:dyDescent="0.2">
      <c r="A877" s="441"/>
      <c r="B877" s="441"/>
      <c r="C877" s="447"/>
      <c r="D877" s="447"/>
      <c r="E877" s="447"/>
      <c r="F877" s="447"/>
      <c r="G877" s="447"/>
      <c r="H877" s="447"/>
      <c r="I877" s="447"/>
      <c r="J877" s="447"/>
      <c r="K877" s="447"/>
      <c r="L877" s="447"/>
      <c r="M877" s="447"/>
      <c r="N877" s="447"/>
      <c r="O877" s="447"/>
      <c r="P877" s="441"/>
      <c r="Q877" s="441"/>
      <c r="R877" s="441"/>
      <c r="S877" s="441"/>
      <c r="T877" s="441"/>
      <c r="U877" s="441"/>
      <c r="V877" s="441"/>
      <c r="W877" s="441"/>
      <c r="X877" s="441"/>
      <c r="Y877" s="441"/>
      <c r="Z877" s="441"/>
    </row>
    <row r="878" spans="1:26" ht="12.75" customHeight="1" x14ac:dyDescent="0.2">
      <c r="A878" s="441"/>
      <c r="B878" s="441"/>
      <c r="C878" s="447"/>
      <c r="D878" s="447"/>
      <c r="E878" s="447"/>
      <c r="F878" s="447"/>
      <c r="G878" s="447"/>
      <c r="H878" s="447"/>
      <c r="I878" s="447"/>
      <c r="J878" s="447"/>
      <c r="K878" s="447"/>
      <c r="L878" s="447"/>
      <c r="M878" s="447"/>
      <c r="N878" s="447"/>
      <c r="O878" s="447"/>
      <c r="P878" s="441"/>
      <c r="Q878" s="441"/>
      <c r="R878" s="441"/>
      <c r="S878" s="441"/>
      <c r="T878" s="441"/>
      <c r="U878" s="441"/>
      <c r="V878" s="441"/>
      <c r="W878" s="441"/>
      <c r="X878" s="441"/>
      <c r="Y878" s="441"/>
      <c r="Z878" s="441"/>
    </row>
    <row r="879" spans="1:26" ht="12.75" customHeight="1" x14ac:dyDescent="0.2">
      <c r="A879" s="441"/>
      <c r="B879" s="441"/>
      <c r="C879" s="447"/>
      <c r="D879" s="447"/>
      <c r="E879" s="447"/>
      <c r="F879" s="447"/>
      <c r="G879" s="447"/>
      <c r="H879" s="447"/>
      <c r="I879" s="447"/>
      <c r="J879" s="447"/>
      <c r="K879" s="447"/>
      <c r="L879" s="447"/>
      <c r="M879" s="447"/>
      <c r="N879" s="447"/>
      <c r="O879" s="447"/>
      <c r="P879" s="441"/>
      <c r="Q879" s="441"/>
      <c r="R879" s="441"/>
      <c r="S879" s="441"/>
      <c r="T879" s="441"/>
      <c r="U879" s="441"/>
      <c r="V879" s="441"/>
      <c r="W879" s="441"/>
      <c r="X879" s="441"/>
      <c r="Y879" s="441"/>
      <c r="Z879" s="441"/>
    </row>
    <row r="880" spans="1:26" ht="12.75" customHeight="1" x14ac:dyDescent="0.2">
      <c r="A880" s="441"/>
      <c r="B880" s="441"/>
      <c r="C880" s="447"/>
      <c r="D880" s="447"/>
      <c r="E880" s="447"/>
      <c r="F880" s="447"/>
      <c r="G880" s="447"/>
      <c r="H880" s="447"/>
      <c r="I880" s="447"/>
      <c r="J880" s="447"/>
      <c r="K880" s="447"/>
      <c r="L880" s="447"/>
      <c r="M880" s="447"/>
      <c r="N880" s="447"/>
      <c r="O880" s="447"/>
      <c r="P880" s="441"/>
      <c r="Q880" s="441"/>
      <c r="R880" s="441"/>
      <c r="S880" s="441"/>
      <c r="T880" s="441"/>
      <c r="U880" s="441"/>
      <c r="V880" s="441"/>
      <c r="W880" s="441"/>
      <c r="X880" s="441"/>
      <c r="Y880" s="441"/>
      <c r="Z880" s="441"/>
    </row>
    <row r="881" spans="1:26" ht="12.75" customHeight="1" x14ac:dyDescent="0.2">
      <c r="A881" s="441"/>
      <c r="B881" s="441"/>
      <c r="C881" s="447"/>
      <c r="D881" s="447"/>
      <c r="E881" s="447"/>
      <c r="F881" s="447"/>
      <c r="G881" s="447"/>
      <c r="H881" s="447"/>
      <c r="I881" s="447"/>
      <c r="J881" s="447"/>
      <c r="K881" s="447"/>
      <c r="L881" s="447"/>
      <c r="M881" s="447"/>
      <c r="N881" s="447"/>
      <c r="O881" s="447"/>
      <c r="P881" s="441"/>
      <c r="Q881" s="441"/>
      <c r="R881" s="441"/>
      <c r="S881" s="441"/>
      <c r="T881" s="441"/>
      <c r="U881" s="441"/>
      <c r="V881" s="441"/>
      <c r="W881" s="441"/>
      <c r="X881" s="441"/>
      <c r="Y881" s="441"/>
      <c r="Z881" s="441"/>
    </row>
    <row r="882" spans="1:26" ht="12.75" customHeight="1" x14ac:dyDescent="0.2">
      <c r="A882" s="441"/>
      <c r="B882" s="441"/>
      <c r="C882" s="447"/>
      <c r="D882" s="447"/>
      <c r="E882" s="447"/>
      <c r="F882" s="447"/>
      <c r="G882" s="447"/>
      <c r="H882" s="447"/>
      <c r="I882" s="447"/>
      <c r="J882" s="447"/>
      <c r="K882" s="447"/>
      <c r="L882" s="447"/>
      <c r="M882" s="447"/>
      <c r="N882" s="447"/>
      <c r="O882" s="447"/>
      <c r="P882" s="441"/>
      <c r="Q882" s="441"/>
      <c r="R882" s="441"/>
      <c r="S882" s="441"/>
      <c r="T882" s="441"/>
      <c r="U882" s="441"/>
      <c r="V882" s="441"/>
      <c r="W882" s="441"/>
      <c r="X882" s="441"/>
      <c r="Y882" s="441"/>
      <c r="Z882" s="441"/>
    </row>
    <row r="883" spans="1:26" ht="12.75" customHeight="1" x14ac:dyDescent="0.2">
      <c r="A883" s="441"/>
      <c r="B883" s="441"/>
      <c r="C883" s="447"/>
      <c r="D883" s="447"/>
      <c r="E883" s="447"/>
      <c r="F883" s="447"/>
      <c r="G883" s="447"/>
      <c r="H883" s="447"/>
      <c r="I883" s="447"/>
      <c r="J883" s="447"/>
      <c r="K883" s="447"/>
      <c r="L883" s="447"/>
      <c r="M883" s="447"/>
      <c r="N883" s="447"/>
      <c r="O883" s="447"/>
      <c r="P883" s="441"/>
      <c r="Q883" s="441"/>
      <c r="R883" s="441"/>
      <c r="S883" s="441"/>
      <c r="T883" s="441"/>
      <c r="U883" s="441"/>
      <c r="V883" s="441"/>
      <c r="W883" s="441"/>
      <c r="X883" s="441"/>
      <c r="Y883" s="441"/>
      <c r="Z883" s="441"/>
    </row>
    <row r="884" spans="1:26" ht="12.75" customHeight="1" x14ac:dyDescent="0.2">
      <c r="A884" s="441"/>
      <c r="B884" s="441"/>
      <c r="C884" s="447"/>
      <c r="D884" s="447"/>
      <c r="E884" s="447"/>
      <c r="F884" s="447"/>
      <c r="G884" s="447"/>
      <c r="H884" s="447"/>
      <c r="I884" s="447"/>
      <c r="J884" s="447"/>
      <c r="K884" s="447"/>
      <c r="L884" s="447"/>
      <c r="M884" s="447"/>
      <c r="N884" s="447"/>
      <c r="O884" s="447"/>
      <c r="P884" s="441"/>
      <c r="Q884" s="441"/>
      <c r="R884" s="441"/>
      <c r="S884" s="441"/>
      <c r="T884" s="441"/>
      <c r="U884" s="441"/>
      <c r="V884" s="441"/>
      <c r="W884" s="441"/>
      <c r="X884" s="441"/>
      <c r="Y884" s="441"/>
      <c r="Z884" s="441"/>
    </row>
    <row r="885" spans="1:26" ht="12.75" customHeight="1" x14ac:dyDescent="0.2">
      <c r="A885" s="441"/>
      <c r="B885" s="441"/>
      <c r="C885" s="447"/>
      <c r="D885" s="447"/>
      <c r="E885" s="447"/>
      <c r="F885" s="447"/>
      <c r="G885" s="447"/>
      <c r="H885" s="447"/>
      <c r="I885" s="447"/>
      <c r="J885" s="447"/>
      <c r="K885" s="447"/>
      <c r="L885" s="447"/>
      <c r="M885" s="447"/>
      <c r="N885" s="447"/>
      <c r="O885" s="447"/>
      <c r="P885" s="441"/>
      <c r="Q885" s="441"/>
      <c r="R885" s="441"/>
      <c r="S885" s="441"/>
      <c r="T885" s="441"/>
      <c r="U885" s="441"/>
      <c r="V885" s="441"/>
      <c r="W885" s="441"/>
      <c r="X885" s="441"/>
      <c r="Y885" s="441"/>
      <c r="Z885" s="441"/>
    </row>
    <row r="886" spans="1:26" ht="12.75" customHeight="1" x14ac:dyDescent="0.2">
      <c r="A886" s="441"/>
      <c r="B886" s="441"/>
      <c r="C886" s="447"/>
      <c r="D886" s="447"/>
      <c r="E886" s="447"/>
      <c r="F886" s="447"/>
      <c r="G886" s="447"/>
      <c r="H886" s="447"/>
      <c r="I886" s="447"/>
      <c r="J886" s="447"/>
      <c r="K886" s="447"/>
      <c r="L886" s="447"/>
      <c r="M886" s="447"/>
      <c r="N886" s="447"/>
      <c r="O886" s="447"/>
      <c r="P886" s="441"/>
      <c r="Q886" s="441"/>
      <c r="R886" s="441"/>
      <c r="S886" s="441"/>
      <c r="T886" s="441"/>
      <c r="U886" s="441"/>
      <c r="V886" s="441"/>
      <c r="W886" s="441"/>
      <c r="X886" s="441"/>
      <c r="Y886" s="441"/>
      <c r="Z886" s="441"/>
    </row>
    <row r="887" spans="1:26" ht="12.75" customHeight="1" x14ac:dyDescent="0.2">
      <c r="A887" s="441"/>
      <c r="B887" s="441"/>
      <c r="C887" s="447"/>
      <c r="D887" s="447"/>
      <c r="E887" s="447"/>
      <c r="F887" s="447"/>
      <c r="G887" s="447"/>
      <c r="H887" s="447"/>
      <c r="I887" s="447"/>
      <c r="J887" s="447"/>
      <c r="K887" s="447"/>
      <c r="L887" s="447"/>
      <c r="M887" s="447"/>
      <c r="N887" s="447"/>
      <c r="O887" s="447"/>
      <c r="P887" s="441"/>
      <c r="Q887" s="441"/>
      <c r="R887" s="441"/>
      <c r="S887" s="441"/>
      <c r="T887" s="441"/>
      <c r="U887" s="441"/>
      <c r="V887" s="441"/>
      <c r="W887" s="441"/>
      <c r="X887" s="441"/>
      <c r="Y887" s="441"/>
      <c r="Z887" s="441"/>
    </row>
    <row r="888" spans="1:26" ht="12.75" customHeight="1" x14ac:dyDescent="0.2">
      <c r="A888" s="441"/>
      <c r="B888" s="441"/>
      <c r="C888" s="447"/>
      <c r="D888" s="447"/>
      <c r="E888" s="447"/>
      <c r="F888" s="447"/>
      <c r="G888" s="447"/>
      <c r="H888" s="447"/>
      <c r="I888" s="447"/>
      <c r="J888" s="447"/>
      <c r="K888" s="447"/>
      <c r="L888" s="447"/>
      <c r="M888" s="447"/>
      <c r="N888" s="447"/>
      <c r="O888" s="447"/>
      <c r="P888" s="441"/>
      <c r="Q888" s="441"/>
      <c r="R888" s="441"/>
      <c r="S888" s="441"/>
      <c r="T888" s="441"/>
      <c r="U888" s="441"/>
      <c r="V888" s="441"/>
      <c r="W888" s="441"/>
      <c r="X888" s="441"/>
      <c r="Y888" s="441"/>
      <c r="Z888" s="441"/>
    </row>
    <row r="889" spans="1:26" ht="12.75" customHeight="1" x14ac:dyDescent="0.2">
      <c r="A889" s="441"/>
      <c r="B889" s="441"/>
      <c r="C889" s="447"/>
      <c r="D889" s="447"/>
      <c r="E889" s="447"/>
      <c r="F889" s="447"/>
      <c r="G889" s="447"/>
      <c r="H889" s="447"/>
      <c r="I889" s="447"/>
      <c r="J889" s="447"/>
      <c r="K889" s="447"/>
      <c r="L889" s="447"/>
      <c r="M889" s="447"/>
      <c r="N889" s="447"/>
      <c r="O889" s="447"/>
      <c r="P889" s="441"/>
      <c r="Q889" s="441"/>
      <c r="R889" s="441"/>
      <c r="S889" s="441"/>
      <c r="T889" s="441"/>
      <c r="U889" s="441"/>
      <c r="V889" s="441"/>
      <c r="W889" s="441"/>
      <c r="X889" s="441"/>
      <c r="Y889" s="441"/>
      <c r="Z889" s="441"/>
    </row>
    <row r="890" spans="1:26" ht="12.75" customHeight="1" x14ac:dyDescent="0.2">
      <c r="A890" s="441"/>
      <c r="B890" s="441"/>
      <c r="C890" s="447"/>
      <c r="D890" s="447"/>
      <c r="E890" s="447"/>
      <c r="F890" s="447"/>
      <c r="G890" s="447"/>
      <c r="H890" s="447"/>
      <c r="I890" s="447"/>
      <c r="J890" s="447"/>
      <c r="K890" s="447"/>
      <c r="L890" s="447"/>
      <c r="M890" s="447"/>
      <c r="N890" s="447"/>
      <c r="O890" s="447"/>
      <c r="P890" s="441"/>
      <c r="Q890" s="441"/>
      <c r="R890" s="441"/>
      <c r="S890" s="441"/>
      <c r="T890" s="441"/>
      <c r="U890" s="441"/>
      <c r="V890" s="441"/>
      <c r="W890" s="441"/>
      <c r="X890" s="441"/>
      <c r="Y890" s="441"/>
      <c r="Z890" s="441"/>
    </row>
    <row r="891" spans="1:26" ht="12.75" customHeight="1" x14ac:dyDescent="0.2">
      <c r="A891" s="441"/>
      <c r="B891" s="441"/>
      <c r="C891" s="447"/>
      <c r="D891" s="447"/>
      <c r="E891" s="447"/>
      <c r="F891" s="447"/>
      <c r="G891" s="447"/>
      <c r="H891" s="447"/>
      <c r="I891" s="447"/>
      <c r="J891" s="447"/>
      <c r="K891" s="447"/>
      <c r="L891" s="447"/>
      <c r="M891" s="447"/>
      <c r="N891" s="447"/>
      <c r="O891" s="447"/>
      <c r="P891" s="441"/>
      <c r="Q891" s="441"/>
      <c r="R891" s="441"/>
      <c r="S891" s="441"/>
      <c r="T891" s="441"/>
      <c r="U891" s="441"/>
      <c r="V891" s="441"/>
      <c r="W891" s="441"/>
      <c r="X891" s="441"/>
      <c r="Y891" s="441"/>
      <c r="Z891" s="441"/>
    </row>
    <row r="892" spans="1:26" ht="12.75" customHeight="1" x14ac:dyDescent="0.2">
      <c r="A892" s="441"/>
      <c r="B892" s="441"/>
      <c r="C892" s="447"/>
      <c r="D892" s="447"/>
      <c r="E892" s="447"/>
      <c r="F892" s="447"/>
      <c r="G892" s="447"/>
      <c r="H892" s="447"/>
      <c r="I892" s="447"/>
      <c r="J892" s="447"/>
      <c r="K892" s="447"/>
      <c r="L892" s="447"/>
      <c r="M892" s="447"/>
      <c r="N892" s="447"/>
      <c r="O892" s="447"/>
      <c r="P892" s="441"/>
      <c r="Q892" s="441"/>
      <c r="R892" s="441"/>
      <c r="S892" s="441"/>
      <c r="T892" s="441"/>
      <c r="U892" s="441"/>
      <c r="V892" s="441"/>
      <c r="W892" s="441"/>
      <c r="X892" s="441"/>
      <c r="Y892" s="441"/>
      <c r="Z892" s="441"/>
    </row>
    <row r="893" spans="1:26" ht="12.75" customHeight="1" x14ac:dyDescent="0.2">
      <c r="A893" s="441"/>
      <c r="B893" s="441"/>
      <c r="C893" s="447"/>
      <c r="D893" s="447"/>
      <c r="E893" s="447"/>
      <c r="F893" s="447"/>
      <c r="G893" s="447"/>
      <c r="H893" s="447"/>
      <c r="I893" s="447"/>
      <c r="J893" s="447"/>
      <c r="K893" s="447"/>
      <c r="L893" s="447"/>
      <c r="M893" s="447"/>
      <c r="N893" s="447"/>
      <c r="O893" s="447"/>
      <c r="P893" s="441"/>
      <c r="Q893" s="441"/>
      <c r="R893" s="441"/>
      <c r="S893" s="441"/>
      <c r="T893" s="441"/>
      <c r="U893" s="441"/>
      <c r="V893" s="441"/>
      <c r="W893" s="441"/>
      <c r="X893" s="441"/>
      <c r="Y893" s="441"/>
      <c r="Z893" s="441"/>
    </row>
    <row r="894" spans="1:26" ht="12.75" customHeight="1" x14ac:dyDescent="0.2">
      <c r="A894" s="441"/>
      <c r="B894" s="441"/>
      <c r="C894" s="447"/>
      <c r="D894" s="447"/>
      <c r="E894" s="447"/>
      <c r="F894" s="447"/>
      <c r="G894" s="447"/>
      <c r="H894" s="447"/>
      <c r="I894" s="447"/>
      <c r="J894" s="447"/>
      <c r="K894" s="447"/>
      <c r="L894" s="447"/>
      <c r="M894" s="447"/>
      <c r="N894" s="447"/>
      <c r="O894" s="447"/>
      <c r="P894" s="441"/>
      <c r="Q894" s="441"/>
      <c r="R894" s="441"/>
      <c r="S894" s="441"/>
      <c r="T894" s="441"/>
      <c r="U894" s="441"/>
      <c r="V894" s="441"/>
      <c r="W894" s="441"/>
      <c r="X894" s="441"/>
      <c r="Y894" s="441"/>
      <c r="Z894" s="441"/>
    </row>
    <row r="895" spans="1:26" ht="12.75" customHeight="1" x14ac:dyDescent="0.2">
      <c r="A895" s="441"/>
      <c r="B895" s="441"/>
      <c r="C895" s="447"/>
      <c r="D895" s="447"/>
      <c r="E895" s="447"/>
      <c r="F895" s="447"/>
      <c r="G895" s="447"/>
      <c r="H895" s="447"/>
      <c r="I895" s="447"/>
      <c r="J895" s="447"/>
      <c r="K895" s="447"/>
      <c r="L895" s="447"/>
      <c r="M895" s="447"/>
      <c r="N895" s="447"/>
      <c r="O895" s="447"/>
      <c r="P895" s="441"/>
      <c r="Q895" s="441"/>
      <c r="R895" s="441"/>
      <c r="S895" s="441"/>
      <c r="T895" s="441"/>
      <c r="U895" s="441"/>
      <c r="V895" s="441"/>
      <c r="W895" s="441"/>
      <c r="X895" s="441"/>
      <c r="Y895" s="441"/>
      <c r="Z895" s="441"/>
    </row>
    <row r="896" spans="1:26" ht="12.75" customHeight="1" x14ac:dyDescent="0.2">
      <c r="A896" s="441"/>
      <c r="B896" s="441"/>
      <c r="C896" s="447"/>
      <c r="D896" s="447"/>
      <c r="E896" s="447"/>
      <c r="F896" s="447"/>
      <c r="G896" s="447"/>
      <c r="H896" s="447"/>
      <c r="I896" s="447"/>
      <c r="J896" s="447"/>
      <c r="K896" s="447"/>
      <c r="L896" s="447"/>
      <c r="M896" s="447"/>
      <c r="N896" s="447"/>
      <c r="O896" s="447"/>
      <c r="P896" s="441"/>
      <c r="Q896" s="441"/>
      <c r="R896" s="441"/>
      <c r="S896" s="441"/>
      <c r="T896" s="441"/>
      <c r="U896" s="441"/>
      <c r="V896" s="441"/>
      <c r="W896" s="441"/>
      <c r="X896" s="441"/>
      <c r="Y896" s="441"/>
      <c r="Z896" s="441"/>
    </row>
    <row r="897" spans="1:26" ht="12.75" customHeight="1" x14ac:dyDescent="0.2">
      <c r="A897" s="441"/>
      <c r="B897" s="441"/>
      <c r="C897" s="447"/>
      <c r="D897" s="447"/>
      <c r="E897" s="447"/>
      <c r="F897" s="447"/>
      <c r="G897" s="447"/>
      <c r="H897" s="447"/>
      <c r="I897" s="447"/>
      <c r="J897" s="447"/>
      <c r="K897" s="447"/>
      <c r="L897" s="447"/>
      <c r="M897" s="447"/>
      <c r="N897" s="447"/>
      <c r="O897" s="447"/>
      <c r="P897" s="441"/>
      <c r="Q897" s="441"/>
      <c r="R897" s="441"/>
      <c r="S897" s="441"/>
      <c r="T897" s="441"/>
      <c r="U897" s="441"/>
      <c r="V897" s="441"/>
      <c r="W897" s="441"/>
      <c r="X897" s="441"/>
      <c r="Y897" s="441"/>
      <c r="Z897" s="441"/>
    </row>
    <row r="898" spans="1:26" ht="12.75" customHeight="1" x14ac:dyDescent="0.2">
      <c r="A898" s="441"/>
      <c r="B898" s="441"/>
      <c r="C898" s="447"/>
      <c r="D898" s="447"/>
      <c r="E898" s="447"/>
      <c r="F898" s="447"/>
      <c r="G898" s="447"/>
      <c r="H898" s="447"/>
      <c r="I898" s="447"/>
      <c r="J898" s="447"/>
      <c r="K898" s="447"/>
      <c r="L898" s="447"/>
      <c r="M898" s="447"/>
      <c r="N898" s="447"/>
      <c r="O898" s="447"/>
      <c r="P898" s="441"/>
      <c r="Q898" s="441"/>
      <c r="R898" s="441"/>
      <c r="S898" s="441"/>
      <c r="T898" s="441"/>
      <c r="U898" s="441"/>
      <c r="V898" s="441"/>
      <c r="W898" s="441"/>
      <c r="X898" s="441"/>
      <c r="Y898" s="441"/>
      <c r="Z898" s="441"/>
    </row>
    <row r="899" spans="1:26" ht="12.75" customHeight="1" x14ac:dyDescent="0.2">
      <c r="A899" s="441"/>
      <c r="B899" s="441"/>
      <c r="C899" s="447"/>
      <c r="D899" s="447"/>
      <c r="E899" s="447"/>
      <c r="F899" s="447"/>
      <c r="G899" s="447"/>
      <c r="H899" s="447"/>
      <c r="I899" s="447"/>
      <c r="J899" s="447"/>
      <c r="K899" s="447"/>
      <c r="L899" s="447"/>
      <c r="M899" s="447"/>
      <c r="N899" s="447"/>
      <c r="O899" s="447"/>
      <c r="P899" s="441"/>
      <c r="Q899" s="441"/>
      <c r="R899" s="441"/>
      <c r="S899" s="441"/>
      <c r="T899" s="441"/>
      <c r="U899" s="441"/>
      <c r="V899" s="441"/>
      <c r="W899" s="441"/>
      <c r="X899" s="441"/>
      <c r="Y899" s="441"/>
      <c r="Z899" s="441"/>
    </row>
    <row r="900" spans="1:26" ht="12.75" customHeight="1" x14ac:dyDescent="0.2">
      <c r="A900" s="441"/>
      <c r="B900" s="441"/>
      <c r="C900" s="447"/>
      <c r="D900" s="447"/>
      <c r="E900" s="447"/>
      <c r="F900" s="447"/>
      <c r="G900" s="447"/>
      <c r="H900" s="447"/>
      <c r="I900" s="447"/>
      <c r="J900" s="447"/>
      <c r="K900" s="447"/>
      <c r="L900" s="447"/>
      <c r="M900" s="447"/>
      <c r="N900" s="447"/>
      <c r="O900" s="447"/>
      <c r="P900" s="441"/>
      <c r="Q900" s="441"/>
      <c r="R900" s="441"/>
      <c r="S900" s="441"/>
      <c r="T900" s="441"/>
      <c r="U900" s="441"/>
      <c r="V900" s="441"/>
      <c r="W900" s="441"/>
      <c r="X900" s="441"/>
      <c r="Y900" s="441"/>
      <c r="Z900" s="441"/>
    </row>
    <row r="901" spans="1:26" ht="12.75" customHeight="1" x14ac:dyDescent="0.2">
      <c r="A901" s="441"/>
      <c r="B901" s="441"/>
      <c r="C901" s="447"/>
      <c r="D901" s="447"/>
      <c r="E901" s="447"/>
      <c r="F901" s="447"/>
      <c r="G901" s="447"/>
      <c r="H901" s="447"/>
      <c r="I901" s="447"/>
      <c r="J901" s="447"/>
      <c r="K901" s="447"/>
      <c r="L901" s="447"/>
      <c r="M901" s="447"/>
      <c r="N901" s="447"/>
      <c r="O901" s="447"/>
      <c r="P901" s="441"/>
      <c r="Q901" s="441"/>
      <c r="R901" s="441"/>
      <c r="S901" s="441"/>
      <c r="T901" s="441"/>
      <c r="U901" s="441"/>
      <c r="V901" s="441"/>
      <c r="W901" s="441"/>
      <c r="X901" s="441"/>
      <c r="Y901" s="441"/>
      <c r="Z901" s="441"/>
    </row>
    <row r="902" spans="1:26" ht="12.75" customHeight="1" x14ac:dyDescent="0.2">
      <c r="A902" s="441"/>
      <c r="B902" s="441"/>
      <c r="C902" s="447"/>
      <c r="D902" s="447"/>
      <c r="E902" s="447"/>
      <c r="F902" s="447"/>
      <c r="G902" s="447"/>
      <c r="H902" s="447"/>
      <c r="I902" s="447"/>
      <c r="J902" s="447"/>
      <c r="K902" s="447"/>
      <c r="L902" s="447"/>
      <c r="M902" s="447"/>
      <c r="N902" s="447"/>
      <c r="O902" s="447"/>
      <c r="P902" s="441"/>
      <c r="Q902" s="441"/>
      <c r="R902" s="441"/>
      <c r="S902" s="441"/>
      <c r="T902" s="441"/>
      <c r="U902" s="441"/>
      <c r="V902" s="441"/>
      <c r="W902" s="441"/>
      <c r="X902" s="441"/>
      <c r="Y902" s="441"/>
      <c r="Z902" s="441"/>
    </row>
    <row r="903" spans="1:26" ht="12.75" customHeight="1" x14ac:dyDescent="0.2">
      <c r="A903" s="441"/>
      <c r="B903" s="441"/>
      <c r="C903" s="447"/>
      <c r="D903" s="447"/>
      <c r="E903" s="447"/>
      <c r="F903" s="447"/>
      <c r="G903" s="447"/>
      <c r="H903" s="447"/>
      <c r="I903" s="447"/>
      <c r="J903" s="447"/>
      <c r="K903" s="447"/>
      <c r="L903" s="447"/>
      <c r="M903" s="447"/>
      <c r="N903" s="447"/>
      <c r="O903" s="447"/>
      <c r="P903" s="441"/>
      <c r="Q903" s="441"/>
      <c r="R903" s="441"/>
      <c r="S903" s="441"/>
      <c r="T903" s="441"/>
      <c r="U903" s="441"/>
      <c r="V903" s="441"/>
      <c r="W903" s="441"/>
      <c r="X903" s="441"/>
      <c r="Y903" s="441"/>
      <c r="Z903" s="441"/>
    </row>
    <row r="904" spans="1:26" ht="12.75" customHeight="1" x14ac:dyDescent="0.2">
      <c r="A904" s="441"/>
      <c r="B904" s="441"/>
      <c r="C904" s="447"/>
      <c r="D904" s="447"/>
      <c r="E904" s="447"/>
      <c r="F904" s="447"/>
      <c r="G904" s="447"/>
      <c r="H904" s="447"/>
      <c r="I904" s="447"/>
      <c r="J904" s="447"/>
      <c r="K904" s="447"/>
      <c r="L904" s="447"/>
      <c r="M904" s="447"/>
      <c r="N904" s="447"/>
      <c r="O904" s="447"/>
      <c r="P904" s="441"/>
      <c r="Q904" s="441"/>
      <c r="R904" s="441"/>
      <c r="S904" s="441"/>
      <c r="T904" s="441"/>
      <c r="U904" s="441"/>
      <c r="V904" s="441"/>
      <c r="W904" s="441"/>
      <c r="X904" s="441"/>
      <c r="Y904" s="441"/>
      <c r="Z904" s="441"/>
    </row>
    <row r="905" spans="1:26" ht="12.75" customHeight="1" x14ac:dyDescent="0.2">
      <c r="A905" s="441"/>
      <c r="B905" s="441"/>
      <c r="C905" s="447"/>
      <c r="D905" s="447"/>
      <c r="E905" s="447"/>
      <c r="F905" s="447"/>
      <c r="G905" s="447"/>
      <c r="H905" s="447"/>
      <c r="I905" s="447"/>
      <c r="J905" s="447"/>
      <c r="K905" s="447"/>
      <c r="L905" s="447"/>
      <c r="M905" s="447"/>
      <c r="N905" s="447"/>
      <c r="O905" s="447"/>
      <c r="P905" s="441"/>
      <c r="Q905" s="441"/>
      <c r="R905" s="441"/>
      <c r="S905" s="441"/>
      <c r="T905" s="441"/>
      <c r="U905" s="441"/>
      <c r="V905" s="441"/>
      <c r="W905" s="441"/>
      <c r="X905" s="441"/>
      <c r="Y905" s="441"/>
      <c r="Z905" s="441"/>
    </row>
    <row r="906" spans="1:26" ht="12.75" customHeight="1" x14ac:dyDescent="0.2">
      <c r="A906" s="441"/>
      <c r="B906" s="441"/>
      <c r="C906" s="447"/>
      <c r="D906" s="447"/>
      <c r="E906" s="447"/>
      <c r="F906" s="447"/>
      <c r="G906" s="447"/>
      <c r="H906" s="447"/>
      <c r="I906" s="447"/>
      <c r="J906" s="447"/>
      <c r="K906" s="447"/>
      <c r="L906" s="447"/>
      <c r="M906" s="447"/>
      <c r="N906" s="447"/>
      <c r="O906" s="447"/>
      <c r="P906" s="441"/>
      <c r="Q906" s="441"/>
      <c r="R906" s="441"/>
      <c r="S906" s="441"/>
      <c r="T906" s="441"/>
      <c r="U906" s="441"/>
      <c r="V906" s="441"/>
      <c r="W906" s="441"/>
      <c r="X906" s="441"/>
      <c r="Y906" s="441"/>
      <c r="Z906" s="441"/>
    </row>
    <row r="907" spans="1:26" ht="12.75" customHeight="1" x14ac:dyDescent="0.2">
      <c r="A907" s="441"/>
      <c r="B907" s="441"/>
      <c r="C907" s="447"/>
      <c r="D907" s="447"/>
      <c r="E907" s="447"/>
      <c r="F907" s="447"/>
      <c r="G907" s="447"/>
      <c r="H907" s="447"/>
      <c r="I907" s="447"/>
      <c r="J907" s="447"/>
      <c r="K907" s="447"/>
      <c r="L907" s="447"/>
      <c r="M907" s="447"/>
      <c r="N907" s="447"/>
      <c r="O907" s="447"/>
      <c r="P907" s="441"/>
      <c r="Q907" s="441"/>
      <c r="R907" s="441"/>
      <c r="S907" s="441"/>
      <c r="T907" s="441"/>
      <c r="U907" s="441"/>
      <c r="V907" s="441"/>
      <c r="W907" s="441"/>
      <c r="X907" s="441"/>
      <c r="Y907" s="441"/>
      <c r="Z907" s="441"/>
    </row>
    <row r="908" spans="1:26" ht="12.75" customHeight="1" x14ac:dyDescent="0.2">
      <c r="A908" s="441"/>
      <c r="B908" s="441"/>
      <c r="C908" s="447"/>
      <c r="D908" s="447"/>
      <c r="E908" s="447"/>
      <c r="F908" s="447"/>
      <c r="G908" s="447"/>
      <c r="H908" s="447"/>
      <c r="I908" s="447"/>
      <c r="J908" s="447"/>
      <c r="K908" s="447"/>
      <c r="L908" s="447"/>
      <c r="M908" s="447"/>
      <c r="N908" s="447"/>
      <c r="O908" s="447"/>
      <c r="P908" s="441"/>
      <c r="Q908" s="441"/>
      <c r="R908" s="441"/>
      <c r="S908" s="441"/>
      <c r="T908" s="441"/>
      <c r="U908" s="441"/>
      <c r="V908" s="441"/>
      <c r="W908" s="441"/>
      <c r="X908" s="441"/>
      <c r="Y908" s="441"/>
      <c r="Z908" s="441"/>
    </row>
    <row r="909" spans="1:26" ht="12.75" customHeight="1" x14ac:dyDescent="0.2">
      <c r="A909" s="441"/>
      <c r="B909" s="441"/>
      <c r="C909" s="447"/>
      <c r="D909" s="447"/>
      <c r="E909" s="447"/>
      <c r="F909" s="447"/>
      <c r="G909" s="447"/>
      <c r="H909" s="447"/>
      <c r="I909" s="447"/>
      <c r="J909" s="447"/>
      <c r="K909" s="447"/>
      <c r="L909" s="447"/>
      <c r="M909" s="447"/>
      <c r="N909" s="447"/>
      <c r="O909" s="447"/>
      <c r="P909" s="441"/>
      <c r="Q909" s="441"/>
      <c r="R909" s="441"/>
      <c r="S909" s="441"/>
      <c r="T909" s="441"/>
      <c r="U909" s="441"/>
      <c r="V909" s="441"/>
      <c r="W909" s="441"/>
      <c r="X909" s="441"/>
      <c r="Y909" s="441"/>
      <c r="Z909" s="441"/>
    </row>
    <row r="910" spans="1:26" ht="12.75" customHeight="1" x14ac:dyDescent="0.2">
      <c r="A910" s="441"/>
      <c r="B910" s="441"/>
      <c r="C910" s="447"/>
      <c r="D910" s="447"/>
      <c r="E910" s="447"/>
      <c r="F910" s="447"/>
      <c r="G910" s="447"/>
      <c r="H910" s="447"/>
      <c r="I910" s="447"/>
      <c r="J910" s="447"/>
      <c r="K910" s="447"/>
      <c r="L910" s="447"/>
      <c r="M910" s="447"/>
      <c r="N910" s="447"/>
      <c r="O910" s="447"/>
      <c r="P910" s="441"/>
      <c r="Q910" s="441"/>
      <c r="R910" s="441"/>
      <c r="S910" s="441"/>
      <c r="T910" s="441"/>
      <c r="U910" s="441"/>
      <c r="V910" s="441"/>
      <c r="W910" s="441"/>
      <c r="X910" s="441"/>
      <c r="Y910" s="441"/>
      <c r="Z910" s="441"/>
    </row>
    <row r="911" spans="1:26" ht="12.75" customHeight="1" x14ac:dyDescent="0.2">
      <c r="A911" s="441"/>
      <c r="B911" s="441"/>
      <c r="C911" s="447"/>
      <c r="D911" s="447"/>
      <c r="E911" s="447"/>
      <c r="F911" s="447"/>
      <c r="G911" s="447"/>
      <c r="H911" s="447"/>
      <c r="I911" s="447"/>
      <c r="J911" s="447"/>
      <c r="K911" s="447"/>
      <c r="L911" s="447"/>
      <c r="M911" s="447"/>
      <c r="N911" s="447"/>
      <c r="O911" s="447"/>
      <c r="P911" s="441"/>
      <c r="Q911" s="441"/>
      <c r="R911" s="441"/>
      <c r="S911" s="441"/>
      <c r="T911" s="441"/>
      <c r="U911" s="441"/>
      <c r="V911" s="441"/>
      <c r="W911" s="441"/>
      <c r="X911" s="441"/>
      <c r="Y911" s="441"/>
      <c r="Z911" s="441"/>
    </row>
    <row r="912" spans="1:26" ht="12.75" customHeight="1" x14ac:dyDescent="0.2">
      <c r="A912" s="441"/>
      <c r="B912" s="441"/>
      <c r="C912" s="447"/>
      <c r="D912" s="447"/>
      <c r="E912" s="447"/>
      <c r="F912" s="447"/>
      <c r="G912" s="447"/>
      <c r="H912" s="447"/>
      <c r="I912" s="447"/>
      <c r="J912" s="447"/>
      <c r="K912" s="447"/>
      <c r="L912" s="447"/>
      <c r="M912" s="447"/>
      <c r="N912" s="447"/>
      <c r="O912" s="447"/>
      <c r="P912" s="441"/>
      <c r="Q912" s="441"/>
      <c r="R912" s="441"/>
      <c r="S912" s="441"/>
      <c r="T912" s="441"/>
      <c r="U912" s="441"/>
      <c r="V912" s="441"/>
      <c r="W912" s="441"/>
      <c r="X912" s="441"/>
      <c r="Y912" s="441"/>
      <c r="Z912" s="441"/>
    </row>
    <row r="913" spans="1:26" ht="12.75" customHeight="1" x14ac:dyDescent="0.2">
      <c r="A913" s="441"/>
      <c r="B913" s="441"/>
      <c r="C913" s="447"/>
      <c r="D913" s="447"/>
      <c r="E913" s="447"/>
      <c r="F913" s="447"/>
      <c r="G913" s="447"/>
      <c r="H913" s="447"/>
      <c r="I913" s="447"/>
      <c r="J913" s="447"/>
      <c r="K913" s="447"/>
      <c r="L913" s="447"/>
      <c r="M913" s="447"/>
      <c r="N913" s="447"/>
      <c r="O913" s="447"/>
      <c r="P913" s="441"/>
      <c r="Q913" s="441"/>
      <c r="R913" s="441"/>
      <c r="S913" s="441"/>
      <c r="T913" s="441"/>
      <c r="U913" s="441"/>
      <c r="V913" s="441"/>
      <c r="W913" s="441"/>
      <c r="X913" s="441"/>
      <c r="Y913" s="441"/>
      <c r="Z913" s="441"/>
    </row>
    <row r="914" spans="1:26" ht="12.75" customHeight="1" x14ac:dyDescent="0.2">
      <c r="A914" s="441"/>
      <c r="B914" s="441"/>
      <c r="C914" s="447"/>
      <c r="D914" s="447"/>
      <c r="E914" s="447"/>
      <c r="F914" s="447"/>
      <c r="G914" s="447"/>
      <c r="H914" s="447"/>
      <c r="I914" s="447"/>
      <c r="J914" s="447"/>
      <c r="K914" s="447"/>
      <c r="L914" s="447"/>
      <c r="M914" s="447"/>
      <c r="N914" s="447"/>
      <c r="O914" s="447"/>
      <c r="P914" s="441"/>
      <c r="Q914" s="441"/>
      <c r="R914" s="441"/>
      <c r="S914" s="441"/>
      <c r="T914" s="441"/>
      <c r="U914" s="441"/>
      <c r="V914" s="441"/>
      <c r="W914" s="441"/>
      <c r="X914" s="441"/>
      <c r="Y914" s="441"/>
      <c r="Z914" s="441"/>
    </row>
    <row r="915" spans="1:26" ht="12.75" customHeight="1" x14ac:dyDescent="0.2">
      <c r="A915" s="441"/>
      <c r="B915" s="441"/>
      <c r="C915" s="447"/>
      <c r="D915" s="447"/>
      <c r="E915" s="447"/>
      <c r="F915" s="447"/>
      <c r="G915" s="447"/>
      <c r="H915" s="447"/>
      <c r="I915" s="447"/>
      <c r="J915" s="447"/>
      <c r="K915" s="447"/>
      <c r="L915" s="447"/>
      <c r="M915" s="447"/>
      <c r="N915" s="447"/>
      <c r="O915" s="447"/>
      <c r="P915" s="441"/>
      <c r="Q915" s="441"/>
      <c r="R915" s="441"/>
      <c r="S915" s="441"/>
      <c r="T915" s="441"/>
      <c r="U915" s="441"/>
      <c r="V915" s="441"/>
      <c r="W915" s="441"/>
      <c r="X915" s="441"/>
      <c r="Y915" s="441"/>
      <c r="Z915" s="441"/>
    </row>
    <row r="916" spans="1:26" ht="12.75" customHeight="1" x14ac:dyDescent="0.2">
      <c r="A916" s="441"/>
      <c r="B916" s="441"/>
      <c r="C916" s="447"/>
      <c r="D916" s="447"/>
      <c r="E916" s="447"/>
      <c r="F916" s="447"/>
      <c r="G916" s="447"/>
      <c r="H916" s="447"/>
      <c r="I916" s="447"/>
      <c r="J916" s="447"/>
      <c r="K916" s="447"/>
      <c r="L916" s="447"/>
      <c r="M916" s="447"/>
      <c r="N916" s="447"/>
      <c r="O916" s="447"/>
      <c r="P916" s="441"/>
      <c r="Q916" s="441"/>
      <c r="R916" s="441"/>
      <c r="S916" s="441"/>
      <c r="T916" s="441"/>
      <c r="U916" s="441"/>
      <c r="V916" s="441"/>
      <c r="W916" s="441"/>
      <c r="X916" s="441"/>
      <c r="Y916" s="441"/>
      <c r="Z916" s="441"/>
    </row>
    <row r="917" spans="1:26" ht="12.75" customHeight="1" x14ac:dyDescent="0.2">
      <c r="A917" s="441"/>
      <c r="B917" s="441"/>
      <c r="C917" s="447"/>
      <c r="D917" s="447"/>
      <c r="E917" s="447"/>
      <c r="F917" s="447"/>
      <c r="G917" s="447"/>
      <c r="H917" s="447"/>
      <c r="I917" s="447"/>
      <c r="J917" s="447"/>
      <c r="K917" s="447"/>
      <c r="L917" s="447"/>
      <c r="M917" s="447"/>
      <c r="N917" s="447"/>
      <c r="O917" s="447"/>
      <c r="P917" s="441"/>
      <c r="Q917" s="441"/>
      <c r="R917" s="441"/>
      <c r="S917" s="441"/>
      <c r="T917" s="441"/>
      <c r="U917" s="441"/>
      <c r="V917" s="441"/>
      <c r="W917" s="441"/>
      <c r="X917" s="441"/>
      <c r="Y917" s="441"/>
      <c r="Z917" s="441"/>
    </row>
    <row r="918" spans="1:26" ht="12.75" customHeight="1" x14ac:dyDescent="0.2">
      <c r="A918" s="441"/>
      <c r="B918" s="441"/>
      <c r="C918" s="447"/>
      <c r="D918" s="447"/>
      <c r="E918" s="447"/>
      <c r="F918" s="447"/>
      <c r="G918" s="447"/>
      <c r="H918" s="447"/>
      <c r="I918" s="447"/>
      <c r="J918" s="447"/>
      <c r="K918" s="447"/>
      <c r="L918" s="447"/>
      <c r="M918" s="447"/>
      <c r="N918" s="447"/>
      <c r="O918" s="447"/>
      <c r="P918" s="441"/>
      <c r="Q918" s="441"/>
      <c r="R918" s="441"/>
      <c r="S918" s="441"/>
      <c r="T918" s="441"/>
      <c r="U918" s="441"/>
      <c r="V918" s="441"/>
      <c r="W918" s="441"/>
      <c r="X918" s="441"/>
      <c r="Y918" s="441"/>
      <c r="Z918" s="441"/>
    </row>
    <row r="919" spans="1:26" ht="12.75" customHeight="1" x14ac:dyDescent="0.2">
      <c r="A919" s="441"/>
      <c r="B919" s="441"/>
      <c r="C919" s="447"/>
      <c r="D919" s="447"/>
      <c r="E919" s="447"/>
      <c r="F919" s="447"/>
      <c r="G919" s="447"/>
      <c r="H919" s="447"/>
      <c r="I919" s="447"/>
      <c r="J919" s="447"/>
      <c r="K919" s="447"/>
      <c r="L919" s="447"/>
      <c r="M919" s="447"/>
      <c r="N919" s="447"/>
      <c r="O919" s="447"/>
      <c r="P919" s="441"/>
      <c r="Q919" s="441"/>
      <c r="R919" s="441"/>
      <c r="S919" s="441"/>
      <c r="T919" s="441"/>
      <c r="U919" s="441"/>
      <c r="V919" s="441"/>
      <c r="W919" s="441"/>
      <c r="X919" s="441"/>
      <c r="Y919" s="441"/>
      <c r="Z919" s="441"/>
    </row>
    <row r="920" spans="1:26" ht="12.75" customHeight="1" x14ac:dyDescent="0.2">
      <c r="A920" s="441"/>
      <c r="B920" s="441"/>
      <c r="C920" s="447"/>
      <c r="D920" s="447"/>
      <c r="E920" s="447"/>
      <c r="F920" s="447"/>
      <c r="G920" s="447"/>
      <c r="H920" s="447"/>
      <c r="I920" s="447"/>
      <c r="J920" s="447"/>
      <c r="K920" s="447"/>
      <c r="L920" s="447"/>
      <c r="M920" s="447"/>
      <c r="N920" s="447"/>
      <c r="O920" s="447"/>
      <c r="P920" s="441"/>
      <c r="Q920" s="441"/>
      <c r="R920" s="441"/>
      <c r="S920" s="441"/>
      <c r="T920" s="441"/>
      <c r="U920" s="441"/>
      <c r="V920" s="441"/>
      <c r="W920" s="441"/>
      <c r="X920" s="441"/>
      <c r="Y920" s="441"/>
      <c r="Z920" s="441"/>
    </row>
    <row r="921" spans="1:26" ht="12.75" customHeight="1" x14ac:dyDescent="0.2">
      <c r="A921" s="441"/>
      <c r="B921" s="441"/>
      <c r="C921" s="447"/>
      <c r="D921" s="447"/>
      <c r="E921" s="447"/>
      <c r="F921" s="447"/>
      <c r="G921" s="447"/>
      <c r="H921" s="447"/>
      <c r="I921" s="447"/>
      <c r="J921" s="447"/>
      <c r="K921" s="447"/>
      <c r="L921" s="447"/>
      <c r="M921" s="447"/>
      <c r="N921" s="447"/>
      <c r="O921" s="447"/>
      <c r="P921" s="441"/>
      <c r="Q921" s="441"/>
      <c r="R921" s="441"/>
      <c r="S921" s="441"/>
      <c r="T921" s="441"/>
      <c r="U921" s="441"/>
      <c r="V921" s="441"/>
      <c r="W921" s="441"/>
      <c r="X921" s="441"/>
      <c r="Y921" s="441"/>
      <c r="Z921" s="441"/>
    </row>
    <row r="922" spans="1:26" ht="12.75" customHeight="1" x14ac:dyDescent="0.2">
      <c r="A922" s="441"/>
      <c r="B922" s="441"/>
      <c r="C922" s="447"/>
      <c r="D922" s="447"/>
      <c r="E922" s="447"/>
      <c r="F922" s="447"/>
      <c r="G922" s="447"/>
      <c r="H922" s="447"/>
      <c r="I922" s="447"/>
      <c r="J922" s="447"/>
      <c r="K922" s="447"/>
      <c r="L922" s="447"/>
      <c r="M922" s="447"/>
      <c r="N922" s="447"/>
      <c r="O922" s="447"/>
      <c r="P922" s="441"/>
      <c r="Q922" s="441"/>
      <c r="R922" s="441"/>
      <c r="S922" s="441"/>
      <c r="T922" s="441"/>
      <c r="U922" s="441"/>
      <c r="V922" s="441"/>
      <c r="W922" s="441"/>
      <c r="X922" s="441"/>
      <c r="Y922" s="441"/>
      <c r="Z922" s="441"/>
    </row>
    <row r="923" spans="1:26" ht="12.75" customHeight="1" x14ac:dyDescent="0.2">
      <c r="A923" s="441"/>
      <c r="B923" s="441"/>
      <c r="C923" s="447"/>
      <c r="D923" s="447"/>
      <c r="E923" s="447"/>
      <c r="F923" s="447"/>
      <c r="G923" s="447"/>
      <c r="H923" s="447"/>
      <c r="I923" s="447"/>
      <c r="J923" s="447"/>
      <c r="K923" s="447"/>
      <c r="L923" s="447"/>
      <c r="M923" s="447"/>
      <c r="N923" s="447"/>
      <c r="O923" s="447"/>
      <c r="P923" s="441"/>
      <c r="Q923" s="441"/>
      <c r="R923" s="441"/>
      <c r="S923" s="441"/>
      <c r="T923" s="441"/>
      <c r="U923" s="441"/>
      <c r="V923" s="441"/>
      <c r="W923" s="441"/>
      <c r="X923" s="441"/>
      <c r="Y923" s="441"/>
      <c r="Z923" s="441"/>
    </row>
    <row r="924" spans="1:26" ht="12.75" customHeight="1" x14ac:dyDescent="0.2">
      <c r="A924" s="441"/>
      <c r="B924" s="441"/>
      <c r="C924" s="447"/>
      <c r="D924" s="447"/>
      <c r="E924" s="447"/>
      <c r="F924" s="447"/>
      <c r="G924" s="447"/>
      <c r="H924" s="447"/>
      <c r="I924" s="447"/>
      <c r="J924" s="447"/>
      <c r="K924" s="447"/>
      <c r="L924" s="447"/>
      <c r="M924" s="447"/>
      <c r="N924" s="447"/>
      <c r="O924" s="447"/>
      <c r="P924" s="441"/>
      <c r="Q924" s="441"/>
      <c r="R924" s="441"/>
      <c r="S924" s="441"/>
      <c r="T924" s="441"/>
      <c r="U924" s="441"/>
      <c r="V924" s="441"/>
      <c r="W924" s="441"/>
      <c r="X924" s="441"/>
      <c r="Y924" s="441"/>
      <c r="Z924" s="441"/>
    </row>
    <row r="925" spans="1:26" ht="12.75" customHeight="1" x14ac:dyDescent="0.2">
      <c r="A925" s="441"/>
      <c r="B925" s="441"/>
      <c r="C925" s="447"/>
      <c r="D925" s="447"/>
      <c r="E925" s="447"/>
      <c r="F925" s="447"/>
      <c r="G925" s="447"/>
      <c r="H925" s="447"/>
      <c r="I925" s="447"/>
      <c r="J925" s="447"/>
      <c r="K925" s="447"/>
      <c r="L925" s="447"/>
      <c r="M925" s="447"/>
      <c r="N925" s="447"/>
      <c r="O925" s="447"/>
      <c r="P925" s="441"/>
      <c r="Q925" s="441"/>
      <c r="R925" s="441"/>
      <c r="S925" s="441"/>
      <c r="T925" s="441"/>
      <c r="U925" s="441"/>
      <c r="V925" s="441"/>
      <c r="W925" s="441"/>
      <c r="X925" s="441"/>
      <c r="Y925" s="441"/>
      <c r="Z925" s="441"/>
    </row>
    <row r="926" spans="1:26" ht="12.75" customHeight="1" x14ac:dyDescent="0.2">
      <c r="A926" s="441"/>
      <c r="B926" s="441"/>
      <c r="C926" s="447"/>
      <c r="D926" s="447"/>
      <c r="E926" s="447"/>
      <c r="F926" s="447"/>
      <c r="G926" s="447"/>
      <c r="H926" s="447"/>
      <c r="I926" s="447"/>
      <c r="J926" s="447"/>
      <c r="K926" s="447"/>
      <c r="L926" s="447"/>
      <c r="M926" s="447"/>
      <c r="N926" s="447"/>
      <c r="O926" s="447"/>
      <c r="P926" s="441"/>
      <c r="Q926" s="441"/>
      <c r="R926" s="441"/>
      <c r="S926" s="441"/>
      <c r="T926" s="441"/>
      <c r="U926" s="441"/>
      <c r="V926" s="441"/>
      <c r="W926" s="441"/>
      <c r="X926" s="441"/>
      <c r="Y926" s="441"/>
      <c r="Z926" s="441"/>
    </row>
    <row r="927" spans="1:26" ht="12.75" customHeight="1" x14ac:dyDescent="0.2">
      <c r="A927" s="441"/>
      <c r="B927" s="441"/>
      <c r="C927" s="447"/>
      <c r="D927" s="447"/>
      <c r="E927" s="447"/>
      <c r="F927" s="447"/>
      <c r="G927" s="447"/>
      <c r="H927" s="447"/>
      <c r="I927" s="447"/>
      <c r="J927" s="447"/>
      <c r="K927" s="447"/>
      <c r="L927" s="447"/>
      <c r="M927" s="447"/>
      <c r="N927" s="447"/>
      <c r="O927" s="447"/>
      <c r="P927" s="441"/>
      <c r="Q927" s="441"/>
      <c r="R927" s="441"/>
      <c r="S927" s="441"/>
      <c r="T927" s="441"/>
      <c r="U927" s="441"/>
      <c r="V927" s="441"/>
      <c r="W927" s="441"/>
      <c r="X927" s="441"/>
      <c r="Y927" s="441"/>
      <c r="Z927" s="441"/>
    </row>
    <row r="928" spans="1:26" ht="12.75" customHeight="1" x14ac:dyDescent="0.2">
      <c r="A928" s="441"/>
      <c r="B928" s="441"/>
      <c r="C928" s="447"/>
      <c r="D928" s="447"/>
      <c r="E928" s="447"/>
      <c r="F928" s="447"/>
      <c r="G928" s="447"/>
      <c r="H928" s="447"/>
      <c r="I928" s="447"/>
      <c r="J928" s="447"/>
      <c r="K928" s="447"/>
      <c r="L928" s="447"/>
      <c r="M928" s="447"/>
      <c r="N928" s="447"/>
      <c r="O928" s="447"/>
      <c r="P928" s="441"/>
      <c r="Q928" s="441"/>
      <c r="R928" s="441"/>
      <c r="S928" s="441"/>
      <c r="T928" s="441"/>
      <c r="U928" s="441"/>
      <c r="V928" s="441"/>
      <c r="W928" s="441"/>
      <c r="X928" s="441"/>
      <c r="Y928" s="441"/>
      <c r="Z928" s="441"/>
    </row>
    <row r="929" spans="1:26" ht="12.75" customHeight="1" x14ac:dyDescent="0.2">
      <c r="A929" s="441"/>
      <c r="B929" s="441"/>
      <c r="C929" s="447"/>
      <c r="D929" s="447"/>
      <c r="E929" s="447"/>
      <c r="F929" s="447"/>
      <c r="G929" s="447"/>
      <c r="H929" s="447"/>
      <c r="I929" s="447"/>
      <c r="J929" s="447"/>
      <c r="K929" s="447"/>
      <c r="L929" s="447"/>
      <c r="M929" s="447"/>
      <c r="N929" s="447"/>
      <c r="O929" s="447"/>
      <c r="P929" s="441"/>
      <c r="Q929" s="441"/>
      <c r="R929" s="441"/>
      <c r="S929" s="441"/>
      <c r="T929" s="441"/>
      <c r="U929" s="441"/>
      <c r="V929" s="441"/>
      <c r="W929" s="441"/>
      <c r="X929" s="441"/>
      <c r="Y929" s="441"/>
      <c r="Z929" s="441"/>
    </row>
    <row r="930" spans="1:26" ht="12.75" customHeight="1" x14ac:dyDescent="0.2">
      <c r="A930" s="441"/>
      <c r="B930" s="441"/>
      <c r="C930" s="447"/>
      <c r="D930" s="447"/>
      <c r="E930" s="447"/>
      <c r="F930" s="447"/>
      <c r="G930" s="447"/>
      <c r="H930" s="447"/>
      <c r="I930" s="447"/>
      <c r="J930" s="447"/>
      <c r="K930" s="447"/>
      <c r="L930" s="447"/>
      <c r="M930" s="447"/>
      <c r="N930" s="447"/>
      <c r="O930" s="447"/>
      <c r="P930" s="441"/>
      <c r="Q930" s="441"/>
      <c r="R930" s="441"/>
      <c r="S930" s="441"/>
      <c r="T930" s="441"/>
      <c r="U930" s="441"/>
      <c r="V930" s="441"/>
      <c r="W930" s="441"/>
      <c r="X930" s="441"/>
      <c r="Y930" s="441"/>
      <c r="Z930" s="441"/>
    </row>
    <row r="931" spans="1:26" ht="12.75" customHeight="1" x14ac:dyDescent="0.2">
      <c r="A931" s="441"/>
      <c r="B931" s="441"/>
      <c r="C931" s="447"/>
      <c r="D931" s="447"/>
      <c r="E931" s="447"/>
      <c r="F931" s="447"/>
      <c r="G931" s="447"/>
      <c r="H931" s="447"/>
      <c r="I931" s="447"/>
      <c r="J931" s="447"/>
      <c r="K931" s="447"/>
      <c r="L931" s="447"/>
      <c r="M931" s="447"/>
      <c r="N931" s="447"/>
      <c r="O931" s="447"/>
      <c r="P931" s="441"/>
      <c r="Q931" s="441"/>
      <c r="R931" s="441"/>
      <c r="S931" s="441"/>
      <c r="T931" s="441"/>
      <c r="U931" s="441"/>
      <c r="V931" s="441"/>
      <c r="W931" s="441"/>
      <c r="X931" s="441"/>
      <c r="Y931" s="441"/>
      <c r="Z931" s="441"/>
    </row>
    <row r="932" spans="1:26" ht="12.75" customHeight="1" x14ac:dyDescent="0.2">
      <c r="A932" s="441"/>
      <c r="B932" s="441"/>
      <c r="C932" s="447"/>
      <c r="D932" s="447"/>
      <c r="E932" s="447"/>
      <c r="F932" s="447"/>
      <c r="G932" s="447"/>
      <c r="H932" s="447"/>
      <c r="I932" s="447"/>
      <c r="J932" s="447"/>
      <c r="K932" s="447"/>
      <c r="L932" s="447"/>
      <c r="M932" s="447"/>
      <c r="N932" s="447"/>
      <c r="O932" s="447"/>
      <c r="P932" s="441"/>
      <c r="Q932" s="441"/>
      <c r="R932" s="441"/>
      <c r="S932" s="441"/>
      <c r="T932" s="441"/>
      <c r="U932" s="441"/>
      <c r="V932" s="441"/>
      <c r="W932" s="441"/>
      <c r="X932" s="441"/>
      <c r="Y932" s="441"/>
      <c r="Z932" s="441"/>
    </row>
    <row r="933" spans="1:26" ht="12.75" customHeight="1" x14ac:dyDescent="0.2">
      <c r="A933" s="441"/>
      <c r="B933" s="441"/>
      <c r="C933" s="447"/>
      <c r="D933" s="447"/>
      <c r="E933" s="447"/>
      <c r="F933" s="447"/>
      <c r="G933" s="447"/>
      <c r="H933" s="447"/>
      <c r="I933" s="447"/>
      <c r="J933" s="447"/>
      <c r="K933" s="447"/>
      <c r="L933" s="447"/>
      <c r="M933" s="447"/>
      <c r="N933" s="447"/>
      <c r="O933" s="447"/>
      <c r="P933" s="441"/>
      <c r="Q933" s="441"/>
      <c r="R933" s="441"/>
      <c r="S933" s="441"/>
      <c r="T933" s="441"/>
      <c r="U933" s="441"/>
      <c r="V933" s="441"/>
      <c r="W933" s="441"/>
      <c r="X933" s="441"/>
      <c r="Y933" s="441"/>
      <c r="Z933" s="441"/>
    </row>
    <row r="934" spans="1:26" ht="12.75" customHeight="1" x14ac:dyDescent="0.2">
      <c r="A934" s="441"/>
      <c r="B934" s="441"/>
      <c r="C934" s="447"/>
      <c r="D934" s="447"/>
      <c r="E934" s="447"/>
      <c r="F934" s="447"/>
      <c r="G934" s="447"/>
      <c r="H934" s="447"/>
      <c r="I934" s="447"/>
      <c r="J934" s="447"/>
      <c r="K934" s="447"/>
      <c r="L934" s="447"/>
      <c r="M934" s="447"/>
      <c r="N934" s="447"/>
      <c r="O934" s="447"/>
      <c r="P934" s="441"/>
      <c r="Q934" s="441"/>
      <c r="R934" s="441"/>
      <c r="S934" s="441"/>
      <c r="T934" s="441"/>
      <c r="U934" s="441"/>
      <c r="V934" s="441"/>
      <c r="W934" s="441"/>
      <c r="X934" s="441"/>
      <c r="Y934" s="441"/>
      <c r="Z934" s="441"/>
    </row>
    <row r="935" spans="1:26" ht="12.75" customHeight="1" x14ac:dyDescent="0.2">
      <c r="A935" s="441"/>
      <c r="B935" s="441"/>
      <c r="C935" s="447"/>
      <c r="D935" s="447"/>
      <c r="E935" s="447"/>
      <c r="F935" s="447"/>
      <c r="G935" s="447"/>
      <c r="H935" s="447"/>
      <c r="I935" s="447"/>
      <c r="J935" s="447"/>
      <c r="K935" s="447"/>
      <c r="L935" s="447"/>
      <c r="M935" s="447"/>
      <c r="N935" s="447"/>
      <c r="O935" s="447"/>
      <c r="P935" s="441"/>
      <c r="Q935" s="441"/>
      <c r="R935" s="441"/>
      <c r="S935" s="441"/>
      <c r="T935" s="441"/>
      <c r="U935" s="441"/>
      <c r="V935" s="441"/>
      <c r="W935" s="441"/>
      <c r="X935" s="441"/>
      <c r="Y935" s="441"/>
      <c r="Z935" s="441"/>
    </row>
    <row r="936" spans="1:26" ht="12.75" customHeight="1" x14ac:dyDescent="0.2">
      <c r="A936" s="441"/>
      <c r="B936" s="441"/>
      <c r="C936" s="447"/>
      <c r="D936" s="447"/>
      <c r="E936" s="447"/>
      <c r="F936" s="447"/>
      <c r="G936" s="447"/>
      <c r="H936" s="447"/>
      <c r="I936" s="447"/>
      <c r="J936" s="447"/>
      <c r="K936" s="447"/>
      <c r="L936" s="447"/>
      <c r="M936" s="447"/>
      <c r="N936" s="447"/>
      <c r="O936" s="447"/>
      <c r="P936" s="441"/>
      <c r="Q936" s="441"/>
      <c r="R936" s="441"/>
      <c r="S936" s="441"/>
      <c r="T936" s="441"/>
      <c r="U936" s="441"/>
      <c r="V936" s="441"/>
      <c r="W936" s="441"/>
      <c r="X936" s="441"/>
      <c r="Y936" s="441"/>
      <c r="Z936" s="441"/>
    </row>
    <row r="937" spans="1:26" ht="12.75" customHeight="1" x14ac:dyDescent="0.2">
      <c r="A937" s="441"/>
      <c r="B937" s="441"/>
      <c r="C937" s="447"/>
      <c r="D937" s="447"/>
      <c r="E937" s="447"/>
      <c r="F937" s="447"/>
      <c r="G937" s="447"/>
      <c r="H937" s="447"/>
      <c r="I937" s="447"/>
      <c r="J937" s="447"/>
      <c r="K937" s="447"/>
      <c r="L937" s="447"/>
      <c r="M937" s="447"/>
      <c r="N937" s="447"/>
      <c r="O937" s="447"/>
      <c r="P937" s="441"/>
      <c r="Q937" s="441"/>
      <c r="R937" s="441"/>
      <c r="S937" s="441"/>
      <c r="T937" s="441"/>
      <c r="U937" s="441"/>
      <c r="V937" s="441"/>
      <c r="W937" s="441"/>
      <c r="X937" s="441"/>
      <c r="Y937" s="441"/>
      <c r="Z937" s="441"/>
    </row>
    <row r="938" spans="1:26" ht="12.75" customHeight="1" x14ac:dyDescent="0.2">
      <c r="A938" s="441"/>
      <c r="B938" s="441"/>
      <c r="C938" s="447"/>
      <c r="D938" s="447"/>
      <c r="E938" s="447"/>
      <c r="F938" s="447"/>
      <c r="G938" s="447"/>
      <c r="H938" s="447"/>
      <c r="I938" s="447"/>
      <c r="J938" s="447"/>
      <c r="K938" s="447"/>
      <c r="L938" s="447"/>
      <c r="M938" s="447"/>
      <c r="N938" s="447"/>
      <c r="O938" s="447"/>
      <c r="P938" s="441"/>
      <c r="Q938" s="441"/>
      <c r="R938" s="441"/>
      <c r="S938" s="441"/>
      <c r="T938" s="441"/>
      <c r="U938" s="441"/>
      <c r="V938" s="441"/>
      <c r="W938" s="441"/>
      <c r="X938" s="441"/>
      <c r="Y938" s="441"/>
      <c r="Z938" s="441"/>
    </row>
    <row r="939" spans="1:26" ht="12.75" customHeight="1" x14ac:dyDescent="0.2">
      <c r="A939" s="441"/>
      <c r="B939" s="441"/>
      <c r="C939" s="447"/>
      <c r="D939" s="447"/>
      <c r="E939" s="447"/>
      <c r="F939" s="447"/>
      <c r="G939" s="447"/>
      <c r="H939" s="447"/>
      <c r="I939" s="447"/>
      <c r="J939" s="447"/>
      <c r="K939" s="447"/>
      <c r="L939" s="447"/>
      <c r="M939" s="447"/>
      <c r="N939" s="447"/>
      <c r="O939" s="447"/>
      <c r="P939" s="441"/>
      <c r="Q939" s="441"/>
      <c r="R939" s="441"/>
      <c r="S939" s="441"/>
      <c r="T939" s="441"/>
      <c r="U939" s="441"/>
      <c r="V939" s="441"/>
      <c r="W939" s="441"/>
      <c r="X939" s="441"/>
      <c r="Y939" s="441"/>
      <c r="Z939" s="441"/>
    </row>
    <row r="940" spans="1:26" ht="12.75" customHeight="1" x14ac:dyDescent="0.2">
      <c r="A940" s="441"/>
      <c r="B940" s="441"/>
      <c r="C940" s="447"/>
      <c r="D940" s="447"/>
      <c r="E940" s="447"/>
      <c r="F940" s="447"/>
      <c r="G940" s="447"/>
      <c r="H940" s="447"/>
      <c r="I940" s="447"/>
      <c r="J940" s="447"/>
      <c r="K940" s="447"/>
      <c r="L940" s="447"/>
      <c r="M940" s="447"/>
      <c r="N940" s="447"/>
      <c r="O940" s="447"/>
      <c r="P940" s="441"/>
      <c r="Q940" s="441"/>
      <c r="R940" s="441"/>
      <c r="S940" s="441"/>
      <c r="T940" s="441"/>
      <c r="U940" s="441"/>
      <c r="V940" s="441"/>
      <c r="W940" s="441"/>
      <c r="X940" s="441"/>
      <c r="Y940" s="441"/>
      <c r="Z940" s="441"/>
    </row>
    <row r="941" spans="1:26" ht="12.75" customHeight="1" x14ac:dyDescent="0.2">
      <c r="A941" s="441"/>
      <c r="B941" s="441"/>
      <c r="C941" s="447"/>
      <c r="D941" s="447"/>
      <c r="E941" s="447"/>
      <c r="F941" s="447"/>
      <c r="G941" s="447"/>
      <c r="H941" s="447"/>
      <c r="I941" s="447"/>
      <c r="J941" s="447"/>
      <c r="K941" s="447"/>
      <c r="L941" s="447"/>
      <c r="M941" s="447"/>
      <c r="N941" s="447"/>
      <c r="O941" s="447"/>
      <c r="P941" s="441"/>
      <c r="Q941" s="441"/>
      <c r="R941" s="441"/>
      <c r="S941" s="441"/>
      <c r="T941" s="441"/>
      <c r="U941" s="441"/>
      <c r="V941" s="441"/>
      <c r="W941" s="441"/>
      <c r="X941" s="441"/>
      <c r="Y941" s="441"/>
      <c r="Z941" s="441"/>
    </row>
    <row r="942" spans="1:26" ht="12.75" customHeight="1" x14ac:dyDescent="0.2">
      <c r="A942" s="441"/>
      <c r="B942" s="441"/>
      <c r="C942" s="447"/>
      <c r="D942" s="447"/>
      <c r="E942" s="447"/>
      <c r="F942" s="447"/>
      <c r="G942" s="447"/>
      <c r="H942" s="447"/>
      <c r="I942" s="447"/>
      <c r="J942" s="447"/>
      <c r="K942" s="447"/>
      <c r="L942" s="447"/>
      <c r="M942" s="447"/>
      <c r="N942" s="447"/>
      <c r="O942" s="447"/>
      <c r="P942" s="441"/>
      <c r="Q942" s="441"/>
      <c r="R942" s="441"/>
      <c r="S942" s="441"/>
      <c r="T942" s="441"/>
      <c r="U942" s="441"/>
      <c r="V942" s="441"/>
      <c r="W942" s="441"/>
      <c r="X942" s="441"/>
      <c r="Y942" s="441"/>
      <c r="Z942" s="441"/>
    </row>
    <row r="943" spans="1:26" ht="12.75" customHeight="1" x14ac:dyDescent="0.2">
      <c r="A943" s="441"/>
      <c r="B943" s="441"/>
      <c r="C943" s="447"/>
      <c r="D943" s="447"/>
      <c r="E943" s="447"/>
      <c r="F943" s="447"/>
      <c r="G943" s="447"/>
      <c r="H943" s="447"/>
      <c r="I943" s="447"/>
      <c r="J943" s="447"/>
      <c r="K943" s="447"/>
      <c r="L943" s="447"/>
      <c r="M943" s="447"/>
      <c r="N943" s="447"/>
      <c r="O943" s="447"/>
      <c r="P943" s="441"/>
      <c r="Q943" s="441"/>
      <c r="R943" s="441"/>
      <c r="S943" s="441"/>
      <c r="T943" s="441"/>
      <c r="U943" s="441"/>
      <c r="V943" s="441"/>
      <c r="W943" s="441"/>
      <c r="X943" s="441"/>
      <c r="Y943" s="441"/>
      <c r="Z943" s="441"/>
    </row>
    <row r="944" spans="1:26" ht="12.75" customHeight="1" x14ac:dyDescent="0.2">
      <c r="A944" s="441"/>
      <c r="B944" s="441"/>
      <c r="C944" s="447"/>
      <c r="D944" s="447"/>
      <c r="E944" s="447"/>
      <c r="F944" s="447"/>
      <c r="G944" s="447"/>
      <c r="H944" s="447"/>
      <c r="I944" s="447"/>
      <c r="J944" s="447"/>
      <c r="K944" s="447"/>
      <c r="L944" s="447"/>
      <c r="M944" s="447"/>
      <c r="N944" s="447"/>
      <c r="O944" s="447"/>
      <c r="P944" s="441"/>
      <c r="Q944" s="441"/>
      <c r="R944" s="441"/>
      <c r="S944" s="441"/>
      <c r="T944" s="441"/>
      <c r="U944" s="441"/>
      <c r="V944" s="441"/>
      <c r="W944" s="441"/>
      <c r="X944" s="441"/>
      <c r="Y944" s="441"/>
      <c r="Z944" s="441"/>
    </row>
    <row r="945" spans="1:26" ht="12.75" customHeight="1" x14ac:dyDescent="0.2">
      <c r="A945" s="441"/>
      <c r="B945" s="441"/>
      <c r="C945" s="447"/>
      <c r="D945" s="447"/>
      <c r="E945" s="447"/>
      <c r="F945" s="447"/>
      <c r="G945" s="447"/>
      <c r="H945" s="447"/>
      <c r="I945" s="447"/>
      <c r="J945" s="447"/>
      <c r="K945" s="447"/>
      <c r="L945" s="447"/>
      <c r="M945" s="447"/>
      <c r="N945" s="447"/>
      <c r="O945" s="447"/>
      <c r="P945" s="441"/>
      <c r="Q945" s="441"/>
      <c r="R945" s="441"/>
      <c r="S945" s="441"/>
      <c r="T945" s="441"/>
      <c r="U945" s="441"/>
      <c r="V945" s="441"/>
      <c r="W945" s="441"/>
      <c r="X945" s="441"/>
      <c r="Y945" s="441"/>
      <c r="Z945" s="441"/>
    </row>
    <row r="946" spans="1:26" ht="12.75" customHeight="1" x14ac:dyDescent="0.2">
      <c r="A946" s="441"/>
      <c r="B946" s="441"/>
      <c r="C946" s="447"/>
      <c r="D946" s="447"/>
      <c r="E946" s="447"/>
      <c r="F946" s="447"/>
      <c r="G946" s="447"/>
      <c r="H946" s="447"/>
      <c r="I946" s="447"/>
      <c r="J946" s="447"/>
      <c r="K946" s="447"/>
      <c r="L946" s="447"/>
      <c r="M946" s="447"/>
      <c r="N946" s="447"/>
      <c r="O946" s="447"/>
      <c r="P946" s="441"/>
      <c r="Q946" s="441"/>
      <c r="R946" s="441"/>
      <c r="S946" s="441"/>
      <c r="T946" s="441"/>
      <c r="U946" s="441"/>
      <c r="V946" s="441"/>
      <c r="W946" s="441"/>
      <c r="X946" s="441"/>
      <c r="Y946" s="441"/>
      <c r="Z946" s="441"/>
    </row>
    <row r="947" spans="1:26" ht="12.75" customHeight="1" x14ac:dyDescent="0.2">
      <c r="A947" s="441"/>
      <c r="B947" s="441"/>
      <c r="C947" s="447"/>
      <c r="D947" s="447"/>
      <c r="E947" s="447"/>
      <c r="F947" s="447"/>
      <c r="G947" s="447"/>
      <c r="H947" s="447"/>
      <c r="I947" s="447"/>
      <c r="J947" s="447"/>
      <c r="K947" s="447"/>
      <c r="L947" s="447"/>
      <c r="M947" s="447"/>
      <c r="N947" s="447"/>
      <c r="O947" s="447"/>
      <c r="P947" s="441"/>
      <c r="Q947" s="441"/>
      <c r="R947" s="441"/>
      <c r="S947" s="441"/>
      <c r="T947" s="441"/>
      <c r="U947" s="441"/>
      <c r="V947" s="441"/>
      <c r="W947" s="441"/>
      <c r="X947" s="441"/>
      <c r="Y947" s="441"/>
      <c r="Z947" s="441"/>
    </row>
    <row r="948" spans="1:26" ht="12.75" customHeight="1" x14ac:dyDescent="0.2">
      <c r="A948" s="441"/>
      <c r="B948" s="441"/>
      <c r="C948" s="447"/>
      <c r="D948" s="447"/>
      <c r="E948" s="447"/>
      <c r="F948" s="447"/>
      <c r="G948" s="447"/>
      <c r="H948" s="447"/>
      <c r="I948" s="447"/>
      <c r="J948" s="447"/>
      <c r="K948" s="447"/>
      <c r="L948" s="447"/>
      <c r="M948" s="447"/>
      <c r="N948" s="447"/>
      <c r="O948" s="447"/>
      <c r="P948" s="441"/>
      <c r="Q948" s="441"/>
      <c r="R948" s="441"/>
      <c r="S948" s="441"/>
      <c r="T948" s="441"/>
      <c r="U948" s="441"/>
      <c r="V948" s="441"/>
      <c r="W948" s="441"/>
      <c r="X948" s="441"/>
      <c r="Y948" s="441"/>
      <c r="Z948" s="441"/>
    </row>
    <row r="949" spans="1:26" ht="12.75" customHeight="1" x14ac:dyDescent="0.2">
      <c r="A949" s="441"/>
      <c r="B949" s="441"/>
      <c r="C949" s="447"/>
      <c r="D949" s="447"/>
      <c r="E949" s="447"/>
      <c r="F949" s="447"/>
      <c r="G949" s="447"/>
      <c r="H949" s="447"/>
      <c r="I949" s="447"/>
      <c r="J949" s="447"/>
      <c r="K949" s="447"/>
      <c r="L949" s="447"/>
      <c r="M949" s="447"/>
      <c r="N949" s="447"/>
      <c r="O949" s="447"/>
      <c r="P949" s="441"/>
      <c r="Q949" s="441"/>
      <c r="R949" s="441"/>
      <c r="S949" s="441"/>
      <c r="T949" s="441"/>
      <c r="U949" s="441"/>
      <c r="V949" s="441"/>
      <c r="W949" s="441"/>
      <c r="X949" s="441"/>
      <c r="Y949" s="441"/>
      <c r="Z949" s="441"/>
    </row>
    <row r="950" spans="1:26" ht="12.75" customHeight="1" x14ac:dyDescent="0.2">
      <c r="A950" s="441"/>
      <c r="B950" s="441"/>
      <c r="C950" s="447"/>
      <c r="D950" s="447"/>
      <c r="E950" s="447"/>
      <c r="F950" s="447"/>
      <c r="G950" s="447"/>
      <c r="H950" s="447"/>
      <c r="I950" s="447"/>
      <c r="J950" s="447"/>
      <c r="K950" s="447"/>
      <c r="L950" s="447"/>
      <c r="M950" s="447"/>
      <c r="N950" s="447"/>
      <c r="O950" s="447"/>
      <c r="P950" s="441"/>
      <c r="Q950" s="441"/>
      <c r="R950" s="441"/>
      <c r="S950" s="441"/>
      <c r="T950" s="441"/>
      <c r="U950" s="441"/>
      <c r="V950" s="441"/>
      <c r="W950" s="441"/>
      <c r="X950" s="441"/>
      <c r="Y950" s="441"/>
      <c r="Z950" s="441"/>
    </row>
    <row r="951" spans="1:26" ht="12.75" customHeight="1" x14ac:dyDescent="0.2">
      <c r="A951" s="441"/>
      <c r="B951" s="441"/>
      <c r="C951" s="447"/>
      <c r="D951" s="447"/>
      <c r="E951" s="447"/>
      <c r="F951" s="447"/>
      <c r="G951" s="447"/>
      <c r="H951" s="447"/>
      <c r="I951" s="447"/>
      <c r="J951" s="447"/>
      <c r="K951" s="447"/>
      <c r="L951" s="447"/>
      <c r="M951" s="447"/>
      <c r="N951" s="447"/>
      <c r="O951" s="447"/>
      <c r="P951" s="441"/>
      <c r="Q951" s="441"/>
      <c r="R951" s="441"/>
      <c r="S951" s="441"/>
      <c r="T951" s="441"/>
      <c r="U951" s="441"/>
      <c r="V951" s="441"/>
      <c r="W951" s="441"/>
      <c r="X951" s="441"/>
      <c r="Y951" s="441"/>
      <c r="Z951" s="441"/>
    </row>
    <row r="952" spans="1:26" ht="12.75" customHeight="1" x14ac:dyDescent="0.2">
      <c r="A952" s="441"/>
      <c r="B952" s="441"/>
      <c r="C952" s="447"/>
      <c r="D952" s="447"/>
      <c r="E952" s="447"/>
      <c r="F952" s="447"/>
      <c r="G952" s="447"/>
      <c r="H952" s="447"/>
      <c r="I952" s="447"/>
      <c r="J952" s="447"/>
      <c r="K952" s="447"/>
      <c r="L952" s="447"/>
      <c r="M952" s="447"/>
      <c r="N952" s="447"/>
      <c r="O952" s="447"/>
      <c r="P952" s="441"/>
      <c r="Q952" s="441"/>
      <c r="R952" s="441"/>
      <c r="S952" s="441"/>
      <c r="T952" s="441"/>
      <c r="U952" s="441"/>
      <c r="V952" s="441"/>
      <c r="W952" s="441"/>
      <c r="X952" s="441"/>
      <c r="Y952" s="441"/>
      <c r="Z952" s="441"/>
    </row>
    <row r="953" spans="1:26" ht="12.75" customHeight="1" x14ac:dyDescent="0.2">
      <c r="A953" s="441"/>
      <c r="B953" s="441"/>
      <c r="C953" s="447"/>
      <c r="D953" s="447"/>
      <c r="E953" s="447"/>
      <c r="F953" s="447"/>
      <c r="G953" s="447"/>
      <c r="H953" s="447"/>
      <c r="I953" s="447"/>
      <c r="J953" s="447"/>
      <c r="K953" s="447"/>
      <c r="L953" s="447"/>
      <c r="M953" s="447"/>
      <c r="N953" s="447"/>
      <c r="O953" s="447"/>
      <c r="P953" s="441"/>
      <c r="Q953" s="441"/>
      <c r="R953" s="441"/>
      <c r="S953" s="441"/>
      <c r="T953" s="441"/>
      <c r="U953" s="441"/>
      <c r="V953" s="441"/>
      <c r="W953" s="441"/>
      <c r="X953" s="441"/>
      <c r="Y953" s="441"/>
      <c r="Z953" s="441"/>
    </row>
    <row r="954" spans="1:26" ht="12.75" customHeight="1" x14ac:dyDescent="0.2">
      <c r="A954" s="441"/>
      <c r="B954" s="441"/>
      <c r="C954" s="447"/>
      <c r="D954" s="447"/>
      <c r="E954" s="447"/>
      <c r="F954" s="447"/>
      <c r="G954" s="447"/>
      <c r="H954" s="447"/>
      <c r="I954" s="447"/>
      <c r="J954" s="447"/>
      <c r="K954" s="447"/>
      <c r="L954" s="447"/>
      <c r="M954" s="447"/>
      <c r="N954" s="447"/>
      <c r="O954" s="447"/>
      <c r="P954" s="441"/>
      <c r="Q954" s="441"/>
      <c r="R954" s="441"/>
      <c r="S954" s="441"/>
      <c r="T954" s="441"/>
      <c r="U954" s="441"/>
      <c r="V954" s="441"/>
      <c r="W954" s="441"/>
      <c r="X954" s="441"/>
      <c r="Y954" s="441"/>
      <c r="Z954" s="441"/>
    </row>
    <row r="955" spans="1:26" ht="12.75" customHeight="1" x14ac:dyDescent="0.2">
      <c r="A955" s="441"/>
      <c r="B955" s="441"/>
      <c r="C955" s="447"/>
      <c r="D955" s="447"/>
      <c r="E955" s="447"/>
      <c r="F955" s="447"/>
      <c r="G955" s="447"/>
      <c r="H955" s="447"/>
      <c r="I955" s="447"/>
      <c r="J955" s="447"/>
      <c r="K955" s="447"/>
      <c r="L955" s="447"/>
      <c r="M955" s="447"/>
      <c r="N955" s="447"/>
      <c r="O955" s="447"/>
      <c r="P955" s="441"/>
      <c r="Q955" s="441"/>
      <c r="R955" s="441"/>
      <c r="S955" s="441"/>
      <c r="T955" s="441"/>
      <c r="U955" s="441"/>
      <c r="V955" s="441"/>
      <c r="W955" s="441"/>
      <c r="X955" s="441"/>
      <c r="Y955" s="441"/>
      <c r="Z955" s="441"/>
    </row>
    <row r="956" spans="1:26" ht="12.75" customHeight="1" x14ac:dyDescent="0.2">
      <c r="A956" s="441"/>
      <c r="B956" s="441"/>
      <c r="C956" s="447"/>
      <c r="D956" s="447"/>
      <c r="E956" s="447"/>
      <c r="F956" s="447"/>
      <c r="G956" s="447"/>
      <c r="H956" s="447"/>
      <c r="I956" s="447"/>
      <c r="J956" s="447"/>
      <c r="K956" s="447"/>
      <c r="L956" s="447"/>
      <c r="M956" s="447"/>
      <c r="N956" s="447"/>
      <c r="O956" s="447"/>
      <c r="P956" s="441"/>
      <c r="Q956" s="441"/>
      <c r="R956" s="441"/>
      <c r="S956" s="441"/>
      <c r="T956" s="441"/>
      <c r="U956" s="441"/>
      <c r="V956" s="441"/>
      <c r="W956" s="441"/>
      <c r="X956" s="441"/>
      <c r="Y956" s="441"/>
      <c r="Z956" s="441"/>
    </row>
    <row r="957" spans="1:26" ht="12.75" customHeight="1" x14ac:dyDescent="0.2">
      <c r="A957" s="441"/>
      <c r="B957" s="441"/>
      <c r="C957" s="447"/>
      <c r="D957" s="447"/>
      <c r="E957" s="447"/>
      <c r="F957" s="447"/>
      <c r="G957" s="447"/>
      <c r="H957" s="447"/>
      <c r="I957" s="447"/>
      <c r="J957" s="447"/>
      <c r="K957" s="447"/>
      <c r="L957" s="447"/>
      <c r="M957" s="447"/>
      <c r="N957" s="447"/>
      <c r="O957" s="447"/>
      <c r="P957" s="441"/>
      <c r="Q957" s="441"/>
      <c r="R957" s="441"/>
      <c r="S957" s="441"/>
      <c r="T957" s="441"/>
      <c r="U957" s="441"/>
      <c r="V957" s="441"/>
      <c r="W957" s="441"/>
      <c r="X957" s="441"/>
      <c r="Y957" s="441"/>
      <c r="Z957" s="441"/>
    </row>
    <row r="958" spans="1:26" ht="12.75" customHeight="1" x14ac:dyDescent="0.2">
      <c r="A958" s="441"/>
      <c r="B958" s="441"/>
      <c r="C958" s="447"/>
      <c r="D958" s="447"/>
      <c r="E958" s="447"/>
      <c r="F958" s="447"/>
      <c r="G958" s="447"/>
      <c r="H958" s="447"/>
      <c r="I958" s="447"/>
      <c r="J958" s="447"/>
      <c r="K958" s="447"/>
      <c r="L958" s="447"/>
      <c r="M958" s="447"/>
      <c r="N958" s="447"/>
      <c r="O958" s="447"/>
      <c r="P958" s="441"/>
      <c r="Q958" s="441"/>
      <c r="R958" s="441"/>
      <c r="S958" s="441"/>
      <c r="T958" s="441"/>
      <c r="U958" s="441"/>
      <c r="V958" s="441"/>
      <c r="W958" s="441"/>
      <c r="X958" s="441"/>
      <c r="Y958" s="441"/>
      <c r="Z958" s="441"/>
    </row>
    <row r="959" spans="1:26" ht="12.75" customHeight="1" x14ac:dyDescent="0.2">
      <c r="A959" s="441"/>
      <c r="B959" s="441"/>
      <c r="C959" s="447"/>
      <c r="D959" s="447"/>
      <c r="E959" s="447"/>
      <c r="F959" s="447"/>
      <c r="G959" s="447"/>
      <c r="H959" s="447"/>
      <c r="I959" s="447"/>
      <c r="J959" s="447"/>
      <c r="K959" s="447"/>
      <c r="L959" s="447"/>
      <c r="M959" s="447"/>
      <c r="N959" s="447"/>
      <c r="O959" s="447"/>
      <c r="P959" s="441"/>
      <c r="Q959" s="441"/>
      <c r="R959" s="441"/>
      <c r="S959" s="441"/>
      <c r="T959" s="441"/>
      <c r="U959" s="441"/>
      <c r="V959" s="441"/>
      <c r="W959" s="441"/>
      <c r="X959" s="441"/>
      <c r="Y959" s="441"/>
      <c r="Z959" s="441"/>
    </row>
    <row r="960" spans="1:26" ht="12.75" customHeight="1" x14ac:dyDescent="0.2">
      <c r="A960" s="441"/>
      <c r="B960" s="441"/>
      <c r="C960" s="447"/>
      <c r="D960" s="447"/>
      <c r="E960" s="447"/>
      <c r="F960" s="447"/>
      <c r="G960" s="447"/>
      <c r="H960" s="447"/>
      <c r="I960" s="447"/>
      <c r="J960" s="447"/>
      <c r="K960" s="447"/>
      <c r="L960" s="447"/>
      <c r="M960" s="447"/>
      <c r="N960" s="447"/>
      <c r="O960" s="447"/>
      <c r="P960" s="441"/>
      <c r="Q960" s="441"/>
      <c r="R960" s="441"/>
      <c r="S960" s="441"/>
      <c r="T960" s="441"/>
      <c r="U960" s="441"/>
      <c r="V960" s="441"/>
      <c r="W960" s="441"/>
      <c r="X960" s="441"/>
      <c r="Y960" s="441"/>
      <c r="Z960" s="441"/>
    </row>
    <row r="961" spans="1:26" ht="12.75" customHeight="1" x14ac:dyDescent="0.2">
      <c r="A961" s="441"/>
      <c r="B961" s="441"/>
      <c r="C961" s="447"/>
      <c r="D961" s="447"/>
      <c r="E961" s="447"/>
      <c r="F961" s="447"/>
      <c r="G961" s="447"/>
      <c r="H961" s="447"/>
      <c r="I961" s="447"/>
      <c r="J961" s="447"/>
      <c r="K961" s="447"/>
      <c r="L961" s="447"/>
      <c r="M961" s="447"/>
      <c r="N961" s="447"/>
      <c r="O961" s="447"/>
      <c r="P961" s="441"/>
      <c r="Q961" s="441"/>
      <c r="R961" s="441"/>
      <c r="S961" s="441"/>
      <c r="T961" s="441"/>
      <c r="U961" s="441"/>
      <c r="V961" s="441"/>
      <c r="W961" s="441"/>
      <c r="X961" s="441"/>
      <c r="Y961" s="441"/>
      <c r="Z961" s="441"/>
    </row>
    <row r="962" spans="1:26" ht="12.75" customHeight="1" x14ac:dyDescent="0.2">
      <c r="A962" s="441"/>
      <c r="B962" s="441"/>
      <c r="C962" s="447"/>
      <c r="D962" s="447"/>
      <c r="E962" s="447"/>
      <c r="F962" s="447"/>
      <c r="G962" s="447"/>
      <c r="H962" s="447"/>
      <c r="I962" s="447"/>
      <c r="J962" s="447"/>
      <c r="K962" s="447"/>
      <c r="L962" s="447"/>
      <c r="M962" s="447"/>
      <c r="N962" s="447"/>
      <c r="O962" s="447"/>
      <c r="P962" s="441"/>
      <c r="Q962" s="441"/>
      <c r="R962" s="441"/>
      <c r="S962" s="441"/>
      <c r="T962" s="441"/>
      <c r="U962" s="441"/>
      <c r="V962" s="441"/>
      <c r="W962" s="441"/>
      <c r="X962" s="441"/>
      <c r="Y962" s="441"/>
      <c r="Z962" s="441"/>
    </row>
    <row r="963" spans="1:26" ht="12.75" customHeight="1" x14ac:dyDescent="0.2">
      <c r="A963" s="441"/>
      <c r="B963" s="441"/>
      <c r="C963" s="447"/>
      <c r="D963" s="447"/>
      <c r="E963" s="447"/>
      <c r="F963" s="447"/>
      <c r="G963" s="447"/>
      <c r="H963" s="447"/>
      <c r="I963" s="447"/>
      <c r="J963" s="447"/>
      <c r="K963" s="447"/>
      <c r="L963" s="447"/>
      <c r="M963" s="447"/>
      <c r="N963" s="447"/>
      <c r="O963" s="447"/>
      <c r="P963" s="441"/>
      <c r="Q963" s="441"/>
      <c r="R963" s="441"/>
      <c r="S963" s="441"/>
      <c r="T963" s="441"/>
      <c r="U963" s="441"/>
      <c r="V963" s="441"/>
      <c r="W963" s="441"/>
      <c r="X963" s="441"/>
      <c r="Y963" s="441"/>
      <c r="Z963" s="441"/>
    </row>
    <row r="964" spans="1:26" ht="12.75" customHeight="1" x14ac:dyDescent="0.2">
      <c r="A964" s="441"/>
      <c r="B964" s="441"/>
      <c r="C964" s="447"/>
      <c r="D964" s="447"/>
      <c r="E964" s="447"/>
      <c r="F964" s="447"/>
      <c r="G964" s="447"/>
      <c r="H964" s="447"/>
      <c r="I964" s="447"/>
      <c r="J964" s="447"/>
      <c r="K964" s="447"/>
      <c r="L964" s="447"/>
      <c r="M964" s="447"/>
      <c r="N964" s="447"/>
      <c r="O964" s="447"/>
      <c r="P964" s="441"/>
      <c r="Q964" s="441"/>
      <c r="R964" s="441"/>
      <c r="S964" s="441"/>
      <c r="T964" s="441"/>
      <c r="U964" s="441"/>
      <c r="V964" s="441"/>
      <c r="W964" s="441"/>
      <c r="X964" s="441"/>
      <c r="Y964" s="441"/>
      <c r="Z964" s="441"/>
    </row>
    <row r="965" spans="1:26" ht="12.75" customHeight="1" x14ac:dyDescent="0.2">
      <c r="A965" s="441"/>
      <c r="B965" s="441"/>
      <c r="C965" s="447"/>
      <c r="D965" s="447"/>
      <c r="E965" s="447"/>
      <c r="F965" s="447"/>
      <c r="G965" s="447"/>
      <c r="H965" s="447"/>
      <c r="I965" s="447"/>
      <c r="J965" s="447"/>
      <c r="K965" s="447"/>
      <c r="L965" s="447"/>
      <c r="M965" s="447"/>
      <c r="N965" s="447"/>
      <c r="O965" s="447"/>
      <c r="P965" s="441"/>
      <c r="Q965" s="441"/>
      <c r="R965" s="441"/>
      <c r="S965" s="441"/>
      <c r="T965" s="441"/>
      <c r="U965" s="441"/>
      <c r="V965" s="441"/>
      <c r="W965" s="441"/>
      <c r="X965" s="441"/>
      <c r="Y965" s="441"/>
      <c r="Z965" s="441"/>
    </row>
    <row r="966" spans="1:26" ht="12.75" customHeight="1" x14ac:dyDescent="0.2">
      <c r="A966" s="441"/>
      <c r="B966" s="441"/>
      <c r="C966" s="447"/>
      <c r="D966" s="447"/>
      <c r="E966" s="447"/>
      <c r="F966" s="447"/>
      <c r="G966" s="447"/>
      <c r="H966" s="447"/>
      <c r="I966" s="447"/>
      <c r="J966" s="447"/>
      <c r="K966" s="447"/>
      <c r="L966" s="447"/>
      <c r="M966" s="447"/>
      <c r="N966" s="447"/>
      <c r="O966" s="447"/>
      <c r="P966" s="441"/>
      <c r="Q966" s="441"/>
      <c r="R966" s="441"/>
      <c r="S966" s="441"/>
      <c r="T966" s="441"/>
      <c r="U966" s="441"/>
      <c r="V966" s="441"/>
      <c r="W966" s="441"/>
      <c r="X966" s="441"/>
      <c r="Y966" s="441"/>
      <c r="Z966" s="441"/>
    </row>
    <row r="967" spans="1:26" ht="12.75" customHeight="1" x14ac:dyDescent="0.2">
      <c r="A967" s="441"/>
      <c r="B967" s="441"/>
      <c r="C967" s="447"/>
      <c r="D967" s="447"/>
      <c r="E967" s="447"/>
      <c r="F967" s="447"/>
      <c r="G967" s="447"/>
      <c r="H967" s="447"/>
      <c r="I967" s="447"/>
      <c r="J967" s="447"/>
      <c r="K967" s="447"/>
      <c r="L967" s="447"/>
      <c r="M967" s="447"/>
      <c r="N967" s="447"/>
      <c r="O967" s="447"/>
      <c r="P967" s="441"/>
      <c r="Q967" s="441"/>
      <c r="R967" s="441"/>
      <c r="S967" s="441"/>
      <c r="T967" s="441"/>
      <c r="U967" s="441"/>
      <c r="V967" s="441"/>
      <c r="W967" s="441"/>
      <c r="X967" s="441"/>
      <c r="Y967" s="441"/>
      <c r="Z967" s="441"/>
    </row>
    <row r="968" spans="1:26" ht="12.75" customHeight="1" x14ac:dyDescent="0.2">
      <c r="A968" s="441"/>
      <c r="B968" s="441"/>
      <c r="C968" s="447"/>
      <c r="D968" s="447"/>
      <c r="E968" s="447"/>
      <c r="F968" s="447"/>
      <c r="G968" s="447"/>
      <c r="H968" s="447"/>
      <c r="I968" s="447"/>
      <c r="J968" s="447"/>
      <c r="K968" s="447"/>
      <c r="L968" s="447"/>
      <c r="M968" s="447"/>
      <c r="N968" s="447"/>
      <c r="O968" s="447"/>
      <c r="P968" s="441"/>
      <c r="Q968" s="441"/>
      <c r="R968" s="441"/>
      <c r="S968" s="441"/>
      <c r="T968" s="441"/>
      <c r="U968" s="441"/>
      <c r="V968" s="441"/>
      <c r="W968" s="441"/>
      <c r="X968" s="441"/>
      <c r="Y968" s="441"/>
      <c r="Z968" s="441"/>
    </row>
    <row r="969" spans="1:26" ht="12.75" customHeight="1" x14ac:dyDescent="0.2">
      <c r="A969" s="441"/>
      <c r="B969" s="441"/>
      <c r="C969" s="447"/>
      <c r="D969" s="447"/>
      <c r="E969" s="447"/>
      <c r="F969" s="447"/>
      <c r="G969" s="447"/>
      <c r="H969" s="447"/>
      <c r="I969" s="447"/>
      <c r="J969" s="447"/>
      <c r="K969" s="447"/>
      <c r="L969" s="447"/>
      <c r="M969" s="447"/>
      <c r="N969" s="447"/>
      <c r="O969" s="447"/>
      <c r="P969" s="441"/>
      <c r="Q969" s="441"/>
      <c r="R969" s="441"/>
      <c r="S969" s="441"/>
      <c r="T969" s="441"/>
      <c r="U969" s="441"/>
      <c r="V969" s="441"/>
      <c r="W969" s="441"/>
      <c r="X969" s="441"/>
      <c r="Y969" s="441"/>
      <c r="Z969" s="441"/>
    </row>
    <row r="970" spans="1:26" ht="12.75" customHeight="1" x14ac:dyDescent="0.2">
      <c r="A970" s="441"/>
      <c r="B970" s="441"/>
      <c r="C970" s="447"/>
      <c r="D970" s="447"/>
      <c r="E970" s="447"/>
      <c r="F970" s="447"/>
      <c r="G970" s="447"/>
      <c r="H970" s="447"/>
      <c r="I970" s="447"/>
      <c r="J970" s="447"/>
      <c r="K970" s="447"/>
      <c r="L970" s="447"/>
      <c r="M970" s="447"/>
      <c r="N970" s="447"/>
      <c r="O970" s="447"/>
      <c r="P970" s="441"/>
      <c r="Q970" s="441"/>
      <c r="R970" s="441"/>
      <c r="S970" s="441"/>
      <c r="T970" s="441"/>
      <c r="U970" s="441"/>
      <c r="V970" s="441"/>
      <c r="W970" s="441"/>
      <c r="X970" s="441"/>
      <c r="Y970" s="441"/>
      <c r="Z970" s="441"/>
    </row>
    <row r="971" spans="1:26" ht="12.75" customHeight="1" x14ac:dyDescent="0.2">
      <c r="A971" s="441"/>
      <c r="B971" s="441"/>
      <c r="C971" s="447"/>
      <c r="D971" s="447"/>
      <c r="E971" s="447"/>
      <c r="F971" s="447"/>
      <c r="G971" s="447"/>
      <c r="H971" s="447"/>
      <c r="I971" s="447"/>
      <c r="J971" s="447"/>
      <c r="K971" s="447"/>
      <c r="L971" s="447"/>
      <c r="M971" s="447"/>
      <c r="N971" s="447"/>
      <c r="O971" s="447"/>
      <c r="P971" s="441"/>
      <c r="Q971" s="441"/>
      <c r="R971" s="441"/>
      <c r="S971" s="441"/>
      <c r="T971" s="441"/>
      <c r="U971" s="441"/>
      <c r="V971" s="441"/>
      <c r="W971" s="441"/>
      <c r="X971" s="441"/>
      <c r="Y971" s="441"/>
      <c r="Z971" s="441"/>
    </row>
    <row r="972" spans="1:26" ht="12.75" customHeight="1" x14ac:dyDescent="0.2">
      <c r="A972" s="441"/>
      <c r="B972" s="441"/>
      <c r="C972" s="447"/>
      <c r="D972" s="447"/>
      <c r="E972" s="447"/>
      <c r="F972" s="447"/>
      <c r="G972" s="447"/>
      <c r="H972" s="447"/>
      <c r="I972" s="447"/>
      <c r="J972" s="447"/>
      <c r="K972" s="447"/>
      <c r="L972" s="447"/>
      <c r="M972" s="447"/>
      <c r="N972" s="447"/>
      <c r="O972" s="447"/>
      <c r="P972" s="441"/>
      <c r="Q972" s="441"/>
      <c r="R972" s="441"/>
      <c r="S972" s="441"/>
      <c r="T972" s="441"/>
      <c r="U972" s="441"/>
      <c r="V972" s="441"/>
      <c r="W972" s="441"/>
      <c r="X972" s="441"/>
      <c r="Y972" s="441"/>
      <c r="Z972" s="441"/>
    </row>
    <row r="973" spans="1:26" ht="12.75" customHeight="1" x14ac:dyDescent="0.2">
      <c r="A973" s="441"/>
      <c r="B973" s="441"/>
      <c r="C973" s="447"/>
      <c r="D973" s="447"/>
      <c r="E973" s="447"/>
      <c r="F973" s="447"/>
      <c r="G973" s="447"/>
      <c r="H973" s="447"/>
      <c r="I973" s="447"/>
      <c r="J973" s="447"/>
      <c r="K973" s="447"/>
      <c r="L973" s="447"/>
      <c r="M973" s="447"/>
      <c r="N973" s="447"/>
      <c r="O973" s="447"/>
      <c r="P973" s="441"/>
      <c r="Q973" s="441"/>
      <c r="R973" s="441"/>
      <c r="S973" s="441"/>
      <c r="T973" s="441"/>
      <c r="U973" s="441"/>
      <c r="V973" s="441"/>
      <c r="W973" s="441"/>
      <c r="X973" s="441"/>
      <c r="Y973" s="441"/>
      <c r="Z973" s="441"/>
    </row>
    <row r="974" spans="1:26" ht="12.75" customHeight="1" x14ac:dyDescent="0.2">
      <c r="A974" s="441"/>
      <c r="B974" s="441"/>
      <c r="C974" s="447"/>
      <c r="D974" s="447"/>
      <c r="E974" s="447"/>
      <c r="F974" s="447"/>
      <c r="G974" s="447"/>
      <c r="H974" s="447"/>
      <c r="I974" s="447"/>
      <c r="J974" s="447"/>
      <c r="K974" s="447"/>
      <c r="L974" s="447"/>
      <c r="M974" s="447"/>
      <c r="N974" s="447"/>
      <c r="O974" s="447"/>
      <c r="P974" s="441"/>
      <c r="Q974" s="441"/>
      <c r="R974" s="441"/>
      <c r="S974" s="441"/>
      <c r="T974" s="441"/>
      <c r="U974" s="441"/>
      <c r="V974" s="441"/>
      <c r="W974" s="441"/>
      <c r="X974" s="441"/>
      <c r="Y974" s="441"/>
      <c r="Z974" s="441"/>
    </row>
    <row r="975" spans="1:26" ht="12.75" customHeight="1" x14ac:dyDescent="0.2">
      <c r="A975" s="441"/>
      <c r="B975" s="441"/>
      <c r="C975" s="447"/>
      <c r="D975" s="447"/>
      <c r="E975" s="447"/>
      <c r="F975" s="447"/>
      <c r="G975" s="447"/>
      <c r="H975" s="447"/>
      <c r="I975" s="447"/>
      <c r="J975" s="447"/>
      <c r="K975" s="447"/>
      <c r="L975" s="447"/>
      <c r="M975" s="447"/>
      <c r="N975" s="447"/>
      <c r="O975" s="447"/>
      <c r="P975" s="441"/>
      <c r="Q975" s="441"/>
      <c r="R975" s="441"/>
      <c r="S975" s="441"/>
      <c r="T975" s="441"/>
      <c r="U975" s="441"/>
      <c r="V975" s="441"/>
      <c r="W975" s="441"/>
      <c r="X975" s="441"/>
      <c r="Y975" s="441"/>
      <c r="Z975" s="441"/>
    </row>
    <row r="976" spans="1:26" ht="12.75" customHeight="1" x14ac:dyDescent="0.2">
      <c r="A976" s="441"/>
      <c r="B976" s="441"/>
      <c r="C976" s="447"/>
      <c r="D976" s="447"/>
      <c r="E976" s="447"/>
      <c r="F976" s="447"/>
      <c r="G976" s="447"/>
      <c r="H976" s="447"/>
      <c r="I976" s="447"/>
      <c r="J976" s="447"/>
      <c r="K976" s="447"/>
      <c r="L976" s="447"/>
      <c r="M976" s="447"/>
      <c r="N976" s="447"/>
      <c r="O976" s="447"/>
      <c r="P976" s="441"/>
      <c r="Q976" s="441"/>
      <c r="R976" s="441"/>
      <c r="S976" s="441"/>
      <c r="T976" s="441"/>
      <c r="U976" s="441"/>
      <c r="V976" s="441"/>
      <c r="W976" s="441"/>
      <c r="X976" s="441"/>
      <c r="Y976" s="441"/>
      <c r="Z976" s="441"/>
    </row>
    <row r="977" spans="1:26" ht="12.75" customHeight="1" x14ac:dyDescent="0.2">
      <c r="A977" s="441"/>
      <c r="B977" s="441"/>
      <c r="C977" s="447"/>
      <c r="D977" s="447"/>
      <c r="E977" s="447"/>
      <c r="F977" s="447"/>
      <c r="G977" s="447"/>
      <c r="H977" s="447"/>
      <c r="I977" s="447"/>
      <c r="J977" s="447"/>
      <c r="K977" s="447"/>
      <c r="L977" s="447"/>
      <c r="M977" s="447"/>
      <c r="N977" s="447"/>
      <c r="O977" s="447"/>
      <c r="P977" s="441"/>
      <c r="Q977" s="441"/>
      <c r="R977" s="441"/>
      <c r="S977" s="441"/>
      <c r="T977" s="441"/>
      <c r="U977" s="441"/>
      <c r="V977" s="441"/>
      <c r="W977" s="441"/>
      <c r="X977" s="441"/>
      <c r="Y977" s="441"/>
      <c r="Z977" s="441"/>
    </row>
    <row r="978" spans="1:26" ht="12.75" customHeight="1" x14ac:dyDescent="0.2">
      <c r="A978" s="441"/>
      <c r="B978" s="441"/>
      <c r="C978" s="447"/>
      <c r="D978" s="447"/>
      <c r="E978" s="447"/>
      <c r="F978" s="447"/>
      <c r="G978" s="447"/>
      <c r="H978" s="447"/>
      <c r="I978" s="447"/>
      <c r="J978" s="447"/>
      <c r="K978" s="447"/>
      <c r="L978" s="447"/>
      <c r="M978" s="447"/>
      <c r="N978" s="447"/>
      <c r="O978" s="447"/>
      <c r="P978" s="441"/>
      <c r="Q978" s="441"/>
      <c r="R978" s="441"/>
      <c r="S978" s="441"/>
      <c r="T978" s="441"/>
      <c r="U978" s="441"/>
      <c r="V978" s="441"/>
      <c r="W978" s="441"/>
      <c r="X978" s="441"/>
      <c r="Y978" s="441"/>
      <c r="Z978" s="441"/>
    </row>
    <row r="979" spans="1:26" ht="12.75" customHeight="1" x14ac:dyDescent="0.2">
      <c r="A979" s="441"/>
      <c r="B979" s="441"/>
      <c r="C979" s="447"/>
      <c r="D979" s="447"/>
      <c r="E979" s="447"/>
      <c r="F979" s="447"/>
      <c r="G979" s="447"/>
      <c r="H979" s="447"/>
      <c r="I979" s="447"/>
      <c r="J979" s="447"/>
      <c r="K979" s="447"/>
      <c r="L979" s="447"/>
      <c r="M979" s="447"/>
      <c r="N979" s="447"/>
      <c r="O979" s="447"/>
      <c r="P979" s="441"/>
      <c r="Q979" s="441"/>
      <c r="R979" s="441"/>
      <c r="S979" s="441"/>
      <c r="T979" s="441"/>
      <c r="U979" s="441"/>
      <c r="V979" s="441"/>
      <c r="W979" s="441"/>
      <c r="X979" s="441"/>
      <c r="Y979" s="441"/>
      <c r="Z979" s="441"/>
    </row>
    <row r="980" spans="1:26" ht="12.75" customHeight="1" x14ac:dyDescent="0.2">
      <c r="A980" s="441"/>
      <c r="B980" s="441"/>
      <c r="C980" s="447"/>
      <c r="D980" s="447"/>
      <c r="E980" s="447"/>
      <c r="F980" s="447"/>
      <c r="G980" s="447"/>
      <c r="H980" s="447"/>
      <c r="I980" s="447"/>
      <c r="J980" s="447"/>
      <c r="K980" s="447"/>
      <c r="L980" s="447"/>
      <c r="M980" s="447"/>
      <c r="N980" s="447"/>
      <c r="O980" s="447"/>
      <c r="P980" s="441"/>
      <c r="Q980" s="441"/>
      <c r="R980" s="441"/>
      <c r="S980" s="441"/>
      <c r="T980" s="441"/>
      <c r="U980" s="441"/>
      <c r="V980" s="441"/>
      <c r="W980" s="441"/>
      <c r="X980" s="441"/>
      <c r="Y980" s="441"/>
      <c r="Z980" s="441"/>
    </row>
    <row r="981" spans="1:26" ht="12.75" customHeight="1" x14ac:dyDescent="0.2">
      <c r="A981" s="441"/>
      <c r="B981" s="441"/>
      <c r="C981" s="447"/>
      <c r="D981" s="447"/>
      <c r="E981" s="447"/>
      <c r="F981" s="447"/>
      <c r="G981" s="447"/>
      <c r="H981" s="447"/>
      <c r="I981" s="447"/>
      <c r="J981" s="447"/>
      <c r="K981" s="447"/>
      <c r="L981" s="447"/>
      <c r="M981" s="447"/>
      <c r="N981" s="447"/>
      <c r="O981" s="447"/>
      <c r="P981" s="441"/>
      <c r="Q981" s="441"/>
      <c r="R981" s="441"/>
      <c r="S981" s="441"/>
      <c r="T981" s="441"/>
      <c r="U981" s="441"/>
      <c r="V981" s="441"/>
      <c r="W981" s="441"/>
      <c r="X981" s="441"/>
      <c r="Y981" s="441"/>
      <c r="Z981" s="441"/>
    </row>
    <row r="982" spans="1:26" ht="12.75" customHeight="1" x14ac:dyDescent="0.2">
      <c r="A982" s="441"/>
      <c r="B982" s="441"/>
      <c r="C982" s="447"/>
      <c r="D982" s="447"/>
      <c r="E982" s="447"/>
      <c r="F982" s="447"/>
      <c r="G982" s="447"/>
      <c r="H982" s="447"/>
      <c r="I982" s="447"/>
      <c r="J982" s="447"/>
      <c r="K982" s="447"/>
      <c r="L982" s="447"/>
      <c r="M982" s="447"/>
      <c r="N982" s="447"/>
      <c r="O982" s="447"/>
      <c r="P982" s="441"/>
      <c r="Q982" s="441"/>
      <c r="R982" s="441"/>
      <c r="S982" s="441"/>
      <c r="T982" s="441"/>
      <c r="U982" s="441"/>
      <c r="V982" s="441"/>
      <c r="W982" s="441"/>
      <c r="X982" s="441"/>
      <c r="Y982" s="441"/>
      <c r="Z982" s="441"/>
    </row>
    <row r="983" spans="1:26" ht="12.75" customHeight="1" x14ac:dyDescent="0.2">
      <c r="A983" s="441"/>
      <c r="B983" s="441"/>
      <c r="C983" s="447"/>
      <c r="D983" s="447"/>
      <c r="E983" s="447"/>
      <c r="F983" s="447"/>
      <c r="G983" s="447"/>
      <c r="H983" s="447"/>
      <c r="I983" s="447"/>
      <c r="J983" s="447"/>
      <c r="K983" s="447"/>
      <c r="L983" s="447"/>
      <c r="M983" s="447"/>
      <c r="N983" s="447"/>
      <c r="O983" s="447"/>
      <c r="P983" s="441"/>
      <c r="Q983" s="441"/>
      <c r="R983" s="441"/>
      <c r="S983" s="441"/>
      <c r="T983" s="441"/>
      <c r="U983" s="441"/>
      <c r="V983" s="441"/>
      <c r="W983" s="441"/>
      <c r="X983" s="441"/>
      <c r="Y983" s="441"/>
      <c r="Z983" s="441"/>
    </row>
    <row r="984" spans="1:26" ht="12.75" customHeight="1" x14ac:dyDescent="0.2">
      <c r="A984" s="441"/>
      <c r="B984" s="441"/>
      <c r="C984" s="447"/>
      <c r="D984" s="447"/>
      <c r="E984" s="447"/>
      <c r="F984" s="447"/>
      <c r="G984" s="447"/>
      <c r="H984" s="447"/>
      <c r="I984" s="447"/>
      <c r="J984" s="447"/>
      <c r="K984" s="447"/>
      <c r="L984" s="447"/>
      <c r="M984" s="447"/>
      <c r="N984" s="447"/>
      <c r="O984" s="447"/>
      <c r="P984" s="441"/>
      <c r="Q984" s="441"/>
      <c r="R984" s="441"/>
      <c r="S984" s="441"/>
      <c r="T984" s="441"/>
      <c r="U984" s="441"/>
      <c r="V984" s="441"/>
      <c r="W984" s="441"/>
      <c r="X984" s="441"/>
      <c r="Y984" s="441"/>
      <c r="Z984" s="441"/>
    </row>
    <row r="985" spans="1:26" ht="12.75" customHeight="1" x14ac:dyDescent="0.2">
      <c r="A985" s="441"/>
      <c r="B985" s="441"/>
      <c r="C985" s="447"/>
      <c r="D985" s="447"/>
      <c r="E985" s="447"/>
      <c r="F985" s="447"/>
      <c r="G985" s="447"/>
      <c r="H985" s="447"/>
      <c r="I985" s="447"/>
      <c r="J985" s="447"/>
      <c r="K985" s="447"/>
      <c r="L985" s="447"/>
      <c r="M985" s="447"/>
      <c r="N985" s="447"/>
      <c r="O985" s="447"/>
      <c r="P985" s="441"/>
      <c r="Q985" s="441"/>
      <c r="R985" s="441"/>
      <c r="S985" s="441"/>
      <c r="T985" s="441"/>
      <c r="U985" s="441"/>
      <c r="V985" s="441"/>
      <c r="W985" s="441"/>
      <c r="X985" s="441"/>
      <c r="Y985" s="441"/>
      <c r="Z985" s="441"/>
    </row>
    <row r="986" spans="1:26" ht="12.75" customHeight="1" x14ac:dyDescent="0.2">
      <c r="A986" s="441"/>
      <c r="B986" s="441"/>
      <c r="C986" s="447"/>
      <c r="D986" s="447"/>
      <c r="E986" s="447"/>
      <c r="F986" s="447"/>
      <c r="G986" s="447"/>
      <c r="H986" s="447"/>
      <c r="I986" s="447"/>
      <c r="J986" s="447"/>
      <c r="K986" s="447"/>
      <c r="L986" s="447"/>
      <c r="M986" s="447"/>
      <c r="N986" s="447"/>
      <c r="O986" s="447"/>
      <c r="P986" s="441"/>
      <c r="Q986" s="441"/>
      <c r="R986" s="441"/>
      <c r="S986" s="441"/>
      <c r="T986" s="441"/>
      <c r="U986" s="441"/>
      <c r="V986" s="441"/>
      <c r="W986" s="441"/>
      <c r="X986" s="441"/>
      <c r="Y986" s="441"/>
      <c r="Z986" s="441"/>
    </row>
    <row r="987" spans="1:26" ht="12.75" customHeight="1" x14ac:dyDescent="0.2">
      <c r="A987" s="441"/>
      <c r="B987" s="441"/>
      <c r="C987" s="447"/>
      <c r="D987" s="447"/>
      <c r="E987" s="447"/>
      <c r="F987" s="447"/>
      <c r="G987" s="447"/>
      <c r="H987" s="447"/>
      <c r="I987" s="447"/>
      <c r="J987" s="447"/>
      <c r="K987" s="447"/>
      <c r="L987" s="447"/>
      <c r="M987" s="447"/>
      <c r="N987" s="447"/>
      <c r="O987" s="447"/>
      <c r="P987" s="441"/>
      <c r="Q987" s="441"/>
      <c r="R987" s="441"/>
      <c r="S987" s="441"/>
      <c r="T987" s="441"/>
      <c r="U987" s="441"/>
      <c r="V987" s="441"/>
      <c r="W987" s="441"/>
      <c r="X987" s="441"/>
      <c r="Y987" s="441"/>
      <c r="Z987" s="441"/>
    </row>
    <row r="988" spans="1:26" ht="12.75" customHeight="1" x14ac:dyDescent="0.2">
      <c r="A988" s="441"/>
      <c r="B988" s="441"/>
      <c r="C988" s="447"/>
      <c r="D988" s="447"/>
      <c r="E988" s="447"/>
      <c r="F988" s="447"/>
      <c r="G988" s="447"/>
      <c r="H988" s="447"/>
      <c r="I988" s="447"/>
      <c r="J988" s="447"/>
      <c r="K988" s="447"/>
      <c r="L988" s="447"/>
      <c r="M988" s="447"/>
      <c r="N988" s="447"/>
      <c r="O988" s="447"/>
      <c r="P988" s="441"/>
      <c r="Q988" s="441"/>
      <c r="R988" s="441"/>
      <c r="S988" s="441"/>
      <c r="T988" s="441"/>
      <c r="U988" s="441"/>
      <c r="V988" s="441"/>
      <c r="W988" s="441"/>
      <c r="X988" s="441"/>
      <c r="Y988" s="441"/>
      <c r="Z988" s="441"/>
    </row>
    <row r="989" spans="1:26" ht="12.75" customHeight="1" x14ac:dyDescent="0.2">
      <c r="A989" s="441"/>
      <c r="B989" s="441"/>
      <c r="C989" s="447"/>
      <c r="D989" s="447"/>
      <c r="E989" s="447"/>
      <c r="F989" s="447"/>
      <c r="G989" s="447"/>
      <c r="H989" s="447"/>
      <c r="I989" s="447"/>
      <c r="J989" s="447"/>
      <c r="K989" s="447"/>
      <c r="L989" s="447"/>
      <c r="M989" s="447"/>
      <c r="N989" s="447"/>
      <c r="O989" s="447"/>
      <c r="P989" s="441"/>
      <c r="Q989" s="441"/>
      <c r="R989" s="441"/>
      <c r="S989" s="441"/>
      <c r="T989" s="441"/>
      <c r="U989" s="441"/>
      <c r="V989" s="441"/>
      <c r="W989" s="441"/>
      <c r="X989" s="441"/>
      <c r="Y989" s="441"/>
      <c r="Z989" s="441"/>
    </row>
    <row r="990" spans="1:26" ht="12.75" customHeight="1" x14ac:dyDescent="0.2">
      <c r="A990" s="441"/>
      <c r="B990" s="441"/>
      <c r="C990" s="447"/>
      <c r="D990" s="447"/>
      <c r="E990" s="447"/>
      <c r="F990" s="447"/>
      <c r="G990" s="447"/>
      <c r="H990" s="447"/>
      <c r="I990" s="447"/>
      <c r="J990" s="447"/>
      <c r="K990" s="447"/>
      <c r="L990" s="447"/>
      <c r="M990" s="447"/>
      <c r="N990" s="447"/>
      <c r="O990" s="447"/>
      <c r="P990" s="441"/>
      <c r="Q990" s="441"/>
      <c r="R990" s="441"/>
      <c r="S990" s="441"/>
      <c r="T990" s="441"/>
      <c r="U990" s="441"/>
      <c r="V990" s="441"/>
      <c r="W990" s="441"/>
      <c r="X990" s="441"/>
      <c r="Y990" s="441"/>
      <c r="Z990" s="441"/>
    </row>
    <row r="991" spans="1:26" ht="12.75" customHeight="1" x14ac:dyDescent="0.2">
      <c r="A991" s="441"/>
      <c r="B991" s="441"/>
      <c r="C991" s="447"/>
      <c r="D991" s="447"/>
      <c r="E991" s="447"/>
      <c r="F991" s="447"/>
      <c r="G991" s="447"/>
      <c r="H991" s="447"/>
      <c r="I991" s="447"/>
      <c r="J991" s="447"/>
      <c r="K991" s="447"/>
      <c r="L991" s="447"/>
      <c r="M991" s="447"/>
      <c r="N991" s="447"/>
      <c r="O991" s="447"/>
      <c r="P991" s="441"/>
      <c r="Q991" s="441"/>
      <c r="R991" s="441"/>
      <c r="S991" s="441"/>
      <c r="T991" s="441"/>
      <c r="U991" s="441"/>
      <c r="V991" s="441"/>
      <c r="W991" s="441"/>
      <c r="X991" s="441"/>
      <c r="Y991" s="441"/>
      <c r="Z991" s="441"/>
    </row>
    <row r="992" spans="1:26" ht="12.75" customHeight="1" x14ac:dyDescent="0.2">
      <c r="A992" s="441"/>
      <c r="B992" s="441"/>
      <c r="C992" s="447"/>
      <c r="D992" s="447"/>
      <c r="E992" s="447"/>
      <c r="F992" s="447"/>
      <c r="G992" s="447"/>
      <c r="H992" s="447"/>
      <c r="I992" s="447"/>
      <c r="J992" s="447"/>
      <c r="K992" s="447"/>
      <c r="L992" s="447"/>
      <c r="M992" s="447"/>
      <c r="N992" s="447"/>
      <c r="O992" s="447"/>
      <c r="P992" s="441"/>
      <c r="Q992" s="441"/>
      <c r="R992" s="441"/>
      <c r="S992" s="441"/>
      <c r="T992" s="441"/>
      <c r="U992" s="441"/>
      <c r="V992" s="441"/>
      <c r="W992" s="441"/>
      <c r="X992" s="441"/>
      <c r="Y992" s="441"/>
      <c r="Z992" s="441"/>
    </row>
    <row r="993" spans="1:26" ht="12.75" customHeight="1" x14ac:dyDescent="0.2">
      <c r="A993" s="441"/>
      <c r="B993" s="441"/>
      <c r="C993" s="447"/>
      <c r="D993" s="447"/>
      <c r="E993" s="447"/>
      <c r="F993" s="447"/>
      <c r="G993" s="447"/>
      <c r="H993" s="447"/>
      <c r="I993" s="447"/>
      <c r="J993" s="447"/>
      <c r="K993" s="447"/>
      <c r="L993" s="447"/>
      <c r="M993" s="447"/>
      <c r="N993" s="447"/>
      <c r="O993" s="447"/>
      <c r="P993" s="441"/>
      <c r="Q993" s="441"/>
      <c r="R993" s="441"/>
      <c r="S993" s="441"/>
      <c r="T993" s="441"/>
      <c r="U993" s="441"/>
      <c r="V993" s="441"/>
      <c r="W993" s="441"/>
      <c r="X993" s="441"/>
      <c r="Y993" s="441"/>
      <c r="Z993" s="441"/>
    </row>
    <row r="994" spans="1:26" ht="12.75" customHeight="1" x14ac:dyDescent="0.2">
      <c r="A994" s="441"/>
      <c r="B994" s="441"/>
      <c r="C994" s="447"/>
      <c r="D994" s="447"/>
      <c r="E994" s="447"/>
      <c r="F994" s="447"/>
      <c r="G994" s="447"/>
      <c r="H994" s="447"/>
      <c r="I994" s="447"/>
      <c r="J994" s="447"/>
      <c r="K994" s="447"/>
      <c r="L994" s="447"/>
      <c r="M994" s="447"/>
      <c r="N994" s="447"/>
      <c r="O994" s="447"/>
      <c r="P994" s="441"/>
      <c r="Q994" s="441"/>
      <c r="R994" s="441"/>
      <c r="S994" s="441"/>
      <c r="T994" s="441"/>
      <c r="U994" s="441"/>
      <c r="V994" s="441"/>
      <c r="W994" s="441"/>
      <c r="X994" s="441"/>
      <c r="Y994" s="441"/>
      <c r="Z994" s="441"/>
    </row>
    <row r="995" spans="1:26" ht="12.75" customHeight="1" x14ac:dyDescent="0.2">
      <c r="A995" s="441"/>
      <c r="B995" s="441"/>
      <c r="C995" s="447"/>
      <c r="D995" s="447"/>
      <c r="E995" s="447"/>
      <c r="F995" s="447"/>
      <c r="G995" s="447"/>
      <c r="H995" s="447"/>
      <c r="I995" s="447"/>
      <c r="J995" s="447"/>
      <c r="K995" s="447"/>
      <c r="L995" s="447"/>
      <c r="M995" s="447"/>
      <c r="N995" s="447"/>
      <c r="O995" s="447"/>
      <c r="P995" s="441"/>
      <c r="Q995" s="441"/>
      <c r="R995" s="441"/>
      <c r="S995" s="441"/>
      <c r="T995" s="441"/>
      <c r="U995" s="441"/>
      <c r="V995" s="441"/>
      <c r="W995" s="441"/>
      <c r="X995" s="441"/>
      <c r="Y995" s="441"/>
      <c r="Z995" s="441"/>
    </row>
    <row r="996" spans="1:26" ht="12.75" customHeight="1" x14ac:dyDescent="0.2">
      <c r="A996" s="441"/>
      <c r="B996" s="441"/>
      <c r="C996" s="447"/>
      <c r="D996" s="447"/>
      <c r="E996" s="447"/>
      <c r="F996" s="447"/>
      <c r="G996" s="447"/>
      <c r="H996" s="447"/>
      <c r="I996" s="447"/>
      <c r="J996" s="447"/>
      <c r="K996" s="447"/>
      <c r="L996" s="447"/>
      <c r="M996" s="447"/>
      <c r="N996" s="447"/>
      <c r="O996" s="447"/>
      <c r="P996" s="441"/>
      <c r="Q996" s="441"/>
      <c r="R996" s="441"/>
      <c r="S996" s="441"/>
      <c r="T996" s="441"/>
      <c r="U996" s="441"/>
      <c r="V996" s="441"/>
      <c r="W996" s="441"/>
      <c r="X996" s="441"/>
      <c r="Y996" s="441"/>
      <c r="Z996" s="441"/>
    </row>
  </sheetData>
  <mergeCells count="12">
    <mergeCell ref="B42:O42"/>
    <mergeCell ref="B3:O3"/>
    <mergeCell ref="B4:O4"/>
    <mergeCell ref="B5:O5"/>
    <mergeCell ref="B15:O15"/>
    <mergeCell ref="B16:O16"/>
    <mergeCell ref="B17:O17"/>
    <mergeCell ref="B27:O27"/>
    <mergeCell ref="B28:O28"/>
    <mergeCell ref="B29:O29"/>
    <mergeCell ref="B40:O40"/>
    <mergeCell ref="B41:O41"/>
  </mergeCells>
  <hyperlinks>
    <hyperlink ref="P5" location="Índice!A50" display="Volver" xr:uid="{00000000-0004-0000-2300-000000000000}"/>
    <hyperlink ref="P15" location="Índice!A50" display="Volver" xr:uid="{00000000-0004-0000-2300-000001000000}"/>
    <hyperlink ref="P27" location="Índice!A50" display="Volver" xr:uid="{00000000-0004-0000-2300-000002000000}"/>
    <hyperlink ref="P39" location="Índice!A50" display="Volver" xr:uid="{00000000-0004-0000-2300-000003000000}"/>
  </hyperlinks>
  <printOptions horizontalCentered="1"/>
  <pageMargins left="0" right="0" top="0" bottom="0" header="0" footer="0"/>
  <pageSetup paperSize="14"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4" tint="0.79998168889431442"/>
    <outlinePr summaryBelow="0" summaryRight="0"/>
    <pageSetUpPr fitToPage="1"/>
  </sheetPr>
  <dimension ref="A1:Z997"/>
  <sheetViews>
    <sheetView showGridLines="0" zoomScale="90" zoomScaleNormal="90" workbookViewId="0"/>
  </sheetViews>
  <sheetFormatPr baseColWidth="10" defaultColWidth="14.42578125" defaultRowHeight="15" customHeight="1" x14ac:dyDescent="0.2"/>
  <cols>
    <col min="1" max="1" width="18" style="440" customWidth="1"/>
    <col min="2" max="2" width="15" style="440" customWidth="1"/>
    <col min="3" max="4" width="13.140625" style="440" customWidth="1"/>
    <col min="5" max="6" width="13.85546875" style="440" customWidth="1"/>
    <col min="7" max="8" width="13.140625" style="440" customWidth="1"/>
    <col min="9" max="9" width="14.42578125" style="440" customWidth="1"/>
    <col min="10" max="10" width="13" style="440" customWidth="1"/>
    <col min="11" max="11" width="13.28515625" style="440" customWidth="1"/>
    <col min="12" max="12" width="15.140625" style="440" customWidth="1"/>
    <col min="13" max="13" width="14.140625" style="440" customWidth="1"/>
    <col min="14" max="14" width="13.7109375" style="440" customWidth="1"/>
    <col min="15" max="15" width="13.5703125" style="440" customWidth="1"/>
    <col min="16" max="16" width="12.28515625" style="440" customWidth="1"/>
    <col min="17" max="17" width="12.85546875" style="440" customWidth="1"/>
    <col min="18" max="18" width="12.42578125" style="440" customWidth="1"/>
    <col min="19" max="19" width="13.42578125" style="440" customWidth="1"/>
    <col min="20" max="20" width="12.7109375" style="440" customWidth="1"/>
    <col min="21" max="21" width="13.7109375" style="440" customWidth="1"/>
    <col min="22" max="22" width="13" style="440" customWidth="1"/>
    <col min="23" max="24" width="13.42578125" style="440" customWidth="1"/>
    <col min="25" max="25" width="16" style="440" customWidth="1"/>
    <col min="26" max="26" width="10.85546875" style="440" customWidth="1"/>
    <col min="27" max="16384" width="14.42578125" style="440"/>
  </cols>
  <sheetData>
    <row r="1" spans="1:26" ht="30" customHeight="1" x14ac:dyDescent="0.25">
      <c r="A1" s="1193" t="s">
        <v>354</v>
      </c>
      <c r="B1" s="1194"/>
      <c r="C1" s="1194"/>
      <c r="D1" s="1194"/>
      <c r="E1" s="1194"/>
      <c r="F1" s="1194"/>
      <c r="G1" s="1194"/>
      <c r="H1" s="1194"/>
      <c r="I1" s="1194"/>
      <c r="J1" s="1194"/>
      <c r="K1" s="1194"/>
      <c r="L1" s="1194"/>
      <c r="M1" s="1194"/>
      <c r="N1" s="1194"/>
      <c r="O1" s="1194"/>
      <c r="P1" s="1194"/>
      <c r="Q1" s="1194"/>
      <c r="R1" s="1194"/>
      <c r="S1" s="1194"/>
      <c r="T1" s="1194"/>
      <c r="U1" s="1194"/>
      <c r="V1" s="1194"/>
      <c r="W1" s="1194"/>
      <c r="X1" s="1194"/>
      <c r="Y1" s="1194"/>
      <c r="Z1" s="541"/>
    </row>
    <row r="2" spans="1:26" x14ac:dyDescent="0.25">
      <c r="A2" s="1193" t="s">
        <v>355</v>
      </c>
      <c r="B2" s="1194"/>
      <c r="C2" s="1194"/>
      <c r="D2" s="1194"/>
      <c r="E2" s="1194"/>
      <c r="F2" s="1194"/>
      <c r="G2" s="1194"/>
      <c r="H2" s="1194"/>
      <c r="I2" s="1194"/>
      <c r="J2" s="1194"/>
      <c r="K2" s="1194"/>
      <c r="L2" s="1194"/>
      <c r="M2" s="1194"/>
      <c r="N2" s="1191" t="s">
        <v>1070</v>
      </c>
      <c r="O2" s="1194"/>
      <c r="P2" s="1194"/>
      <c r="Q2" s="1194"/>
      <c r="R2" s="1194"/>
      <c r="S2" s="1194"/>
      <c r="T2" s="1194"/>
      <c r="U2" s="1194"/>
      <c r="V2" s="1194"/>
      <c r="W2" s="1194"/>
      <c r="X2" s="1194"/>
      <c r="Y2" s="1194"/>
      <c r="Z2" s="541"/>
    </row>
    <row r="3" spans="1:26" x14ac:dyDescent="0.25">
      <c r="A3" s="1193" t="s">
        <v>356</v>
      </c>
      <c r="B3" s="1194"/>
      <c r="C3" s="1194"/>
      <c r="D3" s="1194"/>
      <c r="E3" s="1194"/>
      <c r="F3" s="1194"/>
      <c r="G3" s="1194"/>
      <c r="H3" s="1194"/>
      <c r="I3" s="1194"/>
      <c r="J3" s="1194"/>
      <c r="K3" s="1194"/>
      <c r="L3" s="1194"/>
      <c r="M3" s="1194"/>
      <c r="N3" s="1194"/>
      <c r="O3" s="1194"/>
      <c r="P3" s="1194"/>
      <c r="Q3" s="1194"/>
      <c r="R3" s="1194"/>
      <c r="S3" s="1194"/>
      <c r="T3" s="1194"/>
      <c r="U3" s="1194"/>
      <c r="V3" s="1194"/>
      <c r="W3" s="1194"/>
      <c r="X3" s="1194"/>
      <c r="Y3" s="1194"/>
      <c r="Z3" s="541"/>
    </row>
    <row r="4" spans="1:26" ht="45" customHeight="1" x14ac:dyDescent="0.25">
      <c r="A4" s="443"/>
      <c r="B4" s="542"/>
      <c r="C4" s="542"/>
      <c r="D4" s="542"/>
      <c r="E4" s="542"/>
      <c r="F4" s="541"/>
      <c r="G4" s="543"/>
      <c r="H4" s="542"/>
      <c r="I4" s="542"/>
      <c r="J4" s="542"/>
      <c r="K4" s="542"/>
      <c r="L4" s="542"/>
      <c r="M4" s="542"/>
      <c r="N4" s="542"/>
      <c r="O4" s="542"/>
      <c r="P4" s="543"/>
      <c r="Q4" s="542"/>
      <c r="R4" s="542"/>
      <c r="S4" s="542"/>
      <c r="T4" s="542"/>
      <c r="U4" s="542"/>
      <c r="V4" s="542"/>
      <c r="W4" s="542"/>
      <c r="X4" s="542"/>
      <c r="Y4" s="542"/>
      <c r="Z4" s="541"/>
    </row>
    <row r="5" spans="1:26" ht="15.75" x14ac:dyDescent="0.25">
      <c r="A5" s="544" t="s">
        <v>357</v>
      </c>
      <c r="B5" s="541"/>
      <c r="C5" s="541"/>
      <c r="D5" s="541"/>
      <c r="E5" s="541"/>
      <c r="F5" s="541"/>
      <c r="G5" s="541"/>
      <c r="H5" s="541"/>
      <c r="I5" s="541"/>
      <c r="J5" s="541"/>
      <c r="K5" s="541"/>
      <c r="L5" s="541"/>
      <c r="M5" s="541"/>
      <c r="N5" s="541"/>
      <c r="O5" s="541"/>
      <c r="P5" s="541"/>
      <c r="Q5" s="541"/>
      <c r="R5" s="541"/>
      <c r="S5" s="541"/>
      <c r="T5" s="541"/>
      <c r="U5" s="541"/>
      <c r="V5" s="541"/>
      <c r="W5" s="541"/>
      <c r="X5" s="541"/>
      <c r="Y5" s="541"/>
      <c r="Z5" s="541"/>
    </row>
    <row r="6" spans="1:26" ht="15.75" x14ac:dyDescent="0.25">
      <c r="A6" s="545"/>
      <c r="B6" s="1295" t="s">
        <v>84</v>
      </c>
      <c r="C6" s="1296"/>
      <c r="D6" s="1295" t="s">
        <v>85</v>
      </c>
      <c r="E6" s="1296"/>
      <c r="F6" s="1297" t="s">
        <v>86</v>
      </c>
      <c r="G6" s="1296"/>
      <c r="H6" s="1297" t="s">
        <v>87</v>
      </c>
      <c r="I6" s="1296"/>
      <c r="J6" s="1297" t="s">
        <v>88</v>
      </c>
      <c r="K6" s="1296"/>
      <c r="L6" s="1297" t="s">
        <v>89</v>
      </c>
      <c r="M6" s="1296"/>
      <c r="N6" s="1297" t="s">
        <v>358</v>
      </c>
      <c r="O6" s="1296"/>
      <c r="P6" s="1297" t="s">
        <v>224</v>
      </c>
      <c r="Q6" s="1296"/>
      <c r="R6" s="1297" t="s">
        <v>92</v>
      </c>
      <c r="S6" s="1296"/>
      <c r="T6" s="1297" t="s">
        <v>93</v>
      </c>
      <c r="U6" s="1296"/>
      <c r="V6" s="1297" t="s">
        <v>94</v>
      </c>
      <c r="W6" s="1296"/>
      <c r="X6" s="1293" t="s">
        <v>95</v>
      </c>
      <c r="Y6" s="1294"/>
      <c r="Z6" s="546"/>
    </row>
    <row r="7" spans="1:26" x14ac:dyDescent="0.25">
      <c r="A7" s="547" t="s">
        <v>328</v>
      </c>
      <c r="B7" s="548" t="s">
        <v>359</v>
      </c>
      <c r="C7" s="549" t="s">
        <v>360</v>
      </c>
      <c r="D7" s="548" t="s">
        <v>359</v>
      </c>
      <c r="E7" s="549" t="s">
        <v>360</v>
      </c>
      <c r="F7" s="548" t="s">
        <v>359</v>
      </c>
      <c r="G7" s="549" t="s">
        <v>360</v>
      </c>
      <c r="H7" s="548" t="s">
        <v>359</v>
      </c>
      <c r="I7" s="549" t="s">
        <v>360</v>
      </c>
      <c r="J7" s="548" t="s">
        <v>359</v>
      </c>
      <c r="K7" s="549" t="s">
        <v>360</v>
      </c>
      <c r="L7" s="548" t="s">
        <v>359</v>
      </c>
      <c r="M7" s="549" t="s">
        <v>360</v>
      </c>
      <c r="N7" s="548" t="s">
        <v>359</v>
      </c>
      <c r="O7" s="549" t="s">
        <v>360</v>
      </c>
      <c r="P7" s="548" t="s">
        <v>359</v>
      </c>
      <c r="Q7" s="549" t="s">
        <v>360</v>
      </c>
      <c r="R7" s="548" t="s">
        <v>359</v>
      </c>
      <c r="S7" s="549" t="s">
        <v>360</v>
      </c>
      <c r="T7" s="548" t="s">
        <v>359</v>
      </c>
      <c r="U7" s="549" t="s">
        <v>360</v>
      </c>
      <c r="V7" s="548" t="s">
        <v>359</v>
      </c>
      <c r="W7" s="549" t="s">
        <v>360</v>
      </c>
      <c r="X7" s="548" t="s">
        <v>359</v>
      </c>
      <c r="Y7" s="549" t="s">
        <v>360</v>
      </c>
      <c r="Z7" s="546"/>
    </row>
    <row r="8" spans="1:26" x14ac:dyDescent="0.25">
      <c r="A8" s="550" t="s">
        <v>329</v>
      </c>
      <c r="B8" s="551">
        <v>2.8500000000000001E-2</v>
      </c>
      <c r="C8" s="552">
        <v>1.7299999999999999E-2</v>
      </c>
      <c r="D8" s="551">
        <v>2.8500000000000001E-2</v>
      </c>
      <c r="E8" s="552">
        <v>1.7299999999999999E-2</v>
      </c>
      <c r="F8" s="551">
        <v>2.8500000000000001E-2</v>
      </c>
      <c r="G8" s="552">
        <v>1.7299999999999999E-2</v>
      </c>
      <c r="H8" s="551">
        <v>2.8500000000000001E-2</v>
      </c>
      <c r="I8" s="552">
        <v>1.7299999999999999E-2</v>
      </c>
      <c r="J8" s="551">
        <v>2.8500000000000001E-2</v>
      </c>
      <c r="K8" s="552">
        <v>1.7299999999999999E-2</v>
      </c>
      <c r="L8" s="551">
        <v>2.8299999999999999E-2</v>
      </c>
      <c r="M8" s="552">
        <v>1.7100000000000001E-2</v>
      </c>
      <c r="N8" s="553">
        <v>2.8299999999999999E-2</v>
      </c>
      <c r="O8" s="552">
        <v>1.7100000000000001E-2</v>
      </c>
      <c r="P8" s="553">
        <v>2.8299999999999999E-2</v>
      </c>
      <c r="Q8" s="552">
        <v>1.6899999999999998E-2</v>
      </c>
      <c r="R8" s="552">
        <v>2.7799999999999998E-2</v>
      </c>
      <c r="S8" s="552">
        <v>1.6299999999999999E-2</v>
      </c>
      <c r="T8" s="551">
        <v>2.01E-2</v>
      </c>
      <c r="U8" s="552">
        <v>1.3899999999999999E-2</v>
      </c>
      <c r="V8" s="551">
        <v>1.95E-2</v>
      </c>
      <c r="W8" s="552">
        <v>1.3899999999999999E-2</v>
      </c>
      <c r="X8" s="554">
        <v>1.7899999999999999E-2</v>
      </c>
      <c r="Y8" s="555">
        <v>1.3899999999999999E-2</v>
      </c>
      <c r="Z8" s="541"/>
    </row>
    <row r="9" spans="1:26" x14ac:dyDescent="0.25">
      <c r="A9" s="556" t="s">
        <v>330</v>
      </c>
      <c r="B9" s="554">
        <v>2.9499999999999998E-2</v>
      </c>
      <c r="C9" s="557">
        <v>1.78E-2</v>
      </c>
      <c r="D9" s="554">
        <v>2.9899999999999999E-2</v>
      </c>
      <c r="E9" s="557">
        <v>1.83E-2</v>
      </c>
      <c r="F9" s="554">
        <v>2.9899999999999999E-2</v>
      </c>
      <c r="G9" s="557">
        <v>1.83E-2</v>
      </c>
      <c r="H9" s="554">
        <v>2.92E-2</v>
      </c>
      <c r="I9" s="557">
        <v>1.7500000000000002E-2</v>
      </c>
      <c r="J9" s="554">
        <v>2.93E-2</v>
      </c>
      <c r="K9" s="557">
        <v>1.7600000000000001E-2</v>
      </c>
      <c r="L9" s="554">
        <v>2.8899999999999999E-2</v>
      </c>
      <c r="M9" s="557">
        <v>1.72E-2</v>
      </c>
      <c r="N9" s="558">
        <v>2.87E-2</v>
      </c>
      <c r="O9" s="557">
        <v>1.7000000000000001E-2</v>
      </c>
      <c r="P9" s="558">
        <v>2.8500000000000001E-2</v>
      </c>
      <c r="Q9" s="557">
        <v>1.67E-2</v>
      </c>
      <c r="R9" s="557">
        <v>2.81E-2</v>
      </c>
      <c r="S9" s="557">
        <v>1.6500000000000001E-2</v>
      </c>
      <c r="T9" s="554">
        <v>2.7900000000000001E-2</v>
      </c>
      <c r="U9" s="557">
        <v>1.6299999999999999E-2</v>
      </c>
      <c r="V9" s="554">
        <v>1.7999999999999999E-2</v>
      </c>
      <c r="W9" s="557">
        <v>1.54E-2</v>
      </c>
      <c r="X9" s="554">
        <v>2.8000000000000001E-2</v>
      </c>
      <c r="Y9" s="555">
        <v>1.6400000000000001E-2</v>
      </c>
      <c r="Z9" s="541"/>
    </row>
    <row r="10" spans="1:26" x14ac:dyDescent="0.25">
      <c r="A10" s="556" t="s">
        <v>331</v>
      </c>
      <c r="B10" s="554">
        <v>2.92E-2</v>
      </c>
      <c r="C10" s="557">
        <v>1.7500000000000002E-2</v>
      </c>
      <c r="D10" s="554">
        <v>2.92E-2</v>
      </c>
      <c r="E10" s="557">
        <v>1.77E-2</v>
      </c>
      <c r="F10" s="554">
        <v>2.92E-2</v>
      </c>
      <c r="G10" s="557">
        <v>1.77E-2</v>
      </c>
      <c r="H10" s="554">
        <v>2.92E-2</v>
      </c>
      <c r="I10" s="557">
        <v>1.7500000000000002E-2</v>
      </c>
      <c r="J10" s="554">
        <v>2.93E-2</v>
      </c>
      <c r="K10" s="557">
        <v>1.7600000000000001E-2</v>
      </c>
      <c r="L10" s="554">
        <v>2.8899999999999999E-2</v>
      </c>
      <c r="M10" s="557">
        <v>1.72E-2</v>
      </c>
      <c r="N10" s="558">
        <v>2.87E-2</v>
      </c>
      <c r="O10" s="557">
        <v>1.7000000000000001E-2</v>
      </c>
      <c r="P10" s="558">
        <v>2.8500000000000001E-2</v>
      </c>
      <c r="Q10" s="557">
        <v>1.6799999999999999E-2</v>
      </c>
      <c r="R10" s="557">
        <v>2.81E-2</v>
      </c>
      <c r="S10" s="557">
        <v>1.6500000000000001E-2</v>
      </c>
      <c r="T10" s="554">
        <v>2.7900000000000001E-2</v>
      </c>
      <c r="U10" s="557">
        <v>1.6299999999999999E-2</v>
      </c>
      <c r="V10" s="554">
        <v>2.7E-2</v>
      </c>
      <c r="W10" s="557">
        <v>1.6199999999999999E-2</v>
      </c>
      <c r="X10" s="554">
        <v>2.4E-2</v>
      </c>
      <c r="Y10" s="555">
        <v>1.5800000000000002E-2</v>
      </c>
      <c r="Z10" s="541"/>
    </row>
    <row r="11" spans="1:26" x14ac:dyDescent="0.25">
      <c r="A11" s="559" t="s">
        <v>332</v>
      </c>
      <c r="B11" s="560">
        <v>2.93E-2</v>
      </c>
      <c r="C11" s="561">
        <v>1.77E-2</v>
      </c>
      <c r="D11" s="560">
        <v>2.98E-2</v>
      </c>
      <c r="E11" s="561">
        <v>1.8200000000000001E-2</v>
      </c>
      <c r="F11" s="560">
        <v>2.98E-2</v>
      </c>
      <c r="G11" s="561">
        <v>1.8200000000000001E-2</v>
      </c>
      <c r="H11" s="560">
        <v>2.9000000000000001E-2</v>
      </c>
      <c r="I11" s="561">
        <v>1.7399999999999999E-2</v>
      </c>
      <c r="J11" s="560">
        <v>2.9100000000000001E-2</v>
      </c>
      <c r="K11" s="561">
        <v>1.7500000000000002E-2</v>
      </c>
      <c r="L11" s="560">
        <v>2.87E-2</v>
      </c>
      <c r="M11" s="561">
        <v>1.7100000000000001E-2</v>
      </c>
      <c r="N11" s="560">
        <v>2.8500000000000001E-2</v>
      </c>
      <c r="O11" s="561">
        <v>1.6899999999999998E-2</v>
      </c>
      <c r="P11" s="560">
        <v>2.8299999999999999E-2</v>
      </c>
      <c r="Q11" s="561">
        <v>1.67E-2</v>
      </c>
      <c r="R11" s="561">
        <v>2.7900000000000001E-2</v>
      </c>
      <c r="S11" s="561">
        <v>1.6400000000000001E-2</v>
      </c>
      <c r="T11" s="560">
        <v>2.7699999999999999E-2</v>
      </c>
      <c r="U11" s="561">
        <v>1.6199999999999999E-2</v>
      </c>
      <c r="V11" s="560">
        <v>2.1999999999999999E-2</v>
      </c>
      <c r="W11" s="561">
        <v>1.4E-2</v>
      </c>
      <c r="X11" s="560">
        <v>2.6700000000000002E-2</v>
      </c>
      <c r="Y11" s="562">
        <v>1.38E-2</v>
      </c>
      <c r="Z11" s="541"/>
    </row>
    <row r="12" spans="1:26" x14ac:dyDescent="0.25">
      <c r="A12" s="563"/>
      <c r="B12" s="541"/>
      <c r="C12" s="541"/>
      <c r="D12" s="541"/>
      <c r="E12" s="564"/>
      <c r="F12" s="541"/>
      <c r="G12" s="541"/>
      <c r="H12" s="541"/>
      <c r="I12" s="541"/>
      <c r="J12" s="541"/>
      <c r="K12" s="541"/>
      <c r="L12" s="541"/>
      <c r="M12" s="541"/>
      <c r="N12" s="541"/>
      <c r="O12" s="541"/>
      <c r="P12" s="541"/>
      <c r="Q12" s="541"/>
      <c r="R12" s="541"/>
      <c r="S12" s="541"/>
      <c r="T12" s="541"/>
      <c r="U12" s="541"/>
      <c r="V12" s="541"/>
      <c r="W12" s="541"/>
      <c r="X12" s="541"/>
      <c r="Y12" s="541"/>
      <c r="Z12" s="541"/>
    </row>
    <row r="13" spans="1:26" x14ac:dyDescent="0.25">
      <c r="A13" s="565" t="s">
        <v>361</v>
      </c>
      <c r="B13" s="541"/>
      <c r="C13" s="541"/>
      <c r="D13" s="541"/>
      <c r="E13" s="564"/>
      <c r="F13" s="566"/>
      <c r="G13" s="567"/>
      <c r="H13" s="541"/>
      <c r="I13" s="541"/>
      <c r="J13" s="541"/>
      <c r="K13" s="541"/>
      <c r="L13" s="541"/>
      <c r="M13" s="541"/>
      <c r="N13" s="541"/>
      <c r="O13" s="541"/>
      <c r="P13" s="541"/>
      <c r="Q13" s="541"/>
      <c r="R13" s="541"/>
      <c r="S13" s="541"/>
      <c r="T13" s="568"/>
      <c r="U13" s="541"/>
      <c r="V13" s="541"/>
      <c r="W13" s="541"/>
      <c r="X13" s="541"/>
      <c r="Y13" s="541"/>
      <c r="Z13" s="541"/>
    </row>
    <row r="14" spans="1:26" x14ac:dyDescent="0.25">
      <c r="A14" s="541"/>
      <c r="B14" s="541"/>
      <c r="C14" s="541"/>
      <c r="D14" s="541"/>
      <c r="E14" s="541"/>
      <c r="F14" s="541"/>
      <c r="G14" s="541"/>
      <c r="H14" s="569"/>
      <c r="I14" s="541"/>
      <c r="J14" s="541"/>
      <c r="K14" s="541"/>
      <c r="L14" s="541"/>
      <c r="M14" s="541"/>
      <c r="N14" s="541"/>
      <c r="O14" s="541"/>
      <c r="P14" s="541"/>
      <c r="Q14" s="541"/>
      <c r="R14" s="541"/>
      <c r="S14" s="541"/>
      <c r="T14" s="541"/>
      <c r="U14" s="541"/>
      <c r="V14" s="541"/>
      <c r="W14" s="541"/>
      <c r="X14" s="541"/>
      <c r="Y14" s="541"/>
      <c r="Z14" s="541"/>
    </row>
    <row r="15" spans="1:26" ht="15.75" x14ac:dyDescent="0.25">
      <c r="A15" s="544" t="s">
        <v>362</v>
      </c>
      <c r="B15" s="541"/>
      <c r="C15" s="541"/>
      <c r="D15" s="541"/>
      <c r="E15" s="541"/>
      <c r="F15" s="541"/>
      <c r="G15" s="541"/>
      <c r="H15" s="541"/>
      <c r="I15" s="541"/>
      <c r="J15" s="541"/>
      <c r="K15" s="541"/>
      <c r="L15" s="541"/>
      <c r="M15" s="541"/>
      <c r="N15" s="541"/>
      <c r="O15" s="541"/>
      <c r="P15" s="541"/>
      <c r="Q15" s="541"/>
      <c r="R15" s="541"/>
      <c r="S15" s="541"/>
      <c r="T15" s="541"/>
      <c r="U15" s="541"/>
      <c r="V15" s="541"/>
      <c r="W15" s="541"/>
      <c r="X15" s="541"/>
      <c r="Y15" s="541"/>
      <c r="Z15" s="541"/>
    </row>
    <row r="16" spans="1:26" ht="15.75" x14ac:dyDescent="0.25">
      <c r="A16" s="545"/>
      <c r="B16" s="1295" t="s">
        <v>84</v>
      </c>
      <c r="C16" s="1296"/>
      <c r="D16" s="1295" t="s">
        <v>85</v>
      </c>
      <c r="E16" s="1296"/>
      <c r="F16" s="1297" t="s">
        <v>86</v>
      </c>
      <c r="G16" s="1296"/>
      <c r="H16" s="1297" t="s">
        <v>87</v>
      </c>
      <c r="I16" s="1296"/>
      <c r="J16" s="1297" t="s">
        <v>88</v>
      </c>
      <c r="K16" s="1296"/>
      <c r="L16" s="1297" t="s">
        <v>89</v>
      </c>
      <c r="M16" s="1296"/>
      <c r="N16" s="1297" t="s">
        <v>358</v>
      </c>
      <c r="O16" s="1296"/>
      <c r="P16" s="1297" t="s">
        <v>224</v>
      </c>
      <c r="Q16" s="1296"/>
      <c r="R16" s="1297" t="s">
        <v>92</v>
      </c>
      <c r="S16" s="1296"/>
      <c r="T16" s="1297" t="s">
        <v>93</v>
      </c>
      <c r="U16" s="1296"/>
      <c r="V16" s="1297" t="s">
        <v>94</v>
      </c>
      <c r="W16" s="1296"/>
      <c r="X16" s="1293" t="s">
        <v>95</v>
      </c>
      <c r="Y16" s="1294"/>
      <c r="Z16" s="546"/>
    </row>
    <row r="17" spans="1:26" x14ac:dyDescent="0.25">
      <c r="A17" s="547" t="s">
        <v>328</v>
      </c>
      <c r="B17" s="570" t="s">
        <v>359</v>
      </c>
      <c r="C17" s="571" t="s">
        <v>360</v>
      </c>
      <c r="D17" s="570" t="s">
        <v>359</v>
      </c>
      <c r="E17" s="571" t="s">
        <v>360</v>
      </c>
      <c r="F17" s="570" t="s">
        <v>359</v>
      </c>
      <c r="G17" s="571" t="s">
        <v>360</v>
      </c>
      <c r="H17" s="570" t="s">
        <v>359</v>
      </c>
      <c r="I17" s="571" t="s">
        <v>360</v>
      </c>
      <c r="J17" s="570" t="s">
        <v>359</v>
      </c>
      <c r="K17" s="571" t="s">
        <v>360</v>
      </c>
      <c r="L17" s="570" t="s">
        <v>359</v>
      </c>
      <c r="M17" s="571" t="s">
        <v>360</v>
      </c>
      <c r="N17" s="570" t="s">
        <v>359</v>
      </c>
      <c r="O17" s="571" t="s">
        <v>360</v>
      </c>
      <c r="P17" s="570" t="s">
        <v>359</v>
      </c>
      <c r="Q17" s="571" t="s">
        <v>360</v>
      </c>
      <c r="R17" s="570" t="s">
        <v>359</v>
      </c>
      <c r="S17" s="571" t="s">
        <v>360</v>
      </c>
      <c r="T17" s="570" t="s">
        <v>359</v>
      </c>
      <c r="U17" s="571" t="s">
        <v>360</v>
      </c>
      <c r="V17" s="570" t="s">
        <v>359</v>
      </c>
      <c r="W17" s="571" t="s">
        <v>360</v>
      </c>
      <c r="X17" s="570" t="s">
        <v>359</v>
      </c>
      <c r="Y17" s="572" t="s">
        <v>360</v>
      </c>
      <c r="Z17" s="546"/>
    </row>
    <row r="18" spans="1:26" x14ac:dyDescent="0.25">
      <c r="A18" s="550" t="s">
        <v>329</v>
      </c>
      <c r="B18" s="551">
        <v>2.8500000000000001E-2</v>
      </c>
      <c r="C18" s="552">
        <v>1.7299999999999999E-2</v>
      </c>
      <c r="D18" s="551">
        <v>2.8500000000000001E-2</v>
      </c>
      <c r="E18" s="552">
        <v>1.7299999999999999E-2</v>
      </c>
      <c r="F18" s="551">
        <v>2.8500000000000001E-2</v>
      </c>
      <c r="G18" s="552">
        <v>1.7299999999999999E-2</v>
      </c>
      <c r="H18" s="551">
        <v>2.8500000000000001E-2</v>
      </c>
      <c r="I18" s="552">
        <v>1.7299999999999999E-2</v>
      </c>
      <c r="J18" s="551">
        <v>2.8500000000000001E-2</v>
      </c>
      <c r="K18" s="552">
        <v>1.7299999999999999E-2</v>
      </c>
      <c r="L18" s="551">
        <v>2.8299999999999999E-2</v>
      </c>
      <c r="M18" s="552">
        <v>1.7100000000000001E-2</v>
      </c>
      <c r="N18" s="551">
        <v>2.8299999999999999E-2</v>
      </c>
      <c r="O18" s="552">
        <v>1.7100000000000001E-2</v>
      </c>
      <c r="P18" s="551">
        <v>2.8299999999999999E-2</v>
      </c>
      <c r="Q18" s="552">
        <v>1.6899999999999998E-2</v>
      </c>
      <c r="R18" s="552">
        <v>2.7799999999999998E-2</v>
      </c>
      <c r="S18" s="552">
        <v>1.6299999999999999E-2</v>
      </c>
      <c r="T18" s="551">
        <v>2.01E-2</v>
      </c>
      <c r="U18" s="552">
        <v>1.3899999999999999E-2</v>
      </c>
      <c r="V18" s="551">
        <v>1.9900000000000001E-2</v>
      </c>
      <c r="W18" s="552">
        <v>1.3899999999999999E-2</v>
      </c>
      <c r="X18" s="554">
        <v>1.83E-2</v>
      </c>
      <c r="Y18" s="555">
        <v>1.3899999999999999E-2</v>
      </c>
      <c r="Z18" s="541"/>
    </row>
    <row r="19" spans="1:26" x14ac:dyDescent="0.25">
      <c r="A19" s="556" t="s">
        <v>330</v>
      </c>
      <c r="B19" s="554">
        <v>2.9499999999999998E-2</v>
      </c>
      <c r="C19" s="557">
        <v>1.78E-2</v>
      </c>
      <c r="D19" s="554">
        <v>2.9899999999999999E-2</v>
      </c>
      <c r="E19" s="557">
        <v>1.83E-2</v>
      </c>
      <c r="F19" s="554">
        <v>2.9899999999999999E-2</v>
      </c>
      <c r="G19" s="557">
        <v>1.83E-2</v>
      </c>
      <c r="H19" s="554">
        <v>2.92E-2</v>
      </c>
      <c r="I19" s="557">
        <v>1.7500000000000002E-2</v>
      </c>
      <c r="J19" s="554">
        <v>2.93E-2</v>
      </c>
      <c r="K19" s="557">
        <v>1.7600000000000001E-2</v>
      </c>
      <c r="L19" s="554">
        <v>2.8899999999999999E-2</v>
      </c>
      <c r="M19" s="557">
        <v>1.72E-2</v>
      </c>
      <c r="N19" s="554">
        <v>2.87E-2</v>
      </c>
      <c r="O19" s="557">
        <v>1.7000000000000001E-2</v>
      </c>
      <c r="P19" s="554">
        <v>2.8500000000000001E-2</v>
      </c>
      <c r="Q19" s="557">
        <v>1.67E-2</v>
      </c>
      <c r="R19" s="557">
        <v>2.81E-2</v>
      </c>
      <c r="S19" s="557">
        <v>1.6500000000000001E-2</v>
      </c>
      <c r="T19" s="554">
        <v>2.7900000000000001E-2</v>
      </c>
      <c r="U19" s="557">
        <v>1.6299999999999999E-2</v>
      </c>
      <c r="V19" s="554">
        <v>1.7999999999999999E-2</v>
      </c>
      <c r="W19" s="557">
        <v>1.54E-2</v>
      </c>
      <c r="X19" s="554">
        <v>2.5700000000000001E-2</v>
      </c>
      <c r="Y19" s="555">
        <v>1.6400000000000001E-2</v>
      </c>
      <c r="Z19" s="541"/>
    </row>
    <row r="20" spans="1:26" ht="15.75" customHeight="1" x14ac:dyDescent="0.25">
      <c r="A20" s="556" t="s">
        <v>331</v>
      </c>
      <c r="B20" s="554">
        <v>2.92E-2</v>
      </c>
      <c r="C20" s="557">
        <v>1.7500000000000002E-2</v>
      </c>
      <c r="D20" s="554">
        <v>2.92E-2</v>
      </c>
      <c r="E20" s="557">
        <v>1.77E-2</v>
      </c>
      <c r="F20" s="554">
        <v>2.92E-2</v>
      </c>
      <c r="G20" s="557">
        <v>1.77E-2</v>
      </c>
      <c r="H20" s="554">
        <v>2.92E-2</v>
      </c>
      <c r="I20" s="557">
        <v>1.7500000000000002E-2</v>
      </c>
      <c r="J20" s="554">
        <v>2.93E-2</v>
      </c>
      <c r="K20" s="557">
        <v>1.7600000000000001E-2</v>
      </c>
      <c r="L20" s="554">
        <v>2.8899999999999999E-2</v>
      </c>
      <c r="M20" s="557">
        <v>1.72E-2</v>
      </c>
      <c r="N20" s="554">
        <v>2.87E-2</v>
      </c>
      <c r="O20" s="557">
        <v>1.7000000000000001E-2</v>
      </c>
      <c r="P20" s="554">
        <v>2.8500000000000001E-2</v>
      </c>
      <c r="Q20" s="557">
        <v>1.6799999999999999E-2</v>
      </c>
      <c r="R20" s="557">
        <v>2.81E-2</v>
      </c>
      <c r="S20" s="557">
        <v>1.6500000000000001E-2</v>
      </c>
      <c r="T20" s="554">
        <v>2.7900000000000001E-2</v>
      </c>
      <c r="U20" s="557">
        <v>1.6299999999999999E-2</v>
      </c>
      <c r="V20" s="554">
        <v>9.9000000000000008E-3</v>
      </c>
      <c r="W20" s="557">
        <v>9.7999999999999997E-3</v>
      </c>
      <c r="X20" s="554">
        <v>2.3800000000000002E-2</v>
      </c>
      <c r="Y20" s="555">
        <v>1.5800000000000002E-2</v>
      </c>
      <c r="Z20" s="541"/>
    </row>
    <row r="21" spans="1:26" ht="15.75" customHeight="1" x14ac:dyDescent="0.25">
      <c r="A21" s="559" t="s">
        <v>332</v>
      </c>
      <c r="B21" s="560">
        <v>2.93E-2</v>
      </c>
      <c r="C21" s="561">
        <v>1.77E-2</v>
      </c>
      <c r="D21" s="560">
        <v>2.98E-2</v>
      </c>
      <c r="E21" s="561">
        <v>1.8200000000000001E-2</v>
      </c>
      <c r="F21" s="560">
        <v>2.98E-2</v>
      </c>
      <c r="G21" s="561">
        <v>1.8200000000000001E-2</v>
      </c>
      <c r="H21" s="560">
        <v>2.9000000000000001E-2</v>
      </c>
      <c r="I21" s="561">
        <v>1.7399999999999999E-2</v>
      </c>
      <c r="J21" s="560">
        <v>2.9100000000000001E-2</v>
      </c>
      <c r="K21" s="561">
        <v>1.7500000000000002E-2</v>
      </c>
      <c r="L21" s="560">
        <v>2.87E-2</v>
      </c>
      <c r="M21" s="561">
        <v>1.7100000000000001E-2</v>
      </c>
      <c r="N21" s="560">
        <v>2.8500000000000001E-2</v>
      </c>
      <c r="O21" s="561">
        <v>1.6899999999999998E-2</v>
      </c>
      <c r="P21" s="560">
        <v>2.8299999999999999E-2</v>
      </c>
      <c r="Q21" s="561">
        <v>1.67E-2</v>
      </c>
      <c r="R21" s="561">
        <v>2.7900000000000001E-2</v>
      </c>
      <c r="S21" s="561">
        <v>1.6400000000000001E-2</v>
      </c>
      <c r="T21" s="560">
        <v>2.7699999999999999E-2</v>
      </c>
      <c r="U21" s="561">
        <v>1.6199999999999999E-2</v>
      </c>
      <c r="V21" s="560">
        <v>2.3E-2</v>
      </c>
      <c r="W21" s="561">
        <v>1.4E-2</v>
      </c>
      <c r="X21" s="560">
        <v>2.4799999999999999E-2</v>
      </c>
      <c r="Y21" s="562">
        <v>1.46E-2</v>
      </c>
      <c r="Z21" s="541"/>
    </row>
    <row r="22" spans="1:26" ht="15.75" customHeight="1" x14ac:dyDescent="0.25">
      <c r="A22" s="563"/>
      <c r="B22" s="541"/>
      <c r="C22" s="541"/>
      <c r="D22" s="541"/>
      <c r="E22" s="541"/>
      <c r="F22" s="541"/>
      <c r="G22" s="541"/>
      <c r="H22" s="541"/>
      <c r="I22" s="541"/>
      <c r="J22" s="541"/>
      <c r="K22" s="541"/>
      <c r="L22" s="541"/>
      <c r="M22" s="541"/>
      <c r="N22" s="541"/>
      <c r="O22" s="541"/>
      <c r="P22" s="541"/>
      <c r="Q22" s="541"/>
      <c r="R22" s="541"/>
      <c r="S22" s="541"/>
      <c r="T22" s="541"/>
      <c r="U22" s="541"/>
      <c r="V22" s="541"/>
      <c r="W22" s="541"/>
      <c r="X22" s="541"/>
      <c r="Y22" s="541"/>
      <c r="Z22" s="541"/>
    </row>
    <row r="23" spans="1:26" ht="15.75" customHeight="1" x14ac:dyDescent="0.25">
      <c r="A23" s="565" t="s">
        <v>361</v>
      </c>
      <c r="B23" s="541"/>
      <c r="C23" s="541"/>
      <c r="D23" s="541"/>
      <c r="E23" s="541"/>
      <c r="F23" s="541"/>
      <c r="G23" s="541"/>
      <c r="H23" s="541"/>
      <c r="I23" s="541"/>
      <c r="J23" s="541"/>
      <c r="K23" s="541"/>
      <c r="L23" s="541"/>
      <c r="M23" s="541"/>
      <c r="N23" s="541"/>
      <c r="O23" s="541"/>
      <c r="P23" s="541"/>
      <c r="Q23" s="541"/>
      <c r="R23" s="541"/>
      <c r="S23" s="541"/>
      <c r="T23" s="541"/>
      <c r="U23" s="541"/>
      <c r="V23" s="541"/>
      <c r="W23" s="541"/>
      <c r="X23" s="541"/>
      <c r="Y23" s="541"/>
      <c r="Z23" s="541"/>
    </row>
    <row r="24" spans="1:26" ht="15.75" customHeight="1" x14ac:dyDescent="0.25">
      <c r="A24" s="541"/>
      <c r="B24" s="541"/>
      <c r="C24" s="541"/>
      <c r="D24" s="541"/>
      <c r="E24" s="541"/>
      <c r="F24" s="541"/>
      <c r="G24" s="541"/>
      <c r="H24" s="541"/>
      <c r="I24" s="541"/>
      <c r="J24" s="541"/>
      <c r="K24" s="541"/>
      <c r="L24" s="541"/>
      <c r="M24" s="541"/>
      <c r="N24" s="541"/>
      <c r="O24" s="541"/>
      <c r="P24" s="541"/>
      <c r="Q24" s="541"/>
      <c r="R24" s="541"/>
      <c r="S24" s="541"/>
      <c r="T24" s="541"/>
      <c r="U24" s="541"/>
      <c r="V24" s="541"/>
      <c r="W24" s="541"/>
      <c r="X24" s="541"/>
      <c r="Y24" s="541"/>
      <c r="Z24" s="541"/>
    </row>
    <row r="25" spans="1:26" ht="15.75" customHeight="1" x14ac:dyDescent="0.25">
      <c r="A25" s="544" t="s">
        <v>363</v>
      </c>
      <c r="B25" s="541"/>
      <c r="C25" s="541"/>
      <c r="D25" s="541"/>
      <c r="E25" s="541"/>
      <c r="F25" s="541"/>
      <c r="G25" s="541"/>
      <c r="H25" s="541"/>
      <c r="I25" s="541"/>
      <c r="J25" s="541"/>
      <c r="K25" s="541"/>
      <c r="L25" s="541"/>
      <c r="M25" s="541"/>
      <c r="N25" s="541"/>
      <c r="O25" s="541"/>
      <c r="P25" s="541"/>
      <c r="Q25" s="541"/>
      <c r="R25" s="541"/>
      <c r="S25" s="541"/>
      <c r="T25" s="541"/>
      <c r="U25" s="541"/>
      <c r="V25" s="541"/>
      <c r="W25" s="541"/>
      <c r="X25" s="541"/>
      <c r="Y25" s="541"/>
      <c r="Z25" s="541"/>
    </row>
    <row r="26" spans="1:26" ht="15.75" customHeight="1" x14ac:dyDescent="0.25">
      <c r="A26" s="545"/>
      <c r="B26" s="1295" t="s">
        <v>84</v>
      </c>
      <c r="C26" s="1296"/>
      <c r="D26" s="1295" t="s">
        <v>85</v>
      </c>
      <c r="E26" s="1296"/>
      <c r="F26" s="1297" t="s">
        <v>86</v>
      </c>
      <c r="G26" s="1296"/>
      <c r="H26" s="1297" t="s">
        <v>87</v>
      </c>
      <c r="I26" s="1296"/>
      <c r="J26" s="1297" t="s">
        <v>88</v>
      </c>
      <c r="K26" s="1296"/>
      <c r="L26" s="1297" t="s">
        <v>89</v>
      </c>
      <c r="M26" s="1296"/>
      <c r="N26" s="1297" t="s">
        <v>358</v>
      </c>
      <c r="O26" s="1296"/>
      <c r="P26" s="1297" t="s">
        <v>224</v>
      </c>
      <c r="Q26" s="1296"/>
      <c r="R26" s="1297" t="s">
        <v>92</v>
      </c>
      <c r="S26" s="1296"/>
      <c r="T26" s="1297" t="s">
        <v>93</v>
      </c>
      <c r="U26" s="1296"/>
      <c r="V26" s="1297" t="s">
        <v>94</v>
      </c>
      <c r="W26" s="1296"/>
      <c r="X26" s="1293" t="s">
        <v>95</v>
      </c>
      <c r="Y26" s="1294"/>
      <c r="Z26" s="546"/>
    </row>
    <row r="27" spans="1:26" ht="15.75" customHeight="1" x14ac:dyDescent="0.25">
      <c r="A27" s="547" t="s">
        <v>328</v>
      </c>
      <c r="B27" s="570" t="s">
        <v>359</v>
      </c>
      <c r="C27" s="571" t="s">
        <v>360</v>
      </c>
      <c r="D27" s="570" t="s">
        <v>359</v>
      </c>
      <c r="E27" s="571" t="s">
        <v>360</v>
      </c>
      <c r="F27" s="570" t="s">
        <v>359</v>
      </c>
      <c r="G27" s="571" t="s">
        <v>360</v>
      </c>
      <c r="H27" s="570" t="s">
        <v>359</v>
      </c>
      <c r="I27" s="571" t="s">
        <v>360</v>
      </c>
      <c r="J27" s="570" t="s">
        <v>359</v>
      </c>
      <c r="K27" s="571" t="s">
        <v>360</v>
      </c>
      <c r="L27" s="570" t="s">
        <v>359</v>
      </c>
      <c r="M27" s="571" t="s">
        <v>360</v>
      </c>
      <c r="N27" s="570" t="s">
        <v>359</v>
      </c>
      <c r="O27" s="571" t="s">
        <v>360</v>
      </c>
      <c r="P27" s="570" t="s">
        <v>359</v>
      </c>
      <c r="Q27" s="571" t="s">
        <v>360</v>
      </c>
      <c r="R27" s="570" t="s">
        <v>359</v>
      </c>
      <c r="S27" s="571" t="s">
        <v>360</v>
      </c>
      <c r="T27" s="570" t="s">
        <v>359</v>
      </c>
      <c r="U27" s="571" t="s">
        <v>360</v>
      </c>
      <c r="V27" s="570" t="s">
        <v>359</v>
      </c>
      <c r="W27" s="571" t="s">
        <v>360</v>
      </c>
      <c r="X27" s="570" t="s">
        <v>359</v>
      </c>
      <c r="Y27" s="572" t="s">
        <v>360</v>
      </c>
      <c r="Z27" s="546"/>
    </row>
    <row r="28" spans="1:26" ht="15.75" customHeight="1" x14ac:dyDescent="0.25">
      <c r="A28" s="550" t="s">
        <v>329</v>
      </c>
      <c r="B28" s="551">
        <v>2.8500000000000001E-2</v>
      </c>
      <c r="C28" s="552">
        <v>1.7299999999999999E-2</v>
      </c>
      <c r="D28" s="551">
        <v>2.8500000000000001E-2</v>
      </c>
      <c r="E28" s="552">
        <v>1.7299999999999999E-2</v>
      </c>
      <c r="F28" s="551">
        <v>2.8500000000000001E-2</v>
      </c>
      <c r="G28" s="552">
        <v>1.7299999999999999E-2</v>
      </c>
      <c r="H28" s="551">
        <v>2.8500000000000001E-2</v>
      </c>
      <c r="I28" s="552">
        <v>1.7299999999999999E-2</v>
      </c>
      <c r="J28" s="551">
        <v>2.8500000000000001E-2</v>
      </c>
      <c r="K28" s="552">
        <v>1.7299999999999999E-2</v>
      </c>
      <c r="L28" s="551">
        <v>2.8000000000000001E-2</v>
      </c>
      <c r="M28" s="552">
        <v>1.7100000000000001E-2</v>
      </c>
      <c r="N28" s="553">
        <v>2.8000000000000001E-2</v>
      </c>
      <c r="O28" s="552">
        <v>1.7100000000000001E-2</v>
      </c>
      <c r="P28" s="553">
        <v>2.8000000000000001E-2</v>
      </c>
      <c r="Q28" s="552">
        <v>1.6899999999999998E-2</v>
      </c>
      <c r="R28" s="552">
        <v>2.7799999999999998E-2</v>
      </c>
      <c r="S28" s="552">
        <v>1.6299999999999999E-2</v>
      </c>
      <c r="T28" s="551">
        <v>2.01E-2</v>
      </c>
      <c r="U28" s="552">
        <v>1.3899999999999999E-2</v>
      </c>
      <c r="V28" s="551">
        <v>2.01E-2</v>
      </c>
      <c r="W28" s="552">
        <v>1.3899999999999999E-2</v>
      </c>
      <c r="X28" s="554">
        <v>1.9400000000000001E-2</v>
      </c>
      <c r="Y28" s="555">
        <v>1.3899999999999999E-2</v>
      </c>
      <c r="Z28" s="541"/>
    </row>
    <row r="29" spans="1:26" ht="15.75" customHeight="1" x14ac:dyDescent="0.25">
      <c r="A29" s="556" t="s">
        <v>330</v>
      </c>
      <c r="B29" s="554">
        <v>2.9499999999999998E-2</v>
      </c>
      <c r="C29" s="557">
        <v>1.78E-2</v>
      </c>
      <c r="D29" s="554">
        <v>2.9899999999999999E-2</v>
      </c>
      <c r="E29" s="557">
        <v>1.83E-2</v>
      </c>
      <c r="F29" s="554">
        <v>2.9899999999999999E-2</v>
      </c>
      <c r="G29" s="557">
        <v>1.83E-2</v>
      </c>
      <c r="H29" s="554">
        <v>2.92E-2</v>
      </c>
      <c r="I29" s="557">
        <v>1.7500000000000002E-2</v>
      </c>
      <c r="J29" s="554">
        <v>2.93E-2</v>
      </c>
      <c r="K29" s="557">
        <v>1.7600000000000001E-2</v>
      </c>
      <c r="L29" s="554">
        <v>2.8899999999999999E-2</v>
      </c>
      <c r="M29" s="557">
        <v>1.72E-2</v>
      </c>
      <c r="N29" s="554">
        <v>2.87E-2</v>
      </c>
      <c r="O29" s="557">
        <v>1.7000000000000001E-2</v>
      </c>
      <c r="P29" s="554">
        <v>2.8500000000000001E-2</v>
      </c>
      <c r="Q29" s="557">
        <v>1.67E-2</v>
      </c>
      <c r="R29" s="557">
        <v>2.81E-2</v>
      </c>
      <c r="S29" s="557">
        <v>1.6500000000000001E-2</v>
      </c>
      <c r="T29" s="554">
        <v>2.7900000000000001E-2</v>
      </c>
      <c r="U29" s="557">
        <v>1.6299999999999999E-2</v>
      </c>
      <c r="V29" s="554">
        <v>1.7999999999999999E-2</v>
      </c>
      <c r="W29" s="557">
        <v>1.54E-2</v>
      </c>
      <c r="X29" s="554">
        <v>2.5700000000000001E-2</v>
      </c>
      <c r="Y29" s="555">
        <v>1.6400000000000001E-2</v>
      </c>
      <c r="Z29" s="541"/>
    </row>
    <row r="30" spans="1:26" ht="15.75" customHeight="1" x14ac:dyDescent="0.25">
      <c r="A30" s="556" t="s">
        <v>331</v>
      </c>
      <c r="B30" s="554">
        <v>2.92E-2</v>
      </c>
      <c r="C30" s="557">
        <v>1.7500000000000002E-2</v>
      </c>
      <c r="D30" s="554">
        <v>2.5000000000000001E-2</v>
      </c>
      <c r="E30" s="557">
        <v>1.77E-2</v>
      </c>
      <c r="F30" s="554">
        <v>2.92E-2</v>
      </c>
      <c r="G30" s="557">
        <v>1.77E-2</v>
      </c>
      <c r="H30" s="554">
        <v>2.92E-2</v>
      </c>
      <c r="I30" s="557">
        <v>1.7500000000000002E-2</v>
      </c>
      <c r="J30" s="554">
        <v>2.93E-2</v>
      </c>
      <c r="K30" s="557">
        <v>1.7600000000000001E-2</v>
      </c>
      <c r="L30" s="554">
        <v>2.8899999999999999E-2</v>
      </c>
      <c r="M30" s="557">
        <v>1.72E-2</v>
      </c>
      <c r="N30" s="554">
        <v>2.87E-2</v>
      </c>
      <c r="O30" s="557">
        <v>1.7000000000000001E-2</v>
      </c>
      <c r="P30" s="554">
        <v>2.8500000000000001E-2</v>
      </c>
      <c r="Q30" s="557">
        <v>1.6799999999999999E-2</v>
      </c>
      <c r="R30" s="557">
        <v>2.81E-2</v>
      </c>
      <c r="S30" s="557">
        <v>1.6500000000000001E-2</v>
      </c>
      <c r="T30" s="554">
        <v>2.7900000000000001E-2</v>
      </c>
      <c r="U30" s="557">
        <v>1.6299999999999999E-2</v>
      </c>
      <c r="V30" s="554">
        <v>2.7E-2</v>
      </c>
      <c r="W30" s="557">
        <v>1.6199999999999999E-2</v>
      </c>
      <c r="X30" s="554">
        <v>2.3400000000000001E-2</v>
      </c>
      <c r="Y30" s="555">
        <v>1.5800000000000002E-2</v>
      </c>
      <c r="Z30" s="541"/>
    </row>
    <row r="31" spans="1:26" ht="15.75" customHeight="1" x14ac:dyDescent="0.25">
      <c r="A31" s="559" t="s">
        <v>332</v>
      </c>
      <c r="B31" s="560">
        <v>2.93E-2</v>
      </c>
      <c r="C31" s="561">
        <v>1.77E-2</v>
      </c>
      <c r="D31" s="560">
        <v>2.98E-2</v>
      </c>
      <c r="E31" s="561">
        <v>1.8200000000000001E-2</v>
      </c>
      <c r="F31" s="560">
        <v>2.98E-2</v>
      </c>
      <c r="G31" s="561">
        <v>1.8200000000000001E-2</v>
      </c>
      <c r="H31" s="560">
        <v>2.9000000000000001E-2</v>
      </c>
      <c r="I31" s="561">
        <v>1.7399999999999999E-2</v>
      </c>
      <c r="J31" s="560">
        <v>2.9100000000000001E-2</v>
      </c>
      <c r="K31" s="561">
        <v>1.7500000000000002E-2</v>
      </c>
      <c r="L31" s="560">
        <v>2.87E-2</v>
      </c>
      <c r="M31" s="561">
        <v>1.7100000000000001E-2</v>
      </c>
      <c r="N31" s="560">
        <v>2.8500000000000001E-2</v>
      </c>
      <c r="O31" s="561">
        <v>1.6899999999999998E-2</v>
      </c>
      <c r="P31" s="560">
        <v>2.8299999999999999E-2</v>
      </c>
      <c r="Q31" s="561">
        <v>1.67E-2</v>
      </c>
      <c r="R31" s="561">
        <v>2.7900000000000001E-2</v>
      </c>
      <c r="S31" s="561">
        <v>1.6400000000000001E-2</v>
      </c>
      <c r="T31" s="560">
        <v>2.7699999999999999E-2</v>
      </c>
      <c r="U31" s="561">
        <v>1.6199999999999999E-2</v>
      </c>
      <c r="V31" s="560">
        <v>2.4E-2</v>
      </c>
      <c r="W31" s="561">
        <v>1.4500000000000001E-2</v>
      </c>
      <c r="X31" s="560">
        <v>2.35E-2</v>
      </c>
      <c r="Y31" s="562">
        <v>1.5100000000000001E-2</v>
      </c>
      <c r="Z31" s="541"/>
    </row>
    <row r="32" spans="1:26" ht="15.75" customHeight="1" x14ac:dyDescent="0.25">
      <c r="A32" s="563"/>
      <c r="B32" s="541"/>
      <c r="C32" s="541"/>
      <c r="D32" s="541"/>
      <c r="E32" s="541"/>
      <c r="F32" s="541"/>
      <c r="G32" s="541"/>
      <c r="H32" s="541"/>
      <c r="I32" s="541"/>
      <c r="J32" s="541"/>
      <c r="K32" s="541"/>
      <c r="L32" s="541"/>
      <c r="M32" s="541"/>
      <c r="N32" s="541"/>
      <c r="O32" s="541"/>
      <c r="P32" s="541"/>
      <c r="Q32" s="541"/>
      <c r="R32" s="541"/>
      <c r="S32" s="541"/>
      <c r="T32" s="541"/>
      <c r="U32" s="541"/>
      <c r="V32" s="541"/>
      <c r="W32" s="541"/>
      <c r="X32" s="541"/>
      <c r="Y32" s="443"/>
      <c r="Z32" s="541"/>
    </row>
    <row r="33" spans="1:26" ht="15.75" customHeight="1" x14ac:dyDescent="0.25">
      <c r="A33" s="565" t="s">
        <v>361</v>
      </c>
      <c r="B33" s="541"/>
      <c r="C33" s="541"/>
      <c r="D33" s="541"/>
      <c r="E33" s="541"/>
      <c r="F33" s="541"/>
      <c r="G33" s="541"/>
      <c r="H33" s="541"/>
      <c r="I33" s="541"/>
      <c r="J33" s="541"/>
      <c r="K33" s="541"/>
      <c r="L33" s="541"/>
      <c r="M33" s="541"/>
      <c r="N33" s="541"/>
      <c r="O33" s="541"/>
      <c r="P33" s="541"/>
      <c r="Q33" s="541"/>
      <c r="R33" s="541"/>
      <c r="S33" s="541"/>
      <c r="T33" s="541"/>
      <c r="U33" s="541"/>
      <c r="V33" s="541"/>
      <c r="W33" s="541"/>
      <c r="X33" s="541"/>
      <c r="Y33" s="541"/>
      <c r="Z33" s="541"/>
    </row>
    <row r="34" spans="1:26" ht="15.75" customHeight="1" x14ac:dyDescent="0.25">
      <c r="J34" s="541"/>
      <c r="K34" s="541"/>
      <c r="W34" s="541"/>
      <c r="X34" s="541"/>
      <c r="Y34" s="541"/>
      <c r="Z34" s="541"/>
    </row>
    <row r="35" spans="1:26" ht="22.5" customHeight="1" x14ac:dyDescent="0.25">
      <c r="Y35" s="541"/>
      <c r="Z35" s="541"/>
    </row>
    <row r="36" spans="1:26" ht="22.5" customHeight="1" x14ac:dyDescent="0.25">
      <c r="Y36" s="541"/>
      <c r="Z36" s="541"/>
    </row>
    <row r="37" spans="1:26" ht="22.5" customHeight="1" x14ac:dyDescent="0.25">
      <c r="Y37" s="541"/>
      <c r="Z37" s="541"/>
    </row>
    <row r="38" spans="1:26" ht="25.5" customHeight="1" x14ac:dyDescent="0.25">
      <c r="Y38" s="541"/>
      <c r="Z38" s="541"/>
    </row>
    <row r="39" spans="1:26" ht="15.75" customHeight="1" x14ac:dyDescent="0.25">
      <c r="Y39" s="541"/>
      <c r="Z39" s="541"/>
    </row>
    <row r="40" spans="1:26" ht="15.75" customHeight="1" x14ac:dyDescent="0.25">
      <c r="Y40" s="541"/>
      <c r="Z40" s="541"/>
    </row>
    <row r="41" spans="1:26" ht="15.75" customHeight="1" x14ac:dyDescent="0.25">
      <c r="Y41" s="541"/>
      <c r="Z41" s="541"/>
    </row>
    <row r="42" spans="1:26" ht="15.75" customHeight="1" x14ac:dyDescent="0.25">
      <c r="W42" s="541"/>
      <c r="X42" s="541"/>
      <c r="Y42" s="541"/>
      <c r="Z42" s="541"/>
    </row>
    <row r="43" spans="1:26" ht="15.75" customHeight="1" x14ac:dyDescent="0.25">
      <c r="L43" s="541"/>
      <c r="M43" s="541"/>
      <c r="N43" s="541"/>
      <c r="O43" s="541"/>
      <c r="P43" s="541"/>
      <c r="Q43" s="541"/>
      <c r="R43" s="541"/>
      <c r="S43" s="541"/>
      <c r="T43" s="541"/>
      <c r="U43" s="541"/>
      <c r="V43" s="541"/>
      <c r="W43" s="541"/>
      <c r="X43" s="541"/>
      <c r="Y43" s="541"/>
      <c r="Z43" s="541"/>
    </row>
    <row r="44" spans="1:26" ht="15.75" customHeight="1" x14ac:dyDescent="0.25">
      <c r="L44" s="541"/>
      <c r="M44" s="541"/>
      <c r="N44" s="541"/>
      <c r="O44" s="541"/>
      <c r="P44" s="541"/>
      <c r="Q44" s="541"/>
      <c r="R44" s="541"/>
      <c r="S44" s="541"/>
      <c r="T44" s="541"/>
      <c r="U44" s="541"/>
      <c r="V44" s="541"/>
      <c r="W44" s="541"/>
      <c r="X44" s="541"/>
      <c r="Y44" s="541"/>
      <c r="Z44" s="541"/>
    </row>
    <row r="45" spans="1:26" ht="15.75" customHeight="1" x14ac:dyDescent="0.25">
      <c r="K45" s="541"/>
      <c r="L45" s="541"/>
      <c r="M45" s="541"/>
      <c r="N45" s="541"/>
      <c r="O45" s="541"/>
      <c r="P45" s="541"/>
      <c r="Q45" s="541"/>
      <c r="R45" s="541"/>
      <c r="S45" s="541"/>
      <c r="T45" s="541"/>
      <c r="U45" s="541"/>
      <c r="V45" s="541"/>
      <c r="W45" s="541"/>
      <c r="X45" s="541"/>
      <c r="Y45" s="541"/>
      <c r="Z45" s="541"/>
    </row>
    <row r="46" spans="1:26" ht="15.75" customHeight="1" x14ac:dyDescent="0.25">
      <c r="A46" s="541"/>
      <c r="B46" s="541"/>
      <c r="C46" s="541"/>
      <c r="D46" s="541"/>
      <c r="E46" s="541"/>
      <c r="F46" s="541"/>
      <c r="G46" s="541"/>
      <c r="H46" s="541"/>
      <c r="I46" s="541"/>
      <c r="J46" s="541"/>
      <c r="K46" s="541"/>
      <c r="L46" s="541"/>
      <c r="M46" s="541"/>
      <c r="N46" s="541"/>
      <c r="O46" s="541"/>
      <c r="P46" s="541"/>
      <c r="Q46" s="541"/>
      <c r="R46" s="541"/>
      <c r="S46" s="541"/>
      <c r="T46" s="541"/>
      <c r="U46" s="541"/>
      <c r="V46" s="541"/>
      <c r="W46" s="541"/>
      <c r="X46" s="541"/>
      <c r="Y46" s="541"/>
      <c r="Z46" s="541"/>
    </row>
    <row r="47" spans="1:26" ht="15.75" customHeight="1" x14ac:dyDescent="0.25">
      <c r="A47" s="541"/>
      <c r="B47" s="541"/>
      <c r="C47" s="541"/>
      <c r="D47" s="541"/>
      <c r="E47" s="541"/>
      <c r="F47" s="541"/>
      <c r="G47" s="541"/>
      <c r="H47" s="541"/>
      <c r="I47" s="541"/>
      <c r="J47" s="541"/>
      <c r="K47" s="541"/>
      <c r="L47" s="541"/>
      <c r="M47" s="541"/>
      <c r="N47" s="541"/>
      <c r="O47" s="541"/>
      <c r="P47" s="541"/>
      <c r="Q47" s="541"/>
      <c r="R47" s="541"/>
      <c r="S47" s="541"/>
      <c r="T47" s="541"/>
      <c r="U47" s="541"/>
      <c r="V47" s="541"/>
      <c r="W47" s="541"/>
      <c r="X47" s="541"/>
      <c r="Y47" s="541"/>
      <c r="Z47" s="541"/>
    </row>
    <row r="48" spans="1:26" ht="15.75" customHeight="1" x14ac:dyDescent="0.25">
      <c r="A48" s="541"/>
      <c r="B48" s="541"/>
      <c r="C48" s="541"/>
      <c r="D48" s="541"/>
      <c r="E48" s="541"/>
      <c r="F48" s="541"/>
      <c r="G48" s="541"/>
      <c r="H48" s="541"/>
      <c r="I48" s="541"/>
      <c r="J48" s="541"/>
      <c r="K48" s="541"/>
      <c r="L48" s="541"/>
      <c r="M48" s="541"/>
      <c r="N48" s="541"/>
      <c r="O48" s="541"/>
      <c r="P48" s="541"/>
      <c r="Q48" s="541"/>
      <c r="R48" s="541"/>
      <c r="S48" s="541"/>
      <c r="T48" s="541"/>
      <c r="U48" s="541"/>
      <c r="V48" s="541"/>
      <c r="W48" s="541"/>
      <c r="X48" s="541"/>
      <c r="Y48" s="541"/>
      <c r="Z48" s="541"/>
    </row>
    <row r="49" spans="1:26" ht="15.75" customHeight="1" x14ac:dyDescent="0.25">
      <c r="A49" s="541"/>
      <c r="B49" s="541"/>
      <c r="C49" s="541"/>
      <c r="D49" s="541"/>
      <c r="E49" s="541"/>
      <c r="F49" s="541"/>
      <c r="G49" s="541"/>
      <c r="H49" s="541"/>
      <c r="I49" s="541"/>
      <c r="J49" s="541"/>
      <c r="K49" s="541"/>
      <c r="L49" s="541"/>
      <c r="M49" s="541"/>
      <c r="N49" s="541"/>
      <c r="O49" s="541"/>
      <c r="P49" s="541"/>
      <c r="Q49" s="541"/>
      <c r="R49" s="541"/>
      <c r="S49" s="541"/>
      <c r="T49" s="541"/>
      <c r="U49" s="541"/>
      <c r="V49" s="541"/>
      <c r="W49" s="541"/>
      <c r="X49" s="541"/>
      <c r="Y49" s="541"/>
      <c r="Z49" s="541"/>
    </row>
    <row r="50" spans="1:26" ht="15.75" customHeight="1" x14ac:dyDescent="0.25">
      <c r="A50" s="541"/>
      <c r="B50" s="541"/>
      <c r="C50" s="541"/>
      <c r="D50" s="541"/>
      <c r="E50" s="541"/>
      <c r="F50" s="541"/>
      <c r="G50" s="541"/>
      <c r="H50" s="541"/>
      <c r="I50" s="541"/>
      <c r="J50" s="541"/>
      <c r="K50" s="541"/>
      <c r="L50" s="541"/>
      <c r="M50" s="541"/>
      <c r="N50" s="541"/>
      <c r="O50" s="541"/>
      <c r="P50" s="541"/>
      <c r="Q50" s="541"/>
      <c r="R50" s="541"/>
      <c r="S50" s="541"/>
      <c r="T50" s="541"/>
      <c r="U50" s="541"/>
      <c r="V50" s="541"/>
      <c r="W50" s="541"/>
      <c r="X50" s="541"/>
      <c r="Y50" s="541"/>
      <c r="Z50" s="541"/>
    </row>
    <row r="51" spans="1:26" ht="15.75" customHeight="1" x14ac:dyDescent="0.25">
      <c r="A51" s="541"/>
      <c r="B51" s="541"/>
      <c r="C51" s="541"/>
      <c r="D51" s="541"/>
      <c r="E51" s="541"/>
      <c r="F51" s="541"/>
      <c r="G51" s="541"/>
      <c r="H51" s="541"/>
      <c r="I51" s="541"/>
      <c r="J51" s="541"/>
      <c r="K51" s="541"/>
      <c r="L51" s="541"/>
      <c r="M51" s="541"/>
      <c r="N51" s="541"/>
      <c r="O51" s="541"/>
      <c r="P51" s="541"/>
      <c r="Q51" s="541"/>
      <c r="R51" s="541"/>
      <c r="S51" s="541"/>
      <c r="T51" s="541"/>
      <c r="U51" s="541"/>
      <c r="V51" s="541"/>
      <c r="W51" s="541"/>
      <c r="X51" s="541"/>
      <c r="Y51" s="541"/>
      <c r="Z51" s="541"/>
    </row>
    <row r="52" spans="1:26" ht="15.75" customHeight="1" x14ac:dyDescent="0.25">
      <c r="A52" s="541"/>
      <c r="B52" s="541"/>
      <c r="C52" s="541"/>
      <c r="D52" s="541"/>
      <c r="E52" s="541"/>
      <c r="F52" s="541"/>
      <c r="G52" s="541"/>
      <c r="H52" s="541"/>
      <c r="I52" s="541"/>
      <c r="J52" s="541"/>
      <c r="K52" s="541"/>
      <c r="L52" s="541"/>
      <c r="M52" s="541"/>
      <c r="N52" s="541"/>
      <c r="O52" s="541"/>
      <c r="P52" s="541"/>
      <c r="Q52" s="541"/>
      <c r="R52" s="541"/>
      <c r="S52" s="541"/>
      <c r="T52" s="541"/>
      <c r="U52" s="541"/>
      <c r="V52" s="541"/>
      <c r="W52" s="541"/>
      <c r="X52" s="541"/>
      <c r="Y52" s="541"/>
      <c r="Z52" s="541"/>
    </row>
    <row r="53" spans="1:26" ht="15.75" customHeight="1" x14ac:dyDescent="0.25">
      <c r="A53" s="541"/>
      <c r="B53" s="541"/>
      <c r="C53" s="541"/>
      <c r="D53" s="541"/>
      <c r="E53" s="541"/>
      <c r="F53" s="541"/>
      <c r="G53" s="541"/>
      <c r="H53" s="541"/>
      <c r="I53" s="541"/>
      <c r="J53" s="541"/>
      <c r="K53" s="541"/>
      <c r="L53" s="541"/>
      <c r="M53" s="541"/>
      <c r="N53" s="541"/>
      <c r="O53" s="541"/>
      <c r="P53" s="541"/>
      <c r="Q53" s="541"/>
      <c r="R53" s="541"/>
      <c r="S53" s="541"/>
      <c r="T53" s="541"/>
      <c r="U53" s="541"/>
      <c r="V53" s="541"/>
      <c r="W53" s="541"/>
      <c r="X53" s="541"/>
      <c r="Y53" s="541"/>
      <c r="Z53" s="541"/>
    </row>
    <row r="54" spans="1:26" ht="15.75" customHeight="1" x14ac:dyDescent="0.25">
      <c r="A54" s="541"/>
      <c r="B54" s="541"/>
      <c r="C54" s="541"/>
      <c r="D54" s="541"/>
      <c r="E54" s="541"/>
      <c r="F54" s="541"/>
      <c r="G54" s="541"/>
      <c r="H54" s="541"/>
      <c r="I54" s="541"/>
      <c r="J54" s="541"/>
      <c r="K54" s="541"/>
      <c r="L54" s="541"/>
      <c r="M54" s="541"/>
      <c r="N54" s="541"/>
      <c r="O54" s="541"/>
      <c r="P54" s="541"/>
      <c r="Q54" s="541"/>
      <c r="R54" s="541"/>
      <c r="S54" s="541"/>
      <c r="T54" s="541"/>
      <c r="U54" s="541"/>
      <c r="V54" s="541"/>
      <c r="W54" s="541"/>
      <c r="X54" s="541"/>
      <c r="Y54" s="541"/>
      <c r="Z54" s="541"/>
    </row>
    <row r="55" spans="1:26" ht="15.75" customHeight="1" x14ac:dyDescent="0.25">
      <c r="A55" s="541"/>
      <c r="B55" s="541"/>
      <c r="C55" s="541"/>
      <c r="D55" s="541"/>
      <c r="E55" s="541"/>
      <c r="F55" s="541"/>
      <c r="G55" s="541"/>
      <c r="H55" s="541"/>
      <c r="I55" s="541"/>
      <c r="J55" s="541"/>
      <c r="K55" s="541"/>
      <c r="L55" s="541"/>
      <c r="M55" s="541"/>
      <c r="N55" s="541"/>
      <c r="O55" s="541"/>
      <c r="P55" s="541"/>
      <c r="Q55" s="541"/>
      <c r="R55" s="541"/>
      <c r="S55" s="541"/>
      <c r="T55" s="541"/>
      <c r="U55" s="541"/>
      <c r="V55" s="541"/>
      <c r="W55" s="541"/>
      <c r="X55" s="541"/>
      <c r="Y55" s="541"/>
      <c r="Z55" s="541"/>
    </row>
    <row r="56" spans="1:26" ht="15.75" customHeight="1" x14ac:dyDescent="0.25">
      <c r="A56" s="541"/>
      <c r="B56" s="541"/>
      <c r="C56" s="541"/>
      <c r="D56" s="541"/>
      <c r="E56" s="541"/>
      <c r="F56" s="541"/>
      <c r="G56" s="541"/>
      <c r="H56" s="541"/>
      <c r="I56" s="541"/>
      <c r="J56" s="541"/>
      <c r="K56" s="541"/>
      <c r="L56" s="541"/>
      <c r="M56" s="541"/>
      <c r="N56" s="541"/>
      <c r="O56" s="541"/>
      <c r="P56" s="541"/>
      <c r="Q56" s="541"/>
      <c r="R56" s="541"/>
      <c r="S56" s="541"/>
      <c r="T56" s="541"/>
      <c r="U56" s="541"/>
      <c r="V56" s="541"/>
      <c r="W56" s="541"/>
      <c r="X56" s="541"/>
      <c r="Y56" s="541"/>
      <c r="Z56" s="541"/>
    </row>
    <row r="57" spans="1:26" ht="15.75" customHeight="1" x14ac:dyDescent="0.25">
      <c r="A57" s="541"/>
      <c r="B57" s="541"/>
      <c r="C57" s="541"/>
      <c r="D57" s="541"/>
      <c r="E57" s="541"/>
      <c r="F57" s="541"/>
      <c r="G57" s="541"/>
      <c r="H57" s="541"/>
      <c r="I57" s="541"/>
      <c r="J57" s="541"/>
      <c r="K57" s="541"/>
      <c r="L57" s="541"/>
      <c r="M57" s="541"/>
      <c r="N57" s="541"/>
      <c r="O57" s="541"/>
      <c r="P57" s="541"/>
      <c r="Q57" s="541"/>
      <c r="R57" s="541"/>
      <c r="S57" s="541"/>
      <c r="T57" s="541"/>
      <c r="U57" s="541"/>
      <c r="V57" s="541"/>
      <c r="W57" s="541"/>
      <c r="X57" s="541"/>
      <c r="Y57" s="541"/>
      <c r="Z57" s="541"/>
    </row>
    <row r="58" spans="1:26" ht="15.75" customHeight="1" x14ac:dyDescent="0.25">
      <c r="A58" s="541"/>
      <c r="B58" s="541"/>
      <c r="C58" s="541"/>
      <c r="D58" s="541"/>
      <c r="E58" s="541"/>
      <c r="F58" s="541"/>
      <c r="G58" s="541"/>
      <c r="H58" s="541"/>
      <c r="I58" s="541"/>
      <c r="J58" s="541"/>
      <c r="K58" s="541"/>
      <c r="L58" s="541"/>
      <c r="M58" s="541"/>
      <c r="N58" s="541"/>
      <c r="O58" s="541"/>
      <c r="P58" s="541"/>
      <c r="Q58" s="541"/>
      <c r="R58" s="541"/>
      <c r="S58" s="541"/>
      <c r="T58" s="541"/>
      <c r="U58" s="541"/>
      <c r="V58" s="541"/>
      <c r="W58" s="541"/>
      <c r="X58" s="541"/>
      <c r="Y58" s="541"/>
      <c r="Z58" s="541"/>
    </row>
    <row r="59" spans="1:26" ht="15.75" customHeight="1" x14ac:dyDescent="0.25">
      <c r="A59" s="541"/>
      <c r="B59" s="541"/>
      <c r="C59" s="541"/>
      <c r="D59" s="541"/>
      <c r="E59" s="541"/>
      <c r="F59" s="541"/>
      <c r="G59" s="541"/>
      <c r="H59" s="541"/>
      <c r="I59" s="541"/>
      <c r="J59" s="541"/>
      <c r="K59" s="541"/>
      <c r="L59" s="541"/>
      <c r="M59" s="541"/>
      <c r="N59" s="541"/>
      <c r="O59" s="541"/>
      <c r="P59" s="541"/>
      <c r="Q59" s="541"/>
      <c r="R59" s="541"/>
      <c r="S59" s="541"/>
      <c r="T59" s="541"/>
      <c r="U59" s="541"/>
      <c r="V59" s="541"/>
      <c r="W59" s="541"/>
      <c r="X59" s="541"/>
      <c r="Y59" s="541"/>
      <c r="Z59" s="541"/>
    </row>
    <row r="60" spans="1:26" ht="15.75" customHeight="1" x14ac:dyDescent="0.25">
      <c r="A60" s="541"/>
      <c r="B60" s="541"/>
      <c r="C60" s="541"/>
      <c r="D60" s="541"/>
      <c r="E60" s="541"/>
      <c r="F60" s="541"/>
      <c r="G60" s="541"/>
      <c r="H60" s="541"/>
      <c r="I60" s="541"/>
      <c r="J60" s="541"/>
      <c r="K60" s="541"/>
      <c r="L60" s="541"/>
      <c r="M60" s="541"/>
      <c r="N60" s="541"/>
      <c r="O60" s="541"/>
      <c r="P60" s="541"/>
      <c r="Q60" s="541"/>
      <c r="R60" s="541"/>
      <c r="S60" s="541"/>
      <c r="T60" s="541"/>
      <c r="U60" s="541"/>
      <c r="V60" s="541"/>
      <c r="W60" s="541"/>
      <c r="X60" s="541"/>
      <c r="Y60" s="541"/>
      <c r="Z60" s="541"/>
    </row>
    <row r="61" spans="1:26" ht="15.75" customHeight="1" x14ac:dyDescent="0.25">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row>
    <row r="62" spans="1:26" ht="15.75" customHeight="1" x14ac:dyDescent="0.25">
      <c r="A62" s="541"/>
      <c r="B62" s="541"/>
      <c r="C62" s="541"/>
      <c r="D62" s="541"/>
      <c r="E62" s="541"/>
      <c r="F62" s="541"/>
      <c r="G62" s="541"/>
      <c r="H62" s="541"/>
      <c r="I62" s="541"/>
      <c r="J62" s="541"/>
      <c r="K62" s="541"/>
      <c r="L62" s="541"/>
      <c r="M62" s="541"/>
      <c r="N62" s="541"/>
      <c r="O62" s="541"/>
      <c r="P62" s="541"/>
      <c r="Q62" s="541"/>
      <c r="R62" s="541"/>
      <c r="S62" s="541"/>
      <c r="T62" s="541"/>
      <c r="U62" s="541"/>
      <c r="V62" s="541"/>
      <c r="W62" s="541"/>
      <c r="X62" s="541"/>
      <c r="Y62" s="541"/>
      <c r="Z62" s="541"/>
    </row>
    <row r="63" spans="1:26" ht="15.75" customHeight="1" x14ac:dyDescent="0.25">
      <c r="A63" s="541"/>
      <c r="B63" s="541"/>
      <c r="C63" s="541"/>
      <c r="D63" s="541"/>
      <c r="E63" s="541"/>
      <c r="F63" s="541"/>
      <c r="G63" s="541"/>
      <c r="H63" s="541"/>
      <c r="I63" s="541"/>
      <c r="J63" s="541"/>
      <c r="K63" s="541"/>
      <c r="L63" s="541"/>
      <c r="M63" s="541"/>
      <c r="N63" s="541"/>
      <c r="O63" s="541"/>
      <c r="P63" s="541"/>
      <c r="Q63" s="541"/>
      <c r="R63" s="541"/>
      <c r="S63" s="541"/>
      <c r="T63" s="541"/>
      <c r="U63" s="541"/>
      <c r="V63" s="541"/>
      <c r="W63" s="541"/>
      <c r="X63" s="541"/>
      <c r="Y63" s="541"/>
      <c r="Z63" s="541"/>
    </row>
    <row r="64" spans="1:26" ht="15.75" customHeight="1" x14ac:dyDescent="0.25">
      <c r="A64" s="541"/>
      <c r="B64" s="541"/>
      <c r="C64" s="541"/>
      <c r="D64" s="541"/>
      <c r="E64" s="541"/>
      <c r="F64" s="541"/>
      <c r="G64" s="541"/>
      <c r="H64" s="541"/>
      <c r="I64" s="541"/>
      <c r="J64" s="541"/>
      <c r="K64" s="541"/>
      <c r="L64" s="541"/>
      <c r="M64" s="541"/>
      <c r="N64" s="541"/>
      <c r="O64" s="541"/>
      <c r="P64" s="541"/>
      <c r="Q64" s="541"/>
      <c r="R64" s="541"/>
      <c r="S64" s="541"/>
      <c r="T64" s="541"/>
      <c r="U64" s="541"/>
      <c r="V64" s="541"/>
      <c r="W64" s="541"/>
      <c r="X64" s="541"/>
      <c r="Y64" s="541"/>
      <c r="Z64" s="541"/>
    </row>
    <row r="65" spans="1:26" ht="15.75" customHeight="1" x14ac:dyDescent="0.25">
      <c r="A65" s="541"/>
      <c r="B65" s="541"/>
      <c r="C65" s="541"/>
      <c r="D65" s="541"/>
      <c r="E65" s="541"/>
      <c r="F65" s="541"/>
      <c r="G65" s="541"/>
      <c r="H65" s="541"/>
      <c r="I65" s="541"/>
      <c r="J65" s="541"/>
      <c r="K65" s="541"/>
      <c r="L65" s="541"/>
      <c r="M65" s="541"/>
      <c r="N65" s="541"/>
      <c r="O65" s="541"/>
      <c r="P65" s="541"/>
      <c r="Q65" s="541"/>
      <c r="R65" s="541"/>
      <c r="S65" s="541"/>
      <c r="T65" s="541"/>
      <c r="U65" s="541"/>
      <c r="V65" s="541"/>
      <c r="W65" s="541"/>
      <c r="X65" s="541"/>
      <c r="Y65" s="541"/>
      <c r="Z65" s="541"/>
    </row>
    <row r="66" spans="1:26" ht="15.75" customHeight="1" x14ac:dyDescent="0.25">
      <c r="A66" s="541"/>
      <c r="B66" s="541"/>
      <c r="C66" s="541"/>
      <c r="D66" s="541"/>
      <c r="E66" s="541"/>
      <c r="F66" s="541"/>
      <c r="G66" s="541"/>
      <c r="H66" s="541"/>
      <c r="I66" s="541"/>
      <c r="J66" s="541"/>
      <c r="K66" s="541"/>
      <c r="L66" s="541"/>
      <c r="M66" s="541"/>
      <c r="N66" s="541"/>
      <c r="O66" s="541"/>
      <c r="P66" s="541"/>
      <c r="Q66" s="541"/>
      <c r="R66" s="541"/>
      <c r="S66" s="541"/>
      <c r="T66" s="541"/>
      <c r="U66" s="541"/>
      <c r="V66" s="541"/>
      <c r="W66" s="541"/>
      <c r="X66" s="541"/>
      <c r="Y66" s="541"/>
      <c r="Z66" s="541"/>
    </row>
    <row r="67" spans="1:26" ht="15.75" customHeight="1" x14ac:dyDescent="0.25">
      <c r="A67" s="541"/>
      <c r="B67" s="541"/>
      <c r="C67" s="541"/>
      <c r="D67" s="541"/>
      <c r="E67" s="541"/>
      <c r="F67" s="541"/>
      <c r="G67" s="541"/>
      <c r="H67" s="541"/>
      <c r="I67" s="541"/>
      <c r="J67" s="541"/>
      <c r="K67" s="541"/>
      <c r="L67" s="541"/>
      <c r="M67" s="541"/>
      <c r="N67" s="541"/>
      <c r="O67" s="541"/>
      <c r="P67" s="541"/>
      <c r="Q67" s="541"/>
      <c r="R67" s="541"/>
      <c r="S67" s="541"/>
      <c r="T67" s="541"/>
      <c r="U67" s="541"/>
      <c r="V67" s="541"/>
      <c r="W67" s="541"/>
      <c r="X67" s="541"/>
      <c r="Y67" s="541"/>
      <c r="Z67" s="541"/>
    </row>
    <row r="68" spans="1:26" ht="15.75" customHeight="1" x14ac:dyDescent="0.25">
      <c r="A68" s="541"/>
      <c r="B68" s="541"/>
      <c r="C68" s="541"/>
      <c r="D68" s="541"/>
      <c r="E68" s="541"/>
      <c r="F68" s="541"/>
      <c r="G68" s="541"/>
      <c r="H68" s="541"/>
      <c r="I68" s="541"/>
      <c r="J68" s="541"/>
      <c r="K68" s="541"/>
      <c r="L68" s="541"/>
      <c r="M68" s="541"/>
      <c r="N68" s="541"/>
      <c r="O68" s="541"/>
      <c r="P68" s="541"/>
      <c r="Q68" s="541"/>
      <c r="R68" s="541"/>
      <c r="S68" s="541"/>
      <c r="T68" s="541"/>
      <c r="U68" s="541"/>
      <c r="V68" s="541"/>
      <c r="W68" s="541"/>
      <c r="X68" s="541"/>
      <c r="Y68" s="541"/>
      <c r="Z68" s="541"/>
    </row>
    <row r="69" spans="1:26" ht="15.75" customHeight="1" x14ac:dyDescent="0.25">
      <c r="A69" s="541"/>
      <c r="B69" s="541"/>
      <c r="C69" s="541"/>
      <c r="D69" s="541"/>
      <c r="E69" s="541"/>
      <c r="F69" s="541"/>
      <c r="G69" s="541"/>
      <c r="H69" s="541"/>
      <c r="I69" s="541"/>
      <c r="J69" s="541"/>
      <c r="K69" s="541"/>
      <c r="L69" s="541"/>
      <c r="M69" s="541"/>
      <c r="N69" s="541"/>
      <c r="O69" s="541"/>
      <c r="P69" s="541"/>
      <c r="Q69" s="541"/>
      <c r="R69" s="541"/>
      <c r="S69" s="541"/>
      <c r="T69" s="541"/>
      <c r="U69" s="541"/>
      <c r="V69" s="541"/>
      <c r="W69" s="541"/>
      <c r="X69" s="541"/>
      <c r="Y69" s="541"/>
      <c r="Z69" s="541"/>
    </row>
    <row r="70" spans="1:26" ht="15.75" customHeight="1" x14ac:dyDescent="0.25">
      <c r="A70" s="541"/>
      <c r="B70" s="541"/>
      <c r="C70" s="541"/>
      <c r="D70" s="541"/>
      <c r="E70" s="541"/>
      <c r="F70" s="541"/>
      <c r="G70" s="541"/>
      <c r="H70" s="541"/>
      <c r="I70" s="541"/>
      <c r="J70" s="541"/>
      <c r="K70" s="541"/>
      <c r="L70" s="541"/>
      <c r="M70" s="541"/>
      <c r="N70" s="541"/>
      <c r="O70" s="541"/>
      <c r="P70" s="541"/>
      <c r="Q70" s="541"/>
      <c r="R70" s="541"/>
      <c r="S70" s="541"/>
      <c r="T70" s="541"/>
      <c r="U70" s="541"/>
      <c r="V70" s="541"/>
      <c r="W70" s="541"/>
      <c r="X70" s="541"/>
      <c r="Y70" s="541"/>
      <c r="Z70" s="541"/>
    </row>
    <row r="71" spans="1:26" ht="15.75" customHeight="1" x14ac:dyDescent="0.25">
      <c r="A71" s="541"/>
      <c r="B71" s="541"/>
      <c r="C71" s="541"/>
      <c r="D71" s="541"/>
      <c r="E71" s="541"/>
      <c r="F71" s="541"/>
      <c r="G71" s="541"/>
      <c r="H71" s="541"/>
      <c r="I71" s="541"/>
      <c r="J71" s="541"/>
      <c r="K71" s="541"/>
      <c r="L71" s="541"/>
      <c r="M71" s="541"/>
      <c r="N71" s="541"/>
      <c r="O71" s="541"/>
      <c r="P71" s="541"/>
      <c r="Q71" s="541"/>
      <c r="R71" s="541"/>
      <c r="S71" s="541"/>
      <c r="T71" s="541"/>
      <c r="U71" s="541"/>
      <c r="V71" s="541"/>
      <c r="W71" s="541"/>
      <c r="X71" s="541"/>
      <c r="Y71" s="541"/>
      <c r="Z71" s="541"/>
    </row>
    <row r="72" spans="1:26" ht="15.75" customHeight="1" x14ac:dyDescent="0.25">
      <c r="A72" s="541"/>
      <c r="B72" s="541"/>
      <c r="C72" s="541"/>
      <c r="D72" s="541"/>
      <c r="E72" s="541"/>
      <c r="F72" s="541"/>
      <c r="G72" s="541"/>
      <c r="H72" s="541"/>
      <c r="I72" s="541"/>
      <c r="J72" s="541"/>
      <c r="K72" s="541"/>
      <c r="L72" s="541"/>
      <c r="M72" s="541"/>
      <c r="N72" s="541"/>
      <c r="O72" s="541"/>
      <c r="P72" s="541"/>
      <c r="Q72" s="541"/>
      <c r="R72" s="541"/>
      <c r="S72" s="541"/>
      <c r="T72" s="541"/>
      <c r="U72" s="541"/>
      <c r="V72" s="541"/>
      <c r="W72" s="541"/>
      <c r="X72" s="541"/>
      <c r="Y72" s="541"/>
      <c r="Z72" s="541"/>
    </row>
    <row r="73" spans="1:26" ht="15.75" customHeight="1" x14ac:dyDescent="0.25">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c r="Y73" s="541"/>
      <c r="Z73" s="541"/>
    </row>
    <row r="74" spans="1:26" ht="15.75" customHeight="1" x14ac:dyDescent="0.25">
      <c r="A74" s="541"/>
      <c r="B74" s="541"/>
      <c r="C74" s="541"/>
      <c r="D74" s="541"/>
      <c r="E74" s="541"/>
      <c r="F74" s="541"/>
      <c r="G74" s="541"/>
      <c r="H74" s="541"/>
      <c r="I74" s="541"/>
      <c r="J74" s="541"/>
      <c r="K74" s="541"/>
      <c r="L74" s="541"/>
      <c r="M74" s="541"/>
      <c r="N74" s="541"/>
      <c r="O74" s="541"/>
      <c r="P74" s="541"/>
      <c r="Q74" s="541"/>
      <c r="R74" s="541"/>
      <c r="S74" s="541"/>
      <c r="T74" s="541"/>
      <c r="U74" s="541"/>
      <c r="V74" s="541"/>
      <c r="W74" s="541"/>
      <c r="X74" s="541"/>
      <c r="Y74" s="541"/>
      <c r="Z74" s="541"/>
    </row>
    <row r="75" spans="1:26" ht="15.75" customHeight="1" x14ac:dyDescent="0.25">
      <c r="A75" s="541"/>
      <c r="B75" s="541"/>
      <c r="C75" s="541"/>
      <c r="D75" s="541"/>
      <c r="E75" s="541"/>
      <c r="F75" s="541"/>
      <c r="G75" s="541"/>
      <c r="H75" s="541"/>
      <c r="I75" s="541"/>
      <c r="J75" s="541"/>
      <c r="K75" s="541"/>
      <c r="L75" s="541"/>
      <c r="M75" s="541"/>
      <c r="N75" s="541"/>
      <c r="O75" s="541"/>
      <c r="P75" s="541"/>
      <c r="Q75" s="541"/>
      <c r="R75" s="541"/>
      <c r="S75" s="541"/>
      <c r="T75" s="541"/>
      <c r="U75" s="541"/>
      <c r="V75" s="541"/>
      <c r="W75" s="541"/>
      <c r="X75" s="541"/>
      <c r="Y75" s="541"/>
      <c r="Z75" s="541"/>
    </row>
    <row r="76" spans="1:26" ht="15.75" customHeight="1" x14ac:dyDescent="0.25">
      <c r="A76" s="541"/>
      <c r="B76" s="541"/>
      <c r="C76" s="541"/>
      <c r="D76" s="541"/>
      <c r="E76" s="541"/>
      <c r="F76" s="541"/>
      <c r="G76" s="541"/>
      <c r="H76" s="541"/>
      <c r="I76" s="541"/>
      <c r="J76" s="541"/>
      <c r="K76" s="541"/>
      <c r="L76" s="541"/>
      <c r="M76" s="541"/>
      <c r="N76" s="541"/>
      <c r="O76" s="541"/>
      <c r="P76" s="541"/>
      <c r="Q76" s="541"/>
      <c r="R76" s="541"/>
      <c r="S76" s="541"/>
      <c r="T76" s="541"/>
      <c r="U76" s="541"/>
      <c r="V76" s="541"/>
      <c r="W76" s="541"/>
      <c r="X76" s="541"/>
      <c r="Y76" s="541"/>
      <c r="Z76" s="541"/>
    </row>
    <row r="77" spans="1:26" ht="15.75" customHeight="1" x14ac:dyDescent="0.25">
      <c r="A77" s="541"/>
      <c r="B77" s="541"/>
      <c r="C77" s="541"/>
      <c r="D77" s="541"/>
      <c r="E77" s="541"/>
      <c r="F77" s="541"/>
      <c r="G77" s="541"/>
      <c r="H77" s="541"/>
      <c r="I77" s="541"/>
      <c r="J77" s="541"/>
      <c r="K77" s="541"/>
      <c r="L77" s="541"/>
      <c r="M77" s="541"/>
      <c r="N77" s="541"/>
      <c r="O77" s="541"/>
      <c r="P77" s="541"/>
      <c r="Q77" s="541"/>
      <c r="R77" s="541"/>
      <c r="S77" s="541"/>
      <c r="T77" s="541"/>
      <c r="U77" s="541"/>
      <c r="V77" s="541"/>
      <c r="W77" s="541"/>
      <c r="X77" s="541"/>
      <c r="Y77" s="541"/>
      <c r="Z77" s="541"/>
    </row>
    <row r="78" spans="1:26" ht="15.75" customHeight="1" x14ac:dyDescent="0.25">
      <c r="A78" s="541"/>
      <c r="B78" s="541"/>
      <c r="C78" s="541"/>
      <c r="D78" s="541"/>
      <c r="E78" s="541"/>
      <c r="F78" s="541"/>
      <c r="G78" s="541"/>
      <c r="H78" s="541"/>
      <c r="I78" s="541"/>
      <c r="J78" s="541"/>
      <c r="K78" s="541"/>
      <c r="L78" s="541"/>
      <c r="M78" s="541"/>
      <c r="N78" s="541"/>
      <c r="O78" s="541"/>
      <c r="P78" s="541"/>
      <c r="Q78" s="541"/>
      <c r="R78" s="541"/>
      <c r="S78" s="541"/>
      <c r="T78" s="541"/>
      <c r="U78" s="541"/>
      <c r="V78" s="541"/>
      <c r="W78" s="541"/>
      <c r="X78" s="541"/>
      <c r="Y78" s="541"/>
      <c r="Z78" s="541"/>
    </row>
    <row r="79" spans="1:26" ht="15.75" customHeight="1" x14ac:dyDescent="0.25">
      <c r="A79" s="541"/>
      <c r="B79" s="541"/>
      <c r="C79" s="541"/>
      <c r="D79" s="541"/>
      <c r="E79" s="541"/>
      <c r="F79" s="541"/>
      <c r="G79" s="541"/>
      <c r="H79" s="541"/>
      <c r="I79" s="541"/>
      <c r="J79" s="541"/>
      <c r="K79" s="541"/>
      <c r="L79" s="541"/>
      <c r="M79" s="541"/>
      <c r="N79" s="541"/>
      <c r="O79" s="541"/>
      <c r="P79" s="541"/>
      <c r="Q79" s="541"/>
      <c r="R79" s="541"/>
      <c r="S79" s="541"/>
      <c r="T79" s="541"/>
      <c r="U79" s="541"/>
      <c r="V79" s="541"/>
      <c r="W79" s="541"/>
      <c r="X79" s="541"/>
      <c r="Y79" s="541"/>
      <c r="Z79" s="541"/>
    </row>
    <row r="80" spans="1:26" ht="15.75" customHeight="1" x14ac:dyDescent="0.25">
      <c r="A80" s="541"/>
      <c r="B80" s="541"/>
      <c r="C80" s="541"/>
      <c r="D80" s="541"/>
      <c r="E80" s="541"/>
      <c r="F80" s="541"/>
      <c r="G80" s="541"/>
      <c r="H80" s="541"/>
      <c r="I80" s="541"/>
      <c r="J80" s="541"/>
      <c r="K80" s="541"/>
      <c r="L80" s="541"/>
      <c r="M80" s="541"/>
      <c r="N80" s="541"/>
      <c r="O80" s="541"/>
      <c r="P80" s="541"/>
      <c r="Q80" s="541"/>
      <c r="R80" s="541"/>
      <c r="S80" s="541"/>
      <c r="T80" s="541"/>
      <c r="U80" s="541"/>
      <c r="V80" s="541"/>
      <c r="W80" s="541"/>
      <c r="X80" s="541"/>
      <c r="Y80" s="541"/>
      <c r="Z80" s="541"/>
    </row>
    <row r="81" spans="1:26" ht="15.75" customHeight="1" x14ac:dyDescent="0.25">
      <c r="A81" s="541"/>
      <c r="B81" s="541"/>
      <c r="C81" s="541"/>
      <c r="D81" s="541"/>
      <c r="E81" s="541"/>
      <c r="F81" s="541"/>
      <c r="G81" s="541"/>
      <c r="H81" s="541"/>
      <c r="I81" s="541"/>
      <c r="J81" s="541"/>
      <c r="K81" s="541"/>
      <c r="L81" s="541"/>
      <c r="M81" s="541"/>
      <c r="N81" s="541"/>
      <c r="O81" s="541"/>
      <c r="P81" s="541"/>
      <c r="Q81" s="541"/>
      <c r="R81" s="541"/>
      <c r="S81" s="541"/>
      <c r="T81" s="541"/>
      <c r="U81" s="541"/>
      <c r="V81" s="541"/>
      <c r="W81" s="541"/>
      <c r="X81" s="541"/>
      <c r="Y81" s="541"/>
      <c r="Z81" s="541"/>
    </row>
    <row r="82" spans="1:26" ht="15.75" customHeight="1" x14ac:dyDescent="0.25">
      <c r="A82" s="541"/>
      <c r="B82" s="541"/>
      <c r="C82" s="541"/>
      <c r="D82" s="541"/>
      <c r="E82" s="541"/>
      <c r="F82" s="541"/>
      <c r="G82" s="541"/>
      <c r="H82" s="541"/>
      <c r="I82" s="541"/>
      <c r="J82" s="541"/>
      <c r="K82" s="541"/>
      <c r="L82" s="541"/>
      <c r="M82" s="541"/>
      <c r="N82" s="541"/>
      <c r="O82" s="541"/>
      <c r="P82" s="541"/>
      <c r="Q82" s="541"/>
      <c r="R82" s="541"/>
      <c r="S82" s="541"/>
      <c r="T82" s="541"/>
      <c r="U82" s="541"/>
      <c r="V82" s="541"/>
      <c r="W82" s="541"/>
      <c r="X82" s="541"/>
      <c r="Y82" s="541"/>
      <c r="Z82" s="541"/>
    </row>
    <row r="83" spans="1:26" ht="15.75" customHeight="1" x14ac:dyDescent="0.25">
      <c r="A83" s="541"/>
      <c r="B83" s="541"/>
      <c r="C83" s="541"/>
      <c r="D83" s="541"/>
      <c r="E83" s="541"/>
      <c r="F83" s="541"/>
      <c r="G83" s="541"/>
      <c r="H83" s="541"/>
      <c r="I83" s="541"/>
      <c r="J83" s="541"/>
      <c r="K83" s="541"/>
      <c r="L83" s="541"/>
      <c r="M83" s="541"/>
      <c r="N83" s="541"/>
      <c r="O83" s="541"/>
      <c r="P83" s="541"/>
      <c r="Q83" s="541"/>
      <c r="R83" s="541"/>
      <c r="S83" s="541"/>
      <c r="T83" s="541"/>
      <c r="U83" s="541"/>
      <c r="V83" s="541"/>
      <c r="W83" s="541"/>
      <c r="X83" s="541"/>
      <c r="Y83" s="541"/>
      <c r="Z83" s="541"/>
    </row>
    <row r="84" spans="1:26" ht="15.75" customHeight="1" x14ac:dyDescent="0.25">
      <c r="A84" s="541"/>
      <c r="B84" s="541"/>
      <c r="C84" s="541"/>
      <c r="D84" s="541"/>
      <c r="E84" s="541"/>
      <c r="F84" s="541"/>
      <c r="G84" s="541"/>
      <c r="H84" s="541"/>
      <c r="I84" s="541"/>
      <c r="J84" s="541"/>
      <c r="K84" s="541"/>
      <c r="L84" s="541"/>
      <c r="M84" s="541"/>
      <c r="N84" s="541"/>
      <c r="O84" s="541"/>
      <c r="P84" s="541"/>
      <c r="Q84" s="541"/>
      <c r="R84" s="541"/>
      <c r="S84" s="541"/>
      <c r="T84" s="541"/>
      <c r="U84" s="541"/>
      <c r="V84" s="541"/>
      <c r="W84" s="541"/>
      <c r="X84" s="541"/>
      <c r="Y84" s="541"/>
      <c r="Z84" s="541"/>
    </row>
    <row r="85" spans="1:26" ht="15.75" customHeight="1" x14ac:dyDescent="0.25">
      <c r="A85" s="541"/>
      <c r="B85" s="541"/>
      <c r="C85" s="541"/>
      <c r="D85" s="541"/>
      <c r="E85" s="541"/>
      <c r="F85" s="541"/>
      <c r="G85" s="541"/>
      <c r="H85" s="541"/>
      <c r="I85" s="541"/>
      <c r="J85" s="541"/>
      <c r="K85" s="541"/>
      <c r="L85" s="541"/>
      <c r="M85" s="541"/>
      <c r="N85" s="541"/>
      <c r="O85" s="541"/>
      <c r="P85" s="541"/>
      <c r="Q85" s="541"/>
      <c r="R85" s="541"/>
      <c r="S85" s="541"/>
      <c r="T85" s="541"/>
      <c r="U85" s="541"/>
      <c r="V85" s="541"/>
      <c r="W85" s="541"/>
      <c r="X85" s="541"/>
      <c r="Y85" s="541"/>
      <c r="Z85" s="541"/>
    </row>
    <row r="86" spans="1:26" ht="15.75" customHeight="1" x14ac:dyDescent="0.25">
      <c r="A86" s="541"/>
      <c r="B86" s="541"/>
      <c r="C86" s="541"/>
      <c r="D86" s="541"/>
      <c r="E86" s="541"/>
      <c r="F86" s="541"/>
      <c r="G86" s="541"/>
      <c r="H86" s="541"/>
      <c r="I86" s="541"/>
      <c r="J86" s="541"/>
      <c r="K86" s="541"/>
      <c r="L86" s="541"/>
      <c r="M86" s="541"/>
      <c r="N86" s="541"/>
      <c r="O86" s="541"/>
      <c r="P86" s="541"/>
      <c r="Q86" s="541"/>
      <c r="R86" s="541"/>
      <c r="S86" s="541"/>
      <c r="T86" s="541"/>
      <c r="U86" s="541"/>
      <c r="V86" s="541"/>
      <c r="W86" s="541"/>
      <c r="X86" s="541"/>
      <c r="Y86" s="541"/>
      <c r="Z86" s="541"/>
    </row>
    <row r="87" spans="1:26" ht="15.75" customHeight="1" x14ac:dyDescent="0.25">
      <c r="A87" s="541"/>
      <c r="B87" s="541"/>
      <c r="C87" s="541"/>
      <c r="D87" s="541"/>
      <c r="E87" s="541"/>
      <c r="F87" s="541"/>
      <c r="G87" s="541"/>
      <c r="H87" s="541"/>
      <c r="I87" s="541"/>
      <c r="J87" s="541"/>
      <c r="K87" s="541"/>
      <c r="L87" s="541"/>
      <c r="M87" s="541"/>
      <c r="N87" s="541"/>
      <c r="O87" s="541"/>
      <c r="P87" s="541"/>
      <c r="Q87" s="541"/>
      <c r="R87" s="541"/>
      <c r="S87" s="541"/>
      <c r="T87" s="541"/>
      <c r="U87" s="541"/>
      <c r="V87" s="541"/>
      <c r="W87" s="541"/>
      <c r="X87" s="541"/>
      <c r="Y87" s="541"/>
      <c r="Z87" s="541"/>
    </row>
    <row r="88" spans="1:26" ht="15.75" customHeight="1" x14ac:dyDescent="0.25">
      <c r="A88" s="541"/>
      <c r="B88" s="541"/>
      <c r="C88" s="541"/>
      <c r="D88" s="541"/>
      <c r="E88" s="541"/>
      <c r="F88" s="541"/>
      <c r="G88" s="541"/>
      <c r="H88" s="541"/>
      <c r="I88" s="541"/>
      <c r="J88" s="541"/>
      <c r="K88" s="541"/>
      <c r="L88" s="541"/>
      <c r="M88" s="541"/>
      <c r="N88" s="541"/>
      <c r="O88" s="541"/>
      <c r="P88" s="541"/>
      <c r="Q88" s="541"/>
      <c r="R88" s="541"/>
      <c r="S88" s="541"/>
      <c r="T88" s="541"/>
      <c r="U88" s="541"/>
      <c r="V88" s="541"/>
      <c r="W88" s="541"/>
      <c r="X88" s="541"/>
      <c r="Y88" s="541"/>
      <c r="Z88" s="541"/>
    </row>
    <row r="89" spans="1:26" ht="15.75" customHeight="1" x14ac:dyDescent="0.25">
      <c r="A89" s="541"/>
      <c r="B89" s="541"/>
      <c r="C89" s="541"/>
      <c r="D89" s="541"/>
      <c r="E89" s="541"/>
      <c r="F89" s="541"/>
      <c r="G89" s="541"/>
      <c r="H89" s="541"/>
      <c r="I89" s="541"/>
      <c r="J89" s="541"/>
      <c r="K89" s="541"/>
      <c r="L89" s="541"/>
      <c r="M89" s="541"/>
      <c r="N89" s="541"/>
      <c r="O89" s="541"/>
      <c r="P89" s="541"/>
      <c r="Q89" s="541"/>
      <c r="R89" s="541"/>
      <c r="S89" s="541"/>
      <c r="T89" s="541"/>
      <c r="U89" s="541"/>
      <c r="V89" s="541"/>
      <c r="W89" s="541"/>
      <c r="X89" s="541"/>
      <c r="Y89" s="541"/>
      <c r="Z89" s="541"/>
    </row>
    <row r="90" spans="1:26" ht="15.75" customHeight="1" x14ac:dyDescent="0.25">
      <c r="A90" s="541"/>
      <c r="B90" s="541"/>
      <c r="C90" s="541"/>
      <c r="D90" s="541"/>
      <c r="E90" s="541"/>
      <c r="F90" s="541"/>
      <c r="G90" s="541"/>
      <c r="H90" s="541"/>
      <c r="I90" s="541"/>
      <c r="J90" s="541"/>
      <c r="K90" s="541"/>
      <c r="L90" s="541"/>
      <c r="M90" s="541"/>
      <c r="N90" s="541"/>
      <c r="O90" s="541"/>
      <c r="P90" s="541"/>
      <c r="Q90" s="541"/>
      <c r="R90" s="541"/>
      <c r="S90" s="541"/>
      <c r="T90" s="541"/>
      <c r="U90" s="541"/>
      <c r="V90" s="541"/>
      <c r="W90" s="541"/>
      <c r="X90" s="541"/>
      <c r="Y90" s="541"/>
      <c r="Z90" s="541"/>
    </row>
    <row r="91" spans="1:26" ht="15.75" customHeight="1" x14ac:dyDescent="0.25">
      <c r="A91" s="541"/>
      <c r="B91" s="541"/>
      <c r="C91" s="541"/>
      <c r="D91" s="541"/>
      <c r="E91" s="541"/>
      <c r="F91" s="541"/>
      <c r="G91" s="541"/>
      <c r="H91" s="541"/>
      <c r="I91" s="541"/>
      <c r="J91" s="541"/>
      <c r="K91" s="541"/>
      <c r="L91" s="541"/>
      <c r="M91" s="541"/>
      <c r="N91" s="541"/>
      <c r="O91" s="541"/>
      <c r="P91" s="541"/>
      <c r="Q91" s="541"/>
      <c r="R91" s="541"/>
      <c r="S91" s="541"/>
      <c r="T91" s="541"/>
      <c r="U91" s="541"/>
      <c r="V91" s="541"/>
      <c r="W91" s="541"/>
      <c r="X91" s="541"/>
      <c r="Y91" s="541"/>
      <c r="Z91" s="541"/>
    </row>
    <row r="92" spans="1:26" ht="15.75" customHeight="1" x14ac:dyDescent="0.25">
      <c r="A92" s="541"/>
      <c r="B92" s="541"/>
      <c r="C92" s="541"/>
      <c r="D92" s="541"/>
      <c r="E92" s="541"/>
      <c r="F92" s="541"/>
      <c r="G92" s="541"/>
      <c r="H92" s="541"/>
      <c r="I92" s="541"/>
      <c r="J92" s="541"/>
      <c r="K92" s="541"/>
      <c r="L92" s="541"/>
      <c r="M92" s="541"/>
      <c r="N92" s="541"/>
      <c r="O92" s="541"/>
      <c r="P92" s="541"/>
      <c r="Q92" s="541"/>
      <c r="R92" s="541"/>
      <c r="S92" s="541"/>
      <c r="T92" s="541"/>
      <c r="U92" s="541"/>
      <c r="V92" s="541"/>
      <c r="W92" s="541"/>
      <c r="X92" s="541"/>
      <c r="Y92" s="541"/>
      <c r="Z92" s="541"/>
    </row>
    <row r="93" spans="1:26" ht="15.75" customHeight="1" x14ac:dyDescent="0.25">
      <c r="A93" s="541"/>
      <c r="B93" s="541"/>
      <c r="C93" s="541"/>
      <c r="D93" s="541"/>
      <c r="E93" s="541"/>
      <c r="F93" s="541"/>
      <c r="G93" s="541"/>
      <c r="H93" s="541"/>
      <c r="I93" s="541"/>
      <c r="J93" s="541"/>
      <c r="K93" s="541"/>
      <c r="L93" s="541"/>
      <c r="M93" s="541"/>
      <c r="N93" s="541"/>
      <c r="O93" s="541"/>
      <c r="P93" s="541"/>
      <c r="Q93" s="541"/>
      <c r="R93" s="541"/>
      <c r="S93" s="541"/>
      <c r="T93" s="541"/>
      <c r="U93" s="541"/>
      <c r="V93" s="541"/>
      <c r="W93" s="541"/>
      <c r="X93" s="541"/>
      <c r="Y93" s="541"/>
      <c r="Z93" s="541"/>
    </row>
    <row r="94" spans="1:26" ht="15.75" customHeight="1" x14ac:dyDescent="0.25">
      <c r="A94" s="541"/>
      <c r="B94" s="541"/>
      <c r="C94" s="541"/>
      <c r="D94" s="541"/>
      <c r="E94" s="541"/>
      <c r="F94" s="541"/>
      <c r="G94" s="541"/>
      <c r="H94" s="541"/>
      <c r="I94" s="541"/>
      <c r="J94" s="541"/>
      <c r="K94" s="541"/>
      <c r="L94" s="541"/>
      <c r="M94" s="541"/>
      <c r="N94" s="541"/>
      <c r="O94" s="541"/>
      <c r="P94" s="541"/>
      <c r="Q94" s="541"/>
      <c r="R94" s="541"/>
      <c r="S94" s="541"/>
      <c r="T94" s="541"/>
      <c r="U94" s="541"/>
      <c r="V94" s="541"/>
      <c r="W94" s="541"/>
      <c r="X94" s="541"/>
      <c r="Y94" s="541"/>
      <c r="Z94" s="541"/>
    </row>
    <row r="95" spans="1:26" ht="15.75" customHeight="1" x14ac:dyDescent="0.25">
      <c r="A95" s="541"/>
      <c r="B95" s="541"/>
      <c r="C95" s="541"/>
      <c r="D95" s="541"/>
      <c r="E95" s="541"/>
      <c r="F95" s="541"/>
      <c r="G95" s="541"/>
      <c r="H95" s="541"/>
      <c r="I95" s="541"/>
      <c r="J95" s="541"/>
      <c r="K95" s="541"/>
      <c r="L95" s="541"/>
      <c r="M95" s="541"/>
      <c r="N95" s="541"/>
      <c r="O95" s="541"/>
      <c r="P95" s="541"/>
      <c r="Q95" s="541"/>
      <c r="R95" s="541"/>
      <c r="S95" s="541"/>
      <c r="T95" s="541"/>
      <c r="U95" s="541"/>
      <c r="V95" s="541"/>
      <c r="W95" s="541"/>
      <c r="X95" s="541"/>
      <c r="Y95" s="541"/>
      <c r="Z95" s="541"/>
    </row>
    <row r="96" spans="1:26" ht="15.75" customHeight="1" x14ac:dyDescent="0.25">
      <c r="A96" s="541"/>
      <c r="B96" s="541"/>
      <c r="C96" s="541"/>
      <c r="D96" s="541"/>
      <c r="E96" s="541"/>
      <c r="F96" s="541"/>
      <c r="G96" s="541"/>
      <c r="H96" s="541"/>
      <c r="I96" s="541"/>
      <c r="J96" s="541"/>
      <c r="K96" s="541"/>
      <c r="L96" s="541"/>
      <c r="M96" s="541"/>
      <c r="N96" s="541"/>
      <c r="O96" s="541"/>
      <c r="P96" s="541"/>
      <c r="Q96" s="541"/>
      <c r="R96" s="541"/>
      <c r="S96" s="541"/>
      <c r="T96" s="541"/>
      <c r="U96" s="541"/>
      <c r="V96" s="541"/>
      <c r="W96" s="541"/>
      <c r="X96" s="541"/>
      <c r="Y96" s="541"/>
      <c r="Z96" s="541"/>
    </row>
    <row r="97" spans="1:26" ht="15.75" customHeight="1" x14ac:dyDescent="0.25">
      <c r="A97" s="541"/>
      <c r="B97" s="541"/>
      <c r="C97" s="541"/>
      <c r="D97" s="541"/>
      <c r="E97" s="541"/>
      <c r="F97" s="541"/>
      <c r="G97" s="541"/>
      <c r="H97" s="541"/>
      <c r="I97" s="541"/>
      <c r="J97" s="541"/>
      <c r="K97" s="541"/>
      <c r="L97" s="541"/>
      <c r="M97" s="541"/>
      <c r="N97" s="541"/>
      <c r="O97" s="541"/>
      <c r="P97" s="541"/>
      <c r="Q97" s="541"/>
      <c r="R97" s="541"/>
      <c r="S97" s="541"/>
      <c r="T97" s="541"/>
      <c r="U97" s="541"/>
      <c r="V97" s="541"/>
      <c r="W97" s="541"/>
      <c r="X97" s="541"/>
      <c r="Y97" s="541"/>
      <c r="Z97" s="541"/>
    </row>
    <row r="98" spans="1:26" ht="15.75" customHeight="1" x14ac:dyDescent="0.25">
      <c r="A98" s="541"/>
      <c r="B98" s="541"/>
      <c r="C98" s="541"/>
      <c r="D98" s="541"/>
      <c r="E98" s="541"/>
      <c r="F98" s="541"/>
      <c r="G98" s="541"/>
      <c r="H98" s="541"/>
      <c r="I98" s="541"/>
      <c r="J98" s="541"/>
      <c r="K98" s="541"/>
      <c r="L98" s="541"/>
      <c r="M98" s="541"/>
      <c r="N98" s="541"/>
      <c r="O98" s="541"/>
      <c r="P98" s="541"/>
      <c r="Q98" s="541"/>
      <c r="R98" s="541"/>
      <c r="S98" s="541"/>
      <c r="T98" s="541"/>
      <c r="U98" s="541"/>
      <c r="V98" s="541"/>
      <c r="W98" s="541"/>
      <c r="X98" s="541"/>
      <c r="Y98" s="541"/>
      <c r="Z98" s="541"/>
    </row>
    <row r="99" spans="1:26" ht="15.75" customHeight="1" x14ac:dyDescent="0.25">
      <c r="A99" s="541"/>
      <c r="B99" s="541"/>
      <c r="C99" s="541"/>
      <c r="D99" s="541"/>
      <c r="E99" s="541"/>
      <c r="F99" s="541"/>
      <c r="G99" s="541"/>
      <c r="H99" s="541"/>
      <c r="I99" s="541"/>
      <c r="J99" s="541"/>
      <c r="K99" s="541"/>
      <c r="L99" s="541"/>
      <c r="M99" s="541"/>
      <c r="N99" s="541"/>
      <c r="O99" s="541"/>
      <c r="P99" s="541"/>
      <c r="Q99" s="541"/>
      <c r="R99" s="541"/>
      <c r="S99" s="541"/>
      <c r="T99" s="541"/>
      <c r="U99" s="541"/>
      <c r="V99" s="541"/>
      <c r="W99" s="541"/>
      <c r="X99" s="541"/>
      <c r="Y99" s="541"/>
      <c r="Z99" s="541"/>
    </row>
    <row r="100" spans="1:26" ht="15.75" customHeight="1" x14ac:dyDescent="0.25">
      <c r="A100" s="541"/>
      <c r="B100" s="541"/>
      <c r="C100" s="541"/>
      <c r="D100" s="541"/>
      <c r="E100" s="541"/>
      <c r="F100" s="541"/>
      <c r="G100" s="541"/>
      <c r="H100" s="541"/>
      <c r="I100" s="541"/>
      <c r="J100" s="541"/>
      <c r="K100" s="541"/>
      <c r="L100" s="541"/>
      <c r="M100" s="541"/>
      <c r="N100" s="541"/>
      <c r="O100" s="541"/>
      <c r="P100" s="541"/>
      <c r="Q100" s="541"/>
      <c r="R100" s="541"/>
      <c r="S100" s="541"/>
      <c r="T100" s="541"/>
      <c r="U100" s="541"/>
      <c r="V100" s="541"/>
      <c r="W100" s="541"/>
      <c r="X100" s="541"/>
      <c r="Y100" s="541"/>
      <c r="Z100" s="541"/>
    </row>
    <row r="101" spans="1:26" ht="15.75" customHeight="1" x14ac:dyDescent="0.25">
      <c r="A101" s="541"/>
      <c r="B101" s="541"/>
      <c r="C101" s="541"/>
      <c r="D101" s="541"/>
      <c r="E101" s="541"/>
      <c r="F101" s="541"/>
      <c r="G101" s="541"/>
      <c r="H101" s="541"/>
      <c r="I101" s="541"/>
      <c r="J101" s="541"/>
      <c r="K101" s="541"/>
      <c r="L101" s="541"/>
      <c r="M101" s="541"/>
      <c r="N101" s="541"/>
      <c r="O101" s="541"/>
      <c r="P101" s="541"/>
      <c r="Q101" s="541"/>
      <c r="R101" s="541"/>
      <c r="S101" s="541"/>
      <c r="T101" s="541"/>
      <c r="U101" s="541"/>
      <c r="V101" s="541"/>
      <c r="W101" s="541"/>
      <c r="X101" s="541"/>
      <c r="Y101" s="541"/>
      <c r="Z101" s="541"/>
    </row>
    <row r="102" spans="1:26" ht="15.75" customHeight="1" x14ac:dyDescent="0.25">
      <c r="A102" s="541"/>
      <c r="B102" s="541"/>
      <c r="C102" s="541"/>
      <c r="D102" s="541"/>
      <c r="E102" s="541"/>
      <c r="F102" s="541"/>
      <c r="G102" s="541"/>
      <c r="H102" s="541"/>
      <c r="I102" s="541"/>
      <c r="J102" s="541"/>
      <c r="K102" s="541"/>
      <c r="L102" s="541"/>
      <c r="M102" s="541"/>
      <c r="N102" s="541"/>
      <c r="O102" s="541"/>
      <c r="P102" s="541"/>
      <c r="Q102" s="541"/>
      <c r="R102" s="541"/>
      <c r="S102" s="541"/>
      <c r="T102" s="541"/>
      <c r="U102" s="541"/>
      <c r="V102" s="541"/>
      <c r="W102" s="541"/>
      <c r="X102" s="541"/>
      <c r="Y102" s="541"/>
      <c r="Z102" s="541"/>
    </row>
    <row r="103" spans="1:26" ht="15.75" customHeight="1" x14ac:dyDescent="0.25">
      <c r="A103" s="541"/>
      <c r="B103" s="541"/>
      <c r="C103" s="541"/>
      <c r="D103" s="541"/>
      <c r="E103" s="541"/>
      <c r="F103" s="541"/>
      <c r="G103" s="541"/>
      <c r="H103" s="541"/>
      <c r="I103" s="541"/>
      <c r="J103" s="541"/>
      <c r="K103" s="541"/>
      <c r="L103" s="541"/>
      <c r="M103" s="541"/>
      <c r="N103" s="541"/>
      <c r="O103" s="541"/>
      <c r="P103" s="541"/>
      <c r="Q103" s="541"/>
      <c r="R103" s="541"/>
      <c r="S103" s="541"/>
      <c r="T103" s="541"/>
      <c r="U103" s="541"/>
      <c r="V103" s="541"/>
      <c r="W103" s="541"/>
      <c r="X103" s="541"/>
      <c r="Y103" s="541"/>
      <c r="Z103" s="541"/>
    </row>
    <row r="104" spans="1:26" ht="15.75" customHeight="1" x14ac:dyDescent="0.25">
      <c r="A104" s="541"/>
      <c r="B104" s="541"/>
      <c r="C104" s="541"/>
      <c r="D104" s="541"/>
      <c r="E104" s="541"/>
      <c r="F104" s="541"/>
      <c r="G104" s="541"/>
      <c r="H104" s="541"/>
      <c r="I104" s="541"/>
      <c r="J104" s="541"/>
      <c r="K104" s="541"/>
      <c r="L104" s="541"/>
      <c r="M104" s="541"/>
      <c r="N104" s="541"/>
      <c r="O104" s="541"/>
      <c r="P104" s="541"/>
      <c r="Q104" s="541"/>
      <c r="R104" s="541"/>
      <c r="S104" s="541"/>
      <c r="T104" s="541"/>
      <c r="U104" s="541"/>
      <c r="V104" s="541"/>
      <c r="W104" s="541"/>
      <c r="X104" s="541"/>
      <c r="Y104" s="541"/>
      <c r="Z104" s="541"/>
    </row>
    <row r="105" spans="1:26" ht="15.75" customHeight="1" x14ac:dyDescent="0.25">
      <c r="A105" s="541"/>
      <c r="B105" s="541"/>
      <c r="C105" s="541"/>
      <c r="D105" s="541"/>
      <c r="E105" s="541"/>
      <c r="F105" s="541"/>
      <c r="G105" s="541"/>
      <c r="H105" s="541"/>
      <c r="I105" s="541"/>
      <c r="J105" s="541"/>
      <c r="K105" s="541"/>
      <c r="L105" s="541"/>
      <c r="M105" s="541"/>
      <c r="N105" s="541"/>
      <c r="O105" s="541"/>
      <c r="P105" s="541"/>
      <c r="Q105" s="541"/>
      <c r="R105" s="541"/>
      <c r="S105" s="541"/>
      <c r="T105" s="541"/>
      <c r="U105" s="541"/>
      <c r="V105" s="541"/>
      <c r="W105" s="541"/>
      <c r="X105" s="541"/>
      <c r="Y105" s="541"/>
      <c r="Z105" s="541"/>
    </row>
    <row r="106" spans="1:26" ht="15.75" customHeight="1" x14ac:dyDescent="0.25">
      <c r="A106" s="541"/>
      <c r="B106" s="541"/>
      <c r="C106" s="541"/>
      <c r="D106" s="541"/>
      <c r="E106" s="541"/>
      <c r="F106" s="541"/>
      <c r="G106" s="541"/>
      <c r="H106" s="541"/>
      <c r="I106" s="541"/>
      <c r="J106" s="541"/>
      <c r="K106" s="541"/>
      <c r="L106" s="541"/>
      <c r="M106" s="541"/>
      <c r="N106" s="541"/>
      <c r="O106" s="541"/>
      <c r="P106" s="541"/>
      <c r="Q106" s="541"/>
      <c r="R106" s="541"/>
      <c r="S106" s="541"/>
      <c r="T106" s="541"/>
      <c r="U106" s="541"/>
      <c r="V106" s="541"/>
      <c r="W106" s="541"/>
      <c r="X106" s="541"/>
      <c r="Y106" s="541"/>
      <c r="Z106" s="541"/>
    </row>
    <row r="107" spans="1:26" ht="15.75" customHeight="1" x14ac:dyDescent="0.25">
      <c r="A107" s="541"/>
      <c r="B107" s="541"/>
      <c r="C107" s="541"/>
      <c r="D107" s="541"/>
      <c r="E107" s="541"/>
      <c r="F107" s="541"/>
      <c r="G107" s="541"/>
      <c r="H107" s="541"/>
      <c r="I107" s="541"/>
      <c r="J107" s="541"/>
      <c r="K107" s="541"/>
      <c r="L107" s="541"/>
      <c r="M107" s="541"/>
      <c r="N107" s="541"/>
      <c r="O107" s="541"/>
      <c r="P107" s="541"/>
      <c r="Q107" s="541"/>
      <c r="R107" s="541"/>
      <c r="S107" s="541"/>
      <c r="T107" s="541"/>
      <c r="U107" s="541"/>
      <c r="V107" s="541"/>
      <c r="W107" s="541"/>
      <c r="X107" s="541"/>
      <c r="Y107" s="541"/>
      <c r="Z107" s="541"/>
    </row>
    <row r="108" spans="1:26" ht="15.75" customHeight="1" x14ac:dyDescent="0.25">
      <c r="A108" s="541"/>
      <c r="B108" s="541"/>
      <c r="C108" s="541"/>
      <c r="D108" s="541"/>
      <c r="E108" s="541"/>
      <c r="F108" s="541"/>
      <c r="G108" s="541"/>
      <c r="H108" s="541"/>
      <c r="I108" s="541"/>
      <c r="J108" s="541"/>
      <c r="K108" s="541"/>
      <c r="L108" s="541"/>
      <c r="M108" s="541"/>
      <c r="N108" s="541"/>
      <c r="O108" s="541"/>
      <c r="P108" s="541"/>
      <c r="Q108" s="541"/>
      <c r="R108" s="541"/>
      <c r="S108" s="541"/>
      <c r="T108" s="541"/>
      <c r="U108" s="541"/>
      <c r="V108" s="541"/>
      <c r="W108" s="541"/>
      <c r="X108" s="541"/>
      <c r="Y108" s="541"/>
      <c r="Z108" s="541"/>
    </row>
    <row r="109" spans="1:26" ht="15.75" customHeight="1" x14ac:dyDescent="0.25">
      <c r="A109" s="541"/>
      <c r="B109" s="541"/>
      <c r="C109" s="541"/>
      <c r="D109" s="541"/>
      <c r="E109" s="541"/>
      <c r="F109" s="541"/>
      <c r="G109" s="541"/>
      <c r="H109" s="541"/>
      <c r="I109" s="541"/>
      <c r="J109" s="541"/>
      <c r="K109" s="541"/>
      <c r="L109" s="541"/>
      <c r="M109" s="541"/>
      <c r="N109" s="541"/>
      <c r="O109" s="541"/>
      <c r="P109" s="541"/>
      <c r="Q109" s="541"/>
      <c r="R109" s="541"/>
      <c r="S109" s="541"/>
      <c r="T109" s="541"/>
      <c r="U109" s="541"/>
      <c r="V109" s="541"/>
      <c r="W109" s="541"/>
      <c r="X109" s="541"/>
      <c r="Y109" s="541"/>
      <c r="Z109" s="541"/>
    </row>
    <row r="110" spans="1:26" ht="15.75" customHeight="1" x14ac:dyDescent="0.25">
      <c r="A110" s="541"/>
      <c r="B110" s="541"/>
      <c r="C110" s="541"/>
      <c r="D110" s="541"/>
      <c r="E110" s="541"/>
      <c r="F110" s="541"/>
      <c r="G110" s="541"/>
      <c r="H110" s="541"/>
      <c r="I110" s="541"/>
      <c r="J110" s="541"/>
      <c r="K110" s="541"/>
      <c r="L110" s="541"/>
      <c r="M110" s="541"/>
      <c r="N110" s="541"/>
      <c r="O110" s="541"/>
      <c r="P110" s="541"/>
      <c r="Q110" s="541"/>
      <c r="R110" s="541"/>
      <c r="S110" s="541"/>
      <c r="T110" s="541"/>
      <c r="U110" s="541"/>
      <c r="V110" s="541"/>
      <c r="W110" s="541"/>
      <c r="X110" s="541"/>
      <c r="Y110" s="541"/>
      <c r="Z110" s="541"/>
    </row>
    <row r="111" spans="1:26" ht="15.75" customHeight="1" x14ac:dyDescent="0.25">
      <c r="A111" s="541"/>
      <c r="B111" s="541"/>
      <c r="C111" s="541"/>
      <c r="D111" s="541"/>
      <c r="E111" s="541"/>
      <c r="F111" s="541"/>
      <c r="G111" s="541"/>
      <c r="H111" s="541"/>
      <c r="I111" s="541"/>
      <c r="J111" s="541"/>
      <c r="K111" s="541"/>
      <c r="L111" s="541"/>
      <c r="M111" s="541"/>
      <c r="N111" s="541"/>
      <c r="O111" s="541"/>
      <c r="P111" s="541"/>
      <c r="Q111" s="541"/>
      <c r="R111" s="541"/>
      <c r="S111" s="541"/>
      <c r="T111" s="541"/>
      <c r="U111" s="541"/>
      <c r="V111" s="541"/>
      <c r="W111" s="541"/>
      <c r="X111" s="541"/>
      <c r="Y111" s="541"/>
      <c r="Z111" s="541"/>
    </row>
    <row r="112" spans="1:26" ht="15.75" customHeight="1" x14ac:dyDescent="0.25">
      <c r="A112" s="541"/>
      <c r="B112" s="541"/>
      <c r="C112" s="541"/>
      <c r="D112" s="541"/>
      <c r="E112" s="541"/>
      <c r="F112" s="541"/>
      <c r="G112" s="541"/>
      <c r="H112" s="541"/>
      <c r="I112" s="541"/>
      <c r="J112" s="541"/>
      <c r="K112" s="541"/>
      <c r="L112" s="541"/>
      <c r="M112" s="541"/>
      <c r="N112" s="541"/>
      <c r="O112" s="541"/>
      <c r="P112" s="541"/>
      <c r="Q112" s="541"/>
      <c r="R112" s="541"/>
      <c r="S112" s="541"/>
      <c r="T112" s="541"/>
      <c r="U112" s="541"/>
      <c r="V112" s="541"/>
      <c r="W112" s="541"/>
      <c r="X112" s="541"/>
      <c r="Y112" s="541"/>
      <c r="Z112" s="541"/>
    </row>
    <row r="113" spans="1:26" ht="15.75" customHeight="1" x14ac:dyDescent="0.25">
      <c r="A113" s="541"/>
      <c r="B113" s="541"/>
      <c r="C113" s="541"/>
      <c r="D113" s="541"/>
      <c r="E113" s="541"/>
      <c r="F113" s="541"/>
      <c r="G113" s="541"/>
      <c r="H113" s="541"/>
      <c r="I113" s="541"/>
      <c r="J113" s="541"/>
      <c r="K113" s="541"/>
      <c r="L113" s="541"/>
      <c r="M113" s="541"/>
      <c r="N113" s="541"/>
      <c r="O113" s="541"/>
      <c r="P113" s="541"/>
      <c r="Q113" s="541"/>
      <c r="R113" s="541"/>
      <c r="S113" s="541"/>
      <c r="T113" s="541"/>
      <c r="U113" s="541"/>
      <c r="V113" s="541"/>
      <c r="W113" s="541"/>
      <c r="X113" s="541"/>
      <c r="Y113" s="541"/>
      <c r="Z113" s="541"/>
    </row>
    <row r="114" spans="1:26" ht="15.75" customHeight="1" x14ac:dyDescent="0.25">
      <c r="A114" s="541"/>
      <c r="B114" s="541"/>
      <c r="C114" s="541"/>
      <c r="D114" s="541"/>
      <c r="E114" s="541"/>
      <c r="F114" s="541"/>
      <c r="G114" s="541"/>
      <c r="H114" s="541"/>
      <c r="I114" s="541"/>
      <c r="J114" s="541"/>
      <c r="K114" s="541"/>
      <c r="L114" s="541"/>
      <c r="M114" s="541"/>
      <c r="N114" s="541"/>
      <c r="O114" s="541"/>
      <c r="P114" s="541"/>
      <c r="Q114" s="541"/>
      <c r="R114" s="541"/>
      <c r="S114" s="541"/>
      <c r="T114" s="541"/>
      <c r="U114" s="541"/>
      <c r="V114" s="541"/>
      <c r="W114" s="541"/>
      <c r="X114" s="541"/>
      <c r="Y114" s="541"/>
      <c r="Z114" s="541"/>
    </row>
    <row r="115" spans="1:26" ht="15.75" customHeight="1" x14ac:dyDescent="0.25">
      <c r="A115" s="541"/>
      <c r="B115" s="541"/>
      <c r="C115" s="541"/>
      <c r="D115" s="541"/>
      <c r="E115" s="541"/>
      <c r="F115" s="541"/>
      <c r="G115" s="541"/>
      <c r="H115" s="541"/>
      <c r="I115" s="541"/>
      <c r="J115" s="541"/>
      <c r="K115" s="541"/>
      <c r="L115" s="541"/>
      <c r="M115" s="541"/>
      <c r="N115" s="541"/>
      <c r="O115" s="541"/>
      <c r="P115" s="541"/>
      <c r="Q115" s="541"/>
      <c r="R115" s="541"/>
      <c r="S115" s="541"/>
      <c r="T115" s="541"/>
      <c r="U115" s="541"/>
      <c r="V115" s="541"/>
      <c r="W115" s="541"/>
      <c r="X115" s="541"/>
      <c r="Y115" s="541"/>
      <c r="Z115" s="541"/>
    </row>
    <row r="116" spans="1:26" ht="15.75" customHeight="1" x14ac:dyDescent="0.25">
      <c r="A116" s="541"/>
      <c r="B116" s="541"/>
      <c r="C116" s="541"/>
      <c r="D116" s="541"/>
      <c r="E116" s="541"/>
      <c r="F116" s="541"/>
      <c r="G116" s="541"/>
      <c r="H116" s="541"/>
      <c r="I116" s="541"/>
      <c r="J116" s="541"/>
      <c r="K116" s="541"/>
      <c r="L116" s="541"/>
      <c r="M116" s="541"/>
      <c r="N116" s="541"/>
      <c r="O116" s="541"/>
      <c r="P116" s="541"/>
      <c r="Q116" s="541"/>
      <c r="R116" s="541"/>
      <c r="S116" s="541"/>
      <c r="T116" s="541"/>
      <c r="U116" s="541"/>
      <c r="V116" s="541"/>
      <c r="W116" s="541"/>
      <c r="X116" s="541"/>
      <c r="Y116" s="541"/>
      <c r="Z116" s="541"/>
    </row>
    <row r="117" spans="1:26" ht="15.75" customHeight="1" x14ac:dyDescent="0.25">
      <c r="A117" s="541"/>
      <c r="B117" s="541"/>
      <c r="C117" s="541"/>
      <c r="D117" s="541"/>
      <c r="E117" s="541"/>
      <c r="F117" s="541"/>
      <c r="G117" s="541"/>
      <c r="H117" s="541"/>
      <c r="I117" s="541"/>
      <c r="J117" s="541"/>
      <c r="K117" s="541"/>
      <c r="L117" s="541"/>
      <c r="M117" s="541"/>
      <c r="N117" s="541"/>
      <c r="O117" s="541"/>
      <c r="P117" s="541"/>
      <c r="Q117" s="541"/>
      <c r="R117" s="541"/>
      <c r="S117" s="541"/>
      <c r="T117" s="541"/>
      <c r="U117" s="541"/>
      <c r="V117" s="541"/>
      <c r="W117" s="541"/>
      <c r="X117" s="541"/>
      <c r="Y117" s="541"/>
      <c r="Z117" s="541"/>
    </row>
    <row r="118" spans="1:26" ht="15.75" customHeight="1" x14ac:dyDescent="0.25">
      <c r="A118" s="541"/>
      <c r="B118" s="541"/>
      <c r="C118" s="541"/>
      <c r="D118" s="541"/>
      <c r="E118" s="541"/>
      <c r="F118" s="541"/>
      <c r="G118" s="541"/>
      <c r="H118" s="541"/>
      <c r="I118" s="541"/>
      <c r="J118" s="541"/>
      <c r="K118" s="541"/>
      <c r="L118" s="541"/>
      <c r="M118" s="541"/>
      <c r="N118" s="541"/>
      <c r="O118" s="541"/>
      <c r="P118" s="541"/>
      <c r="Q118" s="541"/>
      <c r="R118" s="541"/>
      <c r="S118" s="541"/>
      <c r="T118" s="541"/>
      <c r="U118" s="541"/>
      <c r="V118" s="541"/>
      <c r="W118" s="541"/>
      <c r="X118" s="541"/>
      <c r="Y118" s="541"/>
      <c r="Z118" s="541"/>
    </row>
    <row r="119" spans="1:26" ht="15.75" customHeight="1" x14ac:dyDescent="0.25">
      <c r="A119" s="541"/>
      <c r="B119" s="541"/>
      <c r="C119" s="541"/>
      <c r="D119" s="541"/>
      <c r="E119" s="541"/>
      <c r="F119" s="541"/>
      <c r="G119" s="541"/>
      <c r="H119" s="541"/>
      <c r="I119" s="541"/>
      <c r="J119" s="541"/>
      <c r="K119" s="541"/>
      <c r="L119" s="541"/>
      <c r="M119" s="541"/>
      <c r="N119" s="541"/>
      <c r="O119" s="541"/>
      <c r="P119" s="541"/>
      <c r="Q119" s="541"/>
      <c r="R119" s="541"/>
      <c r="S119" s="541"/>
      <c r="T119" s="541"/>
      <c r="U119" s="541"/>
      <c r="V119" s="541"/>
      <c r="W119" s="541"/>
      <c r="X119" s="541"/>
      <c r="Y119" s="541"/>
      <c r="Z119" s="541"/>
    </row>
    <row r="120" spans="1:26" ht="15.75" customHeight="1" x14ac:dyDescent="0.25">
      <c r="A120" s="541"/>
      <c r="B120" s="541"/>
      <c r="C120" s="541"/>
      <c r="D120" s="541"/>
      <c r="E120" s="541"/>
      <c r="F120" s="541"/>
      <c r="G120" s="541"/>
      <c r="H120" s="541"/>
      <c r="I120" s="541"/>
      <c r="J120" s="541"/>
      <c r="K120" s="541"/>
      <c r="L120" s="541"/>
      <c r="M120" s="541"/>
      <c r="N120" s="541"/>
      <c r="O120" s="541"/>
      <c r="P120" s="541"/>
      <c r="Q120" s="541"/>
      <c r="R120" s="541"/>
      <c r="S120" s="541"/>
      <c r="T120" s="541"/>
      <c r="U120" s="541"/>
      <c r="V120" s="541"/>
      <c r="W120" s="541"/>
      <c r="X120" s="541"/>
      <c r="Y120" s="541"/>
      <c r="Z120" s="541"/>
    </row>
    <row r="121" spans="1:26" ht="15.75" customHeight="1" x14ac:dyDescent="0.25">
      <c r="A121" s="541"/>
      <c r="B121" s="541"/>
      <c r="C121" s="541"/>
      <c r="D121" s="541"/>
      <c r="E121" s="541"/>
      <c r="F121" s="541"/>
      <c r="G121" s="541"/>
      <c r="H121" s="541"/>
      <c r="I121" s="541"/>
      <c r="J121" s="541"/>
      <c r="K121" s="541"/>
      <c r="L121" s="541"/>
      <c r="M121" s="541"/>
      <c r="N121" s="541"/>
      <c r="O121" s="541"/>
      <c r="P121" s="541"/>
      <c r="Q121" s="541"/>
      <c r="R121" s="541"/>
      <c r="S121" s="541"/>
      <c r="T121" s="541"/>
      <c r="U121" s="541"/>
      <c r="V121" s="541"/>
      <c r="W121" s="541"/>
      <c r="X121" s="541"/>
      <c r="Y121" s="541"/>
      <c r="Z121" s="541"/>
    </row>
    <row r="122" spans="1:26" ht="15.75" customHeight="1" x14ac:dyDescent="0.25">
      <c r="A122" s="541"/>
      <c r="B122" s="541"/>
      <c r="C122" s="541"/>
      <c r="D122" s="541"/>
      <c r="E122" s="541"/>
      <c r="F122" s="541"/>
      <c r="G122" s="541"/>
      <c r="H122" s="541"/>
      <c r="I122" s="541"/>
      <c r="J122" s="541"/>
      <c r="K122" s="541"/>
      <c r="L122" s="541"/>
      <c r="M122" s="541"/>
      <c r="N122" s="541"/>
      <c r="O122" s="541"/>
      <c r="P122" s="541"/>
      <c r="Q122" s="541"/>
      <c r="R122" s="541"/>
      <c r="S122" s="541"/>
      <c r="T122" s="541"/>
      <c r="U122" s="541"/>
      <c r="V122" s="541"/>
      <c r="W122" s="541"/>
      <c r="X122" s="541"/>
      <c r="Y122" s="541"/>
      <c r="Z122" s="541"/>
    </row>
    <row r="123" spans="1:26" ht="15.75" customHeight="1" x14ac:dyDescent="0.25">
      <c r="A123" s="541"/>
      <c r="B123" s="541"/>
      <c r="C123" s="541"/>
      <c r="D123" s="541"/>
      <c r="E123" s="541"/>
      <c r="F123" s="541"/>
      <c r="G123" s="541"/>
      <c r="H123" s="541"/>
      <c r="I123" s="541"/>
      <c r="J123" s="541"/>
      <c r="K123" s="541"/>
      <c r="L123" s="541"/>
      <c r="M123" s="541"/>
      <c r="N123" s="541"/>
      <c r="O123" s="541"/>
      <c r="P123" s="541"/>
      <c r="Q123" s="541"/>
      <c r="R123" s="541"/>
      <c r="S123" s="541"/>
      <c r="T123" s="541"/>
      <c r="U123" s="541"/>
      <c r="V123" s="541"/>
      <c r="W123" s="541"/>
      <c r="X123" s="541"/>
      <c r="Y123" s="541"/>
      <c r="Z123" s="541"/>
    </row>
    <row r="124" spans="1:26" ht="15.75" customHeight="1" x14ac:dyDescent="0.25">
      <c r="A124" s="541"/>
      <c r="B124" s="541"/>
      <c r="C124" s="541"/>
      <c r="D124" s="541"/>
      <c r="E124" s="541"/>
      <c r="F124" s="541"/>
      <c r="G124" s="541"/>
      <c r="H124" s="541"/>
      <c r="I124" s="541"/>
      <c r="J124" s="541"/>
      <c r="K124" s="541"/>
      <c r="L124" s="541"/>
      <c r="M124" s="541"/>
      <c r="N124" s="541"/>
      <c r="O124" s="541"/>
      <c r="P124" s="541"/>
      <c r="Q124" s="541"/>
      <c r="R124" s="541"/>
      <c r="S124" s="541"/>
      <c r="T124" s="541"/>
      <c r="U124" s="541"/>
      <c r="V124" s="541"/>
      <c r="W124" s="541"/>
      <c r="X124" s="541"/>
      <c r="Y124" s="541"/>
      <c r="Z124" s="541"/>
    </row>
    <row r="125" spans="1:26" ht="15.75" customHeight="1" x14ac:dyDescent="0.25">
      <c r="A125" s="541"/>
      <c r="B125" s="541"/>
      <c r="C125" s="541"/>
      <c r="D125" s="541"/>
      <c r="E125" s="541"/>
      <c r="F125" s="541"/>
      <c r="G125" s="541"/>
      <c r="H125" s="541"/>
      <c r="I125" s="541"/>
      <c r="J125" s="541"/>
      <c r="K125" s="541"/>
      <c r="L125" s="541"/>
      <c r="M125" s="541"/>
      <c r="N125" s="541"/>
      <c r="O125" s="541"/>
      <c r="P125" s="541"/>
      <c r="Q125" s="541"/>
      <c r="R125" s="541"/>
      <c r="S125" s="541"/>
      <c r="T125" s="541"/>
      <c r="U125" s="541"/>
      <c r="V125" s="541"/>
      <c r="W125" s="541"/>
      <c r="X125" s="541"/>
      <c r="Y125" s="541"/>
      <c r="Z125" s="541"/>
    </row>
    <row r="126" spans="1:26" ht="15.75" customHeight="1" x14ac:dyDescent="0.25">
      <c r="A126" s="541"/>
      <c r="B126" s="541"/>
      <c r="C126" s="541"/>
      <c r="D126" s="541"/>
      <c r="E126" s="541"/>
      <c r="F126" s="541"/>
      <c r="G126" s="541"/>
      <c r="H126" s="541"/>
      <c r="I126" s="541"/>
      <c r="J126" s="541"/>
      <c r="K126" s="541"/>
      <c r="L126" s="541"/>
      <c r="M126" s="541"/>
      <c r="N126" s="541"/>
      <c r="O126" s="541"/>
      <c r="P126" s="541"/>
      <c r="Q126" s="541"/>
      <c r="R126" s="541"/>
      <c r="S126" s="541"/>
      <c r="T126" s="541"/>
      <c r="U126" s="541"/>
      <c r="V126" s="541"/>
      <c r="W126" s="541"/>
      <c r="X126" s="541"/>
      <c r="Y126" s="541"/>
      <c r="Z126" s="541"/>
    </row>
    <row r="127" spans="1:26" ht="15.75" customHeight="1" x14ac:dyDescent="0.25">
      <c r="A127" s="541"/>
      <c r="B127" s="541"/>
      <c r="C127" s="541"/>
      <c r="D127" s="541"/>
      <c r="E127" s="541"/>
      <c r="F127" s="541"/>
      <c r="G127" s="541"/>
      <c r="H127" s="541"/>
      <c r="I127" s="541"/>
      <c r="J127" s="541"/>
      <c r="K127" s="541"/>
      <c r="L127" s="541"/>
      <c r="M127" s="541"/>
      <c r="N127" s="541"/>
      <c r="O127" s="541"/>
      <c r="P127" s="541"/>
      <c r="Q127" s="541"/>
      <c r="R127" s="541"/>
      <c r="S127" s="541"/>
      <c r="T127" s="541"/>
      <c r="U127" s="541"/>
      <c r="V127" s="541"/>
      <c r="W127" s="541"/>
      <c r="X127" s="541"/>
      <c r="Y127" s="541"/>
      <c r="Z127" s="541"/>
    </row>
    <row r="128" spans="1:26" ht="15.75" customHeight="1" x14ac:dyDescent="0.25">
      <c r="A128" s="541"/>
      <c r="B128" s="541"/>
      <c r="C128" s="541"/>
      <c r="D128" s="541"/>
      <c r="E128" s="541"/>
      <c r="F128" s="541"/>
      <c r="G128" s="541"/>
      <c r="H128" s="541"/>
      <c r="I128" s="541"/>
      <c r="J128" s="541"/>
      <c r="K128" s="541"/>
      <c r="L128" s="541"/>
      <c r="M128" s="541"/>
      <c r="N128" s="541"/>
      <c r="O128" s="541"/>
      <c r="P128" s="541"/>
      <c r="Q128" s="541"/>
      <c r="R128" s="541"/>
      <c r="S128" s="541"/>
      <c r="T128" s="541"/>
      <c r="U128" s="541"/>
      <c r="V128" s="541"/>
      <c r="W128" s="541"/>
      <c r="X128" s="541"/>
      <c r="Y128" s="541"/>
      <c r="Z128" s="541"/>
    </row>
    <row r="129" spans="1:26" ht="15.75" customHeight="1" x14ac:dyDescent="0.25">
      <c r="A129" s="541"/>
      <c r="B129" s="541"/>
      <c r="C129" s="541"/>
      <c r="D129" s="541"/>
      <c r="E129" s="541"/>
      <c r="F129" s="541"/>
      <c r="G129" s="541"/>
      <c r="H129" s="541"/>
      <c r="I129" s="541"/>
      <c r="J129" s="541"/>
      <c r="K129" s="541"/>
      <c r="L129" s="541"/>
      <c r="M129" s="541"/>
      <c r="N129" s="541"/>
      <c r="O129" s="541"/>
      <c r="P129" s="541"/>
      <c r="Q129" s="541"/>
      <c r="R129" s="541"/>
      <c r="S129" s="541"/>
      <c r="T129" s="541"/>
      <c r="U129" s="541"/>
      <c r="V129" s="541"/>
      <c r="W129" s="541"/>
      <c r="X129" s="541"/>
      <c r="Y129" s="541"/>
      <c r="Z129" s="541"/>
    </row>
    <row r="130" spans="1:26" ht="15.75" customHeight="1" x14ac:dyDescent="0.25">
      <c r="A130" s="541"/>
      <c r="B130" s="541"/>
      <c r="C130" s="541"/>
      <c r="D130" s="541"/>
      <c r="E130" s="541"/>
      <c r="F130" s="541"/>
      <c r="G130" s="541"/>
      <c r="H130" s="541"/>
      <c r="I130" s="541"/>
      <c r="J130" s="541"/>
      <c r="K130" s="541"/>
      <c r="L130" s="541"/>
      <c r="M130" s="541"/>
      <c r="N130" s="541"/>
      <c r="O130" s="541"/>
      <c r="P130" s="541"/>
      <c r="Q130" s="541"/>
      <c r="R130" s="541"/>
      <c r="S130" s="541"/>
      <c r="T130" s="541"/>
      <c r="U130" s="541"/>
      <c r="V130" s="541"/>
      <c r="W130" s="541"/>
      <c r="X130" s="541"/>
      <c r="Y130" s="541"/>
      <c r="Z130" s="541"/>
    </row>
    <row r="131" spans="1:26" ht="15.75" customHeight="1" x14ac:dyDescent="0.25">
      <c r="A131" s="541"/>
      <c r="B131" s="541"/>
      <c r="C131" s="541"/>
      <c r="D131" s="541"/>
      <c r="E131" s="541"/>
      <c r="F131" s="541"/>
      <c r="G131" s="541"/>
      <c r="H131" s="541"/>
      <c r="I131" s="541"/>
      <c r="J131" s="541"/>
      <c r="K131" s="541"/>
      <c r="L131" s="541"/>
      <c r="M131" s="541"/>
      <c r="N131" s="541"/>
      <c r="O131" s="541"/>
      <c r="P131" s="541"/>
      <c r="Q131" s="541"/>
      <c r="R131" s="541"/>
      <c r="S131" s="541"/>
      <c r="T131" s="541"/>
      <c r="U131" s="541"/>
      <c r="V131" s="541"/>
      <c r="W131" s="541"/>
      <c r="X131" s="541"/>
      <c r="Y131" s="541"/>
      <c r="Z131" s="541"/>
    </row>
    <row r="132" spans="1:26" ht="15.75" customHeight="1" x14ac:dyDescent="0.25">
      <c r="A132" s="541"/>
      <c r="B132" s="541"/>
      <c r="C132" s="541"/>
      <c r="D132" s="541"/>
      <c r="E132" s="541"/>
      <c r="F132" s="541"/>
      <c r="G132" s="541"/>
      <c r="H132" s="541"/>
      <c r="I132" s="541"/>
      <c r="J132" s="541"/>
      <c r="K132" s="541"/>
      <c r="L132" s="541"/>
      <c r="M132" s="541"/>
      <c r="N132" s="541"/>
      <c r="O132" s="541"/>
      <c r="P132" s="541"/>
      <c r="Q132" s="541"/>
      <c r="R132" s="541"/>
      <c r="S132" s="541"/>
      <c r="T132" s="541"/>
      <c r="U132" s="541"/>
      <c r="V132" s="541"/>
      <c r="W132" s="541"/>
      <c r="X132" s="541"/>
      <c r="Y132" s="541"/>
      <c r="Z132" s="541"/>
    </row>
    <row r="133" spans="1:26" ht="15.75" customHeight="1" x14ac:dyDescent="0.25">
      <c r="A133" s="541"/>
      <c r="B133" s="541"/>
      <c r="C133" s="541"/>
      <c r="D133" s="541"/>
      <c r="E133" s="541"/>
      <c r="F133" s="541"/>
      <c r="G133" s="541"/>
      <c r="H133" s="541"/>
      <c r="I133" s="541"/>
      <c r="J133" s="541"/>
      <c r="K133" s="541"/>
      <c r="L133" s="541"/>
      <c r="M133" s="541"/>
      <c r="N133" s="541"/>
      <c r="O133" s="541"/>
      <c r="P133" s="541"/>
      <c r="Q133" s="541"/>
      <c r="R133" s="541"/>
      <c r="S133" s="541"/>
      <c r="T133" s="541"/>
      <c r="U133" s="541"/>
      <c r="V133" s="541"/>
      <c r="W133" s="541"/>
      <c r="X133" s="541"/>
      <c r="Y133" s="541"/>
      <c r="Z133" s="541"/>
    </row>
    <row r="134" spans="1:26" ht="15.75" customHeight="1" x14ac:dyDescent="0.25">
      <c r="A134" s="541"/>
      <c r="B134" s="541"/>
      <c r="C134" s="541"/>
      <c r="D134" s="541"/>
      <c r="E134" s="541"/>
      <c r="F134" s="541"/>
      <c r="G134" s="541"/>
      <c r="H134" s="541"/>
      <c r="I134" s="541"/>
      <c r="J134" s="541"/>
      <c r="K134" s="541"/>
      <c r="L134" s="541"/>
      <c r="M134" s="541"/>
      <c r="N134" s="541"/>
      <c r="O134" s="541"/>
      <c r="P134" s="541"/>
      <c r="Q134" s="541"/>
      <c r="R134" s="541"/>
      <c r="S134" s="541"/>
      <c r="T134" s="541"/>
      <c r="U134" s="541"/>
      <c r="V134" s="541"/>
      <c r="W134" s="541"/>
      <c r="X134" s="541"/>
      <c r="Y134" s="541"/>
      <c r="Z134" s="541"/>
    </row>
    <row r="135" spans="1:26" ht="15.75" customHeight="1" x14ac:dyDescent="0.25">
      <c r="A135" s="541"/>
      <c r="B135" s="541"/>
      <c r="C135" s="541"/>
      <c r="D135" s="541"/>
      <c r="E135" s="541"/>
      <c r="F135" s="541"/>
      <c r="G135" s="541"/>
      <c r="H135" s="541"/>
      <c r="I135" s="541"/>
      <c r="J135" s="541"/>
      <c r="K135" s="541"/>
      <c r="L135" s="541"/>
      <c r="M135" s="541"/>
      <c r="N135" s="541"/>
      <c r="O135" s="541"/>
      <c r="P135" s="541"/>
      <c r="Q135" s="541"/>
      <c r="R135" s="541"/>
      <c r="S135" s="541"/>
      <c r="T135" s="541"/>
      <c r="U135" s="541"/>
      <c r="V135" s="541"/>
      <c r="W135" s="541"/>
      <c r="X135" s="541"/>
      <c r="Y135" s="541"/>
      <c r="Z135" s="541"/>
    </row>
    <row r="136" spans="1:26" ht="15.75" customHeight="1" x14ac:dyDescent="0.25">
      <c r="A136" s="541"/>
      <c r="B136" s="541"/>
      <c r="C136" s="541"/>
      <c r="D136" s="541"/>
      <c r="E136" s="541"/>
      <c r="F136" s="541"/>
      <c r="G136" s="541"/>
      <c r="H136" s="541"/>
      <c r="I136" s="541"/>
      <c r="J136" s="541"/>
      <c r="K136" s="541"/>
      <c r="L136" s="541"/>
      <c r="M136" s="541"/>
      <c r="N136" s="541"/>
      <c r="O136" s="541"/>
      <c r="P136" s="541"/>
      <c r="Q136" s="541"/>
      <c r="R136" s="541"/>
      <c r="S136" s="541"/>
      <c r="T136" s="541"/>
      <c r="U136" s="541"/>
      <c r="V136" s="541"/>
      <c r="W136" s="541"/>
      <c r="X136" s="541"/>
      <c r="Y136" s="541"/>
      <c r="Z136" s="541"/>
    </row>
    <row r="137" spans="1:26" ht="15.75" customHeight="1" x14ac:dyDescent="0.25">
      <c r="A137" s="541"/>
      <c r="B137" s="541"/>
      <c r="C137" s="541"/>
      <c r="D137" s="541"/>
      <c r="E137" s="541"/>
      <c r="F137" s="541"/>
      <c r="G137" s="541"/>
      <c r="H137" s="541"/>
      <c r="I137" s="541"/>
      <c r="J137" s="541"/>
      <c r="K137" s="541"/>
      <c r="L137" s="541"/>
      <c r="M137" s="541"/>
      <c r="N137" s="541"/>
      <c r="O137" s="541"/>
      <c r="P137" s="541"/>
      <c r="Q137" s="541"/>
      <c r="R137" s="541"/>
      <c r="S137" s="541"/>
      <c r="T137" s="541"/>
      <c r="U137" s="541"/>
      <c r="V137" s="541"/>
      <c r="W137" s="541"/>
      <c r="X137" s="541"/>
      <c r="Y137" s="541"/>
      <c r="Z137" s="541"/>
    </row>
    <row r="138" spans="1:26" ht="15.75" customHeight="1" x14ac:dyDescent="0.25">
      <c r="A138" s="541"/>
      <c r="B138" s="541"/>
      <c r="C138" s="541"/>
      <c r="D138" s="541"/>
      <c r="E138" s="541"/>
      <c r="F138" s="541"/>
      <c r="G138" s="541"/>
      <c r="H138" s="541"/>
      <c r="I138" s="541"/>
      <c r="J138" s="541"/>
      <c r="K138" s="541"/>
      <c r="L138" s="541"/>
      <c r="M138" s="541"/>
      <c r="N138" s="541"/>
      <c r="O138" s="541"/>
      <c r="P138" s="541"/>
      <c r="Q138" s="541"/>
      <c r="R138" s="541"/>
      <c r="S138" s="541"/>
      <c r="T138" s="541"/>
      <c r="U138" s="541"/>
      <c r="V138" s="541"/>
      <c r="W138" s="541"/>
      <c r="X138" s="541"/>
      <c r="Y138" s="541"/>
      <c r="Z138" s="541"/>
    </row>
    <row r="139" spans="1:26" ht="15.75" customHeight="1" x14ac:dyDescent="0.25">
      <c r="A139" s="541"/>
      <c r="B139" s="541"/>
      <c r="C139" s="541"/>
      <c r="D139" s="541"/>
      <c r="E139" s="541"/>
      <c r="F139" s="541"/>
      <c r="G139" s="541"/>
      <c r="H139" s="541"/>
      <c r="I139" s="541"/>
      <c r="J139" s="541"/>
      <c r="K139" s="541"/>
      <c r="L139" s="541"/>
      <c r="M139" s="541"/>
      <c r="N139" s="541"/>
      <c r="O139" s="541"/>
      <c r="P139" s="541"/>
      <c r="Q139" s="541"/>
      <c r="R139" s="541"/>
      <c r="S139" s="541"/>
      <c r="T139" s="541"/>
      <c r="U139" s="541"/>
      <c r="V139" s="541"/>
      <c r="W139" s="541"/>
      <c r="X139" s="541"/>
      <c r="Y139" s="541"/>
      <c r="Z139" s="541"/>
    </row>
    <row r="140" spans="1:26" ht="15.75" customHeight="1" x14ac:dyDescent="0.25">
      <c r="A140" s="541"/>
      <c r="B140" s="541"/>
      <c r="C140" s="541"/>
      <c r="D140" s="541"/>
      <c r="E140" s="541"/>
      <c r="F140" s="541"/>
      <c r="G140" s="541"/>
      <c r="H140" s="541"/>
      <c r="I140" s="541"/>
      <c r="J140" s="541"/>
      <c r="K140" s="541"/>
      <c r="L140" s="541"/>
      <c r="M140" s="541"/>
      <c r="N140" s="541"/>
      <c r="O140" s="541"/>
      <c r="P140" s="541"/>
      <c r="Q140" s="541"/>
      <c r="R140" s="541"/>
      <c r="S140" s="541"/>
      <c r="T140" s="541"/>
      <c r="U140" s="541"/>
      <c r="V140" s="541"/>
      <c r="W140" s="541"/>
      <c r="X140" s="541"/>
      <c r="Y140" s="541"/>
      <c r="Z140" s="541"/>
    </row>
    <row r="141" spans="1:26" ht="15.75" customHeight="1" x14ac:dyDescent="0.25">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row>
    <row r="142" spans="1:26" ht="15.75" customHeight="1" x14ac:dyDescent="0.25">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row>
    <row r="143" spans="1:26" ht="15.75" customHeight="1" x14ac:dyDescent="0.25">
      <c r="A143" s="541"/>
      <c r="B143" s="541"/>
      <c r="C143" s="541"/>
      <c r="D143" s="541"/>
      <c r="E143" s="541"/>
      <c r="F143" s="541"/>
      <c r="G143" s="541"/>
      <c r="H143" s="541"/>
      <c r="I143" s="541"/>
      <c r="J143" s="541"/>
      <c r="K143" s="541"/>
      <c r="L143" s="541"/>
      <c r="M143" s="541"/>
      <c r="N143" s="541"/>
      <c r="O143" s="541"/>
      <c r="P143" s="541"/>
      <c r="Q143" s="541"/>
      <c r="R143" s="541"/>
      <c r="S143" s="541"/>
      <c r="T143" s="541"/>
      <c r="U143" s="541"/>
      <c r="V143" s="541"/>
      <c r="W143" s="541"/>
      <c r="X143" s="541"/>
      <c r="Y143" s="541"/>
      <c r="Z143" s="541"/>
    </row>
    <row r="144" spans="1:26" ht="15.75" customHeight="1" x14ac:dyDescent="0.25">
      <c r="A144" s="541"/>
      <c r="B144" s="541"/>
      <c r="C144" s="541"/>
      <c r="D144" s="541"/>
      <c r="E144" s="541"/>
      <c r="F144" s="541"/>
      <c r="G144" s="541"/>
      <c r="H144" s="541"/>
      <c r="I144" s="541"/>
      <c r="J144" s="541"/>
      <c r="K144" s="541"/>
      <c r="L144" s="541"/>
      <c r="M144" s="541"/>
      <c r="N144" s="541"/>
      <c r="O144" s="541"/>
      <c r="P144" s="541"/>
      <c r="Q144" s="541"/>
      <c r="R144" s="541"/>
      <c r="S144" s="541"/>
      <c r="T144" s="541"/>
      <c r="U144" s="541"/>
      <c r="V144" s="541"/>
      <c r="W144" s="541"/>
      <c r="X144" s="541"/>
      <c r="Y144" s="541"/>
      <c r="Z144" s="541"/>
    </row>
    <row r="145" spans="1:26" ht="15.75" customHeight="1" x14ac:dyDescent="0.25">
      <c r="A145" s="541"/>
      <c r="B145" s="541"/>
      <c r="C145" s="541"/>
      <c r="D145" s="541"/>
      <c r="E145" s="541"/>
      <c r="F145" s="541"/>
      <c r="G145" s="541"/>
      <c r="H145" s="541"/>
      <c r="I145" s="541"/>
      <c r="J145" s="541"/>
      <c r="K145" s="541"/>
      <c r="L145" s="541"/>
      <c r="M145" s="541"/>
      <c r="N145" s="541"/>
      <c r="O145" s="541"/>
      <c r="P145" s="541"/>
      <c r="Q145" s="541"/>
      <c r="R145" s="541"/>
      <c r="S145" s="541"/>
      <c r="T145" s="541"/>
      <c r="U145" s="541"/>
      <c r="V145" s="541"/>
      <c r="W145" s="541"/>
      <c r="X145" s="541"/>
      <c r="Y145" s="541"/>
      <c r="Z145" s="541"/>
    </row>
    <row r="146" spans="1:26" ht="15.75" customHeight="1" x14ac:dyDescent="0.25">
      <c r="A146" s="541"/>
      <c r="B146" s="541"/>
      <c r="C146" s="541"/>
      <c r="D146" s="541"/>
      <c r="E146" s="541"/>
      <c r="F146" s="541"/>
      <c r="G146" s="541"/>
      <c r="H146" s="541"/>
      <c r="I146" s="541"/>
      <c r="J146" s="541"/>
      <c r="K146" s="541"/>
      <c r="L146" s="541"/>
      <c r="M146" s="541"/>
      <c r="N146" s="541"/>
      <c r="O146" s="541"/>
      <c r="P146" s="541"/>
      <c r="Q146" s="541"/>
      <c r="R146" s="541"/>
      <c r="S146" s="541"/>
      <c r="T146" s="541"/>
      <c r="U146" s="541"/>
      <c r="V146" s="541"/>
      <c r="W146" s="541"/>
      <c r="X146" s="541"/>
      <c r="Y146" s="541"/>
      <c r="Z146" s="541"/>
    </row>
    <row r="147" spans="1:26" ht="15.75" customHeight="1" x14ac:dyDescent="0.25">
      <c r="A147" s="541"/>
      <c r="B147" s="541"/>
      <c r="C147" s="541"/>
      <c r="D147" s="541"/>
      <c r="E147" s="541"/>
      <c r="F147" s="541"/>
      <c r="G147" s="541"/>
      <c r="H147" s="541"/>
      <c r="I147" s="541"/>
      <c r="J147" s="541"/>
      <c r="K147" s="541"/>
      <c r="L147" s="541"/>
      <c r="M147" s="541"/>
      <c r="N147" s="541"/>
      <c r="O147" s="541"/>
      <c r="P147" s="541"/>
      <c r="Q147" s="541"/>
      <c r="R147" s="541"/>
      <c r="S147" s="541"/>
      <c r="T147" s="541"/>
      <c r="U147" s="541"/>
      <c r="V147" s="541"/>
      <c r="W147" s="541"/>
      <c r="X147" s="541"/>
      <c r="Y147" s="541"/>
      <c r="Z147" s="541"/>
    </row>
    <row r="148" spans="1:26" ht="15.75" customHeight="1" x14ac:dyDescent="0.25">
      <c r="A148" s="541"/>
      <c r="B148" s="541"/>
      <c r="C148" s="541"/>
      <c r="D148" s="541"/>
      <c r="E148" s="541"/>
      <c r="F148" s="541"/>
      <c r="G148" s="541"/>
      <c r="H148" s="541"/>
      <c r="I148" s="541"/>
      <c r="J148" s="541"/>
      <c r="K148" s="541"/>
      <c r="L148" s="541"/>
      <c r="M148" s="541"/>
      <c r="N148" s="541"/>
      <c r="O148" s="541"/>
      <c r="P148" s="541"/>
      <c r="Q148" s="541"/>
      <c r="R148" s="541"/>
      <c r="S148" s="541"/>
      <c r="T148" s="541"/>
      <c r="U148" s="541"/>
      <c r="V148" s="541"/>
      <c r="W148" s="541"/>
      <c r="X148" s="541"/>
      <c r="Y148" s="541"/>
      <c r="Z148" s="541"/>
    </row>
    <row r="149" spans="1:26" ht="15.75" customHeight="1" x14ac:dyDescent="0.25">
      <c r="A149" s="541"/>
      <c r="B149" s="541"/>
      <c r="C149" s="541"/>
      <c r="D149" s="541"/>
      <c r="E149" s="541"/>
      <c r="F149" s="541"/>
      <c r="G149" s="541"/>
      <c r="H149" s="541"/>
      <c r="I149" s="541"/>
      <c r="J149" s="541"/>
      <c r="K149" s="541"/>
      <c r="L149" s="541"/>
      <c r="M149" s="541"/>
      <c r="N149" s="541"/>
      <c r="O149" s="541"/>
      <c r="P149" s="541"/>
      <c r="Q149" s="541"/>
      <c r="R149" s="541"/>
      <c r="S149" s="541"/>
      <c r="T149" s="541"/>
      <c r="U149" s="541"/>
      <c r="V149" s="541"/>
      <c r="W149" s="541"/>
      <c r="X149" s="541"/>
      <c r="Y149" s="541"/>
      <c r="Z149" s="541"/>
    </row>
    <row r="150" spans="1:26" ht="15.75" customHeight="1" x14ac:dyDescent="0.25">
      <c r="A150" s="541"/>
      <c r="B150" s="541"/>
      <c r="C150" s="541"/>
      <c r="D150" s="541"/>
      <c r="E150" s="541"/>
      <c r="F150" s="541"/>
      <c r="G150" s="541"/>
      <c r="H150" s="541"/>
      <c r="I150" s="541"/>
      <c r="J150" s="541"/>
      <c r="K150" s="541"/>
      <c r="L150" s="541"/>
      <c r="M150" s="541"/>
      <c r="N150" s="541"/>
      <c r="O150" s="541"/>
      <c r="P150" s="541"/>
      <c r="Q150" s="541"/>
      <c r="R150" s="541"/>
      <c r="S150" s="541"/>
      <c r="T150" s="541"/>
      <c r="U150" s="541"/>
      <c r="V150" s="541"/>
      <c r="W150" s="541"/>
      <c r="X150" s="541"/>
      <c r="Y150" s="541"/>
      <c r="Z150" s="541"/>
    </row>
    <row r="151" spans="1:26" ht="15.75" customHeight="1" x14ac:dyDescent="0.25">
      <c r="A151" s="541"/>
      <c r="B151" s="541"/>
      <c r="C151" s="541"/>
      <c r="D151" s="541"/>
      <c r="E151" s="541"/>
      <c r="F151" s="541"/>
      <c r="G151" s="541"/>
      <c r="H151" s="541"/>
      <c r="I151" s="541"/>
      <c r="J151" s="541"/>
      <c r="K151" s="541"/>
      <c r="L151" s="541"/>
      <c r="M151" s="541"/>
      <c r="N151" s="541"/>
      <c r="O151" s="541"/>
      <c r="P151" s="541"/>
      <c r="Q151" s="541"/>
      <c r="R151" s="541"/>
      <c r="S151" s="541"/>
      <c r="T151" s="541"/>
      <c r="U151" s="541"/>
      <c r="V151" s="541"/>
      <c r="W151" s="541"/>
      <c r="X151" s="541"/>
      <c r="Y151" s="541"/>
      <c r="Z151" s="541"/>
    </row>
    <row r="152" spans="1:26" ht="15.75" customHeight="1" x14ac:dyDescent="0.25">
      <c r="A152" s="541"/>
      <c r="B152" s="541"/>
      <c r="C152" s="541"/>
      <c r="D152" s="541"/>
      <c r="E152" s="541"/>
      <c r="F152" s="541"/>
      <c r="G152" s="541"/>
      <c r="H152" s="541"/>
      <c r="I152" s="541"/>
      <c r="J152" s="541"/>
      <c r="K152" s="541"/>
      <c r="L152" s="541"/>
      <c r="M152" s="541"/>
      <c r="N152" s="541"/>
      <c r="O152" s="541"/>
      <c r="P152" s="541"/>
      <c r="Q152" s="541"/>
      <c r="R152" s="541"/>
      <c r="S152" s="541"/>
      <c r="T152" s="541"/>
      <c r="U152" s="541"/>
      <c r="V152" s="541"/>
      <c r="W152" s="541"/>
      <c r="X152" s="541"/>
      <c r="Y152" s="541"/>
      <c r="Z152" s="541"/>
    </row>
    <row r="153" spans="1:26" ht="15.75" customHeight="1" x14ac:dyDescent="0.25">
      <c r="A153" s="541"/>
      <c r="B153" s="541"/>
      <c r="C153" s="541"/>
      <c r="D153" s="541"/>
      <c r="E153" s="541"/>
      <c r="F153" s="541"/>
      <c r="G153" s="541"/>
      <c r="H153" s="541"/>
      <c r="I153" s="541"/>
      <c r="J153" s="541"/>
      <c r="K153" s="541"/>
      <c r="L153" s="541"/>
      <c r="M153" s="541"/>
      <c r="N153" s="541"/>
      <c r="O153" s="541"/>
      <c r="P153" s="541"/>
      <c r="Q153" s="541"/>
      <c r="R153" s="541"/>
      <c r="S153" s="541"/>
      <c r="T153" s="541"/>
      <c r="U153" s="541"/>
      <c r="V153" s="541"/>
      <c r="W153" s="541"/>
      <c r="X153" s="541"/>
      <c r="Y153" s="541"/>
      <c r="Z153" s="541"/>
    </row>
    <row r="154" spans="1:26" ht="15.75" customHeight="1" x14ac:dyDescent="0.25">
      <c r="A154" s="541"/>
      <c r="B154" s="541"/>
      <c r="C154" s="541"/>
      <c r="D154" s="541"/>
      <c r="E154" s="541"/>
      <c r="F154" s="541"/>
      <c r="G154" s="541"/>
      <c r="H154" s="541"/>
      <c r="I154" s="541"/>
      <c r="J154" s="541"/>
      <c r="K154" s="541"/>
      <c r="L154" s="541"/>
      <c r="M154" s="541"/>
      <c r="N154" s="541"/>
      <c r="O154" s="541"/>
      <c r="P154" s="541"/>
      <c r="Q154" s="541"/>
      <c r="R154" s="541"/>
      <c r="S154" s="541"/>
      <c r="T154" s="541"/>
      <c r="U154" s="541"/>
      <c r="V154" s="541"/>
      <c r="W154" s="541"/>
      <c r="X154" s="541"/>
      <c r="Y154" s="541"/>
      <c r="Z154" s="541"/>
    </row>
    <row r="155" spans="1:26" ht="15.75" customHeight="1" x14ac:dyDescent="0.25">
      <c r="A155" s="541"/>
      <c r="B155" s="541"/>
      <c r="C155" s="541"/>
      <c r="D155" s="541"/>
      <c r="E155" s="541"/>
      <c r="F155" s="541"/>
      <c r="G155" s="541"/>
      <c r="H155" s="541"/>
      <c r="I155" s="541"/>
      <c r="J155" s="541"/>
      <c r="K155" s="541"/>
      <c r="L155" s="541"/>
      <c r="M155" s="541"/>
      <c r="N155" s="541"/>
      <c r="O155" s="541"/>
      <c r="P155" s="541"/>
      <c r="Q155" s="541"/>
      <c r="R155" s="541"/>
      <c r="S155" s="541"/>
      <c r="T155" s="541"/>
      <c r="U155" s="541"/>
      <c r="V155" s="541"/>
      <c r="W155" s="541"/>
      <c r="X155" s="541"/>
      <c r="Y155" s="541"/>
      <c r="Z155" s="541"/>
    </row>
    <row r="156" spans="1:26" ht="15.75" customHeight="1" x14ac:dyDescent="0.25">
      <c r="A156" s="541"/>
      <c r="B156" s="541"/>
      <c r="C156" s="541"/>
      <c r="D156" s="541"/>
      <c r="E156" s="541"/>
      <c r="F156" s="541"/>
      <c r="G156" s="541"/>
      <c r="H156" s="541"/>
      <c r="I156" s="541"/>
      <c r="J156" s="541"/>
      <c r="K156" s="541"/>
      <c r="L156" s="541"/>
      <c r="M156" s="541"/>
      <c r="N156" s="541"/>
      <c r="O156" s="541"/>
      <c r="P156" s="541"/>
      <c r="Q156" s="541"/>
      <c r="R156" s="541"/>
      <c r="S156" s="541"/>
      <c r="T156" s="541"/>
      <c r="U156" s="541"/>
      <c r="V156" s="541"/>
      <c r="W156" s="541"/>
      <c r="X156" s="541"/>
      <c r="Y156" s="541"/>
      <c r="Z156" s="541"/>
    </row>
    <row r="157" spans="1:26" ht="15.75" customHeight="1" x14ac:dyDescent="0.25">
      <c r="A157" s="541"/>
      <c r="B157" s="541"/>
      <c r="C157" s="541"/>
      <c r="D157" s="541"/>
      <c r="E157" s="541"/>
      <c r="F157" s="541"/>
      <c r="G157" s="541"/>
      <c r="H157" s="541"/>
      <c r="I157" s="541"/>
      <c r="J157" s="541"/>
      <c r="K157" s="541"/>
      <c r="L157" s="541"/>
      <c r="M157" s="541"/>
      <c r="N157" s="541"/>
      <c r="O157" s="541"/>
      <c r="P157" s="541"/>
      <c r="Q157" s="541"/>
      <c r="R157" s="541"/>
      <c r="S157" s="541"/>
      <c r="T157" s="541"/>
      <c r="U157" s="541"/>
      <c r="V157" s="541"/>
      <c r="W157" s="541"/>
      <c r="X157" s="541"/>
      <c r="Y157" s="541"/>
      <c r="Z157" s="541"/>
    </row>
    <row r="158" spans="1:26" ht="15.75" customHeight="1" x14ac:dyDescent="0.25">
      <c r="A158" s="541"/>
      <c r="B158" s="541"/>
      <c r="C158" s="541"/>
      <c r="D158" s="541"/>
      <c r="E158" s="541"/>
      <c r="F158" s="541"/>
      <c r="G158" s="541"/>
      <c r="H158" s="541"/>
      <c r="I158" s="541"/>
      <c r="J158" s="541"/>
      <c r="K158" s="541"/>
      <c r="L158" s="541"/>
      <c r="M158" s="541"/>
      <c r="N158" s="541"/>
      <c r="O158" s="541"/>
      <c r="P158" s="541"/>
      <c r="Q158" s="541"/>
      <c r="R158" s="541"/>
      <c r="S158" s="541"/>
      <c r="T158" s="541"/>
      <c r="U158" s="541"/>
      <c r="V158" s="541"/>
      <c r="W158" s="541"/>
      <c r="X158" s="541"/>
      <c r="Y158" s="541"/>
      <c r="Z158" s="541"/>
    </row>
    <row r="159" spans="1:26" ht="15.75" customHeight="1" x14ac:dyDescent="0.25">
      <c r="A159" s="541"/>
      <c r="B159" s="541"/>
      <c r="C159" s="541"/>
      <c r="D159" s="541"/>
      <c r="E159" s="541"/>
      <c r="F159" s="541"/>
      <c r="G159" s="541"/>
      <c r="H159" s="541"/>
      <c r="I159" s="541"/>
      <c r="J159" s="541"/>
      <c r="K159" s="541"/>
      <c r="L159" s="541"/>
      <c r="M159" s="541"/>
      <c r="N159" s="541"/>
      <c r="O159" s="541"/>
      <c r="P159" s="541"/>
      <c r="Q159" s="541"/>
      <c r="R159" s="541"/>
      <c r="S159" s="541"/>
      <c r="T159" s="541"/>
      <c r="U159" s="541"/>
      <c r="V159" s="541"/>
      <c r="W159" s="541"/>
      <c r="X159" s="541"/>
      <c r="Y159" s="541"/>
      <c r="Z159" s="541"/>
    </row>
    <row r="160" spans="1:26" ht="15.75" customHeight="1" x14ac:dyDescent="0.25">
      <c r="A160" s="541"/>
      <c r="B160" s="541"/>
      <c r="C160" s="541"/>
      <c r="D160" s="541"/>
      <c r="E160" s="541"/>
      <c r="F160" s="541"/>
      <c r="G160" s="541"/>
      <c r="H160" s="541"/>
      <c r="I160" s="541"/>
      <c r="J160" s="541"/>
      <c r="K160" s="541"/>
      <c r="L160" s="541"/>
      <c r="M160" s="541"/>
      <c r="N160" s="541"/>
      <c r="O160" s="541"/>
      <c r="P160" s="541"/>
      <c r="Q160" s="541"/>
      <c r="R160" s="541"/>
      <c r="S160" s="541"/>
      <c r="T160" s="541"/>
      <c r="U160" s="541"/>
      <c r="V160" s="541"/>
      <c r="W160" s="541"/>
      <c r="X160" s="541"/>
      <c r="Y160" s="541"/>
      <c r="Z160" s="541"/>
    </row>
    <row r="161" spans="1:26" ht="15.75" customHeight="1" x14ac:dyDescent="0.25">
      <c r="A161" s="541"/>
      <c r="B161" s="541"/>
      <c r="C161" s="541"/>
      <c r="D161" s="541"/>
      <c r="E161" s="541"/>
      <c r="F161" s="541"/>
      <c r="G161" s="541"/>
      <c r="H161" s="541"/>
      <c r="I161" s="541"/>
      <c r="J161" s="541"/>
      <c r="K161" s="541"/>
      <c r="L161" s="541"/>
      <c r="M161" s="541"/>
      <c r="N161" s="541"/>
      <c r="O161" s="541"/>
      <c r="P161" s="541"/>
      <c r="Q161" s="541"/>
      <c r="R161" s="541"/>
      <c r="S161" s="541"/>
      <c r="T161" s="541"/>
      <c r="U161" s="541"/>
      <c r="V161" s="541"/>
      <c r="W161" s="541"/>
      <c r="X161" s="541"/>
      <c r="Y161" s="541"/>
      <c r="Z161" s="541"/>
    </row>
    <row r="162" spans="1:26" ht="15.75" customHeight="1" x14ac:dyDescent="0.25">
      <c r="A162" s="541"/>
      <c r="B162" s="541"/>
      <c r="C162" s="541"/>
      <c r="D162" s="541"/>
      <c r="E162" s="541"/>
      <c r="F162" s="541"/>
      <c r="G162" s="541"/>
      <c r="H162" s="541"/>
      <c r="I162" s="541"/>
      <c r="J162" s="541"/>
      <c r="K162" s="541"/>
      <c r="L162" s="541"/>
      <c r="M162" s="541"/>
      <c r="N162" s="541"/>
      <c r="O162" s="541"/>
      <c r="P162" s="541"/>
      <c r="Q162" s="541"/>
      <c r="R162" s="541"/>
      <c r="S162" s="541"/>
      <c r="T162" s="541"/>
      <c r="U162" s="541"/>
      <c r="V162" s="541"/>
      <c r="W162" s="541"/>
      <c r="X162" s="541"/>
      <c r="Y162" s="541"/>
      <c r="Z162" s="541"/>
    </row>
    <row r="163" spans="1:26" ht="15.75" customHeight="1" x14ac:dyDescent="0.25">
      <c r="A163" s="541"/>
      <c r="B163" s="541"/>
      <c r="C163" s="541"/>
      <c r="D163" s="541"/>
      <c r="E163" s="541"/>
      <c r="F163" s="541"/>
      <c r="G163" s="541"/>
      <c r="H163" s="541"/>
      <c r="I163" s="541"/>
      <c r="J163" s="541"/>
      <c r="K163" s="541"/>
      <c r="L163" s="541"/>
      <c r="M163" s="541"/>
      <c r="N163" s="541"/>
      <c r="O163" s="541"/>
      <c r="P163" s="541"/>
      <c r="Q163" s="541"/>
      <c r="R163" s="541"/>
      <c r="S163" s="541"/>
      <c r="T163" s="541"/>
      <c r="U163" s="541"/>
      <c r="V163" s="541"/>
      <c r="W163" s="541"/>
      <c r="X163" s="541"/>
      <c r="Y163" s="541"/>
      <c r="Z163" s="541"/>
    </row>
    <row r="164" spans="1:26" ht="15.75" customHeight="1" x14ac:dyDescent="0.25">
      <c r="A164" s="541"/>
      <c r="B164" s="541"/>
      <c r="C164" s="541"/>
      <c r="D164" s="541"/>
      <c r="E164" s="541"/>
      <c r="F164" s="541"/>
      <c r="G164" s="541"/>
      <c r="H164" s="541"/>
      <c r="I164" s="541"/>
      <c r="J164" s="541"/>
      <c r="K164" s="541"/>
      <c r="L164" s="541"/>
      <c r="M164" s="541"/>
      <c r="N164" s="541"/>
      <c r="O164" s="541"/>
      <c r="P164" s="541"/>
      <c r="Q164" s="541"/>
      <c r="R164" s="541"/>
      <c r="S164" s="541"/>
      <c r="T164" s="541"/>
      <c r="U164" s="541"/>
      <c r="V164" s="541"/>
      <c r="W164" s="541"/>
      <c r="X164" s="541"/>
      <c r="Y164" s="541"/>
      <c r="Z164" s="541"/>
    </row>
    <row r="165" spans="1:26" ht="15.75" customHeight="1" x14ac:dyDescent="0.25">
      <c r="A165" s="541"/>
      <c r="B165" s="541"/>
      <c r="C165" s="541"/>
      <c r="D165" s="541"/>
      <c r="E165" s="541"/>
      <c r="F165" s="541"/>
      <c r="G165" s="541"/>
      <c r="H165" s="541"/>
      <c r="I165" s="541"/>
      <c r="J165" s="541"/>
      <c r="K165" s="541"/>
      <c r="L165" s="541"/>
      <c r="M165" s="541"/>
      <c r="N165" s="541"/>
      <c r="O165" s="541"/>
      <c r="P165" s="541"/>
      <c r="Q165" s="541"/>
      <c r="R165" s="541"/>
      <c r="S165" s="541"/>
      <c r="T165" s="541"/>
      <c r="U165" s="541"/>
      <c r="V165" s="541"/>
      <c r="W165" s="541"/>
      <c r="X165" s="541"/>
      <c r="Y165" s="541"/>
      <c r="Z165" s="541"/>
    </row>
    <row r="166" spans="1:26" ht="15.75" customHeight="1" x14ac:dyDescent="0.25">
      <c r="A166" s="541"/>
      <c r="B166" s="541"/>
      <c r="C166" s="541"/>
      <c r="D166" s="541"/>
      <c r="E166" s="541"/>
      <c r="F166" s="541"/>
      <c r="G166" s="541"/>
      <c r="H166" s="541"/>
      <c r="I166" s="541"/>
      <c r="J166" s="541"/>
      <c r="K166" s="541"/>
      <c r="L166" s="541"/>
      <c r="M166" s="541"/>
      <c r="N166" s="541"/>
      <c r="O166" s="541"/>
      <c r="P166" s="541"/>
      <c r="Q166" s="541"/>
      <c r="R166" s="541"/>
      <c r="S166" s="541"/>
      <c r="T166" s="541"/>
      <c r="U166" s="541"/>
      <c r="V166" s="541"/>
      <c r="W166" s="541"/>
      <c r="X166" s="541"/>
      <c r="Y166" s="541"/>
      <c r="Z166" s="541"/>
    </row>
    <row r="167" spans="1:26" ht="15.75" customHeight="1" x14ac:dyDescent="0.25">
      <c r="A167" s="541"/>
      <c r="B167" s="541"/>
      <c r="C167" s="541"/>
      <c r="D167" s="541"/>
      <c r="E167" s="541"/>
      <c r="F167" s="541"/>
      <c r="G167" s="541"/>
      <c r="H167" s="541"/>
      <c r="I167" s="541"/>
      <c r="J167" s="541"/>
      <c r="K167" s="541"/>
      <c r="L167" s="541"/>
      <c r="M167" s="541"/>
      <c r="N167" s="541"/>
      <c r="O167" s="541"/>
      <c r="P167" s="541"/>
      <c r="Q167" s="541"/>
      <c r="R167" s="541"/>
      <c r="S167" s="541"/>
      <c r="T167" s="541"/>
      <c r="U167" s="541"/>
      <c r="V167" s="541"/>
      <c r="W167" s="541"/>
      <c r="X167" s="541"/>
      <c r="Y167" s="541"/>
      <c r="Z167" s="541"/>
    </row>
    <row r="168" spans="1:26" ht="15.75" customHeight="1" x14ac:dyDescent="0.25">
      <c r="A168" s="541"/>
      <c r="B168" s="541"/>
      <c r="C168" s="541"/>
      <c r="D168" s="541"/>
      <c r="E168" s="541"/>
      <c r="F168" s="541"/>
      <c r="G168" s="541"/>
      <c r="H168" s="541"/>
      <c r="I168" s="541"/>
      <c r="J168" s="541"/>
      <c r="K168" s="541"/>
      <c r="L168" s="541"/>
      <c r="M168" s="541"/>
      <c r="N168" s="541"/>
      <c r="O168" s="541"/>
      <c r="P168" s="541"/>
      <c r="Q168" s="541"/>
      <c r="R168" s="541"/>
      <c r="S168" s="541"/>
      <c r="T168" s="541"/>
      <c r="U168" s="541"/>
      <c r="V168" s="541"/>
      <c r="W168" s="541"/>
      <c r="X168" s="541"/>
      <c r="Y168" s="541"/>
      <c r="Z168" s="541"/>
    </row>
    <row r="169" spans="1:26" ht="15.75" customHeight="1" x14ac:dyDescent="0.25">
      <c r="A169" s="541"/>
      <c r="B169" s="541"/>
      <c r="C169" s="541"/>
      <c r="D169" s="541"/>
      <c r="E169" s="541"/>
      <c r="F169" s="541"/>
      <c r="G169" s="541"/>
      <c r="H169" s="541"/>
      <c r="I169" s="541"/>
      <c r="J169" s="541"/>
      <c r="K169" s="541"/>
      <c r="L169" s="541"/>
      <c r="M169" s="541"/>
      <c r="N169" s="541"/>
      <c r="O169" s="541"/>
      <c r="P169" s="541"/>
      <c r="Q169" s="541"/>
      <c r="R169" s="541"/>
      <c r="S169" s="541"/>
      <c r="T169" s="541"/>
      <c r="U169" s="541"/>
      <c r="V169" s="541"/>
      <c r="W169" s="541"/>
      <c r="X169" s="541"/>
      <c r="Y169" s="541"/>
      <c r="Z169" s="541"/>
    </row>
    <row r="170" spans="1:26" ht="15.75" customHeight="1" x14ac:dyDescent="0.25">
      <c r="A170" s="541"/>
      <c r="B170" s="541"/>
      <c r="C170" s="541"/>
      <c r="D170" s="541"/>
      <c r="E170" s="541"/>
      <c r="F170" s="541"/>
      <c r="G170" s="541"/>
      <c r="H170" s="541"/>
      <c r="I170" s="541"/>
      <c r="J170" s="541"/>
      <c r="K170" s="541"/>
      <c r="L170" s="541"/>
      <c r="M170" s="541"/>
      <c r="N170" s="541"/>
      <c r="O170" s="541"/>
      <c r="P170" s="541"/>
      <c r="Q170" s="541"/>
      <c r="R170" s="541"/>
      <c r="S170" s="541"/>
      <c r="T170" s="541"/>
      <c r="U170" s="541"/>
      <c r="V170" s="541"/>
      <c r="W170" s="541"/>
      <c r="X170" s="541"/>
      <c r="Y170" s="541"/>
      <c r="Z170" s="541"/>
    </row>
    <row r="171" spans="1:26" ht="15.75" customHeight="1" x14ac:dyDescent="0.25">
      <c r="A171" s="541"/>
      <c r="B171" s="541"/>
      <c r="C171" s="541"/>
      <c r="D171" s="541"/>
      <c r="E171" s="541"/>
      <c r="F171" s="541"/>
      <c r="G171" s="541"/>
      <c r="H171" s="541"/>
      <c r="I171" s="541"/>
      <c r="J171" s="541"/>
      <c r="K171" s="541"/>
      <c r="L171" s="541"/>
      <c r="M171" s="541"/>
      <c r="N171" s="541"/>
      <c r="O171" s="541"/>
      <c r="P171" s="541"/>
      <c r="Q171" s="541"/>
      <c r="R171" s="541"/>
      <c r="S171" s="541"/>
      <c r="T171" s="541"/>
      <c r="U171" s="541"/>
      <c r="V171" s="541"/>
      <c r="W171" s="541"/>
      <c r="X171" s="541"/>
      <c r="Y171" s="541"/>
      <c r="Z171" s="541"/>
    </row>
    <row r="172" spans="1:26" ht="15.75" customHeight="1" x14ac:dyDescent="0.25">
      <c r="A172" s="541"/>
      <c r="B172" s="541"/>
      <c r="C172" s="541"/>
      <c r="D172" s="541"/>
      <c r="E172" s="541"/>
      <c r="F172" s="541"/>
      <c r="G172" s="541"/>
      <c r="H172" s="541"/>
      <c r="I172" s="541"/>
      <c r="J172" s="541"/>
      <c r="K172" s="541"/>
      <c r="L172" s="541"/>
      <c r="M172" s="541"/>
      <c r="N172" s="541"/>
      <c r="O172" s="541"/>
      <c r="P172" s="541"/>
      <c r="Q172" s="541"/>
      <c r="R172" s="541"/>
      <c r="S172" s="541"/>
      <c r="T172" s="541"/>
      <c r="U172" s="541"/>
      <c r="V172" s="541"/>
      <c r="W172" s="541"/>
      <c r="X172" s="541"/>
      <c r="Y172" s="541"/>
      <c r="Z172" s="541"/>
    </row>
    <row r="173" spans="1:26" ht="15.75" customHeight="1" x14ac:dyDescent="0.25">
      <c r="A173" s="541"/>
      <c r="B173" s="541"/>
      <c r="C173" s="541"/>
      <c r="D173" s="541"/>
      <c r="E173" s="541"/>
      <c r="F173" s="541"/>
      <c r="G173" s="541"/>
      <c r="H173" s="541"/>
      <c r="I173" s="541"/>
      <c r="J173" s="541"/>
      <c r="K173" s="541"/>
      <c r="L173" s="541"/>
      <c r="M173" s="541"/>
      <c r="N173" s="541"/>
      <c r="O173" s="541"/>
      <c r="P173" s="541"/>
      <c r="Q173" s="541"/>
      <c r="R173" s="541"/>
      <c r="S173" s="541"/>
      <c r="T173" s="541"/>
      <c r="U173" s="541"/>
      <c r="V173" s="541"/>
      <c r="W173" s="541"/>
      <c r="X173" s="541"/>
      <c r="Y173" s="541"/>
      <c r="Z173" s="541"/>
    </row>
    <row r="174" spans="1:26" ht="15.75" customHeight="1" x14ac:dyDescent="0.25">
      <c r="A174" s="541"/>
      <c r="B174" s="541"/>
      <c r="C174" s="541"/>
      <c r="D174" s="541"/>
      <c r="E174" s="541"/>
      <c r="F174" s="541"/>
      <c r="G174" s="541"/>
      <c r="H174" s="541"/>
      <c r="I174" s="541"/>
      <c r="J174" s="541"/>
      <c r="K174" s="541"/>
      <c r="L174" s="541"/>
      <c r="M174" s="541"/>
      <c r="N174" s="541"/>
      <c r="O174" s="541"/>
      <c r="P174" s="541"/>
      <c r="Q174" s="541"/>
      <c r="R174" s="541"/>
      <c r="S174" s="541"/>
      <c r="T174" s="541"/>
      <c r="U174" s="541"/>
      <c r="V174" s="541"/>
      <c r="W174" s="541"/>
      <c r="X174" s="541"/>
      <c r="Y174" s="541"/>
      <c r="Z174" s="541"/>
    </row>
    <row r="175" spans="1:26" ht="15.75" customHeight="1" x14ac:dyDescent="0.25">
      <c r="A175" s="541"/>
      <c r="B175" s="541"/>
      <c r="C175" s="541"/>
      <c r="D175" s="541"/>
      <c r="E175" s="541"/>
      <c r="F175" s="541"/>
      <c r="G175" s="541"/>
      <c r="H175" s="541"/>
      <c r="I175" s="541"/>
      <c r="J175" s="541"/>
      <c r="K175" s="541"/>
      <c r="L175" s="541"/>
      <c r="M175" s="541"/>
      <c r="N175" s="541"/>
      <c r="O175" s="541"/>
      <c r="P175" s="541"/>
      <c r="Q175" s="541"/>
      <c r="R175" s="541"/>
      <c r="S175" s="541"/>
      <c r="T175" s="541"/>
      <c r="U175" s="541"/>
      <c r="V175" s="541"/>
      <c r="W175" s="541"/>
      <c r="X175" s="541"/>
      <c r="Y175" s="541"/>
      <c r="Z175" s="541"/>
    </row>
    <row r="176" spans="1:26" ht="15.75" customHeight="1" x14ac:dyDescent="0.25">
      <c r="A176" s="541"/>
      <c r="B176" s="541"/>
      <c r="C176" s="541"/>
      <c r="D176" s="541"/>
      <c r="E176" s="541"/>
      <c r="F176" s="541"/>
      <c r="G176" s="541"/>
      <c r="H176" s="541"/>
      <c r="I176" s="541"/>
      <c r="J176" s="541"/>
      <c r="K176" s="541"/>
      <c r="L176" s="541"/>
      <c r="M176" s="541"/>
      <c r="N176" s="541"/>
      <c r="O176" s="541"/>
      <c r="P176" s="541"/>
      <c r="Q176" s="541"/>
      <c r="R176" s="541"/>
      <c r="S176" s="541"/>
      <c r="T176" s="541"/>
      <c r="U176" s="541"/>
      <c r="V176" s="541"/>
      <c r="W176" s="541"/>
      <c r="X176" s="541"/>
      <c r="Y176" s="541"/>
      <c r="Z176" s="541"/>
    </row>
    <row r="177" spans="1:26" ht="15.75" customHeight="1" x14ac:dyDescent="0.25">
      <c r="A177" s="541"/>
      <c r="B177" s="541"/>
      <c r="C177" s="541"/>
      <c r="D177" s="541"/>
      <c r="E177" s="541"/>
      <c r="F177" s="541"/>
      <c r="G177" s="541"/>
      <c r="H177" s="541"/>
      <c r="I177" s="541"/>
      <c r="J177" s="541"/>
      <c r="K177" s="541"/>
      <c r="L177" s="541"/>
      <c r="M177" s="541"/>
      <c r="N177" s="541"/>
      <c r="O177" s="541"/>
      <c r="P177" s="541"/>
      <c r="Q177" s="541"/>
      <c r="R177" s="541"/>
      <c r="S177" s="541"/>
      <c r="T177" s="541"/>
      <c r="U177" s="541"/>
      <c r="V177" s="541"/>
      <c r="W177" s="541"/>
      <c r="X177" s="541"/>
      <c r="Y177" s="541"/>
      <c r="Z177" s="541"/>
    </row>
    <row r="178" spans="1:26" ht="15.75" customHeight="1" x14ac:dyDescent="0.25">
      <c r="A178" s="541"/>
      <c r="B178" s="541"/>
      <c r="C178" s="541"/>
      <c r="D178" s="541"/>
      <c r="E178" s="541"/>
      <c r="F178" s="541"/>
      <c r="G178" s="541"/>
      <c r="H178" s="541"/>
      <c r="I178" s="541"/>
      <c r="J178" s="541"/>
      <c r="K178" s="541"/>
      <c r="L178" s="541"/>
      <c r="M178" s="541"/>
      <c r="N178" s="541"/>
      <c r="O178" s="541"/>
      <c r="P178" s="541"/>
      <c r="Q178" s="541"/>
      <c r="R178" s="541"/>
      <c r="S178" s="541"/>
      <c r="T178" s="541"/>
      <c r="U178" s="541"/>
      <c r="V178" s="541"/>
      <c r="W178" s="541"/>
      <c r="X178" s="541"/>
      <c r="Y178" s="541"/>
      <c r="Z178" s="541"/>
    </row>
    <row r="179" spans="1:26" ht="15.75" customHeight="1" x14ac:dyDescent="0.25">
      <c r="A179" s="541"/>
      <c r="B179" s="541"/>
      <c r="C179" s="541"/>
      <c r="D179" s="541"/>
      <c r="E179" s="541"/>
      <c r="F179" s="541"/>
      <c r="G179" s="541"/>
      <c r="H179" s="541"/>
      <c r="I179" s="541"/>
      <c r="J179" s="541"/>
      <c r="K179" s="541"/>
      <c r="L179" s="541"/>
      <c r="M179" s="541"/>
      <c r="N179" s="541"/>
      <c r="O179" s="541"/>
      <c r="P179" s="541"/>
      <c r="Q179" s="541"/>
      <c r="R179" s="541"/>
      <c r="S179" s="541"/>
      <c r="T179" s="541"/>
      <c r="U179" s="541"/>
      <c r="V179" s="541"/>
      <c r="W179" s="541"/>
      <c r="X179" s="541"/>
      <c r="Y179" s="541"/>
      <c r="Z179" s="541"/>
    </row>
    <row r="180" spans="1:26" ht="15.75" customHeight="1" x14ac:dyDescent="0.25">
      <c r="A180" s="541"/>
      <c r="B180" s="541"/>
      <c r="C180" s="541"/>
      <c r="D180" s="541"/>
      <c r="E180" s="541"/>
      <c r="F180" s="541"/>
      <c r="G180" s="541"/>
      <c r="H180" s="541"/>
      <c r="I180" s="541"/>
      <c r="J180" s="541"/>
      <c r="K180" s="541"/>
      <c r="L180" s="541"/>
      <c r="M180" s="541"/>
      <c r="N180" s="541"/>
      <c r="O180" s="541"/>
      <c r="P180" s="541"/>
      <c r="Q180" s="541"/>
      <c r="R180" s="541"/>
      <c r="S180" s="541"/>
      <c r="T180" s="541"/>
      <c r="U180" s="541"/>
      <c r="V180" s="541"/>
      <c r="W180" s="541"/>
      <c r="X180" s="541"/>
      <c r="Y180" s="541"/>
      <c r="Z180" s="541"/>
    </row>
    <row r="181" spans="1:26" ht="15.75" customHeight="1" x14ac:dyDescent="0.25">
      <c r="A181" s="541"/>
      <c r="B181" s="541"/>
      <c r="C181" s="541"/>
      <c r="D181" s="541"/>
      <c r="E181" s="541"/>
      <c r="F181" s="541"/>
      <c r="G181" s="541"/>
      <c r="H181" s="541"/>
      <c r="I181" s="541"/>
      <c r="J181" s="541"/>
      <c r="K181" s="541"/>
      <c r="L181" s="541"/>
      <c r="M181" s="541"/>
      <c r="N181" s="541"/>
      <c r="O181" s="541"/>
      <c r="P181" s="541"/>
      <c r="Q181" s="541"/>
      <c r="R181" s="541"/>
      <c r="S181" s="541"/>
      <c r="T181" s="541"/>
      <c r="U181" s="541"/>
      <c r="V181" s="541"/>
      <c r="W181" s="541"/>
      <c r="X181" s="541"/>
      <c r="Y181" s="541"/>
      <c r="Z181" s="541"/>
    </row>
    <row r="182" spans="1:26" ht="15.75" customHeight="1" x14ac:dyDescent="0.25">
      <c r="A182" s="541"/>
      <c r="B182" s="541"/>
      <c r="C182" s="541"/>
      <c r="D182" s="541"/>
      <c r="E182" s="541"/>
      <c r="F182" s="541"/>
      <c r="G182" s="541"/>
      <c r="H182" s="541"/>
      <c r="I182" s="541"/>
      <c r="J182" s="541"/>
      <c r="K182" s="541"/>
      <c r="L182" s="541"/>
      <c r="M182" s="541"/>
      <c r="N182" s="541"/>
      <c r="O182" s="541"/>
      <c r="P182" s="541"/>
      <c r="Q182" s="541"/>
      <c r="R182" s="541"/>
      <c r="S182" s="541"/>
      <c r="T182" s="541"/>
      <c r="U182" s="541"/>
      <c r="V182" s="541"/>
      <c r="W182" s="541"/>
      <c r="X182" s="541"/>
      <c r="Y182" s="541"/>
      <c r="Z182" s="541"/>
    </row>
    <row r="183" spans="1:26" ht="15.75" customHeight="1" x14ac:dyDescent="0.25">
      <c r="A183" s="541"/>
      <c r="B183" s="541"/>
      <c r="C183" s="541"/>
      <c r="D183" s="541"/>
      <c r="E183" s="541"/>
      <c r="F183" s="541"/>
      <c r="G183" s="541"/>
      <c r="H183" s="541"/>
      <c r="I183" s="541"/>
      <c r="J183" s="541"/>
      <c r="K183" s="541"/>
      <c r="L183" s="541"/>
      <c r="M183" s="541"/>
      <c r="N183" s="541"/>
      <c r="O183" s="541"/>
      <c r="P183" s="541"/>
      <c r="Q183" s="541"/>
      <c r="R183" s="541"/>
      <c r="S183" s="541"/>
      <c r="T183" s="541"/>
      <c r="U183" s="541"/>
      <c r="V183" s="541"/>
      <c r="W183" s="541"/>
      <c r="X183" s="541"/>
      <c r="Y183" s="541"/>
      <c r="Z183" s="541"/>
    </row>
    <row r="184" spans="1:26" ht="15.75" customHeight="1" x14ac:dyDescent="0.25">
      <c r="A184" s="541"/>
      <c r="B184" s="541"/>
      <c r="C184" s="541"/>
      <c r="D184" s="541"/>
      <c r="E184" s="541"/>
      <c r="F184" s="541"/>
      <c r="G184" s="541"/>
      <c r="H184" s="541"/>
      <c r="I184" s="541"/>
      <c r="J184" s="541"/>
      <c r="K184" s="541"/>
      <c r="L184" s="541"/>
      <c r="M184" s="541"/>
      <c r="N184" s="541"/>
      <c r="O184" s="541"/>
      <c r="P184" s="541"/>
      <c r="Q184" s="541"/>
      <c r="R184" s="541"/>
      <c r="S184" s="541"/>
      <c r="T184" s="541"/>
      <c r="U184" s="541"/>
      <c r="V184" s="541"/>
      <c r="W184" s="541"/>
      <c r="X184" s="541"/>
      <c r="Y184" s="541"/>
      <c r="Z184" s="541"/>
    </row>
    <row r="185" spans="1:26" ht="15.75" customHeight="1" x14ac:dyDescent="0.25">
      <c r="A185" s="541"/>
      <c r="B185" s="541"/>
      <c r="C185" s="541"/>
      <c r="D185" s="541"/>
      <c r="E185" s="541"/>
      <c r="F185" s="541"/>
      <c r="G185" s="541"/>
      <c r="H185" s="541"/>
      <c r="I185" s="541"/>
      <c r="J185" s="541"/>
      <c r="K185" s="541"/>
      <c r="L185" s="541"/>
      <c r="M185" s="541"/>
      <c r="N185" s="541"/>
      <c r="O185" s="541"/>
      <c r="P185" s="541"/>
      <c r="Q185" s="541"/>
      <c r="R185" s="541"/>
      <c r="S185" s="541"/>
      <c r="T185" s="541"/>
      <c r="U185" s="541"/>
      <c r="V185" s="541"/>
      <c r="W185" s="541"/>
      <c r="X185" s="541"/>
      <c r="Y185" s="541"/>
      <c r="Z185" s="541"/>
    </row>
    <row r="186" spans="1:26" ht="15.75" customHeight="1" x14ac:dyDescent="0.25">
      <c r="A186" s="541"/>
      <c r="B186" s="541"/>
      <c r="C186" s="541"/>
      <c r="D186" s="541"/>
      <c r="E186" s="541"/>
      <c r="F186" s="541"/>
      <c r="G186" s="541"/>
      <c r="H186" s="541"/>
      <c r="I186" s="541"/>
      <c r="J186" s="541"/>
      <c r="K186" s="541"/>
      <c r="L186" s="541"/>
      <c r="M186" s="541"/>
      <c r="N186" s="541"/>
      <c r="O186" s="541"/>
      <c r="P186" s="541"/>
      <c r="Q186" s="541"/>
      <c r="R186" s="541"/>
      <c r="S186" s="541"/>
      <c r="T186" s="541"/>
      <c r="U186" s="541"/>
      <c r="V186" s="541"/>
      <c r="W186" s="541"/>
      <c r="X186" s="541"/>
      <c r="Y186" s="541"/>
      <c r="Z186" s="541"/>
    </row>
    <row r="187" spans="1:26" ht="15.75" customHeight="1" x14ac:dyDescent="0.25">
      <c r="A187" s="541"/>
      <c r="B187" s="541"/>
      <c r="C187" s="541"/>
      <c r="D187" s="541"/>
      <c r="E187" s="541"/>
      <c r="F187" s="541"/>
      <c r="G187" s="541"/>
      <c r="H187" s="541"/>
      <c r="I187" s="541"/>
      <c r="J187" s="541"/>
      <c r="K187" s="541"/>
      <c r="L187" s="541"/>
      <c r="M187" s="541"/>
      <c r="N187" s="541"/>
      <c r="O187" s="541"/>
      <c r="P187" s="541"/>
      <c r="Q187" s="541"/>
      <c r="R187" s="541"/>
      <c r="S187" s="541"/>
      <c r="T187" s="541"/>
      <c r="U187" s="541"/>
      <c r="V187" s="541"/>
      <c r="W187" s="541"/>
      <c r="X187" s="541"/>
      <c r="Y187" s="541"/>
      <c r="Z187" s="541"/>
    </row>
    <row r="188" spans="1:26" ht="15.75" customHeight="1" x14ac:dyDescent="0.25">
      <c r="A188" s="541"/>
      <c r="B188" s="541"/>
      <c r="C188" s="541"/>
      <c r="D188" s="541"/>
      <c r="E188" s="541"/>
      <c r="F188" s="541"/>
      <c r="G188" s="541"/>
      <c r="H188" s="541"/>
      <c r="I188" s="541"/>
      <c r="J188" s="541"/>
      <c r="K188" s="541"/>
      <c r="L188" s="541"/>
      <c r="M188" s="541"/>
      <c r="N188" s="541"/>
      <c r="O188" s="541"/>
      <c r="P188" s="541"/>
      <c r="Q188" s="541"/>
      <c r="R188" s="541"/>
      <c r="S188" s="541"/>
      <c r="T188" s="541"/>
      <c r="U188" s="541"/>
      <c r="V188" s="541"/>
      <c r="W188" s="541"/>
      <c r="X188" s="541"/>
      <c r="Y188" s="541"/>
      <c r="Z188" s="541"/>
    </row>
    <row r="189" spans="1:26" ht="15.75" customHeight="1" x14ac:dyDescent="0.25">
      <c r="A189" s="541"/>
      <c r="B189" s="541"/>
      <c r="C189" s="541"/>
      <c r="D189" s="541"/>
      <c r="E189" s="541"/>
      <c r="F189" s="541"/>
      <c r="G189" s="541"/>
      <c r="H189" s="541"/>
      <c r="I189" s="541"/>
      <c r="J189" s="541"/>
      <c r="K189" s="541"/>
      <c r="L189" s="541"/>
      <c r="M189" s="541"/>
      <c r="N189" s="541"/>
      <c r="O189" s="541"/>
      <c r="P189" s="541"/>
      <c r="Q189" s="541"/>
      <c r="R189" s="541"/>
      <c r="S189" s="541"/>
      <c r="T189" s="541"/>
      <c r="U189" s="541"/>
      <c r="V189" s="541"/>
      <c r="W189" s="541"/>
      <c r="X189" s="541"/>
      <c r="Y189" s="541"/>
      <c r="Z189" s="541"/>
    </row>
    <row r="190" spans="1:26" ht="15.75" customHeight="1" x14ac:dyDescent="0.25">
      <c r="A190" s="541"/>
      <c r="B190" s="541"/>
      <c r="C190" s="541"/>
      <c r="D190" s="541"/>
      <c r="E190" s="541"/>
      <c r="F190" s="541"/>
      <c r="G190" s="541"/>
      <c r="H190" s="541"/>
      <c r="I190" s="541"/>
      <c r="J190" s="541"/>
      <c r="K190" s="541"/>
      <c r="L190" s="541"/>
      <c r="M190" s="541"/>
      <c r="N190" s="541"/>
      <c r="O190" s="541"/>
      <c r="P190" s="541"/>
      <c r="Q190" s="541"/>
      <c r="R190" s="541"/>
      <c r="S190" s="541"/>
      <c r="T190" s="541"/>
      <c r="U190" s="541"/>
      <c r="V190" s="541"/>
      <c r="W190" s="541"/>
      <c r="X190" s="541"/>
      <c r="Y190" s="541"/>
      <c r="Z190" s="541"/>
    </row>
    <row r="191" spans="1:26" ht="15.75" customHeight="1" x14ac:dyDescent="0.25">
      <c r="A191" s="541"/>
      <c r="B191" s="541"/>
      <c r="C191" s="541"/>
      <c r="D191" s="541"/>
      <c r="E191" s="541"/>
      <c r="F191" s="541"/>
      <c r="G191" s="541"/>
      <c r="H191" s="541"/>
      <c r="I191" s="541"/>
      <c r="J191" s="541"/>
      <c r="K191" s="541"/>
      <c r="L191" s="541"/>
      <c r="M191" s="541"/>
      <c r="N191" s="541"/>
      <c r="O191" s="541"/>
      <c r="P191" s="541"/>
      <c r="Q191" s="541"/>
      <c r="R191" s="541"/>
      <c r="S191" s="541"/>
      <c r="T191" s="541"/>
      <c r="U191" s="541"/>
      <c r="V191" s="541"/>
      <c r="W191" s="541"/>
      <c r="X191" s="541"/>
      <c r="Y191" s="541"/>
      <c r="Z191" s="541"/>
    </row>
    <row r="192" spans="1:26" ht="15.75" customHeight="1" x14ac:dyDescent="0.25">
      <c r="A192" s="541"/>
      <c r="B192" s="541"/>
      <c r="C192" s="541"/>
      <c r="D192" s="541"/>
      <c r="E192" s="541"/>
      <c r="F192" s="541"/>
      <c r="G192" s="541"/>
      <c r="H192" s="541"/>
      <c r="I192" s="541"/>
      <c r="J192" s="541"/>
      <c r="K192" s="541"/>
      <c r="L192" s="541"/>
      <c r="M192" s="541"/>
      <c r="N192" s="541"/>
      <c r="O192" s="541"/>
      <c r="P192" s="541"/>
      <c r="Q192" s="541"/>
      <c r="R192" s="541"/>
      <c r="S192" s="541"/>
      <c r="T192" s="541"/>
      <c r="U192" s="541"/>
      <c r="V192" s="541"/>
      <c r="W192" s="541"/>
      <c r="X192" s="541"/>
      <c r="Y192" s="541"/>
      <c r="Z192" s="541"/>
    </row>
    <row r="193" spans="1:26" ht="15.75" customHeight="1" x14ac:dyDescent="0.25">
      <c r="A193" s="541"/>
      <c r="B193" s="541"/>
      <c r="C193" s="541"/>
      <c r="D193" s="541"/>
      <c r="E193" s="541"/>
      <c r="F193" s="541"/>
      <c r="G193" s="541"/>
      <c r="H193" s="541"/>
      <c r="I193" s="541"/>
      <c r="J193" s="541"/>
      <c r="K193" s="541"/>
      <c r="L193" s="541"/>
      <c r="M193" s="541"/>
      <c r="N193" s="541"/>
      <c r="O193" s="541"/>
      <c r="P193" s="541"/>
      <c r="Q193" s="541"/>
      <c r="R193" s="541"/>
      <c r="S193" s="541"/>
      <c r="T193" s="541"/>
      <c r="U193" s="541"/>
      <c r="V193" s="541"/>
      <c r="W193" s="541"/>
      <c r="X193" s="541"/>
      <c r="Y193" s="541"/>
      <c r="Z193" s="541"/>
    </row>
    <row r="194" spans="1:26" ht="15.75" customHeight="1" x14ac:dyDescent="0.25">
      <c r="A194" s="541"/>
      <c r="B194" s="541"/>
      <c r="C194" s="541"/>
      <c r="D194" s="541"/>
      <c r="E194" s="541"/>
      <c r="F194" s="541"/>
      <c r="G194" s="541"/>
      <c r="H194" s="541"/>
      <c r="I194" s="541"/>
      <c r="J194" s="541"/>
      <c r="K194" s="541"/>
      <c r="L194" s="541"/>
      <c r="M194" s="541"/>
      <c r="N194" s="541"/>
      <c r="O194" s="541"/>
      <c r="P194" s="541"/>
      <c r="Q194" s="541"/>
      <c r="R194" s="541"/>
      <c r="S194" s="541"/>
      <c r="T194" s="541"/>
      <c r="U194" s="541"/>
      <c r="V194" s="541"/>
      <c r="W194" s="541"/>
      <c r="X194" s="541"/>
      <c r="Y194" s="541"/>
      <c r="Z194" s="541"/>
    </row>
    <row r="195" spans="1:26" ht="15.75" customHeight="1" x14ac:dyDescent="0.25">
      <c r="A195" s="541"/>
      <c r="B195" s="541"/>
      <c r="C195" s="541"/>
      <c r="D195" s="541"/>
      <c r="E195" s="541"/>
      <c r="F195" s="541"/>
      <c r="G195" s="541"/>
      <c r="H195" s="541"/>
      <c r="I195" s="541"/>
      <c r="J195" s="541"/>
      <c r="K195" s="541"/>
      <c r="L195" s="541"/>
      <c r="M195" s="541"/>
      <c r="N195" s="541"/>
      <c r="O195" s="541"/>
      <c r="P195" s="541"/>
      <c r="Q195" s="541"/>
      <c r="R195" s="541"/>
      <c r="S195" s="541"/>
      <c r="T195" s="541"/>
      <c r="U195" s="541"/>
      <c r="V195" s="541"/>
      <c r="W195" s="541"/>
      <c r="X195" s="541"/>
      <c r="Y195" s="541"/>
      <c r="Z195" s="541"/>
    </row>
    <row r="196" spans="1:26" ht="15.75" customHeight="1" x14ac:dyDescent="0.25">
      <c r="A196" s="541"/>
      <c r="B196" s="541"/>
      <c r="C196" s="541"/>
      <c r="D196" s="541"/>
      <c r="E196" s="541"/>
      <c r="F196" s="541"/>
      <c r="G196" s="541"/>
      <c r="H196" s="541"/>
      <c r="I196" s="541"/>
      <c r="J196" s="541"/>
      <c r="K196" s="541"/>
      <c r="L196" s="541"/>
      <c r="M196" s="541"/>
      <c r="N196" s="541"/>
      <c r="O196" s="541"/>
      <c r="P196" s="541"/>
      <c r="Q196" s="541"/>
      <c r="R196" s="541"/>
      <c r="S196" s="541"/>
      <c r="T196" s="541"/>
      <c r="U196" s="541"/>
      <c r="V196" s="541"/>
      <c r="W196" s="541"/>
      <c r="X196" s="541"/>
      <c r="Y196" s="541"/>
      <c r="Z196" s="541"/>
    </row>
    <row r="197" spans="1:26" ht="15.75" customHeight="1" x14ac:dyDescent="0.25">
      <c r="A197" s="541"/>
      <c r="B197" s="541"/>
      <c r="C197" s="541"/>
      <c r="D197" s="541"/>
      <c r="E197" s="541"/>
      <c r="F197" s="541"/>
      <c r="G197" s="541"/>
      <c r="H197" s="541"/>
      <c r="I197" s="541"/>
      <c r="J197" s="541"/>
      <c r="K197" s="541"/>
      <c r="L197" s="541"/>
      <c r="M197" s="541"/>
      <c r="N197" s="541"/>
      <c r="O197" s="541"/>
      <c r="P197" s="541"/>
      <c r="Q197" s="541"/>
      <c r="R197" s="541"/>
      <c r="S197" s="541"/>
      <c r="T197" s="541"/>
      <c r="U197" s="541"/>
      <c r="V197" s="541"/>
      <c r="W197" s="541"/>
      <c r="X197" s="541"/>
      <c r="Y197" s="541"/>
      <c r="Z197" s="541"/>
    </row>
    <row r="198" spans="1:26" ht="15.75" customHeight="1" x14ac:dyDescent="0.25">
      <c r="A198" s="541"/>
      <c r="B198" s="541"/>
      <c r="C198" s="541"/>
      <c r="D198" s="541"/>
      <c r="E198" s="541"/>
      <c r="F198" s="541"/>
      <c r="G198" s="541"/>
      <c r="H198" s="541"/>
      <c r="I198" s="541"/>
      <c r="J198" s="541"/>
      <c r="K198" s="541"/>
      <c r="L198" s="541"/>
      <c r="M198" s="541"/>
      <c r="N198" s="541"/>
      <c r="O198" s="541"/>
      <c r="P198" s="541"/>
      <c r="Q198" s="541"/>
      <c r="R198" s="541"/>
      <c r="S198" s="541"/>
      <c r="T198" s="541"/>
      <c r="U198" s="541"/>
      <c r="V198" s="541"/>
      <c r="W198" s="541"/>
      <c r="X198" s="541"/>
      <c r="Y198" s="541"/>
      <c r="Z198" s="541"/>
    </row>
    <row r="199" spans="1:26" ht="15.75" customHeight="1" x14ac:dyDescent="0.25">
      <c r="A199" s="541"/>
      <c r="B199" s="541"/>
      <c r="C199" s="541"/>
      <c r="D199" s="541"/>
      <c r="E199" s="541"/>
      <c r="F199" s="541"/>
      <c r="G199" s="541"/>
      <c r="H199" s="541"/>
      <c r="I199" s="541"/>
      <c r="J199" s="541"/>
      <c r="K199" s="541"/>
      <c r="L199" s="541"/>
      <c r="M199" s="541"/>
      <c r="N199" s="541"/>
      <c r="O199" s="541"/>
      <c r="P199" s="541"/>
      <c r="Q199" s="541"/>
      <c r="R199" s="541"/>
      <c r="S199" s="541"/>
      <c r="T199" s="541"/>
      <c r="U199" s="541"/>
      <c r="V199" s="541"/>
      <c r="W199" s="541"/>
      <c r="X199" s="541"/>
      <c r="Y199" s="541"/>
      <c r="Z199" s="541"/>
    </row>
    <row r="200" spans="1:26" ht="15.75" customHeight="1" x14ac:dyDescent="0.25">
      <c r="A200" s="541"/>
      <c r="B200" s="541"/>
      <c r="C200" s="541"/>
      <c r="D200" s="541"/>
      <c r="E200" s="541"/>
      <c r="F200" s="541"/>
      <c r="G200" s="541"/>
      <c r="H200" s="541"/>
      <c r="I200" s="541"/>
      <c r="J200" s="541"/>
      <c r="K200" s="541"/>
      <c r="L200" s="541"/>
      <c r="M200" s="541"/>
      <c r="N200" s="541"/>
      <c r="O200" s="541"/>
      <c r="P200" s="541"/>
      <c r="Q200" s="541"/>
      <c r="R200" s="541"/>
      <c r="S200" s="541"/>
      <c r="T200" s="541"/>
      <c r="U200" s="541"/>
      <c r="V200" s="541"/>
      <c r="W200" s="541"/>
      <c r="X200" s="541"/>
      <c r="Y200" s="541"/>
      <c r="Z200" s="541"/>
    </row>
    <row r="201" spans="1:26" ht="15.75" customHeight="1" x14ac:dyDescent="0.25">
      <c r="A201" s="541"/>
      <c r="B201" s="541"/>
      <c r="C201" s="541"/>
      <c r="D201" s="541"/>
      <c r="E201" s="541"/>
      <c r="F201" s="541"/>
      <c r="G201" s="541"/>
      <c r="H201" s="541"/>
      <c r="I201" s="541"/>
      <c r="J201" s="541"/>
      <c r="K201" s="541"/>
      <c r="L201" s="541"/>
      <c r="M201" s="541"/>
      <c r="N201" s="541"/>
      <c r="O201" s="541"/>
      <c r="P201" s="541"/>
      <c r="Q201" s="541"/>
      <c r="R201" s="541"/>
      <c r="S201" s="541"/>
      <c r="T201" s="541"/>
      <c r="U201" s="541"/>
      <c r="V201" s="541"/>
      <c r="W201" s="541"/>
      <c r="X201" s="541"/>
      <c r="Y201" s="541"/>
      <c r="Z201" s="541"/>
    </row>
    <row r="202" spans="1:26" ht="15.75" customHeight="1" x14ac:dyDescent="0.25">
      <c r="A202" s="541"/>
      <c r="B202" s="541"/>
      <c r="C202" s="541"/>
      <c r="D202" s="541"/>
      <c r="E202" s="541"/>
      <c r="F202" s="541"/>
      <c r="G202" s="541"/>
      <c r="H202" s="541"/>
      <c r="I202" s="541"/>
      <c r="J202" s="541"/>
      <c r="K202" s="541"/>
      <c r="L202" s="541"/>
      <c r="M202" s="541"/>
      <c r="N202" s="541"/>
      <c r="O202" s="541"/>
      <c r="P202" s="541"/>
      <c r="Q202" s="541"/>
      <c r="R202" s="541"/>
      <c r="S202" s="541"/>
      <c r="T202" s="541"/>
      <c r="U202" s="541"/>
      <c r="V202" s="541"/>
      <c r="W202" s="541"/>
      <c r="X202" s="541"/>
      <c r="Y202" s="541"/>
      <c r="Z202" s="541"/>
    </row>
    <row r="203" spans="1:26" ht="15.75" customHeight="1" x14ac:dyDescent="0.25">
      <c r="A203" s="541"/>
      <c r="B203" s="541"/>
      <c r="C203" s="541"/>
      <c r="D203" s="541"/>
      <c r="E203" s="541"/>
      <c r="F203" s="541"/>
      <c r="G203" s="541"/>
      <c r="H203" s="541"/>
      <c r="I203" s="541"/>
      <c r="J203" s="541"/>
      <c r="K203" s="541"/>
      <c r="L203" s="541"/>
      <c r="M203" s="541"/>
      <c r="N203" s="541"/>
      <c r="O203" s="541"/>
      <c r="P203" s="541"/>
      <c r="Q203" s="541"/>
      <c r="R203" s="541"/>
      <c r="S203" s="541"/>
      <c r="T203" s="541"/>
      <c r="U203" s="541"/>
      <c r="V203" s="541"/>
      <c r="W203" s="541"/>
      <c r="X203" s="541"/>
      <c r="Y203" s="541"/>
      <c r="Z203" s="541"/>
    </row>
    <row r="204" spans="1:26" ht="15.75" customHeight="1" x14ac:dyDescent="0.25">
      <c r="A204" s="541"/>
      <c r="B204" s="541"/>
      <c r="C204" s="541"/>
      <c r="D204" s="541"/>
      <c r="E204" s="541"/>
      <c r="F204" s="541"/>
      <c r="G204" s="541"/>
      <c r="H204" s="541"/>
      <c r="I204" s="541"/>
      <c r="J204" s="541"/>
      <c r="K204" s="541"/>
      <c r="L204" s="541"/>
      <c r="M204" s="541"/>
      <c r="N204" s="541"/>
      <c r="O204" s="541"/>
      <c r="P204" s="541"/>
      <c r="Q204" s="541"/>
      <c r="R204" s="541"/>
      <c r="S204" s="541"/>
      <c r="T204" s="541"/>
      <c r="U204" s="541"/>
      <c r="V204" s="541"/>
      <c r="W204" s="541"/>
      <c r="X204" s="541"/>
      <c r="Y204" s="541"/>
      <c r="Z204" s="541"/>
    </row>
    <row r="205" spans="1:26" ht="15.75" customHeight="1" x14ac:dyDescent="0.25">
      <c r="A205" s="541"/>
      <c r="B205" s="541"/>
      <c r="C205" s="541"/>
      <c r="D205" s="541"/>
      <c r="E205" s="541"/>
      <c r="F205" s="541"/>
      <c r="G205" s="541"/>
      <c r="H205" s="541"/>
      <c r="I205" s="541"/>
      <c r="J205" s="541"/>
      <c r="K205" s="541"/>
      <c r="L205" s="541"/>
      <c r="M205" s="541"/>
      <c r="N205" s="541"/>
      <c r="O205" s="541"/>
      <c r="P205" s="541"/>
      <c r="Q205" s="541"/>
      <c r="R205" s="541"/>
      <c r="S205" s="541"/>
      <c r="T205" s="541"/>
      <c r="U205" s="541"/>
      <c r="V205" s="541"/>
      <c r="W205" s="541"/>
      <c r="X205" s="541"/>
      <c r="Y205" s="541"/>
      <c r="Z205" s="541"/>
    </row>
    <row r="206" spans="1:26" ht="15.75" customHeight="1" x14ac:dyDescent="0.25">
      <c r="A206" s="541"/>
      <c r="B206" s="541"/>
      <c r="C206" s="541"/>
      <c r="D206" s="541"/>
      <c r="E206" s="541"/>
      <c r="F206" s="541"/>
      <c r="G206" s="541"/>
      <c r="H206" s="541"/>
      <c r="I206" s="541"/>
      <c r="J206" s="541"/>
      <c r="K206" s="541"/>
      <c r="L206" s="541"/>
      <c r="M206" s="541"/>
      <c r="N206" s="541"/>
      <c r="O206" s="541"/>
      <c r="P206" s="541"/>
      <c r="Q206" s="541"/>
      <c r="R206" s="541"/>
      <c r="S206" s="541"/>
      <c r="T206" s="541"/>
      <c r="U206" s="541"/>
      <c r="V206" s="541"/>
      <c r="W206" s="541"/>
      <c r="X206" s="541"/>
      <c r="Y206" s="541"/>
      <c r="Z206" s="541"/>
    </row>
    <row r="207" spans="1:26" ht="15.75" customHeight="1" x14ac:dyDescent="0.25">
      <c r="A207" s="541"/>
      <c r="B207" s="541"/>
      <c r="C207" s="541"/>
      <c r="D207" s="541"/>
      <c r="E207" s="541"/>
      <c r="F207" s="541"/>
      <c r="G207" s="541"/>
      <c r="H207" s="541"/>
      <c r="I207" s="541"/>
      <c r="J207" s="541"/>
      <c r="K207" s="541"/>
      <c r="L207" s="541"/>
      <c r="M207" s="541"/>
      <c r="N207" s="541"/>
      <c r="O207" s="541"/>
      <c r="P207" s="541"/>
      <c r="Q207" s="541"/>
      <c r="R207" s="541"/>
      <c r="S207" s="541"/>
      <c r="T207" s="541"/>
      <c r="U207" s="541"/>
      <c r="V207" s="541"/>
      <c r="W207" s="541"/>
      <c r="X207" s="541"/>
      <c r="Y207" s="541"/>
      <c r="Z207" s="541"/>
    </row>
    <row r="208" spans="1:26" ht="15.75" customHeight="1" x14ac:dyDescent="0.25">
      <c r="A208" s="541"/>
      <c r="B208" s="541"/>
      <c r="C208" s="541"/>
      <c r="D208" s="541"/>
      <c r="E208" s="541"/>
      <c r="F208" s="541"/>
      <c r="G208" s="541"/>
      <c r="H208" s="541"/>
      <c r="I208" s="541"/>
      <c r="J208" s="541"/>
      <c r="K208" s="541"/>
      <c r="L208" s="541"/>
      <c r="M208" s="541"/>
      <c r="N208" s="541"/>
      <c r="O208" s="541"/>
      <c r="P208" s="541"/>
      <c r="Q208" s="541"/>
      <c r="R208" s="541"/>
      <c r="S208" s="541"/>
      <c r="T208" s="541"/>
      <c r="U208" s="541"/>
      <c r="V208" s="541"/>
      <c r="W208" s="541"/>
      <c r="X208" s="541"/>
      <c r="Y208" s="541"/>
      <c r="Z208" s="541"/>
    </row>
    <row r="209" spans="1:26" ht="15.75" customHeight="1" x14ac:dyDescent="0.25">
      <c r="A209" s="541"/>
      <c r="B209" s="541"/>
      <c r="C209" s="541"/>
      <c r="D209" s="541"/>
      <c r="E209" s="541"/>
      <c r="F209" s="541"/>
      <c r="G209" s="541"/>
      <c r="H209" s="541"/>
      <c r="I209" s="541"/>
      <c r="J209" s="541"/>
      <c r="K209" s="541"/>
      <c r="L209" s="541"/>
      <c r="M209" s="541"/>
      <c r="N209" s="541"/>
      <c r="O209" s="541"/>
      <c r="P209" s="541"/>
      <c r="Q209" s="541"/>
      <c r="R209" s="541"/>
      <c r="S209" s="541"/>
      <c r="T209" s="541"/>
      <c r="U209" s="541"/>
      <c r="V209" s="541"/>
      <c r="W209" s="541"/>
      <c r="X209" s="541"/>
      <c r="Y209" s="541"/>
      <c r="Z209" s="541"/>
    </row>
    <row r="210" spans="1:26" ht="15.75" customHeight="1" x14ac:dyDescent="0.25">
      <c r="A210" s="541"/>
      <c r="B210" s="541"/>
      <c r="C210" s="541"/>
      <c r="D210" s="541"/>
      <c r="E210" s="541"/>
      <c r="F210" s="541"/>
      <c r="G210" s="541"/>
      <c r="H210" s="541"/>
      <c r="I210" s="541"/>
      <c r="J210" s="541"/>
      <c r="K210" s="541"/>
      <c r="L210" s="541"/>
      <c r="M210" s="541"/>
      <c r="N210" s="541"/>
      <c r="O210" s="541"/>
      <c r="P210" s="541"/>
      <c r="Q210" s="541"/>
      <c r="R210" s="541"/>
      <c r="S210" s="541"/>
      <c r="T210" s="541"/>
      <c r="U210" s="541"/>
      <c r="V210" s="541"/>
      <c r="W210" s="541"/>
      <c r="X210" s="541"/>
      <c r="Y210" s="541"/>
      <c r="Z210" s="541"/>
    </row>
    <row r="211" spans="1:26" ht="15.75" customHeight="1" x14ac:dyDescent="0.25">
      <c r="A211" s="541"/>
      <c r="B211" s="541"/>
      <c r="C211" s="541"/>
      <c r="D211" s="541"/>
      <c r="E211" s="541"/>
      <c r="F211" s="541"/>
      <c r="G211" s="541"/>
      <c r="H211" s="541"/>
      <c r="I211" s="541"/>
      <c r="J211" s="541"/>
      <c r="K211" s="541"/>
      <c r="L211" s="541"/>
      <c r="M211" s="541"/>
      <c r="N211" s="541"/>
      <c r="O211" s="541"/>
      <c r="P211" s="541"/>
      <c r="Q211" s="541"/>
      <c r="R211" s="541"/>
      <c r="S211" s="541"/>
      <c r="T211" s="541"/>
      <c r="U211" s="541"/>
      <c r="V211" s="541"/>
      <c r="W211" s="541"/>
      <c r="X211" s="541"/>
      <c r="Y211" s="541"/>
      <c r="Z211" s="541"/>
    </row>
    <row r="212" spans="1:26" ht="15.75" customHeight="1" x14ac:dyDescent="0.25">
      <c r="A212" s="541"/>
      <c r="B212" s="541"/>
      <c r="C212" s="541"/>
      <c r="D212" s="541"/>
      <c r="E212" s="541"/>
      <c r="F212" s="541"/>
      <c r="G212" s="541"/>
      <c r="H212" s="541"/>
      <c r="I212" s="541"/>
      <c r="J212" s="541"/>
      <c r="K212" s="541"/>
      <c r="L212" s="541"/>
      <c r="M212" s="541"/>
      <c r="N212" s="541"/>
      <c r="O212" s="541"/>
      <c r="P212" s="541"/>
      <c r="Q212" s="541"/>
      <c r="R212" s="541"/>
      <c r="S212" s="541"/>
      <c r="T212" s="541"/>
      <c r="U212" s="541"/>
      <c r="V212" s="541"/>
      <c r="W212" s="541"/>
      <c r="X212" s="541"/>
      <c r="Y212" s="541"/>
      <c r="Z212" s="541"/>
    </row>
    <row r="213" spans="1:26" ht="15.75" customHeight="1" x14ac:dyDescent="0.25">
      <c r="A213" s="541"/>
      <c r="B213" s="541"/>
      <c r="C213" s="541"/>
      <c r="D213" s="541"/>
      <c r="E213" s="541"/>
      <c r="F213" s="541"/>
      <c r="G213" s="541"/>
      <c r="H213" s="541"/>
      <c r="I213" s="541"/>
      <c r="J213" s="541"/>
      <c r="K213" s="541"/>
      <c r="L213" s="541"/>
      <c r="M213" s="541"/>
      <c r="N213" s="541"/>
      <c r="O213" s="541"/>
      <c r="P213" s="541"/>
      <c r="Q213" s="541"/>
      <c r="R213" s="541"/>
      <c r="S213" s="541"/>
      <c r="T213" s="541"/>
      <c r="U213" s="541"/>
      <c r="V213" s="541"/>
      <c r="W213" s="541"/>
      <c r="X213" s="541"/>
      <c r="Y213" s="541"/>
      <c r="Z213" s="541"/>
    </row>
    <row r="214" spans="1:26" ht="15.75" customHeight="1" x14ac:dyDescent="0.25">
      <c r="A214" s="541"/>
      <c r="B214" s="541"/>
      <c r="C214" s="541"/>
      <c r="D214" s="541"/>
      <c r="E214" s="541"/>
      <c r="F214" s="541"/>
      <c r="G214" s="541"/>
      <c r="H214" s="541"/>
      <c r="I214" s="541"/>
      <c r="J214" s="541"/>
      <c r="K214" s="541"/>
      <c r="L214" s="541"/>
      <c r="M214" s="541"/>
      <c r="N214" s="541"/>
      <c r="O214" s="541"/>
      <c r="P214" s="541"/>
      <c r="Q214" s="541"/>
      <c r="R214" s="541"/>
      <c r="S214" s="541"/>
      <c r="T214" s="541"/>
      <c r="U214" s="541"/>
      <c r="V214" s="541"/>
      <c r="W214" s="541"/>
      <c r="X214" s="541"/>
      <c r="Y214" s="541"/>
      <c r="Z214" s="541"/>
    </row>
    <row r="215" spans="1:26" ht="15.75" customHeight="1" x14ac:dyDescent="0.25">
      <c r="A215" s="541"/>
      <c r="B215" s="541"/>
      <c r="C215" s="541"/>
      <c r="D215" s="541"/>
      <c r="E215" s="541"/>
      <c r="F215" s="541"/>
      <c r="G215" s="541"/>
      <c r="H215" s="541"/>
      <c r="I215" s="541"/>
      <c r="J215" s="541"/>
      <c r="K215" s="541"/>
      <c r="L215" s="541"/>
      <c r="M215" s="541"/>
      <c r="N215" s="541"/>
      <c r="O215" s="541"/>
      <c r="P215" s="541"/>
      <c r="Q215" s="541"/>
      <c r="R215" s="541"/>
      <c r="S215" s="541"/>
      <c r="T215" s="541"/>
      <c r="U215" s="541"/>
      <c r="V215" s="541"/>
      <c r="W215" s="541"/>
      <c r="X215" s="541"/>
      <c r="Y215" s="541"/>
      <c r="Z215" s="541"/>
    </row>
    <row r="216" spans="1:26" ht="15.75" customHeight="1" x14ac:dyDescent="0.25">
      <c r="A216" s="541"/>
      <c r="B216" s="541"/>
      <c r="C216" s="541"/>
      <c r="D216" s="541"/>
      <c r="E216" s="541"/>
      <c r="F216" s="541"/>
      <c r="G216" s="541"/>
      <c r="H216" s="541"/>
      <c r="I216" s="541"/>
      <c r="J216" s="541"/>
      <c r="K216" s="541"/>
      <c r="L216" s="541"/>
      <c r="M216" s="541"/>
      <c r="N216" s="541"/>
      <c r="O216" s="541"/>
      <c r="P216" s="541"/>
      <c r="Q216" s="541"/>
      <c r="R216" s="541"/>
      <c r="S216" s="541"/>
      <c r="T216" s="541"/>
      <c r="U216" s="541"/>
      <c r="V216" s="541"/>
      <c r="W216" s="541"/>
      <c r="X216" s="541"/>
      <c r="Y216" s="541"/>
      <c r="Z216" s="541"/>
    </row>
    <row r="217" spans="1:26" ht="15.75" customHeight="1" x14ac:dyDescent="0.25">
      <c r="A217" s="541"/>
      <c r="B217" s="541"/>
      <c r="C217" s="541"/>
      <c r="D217" s="541"/>
      <c r="E217" s="541"/>
      <c r="F217" s="541"/>
      <c r="G217" s="541"/>
      <c r="H217" s="541"/>
      <c r="I217" s="541"/>
      <c r="J217" s="541"/>
      <c r="K217" s="541"/>
      <c r="L217" s="541"/>
      <c r="M217" s="541"/>
      <c r="N217" s="541"/>
      <c r="O217" s="541"/>
      <c r="P217" s="541"/>
      <c r="Q217" s="541"/>
      <c r="R217" s="541"/>
      <c r="S217" s="541"/>
      <c r="T217" s="541"/>
      <c r="U217" s="541"/>
      <c r="V217" s="541"/>
      <c r="W217" s="541"/>
      <c r="X217" s="541"/>
      <c r="Y217" s="541"/>
      <c r="Z217" s="541"/>
    </row>
    <row r="218" spans="1:26" ht="15.75" customHeight="1" x14ac:dyDescent="0.25">
      <c r="A218" s="541"/>
      <c r="B218" s="541"/>
      <c r="C218" s="541"/>
      <c r="D218" s="541"/>
      <c r="E218" s="541"/>
      <c r="F218" s="541"/>
      <c r="G218" s="541"/>
      <c r="H218" s="541"/>
      <c r="I218" s="541"/>
      <c r="J218" s="541"/>
      <c r="K218" s="541"/>
      <c r="L218" s="541"/>
      <c r="M218" s="541"/>
      <c r="N218" s="541"/>
      <c r="O218" s="541"/>
      <c r="P218" s="541"/>
      <c r="Q218" s="541"/>
      <c r="R218" s="541"/>
      <c r="S218" s="541"/>
      <c r="T218" s="541"/>
      <c r="U218" s="541"/>
      <c r="V218" s="541"/>
      <c r="W218" s="541"/>
      <c r="X218" s="541"/>
      <c r="Y218" s="541"/>
      <c r="Z218" s="541"/>
    </row>
    <row r="219" spans="1:26" ht="15.75" customHeight="1" x14ac:dyDescent="0.25">
      <c r="A219" s="541"/>
      <c r="B219" s="541"/>
      <c r="C219" s="541"/>
      <c r="D219" s="541"/>
      <c r="E219" s="541"/>
      <c r="F219" s="541"/>
      <c r="G219" s="541"/>
      <c r="H219" s="541"/>
      <c r="I219" s="541"/>
      <c r="J219" s="541"/>
      <c r="K219" s="541"/>
      <c r="L219" s="541"/>
      <c r="M219" s="541"/>
      <c r="N219" s="541"/>
      <c r="O219" s="541"/>
      <c r="P219" s="541"/>
      <c r="Q219" s="541"/>
      <c r="R219" s="541"/>
      <c r="S219" s="541"/>
      <c r="T219" s="541"/>
      <c r="U219" s="541"/>
      <c r="V219" s="541"/>
      <c r="W219" s="541"/>
      <c r="X219" s="541"/>
      <c r="Y219" s="541"/>
      <c r="Z219" s="541"/>
    </row>
    <row r="220" spans="1:26" ht="15.75" customHeight="1" x14ac:dyDescent="0.25">
      <c r="A220" s="541"/>
      <c r="B220" s="541"/>
      <c r="C220" s="541"/>
      <c r="D220" s="541"/>
      <c r="E220" s="541"/>
      <c r="F220" s="541"/>
      <c r="G220" s="541"/>
      <c r="H220" s="541"/>
      <c r="I220" s="541"/>
      <c r="J220" s="541"/>
      <c r="K220" s="541"/>
      <c r="L220" s="541"/>
      <c r="M220" s="541"/>
      <c r="N220" s="541"/>
      <c r="O220" s="541"/>
      <c r="P220" s="541"/>
      <c r="Q220" s="541"/>
      <c r="R220" s="541"/>
      <c r="S220" s="541"/>
      <c r="T220" s="541"/>
      <c r="U220" s="541"/>
      <c r="V220" s="541"/>
      <c r="W220" s="541"/>
      <c r="X220" s="541"/>
      <c r="Y220" s="541"/>
      <c r="Z220" s="541"/>
    </row>
    <row r="221" spans="1:26" ht="15.75" customHeight="1" x14ac:dyDescent="0.25">
      <c r="A221" s="541"/>
      <c r="B221" s="541"/>
      <c r="C221" s="541"/>
      <c r="D221" s="541"/>
      <c r="E221" s="541"/>
      <c r="F221" s="541"/>
      <c r="G221" s="541"/>
      <c r="H221" s="541"/>
      <c r="I221" s="541"/>
      <c r="J221" s="541"/>
      <c r="K221" s="541"/>
      <c r="L221" s="541"/>
      <c r="M221" s="541"/>
      <c r="N221" s="541"/>
      <c r="O221" s="541"/>
      <c r="P221" s="541"/>
      <c r="Q221" s="541"/>
      <c r="R221" s="541"/>
      <c r="S221" s="541"/>
      <c r="T221" s="541"/>
      <c r="U221" s="541"/>
      <c r="V221" s="541"/>
      <c r="W221" s="541"/>
      <c r="X221" s="541"/>
      <c r="Y221" s="541"/>
      <c r="Z221" s="541"/>
    </row>
    <row r="222" spans="1:26" ht="15.75" customHeight="1" x14ac:dyDescent="0.25">
      <c r="A222" s="541"/>
      <c r="B222" s="541"/>
      <c r="C222" s="541"/>
      <c r="D222" s="541"/>
      <c r="E222" s="541"/>
      <c r="F222" s="541"/>
      <c r="G222" s="541"/>
      <c r="H222" s="541"/>
      <c r="I222" s="541"/>
      <c r="J222" s="541"/>
      <c r="K222" s="541"/>
      <c r="L222" s="541"/>
      <c r="M222" s="541"/>
      <c r="N222" s="541"/>
      <c r="O222" s="541"/>
      <c r="P222" s="541"/>
      <c r="Q222" s="541"/>
      <c r="R222" s="541"/>
      <c r="S222" s="541"/>
      <c r="T222" s="541"/>
      <c r="U222" s="541"/>
      <c r="V222" s="541"/>
      <c r="W222" s="541"/>
      <c r="X222" s="541"/>
      <c r="Y222" s="541"/>
      <c r="Z222" s="541"/>
    </row>
    <row r="223" spans="1:26" ht="15.75" customHeight="1" x14ac:dyDescent="0.25">
      <c r="A223" s="541"/>
      <c r="B223" s="541"/>
      <c r="C223" s="541"/>
      <c r="D223" s="541"/>
      <c r="E223" s="541"/>
      <c r="F223" s="541"/>
      <c r="G223" s="541"/>
      <c r="H223" s="541"/>
      <c r="I223" s="541"/>
      <c r="J223" s="541"/>
      <c r="K223" s="541"/>
      <c r="L223" s="541"/>
      <c r="M223" s="541"/>
      <c r="N223" s="541"/>
      <c r="O223" s="541"/>
      <c r="P223" s="541"/>
      <c r="Q223" s="541"/>
      <c r="R223" s="541"/>
      <c r="S223" s="541"/>
      <c r="T223" s="541"/>
      <c r="U223" s="541"/>
      <c r="V223" s="541"/>
      <c r="W223" s="541"/>
      <c r="X223" s="541"/>
      <c r="Y223" s="541"/>
      <c r="Z223" s="541"/>
    </row>
    <row r="224" spans="1:26" ht="15.75" customHeight="1" x14ac:dyDescent="0.25">
      <c r="A224" s="541"/>
      <c r="B224" s="541"/>
      <c r="C224" s="541"/>
      <c r="D224" s="541"/>
      <c r="E224" s="541"/>
      <c r="F224" s="541"/>
      <c r="G224" s="541"/>
      <c r="H224" s="541"/>
      <c r="I224" s="541"/>
      <c r="J224" s="541"/>
      <c r="K224" s="541"/>
      <c r="L224" s="541"/>
      <c r="M224" s="541"/>
      <c r="N224" s="541"/>
      <c r="O224" s="541"/>
      <c r="P224" s="541"/>
      <c r="Q224" s="541"/>
      <c r="R224" s="541"/>
      <c r="S224" s="541"/>
      <c r="T224" s="541"/>
      <c r="U224" s="541"/>
      <c r="V224" s="541"/>
      <c r="W224" s="541"/>
      <c r="X224" s="541"/>
      <c r="Y224" s="541"/>
      <c r="Z224" s="541"/>
    </row>
    <row r="225" spans="1:26" ht="15.75" customHeight="1" x14ac:dyDescent="0.25">
      <c r="A225" s="541"/>
      <c r="B225" s="541"/>
      <c r="C225" s="541"/>
      <c r="D225" s="541"/>
      <c r="E225" s="541"/>
      <c r="F225" s="541"/>
      <c r="G225" s="541"/>
      <c r="H225" s="541"/>
      <c r="I225" s="541"/>
      <c r="J225" s="541"/>
      <c r="K225" s="541"/>
      <c r="L225" s="541"/>
      <c r="M225" s="541"/>
      <c r="N225" s="541"/>
      <c r="O225" s="541"/>
      <c r="P225" s="541"/>
      <c r="Q225" s="541"/>
      <c r="R225" s="541"/>
      <c r="S225" s="541"/>
      <c r="T225" s="541"/>
      <c r="U225" s="541"/>
      <c r="V225" s="541"/>
      <c r="W225" s="541"/>
      <c r="X225" s="541"/>
      <c r="Y225" s="541"/>
      <c r="Z225" s="541"/>
    </row>
    <row r="226" spans="1:26" ht="15.75" customHeight="1" x14ac:dyDescent="0.25">
      <c r="A226" s="541"/>
      <c r="B226" s="541"/>
      <c r="C226" s="541"/>
      <c r="D226" s="541"/>
      <c r="E226" s="541"/>
      <c r="F226" s="541"/>
      <c r="G226" s="541"/>
      <c r="H226" s="541"/>
      <c r="I226" s="541"/>
      <c r="J226" s="541"/>
      <c r="K226" s="541"/>
      <c r="L226" s="541"/>
      <c r="M226" s="541"/>
      <c r="N226" s="541"/>
      <c r="O226" s="541"/>
      <c r="P226" s="541"/>
      <c r="Q226" s="541"/>
      <c r="R226" s="541"/>
      <c r="S226" s="541"/>
      <c r="T226" s="541"/>
      <c r="U226" s="541"/>
      <c r="V226" s="541"/>
      <c r="W226" s="541"/>
      <c r="X226" s="541"/>
      <c r="Y226" s="541"/>
      <c r="Z226" s="541"/>
    </row>
    <row r="227" spans="1:26" ht="15.75" customHeight="1" x14ac:dyDescent="0.25">
      <c r="A227" s="541"/>
      <c r="B227" s="541"/>
      <c r="C227" s="541"/>
      <c r="D227" s="541"/>
      <c r="E227" s="541"/>
      <c r="F227" s="541"/>
      <c r="G227" s="541"/>
      <c r="H227" s="541"/>
      <c r="I227" s="541"/>
      <c r="J227" s="541"/>
      <c r="K227" s="541"/>
      <c r="L227" s="541"/>
      <c r="M227" s="541"/>
      <c r="N227" s="541"/>
      <c r="O227" s="541"/>
      <c r="P227" s="541"/>
      <c r="Q227" s="541"/>
      <c r="R227" s="541"/>
      <c r="S227" s="541"/>
      <c r="T227" s="541"/>
      <c r="U227" s="541"/>
      <c r="V227" s="541"/>
      <c r="W227" s="541"/>
      <c r="X227" s="541"/>
      <c r="Y227" s="541"/>
      <c r="Z227" s="541"/>
    </row>
    <row r="228" spans="1:26" ht="15.75" customHeight="1" x14ac:dyDescent="0.25">
      <c r="A228" s="541"/>
      <c r="B228" s="541"/>
      <c r="C228" s="541"/>
      <c r="D228" s="541"/>
      <c r="E228" s="541"/>
      <c r="F228" s="541"/>
      <c r="G228" s="541"/>
      <c r="H228" s="541"/>
      <c r="I228" s="541"/>
      <c r="J228" s="541"/>
      <c r="K228" s="541"/>
      <c r="L228" s="541"/>
      <c r="M228" s="541"/>
      <c r="N228" s="541"/>
      <c r="O228" s="541"/>
      <c r="P228" s="541"/>
      <c r="Q228" s="541"/>
      <c r="R228" s="541"/>
      <c r="S228" s="541"/>
      <c r="T228" s="541"/>
      <c r="U228" s="541"/>
      <c r="V228" s="541"/>
      <c r="W228" s="541"/>
      <c r="X228" s="541"/>
      <c r="Y228" s="541"/>
      <c r="Z228" s="541"/>
    </row>
    <row r="229" spans="1:26" ht="15.75" customHeight="1" x14ac:dyDescent="0.25">
      <c r="A229" s="541"/>
      <c r="B229" s="541"/>
      <c r="C229" s="541"/>
      <c r="D229" s="541"/>
      <c r="E229" s="541"/>
      <c r="F229" s="541"/>
      <c r="G229" s="541"/>
      <c r="H229" s="541"/>
      <c r="I229" s="541"/>
      <c r="J229" s="541"/>
      <c r="K229" s="541"/>
      <c r="L229" s="541"/>
      <c r="M229" s="541"/>
      <c r="N229" s="541"/>
      <c r="O229" s="541"/>
      <c r="P229" s="541"/>
      <c r="Q229" s="541"/>
      <c r="R229" s="541"/>
      <c r="S229" s="541"/>
      <c r="T229" s="541"/>
      <c r="U229" s="541"/>
      <c r="V229" s="541"/>
      <c r="W229" s="541"/>
      <c r="X229" s="541"/>
      <c r="Y229" s="541"/>
      <c r="Z229" s="541"/>
    </row>
    <row r="230" spans="1:26" ht="15.75" customHeight="1" x14ac:dyDescent="0.25">
      <c r="A230" s="541"/>
      <c r="B230" s="541"/>
      <c r="C230" s="541"/>
      <c r="D230" s="541"/>
      <c r="E230" s="541"/>
      <c r="F230" s="541"/>
      <c r="G230" s="541"/>
      <c r="H230" s="541"/>
      <c r="I230" s="541"/>
      <c r="J230" s="541"/>
      <c r="K230" s="541"/>
      <c r="L230" s="541"/>
      <c r="M230" s="541"/>
      <c r="N230" s="541"/>
      <c r="O230" s="541"/>
      <c r="P230" s="541"/>
      <c r="Q230" s="541"/>
      <c r="R230" s="541"/>
      <c r="S230" s="541"/>
      <c r="T230" s="541"/>
      <c r="U230" s="541"/>
      <c r="V230" s="541"/>
      <c r="W230" s="541"/>
      <c r="X230" s="541"/>
      <c r="Y230" s="541"/>
      <c r="Z230" s="541"/>
    </row>
    <row r="231" spans="1:26" ht="15.75" customHeight="1" x14ac:dyDescent="0.25">
      <c r="A231" s="541"/>
      <c r="B231" s="541"/>
      <c r="C231" s="541"/>
      <c r="D231" s="541"/>
      <c r="E231" s="541"/>
      <c r="F231" s="541"/>
      <c r="G231" s="541"/>
      <c r="H231" s="541"/>
      <c r="I231" s="541"/>
      <c r="J231" s="541"/>
      <c r="K231" s="541"/>
      <c r="L231" s="541"/>
      <c r="M231" s="541"/>
      <c r="N231" s="541"/>
      <c r="O231" s="541"/>
      <c r="P231" s="541"/>
      <c r="Q231" s="541"/>
      <c r="R231" s="541"/>
      <c r="S231" s="541"/>
      <c r="T231" s="541"/>
      <c r="U231" s="541"/>
      <c r="V231" s="541"/>
      <c r="W231" s="541"/>
      <c r="X231" s="541"/>
      <c r="Y231" s="541"/>
      <c r="Z231" s="541"/>
    </row>
    <row r="232" spans="1:26" ht="15.75" customHeight="1" x14ac:dyDescent="0.25">
      <c r="A232" s="541"/>
      <c r="B232" s="541"/>
      <c r="C232" s="541"/>
      <c r="D232" s="541"/>
      <c r="E232" s="541"/>
      <c r="F232" s="541"/>
      <c r="G232" s="541"/>
      <c r="H232" s="541"/>
      <c r="I232" s="541"/>
      <c r="J232" s="541"/>
      <c r="K232" s="541"/>
      <c r="L232" s="541"/>
      <c r="M232" s="541"/>
      <c r="N232" s="541"/>
      <c r="O232" s="541"/>
      <c r="P232" s="541"/>
      <c r="Q232" s="541"/>
      <c r="R232" s="541"/>
      <c r="S232" s="541"/>
      <c r="T232" s="541"/>
      <c r="U232" s="541"/>
      <c r="V232" s="541"/>
      <c r="W232" s="541"/>
      <c r="X232" s="541"/>
      <c r="Y232" s="541"/>
      <c r="Z232" s="541"/>
    </row>
    <row r="233" spans="1:26" ht="15.75" customHeight="1" x14ac:dyDescent="0.25">
      <c r="A233" s="541"/>
      <c r="B233" s="541"/>
      <c r="C233" s="541"/>
      <c r="D233" s="541"/>
      <c r="E233" s="541"/>
      <c r="F233" s="541"/>
      <c r="G233" s="541"/>
      <c r="H233" s="541"/>
      <c r="I233" s="541"/>
      <c r="J233" s="541"/>
      <c r="K233" s="541"/>
      <c r="L233" s="541"/>
      <c r="M233" s="541"/>
      <c r="N233" s="541"/>
      <c r="O233" s="541"/>
      <c r="P233" s="541"/>
      <c r="Q233" s="541"/>
      <c r="R233" s="541"/>
      <c r="S233" s="541"/>
      <c r="T233" s="541"/>
      <c r="U233" s="541"/>
      <c r="V233" s="541"/>
      <c r="W233" s="541"/>
      <c r="X233" s="541"/>
      <c r="Y233" s="541"/>
      <c r="Z233" s="541"/>
    </row>
    <row r="234" spans="1:26" ht="15.75" customHeight="1" x14ac:dyDescent="0.25">
      <c r="A234" s="541"/>
      <c r="B234" s="541"/>
      <c r="C234" s="541"/>
      <c r="D234" s="541"/>
      <c r="E234" s="541"/>
      <c r="F234" s="541"/>
      <c r="G234" s="541"/>
      <c r="H234" s="541"/>
      <c r="I234" s="541"/>
      <c r="J234" s="541"/>
      <c r="K234" s="541"/>
      <c r="L234" s="541"/>
      <c r="M234" s="541"/>
      <c r="N234" s="541"/>
      <c r="O234" s="541"/>
      <c r="P234" s="541"/>
      <c r="Q234" s="541"/>
      <c r="R234" s="541"/>
      <c r="S234" s="541"/>
      <c r="T234" s="541"/>
      <c r="U234" s="541"/>
      <c r="V234" s="541"/>
      <c r="W234" s="541"/>
      <c r="X234" s="541"/>
      <c r="Y234" s="541"/>
      <c r="Z234" s="541"/>
    </row>
    <row r="235" spans="1:26" ht="15.75" customHeight="1" x14ac:dyDescent="0.25">
      <c r="A235" s="541"/>
      <c r="B235" s="541"/>
      <c r="C235" s="541"/>
      <c r="D235" s="541"/>
      <c r="E235" s="541"/>
      <c r="F235" s="541"/>
      <c r="G235" s="541"/>
      <c r="H235" s="541"/>
      <c r="I235" s="541"/>
      <c r="J235" s="541"/>
      <c r="K235" s="541"/>
      <c r="L235" s="541"/>
      <c r="M235" s="541"/>
      <c r="N235" s="541"/>
      <c r="O235" s="541"/>
      <c r="P235" s="541"/>
      <c r="Q235" s="541"/>
      <c r="R235" s="541"/>
      <c r="S235" s="541"/>
      <c r="T235" s="541"/>
      <c r="U235" s="541"/>
      <c r="V235" s="541"/>
      <c r="W235" s="541"/>
      <c r="X235" s="541"/>
      <c r="Y235" s="541"/>
      <c r="Z235" s="541"/>
    </row>
    <row r="236" spans="1:26" ht="15.75" customHeight="1" x14ac:dyDescent="0.25">
      <c r="A236" s="541"/>
      <c r="B236" s="541"/>
      <c r="C236" s="541"/>
      <c r="D236" s="541"/>
      <c r="E236" s="541"/>
      <c r="F236" s="541"/>
      <c r="G236" s="541"/>
      <c r="H236" s="541"/>
      <c r="I236" s="541"/>
      <c r="J236" s="541"/>
      <c r="K236" s="541"/>
      <c r="L236" s="541"/>
      <c r="M236" s="541"/>
      <c r="N236" s="541"/>
      <c r="O236" s="541"/>
      <c r="P236" s="541"/>
      <c r="Q236" s="541"/>
      <c r="R236" s="541"/>
      <c r="S236" s="541"/>
      <c r="T236" s="541"/>
      <c r="U236" s="541"/>
      <c r="V236" s="541"/>
      <c r="W236" s="541"/>
      <c r="X236" s="541"/>
      <c r="Y236" s="541"/>
      <c r="Z236" s="541"/>
    </row>
    <row r="237" spans="1:26" ht="15.75" customHeight="1" x14ac:dyDescent="0.25">
      <c r="A237" s="541"/>
      <c r="B237" s="541"/>
      <c r="C237" s="541"/>
      <c r="D237" s="541"/>
      <c r="E237" s="541"/>
      <c r="F237" s="541"/>
      <c r="G237" s="541"/>
      <c r="H237" s="541"/>
      <c r="I237" s="541"/>
      <c r="J237" s="541"/>
      <c r="K237" s="541"/>
      <c r="L237" s="541"/>
      <c r="M237" s="541"/>
      <c r="N237" s="541"/>
      <c r="O237" s="541"/>
      <c r="P237" s="541"/>
      <c r="Q237" s="541"/>
      <c r="R237" s="541"/>
      <c r="S237" s="541"/>
      <c r="T237" s="541"/>
      <c r="U237" s="541"/>
      <c r="V237" s="541"/>
      <c r="W237" s="541"/>
      <c r="X237" s="541"/>
      <c r="Y237" s="541"/>
      <c r="Z237" s="541"/>
    </row>
    <row r="238" spans="1:26" ht="15.75" customHeight="1" x14ac:dyDescent="0.25">
      <c r="A238" s="541"/>
      <c r="B238" s="541"/>
      <c r="C238" s="541"/>
      <c r="D238" s="541"/>
      <c r="E238" s="541"/>
      <c r="F238" s="541"/>
      <c r="G238" s="541"/>
      <c r="H238" s="541"/>
      <c r="I238" s="541"/>
      <c r="J238" s="541"/>
      <c r="K238" s="541"/>
      <c r="L238" s="541"/>
      <c r="M238" s="541"/>
      <c r="N238" s="541"/>
      <c r="O238" s="541"/>
      <c r="P238" s="541"/>
      <c r="Q238" s="541"/>
      <c r="R238" s="541"/>
      <c r="S238" s="541"/>
      <c r="T238" s="541"/>
      <c r="U238" s="541"/>
      <c r="V238" s="541"/>
      <c r="W238" s="541"/>
      <c r="X238" s="541"/>
      <c r="Y238" s="541"/>
      <c r="Z238" s="541"/>
    </row>
    <row r="239" spans="1:26" ht="15.75" customHeight="1" x14ac:dyDescent="0.25">
      <c r="A239" s="541"/>
      <c r="B239" s="541"/>
      <c r="C239" s="541"/>
      <c r="D239" s="541"/>
      <c r="E239" s="541"/>
      <c r="F239" s="541"/>
      <c r="G239" s="541"/>
      <c r="H239" s="541"/>
      <c r="I239" s="541"/>
      <c r="J239" s="541"/>
      <c r="K239" s="541"/>
      <c r="L239" s="541"/>
      <c r="M239" s="541"/>
      <c r="N239" s="541"/>
      <c r="O239" s="541"/>
      <c r="P239" s="541"/>
      <c r="Q239" s="541"/>
      <c r="R239" s="541"/>
      <c r="S239" s="541"/>
      <c r="T239" s="541"/>
      <c r="U239" s="541"/>
      <c r="V239" s="541"/>
      <c r="W239" s="541"/>
      <c r="X239" s="541"/>
      <c r="Y239" s="541"/>
      <c r="Z239" s="541"/>
    </row>
    <row r="240" spans="1:26" ht="15.75" customHeight="1" x14ac:dyDescent="0.25">
      <c r="A240" s="541"/>
      <c r="B240" s="541"/>
      <c r="C240" s="541"/>
      <c r="D240" s="541"/>
      <c r="E240" s="541"/>
      <c r="F240" s="541"/>
      <c r="G240" s="541"/>
      <c r="H240" s="541"/>
      <c r="I240" s="541"/>
      <c r="J240" s="541"/>
      <c r="K240" s="541"/>
      <c r="L240" s="541"/>
      <c r="M240" s="541"/>
      <c r="N240" s="541"/>
      <c r="O240" s="541"/>
      <c r="P240" s="541"/>
      <c r="Q240" s="541"/>
      <c r="R240" s="541"/>
      <c r="S240" s="541"/>
      <c r="T240" s="541"/>
      <c r="U240" s="541"/>
      <c r="V240" s="541"/>
      <c r="W240" s="541"/>
      <c r="X240" s="541"/>
      <c r="Y240" s="541"/>
      <c r="Z240" s="541"/>
    </row>
    <row r="241" spans="1:26" ht="15.75" customHeight="1" x14ac:dyDescent="0.25">
      <c r="A241" s="541"/>
      <c r="B241" s="541"/>
      <c r="C241" s="541"/>
      <c r="D241" s="541"/>
      <c r="E241" s="541"/>
      <c r="F241" s="541"/>
      <c r="G241" s="541"/>
      <c r="H241" s="541"/>
      <c r="I241" s="541"/>
      <c r="J241" s="541"/>
      <c r="K241" s="541"/>
      <c r="L241" s="541"/>
      <c r="M241" s="541"/>
      <c r="N241" s="541"/>
      <c r="O241" s="541"/>
      <c r="P241" s="541"/>
      <c r="Q241" s="541"/>
      <c r="R241" s="541"/>
      <c r="S241" s="541"/>
      <c r="T241" s="541"/>
      <c r="U241" s="541"/>
      <c r="V241" s="541"/>
      <c r="W241" s="541"/>
      <c r="X241" s="541"/>
      <c r="Y241" s="541"/>
      <c r="Z241" s="541"/>
    </row>
    <row r="242" spans="1:26" ht="15.75" customHeight="1" x14ac:dyDescent="0.25">
      <c r="A242" s="541"/>
      <c r="B242" s="541"/>
      <c r="C242" s="541"/>
      <c r="D242" s="541"/>
      <c r="E242" s="541"/>
      <c r="F242" s="541"/>
      <c r="G242" s="541"/>
      <c r="H242" s="541"/>
      <c r="I242" s="541"/>
      <c r="J242" s="541"/>
      <c r="K242" s="541"/>
      <c r="L242" s="541"/>
      <c r="M242" s="541"/>
      <c r="N242" s="541"/>
      <c r="O242" s="541"/>
      <c r="P242" s="541"/>
      <c r="Q242" s="541"/>
      <c r="R242" s="541"/>
      <c r="S242" s="541"/>
      <c r="T242" s="541"/>
      <c r="U242" s="541"/>
      <c r="V242" s="541"/>
      <c r="W242" s="541"/>
      <c r="X242" s="541"/>
      <c r="Y242" s="541"/>
      <c r="Z242" s="541"/>
    </row>
    <row r="243" spans="1:26" ht="15.75" customHeight="1" x14ac:dyDescent="0.25">
      <c r="A243" s="541"/>
      <c r="B243" s="541"/>
      <c r="C243" s="541"/>
      <c r="D243" s="541"/>
      <c r="E243" s="541"/>
      <c r="F243" s="541"/>
      <c r="G243" s="541"/>
      <c r="H243" s="541"/>
      <c r="I243" s="541"/>
      <c r="J243" s="541"/>
      <c r="K243" s="541"/>
      <c r="L243" s="541"/>
      <c r="M243" s="541"/>
      <c r="N243" s="541"/>
      <c r="O243" s="541"/>
      <c r="P243" s="541"/>
      <c r="Q243" s="541"/>
      <c r="R243" s="541"/>
      <c r="S243" s="541"/>
      <c r="T243" s="541"/>
      <c r="U243" s="541"/>
      <c r="V243" s="541"/>
      <c r="W243" s="541"/>
      <c r="X243" s="541"/>
      <c r="Y243" s="541"/>
      <c r="Z243" s="541"/>
    </row>
    <row r="244" spans="1:26" ht="15.75" customHeight="1" x14ac:dyDescent="0.25">
      <c r="A244" s="541"/>
      <c r="B244" s="541"/>
      <c r="C244" s="541"/>
      <c r="D244" s="541"/>
      <c r="E244" s="541"/>
      <c r="F244" s="541"/>
      <c r="G244" s="541"/>
      <c r="H244" s="541"/>
      <c r="I244" s="541"/>
      <c r="J244" s="541"/>
      <c r="K244" s="541"/>
      <c r="L244" s="541"/>
      <c r="M244" s="541"/>
      <c r="N244" s="541"/>
      <c r="O244" s="541"/>
      <c r="P244" s="541"/>
      <c r="Q244" s="541"/>
      <c r="R244" s="541"/>
      <c r="S244" s="541"/>
      <c r="T244" s="541"/>
      <c r="U244" s="541"/>
      <c r="V244" s="541"/>
      <c r="W244" s="541"/>
      <c r="X244" s="541"/>
      <c r="Y244" s="541"/>
      <c r="Z244" s="541"/>
    </row>
    <row r="245" spans="1:26" ht="15.75" customHeight="1" x14ac:dyDescent="0.25">
      <c r="A245" s="541"/>
      <c r="B245" s="541"/>
      <c r="C245" s="541"/>
      <c r="D245" s="541"/>
      <c r="E245" s="541"/>
      <c r="F245" s="541"/>
      <c r="G245" s="541"/>
      <c r="H245" s="541"/>
      <c r="I245" s="541"/>
      <c r="J245" s="541"/>
      <c r="K245" s="541"/>
      <c r="L245" s="541"/>
      <c r="M245" s="541"/>
      <c r="N245" s="541"/>
      <c r="O245" s="541"/>
      <c r="P245" s="541"/>
      <c r="Q245" s="541"/>
      <c r="R245" s="541"/>
      <c r="S245" s="541"/>
      <c r="T245" s="541"/>
      <c r="U245" s="541"/>
      <c r="V245" s="541"/>
      <c r="W245" s="541"/>
      <c r="X245" s="541"/>
      <c r="Y245" s="541"/>
      <c r="Z245" s="541"/>
    </row>
    <row r="246" spans="1:26" ht="15.75" customHeight="1" x14ac:dyDescent="0.25">
      <c r="A246" s="541"/>
      <c r="B246" s="541"/>
      <c r="C246" s="541"/>
      <c r="D246" s="541"/>
      <c r="E246" s="541"/>
      <c r="F246" s="541"/>
      <c r="G246" s="541"/>
      <c r="H246" s="541"/>
      <c r="I246" s="541"/>
      <c r="J246" s="541"/>
      <c r="K246" s="541"/>
      <c r="L246" s="541"/>
      <c r="M246" s="541"/>
      <c r="N246" s="541"/>
      <c r="O246" s="541"/>
      <c r="P246" s="541"/>
      <c r="Q246" s="541"/>
      <c r="R246" s="541"/>
      <c r="S246" s="541"/>
      <c r="T246" s="541"/>
      <c r="U246" s="541"/>
      <c r="V246" s="541"/>
      <c r="W246" s="541"/>
      <c r="X246" s="541"/>
      <c r="Y246" s="541"/>
      <c r="Z246" s="541"/>
    </row>
    <row r="247" spans="1:26" ht="15.75" customHeight="1" x14ac:dyDescent="0.25">
      <c r="A247" s="541"/>
      <c r="B247" s="541"/>
      <c r="C247" s="541"/>
      <c r="D247" s="541"/>
      <c r="E247" s="541"/>
      <c r="F247" s="541"/>
      <c r="G247" s="541"/>
      <c r="H247" s="541"/>
      <c r="I247" s="541"/>
      <c r="J247" s="541"/>
      <c r="K247" s="541"/>
      <c r="L247" s="541"/>
      <c r="M247" s="541"/>
      <c r="N247" s="541"/>
      <c r="O247" s="541"/>
      <c r="P247" s="541"/>
      <c r="Q247" s="541"/>
      <c r="R247" s="541"/>
      <c r="S247" s="541"/>
      <c r="T247" s="541"/>
      <c r="U247" s="541"/>
      <c r="V247" s="541"/>
      <c r="W247" s="541"/>
      <c r="X247" s="541"/>
      <c r="Y247" s="541"/>
      <c r="Z247" s="541"/>
    </row>
    <row r="248" spans="1:26" ht="15.75" customHeight="1" x14ac:dyDescent="0.25">
      <c r="A248" s="541"/>
      <c r="B248" s="541"/>
      <c r="C248" s="541"/>
      <c r="D248" s="541"/>
      <c r="E248" s="541"/>
      <c r="F248" s="541"/>
      <c r="G248" s="541"/>
      <c r="H248" s="541"/>
      <c r="I248" s="541"/>
      <c r="J248" s="541"/>
      <c r="K248" s="541"/>
      <c r="L248" s="541"/>
      <c r="M248" s="541"/>
      <c r="N248" s="541"/>
      <c r="O248" s="541"/>
      <c r="P248" s="541"/>
      <c r="Q248" s="541"/>
      <c r="R248" s="541"/>
      <c r="S248" s="541"/>
      <c r="T248" s="541"/>
      <c r="U248" s="541"/>
      <c r="V248" s="541"/>
      <c r="W248" s="541"/>
      <c r="X248" s="541"/>
      <c r="Y248" s="541"/>
      <c r="Z248" s="541"/>
    </row>
    <row r="249" spans="1:26" ht="15.75" customHeight="1" x14ac:dyDescent="0.25">
      <c r="A249" s="541"/>
      <c r="B249" s="541"/>
      <c r="C249" s="541"/>
      <c r="D249" s="541"/>
      <c r="E249" s="541"/>
      <c r="F249" s="541"/>
      <c r="G249" s="541"/>
      <c r="H249" s="541"/>
      <c r="I249" s="541"/>
      <c r="J249" s="541"/>
      <c r="K249" s="541"/>
      <c r="L249" s="541"/>
      <c r="M249" s="541"/>
      <c r="N249" s="541"/>
      <c r="O249" s="541"/>
      <c r="P249" s="541"/>
      <c r="Q249" s="541"/>
      <c r="R249" s="541"/>
      <c r="S249" s="541"/>
      <c r="T249" s="541"/>
      <c r="U249" s="541"/>
      <c r="V249" s="541"/>
      <c r="W249" s="541"/>
      <c r="X249" s="541"/>
      <c r="Y249" s="541"/>
      <c r="Z249" s="541"/>
    </row>
    <row r="250" spans="1:26" ht="15.75" customHeight="1" x14ac:dyDescent="0.25">
      <c r="A250" s="541"/>
      <c r="B250" s="541"/>
      <c r="C250" s="541"/>
      <c r="D250" s="541"/>
      <c r="E250" s="541"/>
      <c r="F250" s="541"/>
      <c r="G250" s="541"/>
      <c r="H250" s="541"/>
      <c r="I250" s="541"/>
      <c r="J250" s="541"/>
      <c r="K250" s="541"/>
      <c r="L250" s="541"/>
      <c r="M250" s="541"/>
      <c r="N250" s="541"/>
      <c r="O250" s="541"/>
      <c r="P250" s="541"/>
      <c r="Q250" s="541"/>
      <c r="R250" s="541"/>
      <c r="S250" s="541"/>
      <c r="T250" s="541"/>
      <c r="U250" s="541"/>
      <c r="V250" s="541"/>
      <c r="W250" s="541"/>
      <c r="X250" s="541"/>
      <c r="Y250" s="541"/>
      <c r="Z250" s="541"/>
    </row>
    <row r="251" spans="1:26" ht="15.75" customHeight="1" x14ac:dyDescent="0.25">
      <c r="A251" s="541"/>
      <c r="B251" s="541"/>
      <c r="C251" s="541"/>
      <c r="D251" s="541"/>
      <c r="E251" s="541"/>
      <c r="F251" s="541"/>
      <c r="G251" s="541"/>
      <c r="H251" s="541"/>
      <c r="I251" s="541"/>
      <c r="J251" s="541"/>
      <c r="K251" s="541"/>
      <c r="L251" s="541"/>
      <c r="M251" s="541"/>
      <c r="N251" s="541"/>
      <c r="O251" s="541"/>
      <c r="P251" s="541"/>
      <c r="Q251" s="541"/>
      <c r="R251" s="541"/>
      <c r="S251" s="541"/>
      <c r="T251" s="541"/>
      <c r="U251" s="541"/>
      <c r="V251" s="541"/>
      <c r="W251" s="541"/>
      <c r="X251" s="541"/>
      <c r="Y251" s="541"/>
      <c r="Z251" s="541"/>
    </row>
    <row r="252" spans="1:26" ht="15.75" customHeight="1" x14ac:dyDescent="0.25">
      <c r="A252" s="541"/>
      <c r="B252" s="541"/>
      <c r="C252" s="541"/>
      <c r="D252" s="541"/>
      <c r="E252" s="541"/>
      <c r="F252" s="541"/>
      <c r="G252" s="541"/>
      <c r="H252" s="541"/>
      <c r="I252" s="541"/>
      <c r="J252" s="541"/>
      <c r="K252" s="541"/>
      <c r="L252" s="541"/>
      <c r="M252" s="541"/>
      <c r="N252" s="541"/>
      <c r="O252" s="541"/>
      <c r="P252" s="541"/>
      <c r="Q252" s="541"/>
      <c r="R252" s="541"/>
      <c r="S252" s="541"/>
      <c r="T252" s="541"/>
      <c r="U252" s="541"/>
      <c r="V252" s="541"/>
      <c r="W252" s="541"/>
      <c r="X252" s="541"/>
      <c r="Y252" s="541"/>
      <c r="Z252" s="541"/>
    </row>
    <row r="253" spans="1:26" ht="15.75" customHeight="1" x14ac:dyDescent="0.25">
      <c r="A253" s="541"/>
      <c r="B253" s="541"/>
      <c r="C253" s="541"/>
      <c r="D253" s="541"/>
      <c r="E253" s="541"/>
      <c r="F253" s="541"/>
      <c r="G253" s="541"/>
      <c r="H253" s="541"/>
      <c r="I253" s="541"/>
      <c r="J253" s="541"/>
      <c r="K253" s="541"/>
      <c r="L253" s="541"/>
      <c r="M253" s="541"/>
      <c r="N253" s="541"/>
      <c r="O253" s="541"/>
      <c r="P253" s="541"/>
      <c r="Q253" s="541"/>
      <c r="R253" s="541"/>
      <c r="S253" s="541"/>
      <c r="T253" s="541"/>
      <c r="U253" s="541"/>
      <c r="V253" s="541"/>
      <c r="W253" s="541"/>
      <c r="X253" s="541"/>
      <c r="Y253" s="541"/>
      <c r="Z253" s="541"/>
    </row>
    <row r="254" spans="1:26" ht="15.75" customHeight="1" x14ac:dyDescent="0.25">
      <c r="A254" s="541"/>
      <c r="B254" s="541"/>
      <c r="C254" s="541"/>
      <c r="D254" s="541"/>
      <c r="E254" s="541"/>
      <c r="F254" s="541"/>
      <c r="G254" s="541"/>
      <c r="H254" s="541"/>
      <c r="I254" s="541"/>
      <c r="J254" s="541"/>
      <c r="K254" s="541"/>
      <c r="L254" s="541"/>
      <c r="M254" s="541"/>
      <c r="N254" s="541"/>
      <c r="O254" s="541"/>
      <c r="P254" s="541"/>
      <c r="Q254" s="541"/>
      <c r="R254" s="541"/>
      <c r="S254" s="541"/>
      <c r="T254" s="541"/>
      <c r="U254" s="541"/>
      <c r="V254" s="541"/>
      <c r="W254" s="541"/>
      <c r="X254" s="541"/>
      <c r="Y254" s="541"/>
      <c r="Z254" s="541"/>
    </row>
    <row r="255" spans="1:26" ht="15.75" customHeight="1" x14ac:dyDescent="0.25">
      <c r="A255" s="541"/>
      <c r="B255" s="541"/>
      <c r="C255" s="541"/>
      <c r="D255" s="541"/>
      <c r="E255" s="541"/>
      <c r="F255" s="541"/>
      <c r="G255" s="541"/>
      <c r="H255" s="541"/>
      <c r="I255" s="541"/>
      <c r="J255" s="541"/>
      <c r="K255" s="541"/>
      <c r="L255" s="541"/>
      <c r="M255" s="541"/>
      <c r="N255" s="541"/>
      <c r="O255" s="541"/>
      <c r="P255" s="541"/>
      <c r="Q255" s="541"/>
      <c r="R255" s="541"/>
      <c r="S255" s="541"/>
      <c r="T255" s="541"/>
      <c r="U255" s="541"/>
      <c r="V255" s="541"/>
      <c r="W255" s="541"/>
      <c r="X255" s="541"/>
      <c r="Y255" s="541"/>
      <c r="Z255" s="541"/>
    </row>
    <row r="256" spans="1:26" ht="15.75" customHeight="1" x14ac:dyDescent="0.25">
      <c r="A256" s="541"/>
      <c r="B256" s="541"/>
      <c r="C256" s="541"/>
      <c r="D256" s="541"/>
      <c r="E256" s="541"/>
      <c r="F256" s="541"/>
      <c r="G256" s="541"/>
      <c r="H256" s="541"/>
      <c r="I256" s="541"/>
      <c r="J256" s="541"/>
      <c r="K256" s="541"/>
      <c r="L256" s="541"/>
      <c r="M256" s="541"/>
      <c r="N256" s="541"/>
      <c r="O256" s="541"/>
      <c r="P256" s="541"/>
      <c r="Q256" s="541"/>
      <c r="R256" s="541"/>
      <c r="S256" s="541"/>
      <c r="T256" s="541"/>
      <c r="U256" s="541"/>
      <c r="V256" s="541"/>
      <c r="W256" s="541"/>
      <c r="X256" s="541"/>
      <c r="Y256" s="541"/>
      <c r="Z256" s="541"/>
    </row>
    <row r="257" spans="1:26" ht="15.75" customHeight="1" x14ac:dyDescent="0.25">
      <c r="A257" s="541"/>
      <c r="B257" s="541"/>
      <c r="C257" s="541"/>
      <c r="D257" s="541"/>
      <c r="E257" s="541"/>
      <c r="F257" s="541"/>
      <c r="G257" s="541"/>
      <c r="H257" s="541"/>
      <c r="I257" s="541"/>
      <c r="J257" s="541"/>
      <c r="K257" s="541"/>
      <c r="L257" s="541"/>
      <c r="M257" s="541"/>
      <c r="N257" s="541"/>
      <c r="O257" s="541"/>
      <c r="P257" s="541"/>
      <c r="Q257" s="541"/>
      <c r="R257" s="541"/>
      <c r="S257" s="541"/>
      <c r="T257" s="541"/>
      <c r="U257" s="541"/>
      <c r="V257" s="541"/>
      <c r="W257" s="541"/>
      <c r="X257" s="541"/>
      <c r="Y257" s="541"/>
      <c r="Z257" s="541"/>
    </row>
    <row r="258" spans="1:26" ht="15.75" customHeight="1" x14ac:dyDescent="0.25">
      <c r="A258" s="541"/>
      <c r="B258" s="541"/>
      <c r="C258" s="541"/>
      <c r="D258" s="541"/>
      <c r="E258" s="541"/>
      <c r="F258" s="541"/>
      <c r="G258" s="541"/>
      <c r="H258" s="541"/>
      <c r="I258" s="541"/>
      <c r="J258" s="541"/>
      <c r="K258" s="541"/>
      <c r="L258" s="541"/>
      <c r="M258" s="541"/>
      <c r="N258" s="541"/>
      <c r="O258" s="541"/>
      <c r="P258" s="541"/>
      <c r="Q258" s="541"/>
      <c r="R258" s="541"/>
      <c r="S258" s="541"/>
      <c r="T258" s="541"/>
      <c r="U258" s="541"/>
      <c r="V258" s="541"/>
      <c r="W258" s="541"/>
      <c r="X258" s="541"/>
      <c r="Y258" s="541"/>
      <c r="Z258" s="541"/>
    </row>
    <row r="259" spans="1:26" ht="15.75" customHeight="1" x14ac:dyDescent="0.25">
      <c r="A259" s="541"/>
      <c r="B259" s="541"/>
      <c r="C259" s="541"/>
      <c r="D259" s="541"/>
      <c r="E259" s="541"/>
      <c r="F259" s="541"/>
      <c r="G259" s="541"/>
      <c r="H259" s="541"/>
      <c r="I259" s="541"/>
      <c r="J259" s="541"/>
      <c r="K259" s="541"/>
      <c r="L259" s="541"/>
      <c r="M259" s="541"/>
      <c r="N259" s="541"/>
      <c r="O259" s="541"/>
      <c r="P259" s="541"/>
      <c r="Q259" s="541"/>
      <c r="R259" s="541"/>
      <c r="S259" s="541"/>
      <c r="T259" s="541"/>
      <c r="U259" s="541"/>
      <c r="V259" s="541"/>
      <c r="W259" s="541"/>
      <c r="X259" s="541"/>
      <c r="Y259" s="541"/>
      <c r="Z259" s="541"/>
    </row>
    <row r="260" spans="1:26" ht="15.75" customHeight="1" x14ac:dyDescent="0.25">
      <c r="A260" s="541"/>
      <c r="B260" s="541"/>
      <c r="C260" s="541"/>
      <c r="D260" s="541"/>
      <c r="E260" s="541"/>
      <c r="F260" s="541"/>
      <c r="G260" s="541"/>
      <c r="H260" s="541"/>
      <c r="I260" s="541"/>
      <c r="J260" s="541"/>
      <c r="K260" s="541"/>
      <c r="L260" s="541"/>
      <c r="M260" s="541"/>
      <c r="N260" s="541"/>
      <c r="O260" s="541"/>
      <c r="P260" s="541"/>
      <c r="Q260" s="541"/>
      <c r="R260" s="541"/>
      <c r="S260" s="541"/>
      <c r="T260" s="541"/>
      <c r="U260" s="541"/>
      <c r="V260" s="541"/>
      <c r="W260" s="541"/>
      <c r="X260" s="541"/>
      <c r="Y260" s="541"/>
      <c r="Z260" s="541"/>
    </row>
    <row r="261" spans="1:26" ht="15.75" customHeight="1" x14ac:dyDescent="0.25">
      <c r="A261" s="541"/>
      <c r="B261" s="541"/>
      <c r="C261" s="541"/>
      <c r="D261" s="541"/>
      <c r="E261" s="541"/>
      <c r="F261" s="541"/>
      <c r="G261" s="541"/>
      <c r="H261" s="541"/>
      <c r="I261" s="541"/>
      <c r="J261" s="541"/>
      <c r="K261" s="541"/>
      <c r="L261" s="541"/>
      <c r="M261" s="541"/>
      <c r="N261" s="541"/>
      <c r="O261" s="541"/>
      <c r="P261" s="541"/>
      <c r="Q261" s="541"/>
      <c r="R261" s="541"/>
      <c r="S261" s="541"/>
      <c r="T261" s="541"/>
      <c r="U261" s="541"/>
      <c r="V261" s="541"/>
      <c r="W261" s="541"/>
      <c r="X261" s="541"/>
      <c r="Y261" s="541"/>
      <c r="Z261" s="541"/>
    </row>
    <row r="262" spans="1:26" ht="15.75" customHeight="1" x14ac:dyDescent="0.25">
      <c r="A262" s="541"/>
      <c r="B262" s="541"/>
      <c r="C262" s="541"/>
      <c r="D262" s="541"/>
      <c r="E262" s="541"/>
      <c r="F262" s="541"/>
      <c r="G262" s="541"/>
      <c r="H262" s="541"/>
      <c r="I262" s="541"/>
      <c r="J262" s="541"/>
      <c r="K262" s="541"/>
      <c r="L262" s="541"/>
      <c r="M262" s="541"/>
      <c r="N262" s="541"/>
      <c r="O262" s="541"/>
      <c r="P262" s="541"/>
      <c r="Q262" s="541"/>
      <c r="R262" s="541"/>
      <c r="S262" s="541"/>
      <c r="T262" s="541"/>
      <c r="U262" s="541"/>
      <c r="V262" s="541"/>
      <c r="W262" s="541"/>
      <c r="X262" s="541"/>
      <c r="Y262" s="541"/>
      <c r="Z262" s="541"/>
    </row>
    <row r="263" spans="1:26" ht="15.75" customHeight="1" x14ac:dyDescent="0.25">
      <c r="A263" s="541"/>
      <c r="B263" s="541"/>
      <c r="C263" s="541"/>
      <c r="D263" s="541"/>
      <c r="E263" s="541"/>
      <c r="F263" s="541"/>
      <c r="G263" s="541"/>
      <c r="H263" s="541"/>
      <c r="I263" s="541"/>
      <c r="J263" s="541"/>
      <c r="K263" s="541"/>
      <c r="L263" s="541"/>
      <c r="M263" s="541"/>
      <c r="N263" s="541"/>
      <c r="O263" s="541"/>
      <c r="P263" s="541"/>
      <c r="Q263" s="541"/>
      <c r="R263" s="541"/>
      <c r="S263" s="541"/>
      <c r="T263" s="541"/>
      <c r="U263" s="541"/>
      <c r="V263" s="541"/>
      <c r="W263" s="541"/>
      <c r="X263" s="541"/>
      <c r="Y263" s="541"/>
      <c r="Z263" s="541"/>
    </row>
    <row r="264" spans="1:26" ht="15.75" customHeight="1" x14ac:dyDescent="0.25">
      <c r="A264" s="541"/>
      <c r="B264" s="541"/>
      <c r="C264" s="541"/>
      <c r="D264" s="541"/>
      <c r="E264" s="541"/>
      <c r="F264" s="541"/>
      <c r="G264" s="541"/>
      <c r="H264" s="541"/>
      <c r="I264" s="541"/>
      <c r="J264" s="541"/>
      <c r="K264" s="541"/>
      <c r="L264" s="541"/>
      <c r="M264" s="541"/>
      <c r="N264" s="541"/>
      <c r="O264" s="541"/>
      <c r="P264" s="541"/>
      <c r="Q264" s="541"/>
      <c r="R264" s="541"/>
      <c r="S264" s="541"/>
      <c r="T264" s="541"/>
      <c r="U264" s="541"/>
      <c r="V264" s="541"/>
      <c r="W264" s="541"/>
      <c r="X264" s="541"/>
      <c r="Y264" s="541"/>
      <c r="Z264" s="541"/>
    </row>
    <row r="265" spans="1:26" ht="15.75" customHeight="1" x14ac:dyDescent="0.25">
      <c r="A265" s="541"/>
      <c r="B265" s="541"/>
      <c r="C265" s="541"/>
      <c r="D265" s="541"/>
      <c r="E265" s="541"/>
      <c r="F265" s="541"/>
      <c r="G265" s="541"/>
      <c r="H265" s="541"/>
      <c r="I265" s="541"/>
      <c r="J265" s="541"/>
      <c r="K265" s="541"/>
      <c r="L265" s="541"/>
      <c r="M265" s="541"/>
      <c r="N265" s="541"/>
      <c r="O265" s="541"/>
      <c r="P265" s="541"/>
      <c r="Q265" s="541"/>
      <c r="R265" s="541"/>
      <c r="S265" s="541"/>
      <c r="T265" s="541"/>
      <c r="U265" s="541"/>
      <c r="V265" s="541"/>
      <c r="W265" s="541"/>
      <c r="X265" s="541"/>
      <c r="Y265" s="541"/>
      <c r="Z265" s="541"/>
    </row>
    <row r="266" spans="1:26" ht="15.75" customHeight="1" x14ac:dyDescent="0.25">
      <c r="A266" s="541"/>
      <c r="B266" s="541"/>
      <c r="C266" s="541"/>
      <c r="D266" s="541"/>
      <c r="E266" s="541"/>
      <c r="F266" s="541"/>
      <c r="G266" s="541"/>
      <c r="H266" s="541"/>
      <c r="I266" s="541"/>
      <c r="J266" s="541"/>
      <c r="K266" s="541"/>
      <c r="L266" s="541"/>
      <c r="M266" s="541"/>
      <c r="N266" s="541"/>
      <c r="O266" s="541"/>
      <c r="P266" s="541"/>
      <c r="Q266" s="541"/>
      <c r="R266" s="541"/>
      <c r="S266" s="541"/>
      <c r="T266" s="541"/>
      <c r="U266" s="541"/>
      <c r="V266" s="541"/>
      <c r="W266" s="541"/>
      <c r="X266" s="541"/>
      <c r="Y266" s="541"/>
      <c r="Z266" s="541"/>
    </row>
    <row r="267" spans="1:26" ht="15.75" customHeight="1" x14ac:dyDescent="0.25">
      <c r="A267" s="541"/>
      <c r="B267" s="541"/>
      <c r="C267" s="541"/>
      <c r="D267" s="541"/>
      <c r="E267" s="541"/>
      <c r="F267" s="541"/>
      <c r="G267" s="541"/>
      <c r="H267" s="541"/>
      <c r="I267" s="541"/>
      <c r="J267" s="541"/>
      <c r="K267" s="541"/>
      <c r="L267" s="541"/>
      <c r="M267" s="541"/>
      <c r="N267" s="541"/>
      <c r="O267" s="541"/>
      <c r="P267" s="541"/>
      <c r="Q267" s="541"/>
      <c r="R267" s="541"/>
      <c r="S267" s="541"/>
      <c r="T267" s="541"/>
      <c r="U267" s="541"/>
      <c r="V267" s="541"/>
      <c r="W267" s="541"/>
      <c r="X267" s="541"/>
      <c r="Y267" s="541"/>
      <c r="Z267" s="541"/>
    </row>
    <row r="268" spans="1:26" ht="15.75" customHeight="1" x14ac:dyDescent="0.25">
      <c r="A268" s="541"/>
      <c r="B268" s="541"/>
      <c r="C268" s="541"/>
      <c r="D268" s="541"/>
      <c r="E268" s="541"/>
      <c r="F268" s="541"/>
      <c r="G268" s="541"/>
      <c r="H268" s="541"/>
      <c r="I268" s="541"/>
      <c r="J268" s="541"/>
      <c r="K268" s="541"/>
      <c r="L268" s="541"/>
      <c r="M268" s="541"/>
      <c r="N268" s="541"/>
      <c r="O268" s="541"/>
      <c r="P268" s="541"/>
      <c r="Q268" s="541"/>
      <c r="R268" s="541"/>
      <c r="S268" s="541"/>
      <c r="T268" s="541"/>
      <c r="U268" s="541"/>
      <c r="V268" s="541"/>
      <c r="W268" s="541"/>
      <c r="X268" s="541"/>
      <c r="Y268" s="541"/>
      <c r="Z268" s="541"/>
    </row>
    <row r="269" spans="1:26" ht="15.75" customHeight="1" x14ac:dyDescent="0.25">
      <c r="A269" s="541"/>
      <c r="B269" s="541"/>
      <c r="C269" s="541"/>
      <c r="D269" s="541"/>
      <c r="E269" s="541"/>
      <c r="F269" s="541"/>
      <c r="G269" s="541"/>
      <c r="H269" s="541"/>
      <c r="I269" s="541"/>
      <c r="J269" s="541"/>
      <c r="K269" s="541"/>
      <c r="L269" s="541"/>
      <c r="M269" s="541"/>
      <c r="N269" s="541"/>
      <c r="O269" s="541"/>
      <c r="P269" s="541"/>
      <c r="Q269" s="541"/>
      <c r="R269" s="541"/>
      <c r="S269" s="541"/>
      <c r="T269" s="541"/>
      <c r="U269" s="541"/>
      <c r="V269" s="541"/>
      <c r="W269" s="541"/>
      <c r="X269" s="541"/>
      <c r="Y269" s="541"/>
      <c r="Z269" s="541"/>
    </row>
    <row r="270" spans="1:26" ht="15.75" customHeight="1" x14ac:dyDescent="0.25">
      <c r="A270" s="541"/>
      <c r="B270" s="541"/>
      <c r="C270" s="541"/>
      <c r="D270" s="541"/>
      <c r="E270" s="541"/>
      <c r="F270" s="541"/>
      <c r="G270" s="541"/>
      <c r="H270" s="541"/>
      <c r="I270" s="541"/>
      <c r="J270" s="541"/>
      <c r="K270" s="541"/>
      <c r="L270" s="541"/>
      <c r="M270" s="541"/>
      <c r="N270" s="541"/>
      <c r="O270" s="541"/>
      <c r="P270" s="541"/>
      <c r="Q270" s="541"/>
      <c r="R270" s="541"/>
      <c r="S270" s="541"/>
      <c r="T270" s="541"/>
      <c r="U270" s="541"/>
      <c r="V270" s="541"/>
      <c r="W270" s="541"/>
      <c r="X270" s="541"/>
      <c r="Y270" s="541"/>
      <c r="Z270" s="541"/>
    </row>
    <row r="271" spans="1:26" ht="15.75" customHeight="1" x14ac:dyDescent="0.25">
      <c r="A271" s="541"/>
      <c r="B271" s="541"/>
      <c r="C271" s="541"/>
      <c r="D271" s="541"/>
      <c r="E271" s="541"/>
      <c r="F271" s="541"/>
      <c r="G271" s="541"/>
      <c r="H271" s="541"/>
      <c r="I271" s="541"/>
      <c r="J271" s="541"/>
      <c r="K271" s="541"/>
      <c r="L271" s="541"/>
      <c r="M271" s="541"/>
      <c r="N271" s="541"/>
      <c r="O271" s="541"/>
      <c r="P271" s="541"/>
      <c r="Q271" s="541"/>
      <c r="R271" s="541"/>
      <c r="S271" s="541"/>
      <c r="T271" s="541"/>
      <c r="U271" s="541"/>
      <c r="V271" s="541"/>
      <c r="W271" s="541"/>
      <c r="X271" s="541"/>
      <c r="Y271" s="541"/>
      <c r="Z271" s="541"/>
    </row>
    <row r="272" spans="1:26" ht="15.75" customHeight="1" x14ac:dyDescent="0.25">
      <c r="A272" s="541"/>
      <c r="B272" s="541"/>
      <c r="C272" s="541"/>
      <c r="D272" s="541"/>
      <c r="E272" s="541"/>
      <c r="F272" s="541"/>
      <c r="G272" s="541"/>
      <c r="H272" s="541"/>
      <c r="I272" s="541"/>
      <c r="J272" s="541"/>
      <c r="K272" s="541"/>
      <c r="L272" s="541"/>
      <c r="M272" s="541"/>
      <c r="N272" s="541"/>
      <c r="O272" s="541"/>
      <c r="P272" s="541"/>
      <c r="Q272" s="541"/>
      <c r="R272" s="541"/>
      <c r="S272" s="541"/>
      <c r="T272" s="541"/>
      <c r="U272" s="541"/>
      <c r="V272" s="541"/>
      <c r="W272" s="541"/>
      <c r="X272" s="541"/>
      <c r="Y272" s="541"/>
      <c r="Z272" s="541"/>
    </row>
    <row r="273" spans="1:26" ht="15.75" customHeight="1" x14ac:dyDescent="0.25">
      <c r="A273" s="541"/>
      <c r="B273" s="541"/>
      <c r="C273" s="541"/>
      <c r="D273" s="541"/>
      <c r="E273" s="541"/>
      <c r="F273" s="541"/>
      <c r="G273" s="541"/>
      <c r="H273" s="541"/>
      <c r="I273" s="541"/>
      <c r="J273" s="541"/>
      <c r="K273" s="541"/>
      <c r="L273" s="541"/>
      <c r="M273" s="541"/>
      <c r="N273" s="541"/>
      <c r="O273" s="541"/>
      <c r="P273" s="541"/>
      <c r="Q273" s="541"/>
      <c r="R273" s="541"/>
      <c r="S273" s="541"/>
      <c r="T273" s="541"/>
      <c r="U273" s="541"/>
      <c r="V273" s="541"/>
      <c r="W273" s="541"/>
      <c r="X273" s="541"/>
      <c r="Y273" s="541"/>
      <c r="Z273" s="541"/>
    </row>
    <row r="274" spans="1:26" ht="15.75" customHeight="1" x14ac:dyDescent="0.25">
      <c r="A274" s="541"/>
      <c r="B274" s="541"/>
      <c r="C274" s="541"/>
      <c r="D274" s="541"/>
      <c r="E274" s="541"/>
      <c r="F274" s="541"/>
      <c r="G274" s="541"/>
      <c r="H274" s="541"/>
      <c r="I274" s="541"/>
      <c r="J274" s="541"/>
      <c r="K274" s="541"/>
      <c r="L274" s="541"/>
      <c r="M274" s="541"/>
      <c r="N274" s="541"/>
      <c r="O274" s="541"/>
      <c r="P274" s="541"/>
      <c r="Q274" s="541"/>
      <c r="R274" s="541"/>
      <c r="S274" s="541"/>
      <c r="T274" s="541"/>
      <c r="U274" s="541"/>
      <c r="V274" s="541"/>
      <c r="W274" s="541"/>
      <c r="X274" s="541"/>
      <c r="Y274" s="541"/>
      <c r="Z274" s="541"/>
    </row>
    <row r="275" spans="1:26" ht="15.75" customHeight="1" x14ac:dyDescent="0.25">
      <c r="A275" s="541"/>
      <c r="B275" s="541"/>
      <c r="C275" s="541"/>
      <c r="D275" s="541"/>
      <c r="E275" s="541"/>
      <c r="F275" s="541"/>
      <c r="G275" s="541"/>
      <c r="H275" s="541"/>
      <c r="I275" s="541"/>
      <c r="J275" s="541"/>
      <c r="K275" s="541"/>
      <c r="L275" s="541"/>
      <c r="M275" s="541"/>
      <c r="N275" s="541"/>
      <c r="O275" s="541"/>
      <c r="P275" s="541"/>
      <c r="Q275" s="541"/>
      <c r="R275" s="541"/>
      <c r="S275" s="541"/>
      <c r="T275" s="541"/>
      <c r="U275" s="541"/>
      <c r="V275" s="541"/>
      <c r="W275" s="541"/>
      <c r="X275" s="541"/>
      <c r="Y275" s="541"/>
      <c r="Z275" s="541"/>
    </row>
    <row r="276" spans="1:26" ht="15.75" customHeight="1" x14ac:dyDescent="0.25">
      <c r="A276" s="541"/>
      <c r="B276" s="541"/>
      <c r="C276" s="541"/>
      <c r="D276" s="541"/>
      <c r="E276" s="541"/>
      <c r="F276" s="541"/>
      <c r="G276" s="541"/>
      <c r="H276" s="541"/>
      <c r="I276" s="541"/>
      <c r="J276" s="541"/>
      <c r="K276" s="541"/>
      <c r="L276" s="541"/>
      <c r="M276" s="541"/>
      <c r="N276" s="541"/>
      <c r="O276" s="541"/>
      <c r="P276" s="541"/>
      <c r="Q276" s="541"/>
      <c r="R276" s="541"/>
      <c r="S276" s="541"/>
      <c r="T276" s="541"/>
      <c r="U276" s="541"/>
      <c r="V276" s="541"/>
      <c r="W276" s="541"/>
      <c r="X276" s="541"/>
      <c r="Y276" s="541"/>
      <c r="Z276" s="541"/>
    </row>
    <row r="277" spans="1:26" ht="15.75" customHeight="1" x14ac:dyDescent="0.25">
      <c r="A277" s="541"/>
      <c r="B277" s="541"/>
      <c r="C277" s="541"/>
      <c r="D277" s="541"/>
      <c r="E277" s="541"/>
      <c r="F277" s="541"/>
      <c r="G277" s="541"/>
      <c r="H277" s="541"/>
      <c r="I277" s="541"/>
      <c r="J277" s="541"/>
      <c r="K277" s="541"/>
      <c r="L277" s="541"/>
      <c r="M277" s="541"/>
      <c r="N277" s="541"/>
      <c r="O277" s="541"/>
      <c r="P277" s="541"/>
      <c r="Q277" s="541"/>
      <c r="R277" s="541"/>
      <c r="S277" s="541"/>
      <c r="T277" s="541"/>
      <c r="U277" s="541"/>
      <c r="V277" s="541"/>
      <c r="W277" s="541"/>
      <c r="X277" s="541"/>
      <c r="Y277" s="541"/>
      <c r="Z277" s="541"/>
    </row>
    <row r="278" spans="1:26" ht="15.75" customHeight="1" x14ac:dyDescent="0.25">
      <c r="A278" s="541"/>
      <c r="B278" s="541"/>
      <c r="C278" s="541"/>
      <c r="D278" s="541"/>
      <c r="E278" s="541"/>
      <c r="F278" s="541"/>
      <c r="G278" s="541"/>
      <c r="H278" s="541"/>
      <c r="I278" s="541"/>
      <c r="J278" s="541"/>
      <c r="K278" s="541"/>
      <c r="L278" s="541"/>
      <c r="M278" s="541"/>
      <c r="N278" s="541"/>
      <c r="O278" s="541"/>
      <c r="P278" s="541"/>
      <c r="Q278" s="541"/>
      <c r="R278" s="541"/>
      <c r="S278" s="541"/>
      <c r="T278" s="541"/>
      <c r="U278" s="541"/>
      <c r="V278" s="541"/>
      <c r="W278" s="541"/>
      <c r="X278" s="541"/>
      <c r="Y278" s="541"/>
      <c r="Z278" s="541"/>
    </row>
    <row r="279" spans="1:26" ht="15.75" customHeight="1" x14ac:dyDescent="0.25">
      <c r="A279" s="541"/>
      <c r="B279" s="541"/>
      <c r="C279" s="541"/>
      <c r="D279" s="541"/>
      <c r="E279" s="541"/>
      <c r="F279" s="541"/>
      <c r="G279" s="541"/>
      <c r="H279" s="541"/>
      <c r="I279" s="541"/>
      <c r="J279" s="541"/>
      <c r="K279" s="541"/>
      <c r="L279" s="541"/>
      <c r="M279" s="541"/>
      <c r="N279" s="541"/>
      <c r="O279" s="541"/>
      <c r="P279" s="541"/>
      <c r="Q279" s="541"/>
      <c r="R279" s="541"/>
      <c r="S279" s="541"/>
      <c r="T279" s="541"/>
      <c r="U279" s="541"/>
      <c r="V279" s="541"/>
      <c r="W279" s="541"/>
      <c r="X279" s="541"/>
      <c r="Y279" s="541"/>
      <c r="Z279" s="541"/>
    </row>
    <row r="280" spans="1:26" ht="15.75" customHeight="1" x14ac:dyDescent="0.25">
      <c r="A280" s="541"/>
      <c r="B280" s="541"/>
      <c r="C280" s="541"/>
      <c r="D280" s="541"/>
      <c r="E280" s="541"/>
      <c r="F280" s="541"/>
      <c r="G280" s="541"/>
      <c r="H280" s="541"/>
      <c r="I280" s="541"/>
      <c r="J280" s="541"/>
      <c r="K280" s="541"/>
      <c r="L280" s="541"/>
      <c r="M280" s="541"/>
      <c r="N280" s="541"/>
      <c r="O280" s="541"/>
      <c r="P280" s="541"/>
      <c r="Q280" s="541"/>
      <c r="R280" s="541"/>
      <c r="S280" s="541"/>
      <c r="T280" s="541"/>
      <c r="U280" s="541"/>
      <c r="V280" s="541"/>
      <c r="W280" s="541"/>
      <c r="X280" s="541"/>
      <c r="Y280" s="541"/>
      <c r="Z280" s="541"/>
    </row>
    <row r="281" spans="1:26" ht="15.75" customHeight="1" x14ac:dyDescent="0.25">
      <c r="A281" s="541"/>
      <c r="B281" s="541"/>
      <c r="C281" s="541"/>
      <c r="D281" s="541"/>
      <c r="E281" s="541"/>
      <c r="F281" s="541"/>
      <c r="G281" s="541"/>
      <c r="H281" s="541"/>
      <c r="I281" s="541"/>
      <c r="J281" s="541"/>
      <c r="K281" s="541"/>
      <c r="L281" s="541"/>
      <c r="M281" s="541"/>
      <c r="N281" s="541"/>
      <c r="O281" s="541"/>
      <c r="P281" s="541"/>
      <c r="Q281" s="541"/>
      <c r="R281" s="541"/>
      <c r="S281" s="541"/>
      <c r="T281" s="541"/>
      <c r="U281" s="541"/>
      <c r="V281" s="541"/>
      <c r="W281" s="541"/>
      <c r="X281" s="541"/>
      <c r="Y281" s="541"/>
      <c r="Z281" s="541"/>
    </row>
    <row r="282" spans="1:26" ht="15.75" customHeight="1" x14ac:dyDescent="0.25">
      <c r="A282" s="541"/>
      <c r="B282" s="541"/>
      <c r="C282" s="541"/>
      <c r="D282" s="541"/>
      <c r="E282" s="541"/>
      <c r="F282" s="541"/>
      <c r="G282" s="541"/>
      <c r="H282" s="541"/>
      <c r="I282" s="541"/>
      <c r="J282" s="541"/>
      <c r="K282" s="541"/>
      <c r="L282" s="541"/>
      <c r="M282" s="541"/>
      <c r="N282" s="541"/>
      <c r="O282" s="541"/>
      <c r="P282" s="541"/>
      <c r="Q282" s="541"/>
      <c r="R282" s="541"/>
      <c r="S282" s="541"/>
      <c r="T282" s="541"/>
      <c r="U282" s="541"/>
      <c r="V282" s="541"/>
      <c r="W282" s="541"/>
      <c r="X282" s="541"/>
      <c r="Y282" s="541"/>
      <c r="Z282" s="541"/>
    </row>
    <row r="283" spans="1:26" ht="15.75" customHeight="1" x14ac:dyDescent="0.25">
      <c r="A283" s="541"/>
      <c r="B283" s="541"/>
      <c r="C283" s="541"/>
      <c r="D283" s="541"/>
      <c r="E283" s="541"/>
      <c r="F283" s="541"/>
      <c r="G283" s="541"/>
      <c r="H283" s="541"/>
      <c r="I283" s="541"/>
      <c r="J283" s="541"/>
      <c r="K283" s="541"/>
      <c r="L283" s="541"/>
      <c r="M283" s="541"/>
      <c r="N283" s="541"/>
      <c r="O283" s="541"/>
      <c r="P283" s="541"/>
      <c r="Q283" s="541"/>
      <c r="R283" s="541"/>
      <c r="S283" s="541"/>
      <c r="T283" s="541"/>
      <c r="U283" s="541"/>
      <c r="V283" s="541"/>
      <c r="W283" s="541"/>
      <c r="X283" s="541"/>
      <c r="Y283" s="541"/>
      <c r="Z283" s="541"/>
    </row>
    <row r="284" spans="1:26" ht="15.75" customHeight="1" x14ac:dyDescent="0.25">
      <c r="A284" s="541"/>
      <c r="B284" s="541"/>
      <c r="C284" s="541"/>
      <c r="D284" s="541"/>
      <c r="E284" s="541"/>
      <c r="F284" s="541"/>
      <c r="G284" s="541"/>
      <c r="H284" s="541"/>
      <c r="I284" s="541"/>
      <c r="J284" s="541"/>
      <c r="K284" s="541"/>
      <c r="L284" s="541"/>
      <c r="M284" s="541"/>
      <c r="N284" s="541"/>
      <c r="O284" s="541"/>
      <c r="P284" s="541"/>
      <c r="Q284" s="541"/>
      <c r="R284" s="541"/>
      <c r="S284" s="541"/>
      <c r="T284" s="541"/>
      <c r="U284" s="541"/>
      <c r="V284" s="541"/>
      <c r="W284" s="541"/>
      <c r="X284" s="541"/>
      <c r="Y284" s="541"/>
      <c r="Z284" s="541"/>
    </row>
    <row r="285" spans="1:26" ht="15.75" customHeight="1" x14ac:dyDescent="0.25">
      <c r="A285" s="541"/>
      <c r="B285" s="541"/>
      <c r="C285" s="541"/>
      <c r="D285" s="541"/>
      <c r="E285" s="541"/>
      <c r="F285" s="541"/>
      <c r="G285" s="541"/>
      <c r="H285" s="541"/>
      <c r="I285" s="541"/>
      <c r="J285" s="541"/>
      <c r="K285" s="541"/>
      <c r="L285" s="541"/>
      <c r="M285" s="541"/>
      <c r="N285" s="541"/>
      <c r="O285" s="541"/>
      <c r="P285" s="541"/>
      <c r="Q285" s="541"/>
      <c r="R285" s="541"/>
      <c r="S285" s="541"/>
      <c r="T285" s="541"/>
      <c r="U285" s="541"/>
      <c r="V285" s="541"/>
      <c r="W285" s="541"/>
      <c r="X285" s="541"/>
      <c r="Y285" s="541"/>
      <c r="Z285" s="541"/>
    </row>
    <row r="286" spans="1:26" ht="15.75" customHeight="1" x14ac:dyDescent="0.25">
      <c r="A286" s="541"/>
      <c r="B286" s="541"/>
      <c r="C286" s="541"/>
      <c r="D286" s="541"/>
      <c r="E286" s="541"/>
      <c r="F286" s="541"/>
      <c r="G286" s="541"/>
      <c r="H286" s="541"/>
      <c r="I286" s="541"/>
      <c r="J286" s="541"/>
      <c r="K286" s="541"/>
      <c r="L286" s="541"/>
      <c r="M286" s="541"/>
      <c r="N286" s="541"/>
      <c r="O286" s="541"/>
      <c r="P286" s="541"/>
      <c r="Q286" s="541"/>
      <c r="R286" s="541"/>
      <c r="S286" s="541"/>
      <c r="T286" s="541"/>
      <c r="U286" s="541"/>
      <c r="V286" s="541"/>
      <c r="W286" s="541"/>
      <c r="X286" s="541"/>
      <c r="Y286" s="541"/>
      <c r="Z286" s="541"/>
    </row>
    <row r="287" spans="1:26" ht="15.75" customHeight="1" x14ac:dyDescent="0.25">
      <c r="A287" s="541"/>
      <c r="B287" s="541"/>
      <c r="C287" s="541"/>
      <c r="D287" s="541"/>
      <c r="E287" s="541"/>
      <c r="F287" s="541"/>
      <c r="G287" s="541"/>
      <c r="H287" s="541"/>
      <c r="I287" s="541"/>
      <c r="J287" s="541"/>
      <c r="K287" s="541"/>
      <c r="L287" s="541"/>
      <c r="M287" s="541"/>
      <c r="N287" s="541"/>
      <c r="O287" s="541"/>
      <c r="P287" s="541"/>
      <c r="Q287" s="541"/>
      <c r="R287" s="541"/>
      <c r="S287" s="541"/>
      <c r="T287" s="541"/>
      <c r="U287" s="541"/>
      <c r="V287" s="541"/>
      <c r="W287" s="541"/>
      <c r="X287" s="541"/>
      <c r="Y287" s="541"/>
      <c r="Z287" s="541"/>
    </row>
    <row r="288" spans="1:26" ht="15.75" customHeight="1" x14ac:dyDescent="0.25">
      <c r="A288" s="541"/>
      <c r="B288" s="541"/>
      <c r="C288" s="541"/>
      <c r="D288" s="541"/>
      <c r="E288" s="541"/>
      <c r="F288" s="541"/>
      <c r="G288" s="541"/>
      <c r="H288" s="541"/>
      <c r="I288" s="541"/>
      <c r="J288" s="541"/>
      <c r="K288" s="541"/>
      <c r="L288" s="541"/>
      <c r="M288" s="541"/>
      <c r="N288" s="541"/>
      <c r="O288" s="541"/>
      <c r="P288" s="541"/>
      <c r="Q288" s="541"/>
      <c r="R288" s="541"/>
      <c r="S288" s="541"/>
      <c r="T288" s="541"/>
      <c r="U288" s="541"/>
      <c r="V288" s="541"/>
      <c r="W288" s="541"/>
      <c r="X288" s="541"/>
      <c r="Y288" s="541"/>
      <c r="Z288" s="541"/>
    </row>
    <row r="289" spans="1:26" ht="15.75" customHeight="1" x14ac:dyDescent="0.25">
      <c r="A289" s="541"/>
      <c r="B289" s="541"/>
      <c r="C289" s="541"/>
      <c r="D289" s="541"/>
      <c r="E289" s="541"/>
      <c r="F289" s="541"/>
      <c r="G289" s="541"/>
      <c r="H289" s="541"/>
      <c r="I289" s="541"/>
      <c r="J289" s="541"/>
      <c r="K289" s="541"/>
      <c r="L289" s="541"/>
      <c r="M289" s="541"/>
      <c r="N289" s="541"/>
      <c r="O289" s="541"/>
      <c r="P289" s="541"/>
      <c r="Q289" s="541"/>
      <c r="R289" s="541"/>
      <c r="S289" s="541"/>
      <c r="T289" s="541"/>
      <c r="U289" s="541"/>
      <c r="V289" s="541"/>
      <c r="W289" s="541"/>
      <c r="X289" s="541"/>
      <c r="Y289" s="541"/>
      <c r="Z289" s="541"/>
    </row>
    <row r="290" spans="1:26" ht="15.75" customHeight="1" x14ac:dyDescent="0.25">
      <c r="A290" s="541"/>
      <c r="B290" s="541"/>
      <c r="C290" s="541"/>
      <c r="D290" s="541"/>
      <c r="E290" s="541"/>
      <c r="F290" s="541"/>
      <c r="G290" s="541"/>
      <c r="H290" s="541"/>
      <c r="I290" s="541"/>
      <c r="J290" s="541"/>
      <c r="K290" s="541"/>
      <c r="L290" s="541"/>
      <c r="M290" s="541"/>
      <c r="N290" s="541"/>
      <c r="O290" s="541"/>
      <c r="P290" s="541"/>
      <c r="Q290" s="541"/>
      <c r="R290" s="541"/>
      <c r="S290" s="541"/>
      <c r="T290" s="541"/>
      <c r="U290" s="541"/>
      <c r="V290" s="541"/>
      <c r="W290" s="541"/>
      <c r="X290" s="541"/>
      <c r="Y290" s="541"/>
      <c r="Z290" s="541"/>
    </row>
    <row r="291" spans="1:26" ht="15.75" customHeight="1" x14ac:dyDescent="0.25">
      <c r="A291" s="541"/>
      <c r="B291" s="541"/>
      <c r="C291" s="541"/>
      <c r="D291" s="541"/>
      <c r="E291" s="541"/>
      <c r="F291" s="541"/>
      <c r="G291" s="541"/>
      <c r="H291" s="541"/>
      <c r="I291" s="541"/>
      <c r="J291" s="541"/>
      <c r="K291" s="541"/>
      <c r="L291" s="541"/>
      <c r="M291" s="541"/>
      <c r="N291" s="541"/>
      <c r="O291" s="541"/>
      <c r="P291" s="541"/>
      <c r="Q291" s="541"/>
      <c r="R291" s="541"/>
      <c r="S291" s="541"/>
      <c r="T291" s="541"/>
      <c r="U291" s="541"/>
      <c r="V291" s="541"/>
      <c r="W291" s="541"/>
      <c r="X291" s="541"/>
      <c r="Y291" s="541"/>
      <c r="Z291" s="541"/>
    </row>
    <row r="292" spans="1:26" ht="15.75" customHeight="1" x14ac:dyDescent="0.25">
      <c r="A292" s="541"/>
      <c r="B292" s="541"/>
      <c r="C292" s="541"/>
      <c r="D292" s="541"/>
      <c r="E292" s="541"/>
      <c r="F292" s="541"/>
      <c r="G292" s="541"/>
      <c r="H292" s="541"/>
      <c r="I292" s="541"/>
      <c r="J292" s="541"/>
      <c r="K292" s="541"/>
      <c r="L292" s="541"/>
      <c r="M292" s="541"/>
      <c r="N292" s="541"/>
      <c r="O292" s="541"/>
      <c r="P292" s="541"/>
      <c r="Q292" s="541"/>
      <c r="R292" s="541"/>
      <c r="S292" s="541"/>
      <c r="T292" s="541"/>
      <c r="U292" s="541"/>
      <c r="V292" s="541"/>
      <c r="W292" s="541"/>
      <c r="X292" s="541"/>
      <c r="Y292" s="541"/>
      <c r="Z292" s="541"/>
    </row>
    <row r="293" spans="1:26" ht="15.75" customHeight="1" x14ac:dyDescent="0.25">
      <c r="A293" s="541"/>
      <c r="B293" s="541"/>
      <c r="C293" s="541"/>
      <c r="D293" s="541"/>
      <c r="E293" s="541"/>
      <c r="F293" s="541"/>
      <c r="G293" s="541"/>
      <c r="H293" s="541"/>
      <c r="I293" s="541"/>
      <c r="J293" s="541"/>
      <c r="K293" s="541"/>
      <c r="L293" s="541"/>
      <c r="M293" s="541"/>
      <c r="N293" s="541"/>
      <c r="O293" s="541"/>
      <c r="P293" s="541"/>
      <c r="Q293" s="541"/>
      <c r="R293" s="541"/>
      <c r="S293" s="541"/>
      <c r="T293" s="541"/>
      <c r="U293" s="541"/>
      <c r="V293" s="541"/>
      <c r="W293" s="541"/>
      <c r="X293" s="541"/>
      <c r="Y293" s="541"/>
      <c r="Z293" s="541"/>
    </row>
    <row r="294" spans="1:26" ht="15.75" customHeight="1" x14ac:dyDescent="0.25">
      <c r="A294" s="541"/>
      <c r="B294" s="541"/>
      <c r="C294" s="541"/>
      <c r="D294" s="541"/>
      <c r="E294" s="541"/>
      <c r="F294" s="541"/>
      <c r="G294" s="541"/>
      <c r="H294" s="541"/>
      <c r="I294" s="541"/>
      <c r="J294" s="541"/>
      <c r="K294" s="541"/>
      <c r="L294" s="541"/>
      <c r="M294" s="541"/>
      <c r="N294" s="541"/>
      <c r="O294" s="541"/>
      <c r="P294" s="541"/>
      <c r="Q294" s="541"/>
      <c r="R294" s="541"/>
      <c r="S294" s="541"/>
      <c r="T294" s="541"/>
      <c r="U294" s="541"/>
      <c r="V294" s="541"/>
      <c r="W294" s="541"/>
      <c r="X294" s="541"/>
      <c r="Y294" s="541"/>
      <c r="Z294" s="541"/>
    </row>
    <row r="295" spans="1:26" ht="15.75" customHeight="1" x14ac:dyDescent="0.25">
      <c r="A295" s="541"/>
      <c r="B295" s="541"/>
      <c r="C295" s="541"/>
      <c r="D295" s="541"/>
      <c r="E295" s="541"/>
      <c r="F295" s="541"/>
      <c r="G295" s="541"/>
      <c r="H295" s="541"/>
      <c r="I295" s="541"/>
      <c r="J295" s="541"/>
      <c r="K295" s="541"/>
      <c r="L295" s="541"/>
      <c r="M295" s="541"/>
      <c r="N295" s="541"/>
      <c r="O295" s="541"/>
      <c r="P295" s="541"/>
      <c r="Q295" s="541"/>
      <c r="R295" s="541"/>
      <c r="S295" s="541"/>
      <c r="T295" s="541"/>
      <c r="U295" s="541"/>
      <c r="V295" s="541"/>
      <c r="W295" s="541"/>
      <c r="X295" s="541"/>
      <c r="Y295" s="541"/>
      <c r="Z295" s="541"/>
    </row>
    <row r="296" spans="1:26" ht="15.75" customHeight="1" x14ac:dyDescent="0.25">
      <c r="A296" s="541"/>
      <c r="B296" s="541"/>
      <c r="C296" s="541"/>
      <c r="D296" s="541"/>
      <c r="E296" s="541"/>
      <c r="F296" s="541"/>
      <c r="G296" s="541"/>
      <c r="H296" s="541"/>
      <c r="I296" s="541"/>
      <c r="J296" s="541"/>
      <c r="K296" s="541"/>
      <c r="L296" s="541"/>
      <c r="M296" s="541"/>
      <c r="N296" s="541"/>
      <c r="O296" s="541"/>
      <c r="P296" s="541"/>
      <c r="Q296" s="541"/>
      <c r="R296" s="541"/>
      <c r="S296" s="541"/>
      <c r="T296" s="541"/>
      <c r="U296" s="541"/>
      <c r="V296" s="541"/>
      <c r="W296" s="541"/>
      <c r="X296" s="541"/>
      <c r="Y296" s="541"/>
      <c r="Z296" s="541"/>
    </row>
    <row r="297" spans="1:26" ht="15.75" customHeight="1" x14ac:dyDescent="0.25">
      <c r="A297" s="541"/>
      <c r="B297" s="541"/>
      <c r="C297" s="541"/>
      <c r="D297" s="541"/>
      <c r="E297" s="541"/>
      <c r="F297" s="541"/>
      <c r="G297" s="541"/>
      <c r="H297" s="541"/>
      <c r="I297" s="541"/>
      <c r="J297" s="541"/>
      <c r="K297" s="541"/>
      <c r="L297" s="541"/>
      <c r="M297" s="541"/>
      <c r="N297" s="541"/>
      <c r="O297" s="541"/>
      <c r="P297" s="541"/>
      <c r="Q297" s="541"/>
      <c r="R297" s="541"/>
      <c r="S297" s="541"/>
      <c r="T297" s="541"/>
      <c r="U297" s="541"/>
      <c r="V297" s="541"/>
      <c r="W297" s="541"/>
      <c r="X297" s="541"/>
      <c r="Y297" s="541"/>
      <c r="Z297" s="541"/>
    </row>
    <row r="298" spans="1:26" ht="15.75" customHeight="1" x14ac:dyDescent="0.25">
      <c r="A298" s="541"/>
      <c r="B298" s="541"/>
      <c r="C298" s="541"/>
      <c r="D298" s="541"/>
      <c r="E298" s="541"/>
      <c r="F298" s="541"/>
      <c r="G298" s="541"/>
      <c r="H298" s="541"/>
      <c r="I298" s="541"/>
      <c r="J298" s="541"/>
      <c r="K298" s="541"/>
      <c r="L298" s="541"/>
      <c r="M298" s="541"/>
      <c r="N298" s="541"/>
      <c r="O298" s="541"/>
      <c r="P298" s="541"/>
      <c r="Q298" s="541"/>
      <c r="R298" s="541"/>
      <c r="S298" s="541"/>
      <c r="T298" s="541"/>
      <c r="U298" s="541"/>
      <c r="V298" s="541"/>
      <c r="W298" s="541"/>
      <c r="X298" s="541"/>
      <c r="Y298" s="541"/>
      <c r="Z298" s="541"/>
    </row>
    <row r="299" spans="1:26" ht="15.75" customHeight="1" x14ac:dyDescent="0.25">
      <c r="A299" s="541"/>
      <c r="B299" s="541"/>
      <c r="C299" s="541"/>
      <c r="D299" s="541"/>
      <c r="E299" s="541"/>
      <c r="F299" s="541"/>
      <c r="G299" s="541"/>
      <c r="H299" s="541"/>
      <c r="I299" s="541"/>
      <c r="J299" s="541"/>
      <c r="K299" s="541"/>
      <c r="L299" s="541"/>
      <c r="M299" s="541"/>
      <c r="N299" s="541"/>
      <c r="O299" s="541"/>
      <c r="P299" s="541"/>
      <c r="Q299" s="541"/>
      <c r="R299" s="541"/>
      <c r="S299" s="541"/>
      <c r="T299" s="541"/>
      <c r="U299" s="541"/>
      <c r="V299" s="541"/>
      <c r="W299" s="541"/>
      <c r="X299" s="541"/>
      <c r="Y299" s="541"/>
      <c r="Z299" s="541"/>
    </row>
    <row r="300" spans="1:26" ht="15.75" customHeight="1" x14ac:dyDescent="0.25">
      <c r="A300" s="541"/>
      <c r="B300" s="541"/>
      <c r="C300" s="541"/>
      <c r="D300" s="541"/>
      <c r="E300" s="541"/>
      <c r="F300" s="541"/>
      <c r="G300" s="541"/>
      <c r="H300" s="541"/>
      <c r="I300" s="541"/>
      <c r="J300" s="541"/>
      <c r="K300" s="541"/>
      <c r="L300" s="541"/>
      <c r="M300" s="541"/>
      <c r="N300" s="541"/>
      <c r="O300" s="541"/>
      <c r="P300" s="541"/>
      <c r="Q300" s="541"/>
      <c r="R300" s="541"/>
      <c r="S300" s="541"/>
      <c r="T300" s="541"/>
      <c r="U300" s="541"/>
      <c r="V300" s="541"/>
      <c r="W300" s="541"/>
      <c r="X300" s="541"/>
      <c r="Y300" s="541"/>
      <c r="Z300" s="541"/>
    </row>
    <row r="301" spans="1:26" ht="15.75" customHeight="1" x14ac:dyDescent="0.25">
      <c r="A301" s="541"/>
      <c r="B301" s="541"/>
      <c r="C301" s="541"/>
      <c r="D301" s="541"/>
      <c r="E301" s="541"/>
      <c r="F301" s="541"/>
      <c r="G301" s="541"/>
      <c r="H301" s="541"/>
      <c r="I301" s="541"/>
      <c r="J301" s="541"/>
      <c r="K301" s="541"/>
      <c r="L301" s="541"/>
      <c r="M301" s="541"/>
      <c r="N301" s="541"/>
      <c r="O301" s="541"/>
      <c r="P301" s="541"/>
      <c r="Q301" s="541"/>
      <c r="R301" s="541"/>
      <c r="S301" s="541"/>
      <c r="T301" s="541"/>
      <c r="U301" s="541"/>
      <c r="V301" s="541"/>
      <c r="W301" s="541"/>
      <c r="X301" s="541"/>
      <c r="Y301" s="541"/>
      <c r="Z301" s="541"/>
    </row>
    <row r="302" spans="1:26" ht="15.75" customHeight="1" x14ac:dyDescent="0.25">
      <c r="A302" s="541"/>
      <c r="B302" s="541"/>
      <c r="C302" s="541"/>
      <c r="D302" s="541"/>
      <c r="E302" s="541"/>
      <c r="F302" s="541"/>
      <c r="G302" s="541"/>
      <c r="H302" s="541"/>
      <c r="I302" s="541"/>
      <c r="J302" s="541"/>
      <c r="K302" s="541"/>
      <c r="L302" s="541"/>
      <c r="M302" s="541"/>
      <c r="N302" s="541"/>
      <c r="O302" s="541"/>
      <c r="P302" s="541"/>
      <c r="Q302" s="541"/>
      <c r="R302" s="541"/>
      <c r="S302" s="541"/>
      <c r="T302" s="541"/>
      <c r="U302" s="541"/>
      <c r="V302" s="541"/>
      <c r="W302" s="541"/>
      <c r="X302" s="541"/>
      <c r="Y302" s="541"/>
      <c r="Z302" s="541"/>
    </row>
    <row r="303" spans="1:26" ht="15.75" customHeight="1" x14ac:dyDescent="0.25">
      <c r="A303" s="541"/>
      <c r="B303" s="541"/>
      <c r="C303" s="541"/>
      <c r="D303" s="541"/>
      <c r="E303" s="541"/>
      <c r="F303" s="541"/>
      <c r="G303" s="541"/>
      <c r="H303" s="541"/>
      <c r="I303" s="541"/>
      <c r="J303" s="541"/>
      <c r="K303" s="541"/>
      <c r="L303" s="541"/>
      <c r="M303" s="541"/>
      <c r="N303" s="541"/>
      <c r="O303" s="541"/>
      <c r="P303" s="541"/>
      <c r="Q303" s="541"/>
      <c r="R303" s="541"/>
      <c r="S303" s="541"/>
      <c r="T303" s="541"/>
      <c r="U303" s="541"/>
      <c r="V303" s="541"/>
      <c r="W303" s="541"/>
      <c r="X303" s="541"/>
      <c r="Y303" s="541"/>
      <c r="Z303" s="541"/>
    </row>
    <row r="304" spans="1:26" ht="15.75" customHeight="1" x14ac:dyDescent="0.25">
      <c r="A304" s="541"/>
      <c r="B304" s="541"/>
      <c r="C304" s="541"/>
      <c r="D304" s="541"/>
      <c r="E304" s="541"/>
      <c r="F304" s="541"/>
      <c r="G304" s="541"/>
      <c r="H304" s="541"/>
      <c r="I304" s="541"/>
      <c r="J304" s="541"/>
      <c r="K304" s="541"/>
      <c r="L304" s="541"/>
      <c r="M304" s="541"/>
      <c r="N304" s="541"/>
      <c r="O304" s="541"/>
      <c r="P304" s="541"/>
      <c r="Q304" s="541"/>
      <c r="R304" s="541"/>
      <c r="S304" s="541"/>
      <c r="T304" s="541"/>
      <c r="U304" s="541"/>
      <c r="V304" s="541"/>
      <c r="W304" s="541"/>
      <c r="X304" s="541"/>
      <c r="Y304" s="541"/>
      <c r="Z304" s="541"/>
    </row>
    <row r="305" spans="1:26" ht="15.75" customHeight="1" x14ac:dyDescent="0.25">
      <c r="A305" s="541"/>
      <c r="B305" s="541"/>
      <c r="C305" s="541"/>
      <c r="D305" s="541"/>
      <c r="E305" s="541"/>
      <c r="F305" s="541"/>
      <c r="G305" s="541"/>
      <c r="H305" s="541"/>
      <c r="I305" s="541"/>
      <c r="J305" s="541"/>
      <c r="K305" s="541"/>
      <c r="L305" s="541"/>
      <c r="M305" s="541"/>
      <c r="N305" s="541"/>
      <c r="O305" s="541"/>
      <c r="P305" s="541"/>
      <c r="Q305" s="541"/>
      <c r="R305" s="541"/>
      <c r="S305" s="541"/>
      <c r="T305" s="541"/>
      <c r="U305" s="541"/>
      <c r="V305" s="541"/>
      <c r="W305" s="541"/>
      <c r="X305" s="541"/>
      <c r="Y305" s="541"/>
      <c r="Z305" s="541"/>
    </row>
    <row r="306" spans="1:26" ht="15.75" customHeight="1" x14ac:dyDescent="0.25">
      <c r="A306" s="541"/>
      <c r="B306" s="541"/>
      <c r="C306" s="541"/>
      <c r="D306" s="541"/>
      <c r="E306" s="541"/>
      <c r="F306" s="541"/>
      <c r="G306" s="541"/>
      <c r="H306" s="541"/>
      <c r="I306" s="541"/>
      <c r="J306" s="541"/>
      <c r="K306" s="541"/>
      <c r="L306" s="541"/>
      <c r="M306" s="541"/>
      <c r="N306" s="541"/>
      <c r="O306" s="541"/>
      <c r="P306" s="541"/>
      <c r="Q306" s="541"/>
      <c r="R306" s="541"/>
      <c r="S306" s="541"/>
      <c r="T306" s="541"/>
      <c r="U306" s="541"/>
      <c r="V306" s="541"/>
      <c r="W306" s="541"/>
      <c r="X306" s="541"/>
      <c r="Y306" s="541"/>
      <c r="Z306" s="541"/>
    </row>
    <row r="307" spans="1:26" ht="15.75" customHeight="1" x14ac:dyDescent="0.25">
      <c r="A307" s="541"/>
      <c r="B307" s="541"/>
      <c r="C307" s="541"/>
      <c r="D307" s="541"/>
      <c r="E307" s="541"/>
      <c r="F307" s="541"/>
      <c r="G307" s="541"/>
      <c r="H307" s="541"/>
      <c r="I307" s="541"/>
      <c r="J307" s="541"/>
      <c r="K307" s="541"/>
      <c r="L307" s="541"/>
      <c r="M307" s="541"/>
      <c r="N307" s="541"/>
      <c r="O307" s="541"/>
      <c r="P307" s="541"/>
      <c r="Q307" s="541"/>
      <c r="R307" s="541"/>
      <c r="S307" s="541"/>
      <c r="T307" s="541"/>
      <c r="U307" s="541"/>
      <c r="V307" s="541"/>
      <c r="W307" s="541"/>
      <c r="X307" s="541"/>
      <c r="Y307" s="541"/>
      <c r="Z307" s="541"/>
    </row>
    <row r="308" spans="1:26" ht="15.75" customHeight="1" x14ac:dyDescent="0.25">
      <c r="A308" s="541"/>
      <c r="B308" s="541"/>
      <c r="C308" s="541"/>
      <c r="D308" s="541"/>
      <c r="E308" s="541"/>
      <c r="F308" s="541"/>
      <c r="G308" s="541"/>
      <c r="H308" s="541"/>
      <c r="I308" s="541"/>
      <c r="J308" s="541"/>
      <c r="K308" s="541"/>
      <c r="L308" s="541"/>
      <c r="M308" s="541"/>
      <c r="N308" s="541"/>
      <c r="O308" s="541"/>
      <c r="P308" s="541"/>
      <c r="Q308" s="541"/>
      <c r="R308" s="541"/>
      <c r="S308" s="541"/>
      <c r="T308" s="541"/>
      <c r="U308" s="541"/>
      <c r="V308" s="541"/>
      <c r="W308" s="541"/>
      <c r="X308" s="541"/>
      <c r="Y308" s="541"/>
      <c r="Z308" s="541"/>
    </row>
    <row r="309" spans="1:26" ht="15.75" customHeight="1" x14ac:dyDescent="0.25">
      <c r="A309" s="541"/>
      <c r="B309" s="541"/>
      <c r="C309" s="541"/>
      <c r="D309" s="541"/>
      <c r="E309" s="541"/>
      <c r="F309" s="541"/>
      <c r="G309" s="541"/>
      <c r="H309" s="541"/>
      <c r="I309" s="541"/>
      <c r="J309" s="541"/>
      <c r="K309" s="541"/>
      <c r="L309" s="541"/>
      <c r="M309" s="541"/>
      <c r="N309" s="541"/>
      <c r="O309" s="541"/>
      <c r="P309" s="541"/>
      <c r="Q309" s="541"/>
      <c r="R309" s="541"/>
      <c r="S309" s="541"/>
      <c r="T309" s="541"/>
      <c r="U309" s="541"/>
      <c r="V309" s="541"/>
      <c r="W309" s="541"/>
      <c r="X309" s="541"/>
      <c r="Y309" s="541"/>
      <c r="Z309" s="541"/>
    </row>
    <row r="310" spans="1:26" ht="15.75" customHeight="1" x14ac:dyDescent="0.25">
      <c r="A310" s="541"/>
      <c r="B310" s="541"/>
      <c r="C310" s="541"/>
      <c r="D310" s="541"/>
      <c r="E310" s="541"/>
      <c r="F310" s="541"/>
      <c r="G310" s="541"/>
      <c r="H310" s="541"/>
      <c r="I310" s="541"/>
      <c r="J310" s="541"/>
      <c r="K310" s="541"/>
      <c r="L310" s="541"/>
      <c r="M310" s="541"/>
      <c r="N310" s="541"/>
      <c r="O310" s="541"/>
      <c r="P310" s="541"/>
      <c r="Q310" s="541"/>
      <c r="R310" s="541"/>
      <c r="S310" s="541"/>
      <c r="T310" s="541"/>
      <c r="U310" s="541"/>
      <c r="V310" s="541"/>
      <c r="W310" s="541"/>
      <c r="X310" s="541"/>
      <c r="Y310" s="541"/>
      <c r="Z310" s="541"/>
    </row>
    <row r="311" spans="1:26" ht="15.75" customHeight="1" x14ac:dyDescent="0.25">
      <c r="A311" s="541"/>
      <c r="B311" s="541"/>
      <c r="C311" s="541"/>
      <c r="D311" s="541"/>
      <c r="E311" s="541"/>
      <c r="F311" s="541"/>
      <c r="G311" s="541"/>
      <c r="H311" s="541"/>
      <c r="I311" s="541"/>
      <c r="J311" s="541"/>
      <c r="K311" s="541"/>
      <c r="L311" s="541"/>
      <c r="M311" s="541"/>
      <c r="N311" s="541"/>
      <c r="O311" s="541"/>
      <c r="P311" s="541"/>
      <c r="Q311" s="541"/>
      <c r="R311" s="541"/>
      <c r="S311" s="541"/>
      <c r="T311" s="541"/>
      <c r="U311" s="541"/>
      <c r="V311" s="541"/>
      <c r="W311" s="541"/>
      <c r="X311" s="541"/>
      <c r="Y311" s="541"/>
      <c r="Z311" s="541"/>
    </row>
    <row r="312" spans="1:26" ht="15.75" customHeight="1" x14ac:dyDescent="0.25">
      <c r="A312" s="541"/>
      <c r="B312" s="541"/>
      <c r="C312" s="541"/>
      <c r="D312" s="541"/>
      <c r="E312" s="541"/>
      <c r="F312" s="541"/>
      <c r="G312" s="541"/>
      <c r="H312" s="541"/>
      <c r="I312" s="541"/>
      <c r="J312" s="541"/>
      <c r="K312" s="541"/>
      <c r="L312" s="541"/>
      <c r="M312" s="541"/>
      <c r="N312" s="541"/>
      <c r="O312" s="541"/>
      <c r="P312" s="541"/>
      <c r="Q312" s="541"/>
      <c r="R312" s="541"/>
      <c r="S312" s="541"/>
      <c r="T312" s="541"/>
      <c r="U312" s="541"/>
      <c r="V312" s="541"/>
      <c r="W312" s="541"/>
      <c r="X312" s="541"/>
      <c r="Y312" s="541"/>
      <c r="Z312" s="541"/>
    </row>
    <row r="313" spans="1:26" ht="15.75" customHeight="1" x14ac:dyDescent="0.25">
      <c r="A313" s="541"/>
      <c r="B313" s="541"/>
      <c r="C313" s="541"/>
      <c r="D313" s="541"/>
      <c r="E313" s="541"/>
      <c r="F313" s="541"/>
      <c r="G313" s="541"/>
      <c r="H313" s="541"/>
      <c r="I313" s="541"/>
      <c r="J313" s="541"/>
      <c r="K313" s="541"/>
      <c r="L313" s="541"/>
      <c r="M313" s="541"/>
      <c r="N313" s="541"/>
      <c r="O313" s="541"/>
      <c r="P313" s="541"/>
      <c r="Q313" s="541"/>
      <c r="R313" s="541"/>
      <c r="S313" s="541"/>
      <c r="T313" s="541"/>
      <c r="U313" s="541"/>
      <c r="V313" s="541"/>
      <c r="W313" s="541"/>
      <c r="X313" s="541"/>
      <c r="Y313" s="541"/>
      <c r="Z313" s="541"/>
    </row>
    <row r="314" spans="1:26" ht="15.75" customHeight="1" x14ac:dyDescent="0.25">
      <c r="A314" s="541"/>
      <c r="B314" s="541"/>
      <c r="C314" s="541"/>
      <c r="D314" s="541"/>
      <c r="E314" s="541"/>
      <c r="F314" s="541"/>
      <c r="G314" s="541"/>
      <c r="H314" s="541"/>
      <c r="I314" s="541"/>
      <c r="J314" s="541"/>
      <c r="K314" s="541"/>
      <c r="L314" s="541"/>
      <c r="M314" s="541"/>
      <c r="N314" s="541"/>
      <c r="O314" s="541"/>
      <c r="P314" s="541"/>
      <c r="Q314" s="541"/>
      <c r="R314" s="541"/>
      <c r="S314" s="541"/>
      <c r="T314" s="541"/>
      <c r="U314" s="541"/>
      <c r="V314" s="541"/>
      <c r="W314" s="541"/>
      <c r="X314" s="541"/>
      <c r="Y314" s="541"/>
      <c r="Z314" s="541"/>
    </row>
    <row r="315" spans="1:26" ht="15.75" customHeight="1" x14ac:dyDescent="0.25">
      <c r="A315" s="541"/>
      <c r="B315" s="541"/>
      <c r="C315" s="541"/>
      <c r="D315" s="541"/>
      <c r="E315" s="541"/>
      <c r="F315" s="541"/>
      <c r="G315" s="541"/>
      <c r="H315" s="541"/>
      <c r="I315" s="541"/>
      <c r="J315" s="541"/>
      <c r="K315" s="541"/>
      <c r="L315" s="541"/>
      <c r="M315" s="541"/>
      <c r="N315" s="541"/>
      <c r="O315" s="541"/>
      <c r="P315" s="541"/>
      <c r="Q315" s="541"/>
      <c r="R315" s="541"/>
      <c r="S315" s="541"/>
      <c r="T315" s="541"/>
      <c r="U315" s="541"/>
      <c r="V315" s="541"/>
      <c r="W315" s="541"/>
      <c r="X315" s="541"/>
      <c r="Y315" s="541"/>
      <c r="Z315" s="541"/>
    </row>
    <row r="316" spans="1:26" ht="15.75" customHeight="1" x14ac:dyDescent="0.25">
      <c r="A316" s="541"/>
      <c r="B316" s="541"/>
      <c r="C316" s="541"/>
      <c r="D316" s="541"/>
      <c r="E316" s="541"/>
      <c r="F316" s="541"/>
      <c r="G316" s="541"/>
      <c r="H316" s="541"/>
      <c r="I316" s="541"/>
      <c r="J316" s="541"/>
      <c r="K316" s="541"/>
      <c r="L316" s="541"/>
      <c r="M316" s="541"/>
      <c r="N316" s="541"/>
      <c r="O316" s="541"/>
      <c r="P316" s="541"/>
      <c r="Q316" s="541"/>
      <c r="R316" s="541"/>
      <c r="S316" s="541"/>
      <c r="T316" s="541"/>
      <c r="U316" s="541"/>
      <c r="V316" s="541"/>
      <c r="W316" s="541"/>
      <c r="X316" s="541"/>
      <c r="Y316" s="541"/>
      <c r="Z316" s="541"/>
    </row>
    <row r="317" spans="1:26" ht="15.75" customHeight="1" x14ac:dyDescent="0.25">
      <c r="A317" s="541"/>
      <c r="B317" s="541"/>
      <c r="C317" s="541"/>
      <c r="D317" s="541"/>
      <c r="E317" s="541"/>
      <c r="F317" s="541"/>
      <c r="G317" s="541"/>
      <c r="H317" s="541"/>
      <c r="I317" s="541"/>
      <c r="J317" s="541"/>
      <c r="K317" s="541"/>
      <c r="L317" s="541"/>
      <c r="M317" s="541"/>
      <c r="N317" s="541"/>
      <c r="O317" s="541"/>
      <c r="P317" s="541"/>
      <c r="Q317" s="541"/>
      <c r="R317" s="541"/>
      <c r="S317" s="541"/>
      <c r="T317" s="541"/>
      <c r="U317" s="541"/>
      <c r="V317" s="541"/>
      <c r="W317" s="541"/>
      <c r="X317" s="541"/>
      <c r="Y317" s="541"/>
      <c r="Z317" s="541"/>
    </row>
    <row r="318" spans="1:26" ht="15.75" customHeight="1" x14ac:dyDescent="0.25">
      <c r="A318" s="541"/>
      <c r="B318" s="541"/>
      <c r="C318" s="541"/>
      <c r="D318" s="541"/>
      <c r="E318" s="541"/>
      <c r="F318" s="541"/>
      <c r="G318" s="541"/>
      <c r="H318" s="541"/>
      <c r="I318" s="541"/>
      <c r="J318" s="541"/>
      <c r="K318" s="541"/>
      <c r="L318" s="541"/>
      <c r="M318" s="541"/>
      <c r="N318" s="541"/>
      <c r="O318" s="541"/>
      <c r="P318" s="541"/>
      <c r="Q318" s="541"/>
      <c r="R318" s="541"/>
      <c r="S318" s="541"/>
      <c r="T318" s="541"/>
      <c r="U318" s="541"/>
      <c r="V318" s="541"/>
      <c r="W318" s="541"/>
      <c r="X318" s="541"/>
      <c r="Y318" s="541"/>
      <c r="Z318" s="541"/>
    </row>
    <row r="319" spans="1:26" ht="15.75" customHeight="1" x14ac:dyDescent="0.25">
      <c r="A319" s="541"/>
      <c r="B319" s="541"/>
      <c r="C319" s="541"/>
      <c r="D319" s="541"/>
      <c r="E319" s="541"/>
      <c r="F319" s="541"/>
      <c r="G319" s="541"/>
      <c r="H319" s="541"/>
      <c r="I319" s="541"/>
      <c r="J319" s="541"/>
      <c r="K319" s="541"/>
      <c r="L319" s="541"/>
      <c r="M319" s="541"/>
      <c r="N319" s="541"/>
      <c r="O319" s="541"/>
      <c r="P319" s="541"/>
      <c r="Q319" s="541"/>
      <c r="R319" s="541"/>
      <c r="S319" s="541"/>
      <c r="T319" s="541"/>
      <c r="U319" s="541"/>
      <c r="V319" s="541"/>
      <c r="W319" s="541"/>
      <c r="X319" s="541"/>
      <c r="Y319" s="541"/>
      <c r="Z319" s="541"/>
    </row>
    <row r="320" spans="1:26" ht="15.75" customHeight="1" x14ac:dyDescent="0.25">
      <c r="A320" s="541"/>
      <c r="B320" s="541"/>
      <c r="C320" s="541"/>
      <c r="D320" s="541"/>
      <c r="E320" s="541"/>
      <c r="F320" s="541"/>
      <c r="G320" s="541"/>
      <c r="H320" s="541"/>
      <c r="I320" s="541"/>
      <c r="J320" s="541"/>
      <c r="K320" s="541"/>
      <c r="L320" s="541"/>
      <c r="M320" s="541"/>
      <c r="N320" s="541"/>
      <c r="O320" s="541"/>
      <c r="P320" s="541"/>
      <c r="Q320" s="541"/>
      <c r="R320" s="541"/>
      <c r="S320" s="541"/>
      <c r="T320" s="541"/>
      <c r="U320" s="541"/>
      <c r="V320" s="541"/>
      <c r="W320" s="541"/>
      <c r="X320" s="541"/>
      <c r="Y320" s="541"/>
      <c r="Z320" s="541"/>
    </row>
    <row r="321" spans="1:26" ht="15.75" customHeight="1" x14ac:dyDescent="0.25">
      <c r="A321" s="541"/>
      <c r="B321" s="541"/>
      <c r="C321" s="541"/>
      <c r="D321" s="541"/>
      <c r="E321" s="541"/>
      <c r="F321" s="541"/>
      <c r="G321" s="541"/>
      <c r="H321" s="541"/>
      <c r="I321" s="541"/>
      <c r="J321" s="541"/>
      <c r="K321" s="541"/>
      <c r="L321" s="541"/>
      <c r="M321" s="541"/>
      <c r="N321" s="541"/>
      <c r="O321" s="541"/>
      <c r="P321" s="541"/>
      <c r="Q321" s="541"/>
      <c r="R321" s="541"/>
      <c r="S321" s="541"/>
      <c r="T321" s="541"/>
      <c r="U321" s="541"/>
      <c r="V321" s="541"/>
      <c r="W321" s="541"/>
      <c r="X321" s="541"/>
      <c r="Y321" s="541"/>
      <c r="Z321" s="541"/>
    </row>
    <row r="322" spans="1:26" ht="15.75" customHeight="1" x14ac:dyDescent="0.25">
      <c r="A322" s="541"/>
      <c r="B322" s="541"/>
      <c r="C322" s="541"/>
      <c r="D322" s="541"/>
      <c r="E322" s="541"/>
      <c r="F322" s="541"/>
      <c r="G322" s="541"/>
      <c r="H322" s="541"/>
      <c r="I322" s="541"/>
      <c r="J322" s="541"/>
      <c r="K322" s="541"/>
      <c r="L322" s="541"/>
      <c r="M322" s="541"/>
      <c r="N322" s="541"/>
      <c r="O322" s="541"/>
      <c r="P322" s="541"/>
      <c r="Q322" s="541"/>
      <c r="R322" s="541"/>
      <c r="S322" s="541"/>
      <c r="T322" s="541"/>
      <c r="U322" s="541"/>
      <c r="V322" s="541"/>
      <c r="W322" s="541"/>
      <c r="X322" s="541"/>
      <c r="Y322" s="541"/>
      <c r="Z322" s="541"/>
    </row>
    <row r="323" spans="1:26" ht="15.75" customHeight="1" x14ac:dyDescent="0.25">
      <c r="A323" s="541"/>
      <c r="B323" s="541"/>
      <c r="C323" s="541"/>
      <c r="D323" s="541"/>
      <c r="E323" s="541"/>
      <c r="F323" s="541"/>
      <c r="G323" s="541"/>
      <c r="H323" s="541"/>
      <c r="I323" s="541"/>
      <c r="J323" s="541"/>
      <c r="K323" s="541"/>
      <c r="L323" s="541"/>
      <c r="M323" s="541"/>
      <c r="N323" s="541"/>
      <c r="O323" s="541"/>
      <c r="P323" s="541"/>
      <c r="Q323" s="541"/>
      <c r="R323" s="541"/>
      <c r="S323" s="541"/>
      <c r="T323" s="541"/>
      <c r="U323" s="541"/>
      <c r="V323" s="541"/>
      <c r="W323" s="541"/>
      <c r="X323" s="541"/>
      <c r="Y323" s="541"/>
      <c r="Z323" s="541"/>
    </row>
    <row r="324" spans="1:26" ht="15.75" customHeight="1" x14ac:dyDescent="0.25">
      <c r="A324" s="541"/>
      <c r="B324" s="541"/>
      <c r="C324" s="541"/>
      <c r="D324" s="541"/>
      <c r="E324" s="541"/>
      <c r="F324" s="541"/>
      <c r="G324" s="541"/>
      <c r="H324" s="541"/>
      <c r="I324" s="541"/>
      <c r="J324" s="541"/>
      <c r="K324" s="541"/>
      <c r="L324" s="541"/>
      <c r="M324" s="541"/>
      <c r="N324" s="541"/>
      <c r="O324" s="541"/>
      <c r="P324" s="541"/>
      <c r="Q324" s="541"/>
      <c r="R324" s="541"/>
      <c r="S324" s="541"/>
      <c r="T324" s="541"/>
      <c r="U324" s="541"/>
      <c r="V324" s="541"/>
      <c r="W324" s="541"/>
      <c r="X324" s="541"/>
      <c r="Y324" s="541"/>
      <c r="Z324" s="541"/>
    </row>
    <row r="325" spans="1:26" ht="15.75" customHeight="1" x14ac:dyDescent="0.25">
      <c r="A325" s="541"/>
      <c r="B325" s="541"/>
      <c r="C325" s="541"/>
      <c r="D325" s="541"/>
      <c r="E325" s="541"/>
      <c r="F325" s="541"/>
      <c r="G325" s="541"/>
      <c r="H325" s="541"/>
      <c r="I325" s="541"/>
      <c r="J325" s="541"/>
      <c r="K325" s="541"/>
      <c r="L325" s="541"/>
      <c r="M325" s="541"/>
      <c r="N325" s="541"/>
      <c r="O325" s="541"/>
      <c r="P325" s="541"/>
      <c r="Q325" s="541"/>
      <c r="R325" s="541"/>
      <c r="S325" s="541"/>
      <c r="T325" s="541"/>
      <c r="U325" s="541"/>
      <c r="V325" s="541"/>
      <c r="W325" s="541"/>
      <c r="X325" s="541"/>
      <c r="Y325" s="541"/>
      <c r="Z325" s="541"/>
    </row>
    <row r="326" spans="1:26" ht="15.75" customHeight="1" x14ac:dyDescent="0.25">
      <c r="A326" s="541"/>
      <c r="B326" s="541"/>
      <c r="C326" s="541"/>
      <c r="D326" s="541"/>
      <c r="E326" s="541"/>
      <c r="F326" s="541"/>
      <c r="G326" s="541"/>
      <c r="H326" s="541"/>
      <c r="I326" s="541"/>
      <c r="J326" s="541"/>
      <c r="K326" s="541"/>
      <c r="L326" s="541"/>
      <c r="M326" s="541"/>
      <c r="N326" s="541"/>
      <c r="O326" s="541"/>
      <c r="P326" s="541"/>
      <c r="Q326" s="541"/>
      <c r="R326" s="541"/>
      <c r="S326" s="541"/>
      <c r="T326" s="541"/>
      <c r="U326" s="541"/>
      <c r="V326" s="541"/>
      <c r="W326" s="541"/>
      <c r="X326" s="541"/>
      <c r="Y326" s="541"/>
      <c r="Z326" s="541"/>
    </row>
    <row r="327" spans="1:26" ht="15.75" customHeight="1" x14ac:dyDescent="0.25">
      <c r="A327" s="541"/>
      <c r="B327" s="541"/>
      <c r="C327" s="541"/>
      <c r="D327" s="541"/>
      <c r="E327" s="541"/>
      <c r="F327" s="541"/>
      <c r="G327" s="541"/>
      <c r="H327" s="541"/>
      <c r="I327" s="541"/>
      <c r="J327" s="541"/>
      <c r="K327" s="541"/>
      <c r="L327" s="541"/>
      <c r="M327" s="541"/>
      <c r="N327" s="541"/>
      <c r="O327" s="541"/>
      <c r="P327" s="541"/>
      <c r="Q327" s="541"/>
      <c r="R327" s="541"/>
      <c r="S327" s="541"/>
      <c r="T327" s="541"/>
      <c r="U327" s="541"/>
      <c r="V327" s="541"/>
      <c r="W327" s="541"/>
      <c r="X327" s="541"/>
      <c r="Y327" s="541"/>
      <c r="Z327" s="541"/>
    </row>
    <row r="328" spans="1:26" ht="15.75" customHeight="1" x14ac:dyDescent="0.25">
      <c r="A328" s="541"/>
      <c r="B328" s="541"/>
      <c r="C328" s="541"/>
      <c r="D328" s="541"/>
      <c r="E328" s="541"/>
      <c r="F328" s="541"/>
      <c r="G328" s="541"/>
      <c r="H328" s="541"/>
      <c r="I328" s="541"/>
      <c r="J328" s="541"/>
      <c r="K328" s="541"/>
      <c r="L328" s="541"/>
      <c r="M328" s="541"/>
      <c r="N328" s="541"/>
      <c r="O328" s="541"/>
      <c r="P328" s="541"/>
      <c r="Q328" s="541"/>
      <c r="R328" s="541"/>
      <c r="S328" s="541"/>
      <c r="T328" s="541"/>
      <c r="U328" s="541"/>
      <c r="V328" s="541"/>
      <c r="W328" s="541"/>
      <c r="X328" s="541"/>
      <c r="Y328" s="541"/>
      <c r="Z328" s="541"/>
    </row>
    <row r="329" spans="1:26" ht="15.75" customHeight="1" x14ac:dyDescent="0.25">
      <c r="A329" s="541"/>
      <c r="B329" s="541"/>
      <c r="C329" s="541"/>
      <c r="D329" s="541"/>
      <c r="E329" s="541"/>
      <c r="F329" s="541"/>
      <c r="G329" s="541"/>
      <c r="H329" s="541"/>
      <c r="I329" s="541"/>
      <c r="J329" s="541"/>
      <c r="K329" s="541"/>
      <c r="L329" s="541"/>
      <c r="M329" s="541"/>
      <c r="N329" s="541"/>
      <c r="O329" s="541"/>
      <c r="P329" s="541"/>
      <c r="Q329" s="541"/>
      <c r="R329" s="541"/>
      <c r="S329" s="541"/>
      <c r="T329" s="541"/>
      <c r="U329" s="541"/>
      <c r="V329" s="541"/>
      <c r="W329" s="541"/>
      <c r="X329" s="541"/>
      <c r="Y329" s="541"/>
      <c r="Z329" s="541"/>
    </row>
    <row r="330" spans="1:26" ht="15.75" customHeight="1" x14ac:dyDescent="0.25">
      <c r="A330" s="541"/>
      <c r="B330" s="541"/>
      <c r="C330" s="541"/>
      <c r="D330" s="541"/>
      <c r="E330" s="541"/>
      <c r="F330" s="541"/>
      <c r="G330" s="541"/>
      <c r="H330" s="541"/>
      <c r="I330" s="541"/>
      <c r="J330" s="541"/>
      <c r="K330" s="541"/>
      <c r="L330" s="541"/>
      <c r="M330" s="541"/>
      <c r="N330" s="541"/>
      <c r="O330" s="541"/>
      <c r="P330" s="541"/>
      <c r="Q330" s="541"/>
      <c r="R330" s="541"/>
      <c r="S330" s="541"/>
      <c r="T330" s="541"/>
      <c r="U330" s="541"/>
      <c r="V330" s="541"/>
      <c r="W330" s="541"/>
      <c r="X330" s="541"/>
      <c r="Y330" s="541"/>
      <c r="Z330" s="541"/>
    </row>
    <row r="331" spans="1:26" ht="15.75" customHeight="1" x14ac:dyDescent="0.25">
      <c r="A331" s="541"/>
      <c r="B331" s="541"/>
      <c r="C331" s="541"/>
      <c r="D331" s="541"/>
      <c r="E331" s="541"/>
      <c r="F331" s="541"/>
      <c r="G331" s="541"/>
      <c r="H331" s="541"/>
      <c r="I331" s="541"/>
      <c r="J331" s="541"/>
      <c r="K331" s="541"/>
      <c r="L331" s="541"/>
      <c r="M331" s="541"/>
      <c r="N331" s="541"/>
      <c r="O331" s="541"/>
      <c r="P331" s="541"/>
      <c r="Q331" s="541"/>
      <c r="R331" s="541"/>
      <c r="S331" s="541"/>
      <c r="T331" s="541"/>
      <c r="U331" s="541"/>
      <c r="V331" s="541"/>
      <c r="W331" s="541"/>
      <c r="X331" s="541"/>
      <c r="Y331" s="541"/>
      <c r="Z331" s="541"/>
    </row>
    <row r="332" spans="1:26" ht="15.75" customHeight="1" x14ac:dyDescent="0.25">
      <c r="A332" s="541"/>
      <c r="B332" s="541"/>
      <c r="C332" s="541"/>
      <c r="D332" s="541"/>
      <c r="E332" s="541"/>
      <c r="F332" s="541"/>
      <c r="G332" s="541"/>
      <c r="H332" s="541"/>
      <c r="I332" s="541"/>
      <c r="J332" s="541"/>
      <c r="K332" s="541"/>
      <c r="L332" s="541"/>
      <c r="M332" s="541"/>
      <c r="N332" s="541"/>
      <c r="O332" s="541"/>
      <c r="P332" s="541"/>
      <c r="Q332" s="541"/>
      <c r="R332" s="541"/>
      <c r="S332" s="541"/>
      <c r="T332" s="541"/>
      <c r="U332" s="541"/>
      <c r="V332" s="541"/>
      <c r="W332" s="541"/>
      <c r="X332" s="541"/>
      <c r="Y332" s="541"/>
      <c r="Z332" s="541"/>
    </row>
    <row r="333" spans="1:26" ht="15.75" customHeight="1" x14ac:dyDescent="0.25">
      <c r="A333" s="541"/>
      <c r="B333" s="541"/>
      <c r="C333" s="541"/>
      <c r="D333" s="541"/>
      <c r="E333" s="541"/>
      <c r="F333" s="541"/>
      <c r="G333" s="541"/>
      <c r="H333" s="541"/>
      <c r="I333" s="541"/>
      <c r="J333" s="541"/>
      <c r="K333" s="541"/>
      <c r="L333" s="541"/>
      <c r="M333" s="541"/>
      <c r="N333" s="541"/>
      <c r="O333" s="541"/>
      <c r="P333" s="541"/>
      <c r="Q333" s="541"/>
      <c r="R333" s="541"/>
      <c r="S333" s="541"/>
      <c r="T333" s="541"/>
      <c r="U333" s="541"/>
      <c r="V333" s="541"/>
      <c r="W333" s="541"/>
      <c r="X333" s="541"/>
      <c r="Y333" s="541"/>
      <c r="Z333" s="541"/>
    </row>
    <row r="334" spans="1:26" ht="15.75" customHeight="1" x14ac:dyDescent="0.25">
      <c r="A334" s="541"/>
      <c r="B334" s="541"/>
      <c r="C334" s="541"/>
      <c r="D334" s="541"/>
      <c r="E334" s="541"/>
      <c r="F334" s="541"/>
      <c r="G334" s="541"/>
      <c r="H334" s="541"/>
      <c r="I334" s="541"/>
      <c r="J334" s="541"/>
      <c r="K334" s="541"/>
      <c r="L334" s="541"/>
      <c r="M334" s="541"/>
      <c r="N334" s="541"/>
      <c r="O334" s="541"/>
      <c r="P334" s="541"/>
      <c r="Q334" s="541"/>
      <c r="R334" s="541"/>
      <c r="S334" s="541"/>
      <c r="T334" s="541"/>
      <c r="U334" s="541"/>
      <c r="V334" s="541"/>
      <c r="W334" s="541"/>
      <c r="X334" s="541"/>
      <c r="Y334" s="541"/>
      <c r="Z334" s="541"/>
    </row>
    <row r="335" spans="1:26" ht="15.75" customHeight="1" x14ac:dyDescent="0.25">
      <c r="A335" s="541"/>
      <c r="B335" s="541"/>
      <c r="C335" s="541"/>
      <c r="D335" s="541"/>
      <c r="E335" s="541"/>
      <c r="F335" s="541"/>
      <c r="G335" s="541"/>
      <c r="H335" s="541"/>
      <c r="I335" s="541"/>
      <c r="J335" s="541"/>
      <c r="K335" s="541"/>
      <c r="L335" s="541"/>
      <c r="M335" s="541"/>
      <c r="N335" s="541"/>
      <c r="O335" s="541"/>
      <c r="P335" s="541"/>
      <c r="Q335" s="541"/>
      <c r="R335" s="541"/>
      <c r="S335" s="541"/>
      <c r="T335" s="541"/>
      <c r="U335" s="541"/>
      <c r="V335" s="541"/>
      <c r="W335" s="541"/>
      <c r="X335" s="541"/>
      <c r="Y335" s="541"/>
      <c r="Z335" s="541"/>
    </row>
    <row r="336" spans="1:26" ht="15.75" customHeight="1" x14ac:dyDescent="0.25">
      <c r="A336" s="541"/>
      <c r="B336" s="541"/>
      <c r="C336" s="541"/>
      <c r="D336" s="541"/>
      <c r="E336" s="541"/>
      <c r="F336" s="541"/>
      <c r="G336" s="541"/>
      <c r="H336" s="541"/>
      <c r="I336" s="541"/>
      <c r="J336" s="541"/>
      <c r="K336" s="541"/>
      <c r="L336" s="541"/>
      <c r="M336" s="541"/>
      <c r="N336" s="541"/>
      <c r="O336" s="541"/>
      <c r="P336" s="541"/>
      <c r="Q336" s="541"/>
      <c r="R336" s="541"/>
      <c r="S336" s="541"/>
      <c r="T336" s="541"/>
      <c r="U336" s="541"/>
      <c r="V336" s="541"/>
      <c r="W336" s="541"/>
      <c r="X336" s="541"/>
      <c r="Y336" s="541"/>
      <c r="Z336" s="541"/>
    </row>
    <row r="337" spans="1:26" ht="15.75" customHeight="1" x14ac:dyDescent="0.25">
      <c r="A337" s="541"/>
      <c r="B337" s="541"/>
      <c r="C337" s="541"/>
      <c r="D337" s="541"/>
      <c r="E337" s="541"/>
      <c r="F337" s="541"/>
      <c r="G337" s="541"/>
      <c r="H337" s="541"/>
      <c r="I337" s="541"/>
      <c r="J337" s="541"/>
      <c r="K337" s="541"/>
      <c r="L337" s="541"/>
      <c r="M337" s="541"/>
      <c r="N337" s="541"/>
      <c r="O337" s="541"/>
      <c r="P337" s="541"/>
      <c r="Q337" s="541"/>
      <c r="R337" s="541"/>
      <c r="S337" s="541"/>
      <c r="T337" s="541"/>
      <c r="U337" s="541"/>
      <c r="V337" s="541"/>
      <c r="W337" s="541"/>
      <c r="X337" s="541"/>
      <c r="Y337" s="541"/>
      <c r="Z337" s="541"/>
    </row>
    <row r="338" spans="1:26" ht="15.75" customHeight="1" x14ac:dyDescent="0.25">
      <c r="A338" s="541"/>
      <c r="B338" s="541"/>
      <c r="C338" s="541"/>
      <c r="D338" s="541"/>
      <c r="E338" s="541"/>
      <c r="F338" s="541"/>
      <c r="G338" s="541"/>
      <c r="H338" s="541"/>
      <c r="I338" s="541"/>
      <c r="J338" s="541"/>
      <c r="K338" s="541"/>
      <c r="L338" s="541"/>
      <c r="M338" s="541"/>
      <c r="N338" s="541"/>
      <c r="O338" s="541"/>
      <c r="P338" s="541"/>
      <c r="Q338" s="541"/>
      <c r="R338" s="541"/>
      <c r="S338" s="541"/>
      <c r="T338" s="541"/>
      <c r="U338" s="541"/>
      <c r="V338" s="541"/>
      <c r="W338" s="541"/>
      <c r="X338" s="541"/>
      <c r="Y338" s="541"/>
      <c r="Z338" s="541"/>
    </row>
    <row r="339" spans="1:26" ht="15.75" customHeight="1" x14ac:dyDescent="0.25">
      <c r="A339" s="541"/>
      <c r="B339" s="541"/>
      <c r="C339" s="541"/>
      <c r="D339" s="541"/>
      <c r="E339" s="541"/>
      <c r="F339" s="541"/>
      <c r="G339" s="541"/>
      <c r="H339" s="541"/>
      <c r="I339" s="541"/>
      <c r="J339" s="541"/>
      <c r="K339" s="541"/>
      <c r="L339" s="541"/>
      <c r="M339" s="541"/>
      <c r="N339" s="541"/>
      <c r="O339" s="541"/>
      <c r="P339" s="541"/>
      <c r="Q339" s="541"/>
      <c r="R339" s="541"/>
      <c r="S339" s="541"/>
      <c r="T339" s="541"/>
      <c r="U339" s="541"/>
      <c r="V339" s="541"/>
      <c r="W339" s="541"/>
      <c r="X339" s="541"/>
      <c r="Y339" s="541"/>
      <c r="Z339" s="541"/>
    </row>
    <row r="340" spans="1:26" ht="15.75" customHeight="1" x14ac:dyDescent="0.25">
      <c r="A340" s="541"/>
      <c r="B340" s="541"/>
      <c r="C340" s="541"/>
      <c r="D340" s="541"/>
      <c r="E340" s="541"/>
      <c r="F340" s="541"/>
      <c r="G340" s="541"/>
      <c r="H340" s="541"/>
      <c r="I340" s="541"/>
      <c r="J340" s="541"/>
      <c r="K340" s="541"/>
      <c r="L340" s="541"/>
      <c r="M340" s="541"/>
      <c r="N340" s="541"/>
      <c r="O340" s="541"/>
      <c r="P340" s="541"/>
      <c r="Q340" s="541"/>
      <c r="R340" s="541"/>
      <c r="S340" s="541"/>
      <c r="T340" s="541"/>
      <c r="U340" s="541"/>
      <c r="V340" s="541"/>
      <c r="W340" s="541"/>
      <c r="X340" s="541"/>
      <c r="Y340" s="541"/>
      <c r="Z340" s="541"/>
    </row>
    <row r="341" spans="1:26" ht="15.75" customHeight="1" x14ac:dyDescent="0.25">
      <c r="A341" s="541"/>
      <c r="B341" s="541"/>
      <c r="C341" s="541"/>
      <c r="D341" s="541"/>
      <c r="E341" s="541"/>
      <c r="F341" s="541"/>
      <c r="G341" s="541"/>
      <c r="H341" s="541"/>
      <c r="I341" s="541"/>
      <c r="J341" s="541"/>
      <c r="K341" s="541"/>
      <c r="L341" s="541"/>
      <c r="M341" s="541"/>
      <c r="N341" s="541"/>
      <c r="O341" s="541"/>
      <c r="P341" s="541"/>
      <c r="Q341" s="541"/>
      <c r="R341" s="541"/>
      <c r="S341" s="541"/>
      <c r="T341" s="541"/>
      <c r="U341" s="541"/>
      <c r="V341" s="541"/>
      <c r="W341" s="541"/>
      <c r="X341" s="541"/>
      <c r="Y341" s="541"/>
      <c r="Z341" s="541"/>
    </row>
    <row r="342" spans="1:26" ht="15.75" customHeight="1" x14ac:dyDescent="0.25">
      <c r="A342" s="541"/>
      <c r="B342" s="541"/>
      <c r="C342" s="541"/>
      <c r="D342" s="541"/>
      <c r="E342" s="541"/>
      <c r="F342" s="541"/>
      <c r="G342" s="541"/>
      <c r="H342" s="541"/>
      <c r="I342" s="541"/>
      <c r="J342" s="541"/>
      <c r="K342" s="541"/>
      <c r="L342" s="541"/>
      <c r="M342" s="541"/>
      <c r="N342" s="541"/>
      <c r="O342" s="541"/>
      <c r="P342" s="541"/>
      <c r="Q342" s="541"/>
      <c r="R342" s="541"/>
      <c r="S342" s="541"/>
      <c r="T342" s="541"/>
      <c r="U342" s="541"/>
      <c r="V342" s="541"/>
      <c r="W342" s="541"/>
      <c r="X342" s="541"/>
      <c r="Y342" s="541"/>
      <c r="Z342" s="541"/>
    </row>
    <row r="343" spans="1:26" ht="15.75" customHeight="1" x14ac:dyDescent="0.25">
      <c r="A343" s="541"/>
      <c r="B343" s="541"/>
      <c r="C343" s="541"/>
      <c r="D343" s="541"/>
      <c r="E343" s="541"/>
      <c r="F343" s="541"/>
      <c r="G343" s="541"/>
      <c r="H343" s="541"/>
      <c r="I343" s="541"/>
      <c r="J343" s="541"/>
      <c r="K343" s="541"/>
      <c r="L343" s="541"/>
      <c r="M343" s="541"/>
      <c r="N343" s="541"/>
      <c r="O343" s="541"/>
      <c r="P343" s="541"/>
      <c r="Q343" s="541"/>
      <c r="R343" s="541"/>
      <c r="S343" s="541"/>
      <c r="T343" s="541"/>
      <c r="U343" s="541"/>
      <c r="V343" s="541"/>
      <c r="W343" s="541"/>
      <c r="X343" s="541"/>
      <c r="Y343" s="541"/>
      <c r="Z343" s="541"/>
    </row>
    <row r="344" spans="1:26" ht="15.75" customHeight="1" x14ac:dyDescent="0.25">
      <c r="A344" s="541"/>
      <c r="B344" s="541"/>
      <c r="C344" s="541"/>
      <c r="D344" s="541"/>
      <c r="E344" s="541"/>
      <c r="F344" s="541"/>
      <c r="G344" s="541"/>
      <c r="H344" s="541"/>
      <c r="I344" s="541"/>
      <c r="J344" s="541"/>
      <c r="K344" s="541"/>
      <c r="L344" s="541"/>
      <c r="M344" s="541"/>
      <c r="N344" s="541"/>
      <c r="O344" s="541"/>
      <c r="P344" s="541"/>
      <c r="Q344" s="541"/>
      <c r="R344" s="541"/>
      <c r="S344" s="541"/>
      <c r="T344" s="541"/>
      <c r="U344" s="541"/>
      <c r="V344" s="541"/>
      <c r="W344" s="541"/>
      <c r="X344" s="541"/>
      <c r="Y344" s="541"/>
      <c r="Z344" s="541"/>
    </row>
    <row r="345" spans="1:26" ht="15.75" customHeight="1" x14ac:dyDescent="0.25">
      <c r="A345" s="541"/>
      <c r="B345" s="541"/>
      <c r="C345" s="541"/>
      <c r="D345" s="541"/>
      <c r="E345" s="541"/>
      <c r="F345" s="541"/>
      <c r="G345" s="541"/>
      <c r="H345" s="541"/>
      <c r="I345" s="541"/>
      <c r="J345" s="541"/>
      <c r="K345" s="541"/>
      <c r="L345" s="541"/>
      <c r="M345" s="541"/>
      <c r="N345" s="541"/>
      <c r="O345" s="541"/>
      <c r="P345" s="541"/>
      <c r="Q345" s="541"/>
      <c r="R345" s="541"/>
      <c r="S345" s="541"/>
      <c r="T345" s="541"/>
      <c r="U345" s="541"/>
      <c r="V345" s="541"/>
      <c r="W345" s="541"/>
      <c r="X345" s="541"/>
      <c r="Y345" s="541"/>
      <c r="Z345" s="541"/>
    </row>
    <row r="346" spans="1:26" ht="15.75" customHeight="1" x14ac:dyDescent="0.25">
      <c r="A346" s="541"/>
      <c r="B346" s="541"/>
      <c r="C346" s="541"/>
      <c r="D346" s="541"/>
      <c r="E346" s="541"/>
      <c r="F346" s="541"/>
      <c r="G346" s="541"/>
      <c r="H346" s="541"/>
      <c r="I346" s="541"/>
      <c r="J346" s="541"/>
      <c r="K346" s="541"/>
      <c r="L346" s="541"/>
      <c r="M346" s="541"/>
      <c r="N346" s="541"/>
      <c r="O346" s="541"/>
      <c r="P346" s="541"/>
      <c r="Q346" s="541"/>
      <c r="R346" s="541"/>
      <c r="S346" s="541"/>
      <c r="T346" s="541"/>
      <c r="U346" s="541"/>
      <c r="V346" s="541"/>
      <c r="W346" s="541"/>
      <c r="X346" s="541"/>
      <c r="Y346" s="541"/>
      <c r="Z346" s="541"/>
    </row>
    <row r="347" spans="1:26" ht="15.75" customHeight="1" x14ac:dyDescent="0.25">
      <c r="A347" s="541"/>
      <c r="B347" s="541"/>
      <c r="C347" s="541"/>
      <c r="D347" s="541"/>
      <c r="E347" s="541"/>
      <c r="F347" s="541"/>
      <c r="G347" s="541"/>
      <c r="H347" s="541"/>
      <c r="I347" s="541"/>
      <c r="J347" s="541"/>
      <c r="K347" s="541"/>
      <c r="L347" s="541"/>
      <c r="M347" s="541"/>
      <c r="N347" s="541"/>
      <c r="O347" s="541"/>
      <c r="P347" s="541"/>
      <c r="Q347" s="541"/>
      <c r="R347" s="541"/>
      <c r="S347" s="541"/>
      <c r="T347" s="541"/>
      <c r="U347" s="541"/>
      <c r="V347" s="541"/>
      <c r="W347" s="541"/>
      <c r="X347" s="541"/>
      <c r="Y347" s="541"/>
      <c r="Z347" s="541"/>
    </row>
    <row r="348" spans="1:26" ht="15.75" customHeight="1" x14ac:dyDescent="0.25">
      <c r="A348" s="541"/>
      <c r="B348" s="541"/>
      <c r="C348" s="541"/>
      <c r="D348" s="541"/>
      <c r="E348" s="541"/>
      <c r="F348" s="541"/>
      <c r="G348" s="541"/>
      <c r="H348" s="541"/>
      <c r="I348" s="541"/>
      <c r="J348" s="541"/>
      <c r="K348" s="541"/>
      <c r="L348" s="541"/>
      <c r="M348" s="541"/>
      <c r="N348" s="541"/>
      <c r="O348" s="541"/>
      <c r="P348" s="541"/>
      <c r="Q348" s="541"/>
      <c r="R348" s="541"/>
      <c r="S348" s="541"/>
      <c r="T348" s="541"/>
      <c r="U348" s="541"/>
      <c r="V348" s="541"/>
      <c r="W348" s="541"/>
      <c r="X348" s="541"/>
      <c r="Y348" s="541"/>
      <c r="Z348" s="541"/>
    </row>
    <row r="349" spans="1:26" ht="15.75" customHeight="1" x14ac:dyDescent="0.25">
      <c r="A349" s="541"/>
      <c r="B349" s="541"/>
      <c r="C349" s="541"/>
      <c r="D349" s="541"/>
      <c r="E349" s="541"/>
      <c r="F349" s="541"/>
      <c r="G349" s="541"/>
      <c r="H349" s="541"/>
      <c r="I349" s="541"/>
      <c r="J349" s="541"/>
      <c r="K349" s="541"/>
      <c r="L349" s="541"/>
      <c r="M349" s="541"/>
      <c r="N349" s="541"/>
      <c r="O349" s="541"/>
      <c r="P349" s="541"/>
      <c r="Q349" s="541"/>
      <c r="R349" s="541"/>
      <c r="S349" s="541"/>
      <c r="T349" s="541"/>
      <c r="U349" s="541"/>
      <c r="V349" s="541"/>
      <c r="W349" s="541"/>
      <c r="X349" s="541"/>
      <c r="Y349" s="541"/>
      <c r="Z349" s="541"/>
    </row>
    <row r="350" spans="1:26" ht="15.75" customHeight="1" x14ac:dyDescent="0.25">
      <c r="A350" s="541"/>
      <c r="B350" s="541"/>
      <c r="C350" s="541"/>
      <c r="D350" s="541"/>
      <c r="E350" s="541"/>
      <c r="F350" s="541"/>
      <c r="G350" s="541"/>
      <c r="H350" s="541"/>
      <c r="I350" s="541"/>
      <c r="J350" s="541"/>
      <c r="K350" s="541"/>
      <c r="L350" s="541"/>
      <c r="M350" s="541"/>
      <c r="N350" s="541"/>
      <c r="O350" s="541"/>
      <c r="P350" s="541"/>
      <c r="Q350" s="541"/>
      <c r="R350" s="541"/>
      <c r="S350" s="541"/>
      <c r="T350" s="541"/>
      <c r="U350" s="541"/>
      <c r="V350" s="541"/>
      <c r="W350" s="541"/>
      <c r="X350" s="541"/>
      <c r="Y350" s="541"/>
      <c r="Z350" s="541"/>
    </row>
    <row r="351" spans="1:26" ht="15.75" customHeight="1" x14ac:dyDescent="0.25">
      <c r="A351" s="541"/>
      <c r="B351" s="541"/>
      <c r="C351" s="541"/>
      <c r="D351" s="541"/>
      <c r="E351" s="541"/>
      <c r="F351" s="541"/>
      <c r="G351" s="541"/>
      <c r="H351" s="541"/>
      <c r="I351" s="541"/>
      <c r="J351" s="541"/>
      <c r="K351" s="541"/>
      <c r="L351" s="541"/>
      <c r="M351" s="541"/>
      <c r="N351" s="541"/>
      <c r="O351" s="541"/>
      <c r="P351" s="541"/>
      <c r="Q351" s="541"/>
      <c r="R351" s="541"/>
      <c r="S351" s="541"/>
      <c r="T351" s="541"/>
      <c r="U351" s="541"/>
      <c r="V351" s="541"/>
      <c r="W351" s="541"/>
      <c r="X351" s="541"/>
      <c r="Y351" s="541"/>
      <c r="Z351" s="541"/>
    </row>
    <row r="352" spans="1:26" ht="15.75" customHeight="1" x14ac:dyDescent="0.25">
      <c r="A352" s="541"/>
      <c r="B352" s="541"/>
      <c r="C352" s="541"/>
      <c r="D352" s="541"/>
      <c r="E352" s="541"/>
      <c r="F352" s="541"/>
      <c r="G352" s="541"/>
      <c r="H352" s="541"/>
      <c r="I352" s="541"/>
      <c r="J352" s="541"/>
      <c r="K352" s="541"/>
      <c r="L352" s="541"/>
      <c r="M352" s="541"/>
      <c r="N352" s="541"/>
      <c r="O352" s="541"/>
      <c r="P352" s="541"/>
      <c r="Q352" s="541"/>
      <c r="R352" s="541"/>
      <c r="S352" s="541"/>
      <c r="T352" s="541"/>
      <c r="U352" s="541"/>
      <c r="V352" s="541"/>
      <c r="W352" s="541"/>
      <c r="X352" s="541"/>
      <c r="Y352" s="541"/>
      <c r="Z352" s="541"/>
    </row>
    <row r="353" spans="1:26" ht="15.75" customHeight="1" x14ac:dyDescent="0.25">
      <c r="A353" s="541"/>
      <c r="B353" s="541"/>
      <c r="C353" s="541"/>
      <c r="D353" s="541"/>
      <c r="E353" s="541"/>
      <c r="F353" s="541"/>
      <c r="G353" s="541"/>
      <c r="H353" s="541"/>
      <c r="I353" s="541"/>
      <c r="J353" s="541"/>
      <c r="K353" s="541"/>
      <c r="L353" s="541"/>
      <c r="M353" s="541"/>
      <c r="N353" s="541"/>
      <c r="O353" s="541"/>
      <c r="P353" s="541"/>
      <c r="Q353" s="541"/>
      <c r="R353" s="541"/>
      <c r="S353" s="541"/>
      <c r="T353" s="541"/>
      <c r="U353" s="541"/>
      <c r="V353" s="541"/>
      <c r="W353" s="541"/>
      <c r="X353" s="541"/>
      <c r="Y353" s="541"/>
      <c r="Z353" s="541"/>
    </row>
    <row r="354" spans="1:26" ht="15.75" customHeight="1" x14ac:dyDescent="0.25">
      <c r="A354" s="541"/>
      <c r="B354" s="541"/>
      <c r="C354" s="541"/>
      <c r="D354" s="541"/>
      <c r="E354" s="541"/>
      <c r="F354" s="541"/>
      <c r="G354" s="541"/>
      <c r="H354" s="541"/>
      <c r="I354" s="541"/>
      <c r="J354" s="541"/>
      <c r="K354" s="541"/>
      <c r="L354" s="541"/>
      <c r="M354" s="541"/>
      <c r="N354" s="541"/>
      <c r="O354" s="541"/>
      <c r="P354" s="541"/>
      <c r="Q354" s="541"/>
      <c r="R354" s="541"/>
      <c r="S354" s="541"/>
      <c r="T354" s="541"/>
      <c r="U354" s="541"/>
      <c r="V354" s="541"/>
      <c r="W354" s="541"/>
      <c r="X354" s="541"/>
      <c r="Y354" s="541"/>
      <c r="Z354" s="541"/>
    </row>
    <row r="355" spans="1:26" ht="15.75" customHeight="1" x14ac:dyDescent="0.25">
      <c r="A355" s="541"/>
      <c r="B355" s="541"/>
      <c r="C355" s="541"/>
      <c r="D355" s="541"/>
      <c r="E355" s="541"/>
      <c r="F355" s="541"/>
      <c r="G355" s="541"/>
      <c r="H355" s="541"/>
      <c r="I355" s="541"/>
      <c r="J355" s="541"/>
      <c r="K355" s="541"/>
      <c r="L355" s="541"/>
      <c r="M355" s="541"/>
      <c r="N355" s="541"/>
      <c r="O355" s="541"/>
      <c r="P355" s="541"/>
      <c r="Q355" s="541"/>
      <c r="R355" s="541"/>
      <c r="S355" s="541"/>
      <c r="T355" s="541"/>
      <c r="U355" s="541"/>
      <c r="V355" s="541"/>
      <c r="W355" s="541"/>
      <c r="X355" s="541"/>
      <c r="Y355" s="541"/>
      <c r="Z355" s="541"/>
    </row>
    <row r="356" spans="1:26" ht="15.75" customHeight="1" x14ac:dyDescent="0.25">
      <c r="A356" s="541"/>
      <c r="B356" s="541"/>
      <c r="C356" s="541"/>
      <c r="D356" s="541"/>
      <c r="E356" s="541"/>
      <c r="F356" s="541"/>
      <c r="G356" s="541"/>
      <c r="H356" s="541"/>
      <c r="I356" s="541"/>
      <c r="J356" s="541"/>
      <c r="K356" s="541"/>
      <c r="L356" s="541"/>
      <c r="M356" s="541"/>
      <c r="N356" s="541"/>
      <c r="O356" s="541"/>
      <c r="P356" s="541"/>
      <c r="Q356" s="541"/>
      <c r="R356" s="541"/>
      <c r="S356" s="541"/>
      <c r="T356" s="541"/>
      <c r="U356" s="541"/>
      <c r="V356" s="541"/>
      <c r="W356" s="541"/>
      <c r="X356" s="541"/>
      <c r="Y356" s="541"/>
      <c r="Z356" s="541"/>
    </row>
    <row r="357" spans="1:26" ht="15.75" customHeight="1" x14ac:dyDescent="0.25">
      <c r="A357" s="541"/>
      <c r="B357" s="541"/>
      <c r="C357" s="541"/>
      <c r="D357" s="541"/>
      <c r="E357" s="541"/>
      <c r="F357" s="541"/>
      <c r="G357" s="541"/>
      <c r="H357" s="541"/>
      <c r="I357" s="541"/>
      <c r="J357" s="541"/>
      <c r="K357" s="541"/>
      <c r="L357" s="541"/>
      <c r="M357" s="541"/>
      <c r="N357" s="541"/>
      <c r="O357" s="541"/>
      <c r="P357" s="541"/>
      <c r="Q357" s="541"/>
      <c r="R357" s="541"/>
      <c r="S357" s="541"/>
      <c r="T357" s="541"/>
      <c r="U357" s="541"/>
      <c r="V357" s="541"/>
      <c r="W357" s="541"/>
      <c r="X357" s="541"/>
      <c r="Y357" s="541"/>
      <c r="Z357" s="541"/>
    </row>
    <row r="358" spans="1:26" ht="15.75" customHeight="1" x14ac:dyDescent="0.25">
      <c r="A358" s="541"/>
      <c r="B358" s="541"/>
      <c r="C358" s="541"/>
      <c r="D358" s="541"/>
      <c r="E358" s="541"/>
      <c r="F358" s="541"/>
      <c r="G358" s="541"/>
      <c r="H358" s="541"/>
      <c r="I358" s="541"/>
      <c r="J358" s="541"/>
      <c r="K358" s="541"/>
      <c r="L358" s="541"/>
      <c r="M358" s="541"/>
      <c r="N358" s="541"/>
      <c r="O358" s="541"/>
      <c r="P358" s="541"/>
      <c r="Q358" s="541"/>
      <c r="R358" s="541"/>
      <c r="S358" s="541"/>
      <c r="T358" s="541"/>
      <c r="U358" s="541"/>
      <c r="V358" s="541"/>
      <c r="W358" s="541"/>
      <c r="X358" s="541"/>
      <c r="Y358" s="541"/>
      <c r="Z358" s="541"/>
    </row>
    <row r="359" spans="1:26" ht="15.75" customHeight="1" x14ac:dyDescent="0.25">
      <c r="A359" s="541"/>
      <c r="B359" s="541"/>
      <c r="C359" s="541"/>
      <c r="D359" s="541"/>
      <c r="E359" s="541"/>
      <c r="F359" s="541"/>
      <c r="G359" s="541"/>
      <c r="H359" s="541"/>
      <c r="I359" s="541"/>
      <c r="J359" s="541"/>
      <c r="K359" s="541"/>
      <c r="L359" s="541"/>
      <c r="M359" s="541"/>
      <c r="N359" s="541"/>
      <c r="O359" s="541"/>
      <c r="P359" s="541"/>
      <c r="Q359" s="541"/>
      <c r="R359" s="541"/>
      <c r="S359" s="541"/>
      <c r="T359" s="541"/>
      <c r="U359" s="541"/>
      <c r="V359" s="541"/>
      <c r="W359" s="541"/>
      <c r="X359" s="541"/>
      <c r="Y359" s="541"/>
      <c r="Z359" s="541"/>
    </row>
    <row r="360" spans="1:26" ht="15.75" customHeight="1" x14ac:dyDescent="0.25">
      <c r="A360" s="541"/>
      <c r="B360" s="541"/>
      <c r="C360" s="541"/>
      <c r="D360" s="541"/>
      <c r="E360" s="541"/>
      <c r="F360" s="541"/>
      <c r="G360" s="541"/>
      <c r="H360" s="541"/>
      <c r="I360" s="541"/>
      <c r="J360" s="541"/>
      <c r="K360" s="541"/>
      <c r="L360" s="541"/>
      <c r="M360" s="541"/>
      <c r="N360" s="541"/>
      <c r="O360" s="541"/>
      <c r="P360" s="541"/>
      <c r="Q360" s="541"/>
      <c r="R360" s="541"/>
      <c r="S360" s="541"/>
      <c r="T360" s="541"/>
      <c r="U360" s="541"/>
      <c r="V360" s="541"/>
      <c r="W360" s="541"/>
      <c r="X360" s="541"/>
      <c r="Y360" s="541"/>
      <c r="Z360" s="541"/>
    </row>
    <row r="361" spans="1:26" ht="15.75" customHeight="1" x14ac:dyDescent="0.25">
      <c r="A361" s="541"/>
      <c r="B361" s="541"/>
      <c r="C361" s="541"/>
      <c r="D361" s="541"/>
      <c r="E361" s="541"/>
      <c r="F361" s="541"/>
      <c r="G361" s="541"/>
      <c r="H361" s="541"/>
      <c r="I361" s="541"/>
      <c r="J361" s="541"/>
      <c r="K361" s="541"/>
      <c r="L361" s="541"/>
      <c r="M361" s="541"/>
      <c r="N361" s="541"/>
      <c r="O361" s="541"/>
      <c r="P361" s="541"/>
      <c r="Q361" s="541"/>
      <c r="R361" s="541"/>
      <c r="S361" s="541"/>
      <c r="T361" s="541"/>
      <c r="U361" s="541"/>
      <c r="V361" s="541"/>
      <c r="W361" s="541"/>
      <c r="X361" s="541"/>
      <c r="Y361" s="541"/>
      <c r="Z361" s="541"/>
    </row>
    <row r="362" spans="1:26" ht="15.75" customHeight="1" x14ac:dyDescent="0.25">
      <c r="A362" s="541"/>
      <c r="B362" s="541"/>
      <c r="C362" s="541"/>
      <c r="D362" s="541"/>
      <c r="E362" s="541"/>
      <c r="F362" s="541"/>
      <c r="G362" s="541"/>
      <c r="H362" s="541"/>
      <c r="I362" s="541"/>
      <c r="J362" s="541"/>
      <c r="K362" s="541"/>
      <c r="L362" s="541"/>
      <c r="M362" s="541"/>
      <c r="N362" s="541"/>
      <c r="O362" s="541"/>
      <c r="P362" s="541"/>
      <c r="Q362" s="541"/>
      <c r="R362" s="541"/>
      <c r="S362" s="541"/>
      <c r="T362" s="541"/>
      <c r="U362" s="541"/>
      <c r="V362" s="541"/>
      <c r="W362" s="541"/>
      <c r="X362" s="541"/>
      <c r="Y362" s="541"/>
      <c r="Z362" s="541"/>
    </row>
    <row r="363" spans="1:26" ht="15.75" customHeight="1" x14ac:dyDescent="0.25">
      <c r="A363" s="541"/>
      <c r="B363" s="541"/>
      <c r="C363" s="541"/>
      <c r="D363" s="541"/>
      <c r="E363" s="541"/>
      <c r="F363" s="541"/>
      <c r="G363" s="541"/>
      <c r="H363" s="541"/>
      <c r="I363" s="541"/>
      <c r="J363" s="541"/>
      <c r="K363" s="541"/>
      <c r="L363" s="541"/>
      <c r="M363" s="541"/>
      <c r="N363" s="541"/>
      <c r="O363" s="541"/>
      <c r="P363" s="541"/>
      <c r="Q363" s="541"/>
      <c r="R363" s="541"/>
      <c r="S363" s="541"/>
      <c r="T363" s="541"/>
      <c r="U363" s="541"/>
      <c r="V363" s="541"/>
      <c r="W363" s="541"/>
      <c r="X363" s="541"/>
      <c r="Y363" s="541"/>
      <c r="Z363" s="541"/>
    </row>
    <row r="364" spans="1:26" ht="15.75" customHeight="1" x14ac:dyDescent="0.25">
      <c r="A364" s="541"/>
      <c r="B364" s="541"/>
      <c r="C364" s="541"/>
      <c r="D364" s="541"/>
      <c r="E364" s="541"/>
      <c r="F364" s="541"/>
      <c r="G364" s="541"/>
      <c r="H364" s="541"/>
      <c r="I364" s="541"/>
      <c r="J364" s="541"/>
      <c r="K364" s="541"/>
      <c r="L364" s="541"/>
      <c r="M364" s="541"/>
      <c r="N364" s="541"/>
      <c r="O364" s="541"/>
      <c r="P364" s="541"/>
      <c r="Q364" s="541"/>
      <c r="R364" s="541"/>
      <c r="S364" s="541"/>
      <c r="T364" s="541"/>
      <c r="U364" s="541"/>
      <c r="V364" s="541"/>
      <c r="W364" s="541"/>
      <c r="X364" s="541"/>
      <c r="Y364" s="541"/>
      <c r="Z364" s="541"/>
    </row>
    <row r="365" spans="1:26" ht="15.75" customHeight="1" x14ac:dyDescent="0.25">
      <c r="A365" s="541"/>
      <c r="B365" s="541"/>
      <c r="C365" s="541"/>
      <c r="D365" s="541"/>
      <c r="E365" s="541"/>
      <c r="F365" s="541"/>
      <c r="G365" s="541"/>
      <c r="H365" s="541"/>
      <c r="I365" s="541"/>
      <c r="J365" s="541"/>
      <c r="K365" s="541"/>
      <c r="L365" s="541"/>
      <c r="M365" s="541"/>
      <c r="N365" s="541"/>
      <c r="O365" s="541"/>
      <c r="P365" s="541"/>
      <c r="Q365" s="541"/>
      <c r="R365" s="541"/>
      <c r="S365" s="541"/>
      <c r="T365" s="541"/>
      <c r="U365" s="541"/>
      <c r="V365" s="541"/>
      <c r="W365" s="541"/>
      <c r="X365" s="541"/>
      <c r="Y365" s="541"/>
      <c r="Z365" s="541"/>
    </row>
    <row r="366" spans="1:26" ht="15.75" customHeight="1" x14ac:dyDescent="0.25">
      <c r="A366" s="541"/>
      <c r="B366" s="541"/>
      <c r="C366" s="541"/>
      <c r="D366" s="541"/>
      <c r="E366" s="541"/>
      <c r="F366" s="541"/>
      <c r="G366" s="541"/>
      <c r="H366" s="541"/>
      <c r="I366" s="541"/>
      <c r="J366" s="541"/>
      <c r="K366" s="541"/>
      <c r="L366" s="541"/>
      <c r="M366" s="541"/>
      <c r="N366" s="541"/>
      <c r="O366" s="541"/>
      <c r="P366" s="541"/>
      <c r="Q366" s="541"/>
      <c r="R366" s="541"/>
      <c r="S366" s="541"/>
      <c r="T366" s="541"/>
      <c r="U366" s="541"/>
      <c r="V366" s="541"/>
      <c r="W366" s="541"/>
      <c r="X366" s="541"/>
      <c r="Y366" s="541"/>
      <c r="Z366" s="541"/>
    </row>
    <row r="367" spans="1:26" ht="15.75" customHeight="1" x14ac:dyDescent="0.25">
      <c r="A367" s="541"/>
      <c r="B367" s="541"/>
      <c r="C367" s="541"/>
      <c r="D367" s="541"/>
      <c r="E367" s="541"/>
      <c r="F367" s="541"/>
      <c r="G367" s="541"/>
      <c r="H367" s="541"/>
      <c r="I367" s="541"/>
      <c r="J367" s="541"/>
      <c r="K367" s="541"/>
      <c r="L367" s="541"/>
      <c r="M367" s="541"/>
      <c r="N367" s="541"/>
      <c r="O367" s="541"/>
      <c r="P367" s="541"/>
      <c r="Q367" s="541"/>
      <c r="R367" s="541"/>
      <c r="S367" s="541"/>
      <c r="T367" s="541"/>
      <c r="U367" s="541"/>
      <c r="V367" s="541"/>
      <c r="W367" s="541"/>
      <c r="X367" s="541"/>
      <c r="Y367" s="541"/>
      <c r="Z367" s="541"/>
    </row>
    <row r="368" spans="1:26" ht="15.75" customHeight="1" x14ac:dyDescent="0.25">
      <c r="A368" s="541"/>
      <c r="B368" s="541"/>
      <c r="C368" s="541"/>
      <c r="D368" s="541"/>
      <c r="E368" s="541"/>
      <c r="F368" s="541"/>
      <c r="G368" s="541"/>
      <c r="H368" s="541"/>
      <c r="I368" s="541"/>
      <c r="J368" s="541"/>
      <c r="K368" s="541"/>
      <c r="L368" s="541"/>
      <c r="M368" s="541"/>
      <c r="N368" s="541"/>
      <c r="O368" s="541"/>
      <c r="P368" s="541"/>
      <c r="Q368" s="541"/>
      <c r="R368" s="541"/>
      <c r="S368" s="541"/>
      <c r="T368" s="541"/>
      <c r="U368" s="541"/>
      <c r="V368" s="541"/>
      <c r="W368" s="541"/>
      <c r="X368" s="541"/>
      <c r="Y368" s="541"/>
      <c r="Z368" s="541"/>
    </row>
    <row r="369" spans="1:26" ht="15.75" customHeight="1" x14ac:dyDescent="0.25">
      <c r="A369" s="541"/>
      <c r="B369" s="541"/>
      <c r="C369" s="541"/>
      <c r="D369" s="541"/>
      <c r="E369" s="541"/>
      <c r="F369" s="541"/>
      <c r="G369" s="541"/>
      <c r="H369" s="541"/>
      <c r="I369" s="541"/>
      <c r="J369" s="541"/>
      <c r="K369" s="541"/>
      <c r="L369" s="541"/>
      <c r="M369" s="541"/>
      <c r="N369" s="541"/>
      <c r="O369" s="541"/>
      <c r="P369" s="541"/>
      <c r="Q369" s="541"/>
      <c r="R369" s="541"/>
      <c r="S369" s="541"/>
      <c r="T369" s="541"/>
      <c r="U369" s="541"/>
      <c r="V369" s="541"/>
      <c r="W369" s="541"/>
      <c r="X369" s="541"/>
      <c r="Y369" s="541"/>
      <c r="Z369" s="541"/>
    </row>
    <row r="370" spans="1:26" ht="15.75" customHeight="1" x14ac:dyDescent="0.25">
      <c r="A370" s="541"/>
      <c r="B370" s="541"/>
      <c r="C370" s="541"/>
      <c r="D370" s="541"/>
      <c r="E370" s="541"/>
      <c r="F370" s="541"/>
      <c r="G370" s="541"/>
      <c r="H370" s="541"/>
      <c r="I370" s="541"/>
      <c r="J370" s="541"/>
      <c r="K370" s="541"/>
      <c r="L370" s="541"/>
      <c r="M370" s="541"/>
      <c r="N370" s="541"/>
      <c r="O370" s="541"/>
      <c r="P370" s="541"/>
      <c r="Q370" s="541"/>
      <c r="R370" s="541"/>
      <c r="S370" s="541"/>
      <c r="T370" s="541"/>
      <c r="U370" s="541"/>
      <c r="V370" s="541"/>
      <c r="W370" s="541"/>
      <c r="X370" s="541"/>
      <c r="Y370" s="541"/>
      <c r="Z370" s="541"/>
    </row>
    <row r="371" spans="1:26" ht="15.75" customHeight="1" x14ac:dyDescent="0.25">
      <c r="A371" s="541"/>
      <c r="B371" s="541"/>
      <c r="C371" s="541"/>
      <c r="D371" s="541"/>
      <c r="E371" s="541"/>
      <c r="F371" s="541"/>
      <c r="G371" s="541"/>
      <c r="H371" s="541"/>
      <c r="I371" s="541"/>
      <c r="J371" s="541"/>
      <c r="K371" s="541"/>
      <c r="L371" s="541"/>
      <c r="M371" s="541"/>
      <c r="N371" s="541"/>
      <c r="O371" s="541"/>
      <c r="P371" s="541"/>
      <c r="Q371" s="541"/>
      <c r="R371" s="541"/>
      <c r="S371" s="541"/>
      <c r="T371" s="541"/>
      <c r="U371" s="541"/>
      <c r="V371" s="541"/>
      <c r="W371" s="541"/>
      <c r="X371" s="541"/>
      <c r="Y371" s="541"/>
      <c r="Z371" s="541"/>
    </row>
    <row r="372" spans="1:26" ht="15.75" customHeight="1" x14ac:dyDescent="0.25">
      <c r="A372" s="541"/>
      <c r="B372" s="541"/>
      <c r="C372" s="541"/>
      <c r="D372" s="541"/>
      <c r="E372" s="541"/>
      <c r="F372" s="541"/>
      <c r="G372" s="541"/>
      <c r="H372" s="541"/>
      <c r="I372" s="541"/>
      <c r="J372" s="541"/>
      <c r="K372" s="541"/>
      <c r="L372" s="541"/>
      <c r="M372" s="541"/>
      <c r="N372" s="541"/>
      <c r="O372" s="541"/>
      <c r="P372" s="541"/>
      <c r="Q372" s="541"/>
      <c r="R372" s="541"/>
      <c r="S372" s="541"/>
      <c r="T372" s="541"/>
      <c r="U372" s="541"/>
      <c r="V372" s="541"/>
      <c r="W372" s="541"/>
      <c r="X372" s="541"/>
      <c r="Y372" s="541"/>
      <c r="Z372" s="541"/>
    </row>
    <row r="373" spans="1:26" ht="15.75" customHeight="1" x14ac:dyDescent="0.25">
      <c r="A373" s="541"/>
      <c r="B373" s="541"/>
      <c r="C373" s="541"/>
      <c r="D373" s="541"/>
      <c r="E373" s="541"/>
      <c r="F373" s="541"/>
      <c r="G373" s="541"/>
      <c r="H373" s="541"/>
      <c r="I373" s="541"/>
      <c r="J373" s="541"/>
      <c r="K373" s="541"/>
      <c r="L373" s="541"/>
      <c r="M373" s="541"/>
      <c r="N373" s="541"/>
      <c r="O373" s="541"/>
      <c r="P373" s="541"/>
      <c r="Q373" s="541"/>
      <c r="R373" s="541"/>
      <c r="S373" s="541"/>
      <c r="T373" s="541"/>
      <c r="U373" s="541"/>
      <c r="V373" s="541"/>
      <c r="W373" s="541"/>
      <c r="X373" s="541"/>
      <c r="Y373" s="541"/>
      <c r="Z373" s="541"/>
    </row>
    <row r="374" spans="1:26" ht="15.75" customHeight="1" x14ac:dyDescent="0.25">
      <c r="A374" s="541"/>
      <c r="B374" s="541"/>
      <c r="C374" s="541"/>
      <c r="D374" s="541"/>
      <c r="E374" s="541"/>
      <c r="F374" s="541"/>
      <c r="G374" s="541"/>
      <c r="H374" s="541"/>
      <c r="I374" s="541"/>
      <c r="J374" s="541"/>
      <c r="K374" s="541"/>
      <c r="L374" s="541"/>
      <c r="M374" s="541"/>
      <c r="N374" s="541"/>
      <c r="O374" s="541"/>
      <c r="P374" s="541"/>
      <c r="Q374" s="541"/>
      <c r="R374" s="541"/>
      <c r="S374" s="541"/>
      <c r="T374" s="541"/>
      <c r="U374" s="541"/>
      <c r="V374" s="541"/>
      <c r="W374" s="541"/>
      <c r="X374" s="541"/>
      <c r="Y374" s="541"/>
      <c r="Z374" s="541"/>
    </row>
    <row r="375" spans="1:26" ht="15.75" customHeight="1" x14ac:dyDescent="0.25">
      <c r="A375" s="541"/>
      <c r="B375" s="541"/>
      <c r="C375" s="541"/>
      <c r="D375" s="541"/>
      <c r="E375" s="541"/>
      <c r="F375" s="541"/>
      <c r="G375" s="541"/>
      <c r="H375" s="541"/>
      <c r="I375" s="541"/>
      <c r="J375" s="541"/>
      <c r="K375" s="541"/>
      <c r="L375" s="541"/>
      <c r="M375" s="541"/>
      <c r="N375" s="541"/>
      <c r="O375" s="541"/>
      <c r="P375" s="541"/>
      <c r="Q375" s="541"/>
      <c r="R375" s="541"/>
      <c r="S375" s="541"/>
      <c r="T375" s="541"/>
      <c r="U375" s="541"/>
      <c r="V375" s="541"/>
      <c r="W375" s="541"/>
      <c r="X375" s="541"/>
      <c r="Y375" s="541"/>
      <c r="Z375" s="541"/>
    </row>
    <row r="376" spans="1:26" ht="15.75" customHeight="1" x14ac:dyDescent="0.25">
      <c r="A376" s="541"/>
      <c r="B376" s="541"/>
      <c r="C376" s="541"/>
      <c r="D376" s="541"/>
      <c r="E376" s="541"/>
      <c r="F376" s="541"/>
      <c r="G376" s="541"/>
      <c r="H376" s="541"/>
      <c r="I376" s="541"/>
      <c r="J376" s="541"/>
      <c r="K376" s="541"/>
      <c r="L376" s="541"/>
      <c r="M376" s="541"/>
      <c r="N376" s="541"/>
      <c r="O376" s="541"/>
      <c r="P376" s="541"/>
      <c r="Q376" s="541"/>
      <c r="R376" s="541"/>
      <c r="S376" s="541"/>
      <c r="T376" s="541"/>
      <c r="U376" s="541"/>
      <c r="V376" s="541"/>
      <c r="W376" s="541"/>
      <c r="X376" s="541"/>
      <c r="Y376" s="541"/>
      <c r="Z376" s="541"/>
    </row>
    <row r="377" spans="1:26" ht="15.75" customHeight="1" x14ac:dyDescent="0.25">
      <c r="A377" s="541"/>
      <c r="B377" s="541"/>
      <c r="C377" s="541"/>
      <c r="D377" s="541"/>
      <c r="E377" s="541"/>
      <c r="F377" s="541"/>
      <c r="G377" s="541"/>
      <c r="H377" s="541"/>
      <c r="I377" s="541"/>
      <c r="J377" s="541"/>
      <c r="K377" s="541"/>
      <c r="L377" s="541"/>
      <c r="M377" s="541"/>
      <c r="N377" s="541"/>
      <c r="O377" s="541"/>
      <c r="P377" s="541"/>
      <c r="Q377" s="541"/>
      <c r="R377" s="541"/>
      <c r="S377" s="541"/>
      <c r="T377" s="541"/>
      <c r="U377" s="541"/>
      <c r="V377" s="541"/>
      <c r="W377" s="541"/>
      <c r="X377" s="541"/>
      <c r="Y377" s="541"/>
      <c r="Z377" s="541"/>
    </row>
    <row r="378" spans="1:26" ht="15.75" customHeight="1" x14ac:dyDescent="0.25">
      <c r="A378" s="541"/>
      <c r="B378" s="541"/>
      <c r="C378" s="541"/>
      <c r="D378" s="541"/>
      <c r="E378" s="541"/>
      <c r="F378" s="541"/>
      <c r="G378" s="541"/>
      <c r="H378" s="541"/>
      <c r="I378" s="541"/>
      <c r="J378" s="541"/>
      <c r="K378" s="541"/>
      <c r="L378" s="541"/>
      <c r="M378" s="541"/>
      <c r="N378" s="541"/>
      <c r="O378" s="541"/>
      <c r="P378" s="541"/>
      <c r="Q378" s="541"/>
      <c r="R378" s="541"/>
      <c r="S378" s="541"/>
      <c r="T378" s="541"/>
      <c r="U378" s="541"/>
      <c r="V378" s="541"/>
      <c r="W378" s="541"/>
      <c r="X378" s="541"/>
      <c r="Y378" s="541"/>
      <c r="Z378" s="541"/>
    </row>
    <row r="379" spans="1:26" ht="15.75" customHeight="1" x14ac:dyDescent="0.25">
      <c r="A379" s="541"/>
      <c r="B379" s="541"/>
      <c r="C379" s="541"/>
      <c r="D379" s="541"/>
      <c r="E379" s="541"/>
      <c r="F379" s="541"/>
      <c r="G379" s="541"/>
      <c r="H379" s="541"/>
      <c r="I379" s="541"/>
      <c r="J379" s="541"/>
      <c r="K379" s="541"/>
      <c r="L379" s="541"/>
      <c r="M379" s="541"/>
      <c r="N379" s="541"/>
      <c r="O379" s="541"/>
      <c r="P379" s="541"/>
      <c r="Q379" s="541"/>
      <c r="R379" s="541"/>
      <c r="S379" s="541"/>
      <c r="T379" s="541"/>
      <c r="U379" s="541"/>
      <c r="V379" s="541"/>
      <c r="W379" s="541"/>
      <c r="X379" s="541"/>
      <c r="Y379" s="541"/>
      <c r="Z379" s="541"/>
    </row>
    <row r="380" spans="1:26" ht="15.75" customHeight="1" x14ac:dyDescent="0.25">
      <c r="A380" s="541"/>
      <c r="B380" s="541"/>
      <c r="C380" s="541"/>
      <c r="D380" s="541"/>
      <c r="E380" s="541"/>
      <c r="F380" s="541"/>
      <c r="G380" s="541"/>
      <c r="H380" s="541"/>
      <c r="I380" s="541"/>
      <c r="J380" s="541"/>
      <c r="K380" s="541"/>
      <c r="L380" s="541"/>
      <c r="M380" s="541"/>
      <c r="N380" s="541"/>
      <c r="O380" s="541"/>
      <c r="P380" s="541"/>
      <c r="Q380" s="541"/>
      <c r="R380" s="541"/>
      <c r="S380" s="541"/>
      <c r="T380" s="541"/>
      <c r="U380" s="541"/>
      <c r="V380" s="541"/>
      <c r="W380" s="541"/>
      <c r="X380" s="541"/>
      <c r="Y380" s="541"/>
      <c r="Z380" s="541"/>
    </row>
    <row r="381" spans="1:26" ht="15.75" customHeight="1" x14ac:dyDescent="0.25">
      <c r="A381" s="541"/>
      <c r="B381" s="541"/>
      <c r="C381" s="541"/>
      <c r="D381" s="541"/>
      <c r="E381" s="541"/>
      <c r="F381" s="541"/>
      <c r="G381" s="541"/>
      <c r="H381" s="541"/>
      <c r="I381" s="541"/>
      <c r="J381" s="541"/>
      <c r="K381" s="541"/>
      <c r="L381" s="541"/>
      <c r="M381" s="541"/>
      <c r="N381" s="541"/>
      <c r="O381" s="541"/>
      <c r="P381" s="541"/>
      <c r="Q381" s="541"/>
      <c r="R381" s="541"/>
      <c r="S381" s="541"/>
      <c r="T381" s="541"/>
      <c r="U381" s="541"/>
      <c r="V381" s="541"/>
      <c r="W381" s="541"/>
      <c r="X381" s="541"/>
      <c r="Y381" s="541"/>
      <c r="Z381" s="541"/>
    </row>
    <row r="382" spans="1:26" ht="15.75" customHeight="1" x14ac:dyDescent="0.25">
      <c r="A382" s="541"/>
      <c r="B382" s="541"/>
      <c r="C382" s="541"/>
      <c r="D382" s="541"/>
      <c r="E382" s="541"/>
      <c r="F382" s="541"/>
      <c r="G382" s="541"/>
      <c r="H382" s="541"/>
      <c r="I382" s="541"/>
      <c r="J382" s="541"/>
      <c r="K382" s="541"/>
      <c r="L382" s="541"/>
      <c r="M382" s="541"/>
      <c r="N382" s="541"/>
      <c r="O382" s="541"/>
      <c r="P382" s="541"/>
      <c r="Q382" s="541"/>
      <c r="R382" s="541"/>
      <c r="S382" s="541"/>
      <c r="T382" s="541"/>
      <c r="U382" s="541"/>
      <c r="V382" s="541"/>
      <c r="W382" s="541"/>
      <c r="X382" s="541"/>
      <c r="Y382" s="541"/>
      <c r="Z382" s="541"/>
    </row>
    <row r="383" spans="1:26" ht="15.75" customHeight="1" x14ac:dyDescent="0.25">
      <c r="A383" s="541"/>
      <c r="B383" s="541"/>
      <c r="C383" s="541"/>
      <c r="D383" s="541"/>
      <c r="E383" s="541"/>
      <c r="F383" s="541"/>
      <c r="G383" s="541"/>
      <c r="H383" s="541"/>
      <c r="I383" s="541"/>
      <c r="J383" s="541"/>
      <c r="K383" s="541"/>
      <c r="L383" s="541"/>
      <c r="M383" s="541"/>
      <c r="N383" s="541"/>
      <c r="O383" s="541"/>
      <c r="P383" s="541"/>
      <c r="Q383" s="541"/>
      <c r="R383" s="541"/>
      <c r="S383" s="541"/>
      <c r="T383" s="541"/>
      <c r="U383" s="541"/>
      <c r="V383" s="541"/>
      <c r="W383" s="541"/>
      <c r="X383" s="541"/>
      <c r="Y383" s="541"/>
      <c r="Z383" s="541"/>
    </row>
    <row r="384" spans="1:26" ht="15.75" customHeight="1" x14ac:dyDescent="0.25">
      <c r="A384" s="541"/>
      <c r="B384" s="541"/>
      <c r="C384" s="541"/>
      <c r="D384" s="541"/>
      <c r="E384" s="541"/>
      <c r="F384" s="541"/>
      <c r="G384" s="541"/>
      <c r="H384" s="541"/>
      <c r="I384" s="541"/>
      <c r="J384" s="541"/>
      <c r="K384" s="541"/>
      <c r="L384" s="541"/>
      <c r="M384" s="541"/>
      <c r="N384" s="541"/>
      <c r="O384" s="541"/>
      <c r="P384" s="541"/>
      <c r="Q384" s="541"/>
      <c r="R384" s="541"/>
      <c r="S384" s="541"/>
      <c r="T384" s="541"/>
      <c r="U384" s="541"/>
      <c r="V384" s="541"/>
      <c r="W384" s="541"/>
      <c r="X384" s="541"/>
      <c r="Y384" s="541"/>
      <c r="Z384" s="541"/>
    </row>
    <row r="385" spans="1:26" ht="15.75" customHeight="1" x14ac:dyDescent="0.25">
      <c r="A385" s="541"/>
      <c r="B385" s="541"/>
      <c r="C385" s="541"/>
      <c r="D385" s="541"/>
      <c r="E385" s="541"/>
      <c r="F385" s="541"/>
      <c r="G385" s="541"/>
      <c r="H385" s="541"/>
      <c r="I385" s="541"/>
      <c r="J385" s="541"/>
      <c r="K385" s="541"/>
      <c r="L385" s="541"/>
      <c r="M385" s="541"/>
      <c r="N385" s="541"/>
      <c r="O385" s="541"/>
      <c r="P385" s="541"/>
      <c r="Q385" s="541"/>
      <c r="R385" s="541"/>
      <c r="S385" s="541"/>
      <c r="T385" s="541"/>
      <c r="U385" s="541"/>
      <c r="V385" s="541"/>
      <c r="W385" s="541"/>
      <c r="X385" s="541"/>
      <c r="Y385" s="541"/>
      <c r="Z385" s="541"/>
    </row>
    <row r="386" spans="1:26" ht="15.75" customHeight="1" x14ac:dyDescent="0.25">
      <c r="A386" s="541"/>
      <c r="B386" s="541"/>
      <c r="C386" s="541"/>
      <c r="D386" s="541"/>
      <c r="E386" s="541"/>
      <c r="F386" s="541"/>
      <c r="G386" s="541"/>
      <c r="H386" s="541"/>
      <c r="I386" s="541"/>
      <c r="J386" s="541"/>
      <c r="K386" s="541"/>
      <c r="L386" s="541"/>
      <c r="M386" s="541"/>
      <c r="N386" s="541"/>
      <c r="O386" s="541"/>
      <c r="P386" s="541"/>
      <c r="Q386" s="541"/>
      <c r="R386" s="541"/>
      <c r="S386" s="541"/>
      <c r="T386" s="541"/>
      <c r="U386" s="541"/>
      <c r="V386" s="541"/>
      <c r="W386" s="541"/>
      <c r="X386" s="541"/>
      <c r="Y386" s="541"/>
      <c r="Z386" s="541"/>
    </row>
    <row r="387" spans="1:26" ht="15.75" customHeight="1" x14ac:dyDescent="0.25">
      <c r="A387" s="541"/>
      <c r="B387" s="541"/>
      <c r="C387" s="541"/>
      <c r="D387" s="541"/>
      <c r="E387" s="541"/>
      <c r="F387" s="541"/>
      <c r="G387" s="541"/>
      <c r="H387" s="541"/>
      <c r="I387" s="541"/>
      <c r="J387" s="541"/>
      <c r="K387" s="541"/>
      <c r="L387" s="541"/>
      <c r="M387" s="541"/>
      <c r="N387" s="541"/>
      <c r="O387" s="541"/>
      <c r="P387" s="541"/>
      <c r="Q387" s="541"/>
      <c r="R387" s="541"/>
      <c r="S387" s="541"/>
      <c r="T387" s="541"/>
      <c r="U387" s="541"/>
      <c r="V387" s="541"/>
      <c r="W387" s="541"/>
      <c r="X387" s="541"/>
      <c r="Y387" s="541"/>
      <c r="Z387" s="541"/>
    </row>
    <row r="388" spans="1:26" ht="15.75" customHeight="1" x14ac:dyDescent="0.25">
      <c r="A388" s="541"/>
      <c r="B388" s="541"/>
      <c r="C388" s="541"/>
      <c r="D388" s="541"/>
      <c r="E388" s="541"/>
      <c r="F388" s="541"/>
      <c r="G388" s="541"/>
      <c r="H388" s="541"/>
      <c r="I388" s="541"/>
      <c r="J388" s="541"/>
      <c r="K388" s="541"/>
      <c r="L388" s="541"/>
      <c r="M388" s="541"/>
      <c r="N388" s="541"/>
      <c r="O388" s="541"/>
      <c r="P388" s="541"/>
      <c r="Q388" s="541"/>
      <c r="R388" s="541"/>
      <c r="S388" s="541"/>
      <c r="T388" s="541"/>
      <c r="U388" s="541"/>
      <c r="V388" s="541"/>
      <c r="W388" s="541"/>
      <c r="X388" s="541"/>
      <c r="Y388" s="541"/>
      <c r="Z388" s="541"/>
    </row>
    <row r="389" spans="1:26" ht="15.75" customHeight="1" x14ac:dyDescent="0.25">
      <c r="A389" s="541"/>
      <c r="B389" s="541"/>
      <c r="C389" s="541"/>
      <c r="D389" s="541"/>
      <c r="E389" s="541"/>
      <c r="F389" s="541"/>
      <c r="G389" s="541"/>
      <c r="H389" s="541"/>
      <c r="I389" s="541"/>
      <c r="J389" s="541"/>
      <c r="K389" s="541"/>
      <c r="L389" s="541"/>
      <c r="M389" s="541"/>
      <c r="N389" s="541"/>
      <c r="O389" s="541"/>
      <c r="P389" s="541"/>
      <c r="Q389" s="541"/>
      <c r="R389" s="541"/>
      <c r="S389" s="541"/>
      <c r="T389" s="541"/>
      <c r="U389" s="541"/>
      <c r="V389" s="541"/>
      <c r="W389" s="541"/>
      <c r="X389" s="541"/>
      <c r="Y389" s="541"/>
      <c r="Z389" s="541"/>
    </row>
    <row r="390" spans="1:26" ht="15.75" customHeight="1" x14ac:dyDescent="0.25">
      <c r="A390" s="541"/>
      <c r="B390" s="541"/>
      <c r="C390" s="541"/>
      <c r="D390" s="541"/>
      <c r="E390" s="541"/>
      <c r="F390" s="541"/>
      <c r="G390" s="541"/>
      <c r="H390" s="541"/>
      <c r="I390" s="541"/>
      <c r="J390" s="541"/>
      <c r="K390" s="541"/>
      <c r="L390" s="541"/>
      <c r="M390" s="541"/>
      <c r="N390" s="541"/>
      <c r="O390" s="541"/>
      <c r="P390" s="541"/>
      <c r="Q390" s="541"/>
      <c r="R390" s="541"/>
      <c r="S390" s="541"/>
      <c r="T390" s="541"/>
      <c r="U390" s="541"/>
      <c r="V390" s="541"/>
      <c r="W390" s="541"/>
      <c r="X390" s="541"/>
      <c r="Y390" s="541"/>
      <c r="Z390" s="541"/>
    </row>
    <row r="391" spans="1:26" ht="15.75" customHeight="1" x14ac:dyDescent="0.25">
      <c r="A391" s="541"/>
      <c r="B391" s="541"/>
      <c r="C391" s="541"/>
      <c r="D391" s="541"/>
      <c r="E391" s="541"/>
      <c r="F391" s="541"/>
      <c r="G391" s="541"/>
      <c r="H391" s="541"/>
      <c r="I391" s="541"/>
      <c r="J391" s="541"/>
      <c r="K391" s="541"/>
      <c r="L391" s="541"/>
      <c r="M391" s="541"/>
      <c r="N391" s="541"/>
      <c r="O391" s="541"/>
      <c r="P391" s="541"/>
      <c r="Q391" s="541"/>
      <c r="R391" s="541"/>
      <c r="S391" s="541"/>
      <c r="T391" s="541"/>
      <c r="U391" s="541"/>
      <c r="V391" s="541"/>
      <c r="W391" s="541"/>
      <c r="X391" s="541"/>
      <c r="Y391" s="541"/>
      <c r="Z391" s="541"/>
    </row>
    <row r="392" spans="1:26" ht="15.75" customHeight="1" x14ac:dyDescent="0.25">
      <c r="A392" s="541"/>
      <c r="B392" s="541"/>
      <c r="C392" s="541"/>
      <c r="D392" s="541"/>
      <c r="E392" s="541"/>
      <c r="F392" s="541"/>
      <c r="G392" s="541"/>
      <c r="H392" s="541"/>
      <c r="I392" s="541"/>
      <c r="J392" s="541"/>
      <c r="K392" s="541"/>
      <c r="L392" s="541"/>
      <c r="M392" s="541"/>
      <c r="N392" s="541"/>
      <c r="O392" s="541"/>
      <c r="P392" s="541"/>
      <c r="Q392" s="541"/>
      <c r="R392" s="541"/>
      <c r="S392" s="541"/>
      <c r="T392" s="541"/>
      <c r="U392" s="541"/>
      <c r="V392" s="541"/>
      <c r="W392" s="541"/>
      <c r="X392" s="541"/>
      <c r="Y392" s="541"/>
      <c r="Z392" s="541"/>
    </row>
    <row r="393" spans="1:26" ht="15.75" customHeight="1" x14ac:dyDescent="0.25">
      <c r="A393" s="541"/>
      <c r="B393" s="541"/>
      <c r="C393" s="541"/>
      <c r="D393" s="541"/>
      <c r="E393" s="541"/>
      <c r="F393" s="541"/>
      <c r="G393" s="541"/>
      <c r="H393" s="541"/>
      <c r="I393" s="541"/>
      <c r="J393" s="541"/>
      <c r="K393" s="541"/>
      <c r="L393" s="541"/>
      <c r="M393" s="541"/>
      <c r="N393" s="541"/>
      <c r="O393" s="541"/>
      <c r="P393" s="541"/>
      <c r="Q393" s="541"/>
      <c r="R393" s="541"/>
      <c r="S393" s="541"/>
      <c r="T393" s="541"/>
      <c r="U393" s="541"/>
      <c r="V393" s="541"/>
      <c r="W393" s="541"/>
      <c r="X393" s="541"/>
      <c r="Y393" s="541"/>
      <c r="Z393" s="541"/>
    </row>
    <row r="394" spans="1:26" ht="15.75" customHeight="1" x14ac:dyDescent="0.25">
      <c r="A394" s="541"/>
      <c r="B394" s="541"/>
      <c r="C394" s="541"/>
      <c r="D394" s="541"/>
      <c r="E394" s="541"/>
      <c r="F394" s="541"/>
      <c r="G394" s="541"/>
      <c r="H394" s="541"/>
      <c r="I394" s="541"/>
      <c r="J394" s="541"/>
      <c r="K394" s="541"/>
      <c r="L394" s="541"/>
      <c r="M394" s="541"/>
      <c r="N394" s="541"/>
      <c r="O394" s="541"/>
      <c r="P394" s="541"/>
      <c r="Q394" s="541"/>
      <c r="R394" s="541"/>
      <c r="S394" s="541"/>
      <c r="T394" s="541"/>
      <c r="U394" s="541"/>
      <c r="V394" s="541"/>
      <c r="W394" s="541"/>
      <c r="X394" s="541"/>
      <c r="Y394" s="541"/>
      <c r="Z394" s="541"/>
    </row>
    <row r="395" spans="1:26" ht="15.75" customHeight="1" x14ac:dyDescent="0.25">
      <c r="A395" s="541"/>
      <c r="B395" s="541"/>
      <c r="C395" s="541"/>
      <c r="D395" s="541"/>
      <c r="E395" s="541"/>
      <c r="F395" s="541"/>
      <c r="G395" s="541"/>
      <c r="H395" s="541"/>
      <c r="I395" s="541"/>
      <c r="J395" s="541"/>
      <c r="K395" s="541"/>
      <c r="L395" s="541"/>
      <c r="M395" s="541"/>
      <c r="N395" s="541"/>
      <c r="O395" s="541"/>
      <c r="P395" s="541"/>
      <c r="Q395" s="541"/>
      <c r="R395" s="541"/>
      <c r="S395" s="541"/>
      <c r="T395" s="541"/>
      <c r="U395" s="541"/>
      <c r="V395" s="541"/>
      <c r="W395" s="541"/>
      <c r="X395" s="541"/>
      <c r="Y395" s="541"/>
      <c r="Z395" s="541"/>
    </row>
    <row r="396" spans="1:26" ht="15.75" customHeight="1" x14ac:dyDescent="0.25">
      <c r="A396" s="541"/>
      <c r="B396" s="541"/>
      <c r="C396" s="541"/>
      <c r="D396" s="541"/>
      <c r="E396" s="541"/>
      <c r="F396" s="541"/>
      <c r="G396" s="541"/>
      <c r="H396" s="541"/>
      <c r="I396" s="541"/>
      <c r="J396" s="541"/>
      <c r="K396" s="541"/>
      <c r="L396" s="541"/>
      <c r="M396" s="541"/>
      <c r="N396" s="541"/>
      <c r="O396" s="541"/>
      <c r="P396" s="541"/>
      <c r="Q396" s="541"/>
      <c r="R396" s="541"/>
      <c r="S396" s="541"/>
      <c r="T396" s="541"/>
      <c r="U396" s="541"/>
      <c r="V396" s="541"/>
      <c r="W396" s="541"/>
      <c r="X396" s="541"/>
      <c r="Y396" s="541"/>
      <c r="Z396" s="541"/>
    </row>
    <row r="397" spans="1:26" ht="15.75" customHeight="1" x14ac:dyDescent="0.25">
      <c r="A397" s="541"/>
      <c r="B397" s="541"/>
      <c r="C397" s="541"/>
      <c r="D397" s="541"/>
      <c r="E397" s="541"/>
      <c r="F397" s="541"/>
      <c r="G397" s="541"/>
      <c r="H397" s="541"/>
      <c r="I397" s="541"/>
      <c r="J397" s="541"/>
      <c r="K397" s="541"/>
      <c r="L397" s="541"/>
      <c r="M397" s="541"/>
      <c r="N397" s="541"/>
      <c r="O397" s="541"/>
      <c r="P397" s="541"/>
      <c r="Q397" s="541"/>
      <c r="R397" s="541"/>
      <c r="S397" s="541"/>
      <c r="T397" s="541"/>
      <c r="U397" s="541"/>
      <c r="V397" s="541"/>
      <c r="W397" s="541"/>
      <c r="X397" s="541"/>
      <c r="Y397" s="541"/>
      <c r="Z397" s="541"/>
    </row>
    <row r="398" spans="1:26" ht="15.75" customHeight="1" x14ac:dyDescent="0.25">
      <c r="A398" s="541"/>
      <c r="B398" s="541"/>
      <c r="C398" s="541"/>
      <c r="D398" s="541"/>
      <c r="E398" s="541"/>
      <c r="F398" s="541"/>
      <c r="G398" s="541"/>
      <c r="H398" s="541"/>
      <c r="I398" s="541"/>
      <c r="J398" s="541"/>
      <c r="K398" s="541"/>
      <c r="L398" s="541"/>
      <c r="M398" s="541"/>
      <c r="N398" s="541"/>
      <c r="O398" s="541"/>
      <c r="P398" s="541"/>
      <c r="Q398" s="541"/>
      <c r="R398" s="541"/>
      <c r="S398" s="541"/>
      <c r="T398" s="541"/>
      <c r="U398" s="541"/>
      <c r="V398" s="541"/>
      <c r="W398" s="541"/>
      <c r="X398" s="541"/>
      <c r="Y398" s="541"/>
      <c r="Z398" s="541"/>
    </row>
    <row r="399" spans="1:26" ht="15.75" customHeight="1" x14ac:dyDescent="0.25">
      <c r="A399" s="541"/>
      <c r="B399" s="541"/>
      <c r="C399" s="541"/>
      <c r="D399" s="541"/>
      <c r="E399" s="541"/>
      <c r="F399" s="541"/>
      <c r="G399" s="541"/>
      <c r="H399" s="541"/>
      <c r="I399" s="541"/>
      <c r="J399" s="541"/>
      <c r="K399" s="541"/>
      <c r="L399" s="541"/>
      <c r="M399" s="541"/>
      <c r="N399" s="541"/>
      <c r="O399" s="541"/>
      <c r="P399" s="541"/>
      <c r="Q399" s="541"/>
      <c r="R399" s="541"/>
      <c r="S399" s="541"/>
      <c r="T399" s="541"/>
      <c r="U399" s="541"/>
      <c r="V399" s="541"/>
      <c r="W399" s="541"/>
      <c r="X399" s="541"/>
      <c r="Y399" s="541"/>
      <c r="Z399" s="541"/>
    </row>
    <row r="400" spans="1:26" ht="15.75" customHeight="1" x14ac:dyDescent="0.25">
      <c r="A400" s="541"/>
      <c r="B400" s="541"/>
      <c r="C400" s="541"/>
      <c r="D400" s="541"/>
      <c r="E400" s="541"/>
      <c r="F400" s="541"/>
      <c r="G400" s="541"/>
      <c r="H400" s="541"/>
      <c r="I400" s="541"/>
      <c r="J400" s="541"/>
      <c r="K400" s="541"/>
      <c r="L400" s="541"/>
      <c r="M400" s="541"/>
      <c r="N400" s="541"/>
      <c r="O400" s="541"/>
      <c r="P400" s="541"/>
      <c r="Q400" s="541"/>
      <c r="R400" s="541"/>
      <c r="S400" s="541"/>
      <c r="T400" s="541"/>
      <c r="U400" s="541"/>
      <c r="V400" s="541"/>
      <c r="W400" s="541"/>
      <c r="X400" s="541"/>
      <c r="Y400" s="541"/>
      <c r="Z400" s="541"/>
    </row>
    <row r="401" spans="1:26" ht="15.75" customHeight="1" x14ac:dyDescent="0.25">
      <c r="A401" s="541"/>
      <c r="B401" s="541"/>
      <c r="C401" s="541"/>
      <c r="D401" s="541"/>
      <c r="E401" s="541"/>
      <c r="F401" s="541"/>
      <c r="G401" s="541"/>
      <c r="H401" s="541"/>
      <c r="I401" s="541"/>
      <c r="J401" s="541"/>
      <c r="K401" s="541"/>
      <c r="L401" s="541"/>
      <c r="M401" s="541"/>
      <c r="N401" s="541"/>
      <c r="O401" s="541"/>
      <c r="P401" s="541"/>
      <c r="Q401" s="541"/>
      <c r="R401" s="541"/>
      <c r="S401" s="541"/>
      <c r="T401" s="541"/>
      <c r="U401" s="541"/>
      <c r="V401" s="541"/>
      <c r="W401" s="541"/>
      <c r="X401" s="541"/>
      <c r="Y401" s="541"/>
      <c r="Z401" s="541"/>
    </row>
    <row r="402" spans="1:26" ht="15.75" customHeight="1" x14ac:dyDescent="0.25">
      <c r="A402" s="541"/>
      <c r="B402" s="541"/>
      <c r="C402" s="541"/>
      <c r="D402" s="541"/>
      <c r="E402" s="541"/>
      <c r="F402" s="541"/>
      <c r="G402" s="541"/>
      <c r="H402" s="541"/>
      <c r="I402" s="541"/>
      <c r="J402" s="541"/>
      <c r="K402" s="541"/>
      <c r="L402" s="541"/>
      <c r="M402" s="541"/>
      <c r="N402" s="541"/>
      <c r="O402" s="541"/>
      <c r="P402" s="541"/>
      <c r="Q402" s="541"/>
      <c r="R402" s="541"/>
      <c r="S402" s="541"/>
      <c r="T402" s="541"/>
      <c r="U402" s="541"/>
      <c r="V402" s="541"/>
      <c r="W402" s="541"/>
      <c r="X402" s="541"/>
      <c r="Y402" s="541"/>
      <c r="Z402" s="541"/>
    </row>
    <row r="403" spans="1:26" ht="15.75" customHeight="1" x14ac:dyDescent="0.25">
      <c r="A403" s="541"/>
      <c r="B403" s="541"/>
      <c r="C403" s="541"/>
      <c r="D403" s="541"/>
      <c r="E403" s="541"/>
      <c r="F403" s="541"/>
      <c r="G403" s="541"/>
      <c r="H403" s="541"/>
      <c r="I403" s="541"/>
      <c r="J403" s="541"/>
      <c r="K403" s="541"/>
      <c r="L403" s="541"/>
      <c r="M403" s="541"/>
      <c r="N403" s="541"/>
      <c r="O403" s="541"/>
      <c r="P403" s="541"/>
      <c r="Q403" s="541"/>
      <c r="R403" s="541"/>
      <c r="S403" s="541"/>
      <c r="T403" s="541"/>
      <c r="U403" s="541"/>
      <c r="V403" s="541"/>
      <c r="W403" s="541"/>
      <c r="X403" s="541"/>
      <c r="Y403" s="541"/>
      <c r="Z403" s="541"/>
    </row>
    <row r="404" spans="1:26" ht="15.75" customHeight="1" x14ac:dyDescent="0.25">
      <c r="A404" s="541"/>
      <c r="B404" s="541"/>
      <c r="C404" s="541"/>
      <c r="D404" s="541"/>
      <c r="E404" s="541"/>
      <c r="F404" s="541"/>
      <c r="G404" s="541"/>
      <c r="H404" s="541"/>
      <c r="I404" s="541"/>
      <c r="J404" s="541"/>
      <c r="K404" s="541"/>
      <c r="L404" s="541"/>
      <c r="M404" s="541"/>
      <c r="N404" s="541"/>
      <c r="O404" s="541"/>
      <c r="P404" s="541"/>
      <c r="Q404" s="541"/>
      <c r="R404" s="541"/>
      <c r="S404" s="541"/>
      <c r="T404" s="541"/>
      <c r="U404" s="541"/>
      <c r="V404" s="541"/>
      <c r="W404" s="541"/>
      <c r="X404" s="541"/>
      <c r="Y404" s="541"/>
      <c r="Z404" s="541"/>
    </row>
    <row r="405" spans="1:26" ht="15.75" customHeight="1" x14ac:dyDescent="0.25">
      <c r="A405" s="541"/>
      <c r="B405" s="541"/>
      <c r="C405" s="541"/>
      <c r="D405" s="541"/>
      <c r="E405" s="541"/>
      <c r="F405" s="541"/>
      <c r="G405" s="541"/>
      <c r="H405" s="541"/>
      <c r="I405" s="541"/>
      <c r="J405" s="541"/>
      <c r="K405" s="541"/>
      <c r="L405" s="541"/>
      <c r="M405" s="541"/>
      <c r="N405" s="541"/>
      <c r="O405" s="541"/>
      <c r="P405" s="541"/>
      <c r="Q405" s="541"/>
      <c r="R405" s="541"/>
      <c r="S405" s="541"/>
      <c r="T405" s="541"/>
      <c r="U405" s="541"/>
      <c r="V405" s="541"/>
      <c r="W405" s="541"/>
      <c r="X405" s="541"/>
      <c r="Y405" s="541"/>
      <c r="Z405" s="541"/>
    </row>
    <row r="406" spans="1:26" ht="15.75" customHeight="1" x14ac:dyDescent="0.25">
      <c r="A406" s="541"/>
      <c r="B406" s="541"/>
      <c r="C406" s="541"/>
      <c r="D406" s="541"/>
      <c r="E406" s="541"/>
      <c r="F406" s="541"/>
      <c r="G406" s="541"/>
      <c r="H406" s="541"/>
      <c r="I406" s="541"/>
      <c r="J406" s="541"/>
      <c r="K406" s="541"/>
      <c r="L406" s="541"/>
      <c r="M406" s="541"/>
      <c r="N406" s="541"/>
      <c r="O406" s="541"/>
      <c r="P406" s="541"/>
      <c r="Q406" s="541"/>
      <c r="R406" s="541"/>
      <c r="S406" s="541"/>
      <c r="T406" s="541"/>
      <c r="U406" s="541"/>
      <c r="V406" s="541"/>
      <c r="W406" s="541"/>
      <c r="X406" s="541"/>
      <c r="Y406" s="541"/>
      <c r="Z406" s="541"/>
    </row>
    <row r="407" spans="1:26" ht="15.75" customHeight="1" x14ac:dyDescent="0.25">
      <c r="A407" s="541"/>
      <c r="B407" s="541"/>
      <c r="C407" s="541"/>
      <c r="D407" s="541"/>
      <c r="E407" s="541"/>
      <c r="F407" s="541"/>
      <c r="G407" s="541"/>
      <c r="H407" s="541"/>
      <c r="I407" s="541"/>
      <c r="J407" s="541"/>
      <c r="K407" s="541"/>
      <c r="L407" s="541"/>
      <c r="M407" s="541"/>
      <c r="N407" s="541"/>
      <c r="O407" s="541"/>
      <c r="P407" s="541"/>
      <c r="Q407" s="541"/>
      <c r="R407" s="541"/>
      <c r="S407" s="541"/>
      <c r="T407" s="541"/>
      <c r="U407" s="541"/>
      <c r="V407" s="541"/>
      <c r="W407" s="541"/>
      <c r="X407" s="541"/>
      <c r="Y407" s="541"/>
      <c r="Z407" s="541"/>
    </row>
    <row r="408" spans="1:26" ht="15.75" customHeight="1" x14ac:dyDescent="0.25">
      <c r="A408" s="541"/>
      <c r="B408" s="541"/>
      <c r="C408" s="541"/>
      <c r="D408" s="541"/>
      <c r="E408" s="541"/>
      <c r="F408" s="541"/>
      <c r="G408" s="541"/>
      <c r="H408" s="541"/>
      <c r="I408" s="541"/>
      <c r="J408" s="541"/>
      <c r="K408" s="541"/>
      <c r="L408" s="541"/>
      <c r="M408" s="541"/>
      <c r="N408" s="541"/>
      <c r="O408" s="541"/>
      <c r="P408" s="541"/>
      <c r="Q408" s="541"/>
      <c r="R408" s="541"/>
      <c r="S408" s="541"/>
      <c r="T408" s="541"/>
      <c r="U408" s="541"/>
      <c r="V408" s="541"/>
      <c r="W408" s="541"/>
      <c r="X408" s="541"/>
      <c r="Y408" s="541"/>
      <c r="Z408" s="541"/>
    </row>
    <row r="409" spans="1:26" ht="15.75" customHeight="1" x14ac:dyDescent="0.25">
      <c r="A409" s="541"/>
      <c r="B409" s="541"/>
      <c r="C409" s="541"/>
      <c r="D409" s="541"/>
      <c r="E409" s="541"/>
      <c r="F409" s="541"/>
      <c r="G409" s="541"/>
      <c r="H409" s="541"/>
      <c r="I409" s="541"/>
      <c r="J409" s="541"/>
      <c r="K409" s="541"/>
      <c r="L409" s="541"/>
      <c r="M409" s="541"/>
      <c r="N409" s="541"/>
      <c r="O409" s="541"/>
      <c r="P409" s="541"/>
      <c r="Q409" s="541"/>
      <c r="R409" s="541"/>
      <c r="S409" s="541"/>
      <c r="T409" s="541"/>
      <c r="U409" s="541"/>
      <c r="V409" s="541"/>
      <c r="W409" s="541"/>
      <c r="X409" s="541"/>
      <c r="Y409" s="541"/>
      <c r="Z409" s="541"/>
    </row>
    <row r="410" spans="1:26" ht="15.75" customHeight="1" x14ac:dyDescent="0.25">
      <c r="A410" s="541"/>
      <c r="B410" s="541"/>
      <c r="C410" s="541"/>
      <c r="D410" s="541"/>
      <c r="E410" s="541"/>
      <c r="F410" s="541"/>
      <c r="G410" s="541"/>
      <c r="H410" s="541"/>
      <c r="I410" s="541"/>
      <c r="J410" s="541"/>
      <c r="K410" s="541"/>
      <c r="L410" s="541"/>
      <c r="M410" s="541"/>
      <c r="N410" s="541"/>
      <c r="O410" s="541"/>
      <c r="P410" s="541"/>
      <c r="Q410" s="541"/>
      <c r="R410" s="541"/>
      <c r="S410" s="541"/>
      <c r="T410" s="541"/>
      <c r="U410" s="541"/>
      <c r="V410" s="541"/>
      <c r="W410" s="541"/>
      <c r="X410" s="541"/>
      <c r="Y410" s="541"/>
      <c r="Z410" s="541"/>
    </row>
    <row r="411" spans="1:26" ht="15.75" customHeight="1" x14ac:dyDescent="0.25">
      <c r="A411" s="541"/>
      <c r="B411" s="541"/>
      <c r="C411" s="541"/>
      <c r="D411" s="541"/>
      <c r="E411" s="541"/>
      <c r="F411" s="541"/>
      <c r="G411" s="541"/>
      <c r="H411" s="541"/>
      <c r="I411" s="541"/>
      <c r="J411" s="541"/>
      <c r="K411" s="541"/>
      <c r="L411" s="541"/>
      <c r="M411" s="541"/>
      <c r="N411" s="541"/>
      <c r="O411" s="541"/>
      <c r="P411" s="541"/>
      <c r="Q411" s="541"/>
      <c r="R411" s="541"/>
      <c r="S411" s="541"/>
      <c r="T411" s="541"/>
      <c r="U411" s="541"/>
      <c r="V411" s="541"/>
      <c r="W411" s="541"/>
      <c r="X411" s="541"/>
      <c r="Y411" s="541"/>
      <c r="Z411" s="541"/>
    </row>
    <row r="412" spans="1:26" ht="15.75" customHeight="1" x14ac:dyDescent="0.25">
      <c r="A412" s="541"/>
      <c r="B412" s="541"/>
      <c r="C412" s="541"/>
      <c r="D412" s="541"/>
      <c r="E412" s="541"/>
      <c r="F412" s="541"/>
      <c r="G412" s="541"/>
      <c r="H412" s="541"/>
      <c r="I412" s="541"/>
      <c r="J412" s="541"/>
      <c r="K412" s="541"/>
      <c r="L412" s="541"/>
      <c r="M412" s="541"/>
      <c r="N412" s="541"/>
      <c r="O412" s="541"/>
      <c r="P412" s="541"/>
      <c r="Q412" s="541"/>
      <c r="R412" s="541"/>
      <c r="S412" s="541"/>
      <c r="T412" s="541"/>
      <c r="U412" s="541"/>
      <c r="V412" s="541"/>
      <c r="W412" s="541"/>
      <c r="X412" s="541"/>
      <c r="Y412" s="541"/>
      <c r="Z412" s="541"/>
    </row>
    <row r="413" spans="1:26" ht="15.75" customHeight="1" x14ac:dyDescent="0.25">
      <c r="A413" s="541"/>
      <c r="B413" s="541"/>
      <c r="C413" s="541"/>
      <c r="D413" s="541"/>
      <c r="E413" s="541"/>
      <c r="F413" s="541"/>
      <c r="G413" s="541"/>
      <c r="H413" s="541"/>
      <c r="I413" s="541"/>
      <c r="J413" s="541"/>
      <c r="K413" s="541"/>
      <c r="L413" s="541"/>
      <c r="M413" s="541"/>
      <c r="N413" s="541"/>
      <c r="O413" s="541"/>
      <c r="P413" s="541"/>
      <c r="Q413" s="541"/>
      <c r="R413" s="541"/>
      <c r="S413" s="541"/>
      <c r="T413" s="541"/>
      <c r="U413" s="541"/>
      <c r="V413" s="541"/>
      <c r="W413" s="541"/>
      <c r="X413" s="541"/>
      <c r="Y413" s="541"/>
      <c r="Z413" s="541"/>
    </row>
    <row r="414" spans="1:26" ht="15.75" customHeight="1" x14ac:dyDescent="0.25">
      <c r="A414" s="541"/>
      <c r="B414" s="541"/>
      <c r="C414" s="541"/>
      <c r="D414" s="541"/>
      <c r="E414" s="541"/>
      <c r="F414" s="541"/>
      <c r="G414" s="541"/>
      <c r="H414" s="541"/>
      <c r="I414" s="541"/>
      <c r="J414" s="541"/>
      <c r="K414" s="541"/>
      <c r="L414" s="541"/>
      <c r="M414" s="541"/>
      <c r="N414" s="541"/>
      <c r="O414" s="541"/>
      <c r="P414" s="541"/>
      <c r="Q414" s="541"/>
      <c r="R414" s="541"/>
      <c r="S414" s="541"/>
      <c r="T414" s="541"/>
      <c r="U414" s="541"/>
      <c r="V414" s="541"/>
      <c r="W414" s="541"/>
      <c r="X414" s="541"/>
      <c r="Y414" s="541"/>
      <c r="Z414" s="541"/>
    </row>
    <row r="415" spans="1:26" ht="15.75" customHeight="1" x14ac:dyDescent="0.25">
      <c r="A415" s="541"/>
      <c r="B415" s="541"/>
      <c r="C415" s="541"/>
      <c r="D415" s="541"/>
      <c r="E415" s="541"/>
      <c r="F415" s="541"/>
      <c r="G415" s="541"/>
      <c r="H415" s="541"/>
      <c r="I415" s="541"/>
      <c r="J415" s="541"/>
      <c r="K415" s="541"/>
      <c r="L415" s="541"/>
      <c r="M415" s="541"/>
      <c r="N415" s="541"/>
      <c r="O415" s="541"/>
      <c r="P415" s="541"/>
      <c r="Q415" s="541"/>
      <c r="R415" s="541"/>
      <c r="S415" s="541"/>
      <c r="T415" s="541"/>
      <c r="U415" s="541"/>
      <c r="V415" s="541"/>
      <c r="W415" s="541"/>
      <c r="X415" s="541"/>
      <c r="Y415" s="541"/>
      <c r="Z415" s="541"/>
    </row>
    <row r="416" spans="1:26" ht="15.75" customHeight="1" x14ac:dyDescent="0.25">
      <c r="A416" s="541"/>
      <c r="B416" s="541"/>
      <c r="C416" s="541"/>
      <c r="D416" s="541"/>
      <c r="E416" s="541"/>
      <c r="F416" s="541"/>
      <c r="G416" s="541"/>
      <c r="H416" s="541"/>
      <c r="I416" s="541"/>
      <c r="J416" s="541"/>
      <c r="K416" s="541"/>
      <c r="L416" s="541"/>
      <c r="M416" s="541"/>
      <c r="N416" s="541"/>
      <c r="O416" s="541"/>
      <c r="P416" s="541"/>
      <c r="Q416" s="541"/>
      <c r="R416" s="541"/>
      <c r="S416" s="541"/>
      <c r="T416" s="541"/>
      <c r="U416" s="541"/>
      <c r="V416" s="541"/>
      <c r="W416" s="541"/>
      <c r="X416" s="541"/>
      <c r="Y416" s="541"/>
      <c r="Z416" s="541"/>
    </row>
    <row r="417" spans="1:26" ht="15.75" customHeight="1" x14ac:dyDescent="0.25">
      <c r="A417" s="541"/>
      <c r="B417" s="541"/>
      <c r="C417" s="541"/>
      <c r="D417" s="541"/>
      <c r="E417" s="541"/>
      <c r="F417" s="541"/>
      <c r="G417" s="541"/>
      <c r="H417" s="541"/>
      <c r="I417" s="541"/>
      <c r="J417" s="541"/>
      <c r="K417" s="541"/>
      <c r="L417" s="541"/>
      <c r="M417" s="541"/>
      <c r="N417" s="541"/>
      <c r="O417" s="541"/>
      <c r="P417" s="541"/>
      <c r="Q417" s="541"/>
      <c r="R417" s="541"/>
      <c r="S417" s="541"/>
      <c r="T417" s="541"/>
      <c r="U417" s="541"/>
      <c r="V417" s="541"/>
      <c r="W417" s="541"/>
      <c r="X417" s="541"/>
      <c r="Y417" s="541"/>
      <c r="Z417" s="541"/>
    </row>
    <row r="418" spans="1:26" ht="15.75" customHeight="1" x14ac:dyDescent="0.25">
      <c r="A418" s="541"/>
      <c r="B418" s="541"/>
      <c r="C418" s="541"/>
      <c r="D418" s="541"/>
      <c r="E418" s="541"/>
      <c r="F418" s="541"/>
      <c r="G418" s="541"/>
      <c r="H418" s="541"/>
      <c r="I418" s="541"/>
      <c r="J418" s="541"/>
      <c r="K418" s="541"/>
      <c r="L418" s="541"/>
      <c r="M418" s="541"/>
      <c r="N418" s="541"/>
      <c r="O418" s="541"/>
      <c r="P418" s="541"/>
      <c r="Q418" s="541"/>
      <c r="R418" s="541"/>
      <c r="S418" s="541"/>
      <c r="T418" s="541"/>
      <c r="U418" s="541"/>
      <c r="V418" s="541"/>
      <c r="W418" s="541"/>
      <c r="X418" s="541"/>
      <c r="Y418" s="541"/>
      <c r="Z418" s="541"/>
    </row>
    <row r="419" spans="1:26" ht="15.75" customHeight="1" x14ac:dyDescent="0.25">
      <c r="A419" s="541"/>
      <c r="B419" s="541"/>
      <c r="C419" s="541"/>
      <c r="D419" s="541"/>
      <c r="E419" s="541"/>
      <c r="F419" s="541"/>
      <c r="G419" s="541"/>
      <c r="H419" s="541"/>
      <c r="I419" s="541"/>
      <c r="J419" s="541"/>
      <c r="K419" s="541"/>
      <c r="L419" s="541"/>
      <c r="M419" s="541"/>
      <c r="N419" s="541"/>
      <c r="O419" s="541"/>
      <c r="P419" s="541"/>
      <c r="Q419" s="541"/>
      <c r="R419" s="541"/>
      <c r="S419" s="541"/>
      <c r="T419" s="541"/>
      <c r="U419" s="541"/>
      <c r="V419" s="541"/>
      <c r="W419" s="541"/>
      <c r="X419" s="541"/>
      <c r="Y419" s="541"/>
      <c r="Z419" s="541"/>
    </row>
    <row r="420" spans="1:26" ht="15.75" customHeight="1" x14ac:dyDescent="0.25">
      <c r="A420" s="541"/>
      <c r="B420" s="541"/>
      <c r="C420" s="541"/>
      <c r="D420" s="541"/>
      <c r="E420" s="541"/>
      <c r="F420" s="541"/>
      <c r="G420" s="541"/>
      <c r="H420" s="541"/>
      <c r="I420" s="541"/>
      <c r="J420" s="541"/>
      <c r="K420" s="541"/>
      <c r="L420" s="541"/>
      <c r="M420" s="541"/>
      <c r="N420" s="541"/>
      <c r="O420" s="541"/>
      <c r="P420" s="541"/>
      <c r="Q420" s="541"/>
      <c r="R420" s="541"/>
      <c r="S420" s="541"/>
      <c r="T420" s="541"/>
      <c r="U420" s="541"/>
      <c r="V420" s="541"/>
      <c r="W420" s="541"/>
      <c r="X420" s="541"/>
      <c r="Y420" s="541"/>
      <c r="Z420" s="541"/>
    </row>
    <row r="421" spans="1:26" ht="15.75" customHeight="1" x14ac:dyDescent="0.25">
      <c r="A421" s="541"/>
      <c r="B421" s="541"/>
      <c r="C421" s="541"/>
      <c r="D421" s="541"/>
      <c r="E421" s="541"/>
      <c r="F421" s="541"/>
      <c r="G421" s="541"/>
      <c r="H421" s="541"/>
      <c r="I421" s="541"/>
      <c r="J421" s="541"/>
      <c r="K421" s="541"/>
      <c r="L421" s="541"/>
      <c r="M421" s="541"/>
      <c r="N421" s="541"/>
      <c r="O421" s="541"/>
      <c r="P421" s="541"/>
      <c r="Q421" s="541"/>
      <c r="R421" s="541"/>
      <c r="S421" s="541"/>
      <c r="T421" s="541"/>
      <c r="U421" s="541"/>
      <c r="V421" s="541"/>
      <c r="W421" s="541"/>
      <c r="X421" s="541"/>
      <c r="Y421" s="541"/>
      <c r="Z421" s="541"/>
    </row>
    <row r="422" spans="1:26" ht="15.75" customHeight="1" x14ac:dyDescent="0.25">
      <c r="A422" s="541"/>
      <c r="B422" s="541"/>
      <c r="C422" s="541"/>
      <c r="D422" s="541"/>
      <c r="E422" s="541"/>
      <c r="F422" s="541"/>
      <c r="G422" s="541"/>
      <c r="H422" s="541"/>
      <c r="I422" s="541"/>
      <c r="J422" s="541"/>
      <c r="K422" s="541"/>
      <c r="L422" s="541"/>
      <c r="M422" s="541"/>
      <c r="N422" s="541"/>
      <c r="O422" s="541"/>
      <c r="P422" s="541"/>
      <c r="Q422" s="541"/>
      <c r="R422" s="541"/>
      <c r="S422" s="541"/>
      <c r="T422" s="541"/>
      <c r="U422" s="541"/>
      <c r="V422" s="541"/>
      <c r="W422" s="541"/>
      <c r="X422" s="541"/>
      <c r="Y422" s="541"/>
      <c r="Z422" s="541"/>
    </row>
    <row r="423" spans="1:26" ht="15.75" customHeight="1" x14ac:dyDescent="0.25">
      <c r="A423" s="541"/>
      <c r="B423" s="541"/>
      <c r="C423" s="541"/>
      <c r="D423" s="541"/>
      <c r="E423" s="541"/>
      <c r="F423" s="541"/>
      <c r="G423" s="541"/>
      <c r="H423" s="541"/>
      <c r="I423" s="541"/>
      <c r="J423" s="541"/>
      <c r="K423" s="541"/>
      <c r="L423" s="541"/>
      <c r="M423" s="541"/>
      <c r="N423" s="541"/>
      <c r="O423" s="541"/>
      <c r="P423" s="541"/>
      <c r="Q423" s="541"/>
      <c r="R423" s="541"/>
      <c r="S423" s="541"/>
      <c r="T423" s="541"/>
      <c r="U423" s="541"/>
      <c r="V423" s="541"/>
      <c r="W423" s="541"/>
      <c r="X423" s="541"/>
      <c r="Y423" s="541"/>
      <c r="Z423" s="541"/>
    </row>
    <row r="424" spans="1:26" ht="15.75" customHeight="1" x14ac:dyDescent="0.25">
      <c r="A424" s="541"/>
      <c r="B424" s="541"/>
      <c r="C424" s="541"/>
      <c r="D424" s="541"/>
      <c r="E424" s="541"/>
      <c r="F424" s="541"/>
      <c r="G424" s="541"/>
      <c r="H424" s="541"/>
      <c r="I424" s="541"/>
      <c r="J424" s="541"/>
      <c r="K424" s="541"/>
      <c r="L424" s="541"/>
      <c r="M424" s="541"/>
      <c r="N424" s="541"/>
      <c r="O424" s="541"/>
      <c r="P424" s="541"/>
      <c r="Q424" s="541"/>
      <c r="R424" s="541"/>
      <c r="S424" s="541"/>
      <c r="T424" s="541"/>
      <c r="U424" s="541"/>
      <c r="V424" s="541"/>
      <c r="W424" s="541"/>
      <c r="X424" s="541"/>
      <c r="Y424" s="541"/>
      <c r="Z424" s="541"/>
    </row>
    <row r="425" spans="1:26" ht="15.75" customHeight="1" x14ac:dyDescent="0.25">
      <c r="A425" s="541"/>
      <c r="B425" s="541"/>
      <c r="C425" s="541"/>
      <c r="D425" s="541"/>
      <c r="E425" s="541"/>
      <c r="F425" s="541"/>
      <c r="G425" s="541"/>
      <c r="H425" s="541"/>
      <c r="I425" s="541"/>
      <c r="J425" s="541"/>
      <c r="K425" s="541"/>
      <c r="L425" s="541"/>
      <c r="M425" s="541"/>
      <c r="N425" s="541"/>
      <c r="O425" s="541"/>
      <c r="P425" s="541"/>
      <c r="Q425" s="541"/>
      <c r="R425" s="541"/>
      <c r="S425" s="541"/>
      <c r="T425" s="541"/>
      <c r="U425" s="541"/>
      <c r="V425" s="541"/>
      <c r="W425" s="541"/>
      <c r="X425" s="541"/>
      <c r="Y425" s="541"/>
      <c r="Z425" s="541"/>
    </row>
    <row r="426" spans="1:26" ht="15.75" customHeight="1" x14ac:dyDescent="0.25">
      <c r="A426" s="541"/>
      <c r="B426" s="541"/>
      <c r="C426" s="541"/>
      <c r="D426" s="541"/>
      <c r="E426" s="541"/>
      <c r="F426" s="541"/>
      <c r="G426" s="541"/>
      <c r="H426" s="541"/>
      <c r="I426" s="541"/>
      <c r="J426" s="541"/>
      <c r="K426" s="541"/>
      <c r="L426" s="541"/>
      <c r="M426" s="541"/>
      <c r="N426" s="541"/>
      <c r="O426" s="541"/>
      <c r="P426" s="541"/>
      <c r="Q426" s="541"/>
      <c r="R426" s="541"/>
      <c r="S426" s="541"/>
      <c r="T426" s="541"/>
      <c r="U426" s="541"/>
      <c r="V426" s="541"/>
      <c r="W426" s="541"/>
      <c r="X426" s="541"/>
      <c r="Y426" s="541"/>
      <c r="Z426" s="541"/>
    </row>
    <row r="427" spans="1:26" ht="15.75" customHeight="1" x14ac:dyDescent="0.25">
      <c r="A427" s="541"/>
      <c r="B427" s="541"/>
      <c r="C427" s="541"/>
      <c r="D427" s="541"/>
      <c r="E427" s="541"/>
      <c r="F427" s="541"/>
      <c r="G427" s="541"/>
      <c r="H427" s="541"/>
      <c r="I427" s="541"/>
      <c r="J427" s="541"/>
      <c r="K427" s="541"/>
      <c r="L427" s="541"/>
      <c r="M427" s="541"/>
      <c r="N427" s="541"/>
      <c r="O427" s="541"/>
      <c r="P427" s="541"/>
      <c r="Q427" s="541"/>
      <c r="R427" s="541"/>
      <c r="S427" s="541"/>
      <c r="T427" s="541"/>
      <c r="U427" s="541"/>
      <c r="V427" s="541"/>
      <c r="W427" s="541"/>
      <c r="X427" s="541"/>
      <c r="Y427" s="541"/>
      <c r="Z427" s="541"/>
    </row>
    <row r="428" spans="1:26" ht="15.75" customHeight="1" x14ac:dyDescent="0.25">
      <c r="A428" s="541"/>
      <c r="B428" s="541"/>
      <c r="C428" s="541"/>
      <c r="D428" s="541"/>
      <c r="E428" s="541"/>
      <c r="F428" s="541"/>
      <c r="G428" s="541"/>
      <c r="H428" s="541"/>
      <c r="I428" s="541"/>
      <c r="J428" s="541"/>
      <c r="K428" s="541"/>
      <c r="L428" s="541"/>
      <c r="M428" s="541"/>
      <c r="N428" s="541"/>
      <c r="O428" s="541"/>
      <c r="P428" s="541"/>
      <c r="Q428" s="541"/>
      <c r="R428" s="541"/>
      <c r="S428" s="541"/>
      <c r="T428" s="541"/>
      <c r="U428" s="541"/>
      <c r="V428" s="541"/>
      <c r="W428" s="541"/>
      <c r="X428" s="541"/>
      <c r="Y428" s="541"/>
      <c r="Z428" s="541"/>
    </row>
    <row r="429" spans="1:26" ht="15.75" customHeight="1" x14ac:dyDescent="0.25">
      <c r="A429" s="541"/>
      <c r="B429" s="541"/>
      <c r="C429" s="541"/>
      <c r="D429" s="541"/>
      <c r="E429" s="541"/>
      <c r="F429" s="541"/>
      <c r="G429" s="541"/>
      <c r="H429" s="541"/>
      <c r="I429" s="541"/>
      <c r="J429" s="541"/>
      <c r="K429" s="541"/>
      <c r="L429" s="541"/>
      <c r="M429" s="541"/>
      <c r="N429" s="541"/>
      <c r="O429" s="541"/>
      <c r="P429" s="541"/>
      <c r="Q429" s="541"/>
      <c r="R429" s="541"/>
      <c r="S429" s="541"/>
      <c r="T429" s="541"/>
      <c r="U429" s="541"/>
      <c r="V429" s="541"/>
      <c r="W429" s="541"/>
      <c r="X429" s="541"/>
      <c r="Y429" s="541"/>
      <c r="Z429" s="541"/>
    </row>
    <row r="430" spans="1:26" ht="15.75" customHeight="1" x14ac:dyDescent="0.25">
      <c r="A430" s="541"/>
      <c r="B430" s="541"/>
      <c r="C430" s="541"/>
      <c r="D430" s="541"/>
      <c r="E430" s="541"/>
      <c r="F430" s="541"/>
      <c r="G430" s="541"/>
      <c r="H430" s="541"/>
      <c r="I430" s="541"/>
      <c r="J430" s="541"/>
      <c r="K430" s="541"/>
      <c r="L430" s="541"/>
      <c r="M430" s="541"/>
      <c r="N430" s="541"/>
      <c r="O430" s="541"/>
      <c r="P430" s="541"/>
      <c r="Q430" s="541"/>
      <c r="R430" s="541"/>
      <c r="S430" s="541"/>
      <c r="T430" s="541"/>
      <c r="U430" s="541"/>
      <c r="V430" s="541"/>
      <c r="W430" s="541"/>
      <c r="X430" s="541"/>
      <c r="Y430" s="541"/>
      <c r="Z430" s="541"/>
    </row>
    <row r="431" spans="1:26" ht="15.75" customHeight="1" x14ac:dyDescent="0.25">
      <c r="A431" s="541"/>
      <c r="B431" s="541"/>
      <c r="C431" s="541"/>
      <c r="D431" s="541"/>
      <c r="E431" s="541"/>
      <c r="F431" s="541"/>
      <c r="G431" s="541"/>
      <c r="H431" s="541"/>
      <c r="I431" s="541"/>
      <c r="J431" s="541"/>
      <c r="K431" s="541"/>
      <c r="L431" s="541"/>
      <c r="M431" s="541"/>
      <c r="N431" s="541"/>
      <c r="O431" s="541"/>
      <c r="P431" s="541"/>
      <c r="Q431" s="541"/>
      <c r="R431" s="541"/>
      <c r="S431" s="541"/>
      <c r="T431" s="541"/>
      <c r="U431" s="541"/>
      <c r="V431" s="541"/>
      <c r="W431" s="541"/>
      <c r="X431" s="541"/>
      <c r="Y431" s="541"/>
      <c r="Z431" s="541"/>
    </row>
    <row r="432" spans="1:26" ht="15.75" customHeight="1" x14ac:dyDescent="0.25">
      <c r="A432" s="541"/>
      <c r="B432" s="541"/>
      <c r="C432" s="541"/>
      <c r="D432" s="541"/>
      <c r="E432" s="541"/>
      <c r="F432" s="541"/>
      <c r="G432" s="541"/>
      <c r="H432" s="541"/>
      <c r="I432" s="541"/>
      <c r="J432" s="541"/>
      <c r="K432" s="541"/>
      <c r="L432" s="541"/>
      <c r="M432" s="541"/>
      <c r="N432" s="541"/>
      <c r="O432" s="541"/>
      <c r="P432" s="541"/>
      <c r="Q432" s="541"/>
      <c r="R432" s="541"/>
      <c r="S432" s="541"/>
      <c r="T432" s="541"/>
      <c r="U432" s="541"/>
      <c r="V432" s="541"/>
      <c r="W432" s="541"/>
      <c r="X432" s="541"/>
      <c r="Y432" s="541"/>
      <c r="Z432" s="541"/>
    </row>
    <row r="433" spans="1:26" ht="15.75" customHeight="1" x14ac:dyDescent="0.25">
      <c r="A433" s="541"/>
      <c r="B433" s="541"/>
      <c r="C433" s="541"/>
      <c r="D433" s="541"/>
      <c r="E433" s="541"/>
      <c r="F433" s="541"/>
      <c r="G433" s="541"/>
      <c r="H433" s="541"/>
      <c r="I433" s="541"/>
      <c r="J433" s="541"/>
      <c r="K433" s="541"/>
      <c r="L433" s="541"/>
      <c r="M433" s="541"/>
      <c r="N433" s="541"/>
      <c r="O433" s="541"/>
      <c r="P433" s="541"/>
      <c r="Q433" s="541"/>
      <c r="R433" s="541"/>
      <c r="S433" s="541"/>
      <c r="T433" s="541"/>
      <c r="U433" s="541"/>
      <c r="V433" s="541"/>
      <c r="W433" s="541"/>
      <c r="X433" s="541"/>
      <c r="Y433" s="541"/>
      <c r="Z433" s="541"/>
    </row>
    <row r="434" spans="1:26" ht="15.75" customHeight="1" x14ac:dyDescent="0.25">
      <c r="A434" s="541"/>
      <c r="B434" s="541"/>
      <c r="C434" s="541"/>
      <c r="D434" s="541"/>
      <c r="E434" s="541"/>
      <c r="F434" s="541"/>
      <c r="G434" s="541"/>
      <c r="H434" s="541"/>
      <c r="I434" s="541"/>
      <c r="J434" s="541"/>
      <c r="K434" s="541"/>
      <c r="L434" s="541"/>
      <c r="M434" s="541"/>
      <c r="N434" s="541"/>
      <c r="O434" s="541"/>
      <c r="P434" s="541"/>
      <c r="Q434" s="541"/>
      <c r="R434" s="541"/>
      <c r="S434" s="541"/>
      <c r="T434" s="541"/>
      <c r="U434" s="541"/>
      <c r="V434" s="541"/>
      <c r="W434" s="541"/>
      <c r="X434" s="541"/>
      <c r="Y434" s="541"/>
      <c r="Z434" s="541"/>
    </row>
    <row r="435" spans="1:26" ht="15.75" customHeight="1" x14ac:dyDescent="0.25">
      <c r="A435" s="541"/>
      <c r="B435" s="541"/>
      <c r="C435" s="541"/>
      <c r="D435" s="541"/>
      <c r="E435" s="541"/>
      <c r="F435" s="541"/>
      <c r="G435" s="541"/>
      <c r="H435" s="541"/>
      <c r="I435" s="541"/>
      <c r="J435" s="541"/>
      <c r="K435" s="541"/>
      <c r="L435" s="541"/>
      <c r="M435" s="541"/>
      <c r="N435" s="541"/>
      <c r="O435" s="541"/>
      <c r="P435" s="541"/>
      <c r="Q435" s="541"/>
      <c r="R435" s="541"/>
      <c r="S435" s="541"/>
      <c r="T435" s="541"/>
      <c r="U435" s="541"/>
      <c r="V435" s="541"/>
      <c r="W435" s="541"/>
      <c r="X435" s="541"/>
      <c r="Y435" s="541"/>
      <c r="Z435" s="541"/>
    </row>
    <row r="436" spans="1:26" ht="15.75" customHeight="1" x14ac:dyDescent="0.25">
      <c r="A436" s="541"/>
      <c r="B436" s="541"/>
      <c r="C436" s="541"/>
      <c r="D436" s="541"/>
      <c r="E436" s="541"/>
      <c r="F436" s="541"/>
      <c r="G436" s="541"/>
      <c r="H436" s="541"/>
      <c r="I436" s="541"/>
      <c r="J436" s="541"/>
      <c r="K436" s="541"/>
      <c r="L436" s="541"/>
      <c r="M436" s="541"/>
      <c r="N436" s="541"/>
      <c r="O436" s="541"/>
      <c r="P436" s="541"/>
      <c r="Q436" s="541"/>
      <c r="R436" s="541"/>
      <c r="S436" s="541"/>
      <c r="T436" s="541"/>
      <c r="U436" s="541"/>
      <c r="V436" s="541"/>
      <c r="W436" s="541"/>
      <c r="X436" s="541"/>
      <c r="Y436" s="541"/>
      <c r="Z436" s="541"/>
    </row>
    <row r="437" spans="1:26" ht="15.75" customHeight="1" x14ac:dyDescent="0.25">
      <c r="A437" s="541"/>
      <c r="B437" s="541"/>
      <c r="C437" s="541"/>
      <c r="D437" s="541"/>
      <c r="E437" s="541"/>
      <c r="F437" s="541"/>
      <c r="G437" s="541"/>
      <c r="H437" s="541"/>
      <c r="I437" s="541"/>
      <c r="J437" s="541"/>
      <c r="K437" s="541"/>
      <c r="L437" s="541"/>
      <c r="M437" s="541"/>
      <c r="N437" s="541"/>
      <c r="O437" s="541"/>
      <c r="P437" s="541"/>
      <c r="Q437" s="541"/>
      <c r="R437" s="541"/>
      <c r="S437" s="541"/>
      <c r="T437" s="541"/>
      <c r="U437" s="541"/>
      <c r="V437" s="541"/>
      <c r="W437" s="541"/>
      <c r="X437" s="541"/>
      <c r="Y437" s="541"/>
      <c r="Z437" s="541"/>
    </row>
    <row r="438" spans="1:26" ht="15.75" customHeight="1" x14ac:dyDescent="0.25">
      <c r="A438" s="541"/>
      <c r="B438" s="541"/>
      <c r="C438" s="541"/>
      <c r="D438" s="541"/>
      <c r="E438" s="541"/>
      <c r="F438" s="541"/>
      <c r="G438" s="541"/>
      <c r="H438" s="541"/>
      <c r="I438" s="541"/>
      <c r="J438" s="541"/>
      <c r="K438" s="541"/>
      <c r="L438" s="541"/>
      <c r="M438" s="541"/>
      <c r="N438" s="541"/>
      <c r="O438" s="541"/>
      <c r="P438" s="541"/>
      <c r="Q438" s="541"/>
      <c r="R438" s="541"/>
      <c r="S438" s="541"/>
      <c r="T438" s="541"/>
      <c r="U438" s="541"/>
      <c r="V438" s="541"/>
      <c r="W438" s="541"/>
      <c r="X438" s="541"/>
      <c r="Y438" s="541"/>
      <c r="Z438" s="541"/>
    </row>
    <row r="439" spans="1:26" ht="15.75" customHeight="1" x14ac:dyDescent="0.25">
      <c r="A439" s="541"/>
      <c r="B439" s="541"/>
      <c r="C439" s="541"/>
      <c r="D439" s="541"/>
      <c r="E439" s="541"/>
      <c r="F439" s="541"/>
      <c r="G439" s="541"/>
      <c r="H439" s="541"/>
      <c r="I439" s="541"/>
      <c r="J439" s="541"/>
      <c r="K439" s="541"/>
      <c r="L439" s="541"/>
      <c r="M439" s="541"/>
      <c r="N439" s="541"/>
      <c r="O439" s="541"/>
      <c r="P439" s="541"/>
      <c r="Q439" s="541"/>
      <c r="R439" s="541"/>
      <c r="S439" s="541"/>
      <c r="T439" s="541"/>
      <c r="U439" s="541"/>
      <c r="V439" s="541"/>
      <c r="W439" s="541"/>
      <c r="X439" s="541"/>
      <c r="Y439" s="541"/>
      <c r="Z439" s="541"/>
    </row>
    <row r="440" spans="1:26" ht="15.75" customHeight="1" x14ac:dyDescent="0.25">
      <c r="A440" s="541"/>
      <c r="B440" s="541"/>
      <c r="C440" s="541"/>
      <c r="D440" s="541"/>
      <c r="E440" s="541"/>
      <c r="F440" s="541"/>
      <c r="G440" s="541"/>
      <c r="H440" s="541"/>
      <c r="I440" s="541"/>
      <c r="J440" s="541"/>
      <c r="K440" s="541"/>
      <c r="L440" s="541"/>
      <c r="M440" s="541"/>
      <c r="N440" s="541"/>
      <c r="O440" s="541"/>
      <c r="P440" s="541"/>
      <c r="Q440" s="541"/>
      <c r="R440" s="541"/>
      <c r="S440" s="541"/>
      <c r="T440" s="541"/>
      <c r="U440" s="541"/>
      <c r="V440" s="541"/>
      <c r="W440" s="541"/>
      <c r="X440" s="541"/>
      <c r="Y440" s="541"/>
      <c r="Z440" s="541"/>
    </row>
    <row r="441" spans="1:26" ht="15.75" customHeight="1" x14ac:dyDescent="0.25">
      <c r="A441" s="541"/>
      <c r="B441" s="541"/>
      <c r="C441" s="541"/>
      <c r="D441" s="541"/>
      <c r="E441" s="541"/>
      <c r="F441" s="541"/>
      <c r="G441" s="541"/>
      <c r="H441" s="541"/>
      <c r="I441" s="541"/>
      <c r="J441" s="541"/>
      <c r="K441" s="541"/>
      <c r="L441" s="541"/>
      <c r="M441" s="541"/>
      <c r="N441" s="541"/>
      <c r="O441" s="541"/>
      <c r="P441" s="541"/>
      <c r="Q441" s="541"/>
      <c r="R441" s="541"/>
      <c r="S441" s="541"/>
      <c r="T441" s="541"/>
      <c r="U441" s="541"/>
      <c r="V441" s="541"/>
      <c r="W441" s="541"/>
      <c r="X441" s="541"/>
      <c r="Y441" s="541"/>
      <c r="Z441" s="541"/>
    </row>
    <row r="442" spans="1:26" ht="15.75" customHeight="1" x14ac:dyDescent="0.25">
      <c r="A442" s="541"/>
      <c r="B442" s="541"/>
      <c r="C442" s="541"/>
      <c r="D442" s="541"/>
      <c r="E442" s="541"/>
      <c r="F442" s="541"/>
      <c r="G442" s="541"/>
      <c r="H442" s="541"/>
      <c r="I442" s="541"/>
      <c r="J442" s="541"/>
      <c r="K442" s="541"/>
      <c r="L442" s="541"/>
      <c r="M442" s="541"/>
      <c r="N442" s="541"/>
      <c r="O442" s="541"/>
      <c r="P442" s="541"/>
      <c r="Q442" s="541"/>
      <c r="R442" s="541"/>
      <c r="S442" s="541"/>
      <c r="T442" s="541"/>
      <c r="U442" s="541"/>
      <c r="V442" s="541"/>
      <c r="W442" s="541"/>
      <c r="X442" s="541"/>
      <c r="Y442" s="541"/>
      <c r="Z442" s="541"/>
    </row>
    <row r="443" spans="1:26" ht="15.75" customHeight="1" x14ac:dyDescent="0.25">
      <c r="A443" s="541"/>
      <c r="B443" s="541"/>
      <c r="C443" s="541"/>
      <c r="D443" s="541"/>
      <c r="E443" s="541"/>
      <c r="F443" s="541"/>
      <c r="G443" s="541"/>
      <c r="H443" s="541"/>
      <c r="I443" s="541"/>
      <c r="J443" s="541"/>
      <c r="K443" s="541"/>
      <c r="L443" s="541"/>
      <c r="M443" s="541"/>
      <c r="N443" s="541"/>
      <c r="O443" s="541"/>
      <c r="P443" s="541"/>
      <c r="Q443" s="541"/>
      <c r="R443" s="541"/>
      <c r="S443" s="541"/>
      <c r="T443" s="541"/>
      <c r="U443" s="541"/>
      <c r="V443" s="541"/>
      <c r="W443" s="541"/>
      <c r="X443" s="541"/>
      <c r="Y443" s="541"/>
      <c r="Z443" s="541"/>
    </row>
    <row r="444" spans="1:26" ht="15.75" customHeight="1" x14ac:dyDescent="0.25">
      <c r="A444" s="541"/>
      <c r="B444" s="541"/>
      <c r="C444" s="541"/>
      <c r="D444" s="541"/>
      <c r="E444" s="541"/>
      <c r="F444" s="541"/>
      <c r="G444" s="541"/>
      <c r="H444" s="541"/>
      <c r="I444" s="541"/>
      <c r="J444" s="541"/>
      <c r="K444" s="541"/>
      <c r="L444" s="541"/>
      <c r="M444" s="541"/>
      <c r="N444" s="541"/>
      <c r="O444" s="541"/>
      <c r="P444" s="541"/>
      <c r="Q444" s="541"/>
      <c r="R444" s="541"/>
      <c r="S444" s="541"/>
      <c r="T444" s="541"/>
      <c r="U444" s="541"/>
      <c r="V444" s="541"/>
      <c r="W444" s="541"/>
      <c r="X444" s="541"/>
      <c r="Y444" s="541"/>
      <c r="Z444" s="541"/>
    </row>
    <row r="445" spans="1:26" ht="15.75" customHeight="1" x14ac:dyDescent="0.25">
      <c r="A445" s="541"/>
      <c r="B445" s="541"/>
      <c r="C445" s="541"/>
      <c r="D445" s="541"/>
      <c r="E445" s="541"/>
      <c r="F445" s="541"/>
      <c r="G445" s="541"/>
      <c r="H445" s="541"/>
      <c r="I445" s="541"/>
      <c r="J445" s="541"/>
      <c r="K445" s="541"/>
      <c r="L445" s="541"/>
      <c r="M445" s="541"/>
      <c r="N445" s="541"/>
      <c r="O445" s="541"/>
      <c r="P445" s="541"/>
      <c r="Q445" s="541"/>
      <c r="R445" s="541"/>
      <c r="S445" s="541"/>
      <c r="T445" s="541"/>
      <c r="U445" s="541"/>
      <c r="V445" s="541"/>
      <c r="W445" s="541"/>
      <c r="X445" s="541"/>
      <c r="Y445" s="541"/>
      <c r="Z445" s="541"/>
    </row>
    <row r="446" spans="1:26" ht="15.75" customHeight="1" x14ac:dyDescent="0.25">
      <c r="A446" s="541"/>
      <c r="B446" s="541"/>
      <c r="C446" s="541"/>
      <c r="D446" s="541"/>
      <c r="E446" s="541"/>
      <c r="F446" s="541"/>
      <c r="G446" s="541"/>
      <c r="H446" s="541"/>
      <c r="I446" s="541"/>
      <c r="J446" s="541"/>
      <c r="K446" s="541"/>
      <c r="L446" s="541"/>
      <c r="M446" s="541"/>
      <c r="N446" s="541"/>
      <c r="O446" s="541"/>
      <c r="P446" s="541"/>
      <c r="Q446" s="541"/>
      <c r="R446" s="541"/>
      <c r="S446" s="541"/>
      <c r="T446" s="541"/>
      <c r="U446" s="541"/>
      <c r="V446" s="541"/>
      <c r="W446" s="541"/>
      <c r="X446" s="541"/>
      <c r="Y446" s="541"/>
      <c r="Z446" s="541"/>
    </row>
    <row r="447" spans="1:26" ht="15.75" customHeight="1" x14ac:dyDescent="0.25">
      <c r="A447" s="541"/>
      <c r="B447" s="541"/>
      <c r="C447" s="541"/>
      <c r="D447" s="541"/>
      <c r="E447" s="541"/>
      <c r="F447" s="541"/>
      <c r="G447" s="541"/>
      <c r="H447" s="541"/>
      <c r="I447" s="541"/>
      <c r="J447" s="541"/>
      <c r="K447" s="541"/>
      <c r="L447" s="541"/>
      <c r="M447" s="541"/>
      <c r="N447" s="541"/>
      <c r="O447" s="541"/>
      <c r="P447" s="541"/>
      <c r="Q447" s="541"/>
      <c r="R447" s="541"/>
      <c r="S447" s="541"/>
      <c r="T447" s="541"/>
      <c r="U447" s="541"/>
      <c r="V447" s="541"/>
      <c r="W447" s="541"/>
      <c r="X447" s="541"/>
      <c r="Y447" s="541"/>
      <c r="Z447" s="541"/>
    </row>
    <row r="448" spans="1:26" ht="15.75" customHeight="1" x14ac:dyDescent="0.25">
      <c r="A448" s="541"/>
      <c r="B448" s="541"/>
      <c r="C448" s="541"/>
      <c r="D448" s="541"/>
      <c r="E448" s="541"/>
      <c r="F448" s="541"/>
      <c r="G448" s="541"/>
      <c r="H448" s="541"/>
      <c r="I448" s="541"/>
      <c r="J448" s="541"/>
      <c r="K448" s="541"/>
      <c r="L448" s="541"/>
      <c r="M448" s="541"/>
      <c r="N448" s="541"/>
      <c r="O448" s="541"/>
      <c r="P448" s="541"/>
      <c r="Q448" s="541"/>
      <c r="R448" s="541"/>
      <c r="S448" s="541"/>
      <c r="T448" s="541"/>
      <c r="U448" s="541"/>
      <c r="V448" s="541"/>
      <c r="W448" s="541"/>
      <c r="X448" s="541"/>
      <c r="Y448" s="541"/>
      <c r="Z448" s="541"/>
    </row>
    <row r="449" spans="1:26" ht="15.75" customHeight="1" x14ac:dyDescent="0.25">
      <c r="A449" s="541"/>
      <c r="B449" s="541"/>
      <c r="C449" s="541"/>
      <c r="D449" s="541"/>
      <c r="E449" s="541"/>
      <c r="F449" s="541"/>
      <c r="G449" s="541"/>
      <c r="H449" s="541"/>
      <c r="I449" s="541"/>
      <c r="J449" s="541"/>
      <c r="K449" s="541"/>
      <c r="L449" s="541"/>
      <c r="M449" s="541"/>
      <c r="N449" s="541"/>
      <c r="O449" s="541"/>
      <c r="P449" s="541"/>
      <c r="Q449" s="541"/>
      <c r="R449" s="541"/>
      <c r="S449" s="541"/>
      <c r="T449" s="541"/>
      <c r="U449" s="541"/>
      <c r="V449" s="541"/>
      <c r="W449" s="541"/>
      <c r="X449" s="541"/>
      <c r="Y449" s="541"/>
      <c r="Z449" s="541"/>
    </row>
    <row r="450" spans="1:26" ht="15.75" customHeight="1" x14ac:dyDescent="0.25">
      <c r="A450" s="541"/>
      <c r="B450" s="541"/>
      <c r="C450" s="541"/>
      <c r="D450" s="541"/>
      <c r="E450" s="541"/>
      <c r="F450" s="541"/>
      <c r="G450" s="541"/>
      <c r="H450" s="541"/>
      <c r="I450" s="541"/>
      <c r="J450" s="541"/>
      <c r="K450" s="541"/>
      <c r="L450" s="541"/>
      <c r="M450" s="541"/>
      <c r="N450" s="541"/>
      <c r="O450" s="541"/>
      <c r="P450" s="541"/>
      <c r="Q450" s="541"/>
      <c r="R450" s="541"/>
      <c r="S450" s="541"/>
      <c r="T450" s="541"/>
      <c r="U450" s="541"/>
      <c r="V450" s="541"/>
      <c r="W450" s="541"/>
      <c r="X450" s="541"/>
      <c r="Y450" s="541"/>
      <c r="Z450" s="541"/>
    </row>
    <row r="451" spans="1:26" ht="15.75" customHeight="1" x14ac:dyDescent="0.25">
      <c r="A451" s="541"/>
      <c r="B451" s="541"/>
      <c r="C451" s="541"/>
      <c r="D451" s="541"/>
      <c r="E451" s="541"/>
      <c r="F451" s="541"/>
      <c r="G451" s="541"/>
      <c r="H451" s="541"/>
      <c r="I451" s="541"/>
      <c r="J451" s="541"/>
      <c r="K451" s="541"/>
      <c r="L451" s="541"/>
      <c r="M451" s="541"/>
      <c r="N451" s="541"/>
      <c r="O451" s="541"/>
      <c r="P451" s="541"/>
      <c r="Q451" s="541"/>
      <c r="R451" s="541"/>
      <c r="S451" s="541"/>
      <c r="T451" s="541"/>
      <c r="U451" s="541"/>
      <c r="V451" s="541"/>
      <c r="W451" s="541"/>
      <c r="X451" s="541"/>
      <c r="Y451" s="541"/>
      <c r="Z451" s="541"/>
    </row>
    <row r="452" spans="1:26" ht="15.75" customHeight="1" x14ac:dyDescent="0.25">
      <c r="A452" s="541"/>
      <c r="B452" s="541"/>
      <c r="C452" s="541"/>
      <c r="D452" s="541"/>
      <c r="E452" s="541"/>
      <c r="F452" s="541"/>
      <c r="G452" s="541"/>
      <c r="H452" s="541"/>
      <c r="I452" s="541"/>
      <c r="J452" s="541"/>
      <c r="K452" s="541"/>
      <c r="L452" s="541"/>
      <c r="M452" s="541"/>
      <c r="N452" s="541"/>
      <c r="O452" s="541"/>
      <c r="P452" s="541"/>
      <c r="Q452" s="541"/>
      <c r="R452" s="541"/>
      <c r="S452" s="541"/>
      <c r="T452" s="541"/>
      <c r="U452" s="541"/>
      <c r="V452" s="541"/>
      <c r="W452" s="541"/>
      <c r="X452" s="541"/>
      <c r="Y452" s="541"/>
      <c r="Z452" s="541"/>
    </row>
    <row r="453" spans="1:26" ht="15.75" customHeight="1" x14ac:dyDescent="0.25">
      <c r="A453" s="541"/>
      <c r="B453" s="541"/>
      <c r="C453" s="541"/>
      <c r="D453" s="541"/>
      <c r="E453" s="541"/>
      <c r="F453" s="541"/>
      <c r="G453" s="541"/>
      <c r="H453" s="541"/>
      <c r="I453" s="541"/>
      <c r="J453" s="541"/>
      <c r="K453" s="541"/>
      <c r="L453" s="541"/>
      <c r="M453" s="541"/>
      <c r="N453" s="541"/>
      <c r="O453" s="541"/>
      <c r="P453" s="541"/>
      <c r="Q453" s="541"/>
      <c r="R453" s="541"/>
      <c r="S453" s="541"/>
      <c r="T453" s="541"/>
      <c r="U453" s="541"/>
      <c r="V453" s="541"/>
      <c r="W453" s="541"/>
      <c r="X453" s="541"/>
      <c r="Y453" s="541"/>
      <c r="Z453" s="541"/>
    </row>
    <row r="454" spans="1:26" ht="15.75" customHeight="1" x14ac:dyDescent="0.25">
      <c r="A454" s="541"/>
      <c r="B454" s="541"/>
      <c r="C454" s="541"/>
      <c r="D454" s="541"/>
      <c r="E454" s="541"/>
      <c r="F454" s="541"/>
      <c r="G454" s="541"/>
      <c r="H454" s="541"/>
      <c r="I454" s="541"/>
      <c r="J454" s="541"/>
      <c r="K454" s="541"/>
      <c r="L454" s="541"/>
      <c r="M454" s="541"/>
      <c r="N454" s="541"/>
      <c r="O454" s="541"/>
      <c r="P454" s="541"/>
      <c r="Q454" s="541"/>
      <c r="R454" s="541"/>
      <c r="S454" s="541"/>
      <c r="T454" s="541"/>
      <c r="U454" s="541"/>
      <c r="V454" s="541"/>
      <c r="W454" s="541"/>
      <c r="X454" s="541"/>
      <c r="Y454" s="541"/>
      <c r="Z454" s="541"/>
    </row>
    <row r="455" spans="1:26" ht="15.75" customHeight="1" x14ac:dyDescent="0.25">
      <c r="A455" s="541"/>
      <c r="B455" s="541"/>
      <c r="C455" s="541"/>
      <c r="D455" s="541"/>
      <c r="E455" s="541"/>
      <c r="F455" s="541"/>
      <c r="G455" s="541"/>
      <c r="H455" s="541"/>
      <c r="I455" s="541"/>
      <c r="J455" s="541"/>
      <c r="K455" s="541"/>
      <c r="L455" s="541"/>
      <c r="M455" s="541"/>
      <c r="N455" s="541"/>
      <c r="O455" s="541"/>
      <c r="P455" s="541"/>
      <c r="Q455" s="541"/>
      <c r="R455" s="541"/>
      <c r="S455" s="541"/>
      <c r="T455" s="541"/>
      <c r="U455" s="541"/>
      <c r="V455" s="541"/>
      <c r="W455" s="541"/>
      <c r="X455" s="541"/>
      <c r="Y455" s="541"/>
      <c r="Z455" s="541"/>
    </row>
    <row r="456" spans="1:26" ht="15.75" customHeight="1" x14ac:dyDescent="0.25">
      <c r="A456" s="541"/>
      <c r="B456" s="541"/>
      <c r="C456" s="541"/>
      <c r="D456" s="541"/>
      <c r="E456" s="541"/>
      <c r="F456" s="541"/>
      <c r="G456" s="541"/>
      <c r="H456" s="541"/>
      <c r="I456" s="541"/>
      <c r="J456" s="541"/>
      <c r="K456" s="541"/>
      <c r="L456" s="541"/>
      <c r="M456" s="541"/>
      <c r="N456" s="541"/>
      <c r="O456" s="541"/>
      <c r="P456" s="541"/>
      <c r="Q456" s="541"/>
      <c r="R456" s="541"/>
      <c r="S456" s="541"/>
      <c r="T456" s="541"/>
      <c r="U456" s="541"/>
      <c r="V456" s="541"/>
      <c r="W456" s="541"/>
      <c r="X456" s="541"/>
      <c r="Y456" s="541"/>
      <c r="Z456" s="541"/>
    </row>
    <row r="457" spans="1:26" ht="15.75" customHeight="1" x14ac:dyDescent="0.25">
      <c r="A457" s="541"/>
      <c r="B457" s="541"/>
      <c r="C457" s="541"/>
      <c r="D457" s="541"/>
      <c r="E457" s="541"/>
      <c r="F457" s="541"/>
      <c r="G457" s="541"/>
      <c r="H457" s="541"/>
      <c r="I457" s="541"/>
      <c r="J457" s="541"/>
      <c r="K457" s="541"/>
      <c r="L457" s="541"/>
      <c r="M457" s="541"/>
      <c r="N457" s="541"/>
      <c r="O457" s="541"/>
      <c r="P457" s="541"/>
      <c r="Q457" s="541"/>
      <c r="R457" s="541"/>
      <c r="S457" s="541"/>
      <c r="T457" s="541"/>
      <c r="U457" s="541"/>
      <c r="V457" s="541"/>
      <c r="W457" s="541"/>
      <c r="X457" s="541"/>
      <c r="Y457" s="541"/>
      <c r="Z457" s="541"/>
    </row>
    <row r="458" spans="1:26" ht="15.75" customHeight="1" x14ac:dyDescent="0.25">
      <c r="A458" s="541"/>
      <c r="B458" s="541"/>
      <c r="C458" s="541"/>
      <c r="D458" s="541"/>
      <c r="E458" s="541"/>
      <c r="F458" s="541"/>
      <c r="G458" s="541"/>
      <c r="H458" s="541"/>
      <c r="I458" s="541"/>
      <c r="J458" s="541"/>
      <c r="K458" s="541"/>
      <c r="L458" s="541"/>
      <c r="M458" s="541"/>
      <c r="N458" s="541"/>
      <c r="O458" s="541"/>
      <c r="P458" s="541"/>
      <c r="Q458" s="541"/>
      <c r="R458" s="541"/>
      <c r="S458" s="541"/>
      <c r="T458" s="541"/>
      <c r="U458" s="541"/>
      <c r="V458" s="541"/>
      <c r="W458" s="541"/>
      <c r="X458" s="541"/>
      <c r="Y458" s="541"/>
      <c r="Z458" s="541"/>
    </row>
    <row r="459" spans="1:26" ht="15.75" customHeight="1" x14ac:dyDescent="0.25">
      <c r="A459" s="541"/>
      <c r="B459" s="541"/>
      <c r="C459" s="541"/>
      <c r="D459" s="541"/>
      <c r="E459" s="541"/>
      <c r="F459" s="541"/>
      <c r="G459" s="541"/>
      <c r="H459" s="541"/>
      <c r="I459" s="541"/>
      <c r="J459" s="541"/>
      <c r="K459" s="541"/>
      <c r="L459" s="541"/>
      <c r="M459" s="541"/>
      <c r="N459" s="541"/>
      <c r="O459" s="541"/>
      <c r="P459" s="541"/>
      <c r="Q459" s="541"/>
      <c r="R459" s="541"/>
      <c r="S459" s="541"/>
      <c r="T459" s="541"/>
      <c r="U459" s="541"/>
      <c r="V459" s="541"/>
      <c r="W459" s="541"/>
      <c r="X459" s="541"/>
      <c r="Y459" s="541"/>
      <c r="Z459" s="541"/>
    </row>
    <row r="460" spans="1:26" ht="15.75" customHeight="1" x14ac:dyDescent="0.25">
      <c r="A460" s="541"/>
      <c r="B460" s="541"/>
      <c r="C460" s="541"/>
      <c r="D460" s="541"/>
      <c r="E460" s="541"/>
      <c r="F460" s="541"/>
      <c r="G460" s="541"/>
      <c r="H460" s="541"/>
      <c r="I460" s="541"/>
      <c r="J460" s="541"/>
      <c r="K460" s="541"/>
      <c r="L460" s="541"/>
      <c r="M460" s="541"/>
      <c r="N460" s="541"/>
      <c r="O460" s="541"/>
      <c r="P460" s="541"/>
      <c r="Q460" s="541"/>
      <c r="R460" s="541"/>
      <c r="S460" s="541"/>
      <c r="T460" s="541"/>
      <c r="U460" s="541"/>
      <c r="V460" s="541"/>
      <c r="W460" s="541"/>
      <c r="X460" s="541"/>
      <c r="Y460" s="541"/>
      <c r="Z460" s="541"/>
    </row>
    <row r="461" spans="1:26" ht="15.75" customHeight="1" x14ac:dyDescent="0.25">
      <c r="A461" s="541"/>
      <c r="B461" s="541"/>
      <c r="C461" s="541"/>
      <c r="D461" s="541"/>
      <c r="E461" s="541"/>
      <c r="F461" s="541"/>
      <c r="G461" s="541"/>
      <c r="H461" s="541"/>
      <c r="I461" s="541"/>
      <c r="J461" s="541"/>
      <c r="K461" s="541"/>
      <c r="L461" s="541"/>
      <c r="M461" s="541"/>
      <c r="N461" s="541"/>
      <c r="O461" s="541"/>
      <c r="P461" s="541"/>
      <c r="Q461" s="541"/>
      <c r="R461" s="541"/>
      <c r="S461" s="541"/>
      <c r="T461" s="541"/>
      <c r="U461" s="541"/>
      <c r="V461" s="541"/>
      <c r="W461" s="541"/>
      <c r="X461" s="541"/>
      <c r="Y461" s="541"/>
      <c r="Z461" s="541"/>
    </row>
    <row r="462" spans="1:26" ht="15.75" customHeight="1" x14ac:dyDescent="0.25">
      <c r="A462" s="541"/>
      <c r="B462" s="541"/>
      <c r="C462" s="541"/>
      <c r="D462" s="541"/>
      <c r="E462" s="541"/>
      <c r="F462" s="541"/>
      <c r="G462" s="541"/>
      <c r="H462" s="541"/>
      <c r="I462" s="541"/>
      <c r="J462" s="541"/>
      <c r="K462" s="541"/>
      <c r="L462" s="541"/>
      <c r="M462" s="541"/>
      <c r="N462" s="541"/>
      <c r="O462" s="541"/>
      <c r="P462" s="541"/>
      <c r="Q462" s="541"/>
      <c r="R462" s="541"/>
      <c r="S462" s="541"/>
      <c r="T462" s="541"/>
      <c r="U462" s="541"/>
      <c r="V462" s="541"/>
      <c r="W462" s="541"/>
      <c r="X462" s="541"/>
      <c r="Y462" s="541"/>
      <c r="Z462" s="541"/>
    </row>
    <row r="463" spans="1:26" ht="15.75" customHeight="1" x14ac:dyDescent="0.25">
      <c r="A463" s="541"/>
      <c r="B463" s="541"/>
      <c r="C463" s="541"/>
      <c r="D463" s="541"/>
      <c r="E463" s="541"/>
      <c r="F463" s="541"/>
      <c r="G463" s="541"/>
      <c r="H463" s="541"/>
      <c r="I463" s="541"/>
      <c r="J463" s="541"/>
      <c r="K463" s="541"/>
      <c r="L463" s="541"/>
      <c r="M463" s="541"/>
      <c r="N463" s="541"/>
      <c r="O463" s="541"/>
      <c r="P463" s="541"/>
      <c r="Q463" s="541"/>
      <c r="R463" s="541"/>
      <c r="S463" s="541"/>
      <c r="T463" s="541"/>
      <c r="U463" s="541"/>
      <c r="V463" s="541"/>
      <c r="W463" s="541"/>
      <c r="X463" s="541"/>
      <c r="Y463" s="541"/>
      <c r="Z463" s="541"/>
    </row>
    <row r="464" spans="1:26" ht="15.75" customHeight="1" x14ac:dyDescent="0.25">
      <c r="A464" s="541"/>
      <c r="B464" s="541"/>
      <c r="C464" s="541"/>
      <c r="D464" s="541"/>
      <c r="E464" s="541"/>
      <c r="F464" s="541"/>
      <c r="G464" s="541"/>
      <c r="H464" s="541"/>
      <c r="I464" s="541"/>
      <c r="J464" s="541"/>
      <c r="K464" s="541"/>
      <c r="L464" s="541"/>
      <c r="M464" s="541"/>
      <c r="N464" s="541"/>
      <c r="O464" s="541"/>
      <c r="P464" s="541"/>
      <c r="Q464" s="541"/>
      <c r="R464" s="541"/>
      <c r="S464" s="541"/>
      <c r="T464" s="541"/>
      <c r="U464" s="541"/>
      <c r="V464" s="541"/>
      <c r="W464" s="541"/>
      <c r="X464" s="541"/>
      <c r="Y464" s="541"/>
      <c r="Z464" s="541"/>
    </row>
    <row r="465" spans="1:26" ht="15.75" customHeight="1" x14ac:dyDescent="0.25">
      <c r="A465" s="541"/>
      <c r="B465" s="541"/>
      <c r="C465" s="541"/>
      <c r="D465" s="541"/>
      <c r="E465" s="541"/>
      <c r="F465" s="541"/>
      <c r="G465" s="541"/>
      <c r="H465" s="541"/>
      <c r="I465" s="541"/>
      <c r="J465" s="541"/>
      <c r="K465" s="541"/>
      <c r="L465" s="541"/>
      <c r="M465" s="541"/>
      <c r="N465" s="541"/>
      <c r="O465" s="541"/>
      <c r="P465" s="541"/>
      <c r="Q465" s="541"/>
      <c r="R465" s="541"/>
      <c r="S465" s="541"/>
      <c r="T465" s="541"/>
      <c r="U465" s="541"/>
      <c r="V465" s="541"/>
      <c r="W465" s="541"/>
      <c r="X465" s="541"/>
      <c r="Y465" s="541"/>
      <c r="Z465" s="541"/>
    </row>
    <row r="466" spans="1:26" ht="15.75" customHeight="1" x14ac:dyDescent="0.25">
      <c r="A466" s="541"/>
      <c r="B466" s="541"/>
      <c r="C466" s="541"/>
      <c r="D466" s="541"/>
      <c r="E466" s="541"/>
      <c r="F466" s="541"/>
      <c r="G466" s="541"/>
      <c r="H466" s="541"/>
      <c r="I466" s="541"/>
      <c r="J466" s="541"/>
      <c r="K466" s="541"/>
      <c r="L466" s="541"/>
      <c r="M466" s="541"/>
      <c r="N466" s="541"/>
      <c r="O466" s="541"/>
      <c r="P466" s="541"/>
      <c r="Q466" s="541"/>
      <c r="R466" s="541"/>
      <c r="S466" s="541"/>
      <c r="T466" s="541"/>
      <c r="U466" s="541"/>
      <c r="V466" s="541"/>
      <c r="W466" s="541"/>
      <c r="X466" s="541"/>
      <c r="Y466" s="541"/>
      <c r="Z466" s="541"/>
    </row>
    <row r="467" spans="1:26" ht="15.75" customHeight="1" x14ac:dyDescent="0.25">
      <c r="A467" s="541"/>
      <c r="B467" s="541"/>
      <c r="C467" s="541"/>
      <c r="D467" s="541"/>
      <c r="E467" s="541"/>
      <c r="F467" s="541"/>
      <c r="G467" s="541"/>
      <c r="H467" s="541"/>
      <c r="I467" s="541"/>
      <c r="J467" s="541"/>
      <c r="K467" s="541"/>
      <c r="L467" s="541"/>
      <c r="M467" s="541"/>
      <c r="N467" s="541"/>
      <c r="O467" s="541"/>
      <c r="P467" s="541"/>
      <c r="Q467" s="541"/>
      <c r="R467" s="541"/>
      <c r="S467" s="541"/>
      <c r="T467" s="541"/>
      <c r="U467" s="541"/>
      <c r="V467" s="541"/>
      <c r="W467" s="541"/>
      <c r="X467" s="541"/>
      <c r="Y467" s="541"/>
      <c r="Z467" s="541"/>
    </row>
    <row r="468" spans="1:26" ht="15.75" customHeight="1" x14ac:dyDescent="0.25">
      <c r="A468" s="541"/>
      <c r="B468" s="541"/>
      <c r="C468" s="541"/>
      <c r="D468" s="541"/>
      <c r="E468" s="541"/>
      <c r="F468" s="541"/>
      <c r="G468" s="541"/>
      <c r="H468" s="541"/>
      <c r="I468" s="541"/>
      <c r="J468" s="541"/>
      <c r="K468" s="541"/>
      <c r="L468" s="541"/>
      <c r="M468" s="541"/>
      <c r="N468" s="541"/>
      <c r="O468" s="541"/>
      <c r="P468" s="541"/>
      <c r="Q468" s="541"/>
      <c r="R468" s="541"/>
      <c r="S468" s="541"/>
      <c r="T468" s="541"/>
      <c r="U468" s="541"/>
      <c r="V468" s="541"/>
      <c r="W468" s="541"/>
      <c r="X468" s="541"/>
      <c r="Y468" s="541"/>
      <c r="Z468" s="541"/>
    </row>
    <row r="469" spans="1:26" ht="15.75" customHeight="1" x14ac:dyDescent="0.25">
      <c r="A469" s="541"/>
      <c r="B469" s="541"/>
      <c r="C469" s="541"/>
      <c r="D469" s="541"/>
      <c r="E469" s="541"/>
      <c r="F469" s="541"/>
      <c r="G469" s="541"/>
      <c r="H469" s="541"/>
      <c r="I469" s="541"/>
      <c r="J469" s="541"/>
      <c r="K469" s="541"/>
      <c r="L469" s="541"/>
      <c r="M469" s="541"/>
      <c r="N469" s="541"/>
      <c r="O469" s="541"/>
      <c r="P469" s="541"/>
      <c r="Q469" s="541"/>
      <c r="R469" s="541"/>
      <c r="S469" s="541"/>
      <c r="T469" s="541"/>
      <c r="U469" s="541"/>
      <c r="V469" s="541"/>
      <c r="W469" s="541"/>
      <c r="X469" s="541"/>
      <c r="Y469" s="541"/>
      <c r="Z469" s="541"/>
    </row>
    <row r="470" spans="1:26" ht="15.75" customHeight="1" x14ac:dyDescent="0.25">
      <c r="A470" s="541"/>
      <c r="B470" s="541"/>
      <c r="C470" s="541"/>
      <c r="D470" s="541"/>
      <c r="E470" s="541"/>
      <c r="F470" s="541"/>
      <c r="G470" s="541"/>
      <c r="H470" s="541"/>
      <c r="I470" s="541"/>
      <c r="J470" s="541"/>
      <c r="K470" s="541"/>
      <c r="L470" s="541"/>
      <c r="M470" s="541"/>
      <c r="N470" s="541"/>
      <c r="O470" s="541"/>
      <c r="P470" s="541"/>
      <c r="Q470" s="541"/>
      <c r="R470" s="541"/>
      <c r="S470" s="541"/>
      <c r="T470" s="541"/>
      <c r="U470" s="541"/>
      <c r="V470" s="541"/>
      <c r="W470" s="541"/>
      <c r="X470" s="541"/>
      <c r="Y470" s="541"/>
      <c r="Z470" s="541"/>
    </row>
    <row r="471" spans="1:26" ht="15.75" customHeight="1" x14ac:dyDescent="0.25">
      <c r="A471" s="541"/>
      <c r="B471" s="541"/>
      <c r="C471" s="541"/>
      <c r="D471" s="541"/>
      <c r="E471" s="541"/>
      <c r="F471" s="541"/>
      <c r="G471" s="541"/>
      <c r="H471" s="541"/>
      <c r="I471" s="541"/>
      <c r="J471" s="541"/>
      <c r="K471" s="541"/>
      <c r="L471" s="541"/>
      <c r="M471" s="541"/>
      <c r="N471" s="541"/>
      <c r="O471" s="541"/>
      <c r="P471" s="541"/>
      <c r="Q471" s="541"/>
      <c r="R471" s="541"/>
      <c r="S471" s="541"/>
      <c r="T471" s="541"/>
      <c r="U471" s="541"/>
      <c r="V471" s="541"/>
      <c r="W471" s="541"/>
      <c r="X471" s="541"/>
      <c r="Y471" s="541"/>
      <c r="Z471" s="541"/>
    </row>
    <row r="472" spans="1:26" ht="15.75" customHeight="1" x14ac:dyDescent="0.25">
      <c r="A472" s="541"/>
      <c r="B472" s="541"/>
      <c r="C472" s="541"/>
      <c r="D472" s="541"/>
      <c r="E472" s="541"/>
      <c r="F472" s="541"/>
      <c r="G472" s="541"/>
      <c r="H472" s="541"/>
      <c r="I472" s="541"/>
      <c r="J472" s="541"/>
      <c r="K472" s="541"/>
      <c r="L472" s="541"/>
      <c r="M472" s="541"/>
      <c r="N472" s="541"/>
      <c r="O472" s="541"/>
      <c r="P472" s="541"/>
      <c r="Q472" s="541"/>
      <c r="R472" s="541"/>
      <c r="S472" s="541"/>
      <c r="T472" s="541"/>
      <c r="U472" s="541"/>
      <c r="V472" s="541"/>
      <c r="W472" s="541"/>
      <c r="X472" s="541"/>
      <c r="Y472" s="541"/>
      <c r="Z472" s="541"/>
    </row>
    <row r="473" spans="1:26" ht="15.75" customHeight="1" x14ac:dyDescent="0.25">
      <c r="A473" s="541"/>
      <c r="B473" s="541"/>
      <c r="C473" s="541"/>
      <c r="D473" s="541"/>
      <c r="E473" s="541"/>
      <c r="F473" s="541"/>
      <c r="G473" s="541"/>
      <c r="H473" s="541"/>
      <c r="I473" s="541"/>
      <c r="J473" s="541"/>
      <c r="K473" s="541"/>
      <c r="L473" s="541"/>
      <c r="M473" s="541"/>
      <c r="N473" s="541"/>
      <c r="O473" s="541"/>
      <c r="P473" s="541"/>
      <c r="Q473" s="541"/>
      <c r="R473" s="541"/>
      <c r="S473" s="541"/>
      <c r="T473" s="541"/>
      <c r="U473" s="541"/>
      <c r="V473" s="541"/>
      <c r="W473" s="541"/>
      <c r="X473" s="541"/>
      <c r="Y473" s="541"/>
      <c r="Z473" s="541"/>
    </row>
    <row r="474" spans="1:26" ht="15.75" customHeight="1" x14ac:dyDescent="0.25">
      <c r="A474" s="541"/>
      <c r="B474" s="541"/>
      <c r="C474" s="541"/>
      <c r="D474" s="541"/>
      <c r="E474" s="541"/>
      <c r="F474" s="541"/>
      <c r="G474" s="541"/>
      <c r="H474" s="541"/>
      <c r="I474" s="541"/>
      <c r="J474" s="541"/>
      <c r="K474" s="541"/>
      <c r="L474" s="541"/>
      <c r="M474" s="541"/>
      <c r="N474" s="541"/>
      <c r="O474" s="541"/>
      <c r="P474" s="541"/>
      <c r="Q474" s="541"/>
      <c r="R474" s="541"/>
      <c r="S474" s="541"/>
      <c r="T474" s="541"/>
      <c r="U474" s="541"/>
      <c r="V474" s="541"/>
      <c r="W474" s="541"/>
      <c r="X474" s="541"/>
      <c r="Y474" s="541"/>
      <c r="Z474" s="541"/>
    </row>
    <row r="475" spans="1:26" ht="15.75" customHeight="1" x14ac:dyDescent="0.25">
      <c r="A475" s="541"/>
      <c r="B475" s="541"/>
      <c r="C475" s="541"/>
      <c r="D475" s="541"/>
      <c r="E475" s="541"/>
      <c r="F475" s="541"/>
      <c r="G475" s="541"/>
      <c r="H475" s="541"/>
      <c r="I475" s="541"/>
      <c r="J475" s="541"/>
      <c r="K475" s="541"/>
      <c r="L475" s="541"/>
      <c r="M475" s="541"/>
      <c r="N475" s="541"/>
      <c r="O475" s="541"/>
      <c r="P475" s="541"/>
      <c r="Q475" s="541"/>
      <c r="R475" s="541"/>
      <c r="S475" s="541"/>
      <c r="T475" s="541"/>
      <c r="U475" s="541"/>
      <c r="V475" s="541"/>
      <c r="W475" s="541"/>
      <c r="X475" s="541"/>
      <c r="Y475" s="541"/>
      <c r="Z475" s="541"/>
    </row>
    <row r="476" spans="1:26" ht="15.75" customHeight="1" x14ac:dyDescent="0.25">
      <c r="A476" s="541"/>
      <c r="B476" s="541"/>
      <c r="C476" s="541"/>
      <c r="D476" s="541"/>
      <c r="E476" s="541"/>
      <c r="F476" s="541"/>
      <c r="G476" s="541"/>
      <c r="H476" s="541"/>
      <c r="I476" s="541"/>
      <c r="J476" s="541"/>
      <c r="K476" s="541"/>
      <c r="L476" s="541"/>
      <c r="M476" s="541"/>
      <c r="N476" s="541"/>
      <c r="O476" s="541"/>
      <c r="P476" s="541"/>
      <c r="Q476" s="541"/>
      <c r="R476" s="541"/>
      <c r="S476" s="541"/>
      <c r="T476" s="541"/>
      <c r="U476" s="541"/>
      <c r="V476" s="541"/>
      <c r="W476" s="541"/>
      <c r="X476" s="541"/>
      <c r="Y476" s="541"/>
      <c r="Z476" s="541"/>
    </row>
    <row r="477" spans="1:26" ht="15.75" customHeight="1" x14ac:dyDescent="0.25">
      <c r="A477" s="541"/>
      <c r="B477" s="541"/>
      <c r="C477" s="541"/>
      <c r="D477" s="541"/>
      <c r="E477" s="541"/>
      <c r="F477" s="541"/>
      <c r="G477" s="541"/>
      <c r="H477" s="541"/>
      <c r="I477" s="541"/>
      <c r="J477" s="541"/>
      <c r="K477" s="541"/>
      <c r="L477" s="541"/>
      <c r="M477" s="541"/>
      <c r="N477" s="541"/>
      <c r="O477" s="541"/>
      <c r="P477" s="541"/>
      <c r="Q477" s="541"/>
      <c r="R477" s="541"/>
      <c r="S477" s="541"/>
      <c r="T477" s="541"/>
      <c r="U477" s="541"/>
      <c r="V477" s="541"/>
      <c r="W477" s="541"/>
      <c r="X477" s="541"/>
      <c r="Y477" s="541"/>
      <c r="Z477" s="541"/>
    </row>
    <row r="478" spans="1:26" ht="15.75" customHeight="1" x14ac:dyDescent="0.25">
      <c r="A478" s="541"/>
      <c r="B478" s="541"/>
      <c r="C478" s="541"/>
      <c r="D478" s="541"/>
      <c r="E478" s="541"/>
      <c r="F478" s="541"/>
      <c r="G478" s="541"/>
      <c r="H478" s="541"/>
      <c r="I478" s="541"/>
      <c r="J478" s="541"/>
      <c r="K478" s="541"/>
      <c r="L478" s="541"/>
      <c r="M478" s="541"/>
      <c r="N478" s="541"/>
      <c r="O478" s="541"/>
      <c r="P478" s="541"/>
      <c r="Q478" s="541"/>
      <c r="R478" s="541"/>
      <c r="S478" s="541"/>
      <c r="T478" s="541"/>
      <c r="U478" s="541"/>
      <c r="V478" s="541"/>
      <c r="W478" s="541"/>
      <c r="X478" s="541"/>
      <c r="Y478" s="541"/>
      <c r="Z478" s="541"/>
    </row>
    <row r="479" spans="1:26" ht="15.75" customHeight="1" x14ac:dyDescent="0.25">
      <c r="A479" s="541"/>
      <c r="B479" s="541"/>
      <c r="C479" s="541"/>
      <c r="D479" s="541"/>
      <c r="E479" s="541"/>
      <c r="F479" s="541"/>
      <c r="G479" s="541"/>
      <c r="H479" s="541"/>
      <c r="I479" s="541"/>
      <c r="J479" s="541"/>
      <c r="K479" s="541"/>
      <c r="L479" s="541"/>
      <c r="M479" s="541"/>
      <c r="N479" s="541"/>
      <c r="O479" s="541"/>
      <c r="P479" s="541"/>
      <c r="Q479" s="541"/>
      <c r="R479" s="541"/>
      <c r="S479" s="541"/>
      <c r="T479" s="541"/>
      <c r="U479" s="541"/>
      <c r="V479" s="541"/>
      <c r="W479" s="541"/>
      <c r="X479" s="541"/>
      <c r="Y479" s="541"/>
      <c r="Z479" s="541"/>
    </row>
    <row r="480" spans="1:26" ht="15.75" customHeight="1" x14ac:dyDescent="0.25">
      <c r="A480" s="541"/>
      <c r="B480" s="541"/>
      <c r="C480" s="541"/>
      <c r="D480" s="541"/>
      <c r="E480" s="541"/>
      <c r="F480" s="541"/>
      <c r="G480" s="541"/>
      <c r="H480" s="541"/>
      <c r="I480" s="541"/>
      <c r="J480" s="541"/>
      <c r="K480" s="541"/>
      <c r="L480" s="541"/>
      <c r="M480" s="541"/>
      <c r="N480" s="541"/>
      <c r="O480" s="541"/>
      <c r="P480" s="541"/>
      <c r="Q480" s="541"/>
      <c r="R480" s="541"/>
      <c r="S480" s="541"/>
      <c r="T480" s="541"/>
      <c r="U480" s="541"/>
      <c r="V480" s="541"/>
      <c r="W480" s="541"/>
      <c r="X480" s="541"/>
      <c r="Y480" s="541"/>
      <c r="Z480" s="541"/>
    </row>
    <row r="481" spans="1:26" ht="15.75" customHeight="1" x14ac:dyDescent="0.25">
      <c r="A481" s="541"/>
      <c r="B481" s="541"/>
      <c r="C481" s="541"/>
      <c r="D481" s="541"/>
      <c r="E481" s="541"/>
      <c r="F481" s="541"/>
      <c r="G481" s="541"/>
      <c r="H481" s="541"/>
      <c r="I481" s="541"/>
      <c r="J481" s="541"/>
      <c r="K481" s="541"/>
      <c r="L481" s="541"/>
      <c r="M481" s="541"/>
      <c r="N481" s="541"/>
      <c r="O481" s="541"/>
      <c r="P481" s="541"/>
      <c r="Q481" s="541"/>
      <c r="R481" s="541"/>
      <c r="S481" s="541"/>
      <c r="T481" s="541"/>
      <c r="U481" s="541"/>
      <c r="V481" s="541"/>
      <c r="W481" s="541"/>
      <c r="X481" s="541"/>
      <c r="Y481" s="541"/>
      <c r="Z481" s="541"/>
    </row>
    <row r="482" spans="1:26" ht="15.75" customHeight="1" x14ac:dyDescent="0.25">
      <c r="A482" s="541"/>
      <c r="B482" s="541"/>
      <c r="C482" s="541"/>
      <c r="D482" s="541"/>
      <c r="E482" s="541"/>
      <c r="F482" s="541"/>
      <c r="G482" s="541"/>
      <c r="H482" s="541"/>
      <c r="I482" s="541"/>
      <c r="J482" s="541"/>
      <c r="K482" s="541"/>
      <c r="L482" s="541"/>
      <c r="M482" s="541"/>
      <c r="N482" s="541"/>
      <c r="O482" s="541"/>
      <c r="P482" s="541"/>
      <c r="Q482" s="541"/>
      <c r="R482" s="541"/>
      <c r="S482" s="541"/>
      <c r="T482" s="541"/>
      <c r="U482" s="541"/>
      <c r="V482" s="541"/>
      <c r="W482" s="541"/>
      <c r="X482" s="541"/>
      <c r="Y482" s="541"/>
      <c r="Z482" s="541"/>
    </row>
    <row r="483" spans="1:26" ht="15.75" customHeight="1" x14ac:dyDescent="0.25">
      <c r="A483" s="541"/>
      <c r="B483" s="541"/>
      <c r="C483" s="541"/>
      <c r="D483" s="541"/>
      <c r="E483" s="541"/>
      <c r="F483" s="541"/>
      <c r="G483" s="541"/>
      <c r="H483" s="541"/>
      <c r="I483" s="541"/>
      <c r="J483" s="541"/>
      <c r="K483" s="541"/>
      <c r="L483" s="541"/>
      <c r="M483" s="541"/>
      <c r="N483" s="541"/>
      <c r="O483" s="541"/>
      <c r="P483" s="541"/>
      <c r="Q483" s="541"/>
      <c r="R483" s="541"/>
      <c r="S483" s="541"/>
      <c r="T483" s="541"/>
      <c r="U483" s="541"/>
      <c r="V483" s="541"/>
      <c r="W483" s="541"/>
      <c r="X483" s="541"/>
      <c r="Y483" s="541"/>
      <c r="Z483" s="541"/>
    </row>
    <row r="484" spans="1:26" ht="15.75" customHeight="1" x14ac:dyDescent="0.25">
      <c r="A484" s="541"/>
      <c r="B484" s="541"/>
      <c r="C484" s="541"/>
      <c r="D484" s="541"/>
      <c r="E484" s="541"/>
      <c r="F484" s="541"/>
      <c r="G484" s="541"/>
      <c r="H484" s="541"/>
      <c r="I484" s="541"/>
      <c r="J484" s="541"/>
      <c r="K484" s="541"/>
      <c r="L484" s="541"/>
      <c r="M484" s="541"/>
      <c r="N484" s="541"/>
      <c r="O484" s="541"/>
      <c r="P484" s="541"/>
      <c r="Q484" s="541"/>
      <c r="R484" s="541"/>
      <c r="S484" s="541"/>
      <c r="T484" s="541"/>
      <c r="U484" s="541"/>
      <c r="V484" s="541"/>
      <c r="W484" s="541"/>
      <c r="X484" s="541"/>
      <c r="Y484" s="541"/>
      <c r="Z484" s="541"/>
    </row>
    <row r="485" spans="1:26" ht="15.75" customHeight="1" x14ac:dyDescent="0.25">
      <c r="A485" s="541"/>
      <c r="B485" s="541"/>
      <c r="C485" s="541"/>
      <c r="D485" s="541"/>
      <c r="E485" s="541"/>
      <c r="F485" s="541"/>
      <c r="G485" s="541"/>
      <c r="H485" s="541"/>
      <c r="I485" s="541"/>
      <c r="J485" s="541"/>
      <c r="K485" s="541"/>
      <c r="L485" s="541"/>
      <c r="M485" s="541"/>
      <c r="N485" s="541"/>
      <c r="O485" s="541"/>
      <c r="P485" s="541"/>
      <c r="Q485" s="541"/>
      <c r="R485" s="541"/>
      <c r="S485" s="541"/>
      <c r="T485" s="541"/>
      <c r="U485" s="541"/>
      <c r="V485" s="541"/>
      <c r="W485" s="541"/>
      <c r="X485" s="541"/>
      <c r="Y485" s="541"/>
      <c r="Z485" s="541"/>
    </row>
    <row r="486" spans="1:26" ht="15.75" customHeight="1" x14ac:dyDescent="0.25">
      <c r="A486" s="541"/>
      <c r="B486" s="541"/>
      <c r="C486" s="541"/>
      <c r="D486" s="541"/>
      <c r="E486" s="541"/>
      <c r="F486" s="541"/>
      <c r="G486" s="541"/>
      <c r="H486" s="541"/>
      <c r="I486" s="541"/>
      <c r="J486" s="541"/>
      <c r="K486" s="541"/>
      <c r="L486" s="541"/>
      <c r="M486" s="541"/>
      <c r="N486" s="541"/>
      <c r="O486" s="541"/>
      <c r="P486" s="541"/>
      <c r="Q486" s="541"/>
      <c r="R486" s="541"/>
      <c r="S486" s="541"/>
      <c r="T486" s="541"/>
      <c r="U486" s="541"/>
      <c r="V486" s="541"/>
      <c r="W486" s="541"/>
      <c r="X486" s="541"/>
      <c r="Y486" s="541"/>
      <c r="Z486" s="541"/>
    </row>
    <row r="487" spans="1:26" ht="15.75" customHeight="1" x14ac:dyDescent="0.25">
      <c r="A487" s="541"/>
      <c r="B487" s="541"/>
      <c r="C487" s="541"/>
      <c r="D487" s="541"/>
      <c r="E487" s="541"/>
      <c r="F487" s="541"/>
      <c r="G487" s="541"/>
      <c r="H487" s="541"/>
      <c r="I487" s="541"/>
      <c r="J487" s="541"/>
      <c r="K487" s="541"/>
      <c r="L487" s="541"/>
      <c r="M487" s="541"/>
      <c r="N487" s="541"/>
      <c r="O487" s="541"/>
      <c r="P487" s="541"/>
      <c r="Q487" s="541"/>
      <c r="R487" s="541"/>
      <c r="S487" s="541"/>
      <c r="T487" s="541"/>
      <c r="U487" s="541"/>
      <c r="V487" s="541"/>
      <c r="W487" s="541"/>
      <c r="X487" s="541"/>
      <c r="Y487" s="541"/>
      <c r="Z487" s="541"/>
    </row>
    <row r="488" spans="1:26" ht="15.75" customHeight="1" x14ac:dyDescent="0.25">
      <c r="A488" s="541"/>
      <c r="B488" s="541"/>
      <c r="C488" s="541"/>
      <c r="D488" s="541"/>
      <c r="E488" s="541"/>
      <c r="F488" s="541"/>
      <c r="G488" s="541"/>
      <c r="H488" s="541"/>
      <c r="I488" s="541"/>
      <c r="J488" s="541"/>
      <c r="K488" s="541"/>
      <c r="L488" s="541"/>
      <c r="M488" s="541"/>
      <c r="N488" s="541"/>
      <c r="O488" s="541"/>
      <c r="P488" s="541"/>
      <c r="Q488" s="541"/>
      <c r="R488" s="541"/>
      <c r="S488" s="541"/>
      <c r="T488" s="541"/>
      <c r="U488" s="541"/>
      <c r="V488" s="541"/>
      <c r="W488" s="541"/>
      <c r="X488" s="541"/>
      <c r="Y488" s="541"/>
      <c r="Z488" s="541"/>
    </row>
    <row r="489" spans="1:26" ht="15.75" customHeight="1" x14ac:dyDescent="0.25">
      <c r="A489" s="541"/>
      <c r="B489" s="541"/>
      <c r="C489" s="541"/>
      <c r="D489" s="541"/>
      <c r="E489" s="541"/>
      <c r="F489" s="541"/>
      <c r="G489" s="541"/>
      <c r="H489" s="541"/>
      <c r="I489" s="541"/>
      <c r="J489" s="541"/>
      <c r="K489" s="541"/>
      <c r="L489" s="541"/>
      <c r="M489" s="541"/>
      <c r="N489" s="541"/>
      <c r="O489" s="541"/>
      <c r="P489" s="541"/>
      <c r="Q489" s="541"/>
      <c r="R489" s="541"/>
      <c r="S489" s="541"/>
      <c r="T489" s="541"/>
      <c r="U489" s="541"/>
      <c r="V489" s="541"/>
      <c r="W489" s="541"/>
      <c r="X489" s="541"/>
      <c r="Y489" s="541"/>
      <c r="Z489" s="541"/>
    </row>
    <row r="490" spans="1:26" ht="15.75" customHeight="1" x14ac:dyDescent="0.25">
      <c r="A490" s="541"/>
      <c r="B490" s="541"/>
      <c r="C490" s="541"/>
      <c r="D490" s="541"/>
      <c r="E490" s="541"/>
      <c r="F490" s="541"/>
      <c r="G490" s="541"/>
      <c r="H490" s="541"/>
      <c r="I490" s="541"/>
      <c r="J490" s="541"/>
      <c r="K490" s="541"/>
      <c r="L490" s="541"/>
      <c r="M490" s="541"/>
      <c r="N490" s="541"/>
      <c r="O490" s="541"/>
      <c r="P490" s="541"/>
      <c r="Q490" s="541"/>
      <c r="R490" s="541"/>
      <c r="S490" s="541"/>
      <c r="T490" s="541"/>
      <c r="U490" s="541"/>
      <c r="V490" s="541"/>
      <c r="W490" s="541"/>
      <c r="X490" s="541"/>
      <c r="Y490" s="541"/>
      <c r="Z490" s="541"/>
    </row>
    <row r="491" spans="1:26" ht="15.75" customHeight="1" x14ac:dyDescent="0.25">
      <c r="A491" s="541"/>
      <c r="B491" s="541"/>
      <c r="C491" s="541"/>
      <c r="D491" s="541"/>
      <c r="E491" s="541"/>
      <c r="F491" s="541"/>
      <c r="G491" s="541"/>
      <c r="H491" s="541"/>
      <c r="I491" s="541"/>
      <c r="J491" s="541"/>
      <c r="K491" s="541"/>
      <c r="L491" s="541"/>
      <c r="M491" s="541"/>
      <c r="N491" s="541"/>
      <c r="O491" s="541"/>
      <c r="P491" s="541"/>
      <c r="Q491" s="541"/>
      <c r="R491" s="541"/>
      <c r="S491" s="541"/>
      <c r="T491" s="541"/>
      <c r="U491" s="541"/>
      <c r="V491" s="541"/>
      <c r="W491" s="541"/>
      <c r="X491" s="541"/>
      <c r="Y491" s="541"/>
      <c r="Z491" s="541"/>
    </row>
    <row r="492" spans="1:26" ht="15.75" customHeight="1" x14ac:dyDescent="0.25">
      <c r="A492" s="541"/>
      <c r="B492" s="541"/>
      <c r="C492" s="541"/>
      <c r="D492" s="541"/>
      <c r="E492" s="541"/>
      <c r="F492" s="541"/>
      <c r="G492" s="541"/>
      <c r="H492" s="541"/>
      <c r="I492" s="541"/>
      <c r="J492" s="541"/>
      <c r="K492" s="541"/>
      <c r="L492" s="541"/>
      <c r="M492" s="541"/>
      <c r="N492" s="541"/>
      <c r="O492" s="541"/>
      <c r="P492" s="541"/>
      <c r="Q492" s="541"/>
      <c r="R492" s="541"/>
      <c r="S492" s="541"/>
      <c r="T492" s="541"/>
      <c r="U492" s="541"/>
      <c r="V492" s="541"/>
      <c r="W492" s="541"/>
      <c r="X492" s="541"/>
      <c r="Y492" s="541"/>
      <c r="Z492" s="541"/>
    </row>
    <row r="493" spans="1:26" ht="15.75" customHeight="1" x14ac:dyDescent="0.25">
      <c r="A493" s="541"/>
      <c r="B493" s="541"/>
      <c r="C493" s="541"/>
      <c r="D493" s="541"/>
      <c r="E493" s="541"/>
      <c r="F493" s="541"/>
      <c r="G493" s="541"/>
      <c r="H493" s="541"/>
      <c r="I493" s="541"/>
      <c r="J493" s="541"/>
      <c r="K493" s="541"/>
      <c r="L493" s="541"/>
      <c r="M493" s="541"/>
      <c r="N493" s="541"/>
      <c r="O493" s="541"/>
      <c r="P493" s="541"/>
      <c r="Q493" s="541"/>
      <c r="R493" s="541"/>
      <c r="S493" s="541"/>
      <c r="T493" s="541"/>
      <c r="U493" s="541"/>
      <c r="V493" s="541"/>
      <c r="W493" s="541"/>
      <c r="X493" s="541"/>
      <c r="Y493" s="541"/>
      <c r="Z493" s="541"/>
    </row>
    <row r="494" spans="1:26" ht="15.75" customHeight="1" x14ac:dyDescent="0.25">
      <c r="A494" s="541"/>
      <c r="B494" s="541"/>
      <c r="C494" s="541"/>
      <c r="D494" s="541"/>
      <c r="E494" s="541"/>
      <c r="F494" s="541"/>
      <c r="G494" s="541"/>
      <c r="H494" s="541"/>
      <c r="I494" s="541"/>
      <c r="J494" s="541"/>
      <c r="K494" s="541"/>
      <c r="L494" s="541"/>
      <c r="M494" s="541"/>
      <c r="N494" s="541"/>
      <c r="O494" s="541"/>
      <c r="P494" s="541"/>
      <c r="Q494" s="541"/>
      <c r="R494" s="541"/>
      <c r="S494" s="541"/>
      <c r="T494" s="541"/>
      <c r="U494" s="541"/>
      <c r="V494" s="541"/>
      <c r="W494" s="541"/>
      <c r="X494" s="541"/>
      <c r="Y494" s="541"/>
      <c r="Z494" s="541"/>
    </row>
    <row r="495" spans="1:26" ht="15.75" customHeight="1" x14ac:dyDescent="0.25">
      <c r="A495" s="541"/>
      <c r="B495" s="541"/>
      <c r="C495" s="541"/>
      <c r="D495" s="541"/>
      <c r="E495" s="541"/>
      <c r="F495" s="541"/>
      <c r="G495" s="541"/>
      <c r="H495" s="541"/>
      <c r="I495" s="541"/>
      <c r="J495" s="541"/>
      <c r="K495" s="541"/>
      <c r="L495" s="541"/>
      <c r="M495" s="541"/>
      <c r="N495" s="541"/>
      <c r="O495" s="541"/>
      <c r="P495" s="541"/>
      <c r="Q495" s="541"/>
      <c r="R495" s="541"/>
      <c r="S495" s="541"/>
      <c r="T495" s="541"/>
      <c r="U495" s="541"/>
      <c r="V495" s="541"/>
      <c r="W495" s="541"/>
      <c r="X495" s="541"/>
      <c r="Y495" s="541"/>
      <c r="Z495" s="541"/>
    </row>
    <row r="496" spans="1:26" ht="15.75" customHeight="1" x14ac:dyDescent="0.25">
      <c r="A496" s="541"/>
      <c r="B496" s="541"/>
      <c r="C496" s="541"/>
      <c r="D496" s="541"/>
      <c r="E496" s="541"/>
      <c r="F496" s="541"/>
      <c r="G496" s="541"/>
      <c r="H496" s="541"/>
      <c r="I496" s="541"/>
      <c r="J496" s="541"/>
      <c r="K496" s="541"/>
      <c r="L496" s="541"/>
      <c r="M496" s="541"/>
      <c r="N496" s="541"/>
      <c r="O496" s="541"/>
      <c r="P496" s="541"/>
      <c r="Q496" s="541"/>
      <c r="R496" s="541"/>
      <c r="S496" s="541"/>
      <c r="T496" s="541"/>
      <c r="U496" s="541"/>
      <c r="V496" s="541"/>
      <c r="W496" s="541"/>
      <c r="X496" s="541"/>
      <c r="Y496" s="541"/>
      <c r="Z496" s="541"/>
    </row>
    <row r="497" spans="1:26" ht="15.75" customHeight="1" x14ac:dyDescent="0.25">
      <c r="A497" s="541"/>
      <c r="B497" s="541"/>
      <c r="C497" s="541"/>
      <c r="D497" s="541"/>
      <c r="E497" s="541"/>
      <c r="F497" s="541"/>
      <c r="G497" s="541"/>
      <c r="H497" s="541"/>
      <c r="I497" s="541"/>
      <c r="J497" s="541"/>
      <c r="K497" s="541"/>
      <c r="L497" s="541"/>
      <c r="M497" s="541"/>
      <c r="N497" s="541"/>
      <c r="O497" s="541"/>
      <c r="P497" s="541"/>
      <c r="Q497" s="541"/>
      <c r="R497" s="541"/>
      <c r="S497" s="541"/>
      <c r="T497" s="541"/>
      <c r="U497" s="541"/>
      <c r="V497" s="541"/>
      <c r="W497" s="541"/>
      <c r="X497" s="541"/>
      <c r="Y497" s="541"/>
      <c r="Z497" s="541"/>
    </row>
    <row r="498" spans="1:26" ht="15.75" customHeight="1" x14ac:dyDescent="0.25">
      <c r="A498" s="541"/>
      <c r="B498" s="541"/>
      <c r="C498" s="541"/>
      <c r="D498" s="541"/>
      <c r="E498" s="541"/>
      <c r="F498" s="541"/>
      <c r="G498" s="541"/>
      <c r="H498" s="541"/>
      <c r="I498" s="541"/>
      <c r="J498" s="541"/>
      <c r="K498" s="541"/>
      <c r="L498" s="541"/>
      <c r="M498" s="541"/>
      <c r="N498" s="541"/>
      <c r="O498" s="541"/>
      <c r="P498" s="541"/>
      <c r="Q498" s="541"/>
      <c r="R498" s="541"/>
      <c r="S498" s="541"/>
      <c r="T498" s="541"/>
      <c r="U498" s="541"/>
      <c r="V498" s="541"/>
      <c r="W498" s="541"/>
      <c r="X498" s="541"/>
      <c r="Y498" s="541"/>
      <c r="Z498" s="541"/>
    </row>
    <row r="499" spans="1:26" ht="15.75" customHeight="1" x14ac:dyDescent="0.25">
      <c r="A499" s="541"/>
      <c r="B499" s="541"/>
      <c r="C499" s="541"/>
      <c r="D499" s="541"/>
      <c r="E499" s="541"/>
      <c r="F499" s="541"/>
      <c r="G499" s="541"/>
      <c r="H499" s="541"/>
      <c r="I499" s="541"/>
      <c r="J499" s="541"/>
      <c r="K499" s="541"/>
      <c r="L499" s="541"/>
      <c r="M499" s="541"/>
      <c r="N499" s="541"/>
      <c r="O499" s="541"/>
      <c r="P499" s="541"/>
      <c r="Q499" s="541"/>
      <c r="R499" s="541"/>
      <c r="S499" s="541"/>
      <c r="T499" s="541"/>
      <c r="U499" s="541"/>
      <c r="V499" s="541"/>
      <c r="W499" s="541"/>
      <c r="X499" s="541"/>
      <c r="Y499" s="541"/>
      <c r="Z499" s="541"/>
    </row>
    <row r="500" spans="1:26" ht="15.75" customHeight="1" x14ac:dyDescent="0.25">
      <c r="A500" s="541"/>
      <c r="B500" s="541"/>
      <c r="C500" s="541"/>
      <c r="D500" s="541"/>
      <c r="E500" s="541"/>
      <c r="F500" s="541"/>
      <c r="G500" s="541"/>
      <c r="H500" s="541"/>
      <c r="I500" s="541"/>
      <c r="J500" s="541"/>
      <c r="K500" s="541"/>
      <c r="L500" s="541"/>
      <c r="M500" s="541"/>
      <c r="N500" s="541"/>
      <c r="O500" s="541"/>
      <c r="P500" s="541"/>
      <c r="Q500" s="541"/>
      <c r="R500" s="541"/>
      <c r="S500" s="541"/>
      <c r="T500" s="541"/>
      <c r="U500" s="541"/>
      <c r="V500" s="541"/>
      <c r="W500" s="541"/>
      <c r="X500" s="541"/>
      <c r="Y500" s="541"/>
      <c r="Z500" s="541"/>
    </row>
    <row r="501" spans="1:26" ht="15.75" customHeight="1" x14ac:dyDescent="0.25">
      <c r="A501" s="541"/>
      <c r="B501" s="541"/>
      <c r="C501" s="541"/>
      <c r="D501" s="541"/>
      <c r="E501" s="541"/>
      <c r="F501" s="541"/>
      <c r="G501" s="541"/>
      <c r="H501" s="541"/>
      <c r="I501" s="541"/>
      <c r="J501" s="541"/>
      <c r="K501" s="541"/>
      <c r="L501" s="541"/>
      <c r="M501" s="541"/>
      <c r="N501" s="541"/>
      <c r="O501" s="541"/>
      <c r="P501" s="541"/>
      <c r="Q501" s="541"/>
      <c r="R501" s="541"/>
      <c r="S501" s="541"/>
      <c r="T501" s="541"/>
      <c r="U501" s="541"/>
      <c r="V501" s="541"/>
      <c r="W501" s="541"/>
      <c r="X501" s="541"/>
      <c r="Y501" s="541"/>
      <c r="Z501" s="541"/>
    </row>
    <row r="502" spans="1:26" ht="15.75" customHeight="1" x14ac:dyDescent="0.25">
      <c r="A502" s="541"/>
      <c r="B502" s="541"/>
      <c r="C502" s="541"/>
      <c r="D502" s="541"/>
      <c r="E502" s="541"/>
      <c r="F502" s="541"/>
      <c r="G502" s="541"/>
      <c r="H502" s="541"/>
      <c r="I502" s="541"/>
      <c r="J502" s="541"/>
      <c r="K502" s="541"/>
      <c r="L502" s="541"/>
      <c r="M502" s="541"/>
      <c r="N502" s="541"/>
      <c r="O502" s="541"/>
      <c r="P502" s="541"/>
      <c r="Q502" s="541"/>
      <c r="R502" s="541"/>
      <c r="S502" s="541"/>
      <c r="T502" s="541"/>
      <c r="U502" s="541"/>
      <c r="V502" s="541"/>
      <c r="W502" s="541"/>
      <c r="X502" s="541"/>
      <c r="Y502" s="541"/>
      <c r="Z502" s="541"/>
    </row>
    <row r="503" spans="1:26" ht="15.75" customHeight="1" x14ac:dyDescent="0.25">
      <c r="A503" s="541"/>
      <c r="B503" s="541"/>
      <c r="C503" s="541"/>
      <c r="D503" s="541"/>
      <c r="E503" s="541"/>
      <c r="F503" s="541"/>
      <c r="G503" s="541"/>
      <c r="H503" s="541"/>
      <c r="I503" s="541"/>
      <c r="J503" s="541"/>
      <c r="K503" s="541"/>
      <c r="L503" s="541"/>
      <c r="M503" s="541"/>
      <c r="N503" s="541"/>
      <c r="O503" s="541"/>
      <c r="P503" s="541"/>
      <c r="Q503" s="541"/>
      <c r="R503" s="541"/>
      <c r="S503" s="541"/>
      <c r="T503" s="541"/>
      <c r="U503" s="541"/>
      <c r="V503" s="541"/>
      <c r="W503" s="541"/>
      <c r="X503" s="541"/>
      <c r="Y503" s="541"/>
      <c r="Z503" s="541"/>
    </row>
    <row r="504" spans="1:26" ht="15.75" customHeight="1" x14ac:dyDescent="0.25">
      <c r="A504" s="541"/>
      <c r="B504" s="541"/>
      <c r="C504" s="541"/>
      <c r="D504" s="541"/>
      <c r="E504" s="541"/>
      <c r="F504" s="541"/>
      <c r="G504" s="541"/>
      <c r="H504" s="541"/>
      <c r="I504" s="541"/>
      <c r="J504" s="541"/>
      <c r="K504" s="541"/>
      <c r="L504" s="541"/>
      <c r="M504" s="541"/>
      <c r="N504" s="541"/>
      <c r="O504" s="541"/>
      <c r="P504" s="541"/>
      <c r="Q504" s="541"/>
      <c r="R504" s="541"/>
      <c r="S504" s="541"/>
      <c r="T504" s="541"/>
      <c r="U504" s="541"/>
      <c r="V504" s="541"/>
      <c r="W504" s="541"/>
      <c r="X504" s="541"/>
      <c r="Y504" s="541"/>
      <c r="Z504" s="541"/>
    </row>
    <row r="505" spans="1:26" ht="15.75" customHeight="1" x14ac:dyDescent="0.25">
      <c r="A505" s="541"/>
      <c r="B505" s="541"/>
      <c r="C505" s="541"/>
      <c r="D505" s="541"/>
      <c r="E505" s="541"/>
      <c r="F505" s="541"/>
      <c r="G505" s="541"/>
      <c r="H505" s="541"/>
      <c r="I505" s="541"/>
      <c r="J505" s="541"/>
      <c r="K505" s="541"/>
      <c r="L505" s="541"/>
      <c r="M505" s="541"/>
      <c r="N505" s="541"/>
      <c r="O505" s="541"/>
      <c r="P505" s="541"/>
      <c r="Q505" s="541"/>
      <c r="R505" s="541"/>
      <c r="S505" s="541"/>
      <c r="T505" s="541"/>
      <c r="U505" s="541"/>
      <c r="V505" s="541"/>
      <c r="W505" s="541"/>
      <c r="X505" s="541"/>
      <c r="Y505" s="541"/>
      <c r="Z505" s="541"/>
    </row>
    <row r="506" spans="1:26" ht="15.75" customHeight="1" x14ac:dyDescent="0.25">
      <c r="A506" s="541"/>
      <c r="B506" s="541"/>
      <c r="C506" s="541"/>
      <c r="D506" s="541"/>
      <c r="E506" s="541"/>
      <c r="F506" s="541"/>
      <c r="G506" s="541"/>
      <c r="H506" s="541"/>
      <c r="I506" s="541"/>
      <c r="J506" s="541"/>
      <c r="K506" s="541"/>
      <c r="L506" s="541"/>
      <c r="M506" s="541"/>
      <c r="N506" s="541"/>
      <c r="O506" s="541"/>
      <c r="P506" s="541"/>
      <c r="Q506" s="541"/>
      <c r="R506" s="541"/>
      <c r="S506" s="541"/>
      <c r="T506" s="541"/>
      <c r="U506" s="541"/>
      <c r="V506" s="541"/>
      <c r="W506" s="541"/>
      <c r="X506" s="541"/>
      <c r="Y506" s="541"/>
      <c r="Z506" s="541"/>
    </row>
    <row r="507" spans="1:26" ht="15.75" customHeight="1" x14ac:dyDescent="0.25">
      <c r="A507" s="541"/>
      <c r="B507" s="541"/>
      <c r="C507" s="541"/>
      <c r="D507" s="541"/>
      <c r="E507" s="541"/>
      <c r="F507" s="541"/>
      <c r="G507" s="541"/>
      <c r="H507" s="541"/>
      <c r="I507" s="541"/>
      <c r="J507" s="541"/>
      <c r="K507" s="541"/>
      <c r="L507" s="541"/>
      <c r="M507" s="541"/>
      <c r="N507" s="541"/>
      <c r="O507" s="541"/>
      <c r="P507" s="541"/>
      <c r="Q507" s="541"/>
      <c r="R507" s="541"/>
      <c r="S507" s="541"/>
      <c r="T507" s="541"/>
      <c r="U507" s="541"/>
      <c r="V507" s="541"/>
      <c r="W507" s="541"/>
      <c r="X507" s="541"/>
      <c r="Y507" s="541"/>
      <c r="Z507" s="541"/>
    </row>
    <row r="508" spans="1:26" ht="15.75" customHeight="1" x14ac:dyDescent="0.25">
      <c r="A508" s="541"/>
      <c r="B508" s="541"/>
      <c r="C508" s="541"/>
      <c r="D508" s="541"/>
      <c r="E508" s="541"/>
      <c r="F508" s="541"/>
      <c r="G508" s="541"/>
      <c r="H508" s="541"/>
      <c r="I508" s="541"/>
      <c r="J508" s="541"/>
      <c r="K508" s="541"/>
      <c r="L508" s="541"/>
      <c r="M508" s="541"/>
      <c r="N508" s="541"/>
      <c r="O508" s="541"/>
      <c r="P508" s="541"/>
      <c r="Q508" s="541"/>
      <c r="R508" s="541"/>
      <c r="S508" s="541"/>
      <c r="T508" s="541"/>
      <c r="U508" s="541"/>
      <c r="V508" s="541"/>
      <c r="W508" s="541"/>
      <c r="X508" s="541"/>
      <c r="Y508" s="541"/>
      <c r="Z508" s="541"/>
    </row>
    <row r="509" spans="1:26" ht="15.75" customHeight="1" x14ac:dyDescent="0.25">
      <c r="A509" s="541"/>
      <c r="B509" s="541"/>
      <c r="C509" s="541"/>
      <c r="D509" s="541"/>
      <c r="E509" s="541"/>
      <c r="F509" s="541"/>
      <c r="G509" s="541"/>
      <c r="H509" s="541"/>
      <c r="I509" s="541"/>
      <c r="J509" s="541"/>
      <c r="K509" s="541"/>
      <c r="L509" s="541"/>
      <c r="M509" s="541"/>
      <c r="N509" s="541"/>
      <c r="O509" s="541"/>
      <c r="P509" s="541"/>
      <c r="Q509" s="541"/>
      <c r="R509" s="541"/>
      <c r="S509" s="541"/>
      <c r="T509" s="541"/>
      <c r="U509" s="541"/>
      <c r="V509" s="541"/>
      <c r="W509" s="541"/>
      <c r="X509" s="541"/>
      <c r="Y509" s="541"/>
      <c r="Z509" s="541"/>
    </row>
    <row r="510" spans="1:26" ht="15.75" customHeight="1" x14ac:dyDescent="0.25">
      <c r="A510" s="541"/>
      <c r="B510" s="541"/>
      <c r="C510" s="541"/>
      <c r="D510" s="541"/>
      <c r="E510" s="541"/>
      <c r="F510" s="541"/>
      <c r="G510" s="541"/>
      <c r="H510" s="541"/>
      <c r="I510" s="541"/>
      <c r="J510" s="541"/>
      <c r="K510" s="541"/>
      <c r="L510" s="541"/>
      <c r="M510" s="541"/>
      <c r="N510" s="541"/>
      <c r="O510" s="541"/>
      <c r="P510" s="541"/>
      <c r="Q510" s="541"/>
      <c r="R510" s="541"/>
      <c r="S510" s="541"/>
      <c r="T510" s="541"/>
      <c r="U510" s="541"/>
      <c r="V510" s="541"/>
      <c r="W510" s="541"/>
      <c r="X510" s="541"/>
      <c r="Y510" s="541"/>
      <c r="Z510" s="541"/>
    </row>
    <row r="511" spans="1:26" ht="15.75" customHeight="1" x14ac:dyDescent="0.25">
      <c r="A511" s="541"/>
      <c r="B511" s="541"/>
      <c r="C511" s="541"/>
      <c r="D511" s="541"/>
      <c r="E511" s="541"/>
      <c r="F511" s="541"/>
      <c r="G511" s="541"/>
      <c r="H511" s="541"/>
      <c r="I511" s="541"/>
      <c r="J511" s="541"/>
      <c r="K511" s="541"/>
      <c r="L511" s="541"/>
      <c r="M511" s="541"/>
      <c r="N511" s="541"/>
      <c r="O511" s="541"/>
      <c r="P511" s="541"/>
      <c r="Q511" s="541"/>
      <c r="R511" s="541"/>
      <c r="S511" s="541"/>
      <c r="T511" s="541"/>
      <c r="U511" s="541"/>
      <c r="V511" s="541"/>
      <c r="W511" s="541"/>
      <c r="X511" s="541"/>
      <c r="Y511" s="541"/>
      <c r="Z511" s="541"/>
    </row>
    <row r="512" spans="1:26" ht="15.75" customHeight="1" x14ac:dyDescent="0.25">
      <c r="A512" s="541"/>
      <c r="B512" s="541"/>
      <c r="C512" s="541"/>
      <c r="D512" s="541"/>
      <c r="E512" s="541"/>
      <c r="F512" s="541"/>
      <c r="G512" s="541"/>
      <c r="H512" s="541"/>
      <c r="I512" s="541"/>
      <c r="J512" s="541"/>
      <c r="K512" s="541"/>
      <c r="L512" s="541"/>
      <c r="M512" s="541"/>
      <c r="N512" s="541"/>
      <c r="O512" s="541"/>
      <c r="P512" s="541"/>
      <c r="Q512" s="541"/>
      <c r="R512" s="541"/>
      <c r="S512" s="541"/>
      <c r="T512" s="541"/>
      <c r="U512" s="541"/>
      <c r="V512" s="541"/>
      <c r="W512" s="541"/>
      <c r="X512" s="541"/>
      <c r="Y512" s="541"/>
      <c r="Z512" s="541"/>
    </row>
    <row r="513" spans="1:26" ht="15.75" customHeight="1" x14ac:dyDescent="0.25">
      <c r="A513" s="541"/>
      <c r="B513" s="541"/>
      <c r="C513" s="541"/>
      <c r="D513" s="541"/>
      <c r="E513" s="541"/>
      <c r="F513" s="541"/>
      <c r="G513" s="541"/>
      <c r="H513" s="541"/>
      <c r="I513" s="541"/>
      <c r="J513" s="541"/>
      <c r="K513" s="541"/>
      <c r="L513" s="541"/>
      <c r="M513" s="541"/>
      <c r="N513" s="541"/>
      <c r="O513" s="541"/>
      <c r="P513" s="541"/>
      <c r="Q513" s="541"/>
      <c r="R513" s="541"/>
      <c r="S513" s="541"/>
      <c r="T513" s="541"/>
      <c r="U513" s="541"/>
      <c r="V513" s="541"/>
      <c r="W513" s="541"/>
      <c r="X513" s="541"/>
      <c r="Y513" s="541"/>
      <c r="Z513" s="541"/>
    </row>
    <row r="514" spans="1:26" ht="15.75" customHeight="1" x14ac:dyDescent="0.25">
      <c r="A514" s="541"/>
      <c r="B514" s="541"/>
      <c r="C514" s="541"/>
      <c r="D514" s="541"/>
      <c r="E514" s="541"/>
      <c r="F514" s="541"/>
      <c r="G514" s="541"/>
      <c r="H514" s="541"/>
      <c r="I514" s="541"/>
      <c r="J514" s="541"/>
      <c r="K514" s="541"/>
      <c r="L514" s="541"/>
      <c r="M514" s="541"/>
      <c r="N514" s="541"/>
      <c r="O514" s="541"/>
      <c r="P514" s="541"/>
      <c r="Q514" s="541"/>
      <c r="R514" s="541"/>
      <c r="S514" s="541"/>
      <c r="T514" s="541"/>
      <c r="U514" s="541"/>
      <c r="V514" s="541"/>
      <c r="W514" s="541"/>
      <c r="X514" s="541"/>
      <c r="Y514" s="541"/>
      <c r="Z514" s="541"/>
    </row>
    <row r="515" spans="1:26" ht="15.75" customHeight="1" x14ac:dyDescent="0.25">
      <c r="A515" s="541"/>
      <c r="B515" s="541"/>
      <c r="C515" s="541"/>
      <c r="D515" s="541"/>
      <c r="E515" s="541"/>
      <c r="F515" s="541"/>
      <c r="G515" s="541"/>
      <c r="H515" s="541"/>
      <c r="I515" s="541"/>
      <c r="J515" s="541"/>
      <c r="K515" s="541"/>
      <c r="L515" s="541"/>
      <c r="M515" s="541"/>
      <c r="N515" s="541"/>
      <c r="O515" s="541"/>
      <c r="P515" s="541"/>
      <c r="Q515" s="541"/>
      <c r="R515" s="541"/>
      <c r="S515" s="541"/>
      <c r="T515" s="541"/>
      <c r="U515" s="541"/>
      <c r="V515" s="541"/>
      <c r="W515" s="541"/>
      <c r="X515" s="541"/>
      <c r="Y515" s="541"/>
      <c r="Z515" s="541"/>
    </row>
    <row r="516" spans="1:26" ht="15.75" customHeight="1" x14ac:dyDescent="0.25">
      <c r="A516" s="541"/>
      <c r="B516" s="541"/>
      <c r="C516" s="541"/>
      <c r="D516" s="541"/>
      <c r="E516" s="541"/>
      <c r="F516" s="541"/>
      <c r="G516" s="541"/>
      <c r="H516" s="541"/>
      <c r="I516" s="541"/>
      <c r="J516" s="541"/>
      <c r="K516" s="541"/>
      <c r="L516" s="541"/>
      <c r="M516" s="541"/>
      <c r="N516" s="541"/>
      <c r="O516" s="541"/>
      <c r="P516" s="541"/>
      <c r="Q516" s="541"/>
      <c r="R516" s="541"/>
      <c r="S516" s="541"/>
      <c r="T516" s="541"/>
      <c r="U516" s="541"/>
      <c r="V516" s="541"/>
      <c r="W516" s="541"/>
      <c r="X516" s="541"/>
      <c r="Y516" s="541"/>
      <c r="Z516" s="541"/>
    </row>
    <row r="517" spans="1:26" ht="15.75" customHeight="1" x14ac:dyDescent="0.25">
      <c r="A517" s="541"/>
      <c r="B517" s="541"/>
      <c r="C517" s="541"/>
      <c r="D517" s="541"/>
      <c r="E517" s="541"/>
      <c r="F517" s="541"/>
      <c r="G517" s="541"/>
      <c r="H517" s="541"/>
      <c r="I517" s="541"/>
      <c r="J517" s="541"/>
      <c r="K517" s="541"/>
      <c r="L517" s="541"/>
      <c r="M517" s="541"/>
      <c r="N517" s="541"/>
      <c r="O517" s="541"/>
      <c r="P517" s="541"/>
      <c r="Q517" s="541"/>
      <c r="R517" s="541"/>
      <c r="S517" s="541"/>
      <c r="T517" s="541"/>
      <c r="U517" s="541"/>
      <c r="V517" s="541"/>
      <c r="W517" s="541"/>
      <c r="X517" s="541"/>
      <c r="Y517" s="541"/>
      <c r="Z517" s="541"/>
    </row>
    <row r="518" spans="1:26" ht="15.75" customHeight="1" x14ac:dyDescent="0.25">
      <c r="A518" s="541"/>
      <c r="B518" s="541"/>
      <c r="C518" s="541"/>
      <c r="D518" s="541"/>
      <c r="E518" s="541"/>
      <c r="F518" s="541"/>
      <c r="G518" s="541"/>
      <c r="H518" s="541"/>
      <c r="I518" s="541"/>
      <c r="J518" s="541"/>
      <c r="K518" s="541"/>
      <c r="L518" s="541"/>
      <c r="M518" s="541"/>
      <c r="N518" s="541"/>
      <c r="O518" s="541"/>
      <c r="P518" s="541"/>
      <c r="Q518" s="541"/>
      <c r="R518" s="541"/>
      <c r="S518" s="541"/>
      <c r="T518" s="541"/>
      <c r="U518" s="541"/>
      <c r="V518" s="541"/>
      <c r="W518" s="541"/>
      <c r="X518" s="541"/>
      <c r="Y518" s="541"/>
      <c r="Z518" s="541"/>
    </row>
    <row r="519" spans="1:26" ht="15.75" customHeight="1" x14ac:dyDescent="0.25">
      <c r="A519" s="541"/>
      <c r="B519" s="541"/>
      <c r="C519" s="541"/>
      <c r="D519" s="541"/>
      <c r="E519" s="541"/>
      <c r="F519" s="541"/>
      <c r="G519" s="541"/>
      <c r="H519" s="541"/>
      <c r="I519" s="541"/>
      <c r="J519" s="541"/>
      <c r="K519" s="541"/>
      <c r="L519" s="541"/>
      <c r="M519" s="541"/>
      <c r="N519" s="541"/>
      <c r="O519" s="541"/>
      <c r="P519" s="541"/>
      <c r="Q519" s="541"/>
      <c r="R519" s="541"/>
      <c r="S519" s="541"/>
      <c r="T519" s="541"/>
      <c r="U519" s="541"/>
      <c r="V519" s="541"/>
      <c r="W519" s="541"/>
      <c r="X519" s="541"/>
      <c r="Y519" s="541"/>
      <c r="Z519" s="541"/>
    </row>
    <row r="520" spans="1:26" ht="15.75" customHeight="1" x14ac:dyDescent="0.25">
      <c r="A520" s="541"/>
      <c r="B520" s="541"/>
      <c r="C520" s="541"/>
      <c r="D520" s="541"/>
      <c r="E520" s="541"/>
      <c r="F520" s="541"/>
      <c r="G520" s="541"/>
      <c r="H520" s="541"/>
      <c r="I520" s="541"/>
      <c r="J520" s="541"/>
      <c r="K520" s="541"/>
      <c r="L520" s="541"/>
      <c r="M520" s="541"/>
      <c r="N520" s="541"/>
      <c r="O520" s="541"/>
      <c r="P520" s="541"/>
      <c r="Q520" s="541"/>
      <c r="R520" s="541"/>
      <c r="S520" s="541"/>
      <c r="T520" s="541"/>
      <c r="U520" s="541"/>
      <c r="V520" s="541"/>
      <c r="W520" s="541"/>
      <c r="X520" s="541"/>
      <c r="Y520" s="541"/>
      <c r="Z520" s="541"/>
    </row>
    <row r="521" spans="1:26" ht="15.75" customHeight="1" x14ac:dyDescent="0.25">
      <c r="A521" s="541"/>
      <c r="B521" s="541"/>
      <c r="C521" s="541"/>
      <c r="D521" s="541"/>
      <c r="E521" s="541"/>
      <c r="F521" s="541"/>
      <c r="G521" s="541"/>
      <c r="H521" s="541"/>
      <c r="I521" s="541"/>
      <c r="J521" s="541"/>
      <c r="K521" s="541"/>
      <c r="L521" s="541"/>
      <c r="M521" s="541"/>
      <c r="N521" s="541"/>
      <c r="O521" s="541"/>
      <c r="P521" s="541"/>
      <c r="Q521" s="541"/>
      <c r="R521" s="541"/>
      <c r="S521" s="541"/>
      <c r="T521" s="541"/>
      <c r="U521" s="541"/>
      <c r="V521" s="541"/>
      <c r="W521" s="541"/>
      <c r="X521" s="541"/>
      <c r="Y521" s="541"/>
      <c r="Z521" s="541"/>
    </row>
    <row r="522" spans="1:26" ht="15.75" customHeight="1" x14ac:dyDescent="0.25">
      <c r="A522" s="541"/>
      <c r="B522" s="541"/>
      <c r="C522" s="541"/>
      <c r="D522" s="541"/>
      <c r="E522" s="541"/>
      <c r="F522" s="541"/>
      <c r="G522" s="541"/>
      <c r="H522" s="541"/>
      <c r="I522" s="541"/>
      <c r="J522" s="541"/>
      <c r="K522" s="541"/>
      <c r="L522" s="541"/>
      <c r="M522" s="541"/>
      <c r="N522" s="541"/>
      <c r="O522" s="541"/>
      <c r="P522" s="541"/>
      <c r="Q522" s="541"/>
      <c r="R522" s="541"/>
      <c r="S522" s="541"/>
      <c r="T522" s="541"/>
      <c r="U522" s="541"/>
      <c r="V522" s="541"/>
      <c r="W522" s="541"/>
      <c r="X522" s="541"/>
      <c r="Y522" s="541"/>
      <c r="Z522" s="541"/>
    </row>
    <row r="523" spans="1:26" ht="15.75" customHeight="1" x14ac:dyDescent="0.25">
      <c r="A523" s="541"/>
      <c r="B523" s="541"/>
      <c r="C523" s="541"/>
      <c r="D523" s="541"/>
      <c r="E523" s="541"/>
      <c r="F523" s="541"/>
      <c r="G523" s="541"/>
      <c r="H523" s="541"/>
      <c r="I523" s="541"/>
      <c r="J523" s="541"/>
      <c r="K523" s="541"/>
      <c r="L523" s="541"/>
      <c r="M523" s="541"/>
      <c r="N523" s="541"/>
      <c r="O523" s="541"/>
      <c r="P523" s="541"/>
      <c r="Q523" s="541"/>
      <c r="R523" s="541"/>
      <c r="S523" s="541"/>
      <c r="T523" s="541"/>
      <c r="U523" s="541"/>
      <c r="V523" s="541"/>
      <c r="W523" s="541"/>
      <c r="X523" s="541"/>
      <c r="Y523" s="541"/>
      <c r="Z523" s="541"/>
    </row>
    <row r="524" spans="1:26" ht="15.75" customHeight="1" x14ac:dyDescent="0.25">
      <c r="A524" s="541"/>
      <c r="B524" s="541"/>
      <c r="C524" s="541"/>
      <c r="D524" s="541"/>
      <c r="E524" s="541"/>
      <c r="F524" s="541"/>
      <c r="G524" s="541"/>
      <c r="H524" s="541"/>
      <c r="I524" s="541"/>
      <c r="J524" s="541"/>
      <c r="K524" s="541"/>
      <c r="L524" s="541"/>
      <c r="M524" s="541"/>
      <c r="N524" s="541"/>
      <c r="O524" s="541"/>
      <c r="P524" s="541"/>
      <c r="Q524" s="541"/>
      <c r="R524" s="541"/>
      <c r="S524" s="541"/>
      <c r="T524" s="541"/>
      <c r="U524" s="541"/>
      <c r="V524" s="541"/>
      <c r="W524" s="541"/>
      <c r="X524" s="541"/>
      <c r="Y524" s="541"/>
      <c r="Z524" s="541"/>
    </row>
    <row r="525" spans="1:26" ht="15.75" customHeight="1" x14ac:dyDescent="0.25">
      <c r="A525" s="541"/>
      <c r="B525" s="541"/>
      <c r="C525" s="541"/>
      <c r="D525" s="541"/>
      <c r="E525" s="541"/>
      <c r="F525" s="541"/>
      <c r="G525" s="541"/>
      <c r="H525" s="541"/>
      <c r="I525" s="541"/>
      <c r="J525" s="541"/>
      <c r="K525" s="541"/>
      <c r="L525" s="541"/>
      <c r="M525" s="541"/>
      <c r="N525" s="541"/>
      <c r="O525" s="541"/>
      <c r="P525" s="541"/>
      <c r="Q525" s="541"/>
      <c r="R525" s="541"/>
      <c r="S525" s="541"/>
      <c r="T525" s="541"/>
      <c r="U525" s="541"/>
      <c r="V525" s="541"/>
      <c r="W525" s="541"/>
      <c r="X525" s="541"/>
      <c r="Y525" s="541"/>
      <c r="Z525" s="541"/>
    </row>
    <row r="526" spans="1:26" ht="15.75" customHeight="1" x14ac:dyDescent="0.25">
      <c r="A526" s="541"/>
      <c r="B526" s="541"/>
      <c r="C526" s="541"/>
      <c r="D526" s="541"/>
      <c r="E526" s="541"/>
      <c r="F526" s="541"/>
      <c r="G526" s="541"/>
      <c r="H526" s="541"/>
      <c r="I526" s="541"/>
      <c r="J526" s="541"/>
      <c r="K526" s="541"/>
      <c r="L526" s="541"/>
      <c r="M526" s="541"/>
      <c r="N526" s="541"/>
      <c r="O526" s="541"/>
      <c r="P526" s="541"/>
      <c r="Q526" s="541"/>
      <c r="R526" s="541"/>
      <c r="S526" s="541"/>
      <c r="T526" s="541"/>
      <c r="U526" s="541"/>
      <c r="V526" s="541"/>
      <c r="W526" s="541"/>
      <c r="X526" s="541"/>
      <c r="Y526" s="541"/>
      <c r="Z526" s="541"/>
    </row>
    <row r="527" spans="1:26" ht="15.75" customHeight="1" x14ac:dyDescent="0.25">
      <c r="A527" s="541"/>
      <c r="B527" s="541"/>
      <c r="C527" s="541"/>
      <c r="D527" s="541"/>
      <c r="E527" s="541"/>
      <c r="F527" s="541"/>
      <c r="G527" s="541"/>
      <c r="H527" s="541"/>
      <c r="I527" s="541"/>
      <c r="J527" s="541"/>
      <c r="K527" s="541"/>
      <c r="L527" s="541"/>
      <c r="M527" s="541"/>
      <c r="N527" s="541"/>
      <c r="O527" s="541"/>
      <c r="P527" s="541"/>
      <c r="Q527" s="541"/>
      <c r="R527" s="541"/>
      <c r="S527" s="541"/>
      <c r="T527" s="541"/>
      <c r="U527" s="541"/>
      <c r="V527" s="541"/>
      <c r="W527" s="541"/>
      <c r="X527" s="541"/>
      <c r="Y527" s="541"/>
      <c r="Z527" s="541"/>
    </row>
    <row r="528" spans="1:26" ht="15.75" customHeight="1" x14ac:dyDescent="0.25">
      <c r="A528" s="541"/>
      <c r="B528" s="541"/>
      <c r="C528" s="541"/>
      <c r="D528" s="541"/>
      <c r="E528" s="541"/>
      <c r="F528" s="541"/>
      <c r="G528" s="541"/>
      <c r="H528" s="541"/>
      <c r="I528" s="541"/>
      <c r="J528" s="541"/>
      <c r="K528" s="541"/>
      <c r="L528" s="541"/>
      <c r="M528" s="541"/>
      <c r="N528" s="541"/>
      <c r="O528" s="541"/>
      <c r="P528" s="541"/>
      <c r="Q528" s="541"/>
      <c r="R528" s="541"/>
      <c r="S528" s="541"/>
      <c r="T528" s="541"/>
      <c r="U528" s="541"/>
      <c r="V528" s="541"/>
      <c r="W528" s="541"/>
      <c r="X528" s="541"/>
      <c r="Y528" s="541"/>
      <c r="Z528" s="541"/>
    </row>
    <row r="529" spans="1:26" ht="15.75" customHeight="1" x14ac:dyDescent="0.25">
      <c r="A529" s="541"/>
      <c r="B529" s="541"/>
      <c r="C529" s="541"/>
      <c r="D529" s="541"/>
      <c r="E529" s="541"/>
      <c r="F529" s="541"/>
      <c r="G529" s="541"/>
      <c r="H529" s="541"/>
      <c r="I529" s="541"/>
      <c r="J529" s="541"/>
      <c r="K529" s="541"/>
      <c r="L529" s="541"/>
      <c r="M529" s="541"/>
      <c r="N529" s="541"/>
      <c r="O529" s="541"/>
      <c r="P529" s="541"/>
      <c r="Q529" s="541"/>
      <c r="R529" s="541"/>
      <c r="S529" s="541"/>
      <c r="T529" s="541"/>
      <c r="U529" s="541"/>
      <c r="V529" s="541"/>
      <c r="W529" s="541"/>
      <c r="X529" s="541"/>
      <c r="Y529" s="541"/>
      <c r="Z529" s="541"/>
    </row>
    <row r="530" spans="1:26" ht="15.75" customHeight="1" x14ac:dyDescent="0.25">
      <c r="A530" s="541"/>
      <c r="B530" s="541"/>
      <c r="C530" s="541"/>
      <c r="D530" s="541"/>
      <c r="E530" s="541"/>
      <c r="F530" s="541"/>
      <c r="G530" s="541"/>
      <c r="H530" s="541"/>
      <c r="I530" s="541"/>
      <c r="J530" s="541"/>
      <c r="K530" s="541"/>
      <c r="L530" s="541"/>
      <c r="M530" s="541"/>
      <c r="N530" s="541"/>
      <c r="O530" s="541"/>
      <c r="P530" s="541"/>
      <c r="Q530" s="541"/>
      <c r="R530" s="541"/>
      <c r="S530" s="541"/>
      <c r="T530" s="541"/>
      <c r="U530" s="541"/>
      <c r="V530" s="541"/>
      <c r="W530" s="541"/>
      <c r="X530" s="541"/>
      <c r="Y530" s="541"/>
      <c r="Z530" s="541"/>
    </row>
    <row r="531" spans="1:26" ht="15.75" customHeight="1" x14ac:dyDescent="0.25">
      <c r="A531" s="541"/>
      <c r="B531" s="541"/>
      <c r="C531" s="541"/>
      <c r="D531" s="541"/>
      <c r="E531" s="541"/>
      <c r="F531" s="541"/>
      <c r="G531" s="541"/>
      <c r="H531" s="541"/>
      <c r="I531" s="541"/>
      <c r="J531" s="541"/>
      <c r="K531" s="541"/>
      <c r="L531" s="541"/>
      <c r="M531" s="541"/>
      <c r="N531" s="541"/>
      <c r="O531" s="541"/>
      <c r="P531" s="541"/>
      <c r="Q531" s="541"/>
      <c r="R531" s="541"/>
      <c r="S531" s="541"/>
      <c r="T531" s="541"/>
      <c r="U531" s="541"/>
      <c r="V531" s="541"/>
      <c r="W531" s="541"/>
      <c r="X531" s="541"/>
      <c r="Y531" s="541"/>
      <c r="Z531" s="541"/>
    </row>
    <row r="532" spans="1:26" ht="15.75" customHeight="1" x14ac:dyDescent="0.25">
      <c r="A532" s="541"/>
      <c r="B532" s="541"/>
      <c r="C532" s="541"/>
      <c r="D532" s="541"/>
      <c r="E532" s="541"/>
      <c r="F532" s="541"/>
      <c r="G532" s="541"/>
      <c r="H532" s="541"/>
      <c r="I532" s="541"/>
      <c r="J532" s="541"/>
      <c r="K532" s="541"/>
      <c r="L532" s="541"/>
      <c r="M532" s="541"/>
      <c r="N532" s="541"/>
      <c r="O532" s="541"/>
      <c r="P532" s="541"/>
      <c r="Q532" s="541"/>
      <c r="R532" s="541"/>
      <c r="S532" s="541"/>
      <c r="T532" s="541"/>
      <c r="U532" s="541"/>
      <c r="V532" s="541"/>
      <c r="W532" s="541"/>
      <c r="X532" s="541"/>
      <c r="Y532" s="541"/>
      <c r="Z532" s="541"/>
    </row>
    <row r="533" spans="1:26" ht="15.75" customHeight="1" x14ac:dyDescent="0.25">
      <c r="A533" s="541"/>
      <c r="B533" s="541"/>
      <c r="C533" s="541"/>
      <c r="D533" s="541"/>
      <c r="E533" s="541"/>
      <c r="F533" s="541"/>
      <c r="G533" s="541"/>
      <c r="H533" s="541"/>
      <c r="I533" s="541"/>
      <c r="J533" s="541"/>
      <c r="K533" s="541"/>
      <c r="L533" s="541"/>
      <c r="M533" s="541"/>
      <c r="N533" s="541"/>
      <c r="O533" s="541"/>
      <c r="P533" s="541"/>
      <c r="Q533" s="541"/>
      <c r="R533" s="541"/>
      <c r="S533" s="541"/>
      <c r="T533" s="541"/>
      <c r="U533" s="541"/>
      <c r="V533" s="541"/>
      <c r="W533" s="541"/>
      <c r="X533" s="541"/>
      <c r="Y533" s="541"/>
      <c r="Z533" s="541"/>
    </row>
    <row r="534" spans="1:26" ht="15.75" customHeight="1" x14ac:dyDescent="0.25">
      <c r="A534" s="541"/>
      <c r="B534" s="541"/>
      <c r="C534" s="541"/>
      <c r="D534" s="541"/>
      <c r="E534" s="541"/>
      <c r="F534" s="541"/>
      <c r="G534" s="541"/>
      <c r="H534" s="541"/>
      <c r="I534" s="541"/>
      <c r="J534" s="541"/>
      <c r="K534" s="541"/>
      <c r="L534" s="541"/>
      <c r="M534" s="541"/>
      <c r="N534" s="541"/>
      <c r="O534" s="541"/>
      <c r="P534" s="541"/>
      <c r="Q534" s="541"/>
      <c r="R534" s="541"/>
      <c r="S534" s="541"/>
      <c r="T534" s="541"/>
      <c r="U534" s="541"/>
      <c r="V534" s="541"/>
      <c r="W534" s="541"/>
      <c r="X534" s="541"/>
      <c r="Y534" s="541"/>
      <c r="Z534" s="541"/>
    </row>
    <row r="535" spans="1:26" ht="15.75" customHeight="1" x14ac:dyDescent="0.25">
      <c r="A535" s="541"/>
      <c r="B535" s="541"/>
      <c r="C535" s="541"/>
      <c r="D535" s="541"/>
      <c r="E535" s="541"/>
      <c r="F535" s="541"/>
      <c r="G535" s="541"/>
      <c r="H535" s="541"/>
      <c r="I535" s="541"/>
      <c r="J535" s="541"/>
      <c r="K535" s="541"/>
      <c r="L535" s="541"/>
      <c r="M535" s="541"/>
      <c r="N535" s="541"/>
      <c r="O535" s="541"/>
      <c r="P535" s="541"/>
      <c r="Q535" s="541"/>
      <c r="R535" s="541"/>
      <c r="S535" s="541"/>
      <c r="T535" s="541"/>
      <c r="U535" s="541"/>
      <c r="V535" s="541"/>
      <c r="W535" s="541"/>
      <c r="X535" s="541"/>
      <c r="Y535" s="541"/>
      <c r="Z535" s="541"/>
    </row>
    <row r="536" spans="1:26" ht="15.75" customHeight="1" x14ac:dyDescent="0.25">
      <c r="A536" s="541"/>
      <c r="B536" s="541"/>
      <c r="C536" s="541"/>
      <c r="D536" s="541"/>
      <c r="E536" s="541"/>
      <c r="F536" s="541"/>
      <c r="G536" s="541"/>
      <c r="H536" s="541"/>
      <c r="I536" s="541"/>
      <c r="J536" s="541"/>
      <c r="K536" s="541"/>
      <c r="L536" s="541"/>
      <c r="M536" s="541"/>
      <c r="N536" s="541"/>
      <c r="O536" s="541"/>
      <c r="P536" s="541"/>
      <c r="Q536" s="541"/>
      <c r="R536" s="541"/>
      <c r="S536" s="541"/>
      <c r="T536" s="541"/>
      <c r="U536" s="541"/>
      <c r="V536" s="541"/>
      <c r="W536" s="541"/>
      <c r="X536" s="541"/>
      <c r="Y536" s="541"/>
      <c r="Z536" s="541"/>
    </row>
    <row r="537" spans="1:26" ht="15.75" customHeight="1" x14ac:dyDescent="0.25">
      <c r="A537" s="541"/>
      <c r="B537" s="541"/>
      <c r="C537" s="541"/>
      <c r="D537" s="541"/>
      <c r="E537" s="541"/>
      <c r="F537" s="541"/>
      <c r="G537" s="541"/>
      <c r="H537" s="541"/>
      <c r="I537" s="541"/>
      <c r="J537" s="541"/>
      <c r="K537" s="541"/>
      <c r="L537" s="541"/>
      <c r="M537" s="541"/>
      <c r="N537" s="541"/>
      <c r="O537" s="541"/>
      <c r="P537" s="541"/>
      <c r="Q537" s="541"/>
      <c r="R537" s="541"/>
      <c r="S537" s="541"/>
      <c r="T537" s="541"/>
      <c r="U537" s="541"/>
      <c r="V537" s="541"/>
      <c r="W537" s="541"/>
      <c r="X537" s="541"/>
      <c r="Y537" s="541"/>
      <c r="Z537" s="541"/>
    </row>
    <row r="538" spans="1:26" ht="15.75" customHeight="1" x14ac:dyDescent="0.25">
      <c r="A538" s="541"/>
      <c r="B538" s="541"/>
      <c r="C538" s="541"/>
      <c r="D538" s="541"/>
      <c r="E538" s="541"/>
      <c r="F538" s="541"/>
      <c r="G538" s="541"/>
      <c r="H538" s="541"/>
      <c r="I538" s="541"/>
      <c r="J538" s="541"/>
      <c r="K538" s="541"/>
      <c r="L538" s="541"/>
      <c r="M538" s="541"/>
      <c r="N538" s="541"/>
      <c r="O538" s="541"/>
      <c r="P538" s="541"/>
      <c r="Q538" s="541"/>
      <c r="R538" s="541"/>
      <c r="S538" s="541"/>
      <c r="T538" s="541"/>
      <c r="U538" s="541"/>
      <c r="V538" s="541"/>
      <c r="W538" s="541"/>
      <c r="X538" s="541"/>
      <c r="Y538" s="541"/>
      <c r="Z538" s="541"/>
    </row>
    <row r="539" spans="1:26" ht="15.75" customHeight="1" x14ac:dyDescent="0.25">
      <c r="A539" s="541"/>
      <c r="B539" s="541"/>
      <c r="C539" s="541"/>
      <c r="D539" s="541"/>
      <c r="E539" s="541"/>
      <c r="F539" s="541"/>
      <c r="G539" s="541"/>
      <c r="H539" s="541"/>
      <c r="I539" s="541"/>
      <c r="J539" s="541"/>
      <c r="K539" s="541"/>
      <c r="L539" s="541"/>
      <c r="M539" s="541"/>
      <c r="N539" s="541"/>
      <c r="O539" s="541"/>
      <c r="P539" s="541"/>
      <c r="Q539" s="541"/>
      <c r="R539" s="541"/>
      <c r="S539" s="541"/>
      <c r="T539" s="541"/>
      <c r="U539" s="541"/>
      <c r="V539" s="541"/>
      <c r="W539" s="541"/>
      <c r="X539" s="541"/>
      <c r="Y539" s="541"/>
      <c r="Z539" s="541"/>
    </row>
    <row r="540" spans="1:26" ht="15.75" customHeight="1" x14ac:dyDescent="0.25">
      <c r="A540" s="541"/>
      <c r="B540" s="541"/>
      <c r="C540" s="541"/>
      <c r="D540" s="541"/>
      <c r="E540" s="541"/>
      <c r="F540" s="541"/>
      <c r="G540" s="541"/>
      <c r="H540" s="541"/>
      <c r="I540" s="541"/>
      <c r="J540" s="541"/>
      <c r="K540" s="541"/>
      <c r="L540" s="541"/>
      <c r="M540" s="541"/>
      <c r="N540" s="541"/>
      <c r="O540" s="541"/>
      <c r="P540" s="541"/>
      <c r="Q540" s="541"/>
      <c r="R540" s="541"/>
      <c r="S540" s="541"/>
      <c r="T540" s="541"/>
      <c r="U540" s="541"/>
      <c r="V540" s="541"/>
      <c r="W540" s="541"/>
      <c r="X540" s="541"/>
      <c r="Y540" s="541"/>
      <c r="Z540" s="541"/>
    </row>
    <row r="541" spans="1:26" ht="15.75" customHeight="1" x14ac:dyDescent="0.25">
      <c r="A541" s="541"/>
      <c r="B541" s="541"/>
      <c r="C541" s="541"/>
      <c r="D541" s="541"/>
      <c r="E541" s="541"/>
      <c r="F541" s="541"/>
      <c r="G541" s="541"/>
      <c r="H541" s="541"/>
      <c r="I541" s="541"/>
      <c r="J541" s="541"/>
      <c r="K541" s="541"/>
      <c r="L541" s="541"/>
      <c r="M541" s="541"/>
      <c r="N541" s="541"/>
      <c r="O541" s="541"/>
      <c r="P541" s="541"/>
      <c r="Q541" s="541"/>
      <c r="R541" s="541"/>
      <c r="S541" s="541"/>
      <c r="T541" s="541"/>
      <c r="U541" s="541"/>
      <c r="V541" s="541"/>
      <c r="W541" s="541"/>
      <c r="X541" s="541"/>
      <c r="Y541" s="541"/>
      <c r="Z541" s="541"/>
    </row>
    <row r="542" spans="1:26" ht="15.75" customHeight="1" x14ac:dyDescent="0.25">
      <c r="A542" s="541"/>
      <c r="B542" s="541"/>
      <c r="C542" s="541"/>
      <c r="D542" s="541"/>
      <c r="E542" s="541"/>
      <c r="F542" s="541"/>
      <c r="G542" s="541"/>
      <c r="H542" s="541"/>
      <c r="I542" s="541"/>
      <c r="J542" s="541"/>
      <c r="K542" s="541"/>
      <c r="L542" s="541"/>
      <c r="M542" s="541"/>
      <c r="N542" s="541"/>
      <c r="O542" s="541"/>
      <c r="P542" s="541"/>
      <c r="Q542" s="541"/>
      <c r="R542" s="541"/>
      <c r="S542" s="541"/>
      <c r="T542" s="541"/>
      <c r="U542" s="541"/>
      <c r="V542" s="541"/>
      <c r="W542" s="541"/>
      <c r="X542" s="541"/>
      <c r="Y542" s="541"/>
      <c r="Z542" s="541"/>
    </row>
    <row r="543" spans="1:26" ht="15.75" customHeight="1" x14ac:dyDescent="0.25">
      <c r="A543" s="541"/>
      <c r="B543" s="541"/>
      <c r="C543" s="541"/>
      <c r="D543" s="541"/>
      <c r="E543" s="541"/>
      <c r="F543" s="541"/>
      <c r="G543" s="541"/>
      <c r="H543" s="541"/>
      <c r="I543" s="541"/>
      <c r="J543" s="541"/>
      <c r="K543" s="541"/>
      <c r="L543" s="541"/>
      <c r="M543" s="541"/>
      <c r="N543" s="541"/>
      <c r="O543" s="541"/>
      <c r="P543" s="541"/>
      <c r="Q543" s="541"/>
      <c r="R543" s="541"/>
      <c r="S543" s="541"/>
      <c r="T543" s="541"/>
      <c r="U543" s="541"/>
      <c r="V543" s="541"/>
      <c r="W543" s="541"/>
      <c r="X543" s="541"/>
      <c r="Y543" s="541"/>
      <c r="Z543" s="541"/>
    </row>
    <row r="544" spans="1:26" ht="15.75" customHeight="1" x14ac:dyDescent="0.25">
      <c r="A544" s="541"/>
      <c r="B544" s="541"/>
      <c r="C544" s="541"/>
      <c r="D544" s="541"/>
      <c r="E544" s="541"/>
      <c r="F544" s="541"/>
      <c r="G544" s="541"/>
      <c r="H544" s="541"/>
      <c r="I544" s="541"/>
      <c r="J544" s="541"/>
      <c r="K544" s="541"/>
      <c r="L544" s="541"/>
      <c r="M544" s="541"/>
      <c r="N544" s="541"/>
      <c r="O544" s="541"/>
      <c r="P544" s="541"/>
      <c r="Q544" s="541"/>
      <c r="R544" s="541"/>
      <c r="S544" s="541"/>
      <c r="T544" s="541"/>
      <c r="U544" s="541"/>
      <c r="V544" s="541"/>
      <c r="W544" s="541"/>
      <c r="X544" s="541"/>
      <c r="Y544" s="541"/>
      <c r="Z544" s="541"/>
    </row>
    <row r="545" spans="1:26" ht="15.75" customHeight="1" x14ac:dyDescent="0.25">
      <c r="A545" s="541"/>
      <c r="B545" s="541"/>
      <c r="C545" s="541"/>
      <c r="D545" s="541"/>
      <c r="E545" s="541"/>
      <c r="F545" s="541"/>
      <c r="G545" s="541"/>
      <c r="H545" s="541"/>
      <c r="I545" s="541"/>
      <c r="J545" s="541"/>
      <c r="K545" s="541"/>
      <c r="L545" s="541"/>
      <c r="M545" s="541"/>
      <c r="N545" s="541"/>
      <c r="O545" s="541"/>
      <c r="P545" s="541"/>
      <c r="Q545" s="541"/>
      <c r="R545" s="541"/>
      <c r="S545" s="541"/>
      <c r="T545" s="541"/>
      <c r="U545" s="541"/>
      <c r="V545" s="541"/>
      <c r="W545" s="541"/>
      <c r="X545" s="541"/>
      <c r="Y545" s="541"/>
      <c r="Z545" s="541"/>
    </row>
    <row r="546" spans="1:26" ht="15.75" customHeight="1" x14ac:dyDescent="0.25">
      <c r="A546" s="541"/>
      <c r="B546" s="541"/>
      <c r="C546" s="541"/>
      <c r="D546" s="541"/>
      <c r="E546" s="541"/>
      <c r="F546" s="541"/>
      <c r="G546" s="541"/>
      <c r="H546" s="541"/>
      <c r="I546" s="541"/>
      <c r="J546" s="541"/>
      <c r="K546" s="541"/>
      <c r="L546" s="541"/>
      <c r="M546" s="541"/>
      <c r="N546" s="541"/>
      <c r="O546" s="541"/>
      <c r="P546" s="541"/>
      <c r="Q546" s="541"/>
      <c r="R546" s="541"/>
      <c r="S546" s="541"/>
      <c r="T546" s="541"/>
      <c r="U546" s="541"/>
      <c r="V546" s="541"/>
      <c r="W546" s="541"/>
      <c r="X546" s="541"/>
      <c r="Y546" s="541"/>
      <c r="Z546" s="541"/>
    </row>
    <row r="547" spans="1:26" ht="15.75" customHeight="1" x14ac:dyDescent="0.25">
      <c r="A547" s="541"/>
      <c r="B547" s="541"/>
      <c r="C547" s="541"/>
      <c r="D547" s="541"/>
      <c r="E547" s="541"/>
      <c r="F547" s="541"/>
      <c r="G547" s="541"/>
      <c r="H547" s="541"/>
      <c r="I547" s="541"/>
      <c r="J547" s="541"/>
      <c r="K547" s="541"/>
      <c r="L547" s="541"/>
      <c r="M547" s="541"/>
      <c r="N547" s="541"/>
      <c r="O547" s="541"/>
      <c r="P547" s="541"/>
      <c r="Q547" s="541"/>
      <c r="R547" s="541"/>
      <c r="S547" s="541"/>
      <c r="T547" s="541"/>
      <c r="U547" s="541"/>
      <c r="V547" s="541"/>
      <c r="W547" s="541"/>
      <c r="X547" s="541"/>
      <c r="Y547" s="541"/>
      <c r="Z547" s="541"/>
    </row>
    <row r="548" spans="1:26" ht="15.75" customHeight="1" x14ac:dyDescent="0.25">
      <c r="A548" s="541"/>
      <c r="B548" s="541"/>
      <c r="C548" s="541"/>
      <c r="D548" s="541"/>
      <c r="E548" s="541"/>
      <c r="F548" s="541"/>
      <c r="G548" s="541"/>
      <c r="H548" s="541"/>
      <c r="I548" s="541"/>
      <c r="J548" s="541"/>
      <c r="K548" s="541"/>
      <c r="L548" s="541"/>
      <c r="M548" s="541"/>
      <c r="N548" s="541"/>
      <c r="O548" s="541"/>
      <c r="P548" s="541"/>
      <c r="Q548" s="541"/>
      <c r="R548" s="541"/>
      <c r="S548" s="541"/>
      <c r="T548" s="541"/>
      <c r="U548" s="541"/>
      <c r="V548" s="541"/>
      <c r="W548" s="541"/>
      <c r="X548" s="541"/>
      <c r="Y548" s="541"/>
      <c r="Z548" s="541"/>
    </row>
    <row r="549" spans="1:26" ht="15.75" customHeight="1" x14ac:dyDescent="0.25">
      <c r="A549" s="541"/>
      <c r="B549" s="541"/>
      <c r="C549" s="541"/>
      <c r="D549" s="541"/>
      <c r="E549" s="541"/>
      <c r="F549" s="541"/>
      <c r="G549" s="541"/>
      <c r="H549" s="541"/>
      <c r="I549" s="541"/>
      <c r="J549" s="541"/>
      <c r="K549" s="541"/>
      <c r="L549" s="541"/>
      <c r="M549" s="541"/>
      <c r="N549" s="541"/>
      <c r="O549" s="541"/>
      <c r="P549" s="541"/>
      <c r="Q549" s="541"/>
      <c r="R549" s="541"/>
      <c r="S549" s="541"/>
      <c r="T549" s="541"/>
      <c r="U549" s="541"/>
      <c r="V549" s="541"/>
      <c r="W549" s="541"/>
      <c r="X549" s="541"/>
      <c r="Y549" s="541"/>
      <c r="Z549" s="541"/>
    </row>
    <row r="550" spans="1:26" ht="15.75" customHeight="1" x14ac:dyDescent="0.25">
      <c r="A550" s="541"/>
      <c r="B550" s="541"/>
      <c r="C550" s="541"/>
      <c r="D550" s="541"/>
      <c r="E550" s="541"/>
      <c r="F550" s="541"/>
      <c r="G550" s="541"/>
      <c r="H550" s="541"/>
      <c r="I550" s="541"/>
      <c r="J550" s="541"/>
      <c r="K550" s="541"/>
      <c r="L550" s="541"/>
      <c r="M550" s="541"/>
      <c r="N550" s="541"/>
      <c r="O550" s="541"/>
      <c r="P550" s="541"/>
      <c r="Q550" s="541"/>
      <c r="R550" s="541"/>
      <c r="S550" s="541"/>
      <c r="T550" s="541"/>
      <c r="U550" s="541"/>
      <c r="V550" s="541"/>
      <c r="W550" s="541"/>
      <c r="X550" s="541"/>
      <c r="Y550" s="541"/>
      <c r="Z550" s="541"/>
    </row>
    <row r="551" spans="1:26" ht="15.75" customHeight="1" x14ac:dyDescent="0.25">
      <c r="A551" s="541"/>
      <c r="B551" s="541"/>
      <c r="C551" s="541"/>
      <c r="D551" s="541"/>
      <c r="E551" s="541"/>
      <c r="F551" s="541"/>
      <c r="G551" s="541"/>
      <c r="H551" s="541"/>
      <c r="I551" s="541"/>
      <c r="J551" s="541"/>
      <c r="K551" s="541"/>
      <c r="L551" s="541"/>
      <c r="M551" s="541"/>
      <c r="N551" s="541"/>
      <c r="O551" s="541"/>
      <c r="P551" s="541"/>
      <c r="Q551" s="541"/>
      <c r="R551" s="541"/>
      <c r="S551" s="541"/>
      <c r="T551" s="541"/>
      <c r="U551" s="541"/>
      <c r="V551" s="541"/>
      <c r="W551" s="541"/>
      <c r="X551" s="541"/>
      <c r="Y551" s="541"/>
      <c r="Z551" s="541"/>
    </row>
    <row r="552" spans="1:26" ht="15.75" customHeight="1" x14ac:dyDescent="0.25">
      <c r="A552" s="541"/>
      <c r="B552" s="541"/>
      <c r="C552" s="541"/>
      <c r="D552" s="541"/>
      <c r="E552" s="541"/>
      <c r="F552" s="541"/>
      <c r="G552" s="541"/>
      <c r="H552" s="541"/>
      <c r="I552" s="541"/>
      <c r="J552" s="541"/>
      <c r="K552" s="541"/>
      <c r="L552" s="541"/>
      <c r="M552" s="541"/>
      <c r="N552" s="541"/>
      <c r="O552" s="541"/>
      <c r="P552" s="541"/>
      <c r="Q552" s="541"/>
      <c r="R552" s="541"/>
      <c r="S552" s="541"/>
      <c r="T552" s="541"/>
      <c r="U552" s="541"/>
      <c r="V552" s="541"/>
      <c r="W552" s="541"/>
      <c r="X552" s="541"/>
      <c r="Y552" s="541"/>
      <c r="Z552" s="541"/>
    </row>
    <row r="553" spans="1:26" ht="15.75" customHeight="1" x14ac:dyDescent="0.25">
      <c r="A553" s="541"/>
      <c r="B553" s="541"/>
      <c r="C553" s="541"/>
      <c r="D553" s="541"/>
      <c r="E553" s="541"/>
      <c r="F553" s="541"/>
      <c r="G553" s="541"/>
      <c r="H553" s="541"/>
      <c r="I553" s="541"/>
      <c r="J553" s="541"/>
      <c r="K553" s="541"/>
      <c r="L553" s="541"/>
      <c r="M553" s="541"/>
      <c r="N553" s="541"/>
      <c r="O553" s="541"/>
      <c r="P553" s="541"/>
      <c r="Q553" s="541"/>
      <c r="R553" s="541"/>
      <c r="S553" s="541"/>
      <c r="T553" s="541"/>
      <c r="U553" s="541"/>
      <c r="V553" s="541"/>
      <c r="W553" s="541"/>
      <c r="X553" s="541"/>
      <c r="Y553" s="541"/>
      <c r="Z553" s="541"/>
    </row>
    <row r="554" spans="1:26" ht="15.75" customHeight="1" x14ac:dyDescent="0.25">
      <c r="A554" s="541"/>
      <c r="B554" s="541"/>
      <c r="C554" s="541"/>
      <c r="D554" s="541"/>
      <c r="E554" s="541"/>
      <c r="F554" s="541"/>
      <c r="G554" s="541"/>
      <c r="H554" s="541"/>
      <c r="I554" s="541"/>
      <c r="J554" s="541"/>
      <c r="K554" s="541"/>
      <c r="L554" s="541"/>
      <c r="M554" s="541"/>
      <c r="N554" s="541"/>
      <c r="O554" s="541"/>
      <c r="P554" s="541"/>
      <c r="Q554" s="541"/>
      <c r="R554" s="541"/>
      <c r="S554" s="541"/>
      <c r="T554" s="541"/>
      <c r="U554" s="541"/>
      <c r="V554" s="541"/>
      <c r="W554" s="541"/>
      <c r="X554" s="541"/>
      <c r="Y554" s="541"/>
      <c r="Z554" s="541"/>
    </row>
    <row r="555" spans="1:26" ht="15.75" customHeight="1" x14ac:dyDescent="0.25">
      <c r="A555" s="541"/>
      <c r="B555" s="541"/>
      <c r="C555" s="541"/>
      <c r="D555" s="541"/>
      <c r="E555" s="541"/>
      <c r="F555" s="541"/>
      <c r="G555" s="541"/>
      <c r="H555" s="541"/>
      <c r="I555" s="541"/>
      <c r="J555" s="541"/>
      <c r="K555" s="541"/>
      <c r="L555" s="541"/>
      <c r="M555" s="541"/>
      <c r="N555" s="541"/>
      <c r="O555" s="541"/>
      <c r="P555" s="541"/>
      <c r="Q555" s="541"/>
      <c r="R555" s="541"/>
      <c r="S555" s="541"/>
      <c r="T555" s="541"/>
      <c r="U555" s="541"/>
      <c r="V555" s="541"/>
      <c r="W555" s="541"/>
      <c r="X555" s="541"/>
      <c r="Y555" s="541"/>
      <c r="Z555" s="541"/>
    </row>
    <row r="556" spans="1:26" ht="15.75" customHeight="1" x14ac:dyDescent="0.25">
      <c r="A556" s="541"/>
      <c r="B556" s="541"/>
      <c r="C556" s="541"/>
      <c r="D556" s="541"/>
      <c r="E556" s="541"/>
      <c r="F556" s="541"/>
      <c r="G556" s="541"/>
      <c r="H556" s="541"/>
      <c r="I556" s="541"/>
      <c r="J556" s="541"/>
      <c r="K556" s="541"/>
      <c r="L556" s="541"/>
      <c r="M556" s="541"/>
      <c r="N556" s="541"/>
      <c r="O556" s="541"/>
      <c r="P556" s="541"/>
      <c r="Q556" s="541"/>
      <c r="R556" s="541"/>
      <c r="S556" s="541"/>
      <c r="T556" s="541"/>
      <c r="U556" s="541"/>
      <c r="V556" s="541"/>
      <c r="W556" s="541"/>
      <c r="X556" s="541"/>
      <c r="Y556" s="541"/>
      <c r="Z556" s="541"/>
    </row>
    <row r="557" spans="1:26" ht="15.75" customHeight="1" x14ac:dyDescent="0.25">
      <c r="A557" s="541"/>
      <c r="B557" s="541"/>
      <c r="C557" s="541"/>
      <c r="D557" s="541"/>
      <c r="E557" s="541"/>
      <c r="F557" s="541"/>
      <c r="G557" s="541"/>
      <c r="H557" s="541"/>
      <c r="I557" s="541"/>
      <c r="J557" s="541"/>
      <c r="K557" s="541"/>
      <c r="L557" s="541"/>
      <c r="M557" s="541"/>
      <c r="N557" s="541"/>
      <c r="O557" s="541"/>
      <c r="P557" s="541"/>
      <c r="Q557" s="541"/>
      <c r="R557" s="541"/>
      <c r="S557" s="541"/>
      <c r="T557" s="541"/>
      <c r="U557" s="541"/>
      <c r="V557" s="541"/>
      <c r="W557" s="541"/>
      <c r="X557" s="541"/>
      <c r="Y557" s="541"/>
      <c r="Z557" s="541"/>
    </row>
    <row r="558" spans="1:26" ht="15.75" customHeight="1" x14ac:dyDescent="0.25">
      <c r="A558" s="541"/>
      <c r="B558" s="541"/>
      <c r="C558" s="541"/>
      <c r="D558" s="541"/>
      <c r="E558" s="541"/>
      <c r="F558" s="541"/>
      <c r="G558" s="541"/>
      <c r="H558" s="541"/>
      <c r="I558" s="541"/>
      <c r="J558" s="541"/>
      <c r="K558" s="541"/>
      <c r="L558" s="541"/>
      <c r="M558" s="541"/>
      <c r="N558" s="541"/>
      <c r="O558" s="541"/>
      <c r="P558" s="541"/>
      <c r="Q558" s="541"/>
      <c r="R558" s="541"/>
      <c r="S558" s="541"/>
      <c r="T558" s="541"/>
      <c r="U558" s="541"/>
      <c r="V558" s="541"/>
      <c r="W558" s="541"/>
      <c r="X558" s="541"/>
      <c r="Y558" s="541"/>
      <c r="Z558" s="541"/>
    </row>
    <row r="559" spans="1:26" ht="15.75" customHeight="1" x14ac:dyDescent="0.25">
      <c r="A559" s="541"/>
      <c r="B559" s="541"/>
      <c r="C559" s="541"/>
      <c r="D559" s="541"/>
      <c r="E559" s="541"/>
      <c r="F559" s="541"/>
      <c r="G559" s="541"/>
      <c r="H559" s="541"/>
      <c r="I559" s="541"/>
      <c r="J559" s="541"/>
      <c r="K559" s="541"/>
      <c r="L559" s="541"/>
      <c r="M559" s="541"/>
      <c r="N559" s="541"/>
      <c r="O559" s="541"/>
      <c r="P559" s="541"/>
      <c r="Q559" s="541"/>
      <c r="R559" s="541"/>
      <c r="S559" s="541"/>
      <c r="T559" s="541"/>
      <c r="U559" s="541"/>
      <c r="V559" s="541"/>
      <c r="W559" s="541"/>
      <c r="X559" s="541"/>
      <c r="Y559" s="541"/>
      <c r="Z559" s="541"/>
    </row>
    <row r="560" spans="1:26" ht="15.75" customHeight="1" x14ac:dyDescent="0.25">
      <c r="A560" s="541"/>
      <c r="B560" s="541"/>
      <c r="C560" s="541"/>
      <c r="D560" s="541"/>
      <c r="E560" s="541"/>
      <c r="F560" s="541"/>
      <c r="G560" s="541"/>
      <c r="H560" s="541"/>
      <c r="I560" s="541"/>
      <c r="J560" s="541"/>
      <c r="K560" s="541"/>
      <c r="L560" s="541"/>
      <c r="M560" s="541"/>
      <c r="N560" s="541"/>
      <c r="O560" s="541"/>
      <c r="P560" s="541"/>
      <c r="Q560" s="541"/>
      <c r="R560" s="541"/>
      <c r="S560" s="541"/>
      <c r="T560" s="541"/>
      <c r="U560" s="541"/>
      <c r="V560" s="541"/>
      <c r="W560" s="541"/>
      <c r="X560" s="541"/>
      <c r="Y560" s="541"/>
      <c r="Z560" s="541"/>
    </row>
    <row r="561" spans="1:26" ht="15.75" customHeight="1" x14ac:dyDescent="0.25">
      <c r="A561" s="541"/>
      <c r="B561" s="541"/>
      <c r="C561" s="541"/>
      <c r="D561" s="541"/>
      <c r="E561" s="541"/>
      <c r="F561" s="541"/>
      <c r="G561" s="541"/>
      <c r="H561" s="541"/>
      <c r="I561" s="541"/>
      <c r="J561" s="541"/>
      <c r="K561" s="541"/>
      <c r="L561" s="541"/>
      <c r="M561" s="541"/>
      <c r="N561" s="541"/>
      <c r="O561" s="541"/>
      <c r="P561" s="541"/>
      <c r="Q561" s="541"/>
      <c r="R561" s="541"/>
      <c r="S561" s="541"/>
      <c r="T561" s="541"/>
      <c r="U561" s="541"/>
      <c r="V561" s="541"/>
      <c r="W561" s="541"/>
      <c r="X561" s="541"/>
      <c r="Y561" s="541"/>
      <c r="Z561" s="541"/>
    </row>
    <row r="562" spans="1:26" ht="15.75" customHeight="1" x14ac:dyDescent="0.25">
      <c r="A562" s="541"/>
      <c r="B562" s="541"/>
      <c r="C562" s="541"/>
      <c r="D562" s="541"/>
      <c r="E562" s="541"/>
      <c r="F562" s="541"/>
      <c r="G562" s="541"/>
      <c r="H562" s="541"/>
      <c r="I562" s="541"/>
      <c r="J562" s="541"/>
      <c r="K562" s="541"/>
      <c r="L562" s="541"/>
      <c r="M562" s="541"/>
      <c r="N562" s="541"/>
      <c r="O562" s="541"/>
      <c r="P562" s="541"/>
      <c r="Q562" s="541"/>
      <c r="R562" s="541"/>
      <c r="S562" s="541"/>
      <c r="T562" s="541"/>
      <c r="U562" s="541"/>
      <c r="V562" s="541"/>
      <c r="W562" s="541"/>
      <c r="X562" s="541"/>
      <c r="Y562" s="541"/>
      <c r="Z562" s="541"/>
    </row>
    <row r="563" spans="1:26" ht="15.75" customHeight="1" x14ac:dyDescent="0.25">
      <c r="A563" s="541"/>
      <c r="B563" s="541"/>
      <c r="C563" s="541"/>
      <c r="D563" s="541"/>
      <c r="E563" s="541"/>
      <c r="F563" s="541"/>
      <c r="G563" s="541"/>
      <c r="H563" s="541"/>
      <c r="I563" s="541"/>
      <c r="J563" s="541"/>
      <c r="K563" s="541"/>
      <c r="L563" s="541"/>
      <c r="M563" s="541"/>
      <c r="N563" s="541"/>
      <c r="O563" s="541"/>
      <c r="P563" s="541"/>
      <c r="Q563" s="541"/>
      <c r="R563" s="541"/>
      <c r="S563" s="541"/>
      <c r="T563" s="541"/>
      <c r="U563" s="541"/>
      <c r="V563" s="541"/>
      <c r="W563" s="541"/>
      <c r="X563" s="541"/>
      <c r="Y563" s="541"/>
      <c r="Z563" s="541"/>
    </row>
    <row r="564" spans="1:26" ht="15.75" customHeight="1" x14ac:dyDescent="0.25">
      <c r="A564" s="541"/>
      <c r="B564" s="541"/>
      <c r="C564" s="541"/>
      <c r="D564" s="541"/>
      <c r="E564" s="541"/>
      <c r="F564" s="541"/>
      <c r="G564" s="541"/>
      <c r="H564" s="541"/>
      <c r="I564" s="541"/>
      <c r="J564" s="541"/>
      <c r="K564" s="541"/>
      <c r="L564" s="541"/>
      <c r="M564" s="541"/>
      <c r="N564" s="541"/>
      <c r="O564" s="541"/>
      <c r="P564" s="541"/>
      <c r="Q564" s="541"/>
      <c r="R564" s="541"/>
      <c r="S564" s="541"/>
      <c r="T564" s="541"/>
      <c r="U564" s="541"/>
      <c r="V564" s="541"/>
      <c r="W564" s="541"/>
      <c r="X564" s="541"/>
      <c r="Y564" s="541"/>
      <c r="Z564" s="541"/>
    </row>
    <row r="565" spans="1:26" ht="15.75" customHeight="1" x14ac:dyDescent="0.25">
      <c r="A565" s="541"/>
      <c r="B565" s="541"/>
      <c r="C565" s="541"/>
      <c r="D565" s="541"/>
      <c r="E565" s="541"/>
      <c r="F565" s="541"/>
      <c r="G565" s="541"/>
      <c r="H565" s="541"/>
      <c r="I565" s="541"/>
      <c r="J565" s="541"/>
      <c r="K565" s="541"/>
      <c r="L565" s="541"/>
      <c r="M565" s="541"/>
      <c r="N565" s="541"/>
      <c r="O565" s="541"/>
      <c r="P565" s="541"/>
      <c r="Q565" s="541"/>
      <c r="R565" s="541"/>
      <c r="S565" s="541"/>
      <c r="T565" s="541"/>
      <c r="U565" s="541"/>
      <c r="V565" s="541"/>
      <c r="W565" s="541"/>
      <c r="X565" s="541"/>
      <c r="Y565" s="541"/>
      <c r="Z565" s="541"/>
    </row>
    <row r="566" spans="1:26" ht="15.75" customHeight="1" x14ac:dyDescent="0.25">
      <c r="A566" s="541"/>
      <c r="B566" s="541"/>
      <c r="C566" s="541"/>
      <c r="D566" s="541"/>
      <c r="E566" s="541"/>
      <c r="F566" s="541"/>
      <c r="G566" s="541"/>
      <c r="H566" s="541"/>
      <c r="I566" s="541"/>
      <c r="J566" s="541"/>
      <c r="K566" s="541"/>
      <c r="L566" s="541"/>
      <c r="M566" s="541"/>
      <c r="N566" s="541"/>
      <c r="O566" s="541"/>
      <c r="P566" s="541"/>
      <c r="Q566" s="541"/>
      <c r="R566" s="541"/>
      <c r="S566" s="541"/>
      <c r="T566" s="541"/>
      <c r="U566" s="541"/>
      <c r="V566" s="541"/>
      <c r="W566" s="541"/>
      <c r="X566" s="541"/>
      <c r="Y566" s="541"/>
      <c r="Z566" s="541"/>
    </row>
    <row r="567" spans="1:26" ht="15.75" customHeight="1" x14ac:dyDescent="0.25">
      <c r="A567" s="541"/>
      <c r="B567" s="541"/>
      <c r="C567" s="541"/>
      <c r="D567" s="541"/>
      <c r="E567" s="541"/>
      <c r="F567" s="541"/>
      <c r="G567" s="541"/>
      <c r="H567" s="541"/>
      <c r="I567" s="541"/>
      <c r="J567" s="541"/>
      <c r="K567" s="541"/>
      <c r="L567" s="541"/>
      <c r="M567" s="541"/>
      <c r="N567" s="541"/>
      <c r="O567" s="541"/>
      <c r="P567" s="541"/>
      <c r="Q567" s="541"/>
      <c r="R567" s="541"/>
      <c r="S567" s="541"/>
      <c r="T567" s="541"/>
      <c r="U567" s="541"/>
      <c r="V567" s="541"/>
      <c r="W567" s="541"/>
      <c r="X567" s="541"/>
      <c r="Y567" s="541"/>
      <c r="Z567" s="541"/>
    </row>
    <row r="568" spans="1:26" ht="15.75" customHeight="1" x14ac:dyDescent="0.25">
      <c r="A568" s="541"/>
      <c r="B568" s="541"/>
      <c r="C568" s="541"/>
      <c r="D568" s="541"/>
      <c r="E568" s="541"/>
      <c r="F568" s="541"/>
      <c r="G568" s="541"/>
      <c r="H568" s="541"/>
      <c r="I568" s="541"/>
      <c r="J568" s="541"/>
      <c r="K568" s="541"/>
      <c r="L568" s="541"/>
      <c r="M568" s="541"/>
      <c r="N568" s="541"/>
      <c r="O568" s="541"/>
      <c r="P568" s="541"/>
      <c r="Q568" s="541"/>
      <c r="R568" s="541"/>
      <c r="S568" s="541"/>
      <c r="T568" s="541"/>
      <c r="U568" s="541"/>
      <c r="V568" s="541"/>
      <c r="W568" s="541"/>
      <c r="X568" s="541"/>
      <c r="Y568" s="541"/>
      <c r="Z568" s="541"/>
    </row>
    <row r="569" spans="1:26" ht="15.75" customHeight="1" x14ac:dyDescent="0.25">
      <c r="A569" s="541"/>
      <c r="B569" s="541"/>
      <c r="C569" s="541"/>
      <c r="D569" s="541"/>
      <c r="E569" s="541"/>
      <c r="F569" s="541"/>
      <c r="G569" s="541"/>
      <c r="H569" s="541"/>
      <c r="I569" s="541"/>
      <c r="J569" s="541"/>
      <c r="K569" s="541"/>
      <c r="L569" s="541"/>
      <c r="M569" s="541"/>
      <c r="N569" s="541"/>
      <c r="O569" s="541"/>
      <c r="P569" s="541"/>
      <c r="Q569" s="541"/>
      <c r="R569" s="541"/>
      <c r="S569" s="541"/>
      <c r="T569" s="541"/>
      <c r="U569" s="541"/>
      <c r="V569" s="541"/>
      <c r="W569" s="541"/>
      <c r="X569" s="541"/>
      <c r="Y569" s="541"/>
      <c r="Z569" s="541"/>
    </row>
    <row r="570" spans="1:26" ht="15.75" customHeight="1" x14ac:dyDescent="0.25">
      <c r="A570" s="541"/>
      <c r="B570" s="541"/>
      <c r="C570" s="541"/>
      <c r="D570" s="541"/>
      <c r="E570" s="541"/>
      <c r="F570" s="541"/>
      <c r="G570" s="541"/>
      <c r="H570" s="541"/>
      <c r="I570" s="541"/>
      <c r="J570" s="541"/>
      <c r="K570" s="541"/>
      <c r="L570" s="541"/>
      <c r="M570" s="541"/>
      <c r="N570" s="541"/>
      <c r="O570" s="541"/>
      <c r="P570" s="541"/>
      <c r="Q570" s="541"/>
      <c r="R570" s="541"/>
      <c r="S570" s="541"/>
      <c r="T570" s="541"/>
      <c r="U570" s="541"/>
      <c r="V570" s="541"/>
      <c r="W570" s="541"/>
      <c r="X570" s="541"/>
      <c r="Y570" s="541"/>
      <c r="Z570" s="541"/>
    </row>
    <row r="571" spans="1:26" ht="15.75" customHeight="1" x14ac:dyDescent="0.25">
      <c r="A571" s="541"/>
      <c r="B571" s="541"/>
      <c r="C571" s="541"/>
      <c r="D571" s="541"/>
      <c r="E571" s="541"/>
      <c r="F571" s="541"/>
      <c r="G571" s="541"/>
      <c r="H571" s="541"/>
      <c r="I571" s="541"/>
      <c r="J571" s="541"/>
      <c r="K571" s="541"/>
      <c r="L571" s="541"/>
      <c r="M571" s="541"/>
      <c r="N571" s="541"/>
      <c r="O571" s="541"/>
      <c r="P571" s="541"/>
      <c r="Q571" s="541"/>
      <c r="R571" s="541"/>
      <c r="S571" s="541"/>
      <c r="T571" s="541"/>
      <c r="U571" s="541"/>
      <c r="V571" s="541"/>
      <c r="W571" s="541"/>
      <c r="X571" s="541"/>
      <c r="Y571" s="541"/>
      <c r="Z571" s="541"/>
    </row>
    <row r="572" spans="1:26" ht="15.75" customHeight="1" x14ac:dyDescent="0.25">
      <c r="A572" s="541"/>
      <c r="B572" s="541"/>
      <c r="C572" s="541"/>
      <c r="D572" s="541"/>
      <c r="E572" s="541"/>
      <c r="F572" s="541"/>
      <c r="G572" s="541"/>
      <c r="H572" s="541"/>
      <c r="I572" s="541"/>
      <c r="J572" s="541"/>
      <c r="K572" s="541"/>
      <c r="L572" s="541"/>
      <c r="M572" s="541"/>
      <c r="N572" s="541"/>
      <c r="O572" s="541"/>
      <c r="P572" s="541"/>
      <c r="Q572" s="541"/>
      <c r="R572" s="541"/>
      <c r="S572" s="541"/>
      <c r="T572" s="541"/>
      <c r="U572" s="541"/>
      <c r="V572" s="541"/>
      <c r="W572" s="541"/>
      <c r="X572" s="541"/>
      <c r="Y572" s="541"/>
      <c r="Z572" s="541"/>
    </row>
    <row r="573" spans="1:26" ht="15.75" customHeight="1" x14ac:dyDescent="0.25">
      <c r="A573" s="541"/>
      <c r="B573" s="541"/>
      <c r="C573" s="541"/>
      <c r="D573" s="541"/>
      <c r="E573" s="541"/>
      <c r="F573" s="541"/>
      <c r="G573" s="541"/>
      <c r="H573" s="541"/>
      <c r="I573" s="541"/>
      <c r="J573" s="541"/>
      <c r="K573" s="541"/>
      <c r="L573" s="541"/>
      <c r="M573" s="541"/>
      <c r="N573" s="541"/>
      <c r="O573" s="541"/>
      <c r="P573" s="541"/>
      <c r="Q573" s="541"/>
      <c r="R573" s="541"/>
      <c r="S573" s="541"/>
      <c r="T573" s="541"/>
      <c r="U573" s="541"/>
      <c r="V573" s="541"/>
      <c r="W573" s="541"/>
      <c r="X573" s="541"/>
      <c r="Y573" s="541"/>
      <c r="Z573" s="541"/>
    </row>
    <row r="574" spans="1:26" ht="15.75" customHeight="1" x14ac:dyDescent="0.25">
      <c r="A574" s="541"/>
      <c r="B574" s="541"/>
      <c r="C574" s="541"/>
      <c r="D574" s="541"/>
      <c r="E574" s="541"/>
      <c r="F574" s="541"/>
      <c r="G574" s="541"/>
      <c r="H574" s="541"/>
      <c r="I574" s="541"/>
      <c r="J574" s="541"/>
      <c r="K574" s="541"/>
      <c r="L574" s="541"/>
      <c r="M574" s="541"/>
      <c r="N574" s="541"/>
      <c r="O574" s="541"/>
      <c r="P574" s="541"/>
      <c r="Q574" s="541"/>
      <c r="R574" s="541"/>
      <c r="S574" s="541"/>
      <c r="T574" s="541"/>
      <c r="U574" s="541"/>
      <c r="V574" s="541"/>
      <c r="W574" s="541"/>
      <c r="X574" s="541"/>
      <c r="Y574" s="541"/>
      <c r="Z574" s="541"/>
    </row>
    <row r="575" spans="1:26" ht="15.75" customHeight="1" x14ac:dyDescent="0.25">
      <c r="A575" s="541"/>
      <c r="B575" s="541"/>
      <c r="C575" s="541"/>
      <c r="D575" s="541"/>
      <c r="E575" s="541"/>
      <c r="F575" s="541"/>
      <c r="G575" s="541"/>
      <c r="H575" s="541"/>
      <c r="I575" s="541"/>
      <c r="J575" s="541"/>
      <c r="K575" s="541"/>
      <c r="L575" s="541"/>
      <c r="M575" s="541"/>
      <c r="N575" s="541"/>
      <c r="O575" s="541"/>
      <c r="P575" s="541"/>
      <c r="Q575" s="541"/>
      <c r="R575" s="541"/>
      <c r="S575" s="541"/>
      <c r="T575" s="541"/>
      <c r="U575" s="541"/>
      <c r="V575" s="541"/>
      <c r="W575" s="541"/>
      <c r="X575" s="541"/>
      <c r="Y575" s="541"/>
      <c r="Z575" s="541"/>
    </row>
    <row r="576" spans="1:26" ht="15.75" customHeight="1" x14ac:dyDescent="0.25">
      <c r="A576" s="541"/>
      <c r="B576" s="541"/>
      <c r="C576" s="541"/>
      <c r="D576" s="541"/>
      <c r="E576" s="541"/>
      <c r="F576" s="541"/>
      <c r="G576" s="541"/>
      <c r="H576" s="541"/>
      <c r="I576" s="541"/>
      <c r="J576" s="541"/>
      <c r="K576" s="541"/>
      <c r="L576" s="541"/>
      <c r="M576" s="541"/>
      <c r="N576" s="541"/>
      <c r="O576" s="541"/>
      <c r="P576" s="541"/>
      <c r="Q576" s="541"/>
      <c r="R576" s="541"/>
      <c r="S576" s="541"/>
      <c r="T576" s="541"/>
      <c r="U576" s="541"/>
      <c r="V576" s="541"/>
      <c r="W576" s="541"/>
      <c r="X576" s="541"/>
      <c r="Y576" s="541"/>
      <c r="Z576" s="541"/>
    </row>
    <row r="577" spans="1:26" ht="15.75" customHeight="1" x14ac:dyDescent="0.25">
      <c r="A577" s="541"/>
      <c r="B577" s="541"/>
      <c r="C577" s="541"/>
      <c r="D577" s="541"/>
      <c r="E577" s="541"/>
      <c r="F577" s="541"/>
      <c r="G577" s="541"/>
      <c r="H577" s="541"/>
      <c r="I577" s="541"/>
      <c r="J577" s="541"/>
      <c r="K577" s="541"/>
      <c r="L577" s="541"/>
      <c r="M577" s="541"/>
      <c r="N577" s="541"/>
      <c r="O577" s="541"/>
      <c r="P577" s="541"/>
      <c r="Q577" s="541"/>
      <c r="R577" s="541"/>
      <c r="S577" s="541"/>
      <c r="T577" s="541"/>
      <c r="U577" s="541"/>
      <c r="V577" s="541"/>
      <c r="W577" s="541"/>
      <c r="X577" s="541"/>
      <c r="Y577" s="541"/>
      <c r="Z577" s="541"/>
    </row>
    <row r="578" spans="1:26" ht="15.75" customHeight="1" x14ac:dyDescent="0.25">
      <c r="A578" s="541"/>
      <c r="B578" s="541"/>
      <c r="C578" s="541"/>
      <c r="D578" s="541"/>
      <c r="E578" s="541"/>
      <c r="F578" s="541"/>
      <c r="G578" s="541"/>
      <c r="H578" s="541"/>
      <c r="I578" s="541"/>
      <c r="J578" s="541"/>
      <c r="K578" s="541"/>
      <c r="L578" s="541"/>
      <c r="M578" s="541"/>
      <c r="N578" s="541"/>
      <c r="O578" s="541"/>
      <c r="P578" s="541"/>
      <c r="Q578" s="541"/>
      <c r="R578" s="541"/>
      <c r="S578" s="541"/>
      <c r="T578" s="541"/>
      <c r="U578" s="541"/>
      <c r="V578" s="541"/>
      <c r="W578" s="541"/>
      <c r="X578" s="541"/>
      <c r="Y578" s="541"/>
      <c r="Z578" s="541"/>
    </row>
    <row r="579" spans="1:26" ht="15.75" customHeight="1" x14ac:dyDescent="0.25">
      <c r="A579" s="541"/>
      <c r="B579" s="541"/>
      <c r="C579" s="541"/>
      <c r="D579" s="541"/>
      <c r="E579" s="541"/>
      <c r="F579" s="541"/>
      <c r="G579" s="541"/>
      <c r="H579" s="541"/>
      <c r="I579" s="541"/>
      <c r="J579" s="541"/>
      <c r="K579" s="541"/>
      <c r="L579" s="541"/>
      <c r="M579" s="541"/>
      <c r="N579" s="541"/>
      <c r="O579" s="541"/>
      <c r="P579" s="541"/>
      <c r="Q579" s="541"/>
      <c r="R579" s="541"/>
      <c r="S579" s="541"/>
      <c r="T579" s="541"/>
      <c r="U579" s="541"/>
      <c r="V579" s="541"/>
      <c r="W579" s="541"/>
      <c r="X579" s="541"/>
      <c r="Y579" s="541"/>
      <c r="Z579" s="541"/>
    </row>
    <row r="580" spans="1:26" ht="15.75" customHeight="1" x14ac:dyDescent="0.25">
      <c r="A580" s="541"/>
      <c r="B580" s="541"/>
      <c r="C580" s="541"/>
      <c r="D580" s="541"/>
      <c r="E580" s="541"/>
      <c r="F580" s="541"/>
      <c r="G580" s="541"/>
      <c r="H580" s="541"/>
      <c r="I580" s="541"/>
      <c r="J580" s="541"/>
      <c r="K580" s="541"/>
      <c r="L580" s="541"/>
      <c r="M580" s="541"/>
      <c r="N580" s="541"/>
      <c r="O580" s="541"/>
      <c r="P580" s="541"/>
      <c r="Q580" s="541"/>
      <c r="R580" s="541"/>
      <c r="S580" s="541"/>
      <c r="T580" s="541"/>
      <c r="U580" s="541"/>
      <c r="V580" s="541"/>
      <c r="W580" s="541"/>
      <c r="X580" s="541"/>
      <c r="Y580" s="541"/>
      <c r="Z580" s="541"/>
    </row>
    <row r="581" spans="1:26" ht="15.75" customHeight="1" x14ac:dyDescent="0.25">
      <c r="A581" s="541"/>
      <c r="B581" s="541"/>
      <c r="C581" s="541"/>
      <c r="D581" s="541"/>
      <c r="E581" s="541"/>
      <c r="F581" s="541"/>
      <c r="G581" s="541"/>
      <c r="H581" s="541"/>
      <c r="I581" s="541"/>
      <c r="J581" s="541"/>
      <c r="K581" s="541"/>
      <c r="L581" s="541"/>
      <c r="M581" s="541"/>
      <c r="N581" s="541"/>
      <c r="O581" s="541"/>
      <c r="P581" s="541"/>
      <c r="Q581" s="541"/>
      <c r="R581" s="541"/>
      <c r="S581" s="541"/>
      <c r="T581" s="541"/>
      <c r="U581" s="541"/>
      <c r="V581" s="541"/>
      <c r="W581" s="541"/>
      <c r="X581" s="541"/>
      <c r="Y581" s="541"/>
      <c r="Z581" s="541"/>
    </row>
    <row r="582" spans="1:26" ht="15.75" customHeight="1" x14ac:dyDescent="0.25">
      <c r="A582" s="541"/>
      <c r="B582" s="541"/>
      <c r="C582" s="541"/>
      <c r="D582" s="541"/>
      <c r="E582" s="541"/>
      <c r="F582" s="541"/>
      <c r="G582" s="541"/>
      <c r="H582" s="541"/>
      <c r="I582" s="541"/>
      <c r="J582" s="541"/>
      <c r="K582" s="541"/>
      <c r="L582" s="541"/>
      <c r="M582" s="541"/>
      <c r="N582" s="541"/>
      <c r="O582" s="541"/>
      <c r="P582" s="541"/>
      <c r="Q582" s="541"/>
      <c r="R582" s="541"/>
      <c r="S582" s="541"/>
      <c r="T582" s="541"/>
      <c r="U582" s="541"/>
      <c r="V582" s="541"/>
      <c r="W582" s="541"/>
      <c r="X582" s="541"/>
      <c r="Y582" s="541"/>
      <c r="Z582" s="541"/>
    </row>
    <row r="583" spans="1:26" ht="15.75" customHeight="1" x14ac:dyDescent="0.25">
      <c r="A583" s="541"/>
      <c r="B583" s="541"/>
      <c r="C583" s="541"/>
      <c r="D583" s="541"/>
      <c r="E583" s="541"/>
      <c r="F583" s="541"/>
      <c r="G583" s="541"/>
      <c r="H583" s="541"/>
      <c r="I583" s="541"/>
      <c r="J583" s="541"/>
      <c r="K583" s="541"/>
      <c r="L583" s="541"/>
      <c r="M583" s="541"/>
      <c r="N583" s="541"/>
      <c r="O583" s="541"/>
      <c r="P583" s="541"/>
      <c r="Q583" s="541"/>
      <c r="R583" s="541"/>
      <c r="S583" s="541"/>
      <c r="T583" s="541"/>
      <c r="U583" s="541"/>
      <c r="V583" s="541"/>
      <c r="W583" s="541"/>
      <c r="X583" s="541"/>
      <c r="Y583" s="541"/>
      <c r="Z583" s="541"/>
    </row>
    <row r="584" spans="1:26" ht="15.75" customHeight="1" x14ac:dyDescent="0.25">
      <c r="A584" s="541"/>
      <c r="B584" s="541"/>
      <c r="C584" s="541"/>
      <c r="D584" s="541"/>
      <c r="E584" s="541"/>
      <c r="F584" s="541"/>
      <c r="G584" s="541"/>
      <c r="H584" s="541"/>
      <c r="I584" s="541"/>
      <c r="J584" s="541"/>
      <c r="K584" s="541"/>
      <c r="L584" s="541"/>
      <c r="M584" s="541"/>
      <c r="N584" s="541"/>
      <c r="O584" s="541"/>
      <c r="P584" s="541"/>
      <c r="Q584" s="541"/>
      <c r="R584" s="541"/>
      <c r="S584" s="541"/>
      <c r="T584" s="541"/>
      <c r="U584" s="541"/>
      <c r="V584" s="541"/>
      <c r="W584" s="541"/>
      <c r="X584" s="541"/>
      <c r="Y584" s="541"/>
      <c r="Z584" s="541"/>
    </row>
    <row r="585" spans="1:26" ht="15.75" customHeight="1" x14ac:dyDescent="0.25">
      <c r="A585" s="541"/>
      <c r="B585" s="541"/>
      <c r="C585" s="541"/>
      <c r="D585" s="541"/>
      <c r="E585" s="541"/>
      <c r="F585" s="541"/>
      <c r="G585" s="541"/>
      <c r="H585" s="541"/>
      <c r="I585" s="541"/>
      <c r="J585" s="541"/>
      <c r="K585" s="541"/>
      <c r="L585" s="541"/>
      <c r="M585" s="541"/>
      <c r="N585" s="541"/>
      <c r="O585" s="541"/>
      <c r="P585" s="541"/>
      <c r="Q585" s="541"/>
      <c r="R585" s="541"/>
      <c r="S585" s="541"/>
      <c r="T585" s="541"/>
      <c r="U585" s="541"/>
      <c r="V585" s="541"/>
      <c r="W585" s="541"/>
      <c r="X585" s="541"/>
      <c r="Y585" s="541"/>
      <c r="Z585" s="541"/>
    </row>
    <row r="586" spans="1:26" ht="15.75" customHeight="1" x14ac:dyDescent="0.25">
      <c r="A586" s="541"/>
      <c r="B586" s="541"/>
      <c r="C586" s="541"/>
      <c r="D586" s="541"/>
      <c r="E586" s="541"/>
      <c r="F586" s="541"/>
      <c r="G586" s="541"/>
      <c r="H586" s="541"/>
      <c r="I586" s="541"/>
      <c r="J586" s="541"/>
      <c r="K586" s="541"/>
      <c r="L586" s="541"/>
      <c r="M586" s="541"/>
      <c r="N586" s="541"/>
      <c r="O586" s="541"/>
      <c r="P586" s="541"/>
      <c r="Q586" s="541"/>
      <c r="R586" s="541"/>
      <c r="S586" s="541"/>
      <c r="T586" s="541"/>
      <c r="U586" s="541"/>
      <c r="V586" s="541"/>
      <c r="W586" s="541"/>
      <c r="X586" s="541"/>
      <c r="Y586" s="541"/>
      <c r="Z586" s="541"/>
    </row>
    <row r="587" spans="1:26" ht="15.75" customHeight="1" x14ac:dyDescent="0.25">
      <c r="A587" s="541"/>
      <c r="B587" s="541"/>
      <c r="C587" s="541"/>
      <c r="D587" s="541"/>
      <c r="E587" s="541"/>
      <c r="F587" s="541"/>
      <c r="G587" s="541"/>
      <c r="H587" s="541"/>
      <c r="I587" s="541"/>
      <c r="J587" s="541"/>
      <c r="K587" s="541"/>
      <c r="L587" s="541"/>
      <c r="M587" s="541"/>
      <c r="N587" s="541"/>
      <c r="O587" s="541"/>
      <c r="P587" s="541"/>
      <c r="Q587" s="541"/>
      <c r="R587" s="541"/>
      <c r="S587" s="541"/>
      <c r="T587" s="541"/>
      <c r="U587" s="541"/>
      <c r="V587" s="541"/>
      <c r="W587" s="541"/>
      <c r="X587" s="541"/>
      <c r="Y587" s="541"/>
      <c r="Z587" s="541"/>
    </row>
    <row r="588" spans="1:26" ht="15.75" customHeight="1" x14ac:dyDescent="0.25">
      <c r="A588" s="541"/>
      <c r="B588" s="541"/>
      <c r="C588" s="541"/>
      <c r="D588" s="541"/>
      <c r="E588" s="541"/>
      <c r="F588" s="541"/>
      <c r="G588" s="541"/>
      <c r="H588" s="541"/>
      <c r="I588" s="541"/>
      <c r="J588" s="541"/>
      <c r="K588" s="541"/>
      <c r="L588" s="541"/>
      <c r="M588" s="541"/>
      <c r="N588" s="541"/>
      <c r="O588" s="541"/>
      <c r="P588" s="541"/>
      <c r="Q588" s="541"/>
      <c r="R588" s="541"/>
      <c r="S588" s="541"/>
      <c r="T588" s="541"/>
      <c r="U588" s="541"/>
      <c r="V588" s="541"/>
      <c r="W588" s="541"/>
      <c r="X588" s="541"/>
      <c r="Y588" s="541"/>
      <c r="Z588" s="541"/>
    </row>
    <row r="589" spans="1:26" ht="15.75" customHeight="1" x14ac:dyDescent="0.25">
      <c r="A589" s="541"/>
      <c r="B589" s="541"/>
      <c r="C589" s="541"/>
      <c r="D589" s="541"/>
      <c r="E589" s="541"/>
      <c r="F589" s="541"/>
      <c r="G589" s="541"/>
      <c r="H589" s="541"/>
      <c r="I589" s="541"/>
      <c r="J589" s="541"/>
      <c r="K589" s="541"/>
      <c r="L589" s="541"/>
      <c r="M589" s="541"/>
      <c r="N589" s="541"/>
      <c r="O589" s="541"/>
      <c r="P589" s="541"/>
      <c r="Q589" s="541"/>
      <c r="R589" s="541"/>
      <c r="S589" s="541"/>
      <c r="T589" s="541"/>
      <c r="U589" s="541"/>
      <c r="V589" s="541"/>
      <c r="W589" s="541"/>
      <c r="X589" s="541"/>
      <c r="Y589" s="541"/>
      <c r="Z589" s="541"/>
    </row>
    <row r="590" spans="1:26" ht="15.75" customHeight="1" x14ac:dyDescent="0.25">
      <c r="A590" s="541"/>
      <c r="B590" s="541"/>
      <c r="C590" s="541"/>
      <c r="D590" s="541"/>
      <c r="E590" s="541"/>
      <c r="F590" s="541"/>
      <c r="G590" s="541"/>
      <c r="H590" s="541"/>
      <c r="I590" s="541"/>
      <c r="J590" s="541"/>
      <c r="K590" s="541"/>
      <c r="L590" s="541"/>
      <c r="M590" s="541"/>
      <c r="N590" s="541"/>
      <c r="O590" s="541"/>
      <c r="P590" s="541"/>
      <c r="Q590" s="541"/>
      <c r="R590" s="541"/>
      <c r="S590" s="541"/>
      <c r="T590" s="541"/>
      <c r="U590" s="541"/>
      <c r="V590" s="541"/>
      <c r="W590" s="541"/>
      <c r="X590" s="541"/>
      <c r="Y590" s="541"/>
      <c r="Z590" s="541"/>
    </row>
    <row r="591" spans="1:26" ht="15.75" customHeight="1" x14ac:dyDescent="0.25">
      <c r="A591" s="541"/>
      <c r="B591" s="541"/>
      <c r="C591" s="541"/>
      <c r="D591" s="541"/>
      <c r="E591" s="541"/>
      <c r="F591" s="541"/>
      <c r="G591" s="541"/>
      <c r="H591" s="541"/>
      <c r="I591" s="541"/>
      <c r="J591" s="541"/>
      <c r="K591" s="541"/>
      <c r="L591" s="541"/>
      <c r="M591" s="541"/>
      <c r="N591" s="541"/>
      <c r="O591" s="541"/>
      <c r="P591" s="541"/>
      <c r="Q591" s="541"/>
      <c r="R591" s="541"/>
      <c r="S591" s="541"/>
      <c r="T591" s="541"/>
      <c r="U591" s="541"/>
      <c r="V591" s="541"/>
      <c r="W591" s="541"/>
      <c r="X591" s="541"/>
      <c r="Y591" s="541"/>
      <c r="Z591" s="541"/>
    </row>
    <row r="592" spans="1:26" ht="15.75" customHeight="1" x14ac:dyDescent="0.25">
      <c r="A592" s="541"/>
      <c r="B592" s="541"/>
      <c r="C592" s="541"/>
      <c r="D592" s="541"/>
      <c r="E592" s="541"/>
      <c r="F592" s="541"/>
      <c r="G592" s="541"/>
      <c r="H592" s="541"/>
      <c r="I592" s="541"/>
      <c r="J592" s="541"/>
      <c r="K592" s="541"/>
      <c r="L592" s="541"/>
      <c r="M592" s="541"/>
      <c r="N592" s="541"/>
      <c r="O592" s="541"/>
      <c r="P592" s="541"/>
      <c r="Q592" s="541"/>
      <c r="R592" s="541"/>
      <c r="S592" s="541"/>
      <c r="T592" s="541"/>
      <c r="U592" s="541"/>
      <c r="V592" s="541"/>
      <c r="W592" s="541"/>
      <c r="X592" s="541"/>
      <c r="Y592" s="541"/>
      <c r="Z592" s="541"/>
    </row>
    <row r="593" spans="1:26" ht="15.75" customHeight="1" x14ac:dyDescent="0.25">
      <c r="A593" s="541"/>
      <c r="B593" s="541"/>
      <c r="C593" s="541"/>
      <c r="D593" s="541"/>
      <c r="E593" s="541"/>
      <c r="F593" s="541"/>
      <c r="G593" s="541"/>
      <c r="H593" s="541"/>
      <c r="I593" s="541"/>
      <c r="J593" s="541"/>
      <c r="K593" s="541"/>
      <c r="L593" s="541"/>
      <c r="M593" s="541"/>
      <c r="N593" s="541"/>
      <c r="O593" s="541"/>
      <c r="P593" s="541"/>
      <c r="Q593" s="541"/>
      <c r="R593" s="541"/>
      <c r="S593" s="541"/>
      <c r="T593" s="541"/>
      <c r="U593" s="541"/>
      <c r="V593" s="541"/>
      <c r="W593" s="541"/>
      <c r="X593" s="541"/>
      <c r="Y593" s="541"/>
      <c r="Z593" s="541"/>
    </row>
    <row r="594" spans="1:26" ht="15.75" customHeight="1" x14ac:dyDescent="0.25">
      <c r="A594" s="541"/>
      <c r="B594" s="541"/>
      <c r="C594" s="541"/>
      <c r="D594" s="541"/>
      <c r="E594" s="541"/>
      <c r="F594" s="541"/>
      <c r="G594" s="541"/>
      <c r="H594" s="541"/>
      <c r="I594" s="541"/>
      <c r="J594" s="541"/>
      <c r="K594" s="541"/>
      <c r="L594" s="541"/>
      <c r="M594" s="541"/>
      <c r="N594" s="541"/>
      <c r="O594" s="541"/>
      <c r="P594" s="541"/>
      <c r="Q594" s="541"/>
      <c r="R594" s="541"/>
      <c r="S594" s="541"/>
      <c r="T594" s="541"/>
      <c r="U594" s="541"/>
      <c r="V594" s="541"/>
      <c r="W594" s="541"/>
      <c r="X594" s="541"/>
      <c r="Y594" s="541"/>
      <c r="Z594" s="541"/>
    </row>
    <row r="595" spans="1:26" ht="15.75" customHeight="1" x14ac:dyDescent="0.25">
      <c r="A595" s="541"/>
      <c r="B595" s="541"/>
      <c r="C595" s="541"/>
      <c r="D595" s="541"/>
      <c r="E595" s="541"/>
      <c r="F595" s="541"/>
      <c r="G595" s="541"/>
      <c r="H595" s="541"/>
      <c r="I595" s="541"/>
      <c r="J595" s="541"/>
      <c r="K595" s="541"/>
      <c r="L595" s="541"/>
      <c r="M595" s="541"/>
      <c r="N595" s="541"/>
      <c r="O595" s="541"/>
      <c r="P595" s="541"/>
      <c r="Q595" s="541"/>
      <c r="R595" s="541"/>
      <c r="S595" s="541"/>
      <c r="T595" s="541"/>
      <c r="U595" s="541"/>
      <c r="V595" s="541"/>
      <c r="W595" s="541"/>
      <c r="X595" s="541"/>
      <c r="Y595" s="541"/>
      <c r="Z595" s="541"/>
    </row>
    <row r="596" spans="1:26" ht="15.75" customHeight="1" x14ac:dyDescent="0.25">
      <c r="A596" s="541"/>
      <c r="B596" s="541"/>
      <c r="C596" s="541"/>
      <c r="D596" s="541"/>
      <c r="E596" s="541"/>
      <c r="F596" s="541"/>
      <c r="G596" s="541"/>
      <c r="H596" s="541"/>
      <c r="I596" s="541"/>
      <c r="J596" s="541"/>
      <c r="K596" s="541"/>
      <c r="L596" s="541"/>
      <c r="M596" s="541"/>
      <c r="N596" s="541"/>
      <c r="O596" s="541"/>
      <c r="P596" s="541"/>
      <c r="Q596" s="541"/>
      <c r="R596" s="541"/>
      <c r="S596" s="541"/>
      <c r="T596" s="541"/>
      <c r="U596" s="541"/>
      <c r="V596" s="541"/>
      <c r="W596" s="541"/>
      <c r="X596" s="541"/>
      <c r="Y596" s="541"/>
      <c r="Z596" s="541"/>
    </row>
    <row r="597" spans="1:26" ht="15.75" customHeight="1" x14ac:dyDescent="0.25">
      <c r="A597" s="541"/>
      <c r="B597" s="541"/>
      <c r="C597" s="541"/>
      <c r="D597" s="541"/>
      <c r="E597" s="541"/>
      <c r="F597" s="541"/>
      <c r="G597" s="541"/>
      <c r="H597" s="541"/>
      <c r="I597" s="541"/>
      <c r="J597" s="541"/>
      <c r="K597" s="541"/>
      <c r="L597" s="541"/>
      <c r="M597" s="541"/>
      <c r="N597" s="541"/>
      <c r="O597" s="541"/>
      <c r="P597" s="541"/>
      <c r="Q597" s="541"/>
      <c r="R597" s="541"/>
      <c r="S597" s="541"/>
      <c r="T597" s="541"/>
      <c r="U597" s="541"/>
      <c r="V597" s="541"/>
      <c r="W597" s="541"/>
      <c r="X597" s="541"/>
      <c r="Y597" s="541"/>
      <c r="Z597" s="541"/>
    </row>
    <row r="598" spans="1:26" ht="15.75" customHeight="1" x14ac:dyDescent="0.25">
      <c r="A598" s="541"/>
      <c r="B598" s="541"/>
      <c r="C598" s="541"/>
      <c r="D598" s="541"/>
      <c r="E598" s="541"/>
      <c r="F598" s="541"/>
      <c r="G598" s="541"/>
      <c r="H598" s="541"/>
      <c r="I598" s="541"/>
      <c r="J598" s="541"/>
      <c r="K598" s="541"/>
      <c r="L598" s="541"/>
      <c r="M598" s="541"/>
      <c r="N598" s="541"/>
      <c r="O598" s="541"/>
      <c r="P598" s="541"/>
      <c r="Q598" s="541"/>
      <c r="R598" s="541"/>
      <c r="S598" s="541"/>
      <c r="T598" s="541"/>
      <c r="U598" s="541"/>
      <c r="V598" s="541"/>
      <c r="W598" s="541"/>
      <c r="X598" s="541"/>
      <c r="Y598" s="541"/>
      <c r="Z598" s="541"/>
    </row>
    <row r="599" spans="1:26" ht="15.75" customHeight="1" x14ac:dyDescent="0.25">
      <c r="A599" s="541"/>
      <c r="B599" s="541"/>
      <c r="C599" s="541"/>
      <c r="D599" s="541"/>
      <c r="E599" s="541"/>
      <c r="F599" s="541"/>
      <c r="G599" s="541"/>
      <c r="H599" s="541"/>
      <c r="I599" s="541"/>
      <c r="J599" s="541"/>
      <c r="K599" s="541"/>
      <c r="L599" s="541"/>
      <c r="M599" s="541"/>
      <c r="N599" s="541"/>
      <c r="O599" s="541"/>
      <c r="P599" s="541"/>
      <c r="Q599" s="541"/>
      <c r="R599" s="541"/>
      <c r="S599" s="541"/>
      <c r="T599" s="541"/>
      <c r="U599" s="541"/>
      <c r="V599" s="541"/>
      <c r="W599" s="541"/>
      <c r="X599" s="541"/>
      <c r="Y599" s="541"/>
      <c r="Z599" s="541"/>
    </row>
    <row r="600" spans="1:26" ht="15.75" customHeight="1" x14ac:dyDescent="0.25">
      <c r="A600" s="541"/>
      <c r="B600" s="541"/>
      <c r="C600" s="541"/>
      <c r="D600" s="541"/>
      <c r="E600" s="541"/>
      <c r="F600" s="541"/>
      <c r="G600" s="541"/>
      <c r="H600" s="541"/>
      <c r="I600" s="541"/>
      <c r="J600" s="541"/>
      <c r="K600" s="541"/>
      <c r="L600" s="541"/>
      <c r="M600" s="541"/>
      <c r="N600" s="541"/>
      <c r="O600" s="541"/>
      <c r="P600" s="541"/>
      <c r="Q600" s="541"/>
      <c r="R600" s="541"/>
      <c r="S600" s="541"/>
      <c r="T600" s="541"/>
      <c r="U600" s="541"/>
      <c r="V600" s="541"/>
      <c r="W600" s="541"/>
      <c r="X600" s="541"/>
      <c r="Y600" s="541"/>
      <c r="Z600" s="541"/>
    </row>
    <row r="601" spans="1:26" ht="15.75" customHeight="1" x14ac:dyDescent="0.25">
      <c r="A601" s="541"/>
      <c r="B601" s="541"/>
      <c r="C601" s="541"/>
      <c r="D601" s="541"/>
      <c r="E601" s="541"/>
      <c r="F601" s="541"/>
      <c r="G601" s="541"/>
      <c r="H601" s="541"/>
      <c r="I601" s="541"/>
      <c r="J601" s="541"/>
      <c r="K601" s="541"/>
      <c r="L601" s="541"/>
      <c r="M601" s="541"/>
      <c r="N601" s="541"/>
      <c r="O601" s="541"/>
      <c r="P601" s="541"/>
      <c r="Q601" s="541"/>
      <c r="R601" s="541"/>
      <c r="S601" s="541"/>
      <c r="T601" s="541"/>
      <c r="U601" s="541"/>
      <c r="V601" s="541"/>
      <c r="W601" s="541"/>
      <c r="X601" s="541"/>
      <c r="Y601" s="541"/>
      <c r="Z601" s="541"/>
    </row>
    <row r="602" spans="1:26" ht="15.75" customHeight="1" x14ac:dyDescent="0.25">
      <c r="A602" s="541"/>
      <c r="B602" s="541"/>
      <c r="C602" s="541"/>
      <c r="D602" s="541"/>
      <c r="E602" s="541"/>
      <c r="F602" s="541"/>
      <c r="G602" s="541"/>
      <c r="H602" s="541"/>
      <c r="I602" s="541"/>
      <c r="J602" s="541"/>
      <c r="K602" s="541"/>
      <c r="L602" s="541"/>
      <c r="M602" s="541"/>
      <c r="N602" s="541"/>
      <c r="O602" s="541"/>
      <c r="P602" s="541"/>
      <c r="Q602" s="541"/>
      <c r="R602" s="541"/>
      <c r="S602" s="541"/>
      <c r="T602" s="541"/>
      <c r="U602" s="541"/>
      <c r="V602" s="541"/>
      <c r="W602" s="541"/>
      <c r="X602" s="541"/>
      <c r="Y602" s="541"/>
      <c r="Z602" s="541"/>
    </row>
    <row r="603" spans="1:26" ht="15.75" customHeight="1" x14ac:dyDescent="0.25">
      <c r="A603" s="541"/>
      <c r="B603" s="541"/>
      <c r="C603" s="541"/>
      <c r="D603" s="541"/>
      <c r="E603" s="541"/>
      <c r="F603" s="541"/>
      <c r="G603" s="541"/>
      <c r="H603" s="541"/>
      <c r="I603" s="541"/>
      <c r="J603" s="541"/>
      <c r="K603" s="541"/>
      <c r="L603" s="541"/>
      <c r="M603" s="541"/>
      <c r="N603" s="541"/>
      <c r="O603" s="541"/>
      <c r="P603" s="541"/>
      <c r="Q603" s="541"/>
      <c r="R603" s="541"/>
      <c r="S603" s="541"/>
      <c r="T603" s="541"/>
      <c r="U603" s="541"/>
      <c r="V603" s="541"/>
      <c r="W603" s="541"/>
      <c r="X603" s="541"/>
      <c r="Y603" s="541"/>
      <c r="Z603" s="541"/>
    </row>
    <row r="604" spans="1:26" ht="15.75" customHeight="1" x14ac:dyDescent="0.25">
      <c r="A604" s="541"/>
      <c r="B604" s="541"/>
      <c r="C604" s="541"/>
      <c r="D604" s="541"/>
      <c r="E604" s="541"/>
      <c r="F604" s="541"/>
      <c r="G604" s="541"/>
      <c r="H604" s="541"/>
      <c r="I604" s="541"/>
      <c r="J604" s="541"/>
      <c r="K604" s="541"/>
      <c r="L604" s="541"/>
      <c r="M604" s="541"/>
      <c r="N604" s="541"/>
      <c r="O604" s="541"/>
      <c r="P604" s="541"/>
      <c r="Q604" s="541"/>
      <c r="R604" s="541"/>
      <c r="S604" s="541"/>
      <c r="T604" s="541"/>
      <c r="U604" s="541"/>
      <c r="V604" s="541"/>
      <c r="W604" s="541"/>
      <c r="X604" s="541"/>
      <c r="Y604" s="541"/>
      <c r="Z604" s="541"/>
    </row>
    <row r="605" spans="1:26" ht="15.75" customHeight="1" x14ac:dyDescent="0.25">
      <c r="A605" s="541"/>
      <c r="B605" s="541"/>
      <c r="C605" s="541"/>
      <c r="D605" s="541"/>
      <c r="E605" s="541"/>
      <c r="F605" s="541"/>
      <c r="G605" s="541"/>
      <c r="H605" s="541"/>
      <c r="I605" s="541"/>
      <c r="J605" s="541"/>
      <c r="K605" s="541"/>
      <c r="L605" s="541"/>
      <c r="M605" s="541"/>
      <c r="N605" s="541"/>
      <c r="O605" s="541"/>
      <c r="P605" s="541"/>
      <c r="Q605" s="541"/>
      <c r="R605" s="541"/>
      <c r="S605" s="541"/>
      <c r="T605" s="541"/>
      <c r="U605" s="541"/>
      <c r="V605" s="541"/>
      <c r="W605" s="541"/>
      <c r="X605" s="541"/>
      <c r="Y605" s="541"/>
      <c r="Z605" s="541"/>
    </row>
    <row r="606" spans="1:26" ht="15.75" customHeight="1" x14ac:dyDescent="0.25">
      <c r="A606" s="541"/>
      <c r="B606" s="541"/>
      <c r="C606" s="541"/>
      <c r="D606" s="541"/>
      <c r="E606" s="541"/>
      <c r="F606" s="541"/>
      <c r="G606" s="541"/>
      <c r="H606" s="541"/>
      <c r="I606" s="541"/>
      <c r="J606" s="541"/>
      <c r="K606" s="541"/>
      <c r="L606" s="541"/>
      <c r="M606" s="541"/>
      <c r="N606" s="541"/>
      <c r="O606" s="541"/>
      <c r="P606" s="541"/>
      <c r="Q606" s="541"/>
      <c r="R606" s="541"/>
      <c r="S606" s="541"/>
      <c r="T606" s="541"/>
      <c r="U606" s="541"/>
      <c r="V606" s="541"/>
      <c r="W606" s="541"/>
      <c r="X606" s="541"/>
      <c r="Y606" s="541"/>
      <c r="Z606" s="541"/>
    </row>
    <row r="607" spans="1:26" ht="15.75" customHeight="1" x14ac:dyDescent="0.25">
      <c r="A607" s="541"/>
      <c r="B607" s="541"/>
      <c r="C607" s="541"/>
      <c r="D607" s="541"/>
      <c r="E607" s="541"/>
      <c r="F607" s="541"/>
      <c r="G607" s="541"/>
      <c r="H607" s="541"/>
      <c r="I607" s="541"/>
      <c r="J607" s="541"/>
      <c r="K607" s="541"/>
      <c r="L607" s="541"/>
      <c r="M607" s="541"/>
      <c r="N607" s="541"/>
      <c r="O607" s="541"/>
      <c r="P607" s="541"/>
      <c r="Q607" s="541"/>
      <c r="R607" s="541"/>
      <c r="S607" s="541"/>
      <c r="T607" s="541"/>
      <c r="U607" s="541"/>
      <c r="V607" s="541"/>
      <c r="W607" s="541"/>
      <c r="X607" s="541"/>
      <c r="Y607" s="541"/>
      <c r="Z607" s="541"/>
    </row>
    <row r="608" spans="1:26" ht="15.75" customHeight="1" x14ac:dyDescent="0.25">
      <c r="A608" s="541"/>
      <c r="B608" s="541"/>
      <c r="C608" s="541"/>
      <c r="D608" s="541"/>
      <c r="E608" s="541"/>
      <c r="F608" s="541"/>
      <c r="G608" s="541"/>
      <c r="H608" s="541"/>
      <c r="I608" s="541"/>
      <c r="J608" s="541"/>
      <c r="K608" s="541"/>
      <c r="L608" s="541"/>
      <c r="M608" s="541"/>
      <c r="N608" s="541"/>
      <c r="O608" s="541"/>
      <c r="P608" s="541"/>
      <c r="Q608" s="541"/>
      <c r="R608" s="541"/>
      <c r="S608" s="541"/>
      <c r="T608" s="541"/>
      <c r="U608" s="541"/>
      <c r="V608" s="541"/>
      <c r="W608" s="541"/>
      <c r="X608" s="541"/>
      <c r="Y608" s="541"/>
      <c r="Z608" s="541"/>
    </row>
    <row r="609" spans="1:26" ht="15.75" customHeight="1" x14ac:dyDescent="0.25">
      <c r="A609" s="541"/>
      <c r="B609" s="541"/>
      <c r="C609" s="541"/>
      <c r="D609" s="541"/>
      <c r="E609" s="541"/>
      <c r="F609" s="541"/>
      <c r="G609" s="541"/>
      <c r="H609" s="541"/>
      <c r="I609" s="541"/>
      <c r="J609" s="541"/>
      <c r="K609" s="541"/>
      <c r="L609" s="541"/>
      <c r="M609" s="541"/>
      <c r="N609" s="541"/>
      <c r="O609" s="541"/>
      <c r="P609" s="541"/>
      <c r="Q609" s="541"/>
      <c r="R609" s="541"/>
      <c r="S609" s="541"/>
      <c r="T609" s="541"/>
      <c r="U609" s="541"/>
      <c r="V609" s="541"/>
      <c r="W609" s="541"/>
      <c r="X609" s="541"/>
      <c r="Y609" s="541"/>
      <c r="Z609" s="541"/>
    </row>
    <row r="610" spans="1:26" ht="15.75" customHeight="1" x14ac:dyDescent="0.25">
      <c r="A610" s="541"/>
      <c r="B610" s="541"/>
      <c r="C610" s="541"/>
      <c r="D610" s="541"/>
      <c r="E610" s="541"/>
      <c r="F610" s="541"/>
      <c r="G610" s="541"/>
      <c r="H610" s="541"/>
      <c r="I610" s="541"/>
      <c r="J610" s="541"/>
      <c r="K610" s="541"/>
      <c r="L610" s="541"/>
      <c r="M610" s="541"/>
      <c r="N610" s="541"/>
      <c r="O610" s="541"/>
      <c r="P610" s="541"/>
      <c r="Q610" s="541"/>
      <c r="R610" s="541"/>
      <c r="S610" s="541"/>
      <c r="T610" s="541"/>
      <c r="U610" s="541"/>
      <c r="V610" s="541"/>
      <c r="W610" s="541"/>
      <c r="X610" s="541"/>
      <c r="Y610" s="541"/>
      <c r="Z610" s="541"/>
    </row>
    <row r="611" spans="1:26" ht="15.75" customHeight="1" x14ac:dyDescent="0.25">
      <c r="A611" s="541"/>
      <c r="B611" s="541"/>
      <c r="C611" s="541"/>
      <c r="D611" s="541"/>
      <c r="E611" s="541"/>
      <c r="F611" s="541"/>
      <c r="G611" s="541"/>
      <c r="H611" s="541"/>
      <c r="I611" s="541"/>
      <c r="J611" s="541"/>
      <c r="K611" s="541"/>
      <c r="L611" s="541"/>
      <c r="M611" s="541"/>
      <c r="N611" s="541"/>
      <c r="O611" s="541"/>
      <c r="P611" s="541"/>
      <c r="Q611" s="541"/>
      <c r="R611" s="541"/>
      <c r="S611" s="541"/>
      <c r="T611" s="541"/>
      <c r="U611" s="541"/>
      <c r="V611" s="541"/>
      <c r="W611" s="541"/>
      <c r="X611" s="541"/>
      <c r="Y611" s="541"/>
      <c r="Z611" s="541"/>
    </row>
    <row r="612" spans="1:26" ht="15.75" customHeight="1" x14ac:dyDescent="0.25">
      <c r="A612" s="541"/>
      <c r="B612" s="541"/>
      <c r="C612" s="541"/>
      <c r="D612" s="541"/>
      <c r="E612" s="541"/>
      <c r="F612" s="541"/>
      <c r="G612" s="541"/>
      <c r="H612" s="541"/>
      <c r="I612" s="541"/>
      <c r="J612" s="541"/>
      <c r="K612" s="541"/>
      <c r="L612" s="541"/>
      <c r="M612" s="541"/>
      <c r="N612" s="541"/>
      <c r="O612" s="541"/>
      <c r="P612" s="541"/>
      <c r="Q612" s="541"/>
      <c r="R612" s="541"/>
      <c r="S612" s="541"/>
      <c r="T612" s="541"/>
      <c r="U612" s="541"/>
      <c r="V612" s="541"/>
      <c r="W612" s="541"/>
      <c r="X612" s="541"/>
      <c r="Y612" s="541"/>
      <c r="Z612" s="541"/>
    </row>
    <row r="613" spans="1:26" ht="15.75" customHeight="1" x14ac:dyDescent="0.25">
      <c r="A613" s="541"/>
      <c r="B613" s="541"/>
      <c r="C613" s="541"/>
      <c r="D613" s="541"/>
      <c r="E613" s="541"/>
      <c r="F613" s="541"/>
      <c r="G613" s="541"/>
      <c r="H613" s="541"/>
      <c r="I613" s="541"/>
      <c r="J613" s="541"/>
      <c r="K613" s="541"/>
      <c r="L613" s="541"/>
      <c r="M613" s="541"/>
      <c r="N613" s="541"/>
      <c r="O613" s="541"/>
      <c r="P613" s="541"/>
      <c r="Q613" s="541"/>
      <c r="R613" s="541"/>
      <c r="S613" s="541"/>
      <c r="T613" s="541"/>
      <c r="U613" s="541"/>
      <c r="V613" s="541"/>
      <c r="W613" s="541"/>
      <c r="X613" s="541"/>
      <c r="Y613" s="541"/>
      <c r="Z613" s="541"/>
    </row>
    <row r="614" spans="1:26" ht="15.75" customHeight="1" x14ac:dyDescent="0.25">
      <c r="A614" s="541"/>
      <c r="B614" s="541"/>
      <c r="C614" s="541"/>
      <c r="D614" s="541"/>
      <c r="E614" s="541"/>
      <c r="F614" s="541"/>
      <c r="G614" s="541"/>
      <c r="H614" s="541"/>
      <c r="I614" s="541"/>
      <c r="J614" s="541"/>
      <c r="K614" s="541"/>
      <c r="L614" s="541"/>
      <c r="M614" s="541"/>
      <c r="N614" s="541"/>
      <c r="O614" s="541"/>
      <c r="P614" s="541"/>
      <c r="Q614" s="541"/>
      <c r="R614" s="541"/>
      <c r="S614" s="541"/>
      <c r="T614" s="541"/>
      <c r="U614" s="541"/>
      <c r="V614" s="541"/>
      <c r="W614" s="541"/>
      <c r="X614" s="541"/>
      <c r="Y614" s="541"/>
      <c r="Z614" s="541"/>
    </row>
    <row r="615" spans="1:26" ht="15.75" customHeight="1" x14ac:dyDescent="0.25">
      <c r="A615" s="541"/>
      <c r="B615" s="541"/>
      <c r="C615" s="541"/>
      <c r="D615" s="541"/>
      <c r="E615" s="541"/>
      <c r="F615" s="541"/>
      <c r="G615" s="541"/>
      <c r="H615" s="541"/>
      <c r="I615" s="541"/>
      <c r="J615" s="541"/>
      <c r="K615" s="541"/>
      <c r="L615" s="541"/>
      <c r="M615" s="541"/>
      <c r="N615" s="541"/>
      <c r="O615" s="541"/>
      <c r="P615" s="541"/>
      <c r="Q615" s="541"/>
      <c r="R615" s="541"/>
      <c r="S615" s="541"/>
      <c r="T615" s="541"/>
      <c r="U615" s="541"/>
      <c r="V615" s="541"/>
      <c r="W615" s="541"/>
      <c r="X615" s="541"/>
      <c r="Y615" s="541"/>
      <c r="Z615" s="541"/>
    </row>
    <row r="616" spans="1:26" ht="15.75" customHeight="1" x14ac:dyDescent="0.25">
      <c r="A616" s="541"/>
      <c r="B616" s="541"/>
      <c r="C616" s="541"/>
      <c r="D616" s="541"/>
      <c r="E616" s="541"/>
      <c r="F616" s="541"/>
      <c r="G616" s="541"/>
      <c r="H616" s="541"/>
      <c r="I616" s="541"/>
      <c r="J616" s="541"/>
      <c r="K616" s="541"/>
      <c r="L616" s="541"/>
      <c r="M616" s="541"/>
      <c r="N616" s="541"/>
      <c r="O616" s="541"/>
      <c r="P616" s="541"/>
      <c r="Q616" s="541"/>
      <c r="R616" s="541"/>
      <c r="S616" s="541"/>
      <c r="T616" s="541"/>
      <c r="U616" s="541"/>
      <c r="V616" s="541"/>
      <c r="W616" s="541"/>
      <c r="X616" s="541"/>
      <c r="Y616" s="541"/>
      <c r="Z616" s="541"/>
    </row>
    <row r="617" spans="1:26" ht="15.75" customHeight="1" x14ac:dyDescent="0.25">
      <c r="A617" s="541"/>
      <c r="B617" s="541"/>
      <c r="C617" s="541"/>
      <c r="D617" s="541"/>
      <c r="E617" s="541"/>
      <c r="F617" s="541"/>
      <c r="G617" s="541"/>
      <c r="H617" s="541"/>
      <c r="I617" s="541"/>
      <c r="J617" s="541"/>
      <c r="K617" s="541"/>
      <c r="L617" s="541"/>
      <c r="M617" s="541"/>
      <c r="N617" s="541"/>
      <c r="O617" s="541"/>
      <c r="P617" s="541"/>
      <c r="Q617" s="541"/>
      <c r="R617" s="541"/>
      <c r="S617" s="541"/>
      <c r="T617" s="541"/>
      <c r="U617" s="541"/>
      <c r="V617" s="541"/>
      <c r="W617" s="541"/>
      <c r="X617" s="541"/>
      <c r="Y617" s="541"/>
      <c r="Z617" s="541"/>
    </row>
    <row r="618" spans="1:26" ht="15.75" customHeight="1" x14ac:dyDescent="0.25">
      <c r="A618" s="541"/>
      <c r="B618" s="541"/>
      <c r="C618" s="541"/>
      <c r="D618" s="541"/>
      <c r="E618" s="541"/>
      <c r="F618" s="541"/>
      <c r="G618" s="541"/>
      <c r="H618" s="541"/>
      <c r="I618" s="541"/>
      <c r="J618" s="541"/>
      <c r="K618" s="541"/>
      <c r="L618" s="541"/>
      <c r="M618" s="541"/>
      <c r="N618" s="541"/>
      <c r="O618" s="541"/>
      <c r="P618" s="541"/>
      <c r="Q618" s="541"/>
      <c r="R618" s="541"/>
      <c r="S618" s="541"/>
      <c r="T618" s="541"/>
      <c r="U618" s="541"/>
      <c r="V618" s="541"/>
      <c r="W618" s="541"/>
      <c r="X618" s="541"/>
      <c r="Y618" s="541"/>
      <c r="Z618" s="541"/>
    </row>
    <row r="619" spans="1:26" ht="15.75" customHeight="1" x14ac:dyDescent="0.25">
      <c r="A619" s="541"/>
      <c r="B619" s="541"/>
      <c r="C619" s="541"/>
      <c r="D619" s="541"/>
      <c r="E619" s="541"/>
      <c r="F619" s="541"/>
      <c r="G619" s="541"/>
      <c r="H619" s="541"/>
      <c r="I619" s="541"/>
      <c r="J619" s="541"/>
      <c r="K619" s="541"/>
      <c r="L619" s="541"/>
      <c r="M619" s="541"/>
      <c r="N619" s="541"/>
      <c r="O619" s="541"/>
      <c r="P619" s="541"/>
      <c r="Q619" s="541"/>
      <c r="R619" s="541"/>
      <c r="S619" s="541"/>
      <c r="T619" s="541"/>
      <c r="U619" s="541"/>
      <c r="V619" s="541"/>
      <c r="W619" s="541"/>
      <c r="X619" s="541"/>
      <c r="Y619" s="541"/>
      <c r="Z619" s="541"/>
    </row>
    <row r="620" spans="1:26" ht="15.75" customHeight="1" x14ac:dyDescent="0.25">
      <c r="A620" s="541"/>
      <c r="B620" s="541"/>
      <c r="C620" s="541"/>
      <c r="D620" s="541"/>
      <c r="E620" s="541"/>
      <c r="F620" s="541"/>
      <c r="G620" s="541"/>
      <c r="H620" s="541"/>
      <c r="I620" s="541"/>
      <c r="J620" s="541"/>
      <c r="K620" s="541"/>
      <c r="L620" s="541"/>
      <c r="M620" s="541"/>
      <c r="N620" s="541"/>
      <c r="O620" s="541"/>
      <c r="P620" s="541"/>
      <c r="Q620" s="541"/>
      <c r="R620" s="541"/>
      <c r="S620" s="541"/>
      <c r="T620" s="541"/>
      <c r="U620" s="541"/>
      <c r="V620" s="541"/>
      <c r="W620" s="541"/>
      <c r="X620" s="541"/>
      <c r="Y620" s="541"/>
      <c r="Z620" s="541"/>
    </row>
    <row r="621" spans="1:26" ht="15.75" customHeight="1" x14ac:dyDescent="0.25">
      <c r="A621" s="541"/>
      <c r="B621" s="541"/>
      <c r="C621" s="541"/>
      <c r="D621" s="541"/>
      <c r="E621" s="541"/>
      <c r="F621" s="541"/>
      <c r="G621" s="541"/>
      <c r="H621" s="541"/>
      <c r="I621" s="541"/>
      <c r="J621" s="541"/>
      <c r="K621" s="541"/>
      <c r="L621" s="541"/>
      <c r="M621" s="541"/>
      <c r="N621" s="541"/>
      <c r="O621" s="541"/>
      <c r="P621" s="541"/>
      <c r="Q621" s="541"/>
      <c r="R621" s="541"/>
      <c r="S621" s="541"/>
      <c r="T621" s="541"/>
      <c r="U621" s="541"/>
      <c r="V621" s="541"/>
      <c r="W621" s="541"/>
      <c r="X621" s="541"/>
      <c r="Y621" s="541"/>
      <c r="Z621" s="541"/>
    </row>
    <row r="622" spans="1:26" ht="15.75" customHeight="1" x14ac:dyDescent="0.25">
      <c r="A622" s="541"/>
      <c r="B622" s="541"/>
      <c r="C622" s="541"/>
      <c r="D622" s="541"/>
      <c r="E622" s="541"/>
      <c r="F622" s="541"/>
      <c r="G622" s="541"/>
      <c r="H622" s="541"/>
      <c r="I622" s="541"/>
      <c r="J622" s="541"/>
      <c r="K622" s="541"/>
      <c r="L622" s="541"/>
      <c r="M622" s="541"/>
      <c r="N622" s="541"/>
      <c r="O622" s="541"/>
      <c r="P622" s="541"/>
      <c r="Q622" s="541"/>
      <c r="R622" s="541"/>
      <c r="S622" s="541"/>
      <c r="T622" s="541"/>
      <c r="U622" s="541"/>
      <c r="V622" s="541"/>
      <c r="W622" s="541"/>
      <c r="X622" s="541"/>
      <c r="Y622" s="541"/>
      <c r="Z622" s="541"/>
    </row>
    <row r="623" spans="1:26" ht="15.75" customHeight="1" x14ac:dyDescent="0.25">
      <c r="A623" s="541"/>
      <c r="B623" s="541"/>
      <c r="C623" s="541"/>
      <c r="D623" s="541"/>
      <c r="E623" s="541"/>
      <c r="F623" s="541"/>
      <c r="G623" s="541"/>
      <c r="H623" s="541"/>
      <c r="I623" s="541"/>
      <c r="J623" s="541"/>
      <c r="K623" s="541"/>
      <c r="L623" s="541"/>
      <c r="M623" s="541"/>
      <c r="N623" s="541"/>
      <c r="O623" s="541"/>
      <c r="P623" s="541"/>
      <c r="Q623" s="541"/>
      <c r="R623" s="541"/>
      <c r="S623" s="541"/>
      <c r="T623" s="541"/>
      <c r="U623" s="541"/>
      <c r="V623" s="541"/>
      <c r="W623" s="541"/>
      <c r="X623" s="541"/>
      <c r="Y623" s="541"/>
      <c r="Z623" s="541"/>
    </row>
    <row r="624" spans="1:26" ht="15.75" customHeight="1" x14ac:dyDescent="0.25">
      <c r="A624" s="541"/>
      <c r="B624" s="541"/>
      <c r="C624" s="541"/>
      <c r="D624" s="541"/>
      <c r="E624" s="541"/>
      <c r="F624" s="541"/>
      <c r="G624" s="541"/>
      <c r="H624" s="541"/>
      <c r="I624" s="541"/>
      <c r="J624" s="541"/>
      <c r="K624" s="541"/>
      <c r="L624" s="541"/>
      <c r="M624" s="541"/>
      <c r="N624" s="541"/>
      <c r="O624" s="541"/>
      <c r="P624" s="541"/>
      <c r="Q624" s="541"/>
      <c r="R624" s="541"/>
      <c r="S624" s="541"/>
      <c r="T624" s="541"/>
      <c r="U624" s="541"/>
      <c r="V624" s="541"/>
      <c r="W624" s="541"/>
      <c r="X624" s="541"/>
      <c r="Y624" s="541"/>
      <c r="Z624" s="541"/>
    </row>
    <row r="625" spans="1:26" ht="15.75" customHeight="1" x14ac:dyDescent="0.25">
      <c r="A625" s="541"/>
      <c r="B625" s="541"/>
      <c r="C625" s="541"/>
      <c r="D625" s="541"/>
      <c r="E625" s="541"/>
      <c r="F625" s="541"/>
      <c r="G625" s="541"/>
      <c r="H625" s="541"/>
      <c r="I625" s="541"/>
      <c r="J625" s="541"/>
      <c r="K625" s="541"/>
      <c r="L625" s="541"/>
      <c r="M625" s="541"/>
      <c r="N625" s="541"/>
      <c r="O625" s="541"/>
      <c r="P625" s="541"/>
      <c r="Q625" s="541"/>
      <c r="R625" s="541"/>
      <c r="S625" s="541"/>
      <c r="T625" s="541"/>
      <c r="U625" s="541"/>
      <c r="V625" s="541"/>
      <c r="W625" s="541"/>
      <c r="X625" s="541"/>
      <c r="Y625" s="541"/>
      <c r="Z625" s="541"/>
    </row>
    <row r="626" spans="1:26" ht="15.75" customHeight="1" x14ac:dyDescent="0.25">
      <c r="A626" s="541"/>
      <c r="B626" s="541"/>
      <c r="C626" s="541"/>
      <c r="D626" s="541"/>
      <c r="E626" s="541"/>
      <c r="F626" s="541"/>
      <c r="G626" s="541"/>
      <c r="H626" s="541"/>
      <c r="I626" s="541"/>
      <c r="J626" s="541"/>
      <c r="K626" s="541"/>
      <c r="L626" s="541"/>
      <c r="M626" s="541"/>
      <c r="N626" s="541"/>
      <c r="O626" s="541"/>
      <c r="P626" s="541"/>
      <c r="Q626" s="541"/>
      <c r="R626" s="541"/>
      <c r="S626" s="541"/>
      <c r="T626" s="541"/>
      <c r="U626" s="541"/>
      <c r="V626" s="541"/>
      <c r="W626" s="541"/>
      <c r="X626" s="541"/>
      <c r="Y626" s="541"/>
      <c r="Z626" s="541"/>
    </row>
    <row r="627" spans="1:26" ht="15.75" customHeight="1" x14ac:dyDescent="0.25">
      <c r="A627" s="541"/>
      <c r="B627" s="541"/>
      <c r="C627" s="541"/>
      <c r="D627" s="541"/>
      <c r="E627" s="541"/>
      <c r="F627" s="541"/>
      <c r="G627" s="541"/>
      <c r="H627" s="541"/>
      <c r="I627" s="541"/>
      <c r="J627" s="541"/>
      <c r="K627" s="541"/>
      <c r="L627" s="541"/>
      <c r="M627" s="541"/>
      <c r="N627" s="541"/>
      <c r="O627" s="541"/>
      <c r="P627" s="541"/>
      <c r="Q627" s="541"/>
      <c r="R627" s="541"/>
      <c r="S627" s="541"/>
      <c r="T627" s="541"/>
      <c r="U627" s="541"/>
      <c r="V627" s="541"/>
      <c r="W627" s="541"/>
      <c r="X627" s="541"/>
      <c r="Y627" s="541"/>
      <c r="Z627" s="541"/>
    </row>
    <row r="628" spans="1:26" ht="15.75" customHeight="1" x14ac:dyDescent="0.25">
      <c r="A628" s="541"/>
      <c r="B628" s="541"/>
      <c r="C628" s="541"/>
      <c r="D628" s="541"/>
      <c r="E628" s="541"/>
      <c r="F628" s="541"/>
      <c r="G628" s="541"/>
      <c r="H628" s="541"/>
      <c r="I628" s="541"/>
      <c r="J628" s="541"/>
      <c r="K628" s="541"/>
      <c r="L628" s="541"/>
      <c r="M628" s="541"/>
      <c r="N628" s="541"/>
      <c r="O628" s="541"/>
      <c r="P628" s="541"/>
      <c r="Q628" s="541"/>
      <c r="R628" s="541"/>
      <c r="S628" s="541"/>
      <c r="T628" s="541"/>
      <c r="U628" s="541"/>
      <c r="V628" s="541"/>
      <c r="W628" s="541"/>
      <c r="X628" s="541"/>
      <c r="Y628" s="541"/>
      <c r="Z628" s="541"/>
    </row>
    <row r="629" spans="1:26" ht="15.75" customHeight="1" x14ac:dyDescent="0.25">
      <c r="A629" s="541"/>
      <c r="B629" s="541"/>
      <c r="C629" s="541"/>
      <c r="D629" s="541"/>
      <c r="E629" s="541"/>
      <c r="F629" s="541"/>
      <c r="G629" s="541"/>
      <c r="H629" s="541"/>
      <c r="I629" s="541"/>
      <c r="J629" s="541"/>
      <c r="K629" s="541"/>
      <c r="L629" s="541"/>
      <c r="M629" s="541"/>
      <c r="N629" s="541"/>
      <c r="O629" s="541"/>
      <c r="P629" s="541"/>
      <c r="Q629" s="541"/>
      <c r="R629" s="541"/>
      <c r="S629" s="541"/>
      <c r="T629" s="541"/>
      <c r="U629" s="541"/>
      <c r="V629" s="541"/>
      <c r="W629" s="541"/>
      <c r="X629" s="541"/>
      <c r="Y629" s="541"/>
      <c r="Z629" s="541"/>
    </row>
    <row r="630" spans="1:26" ht="15.75" customHeight="1" x14ac:dyDescent="0.25">
      <c r="A630" s="541"/>
      <c r="B630" s="541"/>
      <c r="C630" s="541"/>
      <c r="D630" s="541"/>
      <c r="E630" s="541"/>
      <c r="F630" s="541"/>
      <c r="G630" s="541"/>
      <c r="H630" s="541"/>
      <c r="I630" s="541"/>
      <c r="J630" s="541"/>
      <c r="K630" s="541"/>
      <c r="L630" s="541"/>
      <c r="M630" s="541"/>
      <c r="N630" s="541"/>
      <c r="O630" s="541"/>
      <c r="P630" s="541"/>
      <c r="Q630" s="541"/>
      <c r="R630" s="541"/>
      <c r="S630" s="541"/>
      <c r="T630" s="541"/>
      <c r="U630" s="541"/>
      <c r="V630" s="541"/>
      <c r="W630" s="541"/>
      <c r="X630" s="541"/>
      <c r="Y630" s="541"/>
      <c r="Z630" s="541"/>
    </row>
    <row r="631" spans="1:26" ht="15.75" customHeight="1" x14ac:dyDescent="0.25">
      <c r="A631" s="541"/>
      <c r="B631" s="541"/>
      <c r="C631" s="541"/>
      <c r="D631" s="541"/>
      <c r="E631" s="541"/>
      <c r="F631" s="541"/>
      <c r="G631" s="541"/>
      <c r="H631" s="541"/>
      <c r="I631" s="541"/>
      <c r="J631" s="541"/>
      <c r="K631" s="541"/>
      <c r="L631" s="541"/>
      <c r="M631" s="541"/>
      <c r="N631" s="541"/>
      <c r="O631" s="541"/>
      <c r="P631" s="541"/>
      <c r="Q631" s="541"/>
      <c r="R631" s="541"/>
      <c r="S631" s="541"/>
      <c r="T631" s="541"/>
      <c r="U631" s="541"/>
      <c r="V631" s="541"/>
      <c r="W631" s="541"/>
      <c r="X631" s="541"/>
      <c r="Y631" s="541"/>
      <c r="Z631" s="541"/>
    </row>
    <row r="632" spans="1:26" ht="15.75" customHeight="1" x14ac:dyDescent="0.25">
      <c r="A632" s="541"/>
      <c r="B632" s="541"/>
      <c r="C632" s="541"/>
      <c r="D632" s="541"/>
      <c r="E632" s="541"/>
      <c r="F632" s="541"/>
      <c r="G632" s="541"/>
      <c r="H632" s="541"/>
      <c r="I632" s="541"/>
      <c r="J632" s="541"/>
      <c r="K632" s="541"/>
      <c r="L632" s="541"/>
      <c r="M632" s="541"/>
      <c r="N632" s="541"/>
      <c r="O632" s="541"/>
      <c r="P632" s="541"/>
      <c r="Q632" s="541"/>
      <c r="R632" s="541"/>
      <c r="S632" s="541"/>
      <c r="T632" s="541"/>
      <c r="U632" s="541"/>
      <c r="V632" s="541"/>
      <c r="W632" s="541"/>
      <c r="X632" s="541"/>
      <c r="Y632" s="541"/>
      <c r="Z632" s="541"/>
    </row>
    <row r="633" spans="1:26" ht="15.75" customHeight="1" x14ac:dyDescent="0.25">
      <c r="A633" s="541"/>
      <c r="B633" s="541"/>
      <c r="C633" s="541"/>
      <c r="D633" s="541"/>
      <c r="E633" s="541"/>
      <c r="F633" s="541"/>
      <c r="G633" s="541"/>
      <c r="H633" s="541"/>
      <c r="I633" s="541"/>
      <c r="J633" s="541"/>
      <c r="K633" s="541"/>
      <c r="L633" s="541"/>
      <c r="M633" s="541"/>
      <c r="N633" s="541"/>
      <c r="O633" s="541"/>
      <c r="P633" s="541"/>
      <c r="Q633" s="541"/>
      <c r="R633" s="541"/>
      <c r="S633" s="541"/>
      <c r="T633" s="541"/>
      <c r="U633" s="541"/>
      <c r="V633" s="541"/>
      <c r="W633" s="541"/>
      <c r="X633" s="541"/>
      <c r="Y633" s="541"/>
      <c r="Z633" s="541"/>
    </row>
    <row r="634" spans="1:26" ht="15.75" customHeight="1" x14ac:dyDescent="0.25">
      <c r="A634" s="541"/>
      <c r="B634" s="541"/>
      <c r="C634" s="541"/>
      <c r="D634" s="541"/>
      <c r="E634" s="541"/>
      <c r="F634" s="541"/>
      <c r="G634" s="541"/>
      <c r="H634" s="541"/>
      <c r="I634" s="541"/>
      <c r="J634" s="541"/>
      <c r="K634" s="541"/>
      <c r="L634" s="541"/>
      <c r="M634" s="541"/>
      <c r="N634" s="541"/>
      <c r="O634" s="541"/>
      <c r="P634" s="541"/>
      <c r="Q634" s="541"/>
      <c r="R634" s="541"/>
      <c r="S634" s="541"/>
      <c r="T634" s="541"/>
      <c r="U634" s="541"/>
      <c r="V634" s="541"/>
      <c r="W634" s="541"/>
      <c r="X634" s="541"/>
      <c r="Y634" s="541"/>
      <c r="Z634" s="541"/>
    </row>
    <row r="635" spans="1:26" ht="15.75" customHeight="1" x14ac:dyDescent="0.25">
      <c r="A635" s="541"/>
      <c r="B635" s="541"/>
      <c r="C635" s="541"/>
      <c r="D635" s="541"/>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row>
    <row r="636" spans="1:26" ht="15.75" customHeight="1" x14ac:dyDescent="0.25">
      <c r="A636" s="541"/>
      <c r="B636" s="541"/>
      <c r="C636" s="541"/>
      <c r="D636" s="541"/>
      <c r="E636" s="541"/>
      <c r="F636" s="541"/>
      <c r="G636" s="541"/>
      <c r="H636" s="541"/>
      <c r="I636" s="541"/>
      <c r="J636" s="541"/>
      <c r="K636" s="541"/>
      <c r="L636" s="541"/>
      <c r="M636" s="541"/>
      <c r="N636" s="541"/>
      <c r="O636" s="541"/>
      <c r="P636" s="541"/>
      <c r="Q636" s="541"/>
      <c r="R636" s="541"/>
      <c r="S636" s="541"/>
      <c r="T636" s="541"/>
      <c r="U636" s="541"/>
      <c r="V636" s="541"/>
      <c r="W636" s="541"/>
      <c r="X636" s="541"/>
      <c r="Y636" s="541"/>
      <c r="Z636" s="541"/>
    </row>
    <row r="637" spans="1:26" ht="15.75" customHeight="1" x14ac:dyDescent="0.25">
      <c r="A637" s="541"/>
      <c r="B637" s="541"/>
      <c r="C637" s="541"/>
      <c r="D637" s="541"/>
      <c r="E637" s="541"/>
      <c r="F637" s="541"/>
      <c r="G637" s="541"/>
      <c r="H637" s="541"/>
      <c r="I637" s="541"/>
      <c r="J637" s="541"/>
      <c r="K637" s="541"/>
      <c r="L637" s="541"/>
      <c r="M637" s="541"/>
      <c r="N637" s="541"/>
      <c r="O637" s="541"/>
      <c r="P637" s="541"/>
      <c r="Q637" s="541"/>
      <c r="R637" s="541"/>
      <c r="S637" s="541"/>
      <c r="T637" s="541"/>
      <c r="U637" s="541"/>
      <c r="V637" s="541"/>
      <c r="W637" s="541"/>
      <c r="X637" s="541"/>
      <c r="Y637" s="541"/>
      <c r="Z637" s="541"/>
    </row>
    <row r="638" spans="1:26" ht="15.75" customHeight="1" x14ac:dyDescent="0.25">
      <c r="A638" s="541"/>
      <c r="B638" s="541"/>
      <c r="C638" s="541"/>
      <c r="D638" s="54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row>
    <row r="639" spans="1:26" ht="15.75" customHeight="1" x14ac:dyDescent="0.25">
      <c r="A639" s="541"/>
      <c r="B639" s="541"/>
      <c r="C639" s="541"/>
      <c r="D639" s="541"/>
      <c r="E639" s="541"/>
      <c r="F639" s="541"/>
      <c r="G639" s="541"/>
      <c r="H639" s="541"/>
      <c r="I639" s="541"/>
      <c r="J639" s="541"/>
      <c r="K639" s="541"/>
      <c r="L639" s="541"/>
      <c r="M639" s="541"/>
      <c r="N639" s="541"/>
      <c r="O639" s="541"/>
      <c r="P639" s="541"/>
      <c r="Q639" s="541"/>
      <c r="R639" s="541"/>
      <c r="S639" s="541"/>
      <c r="T639" s="541"/>
      <c r="U639" s="541"/>
      <c r="V639" s="541"/>
      <c r="W639" s="541"/>
      <c r="X639" s="541"/>
      <c r="Y639" s="541"/>
      <c r="Z639" s="541"/>
    </row>
    <row r="640" spans="1:26" ht="15.75" customHeight="1" x14ac:dyDescent="0.25">
      <c r="A640" s="541"/>
      <c r="B640" s="541"/>
      <c r="C640" s="541"/>
      <c r="D640" s="541"/>
      <c r="E640" s="541"/>
      <c r="F640" s="541"/>
      <c r="G640" s="541"/>
      <c r="H640" s="541"/>
      <c r="I640" s="541"/>
      <c r="J640" s="541"/>
      <c r="K640" s="541"/>
      <c r="L640" s="541"/>
      <c r="M640" s="541"/>
      <c r="N640" s="541"/>
      <c r="O640" s="541"/>
      <c r="P640" s="541"/>
      <c r="Q640" s="541"/>
      <c r="R640" s="541"/>
      <c r="S640" s="541"/>
      <c r="T640" s="541"/>
      <c r="U640" s="541"/>
      <c r="V640" s="541"/>
      <c r="W640" s="541"/>
      <c r="X640" s="541"/>
      <c r="Y640" s="541"/>
      <c r="Z640" s="541"/>
    </row>
    <row r="641" spans="1:26" ht="15.75" customHeight="1" x14ac:dyDescent="0.25">
      <c r="A641" s="541"/>
      <c r="B641" s="541"/>
      <c r="C641" s="541"/>
      <c r="D641" s="541"/>
      <c r="E641" s="541"/>
      <c r="F641" s="541"/>
      <c r="G641" s="541"/>
      <c r="H641" s="541"/>
      <c r="I641" s="541"/>
      <c r="J641" s="541"/>
      <c r="K641" s="541"/>
      <c r="L641" s="541"/>
      <c r="M641" s="541"/>
      <c r="N641" s="541"/>
      <c r="O641" s="541"/>
      <c r="P641" s="541"/>
      <c r="Q641" s="541"/>
      <c r="R641" s="541"/>
      <c r="S641" s="541"/>
      <c r="T641" s="541"/>
      <c r="U641" s="541"/>
      <c r="V641" s="541"/>
      <c r="W641" s="541"/>
      <c r="X641" s="541"/>
      <c r="Y641" s="541"/>
      <c r="Z641" s="541"/>
    </row>
    <row r="642" spans="1:26" ht="15.75" customHeight="1" x14ac:dyDescent="0.25">
      <c r="A642" s="541"/>
      <c r="B642" s="541"/>
      <c r="C642" s="541"/>
      <c r="D642" s="541"/>
      <c r="E642" s="541"/>
      <c r="F642" s="541"/>
      <c r="G642" s="541"/>
      <c r="H642" s="541"/>
      <c r="I642" s="541"/>
      <c r="J642" s="541"/>
      <c r="K642" s="541"/>
      <c r="L642" s="541"/>
      <c r="M642" s="541"/>
      <c r="N642" s="541"/>
      <c r="O642" s="541"/>
      <c r="P642" s="541"/>
      <c r="Q642" s="541"/>
      <c r="R642" s="541"/>
      <c r="S642" s="541"/>
      <c r="T642" s="541"/>
      <c r="U642" s="541"/>
      <c r="V642" s="541"/>
      <c r="W642" s="541"/>
      <c r="X642" s="541"/>
      <c r="Y642" s="541"/>
      <c r="Z642" s="541"/>
    </row>
    <row r="643" spans="1:26" ht="15.75" customHeight="1" x14ac:dyDescent="0.25">
      <c r="A643" s="541"/>
      <c r="B643" s="541"/>
      <c r="C643" s="541"/>
      <c r="D643" s="541"/>
      <c r="E643" s="541"/>
      <c r="F643" s="541"/>
      <c r="G643" s="541"/>
      <c r="H643" s="541"/>
      <c r="I643" s="541"/>
      <c r="J643" s="541"/>
      <c r="K643" s="541"/>
      <c r="L643" s="541"/>
      <c r="M643" s="541"/>
      <c r="N643" s="541"/>
      <c r="O643" s="541"/>
      <c r="P643" s="541"/>
      <c r="Q643" s="541"/>
      <c r="R643" s="541"/>
      <c r="S643" s="541"/>
      <c r="T643" s="541"/>
      <c r="U643" s="541"/>
      <c r="V643" s="541"/>
      <c r="W643" s="541"/>
      <c r="X643" s="541"/>
      <c r="Y643" s="541"/>
      <c r="Z643" s="541"/>
    </row>
    <row r="644" spans="1:26" ht="15.75" customHeight="1" x14ac:dyDescent="0.25">
      <c r="A644" s="541"/>
      <c r="B644" s="541"/>
      <c r="C644" s="541"/>
      <c r="D644" s="541"/>
      <c r="E644" s="541"/>
      <c r="F644" s="541"/>
      <c r="G644" s="541"/>
      <c r="H644" s="541"/>
      <c r="I644" s="541"/>
      <c r="J644" s="541"/>
      <c r="K644" s="541"/>
      <c r="L644" s="541"/>
      <c r="M644" s="541"/>
      <c r="N644" s="541"/>
      <c r="O644" s="541"/>
      <c r="P644" s="541"/>
      <c r="Q644" s="541"/>
      <c r="R644" s="541"/>
      <c r="S644" s="541"/>
      <c r="T644" s="541"/>
      <c r="U644" s="541"/>
      <c r="V644" s="541"/>
      <c r="W644" s="541"/>
      <c r="X644" s="541"/>
      <c r="Y644" s="541"/>
      <c r="Z644" s="541"/>
    </row>
    <row r="645" spans="1:26" ht="15.75" customHeight="1" x14ac:dyDescent="0.25">
      <c r="A645" s="541"/>
      <c r="B645" s="541"/>
      <c r="C645" s="541"/>
      <c r="D645" s="541"/>
      <c r="E645" s="541"/>
      <c r="F645" s="541"/>
      <c r="G645" s="541"/>
      <c r="H645" s="541"/>
      <c r="I645" s="541"/>
      <c r="J645" s="541"/>
      <c r="K645" s="541"/>
      <c r="L645" s="541"/>
      <c r="M645" s="541"/>
      <c r="N645" s="541"/>
      <c r="O645" s="541"/>
      <c r="P645" s="541"/>
      <c r="Q645" s="541"/>
      <c r="R645" s="541"/>
      <c r="S645" s="541"/>
      <c r="T645" s="541"/>
      <c r="U645" s="541"/>
      <c r="V645" s="541"/>
      <c r="W645" s="541"/>
      <c r="X645" s="541"/>
      <c r="Y645" s="541"/>
      <c r="Z645" s="541"/>
    </row>
    <row r="646" spans="1:26" ht="15.75" customHeight="1" x14ac:dyDescent="0.25">
      <c r="A646" s="541"/>
      <c r="B646" s="541"/>
      <c r="C646" s="541"/>
      <c r="D646" s="541"/>
      <c r="E646" s="541"/>
      <c r="F646" s="541"/>
      <c r="G646" s="541"/>
      <c r="H646" s="541"/>
      <c r="I646" s="541"/>
      <c r="J646" s="541"/>
      <c r="K646" s="541"/>
      <c r="L646" s="541"/>
      <c r="M646" s="541"/>
      <c r="N646" s="541"/>
      <c r="O646" s="541"/>
      <c r="P646" s="541"/>
      <c r="Q646" s="541"/>
      <c r="R646" s="541"/>
      <c r="S646" s="541"/>
      <c r="T646" s="541"/>
      <c r="U646" s="541"/>
      <c r="V646" s="541"/>
      <c r="W646" s="541"/>
      <c r="X646" s="541"/>
      <c r="Y646" s="541"/>
      <c r="Z646" s="541"/>
    </row>
    <row r="647" spans="1:26" ht="15.75" customHeight="1" x14ac:dyDescent="0.25">
      <c r="A647" s="541"/>
      <c r="B647" s="541"/>
      <c r="C647" s="541"/>
      <c r="D647" s="541"/>
      <c r="E647" s="541"/>
      <c r="F647" s="541"/>
      <c r="G647" s="541"/>
      <c r="H647" s="541"/>
      <c r="I647" s="541"/>
      <c r="J647" s="541"/>
      <c r="K647" s="541"/>
      <c r="L647" s="541"/>
      <c r="M647" s="541"/>
      <c r="N647" s="541"/>
      <c r="O647" s="541"/>
      <c r="P647" s="541"/>
      <c r="Q647" s="541"/>
      <c r="R647" s="541"/>
      <c r="S647" s="541"/>
      <c r="T647" s="541"/>
      <c r="U647" s="541"/>
      <c r="V647" s="541"/>
      <c r="W647" s="541"/>
      <c r="X647" s="541"/>
      <c r="Y647" s="541"/>
      <c r="Z647" s="541"/>
    </row>
    <row r="648" spans="1:26" ht="15.75" customHeight="1" x14ac:dyDescent="0.25">
      <c r="A648" s="541"/>
      <c r="B648" s="541"/>
      <c r="C648" s="541"/>
      <c r="D648" s="541"/>
      <c r="E648" s="541"/>
      <c r="F648" s="541"/>
      <c r="G648" s="541"/>
      <c r="H648" s="541"/>
      <c r="I648" s="541"/>
      <c r="J648" s="541"/>
      <c r="K648" s="541"/>
      <c r="L648" s="541"/>
      <c r="M648" s="541"/>
      <c r="N648" s="541"/>
      <c r="O648" s="541"/>
      <c r="P648" s="541"/>
      <c r="Q648" s="541"/>
      <c r="R648" s="541"/>
      <c r="S648" s="541"/>
      <c r="T648" s="541"/>
      <c r="U648" s="541"/>
      <c r="V648" s="541"/>
      <c r="W648" s="541"/>
      <c r="X648" s="541"/>
      <c r="Y648" s="541"/>
      <c r="Z648" s="541"/>
    </row>
    <row r="649" spans="1:26" ht="15.75" customHeight="1" x14ac:dyDescent="0.25">
      <c r="A649" s="541"/>
      <c r="B649" s="541"/>
      <c r="C649" s="541"/>
      <c r="D649" s="541"/>
      <c r="E649" s="541"/>
      <c r="F649" s="541"/>
      <c r="G649" s="541"/>
      <c r="H649" s="541"/>
      <c r="I649" s="541"/>
      <c r="J649" s="541"/>
      <c r="K649" s="541"/>
      <c r="L649" s="541"/>
      <c r="M649" s="541"/>
      <c r="N649" s="541"/>
      <c r="O649" s="541"/>
      <c r="P649" s="541"/>
      <c r="Q649" s="541"/>
      <c r="R649" s="541"/>
      <c r="S649" s="541"/>
      <c r="T649" s="541"/>
      <c r="U649" s="541"/>
      <c r="V649" s="541"/>
      <c r="W649" s="541"/>
      <c r="X649" s="541"/>
      <c r="Y649" s="541"/>
      <c r="Z649" s="541"/>
    </row>
    <row r="650" spans="1:26" ht="15.75" customHeight="1" x14ac:dyDescent="0.25">
      <c r="A650" s="541"/>
      <c r="B650" s="541"/>
      <c r="C650" s="541"/>
      <c r="D650" s="541"/>
      <c r="E650" s="541"/>
      <c r="F650" s="541"/>
      <c r="G650" s="541"/>
      <c r="H650" s="541"/>
      <c r="I650" s="541"/>
      <c r="J650" s="541"/>
      <c r="K650" s="541"/>
      <c r="L650" s="541"/>
      <c r="M650" s="541"/>
      <c r="N650" s="541"/>
      <c r="O650" s="541"/>
      <c r="P650" s="541"/>
      <c r="Q650" s="541"/>
      <c r="R650" s="541"/>
      <c r="S650" s="541"/>
      <c r="T650" s="541"/>
      <c r="U650" s="541"/>
      <c r="V650" s="541"/>
      <c r="W650" s="541"/>
      <c r="X650" s="541"/>
      <c r="Y650" s="541"/>
      <c r="Z650" s="541"/>
    </row>
    <row r="651" spans="1:26" ht="15.75" customHeight="1" x14ac:dyDescent="0.25">
      <c r="A651" s="541"/>
      <c r="B651" s="541"/>
      <c r="C651" s="541"/>
      <c r="D651" s="541"/>
      <c r="E651" s="541"/>
      <c r="F651" s="541"/>
      <c r="G651" s="541"/>
      <c r="H651" s="541"/>
      <c r="I651" s="541"/>
      <c r="J651" s="541"/>
      <c r="K651" s="541"/>
      <c r="L651" s="541"/>
      <c r="M651" s="541"/>
      <c r="N651" s="541"/>
      <c r="O651" s="541"/>
      <c r="P651" s="541"/>
      <c r="Q651" s="541"/>
      <c r="R651" s="541"/>
      <c r="S651" s="541"/>
      <c r="T651" s="541"/>
      <c r="U651" s="541"/>
      <c r="V651" s="541"/>
      <c r="W651" s="541"/>
      <c r="X651" s="541"/>
      <c r="Y651" s="541"/>
      <c r="Z651" s="541"/>
    </row>
    <row r="652" spans="1:26" ht="15.75" customHeight="1" x14ac:dyDescent="0.25">
      <c r="A652" s="541"/>
      <c r="B652" s="541"/>
      <c r="C652" s="541"/>
      <c r="D652" s="541"/>
      <c r="E652" s="541"/>
      <c r="F652" s="541"/>
      <c r="G652" s="541"/>
      <c r="H652" s="541"/>
      <c r="I652" s="541"/>
      <c r="J652" s="541"/>
      <c r="K652" s="541"/>
      <c r="L652" s="541"/>
      <c r="M652" s="541"/>
      <c r="N652" s="541"/>
      <c r="O652" s="541"/>
      <c r="P652" s="541"/>
      <c r="Q652" s="541"/>
      <c r="R652" s="541"/>
      <c r="S652" s="541"/>
      <c r="T652" s="541"/>
      <c r="U652" s="541"/>
      <c r="V652" s="541"/>
      <c r="W652" s="541"/>
      <c r="X652" s="541"/>
      <c r="Y652" s="541"/>
      <c r="Z652" s="541"/>
    </row>
    <row r="653" spans="1:26" ht="15.75" customHeight="1" x14ac:dyDescent="0.25">
      <c r="A653" s="541"/>
      <c r="B653" s="541"/>
      <c r="C653" s="541"/>
      <c r="D653" s="541"/>
      <c r="E653" s="541"/>
      <c r="F653" s="541"/>
      <c r="G653" s="541"/>
      <c r="H653" s="541"/>
      <c r="I653" s="541"/>
      <c r="J653" s="541"/>
      <c r="K653" s="541"/>
      <c r="L653" s="541"/>
      <c r="M653" s="541"/>
      <c r="N653" s="541"/>
      <c r="O653" s="541"/>
      <c r="P653" s="541"/>
      <c r="Q653" s="541"/>
      <c r="R653" s="541"/>
      <c r="S653" s="541"/>
      <c r="T653" s="541"/>
      <c r="U653" s="541"/>
      <c r="V653" s="541"/>
      <c r="W653" s="541"/>
      <c r="X653" s="541"/>
      <c r="Y653" s="541"/>
      <c r="Z653" s="541"/>
    </row>
    <row r="654" spans="1:26" ht="15.75" customHeight="1" x14ac:dyDescent="0.25">
      <c r="A654" s="541"/>
      <c r="B654" s="541"/>
      <c r="C654" s="541"/>
      <c r="D654" s="541"/>
      <c r="E654" s="541"/>
      <c r="F654" s="541"/>
      <c r="G654" s="541"/>
      <c r="H654" s="541"/>
      <c r="I654" s="541"/>
      <c r="J654" s="541"/>
      <c r="K654" s="541"/>
      <c r="L654" s="541"/>
      <c r="M654" s="541"/>
      <c r="N654" s="541"/>
      <c r="O654" s="541"/>
      <c r="P654" s="541"/>
      <c r="Q654" s="541"/>
      <c r="R654" s="541"/>
      <c r="S654" s="541"/>
      <c r="T654" s="541"/>
      <c r="U654" s="541"/>
      <c r="V654" s="541"/>
      <c r="W654" s="541"/>
      <c r="X654" s="541"/>
      <c r="Y654" s="541"/>
      <c r="Z654" s="541"/>
    </row>
    <row r="655" spans="1:26" ht="15.75" customHeight="1" x14ac:dyDescent="0.25">
      <c r="A655" s="541"/>
      <c r="B655" s="541"/>
      <c r="C655" s="541"/>
      <c r="D655" s="541"/>
      <c r="E655" s="541"/>
      <c r="F655" s="541"/>
      <c r="G655" s="541"/>
      <c r="H655" s="541"/>
      <c r="I655" s="541"/>
      <c r="J655" s="541"/>
      <c r="K655" s="541"/>
      <c r="L655" s="541"/>
      <c r="M655" s="541"/>
      <c r="N655" s="541"/>
      <c r="O655" s="541"/>
      <c r="P655" s="541"/>
      <c r="Q655" s="541"/>
      <c r="R655" s="541"/>
      <c r="S655" s="541"/>
      <c r="T655" s="541"/>
      <c r="U655" s="541"/>
      <c r="V655" s="541"/>
      <c r="W655" s="541"/>
      <c r="X655" s="541"/>
      <c r="Y655" s="541"/>
      <c r="Z655" s="541"/>
    </row>
    <row r="656" spans="1:26" ht="15.75" customHeight="1" x14ac:dyDescent="0.25">
      <c r="A656" s="541"/>
      <c r="B656" s="541"/>
      <c r="C656" s="541"/>
      <c r="D656" s="541"/>
      <c r="E656" s="541"/>
      <c r="F656" s="541"/>
      <c r="G656" s="541"/>
      <c r="H656" s="541"/>
      <c r="I656" s="541"/>
      <c r="J656" s="541"/>
      <c r="K656" s="541"/>
      <c r="L656" s="541"/>
      <c r="M656" s="541"/>
      <c r="N656" s="541"/>
      <c r="O656" s="541"/>
      <c r="P656" s="541"/>
      <c r="Q656" s="541"/>
      <c r="R656" s="541"/>
      <c r="S656" s="541"/>
      <c r="T656" s="541"/>
      <c r="U656" s="541"/>
      <c r="V656" s="541"/>
      <c r="W656" s="541"/>
      <c r="X656" s="541"/>
      <c r="Y656" s="541"/>
      <c r="Z656" s="541"/>
    </row>
    <row r="657" spans="1:26" ht="15.75" customHeight="1" x14ac:dyDescent="0.25">
      <c r="A657" s="541"/>
      <c r="B657" s="541"/>
      <c r="C657" s="541"/>
      <c r="D657" s="541"/>
      <c r="E657" s="541"/>
      <c r="F657" s="541"/>
      <c r="G657" s="541"/>
      <c r="H657" s="541"/>
      <c r="I657" s="541"/>
      <c r="J657" s="541"/>
      <c r="K657" s="541"/>
      <c r="L657" s="541"/>
      <c r="M657" s="541"/>
      <c r="N657" s="541"/>
      <c r="O657" s="541"/>
      <c r="P657" s="541"/>
      <c r="Q657" s="541"/>
      <c r="R657" s="541"/>
      <c r="S657" s="541"/>
      <c r="T657" s="541"/>
      <c r="U657" s="541"/>
      <c r="V657" s="541"/>
      <c r="W657" s="541"/>
      <c r="X657" s="541"/>
      <c r="Y657" s="541"/>
      <c r="Z657" s="541"/>
    </row>
    <row r="658" spans="1:26" ht="15.75" customHeight="1" x14ac:dyDescent="0.25">
      <c r="A658" s="541"/>
      <c r="B658" s="541"/>
      <c r="C658" s="541"/>
      <c r="D658" s="541"/>
      <c r="E658" s="541"/>
      <c r="F658" s="541"/>
      <c r="G658" s="541"/>
      <c r="H658" s="541"/>
      <c r="I658" s="541"/>
      <c r="J658" s="541"/>
      <c r="K658" s="541"/>
      <c r="L658" s="541"/>
      <c r="M658" s="541"/>
      <c r="N658" s="541"/>
      <c r="O658" s="541"/>
      <c r="P658" s="541"/>
      <c r="Q658" s="541"/>
      <c r="R658" s="541"/>
      <c r="S658" s="541"/>
      <c r="T658" s="541"/>
      <c r="U658" s="541"/>
      <c r="V658" s="541"/>
      <c r="W658" s="541"/>
      <c r="X658" s="541"/>
      <c r="Y658" s="541"/>
      <c r="Z658" s="541"/>
    </row>
    <row r="659" spans="1:26" ht="15.75" customHeight="1" x14ac:dyDescent="0.25">
      <c r="A659" s="541"/>
      <c r="B659" s="541"/>
      <c r="C659" s="541"/>
      <c r="D659" s="541"/>
      <c r="E659" s="541"/>
      <c r="F659" s="541"/>
      <c r="G659" s="541"/>
      <c r="H659" s="541"/>
      <c r="I659" s="541"/>
      <c r="J659" s="541"/>
      <c r="K659" s="541"/>
      <c r="L659" s="541"/>
      <c r="M659" s="541"/>
      <c r="N659" s="541"/>
      <c r="O659" s="541"/>
      <c r="P659" s="541"/>
      <c r="Q659" s="541"/>
      <c r="R659" s="541"/>
      <c r="S659" s="541"/>
      <c r="T659" s="541"/>
      <c r="U659" s="541"/>
      <c r="V659" s="541"/>
      <c r="W659" s="541"/>
      <c r="X659" s="541"/>
      <c r="Y659" s="541"/>
      <c r="Z659" s="541"/>
    </row>
    <row r="660" spans="1:26" ht="15.75" customHeight="1" x14ac:dyDescent="0.25">
      <c r="A660" s="541"/>
      <c r="B660" s="541"/>
      <c r="C660" s="541"/>
      <c r="D660" s="541"/>
      <c r="E660" s="541"/>
      <c r="F660" s="541"/>
      <c r="G660" s="541"/>
      <c r="H660" s="541"/>
      <c r="I660" s="541"/>
      <c r="J660" s="541"/>
      <c r="K660" s="541"/>
      <c r="L660" s="541"/>
      <c r="M660" s="541"/>
      <c r="N660" s="541"/>
      <c r="O660" s="541"/>
      <c r="P660" s="541"/>
      <c r="Q660" s="541"/>
      <c r="R660" s="541"/>
      <c r="S660" s="541"/>
      <c r="T660" s="541"/>
      <c r="U660" s="541"/>
      <c r="V660" s="541"/>
      <c r="W660" s="541"/>
      <c r="X660" s="541"/>
      <c r="Y660" s="541"/>
      <c r="Z660" s="541"/>
    </row>
    <row r="661" spans="1:26" ht="15.75" customHeight="1" x14ac:dyDescent="0.25">
      <c r="A661" s="541"/>
      <c r="B661" s="541"/>
      <c r="C661" s="541"/>
      <c r="D661" s="541"/>
      <c r="E661" s="541"/>
      <c r="F661" s="541"/>
      <c r="G661" s="541"/>
      <c r="H661" s="541"/>
      <c r="I661" s="541"/>
      <c r="J661" s="541"/>
      <c r="K661" s="541"/>
      <c r="L661" s="541"/>
      <c r="M661" s="541"/>
      <c r="N661" s="541"/>
      <c r="O661" s="541"/>
      <c r="P661" s="541"/>
      <c r="Q661" s="541"/>
      <c r="R661" s="541"/>
      <c r="S661" s="541"/>
      <c r="T661" s="541"/>
      <c r="U661" s="541"/>
      <c r="V661" s="541"/>
      <c r="W661" s="541"/>
      <c r="X661" s="541"/>
      <c r="Y661" s="541"/>
      <c r="Z661" s="541"/>
    </row>
    <row r="662" spans="1:26" ht="15.75" customHeight="1" x14ac:dyDescent="0.25">
      <c r="A662" s="541"/>
      <c r="B662" s="541"/>
      <c r="C662" s="541"/>
      <c r="D662" s="541"/>
      <c r="E662" s="541"/>
      <c r="F662" s="541"/>
      <c r="G662" s="541"/>
      <c r="H662" s="541"/>
      <c r="I662" s="541"/>
      <c r="J662" s="541"/>
      <c r="K662" s="541"/>
      <c r="L662" s="541"/>
      <c r="M662" s="541"/>
      <c r="N662" s="541"/>
      <c r="O662" s="541"/>
      <c r="P662" s="541"/>
      <c r="Q662" s="541"/>
      <c r="R662" s="541"/>
      <c r="S662" s="541"/>
      <c r="T662" s="541"/>
      <c r="U662" s="541"/>
      <c r="V662" s="541"/>
      <c r="W662" s="541"/>
      <c r="X662" s="541"/>
      <c r="Y662" s="541"/>
      <c r="Z662" s="541"/>
    </row>
    <row r="663" spans="1:26" ht="15.75" customHeight="1" x14ac:dyDescent="0.25">
      <c r="A663" s="541"/>
      <c r="B663" s="541"/>
      <c r="C663" s="541"/>
      <c r="D663" s="541"/>
      <c r="E663" s="541"/>
      <c r="F663" s="541"/>
      <c r="G663" s="541"/>
      <c r="H663" s="541"/>
      <c r="I663" s="541"/>
      <c r="J663" s="541"/>
      <c r="K663" s="541"/>
      <c r="L663" s="541"/>
      <c r="M663" s="541"/>
      <c r="N663" s="541"/>
      <c r="O663" s="541"/>
      <c r="P663" s="541"/>
      <c r="Q663" s="541"/>
      <c r="R663" s="541"/>
      <c r="S663" s="541"/>
      <c r="T663" s="541"/>
      <c r="U663" s="541"/>
      <c r="V663" s="541"/>
      <c r="W663" s="541"/>
      <c r="X663" s="541"/>
      <c r="Y663" s="541"/>
      <c r="Z663" s="541"/>
    </row>
    <row r="664" spans="1:26" ht="15.75" customHeight="1" x14ac:dyDescent="0.25">
      <c r="A664" s="541"/>
      <c r="B664" s="541"/>
      <c r="C664" s="541"/>
      <c r="D664" s="541"/>
      <c r="E664" s="541"/>
      <c r="F664" s="541"/>
      <c r="G664" s="541"/>
      <c r="H664" s="541"/>
      <c r="I664" s="541"/>
      <c r="J664" s="541"/>
      <c r="K664" s="541"/>
      <c r="L664" s="541"/>
      <c r="M664" s="541"/>
      <c r="N664" s="541"/>
      <c r="O664" s="541"/>
      <c r="P664" s="541"/>
      <c r="Q664" s="541"/>
      <c r="R664" s="541"/>
      <c r="S664" s="541"/>
      <c r="T664" s="541"/>
      <c r="U664" s="541"/>
      <c r="V664" s="541"/>
      <c r="W664" s="541"/>
      <c r="X664" s="541"/>
      <c r="Y664" s="541"/>
      <c r="Z664" s="541"/>
    </row>
    <row r="665" spans="1:26" ht="15.75" customHeight="1" x14ac:dyDescent="0.25">
      <c r="A665" s="541"/>
      <c r="B665" s="541"/>
      <c r="C665" s="541"/>
      <c r="D665" s="541"/>
      <c r="E665" s="541"/>
      <c r="F665" s="541"/>
      <c r="G665" s="541"/>
      <c r="H665" s="541"/>
      <c r="I665" s="541"/>
      <c r="J665" s="541"/>
      <c r="K665" s="541"/>
      <c r="L665" s="541"/>
      <c r="M665" s="541"/>
      <c r="N665" s="541"/>
      <c r="O665" s="541"/>
      <c r="P665" s="541"/>
      <c r="Q665" s="541"/>
      <c r="R665" s="541"/>
      <c r="S665" s="541"/>
      <c r="T665" s="541"/>
      <c r="U665" s="541"/>
      <c r="V665" s="541"/>
      <c r="W665" s="541"/>
      <c r="X665" s="541"/>
      <c r="Y665" s="541"/>
      <c r="Z665" s="541"/>
    </row>
    <row r="666" spans="1:26" ht="15.75" customHeight="1" x14ac:dyDescent="0.25">
      <c r="A666" s="541"/>
      <c r="B666" s="541"/>
      <c r="C666" s="541"/>
      <c r="D666" s="541"/>
      <c r="E666" s="541"/>
      <c r="F666" s="541"/>
      <c r="G666" s="541"/>
      <c r="H666" s="541"/>
      <c r="I666" s="541"/>
      <c r="J666" s="541"/>
      <c r="K666" s="541"/>
      <c r="L666" s="541"/>
      <c r="M666" s="541"/>
      <c r="N666" s="541"/>
      <c r="O666" s="541"/>
      <c r="P666" s="541"/>
      <c r="Q666" s="541"/>
      <c r="R666" s="541"/>
      <c r="S666" s="541"/>
      <c r="T666" s="541"/>
      <c r="U666" s="541"/>
      <c r="V666" s="541"/>
      <c r="W666" s="541"/>
      <c r="X666" s="541"/>
      <c r="Y666" s="541"/>
      <c r="Z666" s="541"/>
    </row>
    <row r="667" spans="1:26" ht="15.75" customHeight="1" x14ac:dyDescent="0.25">
      <c r="A667" s="541"/>
      <c r="B667" s="541"/>
      <c r="C667" s="541"/>
      <c r="D667" s="541"/>
      <c r="E667" s="541"/>
      <c r="F667" s="541"/>
      <c r="G667" s="541"/>
      <c r="H667" s="541"/>
      <c r="I667" s="541"/>
      <c r="J667" s="541"/>
      <c r="K667" s="541"/>
      <c r="L667" s="541"/>
      <c r="M667" s="541"/>
      <c r="N667" s="541"/>
      <c r="O667" s="541"/>
      <c r="P667" s="541"/>
      <c r="Q667" s="541"/>
      <c r="R667" s="541"/>
      <c r="S667" s="541"/>
      <c r="T667" s="541"/>
      <c r="U667" s="541"/>
      <c r="V667" s="541"/>
      <c r="W667" s="541"/>
      <c r="X667" s="541"/>
      <c r="Y667" s="541"/>
      <c r="Z667" s="541"/>
    </row>
    <row r="668" spans="1:26" ht="15.75" customHeight="1" x14ac:dyDescent="0.25">
      <c r="A668" s="541"/>
      <c r="B668" s="541"/>
      <c r="C668" s="541"/>
      <c r="D668" s="541"/>
      <c r="E668" s="541"/>
      <c r="F668" s="541"/>
      <c r="G668" s="541"/>
      <c r="H668" s="541"/>
      <c r="I668" s="541"/>
      <c r="J668" s="541"/>
      <c r="K668" s="541"/>
      <c r="L668" s="541"/>
      <c r="M668" s="541"/>
      <c r="N668" s="541"/>
      <c r="O668" s="541"/>
      <c r="P668" s="541"/>
      <c r="Q668" s="541"/>
      <c r="R668" s="541"/>
      <c r="S668" s="541"/>
      <c r="T668" s="541"/>
      <c r="U668" s="541"/>
      <c r="V668" s="541"/>
      <c r="W668" s="541"/>
      <c r="X668" s="541"/>
      <c r="Y668" s="541"/>
      <c r="Z668" s="541"/>
    </row>
    <row r="669" spans="1:26" ht="15.75" customHeight="1" x14ac:dyDescent="0.25">
      <c r="A669" s="541"/>
      <c r="B669" s="541"/>
      <c r="C669" s="541"/>
      <c r="D669" s="541"/>
      <c r="E669" s="541"/>
      <c r="F669" s="541"/>
      <c r="G669" s="541"/>
      <c r="H669" s="541"/>
      <c r="I669" s="541"/>
      <c r="J669" s="541"/>
      <c r="K669" s="541"/>
      <c r="L669" s="541"/>
      <c r="M669" s="541"/>
      <c r="N669" s="541"/>
      <c r="O669" s="541"/>
      <c r="P669" s="541"/>
      <c r="Q669" s="541"/>
      <c r="R669" s="541"/>
      <c r="S669" s="541"/>
      <c r="T669" s="541"/>
      <c r="U669" s="541"/>
      <c r="V669" s="541"/>
      <c r="W669" s="541"/>
      <c r="X669" s="541"/>
      <c r="Y669" s="541"/>
      <c r="Z669" s="541"/>
    </row>
    <row r="670" spans="1:26" ht="15.75" customHeight="1" x14ac:dyDescent="0.25">
      <c r="A670" s="541"/>
      <c r="B670" s="541"/>
      <c r="C670" s="541"/>
      <c r="D670" s="541"/>
      <c r="E670" s="541"/>
      <c r="F670" s="541"/>
      <c r="G670" s="541"/>
      <c r="H670" s="541"/>
      <c r="I670" s="541"/>
      <c r="J670" s="541"/>
      <c r="K670" s="541"/>
      <c r="L670" s="541"/>
      <c r="M670" s="541"/>
      <c r="N670" s="541"/>
      <c r="O670" s="541"/>
      <c r="P670" s="541"/>
      <c r="Q670" s="541"/>
      <c r="R670" s="541"/>
      <c r="S670" s="541"/>
      <c r="T670" s="541"/>
      <c r="U670" s="541"/>
      <c r="V670" s="541"/>
      <c r="W670" s="541"/>
      <c r="X670" s="541"/>
      <c r="Y670" s="541"/>
      <c r="Z670" s="541"/>
    </row>
    <row r="671" spans="1:26" ht="15.75" customHeight="1" x14ac:dyDescent="0.25">
      <c r="A671" s="541"/>
      <c r="B671" s="541"/>
      <c r="C671" s="541"/>
      <c r="D671" s="541"/>
      <c r="E671" s="541"/>
      <c r="F671" s="541"/>
      <c r="G671" s="541"/>
      <c r="H671" s="541"/>
      <c r="I671" s="541"/>
      <c r="J671" s="541"/>
      <c r="K671" s="541"/>
      <c r="L671" s="541"/>
      <c r="M671" s="541"/>
      <c r="N671" s="541"/>
      <c r="O671" s="541"/>
      <c r="P671" s="541"/>
      <c r="Q671" s="541"/>
      <c r="R671" s="541"/>
      <c r="S671" s="541"/>
      <c r="T671" s="541"/>
      <c r="U671" s="541"/>
      <c r="V671" s="541"/>
      <c r="W671" s="541"/>
      <c r="X671" s="541"/>
      <c r="Y671" s="541"/>
      <c r="Z671" s="541"/>
    </row>
    <row r="672" spans="1:26" ht="15.75" customHeight="1" x14ac:dyDescent="0.25">
      <c r="A672" s="541"/>
      <c r="B672" s="541"/>
      <c r="C672" s="541"/>
      <c r="D672" s="541"/>
      <c r="E672" s="541"/>
      <c r="F672" s="541"/>
      <c r="G672" s="541"/>
      <c r="H672" s="541"/>
      <c r="I672" s="541"/>
      <c r="J672" s="541"/>
      <c r="K672" s="541"/>
      <c r="L672" s="541"/>
      <c r="M672" s="541"/>
      <c r="N672" s="541"/>
      <c r="O672" s="541"/>
      <c r="P672" s="541"/>
      <c r="Q672" s="541"/>
      <c r="R672" s="541"/>
      <c r="S672" s="541"/>
      <c r="T672" s="541"/>
      <c r="U672" s="541"/>
      <c r="V672" s="541"/>
      <c r="W672" s="541"/>
      <c r="X672" s="541"/>
      <c r="Y672" s="541"/>
      <c r="Z672" s="541"/>
    </row>
    <row r="673" spans="1:26" ht="15.75" customHeight="1" x14ac:dyDescent="0.25">
      <c r="A673" s="541"/>
      <c r="B673" s="541"/>
      <c r="C673" s="541"/>
      <c r="D673" s="541"/>
      <c r="E673" s="541"/>
      <c r="F673" s="541"/>
      <c r="G673" s="541"/>
      <c r="H673" s="541"/>
      <c r="I673" s="541"/>
      <c r="J673" s="541"/>
      <c r="K673" s="541"/>
      <c r="L673" s="541"/>
      <c r="M673" s="541"/>
      <c r="N673" s="541"/>
      <c r="O673" s="541"/>
      <c r="P673" s="541"/>
      <c r="Q673" s="541"/>
      <c r="R673" s="541"/>
      <c r="S673" s="541"/>
      <c r="T673" s="541"/>
      <c r="U673" s="541"/>
      <c r="V673" s="541"/>
      <c r="W673" s="541"/>
      <c r="X673" s="541"/>
      <c r="Y673" s="541"/>
      <c r="Z673" s="541"/>
    </row>
    <row r="674" spans="1:26" ht="15.75" customHeight="1" x14ac:dyDescent="0.25">
      <c r="A674" s="541"/>
      <c r="B674" s="541"/>
      <c r="C674" s="541"/>
      <c r="D674" s="541"/>
      <c r="E674" s="541"/>
      <c r="F674" s="541"/>
      <c r="G674" s="541"/>
      <c r="H674" s="541"/>
      <c r="I674" s="541"/>
      <c r="J674" s="541"/>
      <c r="K674" s="541"/>
      <c r="L674" s="541"/>
      <c r="M674" s="541"/>
      <c r="N674" s="541"/>
      <c r="O674" s="541"/>
      <c r="P674" s="541"/>
      <c r="Q674" s="541"/>
      <c r="R674" s="541"/>
      <c r="S674" s="541"/>
      <c r="T674" s="541"/>
      <c r="U674" s="541"/>
      <c r="V674" s="541"/>
      <c r="W674" s="541"/>
      <c r="X674" s="541"/>
      <c r="Y674" s="541"/>
      <c r="Z674" s="541"/>
    </row>
    <row r="675" spans="1:26" ht="15.75" customHeight="1" x14ac:dyDescent="0.25">
      <c r="A675" s="541"/>
      <c r="B675" s="541"/>
      <c r="C675" s="541"/>
      <c r="D675" s="541"/>
      <c r="E675" s="541"/>
      <c r="F675" s="541"/>
      <c r="G675" s="541"/>
      <c r="H675" s="541"/>
      <c r="I675" s="541"/>
      <c r="J675" s="541"/>
      <c r="K675" s="541"/>
      <c r="L675" s="541"/>
      <c r="M675" s="541"/>
      <c r="N675" s="541"/>
      <c r="O675" s="541"/>
      <c r="P675" s="541"/>
      <c r="Q675" s="541"/>
      <c r="R675" s="541"/>
      <c r="S675" s="541"/>
      <c r="T675" s="541"/>
      <c r="U675" s="541"/>
      <c r="V675" s="541"/>
      <c r="W675" s="541"/>
      <c r="X675" s="541"/>
      <c r="Y675" s="541"/>
      <c r="Z675" s="541"/>
    </row>
    <row r="676" spans="1:26" ht="15.75" customHeight="1" x14ac:dyDescent="0.25">
      <c r="A676" s="541"/>
      <c r="B676" s="541"/>
      <c r="C676" s="541"/>
      <c r="D676" s="541"/>
      <c r="E676" s="541"/>
      <c r="F676" s="541"/>
      <c r="G676" s="541"/>
      <c r="H676" s="541"/>
      <c r="I676" s="541"/>
      <c r="J676" s="541"/>
      <c r="K676" s="541"/>
      <c r="L676" s="541"/>
      <c r="M676" s="541"/>
      <c r="N676" s="541"/>
      <c r="O676" s="541"/>
      <c r="P676" s="541"/>
      <c r="Q676" s="541"/>
      <c r="R676" s="541"/>
      <c r="S676" s="541"/>
      <c r="T676" s="541"/>
      <c r="U676" s="541"/>
      <c r="V676" s="541"/>
      <c r="W676" s="541"/>
      <c r="X676" s="541"/>
      <c r="Y676" s="541"/>
      <c r="Z676" s="541"/>
    </row>
    <row r="677" spans="1:26" ht="15.75" customHeight="1" x14ac:dyDescent="0.25">
      <c r="A677" s="541"/>
      <c r="B677" s="541"/>
      <c r="C677" s="541"/>
      <c r="D677" s="54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row>
    <row r="678" spans="1:26" ht="15.75" customHeight="1" x14ac:dyDescent="0.25">
      <c r="A678" s="541"/>
      <c r="B678" s="541"/>
      <c r="C678" s="541"/>
      <c r="D678" s="541"/>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row>
    <row r="679" spans="1:26" ht="15.75" customHeight="1" x14ac:dyDescent="0.25">
      <c r="A679" s="541"/>
      <c r="B679" s="541"/>
      <c r="C679" s="541"/>
      <c r="D679" s="541"/>
      <c r="E679" s="541"/>
      <c r="F679" s="541"/>
      <c r="G679" s="541"/>
      <c r="H679" s="541"/>
      <c r="I679" s="541"/>
      <c r="J679" s="541"/>
      <c r="K679" s="541"/>
      <c r="L679" s="541"/>
      <c r="M679" s="541"/>
      <c r="N679" s="541"/>
      <c r="O679" s="541"/>
      <c r="P679" s="541"/>
      <c r="Q679" s="541"/>
      <c r="R679" s="541"/>
      <c r="S679" s="541"/>
      <c r="T679" s="541"/>
      <c r="U679" s="541"/>
      <c r="V679" s="541"/>
      <c r="W679" s="541"/>
      <c r="X679" s="541"/>
      <c r="Y679" s="541"/>
      <c r="Z679" s="541"/>
    </row>
    <row r="680" spans="1:26" ht="15.75" customHeight="1" x14ac:dyDescent="0.25">
      <c r="A680" s="541"/>
      <c r="B680" s="541"/>
      <c r="C680" s="541"/>
      <c r="D680" s="541"/>
      <c r="E680" s="541"/>
      <c r="F680" s="541"/>
      <c r="G680" s="541"/>
      <c r="H680" s="541"/>
      <c r="I680" s="541"/>
      <c r="J680" s="541"/>
      <c r="K680" s="541"/>
      <c r="L680" s="541"/>
      <c r="M680" s="541"/>
      <c r="N680" s="541"/>
      <c r="O680" s="541"/>
      <c r="P680" s="541"/>
      <c r="Q680" s="541"/>
      <c r="R680" s="541"/>
      <c r="S680" s="541"/>
      <c r="T680" s="541"/>
      <c r="U680" s="541"/>
      <c r="V680" s="541"/>
      <c r="W680" s="541"/>
      <c r="X680" s="541"/>
      <c r="Y680" s="541"/>
      <c r="Z680" s="541"/>
    </row>
    <row r="681" spans="1:26" ht="15.75" customHeight="1" x14ac:dyDescent="0.25">
      <c r="A681" s="541"/>
      <c r="B681" s="541"/>
      <c r="C681" s="541"/>
      <c r="D681" s="541"/>
      <c r="E681" s="541"/>
      <c r="F681" s="541"/>
      <c r="G681" s="541"/>
      <c r="H681" s="541"/>
      <c r="I681" s="541"/>
      <c r="J681" s="541"/>
      <c r="K681" s="541"/>
      <c r="L681" s="541"/>
      <c r="M681" s="541"/>
      <c r="N681" s="541"/>
      <c r="O681" s="541"/>
      <c r="P681" s="541"/>
      <c r="Q681" s="541"/>
      <c r="R681" s="541"/>
      <c r="S681" s="541"/>
      <c r="T681" s="541"/>
      <c r="U681" s="541"/>
      <c r="V681" s="541"/>
      <c r="W681" s="541"/>
      <c r="X681" s="541"/>
      <c r="Y681" s="541"/>
      <c r="Z681" s="541"/>
    </row>
    <row r="682" spans="1:26" ht="15.75" customHeight="1" x14ac:dyDescent="0.25">
      <c r="A682" s="541"/>
      <c r="B682" s="541"/>
      <c r="C682" s="541"/>
      <c r="D682" s="541"/>
      <c r="E682" s="541"/>
      <c r="F682" s="541"/>
      <c r="G682" s="541"/>
      <c r="H682" s="541"/>
      <c r="I682" s="541"/>
      <c r="J682" s="541"/>
      <c r="K682" s="541"/>
      <c r="L682" s="541"/>
      <c r="M682" s="541"/>
      <c r="N682" s="541"/>
      <c r="O682" s="541"/>
      <c r="P682" s="541"/>
      <c r="Q682" s="541"/>
      <c r="R682" s="541"/>
      <c r="S682" s="541"/>
      <c r="T682" s="541"/>
      <c r="U682" s="541"/>
      <c r="V682" s="541"/>
      <c r="W682" s="541"/>
      <c r="X682" s="541"/>
      <c r="Y682" s="541"/>
      <c r="Z682" s="541"/>
    </row>
    <row r="683" spans="1:26" ht="15.75" customHeight="1" x14ac:dyDescent="0.25">
      <c r="A683" s="541"/>
      <c r="B683" s="541"/>
      <c r="C683" s="541"/>
      <c r="D683" s="541"/>
      <c r="E683" s="541"/>
      <c r="F683" s="541"/>
      <c r="G683" s="541"/>
      <c r="H683" s="541"/>
      <c r="I683" s="541"/>
      <c r="J683" s="541"/>
      <c r="K683" s="541"/>
      <c r="L683" s="541"/>
      <c r="M683" s="541"/>
      <c r="N683" s="541"/>
      <c r="O683" s="541"/>
      <c r="P683" s="541"/>
      <c r="Q683" s="541"/>
      <c r="R683" s="541"/>
      <c r="S683" s="541"/>
      <c r="T683" s="541"/>
      <c r="U683" s="541"/>
      <c r="V683" s="541"/>
      <c r="W683" s="541"/>
      <c r="X683" s="541"/>
      <c r="Y683" s="541"/>
      <c r="Z683" s="541"/>
    </row>
    <row r="684" spans="1:26" ht="15.75" customHeight="1" x14ac:dyDescent="0.25">
      <c r="A684" s="541"/>
      <c r="B684" s="541"/>
      <c r="C684" s="541"/>
      <c r="D684" s="541"/>
      <c r="E684" s="541"/>
      <c r="F684" s="541"/>
      <c r="G684" s="541"/>
      <c r="H684" s="541"/>
      <c r="I684" s="541"/>
      <c r="J684" s="541"/>
      <c r="K684" s="541"/>
      <c r="L684" s="541"/>
      <c r="M684" s="541"/>
      <c r="N684" s="541"/>
      <c r="O684" s="541"/>
      <c r="P684" s="541"/>
      <c r="Q684" s="541"/>
      <c r="R684" s="541"/>
      <c r="S684" s="541"/>
      <c r="T684" s="541"/>
      <c r="U684" s="541"/>
      <c r="V684" s="541"/>
      <c r="W684" s="541"/>
      <c r="X684" s="541"/>
      <c r="Y684" s="541"/>
      <c r="Z684" s="541"/>
    </row>
    <row r="685" spans="1:26" ht="15.75" customHeight="1" x14ac:dyDescent="0.25">
      <c r="A685" s="541"/>
      <c r="B685" s="541"/>
      <c r="C685" s="541"/>
      <c r="D685" s="541"/>
      <c r="E685" s="541"/>
      <c r="F685" s="541"/>
      <c r="G685" s="541"/>
      <c r="H685" s="541"/>
      <c r="I685" s="541"/>
      <c r="J685" s="541"/>
      <c r="K685" s="541"/>
      <c r="L685" s="541"/>
      <c r="M685" s="541"/>
      <c r="N685" s="541"/>
      <c r="O685" s="541"/>
      <c r="P685" s="541"/>
      <c r="Q685" s="541"/>
      <c r="R685" s="541"/>
      <c r="S685" s="541"/>
      <c r="T685" s="541"/>
      <c r="U685" s="541"/>
      <c r="V685" s="541"/>
      <c r="W685" s="541"/>
      <c r="X685" s="541"/>
      <c r="Y685" s="541"/>
      <c r="Z685" s="541"/>
    </row>
    <row r="686" spans="1:26" ht="15.75" customHeight="1" x14ac:dyDescent="0.25">
      <c r="A686" s="541"/>
      <c r="B686" s="541"/>
      <c r="C686" s="541"/>
      <c r="D686" s="541"/>
      <c r="E686" s="541"/>
      <c r="F686" s="541"/>
      <c r="G686" s="541"/>
      <c r="H686" s="541"/>
      <c r="I686" s="541"/>
      <c r="J686" s="541"/>
      <c r="K686" s="541"/>
      <c r="L686" s="541"/>
      <c r="M686" s="541"/>
      <c r="N686" s="541"/>
      <c r="O686" s="541"/>
      <c r="P686" s="541"/>
      <c r="Q686" s="541"/>
      <c r="R686" s="541"/>
      <c r="S686" s="541"/>
      <c r="T686" s="541"/>
      <c r="U686" s="541"/>
      <c r="V686" s="541"/>
      <c r="W686" s="541"/>
      <c r="X686" s="541"/>
      <c r="Y686" s="541"/>
      <c r="Z686" s="541"/>
    </row>
    <row r="687" spans="1:26" ht="15.75" customHeight="1" x14ac:dyDescent="0.25">
      <c r="A687" s="541"/>
      <c r="B687" s="541"/>
      <c r="C687" s="541"/>
      <c r="D687" s="541"/>
      <c r="E687" s="541"/>
      <c r="F687" s="541"/>
      <c r="G687" s="541"/>
      <c r="H687" s="541"/>
      <c r="I687" s="541"/>
      <c r="J687" s="541"/>
      <c r="K687" s="541"/>
      <c r="L687" s="541"/>
      <c r="M687" s="541"/>
      <c r="N687" s="541"/>
      <c r="O687" s="541"/>
      <c r="P687" s="541"/>
      <c r="Q687" s="541"/>
      <c r="R687" s="541"/>
      <c r="S687" s="541"/>
      <c r="T687" s="541"/>
      <c r="U687" s="541"/>
      <c r="V687" s="541"/>
      <c r="W687" s="541"/>
      <c r="X687" s="541"/>
      <c r="Y687" s="541"/>
      <c r="Z687" s="541"/>
    </row>
    <row r="688" spans="1:26" ht="15.75" customHeight="1" x14ac:dyDescent="0.25">
      <c r="A688" s="541"/>
      <c r="B688" s="541"/>
      <c r="C688" s="541"/>
      <c r="D688" s="541"/>
      <c r="E688" s="541"/>
      <c r="F688" s="541"/>
      <c r="G688" s="541"/>
      <c r="H688" s="541"/>
      <c r="I688" s="541"/>
      <c r="J688" s="541"/>
      <c r="K688" s="541"/>
      <c r="L688" s="541"/>
      <c r="M688" s="541"/>
      <c r="N688" s="541"/>
      <c r="O688" s="541"/>
      <c r="P688" s="541"/>
      <c r="Q688" s="541"/>
      <c r="R688" s="541"/>
      <c r="S688" s="541"/>
      <c r="T688" s="541"/>
      <c r="U688" s="541"/>
      <c r="V688" s="541"/>
      <c r="W688" s="541"/>
      <c r="X688" s="541"/>
      <c r="Y688" s="541"/>
      <c r="Z688" s="541"/>
    </row>
    <row r="689" spans="1:26" ht="15.75" customHeight="1" x14ac:dyDescent="0.25">
      <c r="A689" s="541"/>
      <c r="B689" s="541"/>
      <c r="C689" s="541"/>
      <c r="D689" s="541"/>
      <c r="E689" s="541"/>
      <c r="F689" s="541"/>
      <c r="G689" s="541"/>
      <c r="H689" s="541"/>
      <c r="I689" s="541"/>
      <c r="J689" s="541"/>
      <c r="K689" s="541"/>
      <c r="L689" s="541"/>
      <c r="M689" s="541"/>
      <c r="N689" s="541"/>
      <c r="O689" s="541"/>
      <c r="P689" s="541"/>
      <c r="Q689" s="541"/>
      <c r="R689" s="541"/>
      <c r="S689" s="541"/>
      <c r="T689" s="541"/>
      <c r="U689" s="541"/>
      <c r="V689" s="541"/>
      <c r="W689" s="541"/>
      <c r="X689" s="541"/>
      <c r="Y689" s="541"/>
      <c r="Z689" s="541"/>
    </row>
    <row r="690" spans="1:26" ht="15.75" customHeight="1" x14ac:dyDescent="0.25">
      <c r="A690" s="541"/>
      <c r="B690" s="541"/>
      <c r="C690" s="541"/>
      <c r="D690" s="541"/>
      <c r="E690" s="541"/>
      <c r="F690" s="541"/>
      <c r="G690" s="541"/>
      <c r="H690" s="541"/>
      <c r="I690" s="541"/>
      <c r="J690" s="541"/>
      <c r="K690" s="541"/>
      <c r="L690" s="541"/>
      <c r="M690" s="541"/>
      <c r="N690" s="541"/>
      <c r="O690" s="541"/>
      <c r="P690" s="541"/>
      <c r="Q690" s="541"/>
      <c r="R690" s="541"/>
      <c r="S690" s="541"/>
      <c r="T690" s="541"/>
      <c r="U690" s="541"/>
      <c r="V690" s="541"/>
      <c r="W690" s="541"/>
      <c r="X690" s="541"/>
      <c r="Y690" s="541"/>
      <c r="Z690" s="541"/>
    </row>
    <row r="691" spans="1:26" ht="15.75" customHeight="1" x14ac:dyDescent="0.25">
      <c r="A691" s="541"/>
      <c r="B691" s="541"/>
      <c r="C691" s="541"/>
      <c r="D691" s="541"/>
      <c r="E691" s="541"/>
      <c r="F691" s="541"/>
      <c r="G691" s="541"/>
      <c r="H691" s="541"/>
      <c r="I691" s="541"/>
      <c r="J691" s="541"/>
      <c r="K691" s="541"/>
      <c r="L691" s="541"/>
      <c r="M691" s="541"/>
      <c r="N691" s="541"/>
      <c r="O691" s="541"/>
      <c r="P691" s="541"/>
      <c r="Q691" s="541"/>
      <c r="R691" s="541"/>
      <c r="S691" s="541"/>
      <c r="T691" s="541"/>
      <c r="U691" s="541"/>
      <c r="V691" s="541"/>
      <c r="W691" s="541"/>
      <c r="X691" s="541"/>
      <c r="Y691" s="541"/>
      <c r="Z691" s="541"/>
    </row>
    <row r="692" spans="1:26" ht="15.75" customHeight="1" x14ac:dyDescent="0.25">
      <c r="A692" s="541"/>
      <c r="B692" s="541"/>
      <c r="C692" s="541"/>
      <c r="D692" s="541"/>
      <c r="E692" s="541"/>
      <c r="F692" s="541"/>
      <c r="G692" s="541"/>
      <c r="H692" s="541"/>
      <c r="I692" s="541"/>
      <c r="J692" s="541"/>
      <c r="K692" s="541"/>
      <c r="L692" s="541"/>
      <c r="M692" s="541"/>
      <c r="N692" s="541"/>
      <c r="O692" s="541"/>
      <c r="P692" s="541"/>
      <c r="Q692" s="541"/>
      <c r="R692" s="541"/>
      <c r="S692" s="541"/>
      <c r="T692" s="541"/>
      <c r="U692" s="541"/>
      <c r="V692" s="541"/>
      <c r="W692" s="541"/>
      <c r="X692" s="541"/>
      <c r="Y692" s="541"/>
      <c r="Z692" s="541"/>
    </row>
    <row r="693" spans="1:26" ht="15.75" customHeight="1" x14ac:dyDescent="0.25">
      <c r="A693" s="541"/>
      <c r="B693" s="541"/>
      <c r="C693" s="541"/>
      <c r="D693" s="541"/>
      <c r="E693" s="541"/>
      <c r="F693" s="541"/>
      <c r="G693" s="541"/>
      <c r="H693" s="541"/>
      <c r="I693" s="541"/>
      <c r="J693" s="541"/>
      <c r="K693" s="541"/>
      <c r="L693" s="541"/>
      <c r="M693" s="541"/>
      <c r="N693" s="541"/>
      <c r="O693" s="541"/>
      <c r="P693" s="541"/>
      <c r="Q693" s="541"/>
      <c r="R693" s="541"/>
      <c r="S693" s="541"/>
      <c r="T693" s="541"/>
      <c r="U693" s="541"/>
      <c r="V693" s="541"/>
      <c r="W693" s="541"/>
      <c r="X693" s="541"/>
      <c r="Y693" s="541"/>
      <c r="Z693" s="541"/>
    </row>
    <row r="694" spans="1:26" ht="15.75" customHeight="1" x14ac:dyDescent="0.25">
      <c r="A694" s="541"/>
      <c r="B694" s="541"/>
      <c r="C694" s="541"/>
      <c r="D694" s="541"/>
      <c r="E694" s="541"/>
      <c r="F694" s="541"/>
      <c r="G694" s="541"/>
      <c r="H694" s="541"/>
      <c r="I694" s="541"/>
      <c r="J694" s="541"/>
      <c r="K694" s="541"/>
      <c r="L694" s="541"/>
      <c r="M694" s="541"/>
      <c r="N694" s="541"/>
      <c r="O694" s="541"/>
      <c r="P694" s="541"/>
      <c r="Q694" s="541"/>
      <c r="R694" s="541"/>
      <c r="S694" s="541"/>
      <c r="T694" s="541"/>
      <c r="U694" s="541"/>
      <c r="V694" s="541"/>
      <c r="W694" s="541"/>
      <c r="X694" s="541"/>
      <c r="Y694" s="541"/>
      <c r="Z694" s="541"/>
    </row>
    <row r="695" spans="1:26" ht="15.75" customHeight="1" x14ac:dyDescent="0.25">
      <c r="A695" s="541"/>
      <c r="B695" s="541"/>
      <c r="C695" s="541"/>
      <c r="D695" s="541"/>
      <c r="E695" s="541"/>
      <c r="F695" s="541"/>
      <c r="G695" s="541"/>
      <c r="H695" s="541"/>
      <c r="I695" s="541"/>
      <c r="J695" s="541"/>
      <c r="K695" s="541"/>
      <c r="L695" s="541"/>
      <c r="M695" s="541"/>
      <c r="N695" s="541"/>
      <c r="O695" s="541"/>
      <c r="P695" s="541"/>
      <c r="Q695" s="541"/>
      <c r="R695" s="541"/>
      <c r="S695" s="541"/>
      <c r="T695" s="541"/>
      <c r="U695" s="541"/>
      <c r="V695" s="541"/>
      <c r="W695" s="541"/>
      <c r="X695" s="541"/>
      <c r="Y695" s="541"/>
      <c r="Z695" s="541"/>
    </row>
    <row r="696" spans="1:26" ht="15.75" customHeight="1" x14ac:dyDescent="0.25">
      <c r="A696" s="541"/>
      <c r="B696" s="541"/>
      <c r="C696" s="541"/>
      <c r="D696" s="541"/>
      <c r="E696" s="541"/>
      <c r="F696" s="541"/>
      <c r="G696" s="541"/>
      <c r="H696" s="541"/>
      <c r="I696" s="541"/>
      <c r="J696" s="541"/>
      <c r="K696" s="541"/>
      <c r="L696" s="541"/>
      <c r="M696" s="541"/>
      <c r="N696" s="541"/>
      <c r="O696" s="541"/>
      <c r="P696" s="541"/>
      <c r="Q696" s="541"/>
      <c r="R696" s="541"/>
      <c r="S696" s="541"/>
      <c r="T696" s="541"/>
      <c r="U696" s="541"/>
      <c r="V696" s="541"/>
      <c r="W696" s="541"/>
      <c r="X696" s="541"/>
      <c r="Y696" s="541"/>
      <c r="Z696" s="541"/>
    </row>
    <row r="697" spans="1:26" ht="15.75" customHeight="1" x14ac:dyDescent="0.25">
      <c r="A697" s="541"/>
      <c r="B697" s="541"/>
      <c r="C697" s="541"/>
      <c r="D697" s="541"/>
      <c r="E697" s="541"/>
      <c r="F697" s="541"/>
      <c r="G697" s="541"/>
      <c r="H697" s="541"/>
      <c r="I697" s="541"/>
      <c r="J697" s="541"/>
      <c r="K697" s="541"/>
      <c r="L697" s="541"/>
      <c r="M697" s="541"/>
      <c r="N697" s="541"/>
      <c r="O697" s="541"/>
      <c r="P697" s="541"/>
      <c r="Q697" s="541"/>
      <c r="R697" s="541"/>
      <c r="S697" s="541"/>
      <c r="T697" s="541"/>
      <c r="U697" s="541"/>
      <c r="V697" s="541"/>
      <c r="W697" s="541"/>
      <c r="X697" s="541"/>
      <c r="Y697" s="541"/>
      <c r="Z697" s="541"/>
    </row>
    <row r="698" spans="1:26" ht="15.75" customHeight="1" x14ac:dyDescent="0.25">
      <c r="A698" s="541"/>
      <c r="B698" s="541"/>
      <c r="C698" s="541"/>
      <c r="D698" s="541"/>
      <c r="E698" s="541"/>
      <c r="F698" s="541"/>
      <c r="G698" s="541"/>
      <c r="H698" s="541"/>
      <c r="I698" s="541"/>
      <c r="J698" s="541"/>
      <c r="K698" s="541"/>
      <c r="L698" s="541"/>
      <c r="M698" s="541"/>
      <c r="N698" s="541"/>
      <c r="O698" s="541"/>
      <c r="P698" s="541"/>
      <c r="Q698" s="541"/>
      <c r="R698" s="541"/>
      <c r="S698" s="541"/>
      <c r="T698" s="541"/>
      <c r="U698" s="541"/>
      <c r="V698" s="541"/>
      <c r="W698" s="541"/>
      <c r="X698" s="541"/>
      <c r="Y698" s="541"/>
      <c r="Z698" s="541"/>
    </row>
    <row r="699" spans="1:26" ht="15.75" customHeight="1" x14ac:dyDescent="0.25">
      <c r="A699" s="541"/>
      <c r="B699" s="541"/>
      <c r="C699" s="541"/>
      <c r="D699" s="541"/>
      <c r="E699" s="541"/>
      <c r="F699" s="541"/>
      <c r="G699" s="541"/>
      <c r="H699" s="541"/>
      <c r="I699" s="541"/>
      <c r="J699" s="541"/>
      <c r="K699" s="541"/>
      <c r="L699" s="541"/>
      <c r="M699" s="541"/>
      <c r="N699" s="541"/>
      <c r="O699" s="541"/>
      <c r="P699" s="541"/>
      <c r="Q699" s="541"/>
      <c r="R699" s="541"/>
      <c r="S699" s="541"/>
      <c r="T699" s="541"/>
      <c r="U699" s="541"/>
      <c r="V699" s="541"/>
      <c r="W699" s="541"/>
      <c r="X699" s="541"/>
      <c r="Y699" s="541"/>
      <c r="Z699" s="541"/>
    </row>
    <row r="700" spans="1:26" ht="15.75" customHeight="1" x14ac:dyDescent="0.25">
      <c r="A700" s="541"/>
      <c r="B700" s="541"/>
      <c r="C700" s="541"/>
      <c r="D700" s="541"/>
      <c r="E700" s="541"/>
      <c r="F700" s="541"/>
      <c r="G700" s="541"/>
      <c r="H700" s="541"/>
      <c r="I700" s="541"/>
      <c r="J700" s="541"/>
      <c r="K700" s="541"/>
      <c r="L700" s="541"/>
      <c r="M700" s="541"/>
      <c r="N700" s="541"/>
      <c r="O700" s="541"/>
      <c r="P700" s="541"/>
      <c r="Q700" s="541"/>
      <c r="R700" s="541"/>
      <c r="S700" s="541"/>
      <c r="T700" s="541"/>
      <c r="U700" s="541"/>
      <c r="V700" s="541"/>
      <c r="W700" s="541"/>
      <c r="X700" s="541"/>
      <c r="Y700" s="541"/>
      <c r="Z700" s="541"/>
    </row>
    <row r="701" spans="1:26" ht="15.75" customHeight="1" x14ac:dyDescent="0.25">
      <c r="A701" s="541"/>
      <c r="B701" s="541"/>
      <c r="C701" s="541"/>
      <c r="D701" s="541"/>
      <c r="E701" s="541"/>
      <c r="F701" s="541"/>
      <c r="G701" s="541"/>
      <c r="H701" s="541"/>
      <c r="I701" s="541"/>
      <c r="J701" s="541"/>
      <c r="K701" s="541"/>
      <c r="L701" s="541"/>
      <c r="M701" s="541"/>
      <c r="N701" s="541"/>
      <c r="O701" s="541"/>
      <c r="P701" s="541"/>
      <c r="Q701" s="541"/>
      <c r="R701" s="541"/>
      <c r="S701" s="541"/>
      <c r="T701" s="541"/>
      <c r="U701" s="541"/>
      <c r="V701" s="541"/>
      <c r="W701" s="541"/>
      <c r="X701" s="541"/>
      <c r="Y701" s="541"/>
      <c r="Z701" s="541"/>
    </row>
    <row r="702" spans="1:26" ht="15.75" customHeight="1" x14ac:dyDescent="0.25">
      <c r="A702" s="541"/>
      <c r="B702" s="541"/>
      <c r="C702" s="541"/>
      <c r="D702" s="541"/>
      <c r="E702" s="541"/>
      <c r="F702" s="541"/>
      <c r="G702" s="541"/>
      <c r="H702" s="541"/>
      <c r="I702" s="541"/>
      <c r="J702" s="541"/>
      <c r="K702" s="541"/>
      <c r="L702" s="541"/>
      <c r="M702" s="541"/>
      <c r="N702" s="541"/>
      <c r="O702" s="541"/>
      <c r="P702" s="541"/>
      <c r="Q702" s="541"/>
      <c r="R702" s="541"/>
      <c r="S702" s="541"/>
      <c r="T702" s="541"/>
      <c r="U702" s="541"/>
      <c r="V702" s="541"/>
      <c r="W702" s="541"/>
      <c r="X702" s="541"/>
      <c r="Y702" s="541"/>
      <c r="Z702" s="541"/>
    </row>
    <row r="703" spans="1:26" ht="15.75" customHeight="1" x14ac:dyDescent="0.25">
      <c r="A703" s="541"/>
      <c r="B703" s="541"/>
      <c r="C703" s="541"/>
      <c r="D703" s="541"/>
      <c r="E703" s="541"/>
      <c r="F703" s="541"/>
      <c r="G703" s="541"/>
      <c r="H703" s="541"/>
      <c r="I703" s="541"/>
      <c r="J703" s="541"/>
      <c r="K703" s="541"/>
      <c r="L703" s="541"/>
      <c r="M703" s="541"/>
      <c r="N703" s="541"/>
      <c r="O703" s="541"/>
      <c r="P703" s="541"/>
      <c r="Q703" s="541"/>
      <c r="R703" s="541"/>
      <c r="S703" s="541"/>
      <c r="T703" s="541"/>
      <c r="U703" s="541"/>
      <c r="V703" s="541"/>
      <c r="W703" s="541"/>
      <c r="X703" s="541"/>
      <c r="Y703" s="541"/>
      <c r="Z703" s="541"/>
    </row>
    <row r="704" spans="1:26" ht="15.75" customHeight="1" x14ac:dyDescent="0.25">
      <c r="A704" s="541"/>
      <c r="B704" s="541"/>
      <c r="C704" s="541"/>
      <c r="D704" s="541"/>
      <c r="E704" s="541"/>
      <c r="F704" s="541"/>
      <c r="G704" s="541"/>
      <c r="H704" s="541"/>
      <c r="I704" s="541"/>
      <c r="J704" s="541"/>
      <c r="K704" s="541"/>
      <c r="L704" s="541"/>
      <c r="M704" s="541"/>
      <c r="N704" s="541"/>
      <c r="O704" s="541"/>
      <c r="P704" s="541"/>
      <c r="Q704" s="541"/>
      <c r="R704" s="541"/>
      <c r="S704" s="541"/>
      <c r="T704" s="541"/>
      <c r="U704" s="541"/>
      <c r="V704" s="541"/>
      <c r="W704" s="541"/>
      <c r="X704" s="541"/>
      <c r="Y704" s="541"/>
      <c r="Z704" s="541"/>
    </row>
    <row r="705" spans="1:26" ht="15.75" customHeight="1" x14ac:dyDescent="0.25">
      <c r="A705" s="541"/>
      <c r="B705" s="541"/>
      <c r="C705" s="541"/>
      <c r="D705" s="541"/>
      <c r="E705" s="541"/>
      <c r="F705" s="541"/>
      <c r="G705" s="541"/>
      <c r="H705" s="541"/>
      <c r="I705" s="541"/>
      <c r="J705" s="541"/>
      <c r="K705" s="541"/>
      <c r="L705" s="541"/>
      <c r="M705" s="541"/>
      <c r="N705" s="541"/>
      <c r="O705" s="541"/>
      <c r="P705" s="541"/>
      <c r="Q705" s="541"/>
      <c r="R705" s="541"/>
      <c r="S705" s="541"/>
      <c r="T705" s="541"/>
      <c r="U705" s="541"/>
      <c r="V705" s="541"/>
      <c r="W705" s="541"/>
      <c r="X705" s="541"/>
      <c r="Y705" s="541"/>
      <c r="Z705" s="541"/>
    </row>
    <row r="706" spans="1:26" ht="15.75" customHeight="1" x14ac:dyDescent="0.25">
      <c r="A706" s="541"/>
      <c r="B706" s="541"/>
      <c r="C706" s="541"/>
      <c r="D706" s="541"/>
      <c r="E706" s="541"/>
      <c r="F706" s="541"/>
      <c r="G706" s="541"/>
      <c r="H706" s="541"/>
      <c r="I706" s="541"/>
      <c r="J706" s="541"/>
      <c r="K706" s="541"/>
      <c r="L706" s="541"/>
      <c r="M706" s="541"/>
      <c r="N706" s="541"/>
      <c r="O706" s="541"/>
      <c r="P706" s="541"/>
      <c r="Q706" s="541"/>
      <c r="R706" s="541"/>
      <c r="S706" s="541"/>
      <c r="T706" s="541"/>
      <c r="U706" s="541"/>
      <c r="V706" s="541"/>
      <c r="W706" s="541"/>
      <c r="X706" s="541"/>
      <c r="Y706" s="541"/>
      <c r="Z706" s="541"/>
    </row>
    <row r="707" spans="1:26" ht="15.75" customHeight="1" x14ac:dyDescent="0.25">
      <c r="A707" s="541"/>
      <c r="B707" s="541"/>
      <c r="C707" s="541"/>
      <c r="D707" s="541"/>
      <c r="E707" s="541"/>
      <c r="F707" s="541"/>
      <c r="G707" s="541"/>
      <c r="H707" s="541"/>
      <c r="I707" s="541"/>
      <c r="J707" s="541"/>
      <c r="K707" s="541"/>
      <c r="L707" s="541"/>
      <c r="M707" s="541"/>
      <c r="N707" s="541"/>
      <c r="O707" s="541"/>
      <c r="P707" s="541"/>
      <c r="Q707" s="541"/>
      <c r="R707" s="541"/>
      <c r="S707" s="541"/>
      <c r="T707" s="541"/>
      <c r="U707" s="541"/>
      <c r="V707" s="541"/>
      <c r="W707" s="541"/>
      <c r="X707" s="541"/>
      <c r="Y707" s="541"/>
      <c r="Z707" s="541"/>
    </row>
    <row r="708" spans="1:26" ht="15.75" customHeight="1" x14ac:dyDescent="0.25">
      <c r="A708" s="541"/>
      <c r="B708" s="541"/>
      <c r="C708" s="541"/>
      <c r="D708" s="541"/>
      <c r="E708" s="541"/>
      <c r="F708" s="541"/>
      <c r="G708" s="541"/>
      <c r="H708" s="541"/>
      <c r="I708" s="541"/>
      <c r="J708" s="541"/>
      <c r="K708" s="541"/>
      <c r="L708" s="541"/>
      <c r="M708" s="541"/>
      <c r="N708" s="541"/>
      <c r="O708" s="541"/>
      <c r="P708" s="541"/>
      <c r="Q708" s="541"/>
      <c r="R708" s="541"/>
      <c r="S708" s="541"/>
      <c r="T708" s="541"/>
      <c r="U708" s="541"/>
      <c r="V708" s="541"/>
      <c r="W708" s="541"/>
      <c r="X708" s="541"/>
      <c r="Y708" s="541"/>
      <c r="Z708" s="541"/>
    </row>
    <row r="709" spans="1:26" ht="15.75" customHeight="1" x14ac:dyDescent="0.25">
      <c r="A709" s="541"/>
      <c r="B709" s="541"/>
      <c r="C709" s="541"/>
      <c r="D709" s="541"/>
      <c r="E709" s="541"/>
      <c r="F709" s="541"/>
      <c r="G709" s="541"/>
      <c r="H709" s="541"/>
      <c r="I709" s="541"/>
      <c r="J709" s="541"/>
      <c r="K709" s="541"/>
      <c r="L709" s="541"/>
      <c r="M709" s="541"/>
      <c r="N709" s="541"/>
      <c r="O709" s="541"/>
      <c r="P709" s="541"/>
      <c r="Q709" s="541"/>
      <c r="R709" s="541"/>
      <c r="S709" s="541"/>
      <c r="T709" s="541"/>
      <c r="U709" s="541"/>
      <c r="V709" s="541"/>
      <c r="W709" s="541"/>
      <c r="X709" s="541"/>
      <c r="Y709" s="541"/>
      <c r="Z709" s="541"/>
    </row>
    <row r="710" spans="1:26" ht="15.75" customHeight="1" x14ac:dyDescent="0.25">
      <c r="A710" s="541"/>
      <c r="B710" s="541"/>
      <c r="C710" s="541"/>
      <c r="D710" s="541"/>
      <c r="E710" s="541"/>
      <c r="F710" s="541"/>
      <c r="G710" s="541"/>
      <c r="H710" s="541"/>
      <c r="I710" s="541"/>
      <c r="J710" s="541"/>
      <c r="K710" s="541"/>
      <c r="L710" s="541"/>
      <c r="M710" s="541"/>
      <c r="N710" s="541"/>
      <c r="O710" s="541"/>
      <c r="P710" s="541"/>
      <c r="Q710" s="541"/>
      <c r="R710" s="541"/>
      <c r="S710" s="541"/>
      <c r="T710" s="541"/>
      <c r="U710" s="541"/>
      <c r="V710" s="541"/>
      <c r="W710" s="541"/>
      <c r="X710" s="541"/>
      <c r="Y710" s="541"/>
      <c r="Z710" s="541"/>
    </row>
    <row r="711" spans="1:26" ht="15.75" customHeight="1" x14ac:dyDescent="0.25">
      <c r="A711" s="541"/>
      <c r="B711" s="541"/>
      <c r="C711" s="541"/>
      <c r="D711" s="541"/>
      <c r="E711" s="541"/>
      <c r="F711" s="541"/>
      <c r="G711" s="541"/>
      <c r="H711" s="541"/>
      <c r="I711" s="541"/>
      <c r="J711" s="541"/>
      <c r="K711" s="541"/>
      <c r="L711" s="541"/>
      <c r="M711" s="541"/>
      <c r="N711" s="541"/>
      <c r="O711" s="541"/>
      <c r="P711" s="541"/>
      <c r="Q711" s="541"/>
      <c r="R711" s="541"/>
      <c r="S711" s="541"/>
      <c r="T711" s="541"/>
      <c r="U711" s="541"/>
      <c r="V711" s="541"/>
      <c r="W711" s="541"/>
      <c r="X711" s="541"/>
      <c r="Y711" s="541"/>
      <c r="Z711" s="541"/>
    </row>
    <row r="712" spans="1:26" ht="15.75" customHeight="1" x14ac:dyDescent="0.25">
      <c r="A712" s="541"/>
      <c r="B712" s="541"/>
      <c r="C712" s="541"/>
      <c r="D712" s="541"/>
      <c r="E712" s="541"/>
      <c r="F712" s="541"/>
      <c r="G712" s="541"/>
      <c r="H712" s="541"/>
      <c r="I712" s="541"/>
      <c r="J712" s="541"/>
      <c r="K712" s="541"/>
      <c r="L712" s="541"/>
      <c r="M712" s="541"/>
      <c r="N712" s="541"/>
      <c r="O712" s="541"/>
      <c r="P712" s="541"/>
      <c r="Q712" s="541"/>
      <c r="R712" s="541"/>
      <c r="S712" s="541"/>
      <c r="T712" s="541"/>
      <c r="U712" s="541"/>
      <c r="V712" s="541"/>
      <c r="W712" s="541"/>
      <c r="X712" s="541"/>
      <c r="Y712" s="541"/>
      <c r="Z712" s="541"/>
    </row>
    <row r="713" spans="1:26" ht="15.75" customHeight="1" x14ac:dyDescent="0.25">
      <c r="A713" s="541"/>
      <c r="B713" s="541"/>
      <c r="C713" s="541"/>
      <c r="D713" s="541"/>
      <c r="E713" s="541"/>
      <c r="F713" s="541"/>
      <c r="G713" s="541"/>
      <c r="H713" s="541"/>
      <c r="I713" s="541"/>
      <c r="J713" s="541"/>
      <c r="K713" s="541"/>
      <c r="L713" s="541"/>
      <c r="M713" s="541"/>
      <c r="N713" s="541"/>
      <c r="O713" s="541"/>
      <c r="P713" s="541"/>
      <c r="Q713" s="541"/>
      <c r="R713" s="541"/>
      <c r="S713" s="541"/>
      <c r="T713" s="541"/>
      <c r="U713" s="541"/>
      <c r="V713" s="541"/>
      <c r="W713" s="541"/>
      <c r="X713" s="541"/>
      <c r="Y713" s="541"/>
      <c r="Z713" s="541"/>
    </row>
    <row r="714" spans="1:26" ht="15.75" customHeight="1" x14ac:dyDescent="0.25">
      <c r="A714" s="541"/>
      <c r="B714" s="541"/>
      <c r="C714" s="541"/>
      <c r="D714" s="541"/>
      <c r="E714" s="541"/>
      <c r="F714" s="541"/>
      <c r="G714" s="541"/>
      <c r="H714" s="541"/>
      <c r="I714" s="541"/>
      <c r="J714" s="541"/>
      <c r="K714" s="541"/>
      <c r="L714" s="541"/>
      <c r="M714" s="541"/>
      <c r="N714" s="541"/>
      <c r="O714" s="541"/>
      <c r="P714" s="541"/>
      <c r="Q714" s="541"/>
      <c r="R714" s="541"/>
      <c r="S714" s="541"/>
      <c r="T714" s="541"/>
      <c r="U714" s="541"/>
      <c r="V714" s="541"/>
      <c r="W714" s="541"/>
      <c r="X714" s="541"/>
      <c r="Y714" s="541"/>
      <c r="Z714" s="541"/>
    </row>
    <row r="715" spans="1:26" ht="15.75" customHeight="1" x14ac:dyDescent="0.25">
      <c r="A715" s="541"/>
      <c r="B715" s="541"/>
      <c r="C715" s="541"/>
      <c r="D715" s="541"/>
      <c r="E715" s="541"/>
      <c r="F715" s="541"/>
      <c r="G715" s="541"/>
      <c r="H715" s="541"/>
      <c r="I715" s="541"/>
      <c r="J715" s="541"/>
      <c r="K715" s="541"/>
      <c r="L715" s="541"/>
      <c r="M715" s="541"/>
      <c r="N715" s="541"/>
      <c r="O715" s="541"/>
      <c r="P715" s="541"/>
      <c r="Q715" s="541"/>
      <c r="R715" s="541"/>
      <c r="S715" s="541"/>
      <c r="T715" s="541"/>
      <c r="U715" s="541"/>
      <c r="V715" s="541"/>
      <c r="W715" s="541"/>
      <c r="X715" s="541"/>
      <c r="Y715" s="541"/>
      <c r="Z715" s="541"/>
    </row>
    <row r="716" spans="1:26" ht="15.75" customHeight="1" x14ac:dyDescent="0.25">
      <c r="A716" s="541"/>
      <c r="B716" s="541"/>
      <c r="C716" s="541"/>
      <c r="D716" s="541"/>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row>
    <row r="717" spans="1:26" ht="15.75" customHeight="1" x14ac:dyDescent="0.25">
      <c r="A717" s="541"/>
      <c r="B717" s="541"/>
      <c r="C717" s="541"/>
      <c r="D717" s="541"/>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row>
    <row r="718" spans="1:26" ht="15.75" customHeight="1" x14ac:dyDescent="0.25">
      <c r="A718" s="541"/>
      <c r="B718" s="541"/>
      <c r="C718" s="541"/>
      <c r="D718" s="541"/>
      <c r="E718" s="541"/>
      <c r="F718" s="541"/>
      <c r="G718" s="541"/>
      <c r="H718" s="541"/>
      <c r="I718" s="541"/>
      <c r="J718" s="541"/>
      <c r="K718" s="541"/>
      <c r="L718" s="541"/>
      <c r="M718" s="541"/>
      <c r="N718" s="541"/>
      <c r="O718" s="541"/>
      <c r="P718" s="541"/>
      <c r="Q718" s="541"/>
      <c r="R718" s="541"/>
      <c r="S718" s="541"/>
      <c r="T718" s="541"/>
      <c r="U718" s="541"/>
      <c r="V718" s="541"/>
      <c r="W718" s="541"/>
      <c r="X718" s="541"/>
      <c r="Y718" s="541"/>
      <c r="Z718" s="541"/>
    </row>
    <row r="719" spans="1:26" ht="15.75" customHeight="1" x14ac:dyDescent="0.25">
      <c r="A719" s="541"/>
      <c r="B719" s="541"/>
      <c r="C719" s="541"/>
      <c r="D719" s="541"/>
      <c r="E719" s="541"/>
      <c r="F719" s="541"/>
      <c r="G719" s="541"/>
      <c r="H719" s="541"/>
      <c r="I719" s="541"/>
      <c r="J719" s="541"/>
      <c r="K719" s="541"/>
      <c r="L719" s="541"/>
      <c r="M719" s="541"/>
      <c r="N719" s="541"/>
      <c r="O719" s="541"/>
      <c r="P719" s="541"/>
      <c r="Q719" s="541"/>
      <c r="R719" s="541"/>
      <c r="S719" s="541"/>
      <c r="T719" s="541"/>
      <c r="U719" s="541"/>
      <c r="V719" s="541"/>
      <c r="W719" s="541"/>
      <c r="X719" s="541"/>
      <c r="Y719" s="541"/>
      <c r="Z719" s="541"/>
    </row>
    <row r="720" spans="1:26" ht="15.75" customHeight="1" x14ac:dyDescent="0.25">
      <c r="A720" s="541"/>
      <c r="B720" s="541"/>
      <c r="C720" s="541"/>
      <c r="D720" s="541"/>
      <c r="E720" s="541"/>
      <c r="F720" s="541"/>
      <c r="G720" s="541"/>
      <c r="H720" s="541"/>
      <c r="I720" s="541"/>
      <c r="J720" s="541"/>
      <c r="K720" s="541"/>
      <c r="L720" s="541"/>
      <c r="M720" s="541"/>
      <c r="N720" s="541"/>
      <c r="O720" s="541"/>
      <c r="P720" s="541"/>
      <c r="Q720" s="541"/>
      <c r="R720" s="541"/>
      <c r="S720" s="541"/>
      <c r="T720" s="541"/>
      <c r="U720" s="541"/>
      <c r="V720" s="541"/>
      <c r="W720" s="541"/>
      <c r="X720" s="541"/>
      <c r="Y720" s="541"/>
      <c r="Z720" s="541"/>
    </row>
    <row r="721" spans="1:26" ht="15.75" customHeight="1" x14ac:dyDescent="0.25">
      <c r="A721" s="541"/>
      <c r="B721" s="541"/>
      <c r="C721" s="541"/>
      <c r="D721" s="541"/>
      <c r="E721" s="541"/>
      <c r="F721" s="541"/>
      <c r="G721" s="541"/>
      <c r="H721" s="541"/>
      <c r="I721" s="541"/>
      <c r="J721" s="541"/>
      <c r="K721" s="541"/>
      <c r="L721" s="541"/>
      <c r="M721" s="541"/>
      <c r="N721" s="541"/>
      <c r="O721" s="541"/>
      <c r="P721" s="541"/>
      <c r="Q721" s="541"/>
      <c r="R721" s="541"/>
      <c r="S721" s="541"/>
      <c r="T721" s="541"/>
      <c r="U721" s="541"/>
      <c r="V721" s="541"/>
      <c r="W721" s="541"/>
      <c r="X721" s="541"/>
      <c r="Y721" s="541"/>
      <c r="Z721" s="541"/>
    </row>
    <row r="722" spans="1:26" ht="15.75" customHeight="1" x14ac:dyDescent="0.25">
      <c r="A722" s="541"/>
      <c r="B722" s="541"/>
      <c r="C722" s="541"/>
      <c r="D722" s="541"/>
      <c r="E722" s="541"/>
      <c r="F722" s="541"/>
      <c r="G722" s="541"/>
      <c r="H722" s="541"/>
      <c r="I722" s="541"/>
      <c r="J722" s="541"/>
      <c r="K722" s="541"/>
      <c r="L722" s="541"/>
      <c r="M722" s="541"/>
      <c r="N722" s="541"/>
      <c r="O722" s="541"/>
      <c r="P722" s="541"/>
      <c r="Q722" s="541"/>
      <c r="R722" s="541"/>
      <c r="S722" s="541"/>
      <c r="T722" s="541"/>
      <c r="U722" s="541"/>
      <c r="V722" s="541"/>
      <c r="W722" s="541"/>
      <c r="X722" s="541"/>
      <c r="Y722" s="541"/>
      <c r="Z722" s="541"/>
    </row>
    <row r="723" spans="1:26" ht="15.75" customHeight="1" x14ac:dyDescent="0.25">
      <c r="A723" s="541"/>
      <c r="B723" s="541"/>
      <c r="C723" s="541"/>
      <c r="D723" s="541"/>
      <c r="E723" s="541"/>
      <c r="F723" s="541"/>
      <c r="G723" s="541"/>
      <c r="H723" s="541"/>
      <c r="I723" s="541"/>
      <c r="J723" s="541"/>
      <c r="K723" s="541"/>
      <c r="L723" s="541"/>
      <c r="M723" s="541"/>
      <c r="N723" s="541"/>
      <c r="O723" s="541"/>
      <c r="P723" s="541"/>
      <c r="Q723" s="541"/>
      <c r="R723" s="541"/>
      <c r="S723" s="541"/>
      <c r="T723" s="541"/>
      <c r="U723" s="541"/>
      <c r="V723" s="541"/>
      <c r="W723" s="541"/>
      <c r="X723" s="541"/>
      <c r="Y723" s="541"/>
      <c r="Z723" s="541"/>
    </row>
    <row r="724" spans="1:26" ht="15.75" customHeight="1" x14ac:dyDescent="0.25">
      <c r="A724" s="541"/>
      <c r="B724" s="541"/>
      <c r="C724" s="541"/>
      <c r="D724" s="541"/>
      <c r="E724" s="541"/>
      <c r="F724" s="541"/>
      <c r="G724" s="541"/>
      <c r="H724" s="541"/>
      <c r="I724" s="541"/>
      <c r="J724" s="541"/>
      <c r="K724" s="541"/>
      <c r="L724" s="541"/>
      <c r="M724" s="541"/>
      <c r="N724" s="541"/>
      <c r="O724" s="541"/>
      <c r="P724" s="541"/>
      <c r="Q724" s="541"/>
      <c r="R724" s="541"/>
      <c r="S724" s="541"/>
      <c r="T724" s="541"/>
      <c r="U724" s="541"/>
      <c r="V724" s="541"/>
      <c r="W724" s="541"/>
      <c r="X724" s="541"/>
      <c r="Y724" s="541"/>
      <c r="Z724" s="541"/>
    </row>
    <row r="725" spans="1:26" ht="15.75" customHeight="1" x14ac:dyDescent="0.25">
      <c r="A725" s="541"/>
      <c r="B725" s="541"/>
      <c r="C725" s="541"/>
      <c r="D725" s="541"/>
      <c r="E725" s="541"/>
      <c r="F725" s="541"/>
      <c r="G725" s="541"/>
      <c r="H725" s="541"/>
      <c r="I725" s="541"/>
      <c r="J725" s="541"/>
      <c r="K725" s="541"/>
      <c r="L725" s="541"/>
      <c r="M725" s="541"/>
      <c r="N725" s="541"/>
      <c r="O725" s="541"/>
      <c r="P725" s="541"/>
      <c r="Q725" s="541"/>
      <c r="R725" s="541"/>
      <c r="S725" s="541"/>
      <c r="T725" s="541"/>
      <c r="U725" s="541"/>
      <c r="V725" s="541"/>
      <c r="W725" s="541"/>
      <c r="X725" s="541"/>
      <c r="Y725" s="541"/>
      <c r="Z725" s="541"/>
    </row>
    <row r="726" spans="1:26" ht="15.75" customHeight="1" x14ac:dyDescent="0.25">
      <c r="A726" s="541"/>
      <c r="B726" s="541"/>
      <c r="C726" s="541"/>
      <c r="D726" s="541"/>
      <c r="E726" s="541"/>
      <c r="F726" s="541"/>
      <c r="G726" s="541"/>
      <c r="H726" s="541"/>
      <c r="I726" s="541"/>
      <c r="J726" s="541"/>
      <c r="K726" s="541"/>
      <c r="L726" s="541"/>
      <c r="M726" s="541"/>
      <c r="N726" s="541"/>
      <c r="O726" s="541"/>
      <c r="P726" s="541"/>
      <c r="Q726" s="541"/>
      <c r="R726" s="541"/>
      <c r="S726" s="541"/>
      <c r="T726" s="541"/>
      <c r="U726" s="541"/>
      <c r="V726" s="541"/>
      <c r="W726" s="541"/>
      <c r="X726" s="541"/>
      <c r="Y726" s="541"/>
      <c r="Z726" s="541"/>
    </row>
    <row r="727" spans="1:26" ht="15.75" customHeight="1" x14ac:dyDescent="0.25">
      <c r="A727" s="541"/>
      <c r="B727" s="541"/>
      <c r="C727" s="541"/>
      <c r="D727" s="541"/>
      <c r="E727" s="541"/>
      <c r="F727" s="541"/>
      <c r="G727" s="541"/>
      <c r="H727" s="541"/>
      <c r="I727" s="541"/>
      <c r="J727" s="541"/>
      <c r="K727" s="541"/>
      <c r="L727" s="541"/>
      <c r="M727" s="541"/>
      <c r="N727" s="541"/>
      <c r="O727" s="541"/>
      <c r="P727" s="541"/>
      <c r="Q727" s="541"/>
      <c r="R727" s="541"/>
      <c r="S727" s="541"/>
      <c r="T727" s="541"/>
      <c r="U727" s="541"/>
      <c r="V727" s="541"/>
      <c r="W727" s="541"/>
      <c r="X727" s="541"/>
      <c r="Y727" s="541"/>
      <c r="Z727" s="541"/>
    </row>
    <row r="728" spans="1:26" ht="15.75" customHeight="1" x14ac:dyDescent="0.25">
      <c r="A728" s="541"/>
      <c r="B728" s="541"/>
      <c r="C728" s="541"/>
      <c r="D728" s="541"/>
      <c r="E728" s="541"/>
      <c r="F728" s="541"/>
      <c r="G728" s="541"/>
      <c r="H728" s="541"/>
      <c r="I728" s="541"/>
      <c r="J728" s="541"/>
      <c r="K728" s="541"/>
      <c r="L728" s="541"/>
      <c r="M728" s="541"/>
      <c r="N728" s="541"/>
      <c r="O728" s="541"/>
      <c r="P728" s="541"/>
      <c r="Q728" s="541"/>
      <c r="R728" s="541"/>
      <c r="S728" s="541"/>
      <c r="T728" s="541"/>
      <c r="U728" s="541"/>
      <c r="V728" s="541"/>
      <c r="W728" s="541"/>
      <c r="X728" s="541"/>
      <c r="Y728" s="541"/>
      <c r="Z728" s="541"/>
    </row>
    <row r="729" spans="1:26" ht="15.75" customHeight="1" x14ac:dyDescent="0.25">
      <c r="A729" s="541"/>
      <c r="B729" s="541"/>
      <c r="C729" s="541"/>
      <c r="D729" s="541"/>
      <c r="E729" s="541"/>
      <c r="F729" s="541"/>
      <c r="G729" s="541"/>
      <c r="H729" s="541"/>
      <c r="I729" s="541"/>
      <c r="J729" s="541"/>
      <c r="K729" s="541"/>
      <c r="L729" s="541"/>
      <c r="M729" s="541"/>
      <c r="N729" s="541"/>
      <c r="O729" s="541"/>
      <c r="P729" s="541"/>
      <c r="Q729" s="541"/>
      <c r="R729" s="541"/>
      <c r="S729" s="541"/>
      <c r="T729" s="541"/>
      <c r="U729" s="541"/>
      <c r="V729" s="541"/>
      <c r="W729" s="541"/>
      <c r="X729" s="541"/>
      <c r="Y729" s="541"/>
      <c r="Z729" s="541"/>
    </row>
    <row r="730" spans="1:26" ht="15.75" customHeight="1" x14ac:dyDescent="0.25">
      <c r="A730" s="541"/>
      <c r="B730" s="541"/>
      <c r="C730" s="541"/>
      <c r="D730" s="541"/>
      <c r="E730" s="541"/>
      <c r="F730" s="541"/>
      <c r="G730" s="541"/>
      <c r="H730" s="541"/>
      <c r="I730" s="541"/>
      <c r="J730" s="541"/>
      <c r="K730" s="541"/>
      <c r="L730" s="541"/>
      <c r="M730" s="541"/>
      <c r="N730" s="541"/>
      <c r="O730" s="541"/>
      <c r="P730" s="541"/>
      <c r="Q730" s="541"/>
      <c r="R730" s="541"/>
      <c r="S730" s="541"/>
      <c r="T730" s="541"/>
      <c r="U730" s="541"/>
      <c r="V730" s="541"/>
      <c r="W730" s="541"/>
      <c r="X730" s="541"/>
      <c r="Y730" s="541"/>
      <c r="Z730" s="541"/>
    </row>
    <row r="731" spans="1:26" ht="15.75" customHeight="1" x14ac:dyDescent="0.25">
      <c r="A731" s="541"/>
      <c r="B731" s="541"/>
      <c r="C731" s="541"/>
      <c r="D731" s="541"/>
      <c r="E731" s="541"/>
      <c r="F731" s="541"/>
      <c r="G731" s="541"/>
      <c r="H731" s="541"/>
      <c r="I731" s="541"/>
      <c r="J731" s="541"/>
      <c r="K731" s="541"/>
      <c r="L731" s="541"/>
      <c r="M731" s="541"/>
      <c r="N731" s="541"/>
      <c r="O731" s="541"/>
      <c r="P731" s="541"/>
      <c r="Q731" s="541"/>
      <c r="R731" s="541"/>
      <c r="S731" s="541"/>
      <c r="T731" s="541"/>
      <c r="U731" s="541"/>
      <c r="V731" s="541"/>
      <c r="W731" s="541"/>
      <c r="X731" s="541"/>
      <c r="Y731" s="541"/>
      <c r="Z731" s="541"/>
    </row>
    <row r="732" spans="1:26" ht="15.75" customHeight="1" x14ac:dyDescent="0.25">
      <c r="A732" s="541"/>
      <c r="B732" s="541"/>
      <c r="C732" s="541"/>
      <c r="D732" s="541"/>
      <c r="E732" s="541"/>
      <c r="F732" s="541"/>
      <c r="G732" s="541"/>
      <c r="H732" s="541"/>
      <c r="I732" s="541"/>
      <c r="J732" s="541"/>
      <c r="K732" s="541"/>
      <c r="L732" s="541"/>
      <c r="M732" s="541"/>
      <c r="N732" s="541"/>
      <c r="O732" s="541"/>
      <c r="P732" s="541"/>
      <c r="Q732" s="541"/>
      <c r="R732" s="541"/>
      <c r="S732" s="541"/>
      <c r="T732" s="541"/>
      <c r="U732" s="541"/>
      <c r="V732" s="541"/>
      <c r="W732" s="541"/>
      <c r="X732" s="541"/>
      <c r="Y732" s="541"/>
      <c r="Z732" s="541"/>
    </row>
    <row r="733" spans="1:26" ht="15.75" customHeight="1" x14ac:dyDescent="0.25">
      <c r="A733" s="541"/>
      <c r="B733" s="541"/>
      <c r="C733" s="541"/>
      <c r="D733" s="541"/>
      <c r="E733" s="541"/>
      <c r="F733" s="541"/>
      <c r="G733" s="541"/>
      <c r="H733" s="541"/>
      <c r="I733" s="541"/>
      <c r="J733" s="541"/>
      <c r="K733" s="541"/>
      <c r="L733" s="541"/>
      <c r="M733" s="541"/>
      <c r="N733" s="541"/>
      <c r="O733" s="541"/>
      <c r="P733" s="541"/>
      <c r="Q733" s="541"/>
      <c r="R733" s="541"/>
      <c r="S733" s="541"/>
      <c r="T733" s="541"/>
      <c r="U733" s="541"/>
      <c r="V733" s="541"/>
      <c r="W733" s="541"/>
      <c r="X733" s="541"/>
      <c r="Y733" s="541"/>
      <c r="Z733" s="541"/>
    </row>
    <row r="734" spans="1:26" ht="15.75" customHeight="1" x14ac:dyDescent="0.25">
      <c r="A734" s="541"/>
      <c r="B734" s="541"/>
      <c r="C734" s="541"/>
      <c r="D734" s="541"/>
      <c r="E734" s="541"/>
      <c r="F734" s="541"/>
      <c r="G734" s="541"/>
      <c r="H734" s="541"/>
      <c r="I734" s="541"/>
      <c r="J734" s="541"/>
      <c r="K734" s="541"/>
      <c r="L734" s="541"/>
      <c r="M734" s="541"/>
      <c r="N734" s="541"/>
      <c r="O734" s="541"/>
      <c r="P734" s="541"/>
      <c r="Q734" s="541"/>
      <c r="R734" s="541"/>
      <c r="S734" s="541"/>
      <c r="T734" s="541"/>
      <c r="U734" s="541"/>
      <c r="V734" s="541"/>
      <c r="W734" s="541"/>
      <c r="X734" s="541"/>
      <c r="Y734" s="541"/>
      <c r="Z734" s="541"/>
    </row>
    <row r="735" spans="1:26" ht="15.75" customHeight="1" x14ac:dyDescent="0.25">
      <c r="A735" s="541"/>
      <c r="B735" s="541"/>
      <c r="C735" s="541"/>
      <c r="D735" s="541"/>
      <c r="E735" s="541"/>
      <c r="F735" s="541"/>
      <c r="G735" s="541"/>
      <c r="H735" s="541"/>
      <c r="I735" s="541"/>
      <c r="J735" s="541"/>
      <c r="K735" s="541"/>
      <c r="L735" s="541"/>
      <c r="M735" s="541"/>
      <c r="N735" s="541"/>
      <c r="O735" s="541"/>
      <c r="P735" s="541"/>
      <c r="Q735" s="541"/>
      <c r="R735" s="541"/>
      <c r="S735" s="541"/>
      <c r="T735" s="541"/>
      <c r="U735" s="541"/>
      <c r="V735" s="541"/>
      <c r="W735" s="541"/>
      <c r="X735" s="541"/>
      <c r="Y735" s="541"/>
      <c r="Z735" s="541"/>
    </row>
    <row r="736" spans="1:26" ht="15.75" customHeight="1" x14ac:dyDescent="0.25">
      <c r="A736" s="541"/>
      <c r="B736" s="541"/>
      <c r="C736" s="541"/>
      <c r="D736" s="541"/>
      <c r="E736" s="541"/>
      <c r="F736" s="541"/>
      <c r="G736" s="541"/>
      <c r="H736" s="541"/>
      <c r="I736" s="541"/>
      <c r="J736" s="541"/>
      <c r="K736" s="541"/>
      <c r="L736" s="541"/>
      <c r="M736" s="541"/>
      <c r="N736" s="541"/>
      <c r="O736" s="541"/>
      <c r="P736" s="541"/>
      <c r="Q736" s="541"/>
      <c r="R736" s="541"/>
      <c r="S736" s="541"/>
      <c r="T736" s="541"/>
      <c r="U736" s="541"/>
      <c r="V736" s="541"/>
      <c r="W736" s="541"/>
      <c r="X736" s="541"/>
      <c r="Y736" s="541"/>
      <c r="Z736" s="541"/>
    </row>
    <row r="737" spans="1:26" ht="15.75" customHeight="1" x14ac:dyDescent="0.25">
      <c r="A737" s="541"/>
      <c r="B737" s="541"/>
      <c r="C737" s="541"/>
      <c r="D737" s="541"/>
      <c r="E737" s="541"/>
      <c r="F737" s="541"/>
      <c r="G737" s="541"/>
      <c r="H737" s="541"/>
      <c r="I737" s="541"/>
      <c r="J737" s="541"/>
      <c r="K737" s="541"/>
      <c r="L737" s="541"/>
      <c r="M737" s="541"/>
      <c r="N737" s="541"/>
      <c r="O737" s="541"/>
      <c r="P737" s="541"/>
      <c r="Q737" s="541"/>
      <c r="R737" s="541"/>
      <c r="S737" s="541"/>
      <c r="T737" s="541"/>
      <c r="U737" s="541"/>
      <c r="V737" s="541"/>
      <c r="W737" s="541"/>
      <c r="X737" s="541"/>
      <c r="Y737" s="541"/>
      <c r="Z737" s="541"/>
    </row>
    <row r="738" spans="1:26" ht="15.75" customHeight="1" x14ac:dyDescent="0.25">
      <c r="A738" s="541"/>
      <c r="B738" s="541"/>
      <c r="C738" s="541"/>
      <c r="D738" s="541"/>
      <c r="E738" s="541"/>
      <c r="F738" s="541"/>
      <c r="G738" s="541"/>
      <c r="H738" s="541"/>
      <c r="I738" s="541"/>
      <c r="J738" s="541"/>
      <c r="K738" s="541"/>
      <c r="L738" s="541"/>
      <c r="M738" s="541"/>
      <c r="N738" s="541"/>
      <c r="O738" s="541"/>
      <c r="P738" s="541"/>
      <c r="Q738" s="541"/>
      <c r="R738" s="541"/>
      <c r="S738" s="541"/>
      <c r="T738" s="541"/>
      <c r="U738" s="541"/>
      <c r="V738" s="541"/>
      <c r="W738" s="541"/>
      <c r="X738" s="541"/>
      <c r="Y738" s="541"/>
      <c r="Z738" s="541"/>
    </row>
    <row r="739" spans="1:26" ht="15.75" customHeight="1" x14ac:dyDescent="0.25">
      <c r="A739" s="541"/>
      <c r="B739" s="541"/>
      <c r="C739" s="541"/>
      <c r="D739" s="541"/>
      <c r="E739" s="541"/>
      <c r="F739" s="541"/>
      <c r="G739" s="541"/>
      <c r="H739" s="541"/>
      <c r="I739" s="541"/>
      <c r="J739" s="541"/>
      <c r="K739" s="541"/>
      <c r="L739" s="541"/>
      <c r="M739" s="541"/>
      <c r="N739" s="541"/>
      <c r="O739" s="541"/>
      <c r="P739" s="541"/>
      <c r="Q739" s="541"/>
      <c r="R739" s="541"/>
      <c r="S739" s="541"/>
      <c r="T739" s="541"/>
      <c r="U739" s="541"/>
      <c r="V739" s="541"/>
      <c r="W739" s="541"/>
      <c r="X739" s="541"/>
      <c r="Y739" s="541"/>
      <c r="Z739" s="541"/>
    </row>
    <row r="740" spans="1:26" ht="15.75" customHeight="1" x14ac:dyDescent="0.25">
      <c r="A740" s="541"/>
      <c r="B740" s="541"/>
      <c r="C740" s="541"/>
      <c r="D740" s="541"/>
      <c r="E740" s="541"/>
      <c r="F740" s="541"/>
      <c r="G740" s="541"/>
      <c r="H740" s="541"/>
      <c r="I740" s="541"/>
      <c r="J740" s="541"/>
      <c r="K740" s="541"/>
      <c r="L740" s="541"/>
      <c r="M740" s="541"/>
      <c r="N740" s="541"/>
      <c r="O740" s="541"/>
      <c r="P740" s="541"/>
      <c r="Q740" s="541"/>
      <c r="R740" s="541"/>
      <c r="S740" s="541"/>
      <c r="T740" s="541"/>
      <c r="U740" s="541"/>
      <c r="V740" s="541"/>
      <c r="W740" s="541"/>
      <c r="X740" s="541"/>
      <c r="Y740" s="541"/>
      <c r="Z740" s="541"/>
    </row>
    <row r="741" spans="1:26" ht="15.75" customHeight="1" x14ac:dyDescent="0.25">
      <c r="A741" s="541"/>
      <c r="B741" s="541"/>
      <c r="C741" s="541"/>
      <c r="D741" s="541"/>
      <c r="E741" s="541"/>
      <c r="F741" s="541"/>
      <c r="G741" s="541"/>
      <c r="H741" s="541"/>
      <c r="I741" s="541"/>
      <c r="J741" s="541"/>
      <c r="K741" s="541"/>
      <c r="L741" s="541"/>
      <c r="M741" s="541"/>
      <c r="N741" s="541"/>
      <c r="O741" s="541"/>
      <c r="P741" s="541"/>
      <c r="Q741" s="541"/>
      <c r="R741" s="541"/>
      <c r="S741" s="541"/>
      <c r="T741" s="541"/>
      <c r="U741" s="541"/>
      <c r="V741" s="541"/>
      <c r="W741" s="541"/>
      <c r="X741" s="541"/>
      <c r="Y741" s="541"/>
      <c r="Z741" s="541"/>
    </row>
    <row r="742" spans="1:26" ht="15.75" customHeight="1" x14ac:dyDescent="0.25">
      <c r="A742" s="541"/>
      <c r="B742" s="541"/>
      <c r="C742" s="541"/>
      <c r="D742" s="541"/>
      <c r="E742" s="541"/>
      <c r="F742" s="541"/>
      <c r="G742" s="541"/>
      <c r="H742" s="541"/>
      <c r="I742" s="541"/>
      <c r="J742" s="541"/>
      <c r="K742" s="541"/>
      <c r="L742" s="541"/>
      <c r="M742" s="541"/>
      <c r="N742" s="541"/>
      <c r="O742" s="541"/>
      <c r="P742" s="541"/>
      <c r="Q742" s="541"/>
      <c r="R742" s="541"/>
      <c r="S742" s="541"/>
      <c r="T742" s="541"/>
      <c r="U742" s="541"/>
      <c r="V742" s="541"/>
      <c r="W742" s="541"/>
      <c r="X742" s="541"/>
      <c r="Y742" s="541"/>
      <c r="Z742" s="541"/>
    </row>
    <row r="743" spans="1:26" ht="15.75" customHeight="1" x14ac:dyDescent="0.25">
      <c r="A743" s="541"/>
      <c r="B743" s="541"/>
      <c r="C743" s="541"/>
      <c r="D743" s="541"/>
      <c r="E743" s="541"/>
      <c r="F743" s="541"/>
      <c r="G743" s="541"/>
      <c r="H743" s="541"/>
      <c r="I743" s="541"/>
      <c r="J743" s="541"/>
      <c r="K743" s="541"/>
      <c r="L743" s="541"/>
      <c r="M743" s="541"/>
      <c r="N743" s="541"/>
      <c r="O743" s="541"/>
      <c r="P743" s="541"/>
      <c r="Q743" s="541"/>
      <c r="R743" s="541"/>
      <c r="S743" s="541"/>
      <c r="T743" s="541"/>
      <c r="U743" s="541"/>
      <c r="V743" s="541"/>
      <c r="W743" s="541"/>
      <c r="X743" s="541"/>
      <c r="Y743" s="541"/>
      <c r="Z743" s="541"/>
    </row>
    <row r="744" spans="1:26" ht="15.75" customHeight="1" x14ac:dyDescent="0.25">
      <c r="A744" s="541"/>
      <c r="B744" s="541"/>
      <c r="C744" s="541"/>
      <c r="D744" s="541"/>
      <c r="E744" s="541"/>
      <c r="F744" s="541"/>
      <c r="G744" s="541"/>
      <c r="H744" s="541"/>
      <c r="I744" s="541"/>
      <c r="J744" s="541"/>
      <c r="K744" s="541"/>
      <c r="L744" s="541"/>
      <c r="M744" s="541"/>
      <c r="N744" s="541"/>
      <c r="O744" s="541"/>
      <c r="P744" s="541"/>
      <c r="Q744" s="541"/>
      <c r="R744" s="541"/>
      <c r="S744" s="541"/>
      <c r="T744" s="541"/>
      <c r="U744" s="541"/>
      <c r="V744" s="541"/>
      <c r="W744" s="541"/>
      <c r="X744" s="541"/>
      <c r="Y744" s="541"/>
      <c r="Z744" s="541"/>
    </row>
    <row r="745" spans="1:26" ht="15.75" customHeight="1" x14ac:dyDescent="0.25">
      <c r="A745" s="541"/>
      <c r="B745" s="541"/>
      <c r="C745" s="541"/>
      <c r="D745" s="541"/>
      <c r="E745" s="541"/>
      <c r="F745" s="541"/>
      <c r="G745" s="541"/>
      <c r="H745" s="541"/>
      <c r="I745" s="541"/>
      <c r="J745" s="541"/>
      <c r="K745" s="541"/>
      <c r="L745" s="541"/>
      <c r="M745" s="541"/>
      <c r="N745" s="541"/>
      <c r="O745" s="541"/>
      <c r="P745" s="541"/>
      <c r="Q745" s="541"/>
      <c r="R745" s="541"/>
      <c r="S745" s="541"/>
      <c r="T745" s="541"/>
      <c r="U745" s="541"/>
      <c r="V745" s="541"/>
      <c r="W745" s="541"/>
      <c r="X745" s="541"/>
      <c r="Y745" s="541"/>
      <c r="Z745" s="541"/>
    </row>
    <row r="746" spans="1:26" ht="15.75" customHeight="1" x14ac:dyDescent="0.25">
      <c r="A746" s="541"/>
      <c r="B746" s="541"/>
      <c r="C746" s="541"/>
      <c r="D746" s="541"/>
      <c r="E746" s="541"/>
      <c r="F746" s="541"/>
      <c r="G746" s="541"/>
      <c r="H746" s="541"/>
      <c r="I746" s="541"/>
      <c r="J746" s="541"/>
      <c r="K746" s="541"/>
      <c r="L746" s="541"/>
      <c r="M746" s="541"/>
      <c r="N746" s="541"/>
      <c r="O746" s="541"/>
      <c r="P746" s="541"/>
      <c r="Q746" s="541"/>
      <c r="R746" s="541"/>
      <c r="S746" s="541"/>
      <c r="T746" s="541"/>
      <c r="U746" s="541"/>
      <c r="V746" s="541"/>
      <c r="W746" s="541"/>
      <c r="X746" s="541"/>
      <c r="Y746" s="541"/>
      <c r="Z746" s="541"/>
    </row>
    <row r="747" spans="1:26" ht="15.75" customHeight="1" x14ac:dyDescent="0.25">
      <c r="A747" s="541"/>
      <c r="B747" s="541"/>
      <c r="C747" s="541"/>
      <c r="D747" s="541"/>
      <c r="E747" s="541"/>
      <c r="F747" s="541"/>
      <c r="G747" s="541"/>
      <c r="H747" s="541"/>
      <c r="I747" s="541"/>
      <c r="J747" s="541"/>
      <c r="K747" s="541"/>
      <c r="L747" s="541"/>
      <c r="M747" s="541"/>
      <c r="N747" s="541"/>
      <c r="O747" s="541"/>
      <c r="P747" s="541"/>
      <c r="Q747" s="541"/>
      <c r="R747" s="541"/>
      <c r="S747" s="541"/>
      <c r="T747" s="541"/>
      <c r="U747" s="541"/>
      <c r="V747" s="541"/>
      <c r="W747" s="541"/>
      <c r="X747" s="541"/>
      <c r="Y747" s="541"/>
      <c r="Z747" s="541"/>
    </row>
    <row r="748" spans="1:26" ht="15.75" customHeight="1" x14ac:dyDescent="0.25">
      <c r="A748" s="541"/>
      <c r="B748" s="541"/>
      <c r="C748" s="541"/>
      <c r="D748" s="541"/>
      <c r="E748" s="541"/>
      <c r="F748" s="541"/>
      <c r="G748" s="541"/>
      <c r="H748" s="541"/>
      <c r="I748" s="541"/>
      <c r="J748" s="541"/>
      <c r="K748" s="541"/>
      <c r="L748" s="541"/>
      <c r="M748" s="541"/>
      <c r="N748" s="541"/>
      <c r="O748" s="541"/>
      <c r="P748" s="541"/>
      <c r="Q748" s="541"/>
      <c r="R748" s="541"/>
      <c r="S748" s="541"/>
      <c r="T748" s="541"/>
      <c r="U748" s="541"/>
      <c r="V748" s="541"/>
      <c r="W748" s="541"/>
      <c r="X748" s="541"/>
      <c r="Y748" s="541"/>
      <c r="Z748" s="541"/>
    </row>
    <row r="749" spans="1:26" ht="15.75" customHeight="1" x14ac:dyDescent="0.25">
      <c r="A749" s="541"/>
      <c r="B749" s="541"/>
      <c r="C749" s="541"/>
      <c r="D749" s="541"/>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row>
    <row r="750" spans="1:26" ht="15.75" customHeight="1" x14ac:dyDescent="0.25">
      <c r="A750" s="541"/>
      <c r="B750" s="541"/>
      <c r="C750" s="541"/>
      <c r="D750" s="541"/>
      <c r="E750" s="541"/>
      <c r="F750" s="541"/>
      <c r="G750" s="541"/>
      <c r="H750" s="541"/>
      <c r="I750" s="541"/>
      <c r="J750" s="541"/>
      <c r="K750" s="541"/>
      <c r="L750" s="541"/>
      <c r="M750" s="541"/>
      <c r="N750" s="541"/>
      <c r="O750" s="541"/>
      <c r="P750" s="541"/>
      <c r="Q750" s="541"/>
      <c r="R750" s="541"/>
      <c r="S750" s="541"/>
      <c r="T750" s="541"/>
      <c r="U750" s="541"/>
      <c r="V750" s="541"/>
      <c r="W750" s="541"/>
      <c r="X750" s="541"/>
      <c r="Y750" s="541"/>
      <c r="Z750" s="541"/>
    </row>
    <row r="751" spans="1:26" ht="15.75" customHeight="1" x14ac:dyDescent="0.25">
      <c r="A751" s="541"/>
      <c r="B751" s="541"/>
      <c r="C751" s="541"/>
      <c r="D751" s="541"/>
      <c r="E751" s="541"/>
      <c r="F751" s="541"/>
      <c r="G751" s="541"/>
      <c r="H751" s="541"/>
      <c r="I751" s="541"/>
      <c r="J751" s="541"/>
      <c r="K751" s="541"/>
      <c r="L751" s="541"/>
      <c r="M751" s="541"/>
      <c r="N751" s="541"/>
      <c r="O751" s="541"/>
      <c r="P751" s="541"/>
      <c r="Q751" s="541"/>
      <c r="R751" s="541"/>
      <c r="S751" s="541"/>
      <c r="T751" s="541"/>
      <c r="U751" s="541"/>
      <c r="V751" s="541"/>
      <c r="W751" s="541"/>
      <c r="X751" s="541"/>
      <c r="Y751" s="541"/>
      <c r="Z751" s="541"/>
    </row>
    <row r="752" spans="1:26" ht="15.75" customHeight="1" x14ac:dyDescent="0.25">
      <c r="A752" s="541"/>
      <c r="B752" s="541"/>
      <c r="C752" s="541"/>
      <c r="D752" s="541"/>
      <c r="E752" s="541"/>
      <c r="F752" s="541"/>
      <c r="G752" s="541"/>
      <c r="H752" s="541"/>
      <c r="I752" s="541"/>
      <c r="J752" s="541"/>
      <c r="K752" s="541"/>
      <c r="L752" s="541"/>
      <c r="M752" s="541"/>
      <c r="N752" s="541"/>
      <c r="O752" s="541"/>
      <c r="P752" s="541"/>
      <c r="Q752" s="541"/>
      <c r="R752" s="541"/>
      <c r="S752" s="541"/>
      <c r="T752" s="541"/>
      <c r="U752" s="541"/>
      <c r="V752" s="541"/>
      <c r="W752" s="541"/>
      <c r="X752" s="541"/>
      <c r="Y752" s="541"/>
      <c r="Z752" s="541"/>
    </row>
    <row r="753" spans="1:26" ht="15.75" customHeight="1" x14ac:dyDescent="0.25">
      <c r="A753" s="541"/>
      <c r="B753" s="541"/>
      <c r="C753" s="541"/>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row>
    <row r="754" spans="1:26" ht="15.75" customHeight="1" x14ac:dyDescent="0.25">
      <c r="A754" s="541"/>
      <c r="B754" s="541"/>
      <c r="C754" s="541"/>
      <c r="D754" s="541"/>
      <c r="E754" s="541"/>
      <c r="F754" s="541"/>
      <c r="G754" s="541"/>
      <c r="H754" s="541"/>
      <c r="I754" s="541"/>
      <c r="J754" s="541"/>
      <c r="K754" s="541"/>
      <c r="L754" s="541"/>
      <c r="M754" s="541"/>
      <c r="N754" s="541"/>
      <c r="O754" s="541"/>
      <c r="P754" s="541"/>
      <c r="Q754" s="541"/>
      <c r="R754" s="541"/>
      <c r="S754" s="541"/>
      <c r="T754" s="541"/>
      <c r="U754" s="541"/>
      <c r="V754" s="541"/>
      <c r="W754" s="541"/>
      <c r="X754" s="541"/>
      <c r="Y754" s="541"/>
      <c r="Z754" s="541"/>
    </row>
    <row r="755" spans="1:26" ht="15.75" customHeight="1" x14ac:dyDescent="0.25">
      <c r="A755" s="541"/>
      <c r="B755" s="541"/>
      <c r="C755" s="541"/>
      <c r="D755" s="541"/>
      <c r="E755" s="541"/>
      <c r="F755" s="541"/>
      <c r="G755" s="541"/>
      <c r="H755" s="541"/>
      <c r="I755" s="541"/>
      <c r="J755" s="541"/>
      <c r="K755" s="541"/>
      <c r="L755" s="541"/>
      <c r="M755" s="541"/>
      <c r="N755" s="541"/>
      <c r="O755" s="541"/>
      <c r="P755" s="541"/>
      <c r="Q755" s="541"/>
      <c r="R755" s="541"/>
      <c r="S755" s="541"/>
      <c r="T755" s="541"/>
      <c r="U755" s="541"/>
      <c r="V755" s="541"/>
      <c r="W755" s="541"/>
      <c r="X755" s="541"/>
      <c r="Y755" s="541"/>
      <c r="Z755" s="541"/>
    </row>
    <row r="756" spans="1:26" ht="15.75" customHeight="1" x14ac:dyDescent="0.25">
      <c r="A756" s="541"/>
      <c r="B756" s="541"/>
      <c r="C756" s="541"/>
      <c r="D756" s="541"/>
      <c r="E756" s="541"/>
      <c r="F756" s="541"/>
      <c r="G756" s="541"/>
      <c r="H756" s="541"/>
      <c r="I756" s="541"/>
      <c r="J756" s="541"/>
      <c r="K756" s="541"/>
      <c r="L756" s="541"/>
      <c r="M756" s="541"/>
      <c r="N756" s="541"/>
      <c r="O756" s="541"/>
      <c r="P756" s="541"/>
      <c r="Q756" s="541"/>
      <c r="R756" s="541"/>
      <c r="S756" s="541"/>
      <c r="T756" s="541"/>
      <c r="U756" s="541"/>
      <c r="V756" s="541"/>
      <c r="W756" s="541"/>
      <c r="X756" s="541"/>
      <c r="Y756" s="541"/>
      <c r="Z756" s="541"/>
    </row>
    <row r="757" spans="1:26" ht="15.75" customHeight="1" x14ac:dyDescent="0.25">
      <c r="A757" s="541"/>
      <c r="B757" s="541"/>
      <c r="C757" s="541"/>
      <c r="D757" s="541"/>
      <c r="E757" s="541"/>
      <c r="F757" s="541"/>
      <c r="G757" s="541"/>
      <c r="H757" s="541"/>
      <c r="I757" s="541"/>
      <c r="J757" s="541"/>
      <c r="K757" s="541"/>
      <c r="L757" s="541"/>
      <c r="M757" s="541"/>
      <c r="N757" s="541"/>
      <c r="O757" s="541"/>
      <c r="P757" s="541"/>
      <c r="Q757" s="541"/>
      <c r="R757" s="541"/>
      <c r="S757" s="541"/>
      <c r="T757" s="541"/>
      <c r="U757" s="541"/>
      <c r="V757" s="541"/>
      <c r="W757" s="541"/>
      <c r="X757" s="541"/>
      <c r="Y757" s="541"/>
      <c r="Z757" s="541"/>
    </row>
    <row r="758" spans="1:26" ht="15.75" customHeight="1" x14ac:dyDescent="0.25">
      <c r="A758" s="541"/>
      <c r="B758" s="541"/>
      <c r="C758" s="541"/>
      <c r="D758" s="541"/>
      <c r="E758" s="541"/>
      <c r="F758" s="541"/>
      <c r="G758" s="541"/>
      <c r="H758" s="541"/>
      <c r="I758" s="541"/>
      <c r="J758" s="541"/>
      <c r="K758" s="541"/>
      <c r="L758" s="541"/>
      <c r="M758" s="541"/>
      <c r="N758" s="541"/>
      <c r="O758" s="541"/>
      <c r="P758" s="541"/>
      <c r="Q758" s="541"/>
      <c r="R758" s="541"/>
      <c r="S758" s="541"/>
      <c r="T758" s="541"/>
      <c r="U758" s="541"/>
      <c r="V758" s="541"/>
      <c r="W758" s="541"/>
      <c r="X758" s="541"/>
      <c r="Y758" s="541"/>
      <c r="Z758" s="541"/>
    </row>
    <row r="759" spans="1:26" ht="15.75" customHeight="1" x14ac:dyDescent="0.25">
      <c r="A759" s="541"/>
      <c r="B759" s="541"/>
      <c r="C759" s="541"/>
      <c r="D759" s="541"/>
      <c r="E759" s="541"/>
      <c r="F759" s="541"/>
      <c r="G759" s="541"/>
      <c r="H759" s="541"/>
      <c r="I759" s="541"/>
      <c r="J759" s="541"/>
      <c r="K759" s="541"/>
      <c r="L759" s="541"/>
      <c r="M759" s="541"/>
      <c r="N759" s="541"/>
      <c r="O759" s="541"/>
      <c r="P759" s="541"/>
      <c r="Q759" s="541"/>
      <c r="R759" s="541"/>
      <c r="S759" s="541"/>
      <c r="T759" s="541"/>
      <c r="U759" s="541"/>
      <c r="V759" s="541"/>
      <c r="W759" s="541"/>
      <c r="X759" s="541"/>
      <c r="Y759" s="541"/>
      <c r="Z759" s="541"/>
    </row>
    <row r="760" spans="1:26" ht="15.75" customHeight="1" x14ac:dyDescent="0.25">
      <c r="A760" s="541"/>
      <c r="B760" s="541"/>
      <c r="C760" s="541"/>
      <c r="D760" s="541"/>
      <c r="E760" s="541"/>
      <c r="F760" s="541"/>
      <c r="G760" s="541"/>
      <c r="H760" s="541"/>
      <c r="I760" s="541"/>
      <c r="J760" s="541"/>
      <c r="K760" s="541"/>
      <c r="L760" s="541"/>
      <c r="M760" s="541"/>
      <c r="N760" s="541"/>
      <c r="O760" s="541"/>
      <c r="P760" s="541"/>
      <c r="Q760" s="541"/>
      <c r="R760" s="541"/>
      <c r="S760" s="541"/>
      <c r="T760" s="541"/>
      <c r="U760" s="541"/>
      <c r="V760" s="541"/>
      <c r="W760" s="541"/>
      <c r="X760" s="541"/>
      <c r="Y760" s="541"/>
      <c r="Z760" s="541"/>
    </row>
    <row r="761" spans="1:26" ht="15.75" customHeight="1" x14ac:dyDescent="0.25">
      <c r="A761" s="541"/>
      <c r="B761" s="541"/>
      <c r="C761" s="541"/>
      <c r="D761" s="541"/>
      <c r="E761" s="541"/>
      <c r="F761" s="541"/>
      <c r="G761" s="541"/>
      <c r="H761" s="541"/>
      <c r="I761" s="541"/>
      <c r="J761" s="541"/>
      <c r="K761" s="541"/>
      <c r="L761" s="541"/>
      <c r="M761" s="541"/>
      <c r="N761" s="541"/>
      <c r="O761" s="541"/>
      <c r="P761" s="541"/>
      <c r="Q761" s="541"/>
      <c r="R761" s="541"/>
      <c r="S761" s="541"/>
      <c r="T761" s="541"/>
      <c r="U761" s="541"/>
      <c r="V761" s="541"/>
      <c r="W761" s="541"/>
      <c r="X761" s="541"/>
      <c r="Y761" s="541"/>
      <c r="Z761" s="541"/>
    </row>
    <row r="762" spans="1:26" ht="15.75" customHeight="1" x14ac:dyDescent="0.25">
      <c r="A762" s="541"/>
      <c r="B762" s="541"/>
      <c r="C762" s="541"/>
      <c r="D762" s="541"/>
      <c r="E762" s="541"/>
      <c r="F762" s="541"/>
      <c r="G762" s="541"/>
      <c r="H762" s="541"/>
      <c r="I762" s="541"/>
      <c r="J762" s="541"/>
      <c r="K762" s="541"/>
      <c r="L762" s="541"/>
      <c r="M762" s="541"/>
      <c r="N762" s="541"/>
      <c r="O762" s="541"/>
      <c r="P762" s="541"/>
      <c r="Q762" s="541"/>
      <c r="R762" s="541"/>
      <c r="S762" s="541"/>
      <c r="T762" s="541"/>
      <c r="U762" s="541"/>
      <c r="V762" s="541"/>
      <c r="W762" s="541"/>
      <c r="X762" s="541"/>
      <c r="Y762" s="541"/>
      <c r="Z762" s="541"/>
    </row>
    <row r="763" spans="1:26" ht="15.75" customHeight="1" x14ac:dyDescent="0.25">
      <c r="A763" s="541"/>
      <c r="B763" s="541"/>
      <c r="C763" s="541"/>
      <c r="D763" s="541"/>
      <c r="E763" s="541"/>
      <c r="F763" s="541"/>
      <c r="G763" s="541"/>
      <c r="H763" s="541"/>
      <c r="I763" s="541"/>
      <c r="J763" s="541"/>
      <c r="K763" s="541"/>
      <c r="L763" s="541"/>
      <c r="M763" s="541"/>
      <c r="N763" s="541"/>
      <c r="O763" s="541"/>
      <c r="P763" s="541"/>
      <c r="Q763" s="541"/>
      <c r="R763" s="541"/>
      <c r="S763" s="541"/>
      <c r="T763" s="541"/>
      <c r="U763" s="541"/>
      <c r="V763" s="541"/>
      <c r="W763" s="541"/>
      <c r="X763" s="541"/>
      <c r="Y763" s="541"/>
      <c r="Z763" s="541"/>
    </row>
    <row r="764" spans="1:26" ht="15.75" customHeight="1" x14ac:dyDescent="0.25">
      <c r="A764" s="541"/>
      <c r="B764" s="541"/>
      <c r="C764" s="541"/>
      <c r="D764" s="541"/>
      <c r="E764" s="541"/>
      <c r="F764" s="541"/>
      <c r="G764" s="541"/>
      <c r="H764" s="541"/>
      <c r="I764" s="541"/>
      <c r="J764" s="541"/>
      <c r="K764" s="541"/>
      <c r="L764" s="541"/>
      <c r="M764" s="541"/>
      <c r="N764" s="541"/>
      <c r="O764" s="541"/>
      <c r="P764" s="541"/>
      <c r="Q764" s="541"/>
      <c r="R764" s="541"/>
      <c r="S764" s="541"/>
      <c r="T764" s="541"/>
      <c r="U764" s="541"/>
      <c r="V764" s="541"/>
      <c r="W764" s="541"/>
      <c r="X764" s="541"/>
      <c r="Y764" s="541"/>
      <c r="Z764" s="541"/>
    </row>
    <row r="765" spans="1:26" ht="15.75" customHeight="1" x14ac:dyDescent="0.25">
      <c r="A765" s="541"/>
      <c r="B765" s="541"/>
      <c r="C765" s="541"/>
      <c r="D765" s="541"/>
      <c r="E765" s="541"/>
      <c r="F765" s="541"/>
      <c r="G765" s="541"/>
      <c r="H765" s="541"/>
      <c r="I765" s="541"/>
      <c r="J765" s="541"/>
      <c r="K765" s="541"/>
      <c r="L765" s="541"/>
      <c r="M765" s="541"/>
      <c r="N765" s="541"/>
      <c r="O765" s="541"/>
      <c r="P765" s="541"/>
      <c r="Q765" s="541"/>
      <c r="R765" s="541"/>
      <c r="S765" s="541"/>
      <c r="T765" s="541"/>
      <c r="U765" s="541"/>
      <c r="V765" s="541"/>
      <c r="W765" s="541"/>
      <c r="X765" s="541"/>
      <c r="Y765" s="541"/>
      <c r="Z765" s="541"/>
    </row>
    <row r="766" spans="1:26" ht="15.75" customHeight="1" x14ac:dyDescent="0.25">
      <c r="A766" s="541"/>
      <c r="B766" s="541"/>
      <c r="C766" s="541"/>
      <c r="D766" s="541"/>
      <c r="E766" s="541"/>
      <c r="F766" s="541"/>
      <c r="G766" s="541"/>
      <c r="H766" s="541"/>
      <c r="I766" s="541"/>
      <c r="J766" s="541"/>
      <c r="K766" s="541"/>
      <c r="L766" s="541"/>
      <c r="M766" s="541"/>
      <c r="N766" s="541"/>
      <c r="O766" s="541"/>
      <c r="P766" s="541"/>
      <c r="Q766" s="541"/>
      <c r="R766" s="541"/>
      <c r="S766" s="541"/>
      <c r="T766" s="541"/>
      <c r="U766" s="541"/>
      <c r="V766" s="541"/>
      <c r="W766" s="541"/>
      <c r="X766" s="541"/>
      <c r="Y766" s="541"/>
      <c r="Z766" s="541"/>
    </row>
    <row r="767" spans="1:26" ht="15.75" customHeight="1" x14ac:dyDescent="0.25">
      <c r="A767" s="541"/>
      <c r="B767" s="541"/>
      <c r="C767" s="541"/>
      <c r="D767" s="541"/>
      <c r="E767" s="541"/>
      <c r="F767" s="541"/>
      <c r="G767" s="541"/>
      <c r="H767" s="541"/>
      <c r="I767" s="541"/>
      <c r="J767" s="541"/>
      <c r="K767" s="541"/>
      <c r="L767" s="541"/>
      <c r="M767" s="541"/>
      <c r="N767" s="541"/>
      <c r="O767" s="541"/>
      <c r="P767" s="541"/>
      <c r="Q767" s="541"/>
      <c r="R767" s="541"/>
      <c r="S767" s="541"/>
      <c r="T767" s="541"/>
      <c r="U767" s="541"/>
      <c r="V767" s="541"/>
      <c r="W767" s="541"/>
      <c r="X767" s="541"/>
      <c r="Y767" s="541"/>
      <c r="Z767" s="541"/>
    </row>
    <row r="768" spans="1:26" ht="15.75" customHeight="1" x14ac:dyDescent="0.25">
      <c r="A768" s="541"/>
      <c r="B768" s="541"/>
      <c r="C768" s="541"/>
      <c r="D768" s="541"/>
      <c r="E768" s="541"/>
      <c r="F768" s="541"/>
      <c r="G768" s="541"/>
      <c r="H768" s="541"/>
      <c r="I768" s="541"/>
      <c r="J768" s="541"/>
      <c r="K768" s="541"/>
      <c r="L768" s="541"/>
      <c r="M768" s="541"/>
      <c r="N768" s="541"/>
      <c r="O768" s="541"/>
      <c r="P768" s="541"/>
      <c r="Q768" s="541"/>
      <c r="R768" s="541"/>
      <c r="S768" s="541"/>
      <c r="T768" s="541"/>
      <c r="U768" s="541"/>
      <c r="V768" s="541"/>
      <c r="W768" s="541"/>
      <c r="X768" s="541"/>
      <c r="Y768" s="541"/>
      <c r="Z768" s="541"/>
    </row>
    <row r="769" spans="1:26" ht="15.75" customHeight="1" x14ac:dyDescent="0.25">
      <c r="A769" s="541"/>
      <c r="B769" s="541"/>
      <c r="C769" s="541"/>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row>
    <row r="770" spans="1:26" ht="15.75" customHeight="1" x14ac:dyDescent="0.25">
      <c r="A770" s="541"/>
      <c r="B770" s="541"/>
      <c r="C770" s="541"/>
      <c r="D770" s="541"/>
      <c r="E770" s="541"/>
      <c r="F770" s="541"/>
      <c r="G770" s="541"/>
      <c r="H770" s="541"/>
      <c r="I770" s="541"/>
      <c r="J770" s="541"/>
      <c r="K770" s="541"/>
      <c r="L770" s="541"/>
      <c r="M770" s="541"/>
      <c r="N770" s="541"/>
      <c r="O770" s="541"/>
      <c r="P770" s="541"/>
      <c r="Q770" s="541"/>
      <c r="R770" s="541"/>
      <c r="S770" s="541"/>
      <c r="T770" s="541"/>
      <c r="U770" s="541"/>
      <c r="V770" s="541"/>
      <c r="W770" s="541"/>
      <c r="X770" s="541"/>
      <c r="Y770" s="541"/>
      <c r="Z770" s="541"/>
    </row>
    <row r="771" spans="1:26" ht="15.75" customHeight="1" x14ac:dyDescent="0.25">
      <c r="A771" s="541"/>
      <c r="B771" s="541"/>
      <c r="C771" s="541"/>
      <c r="D771" s="541"/>
      <c r="E771" s="541"/>
      <c r="F771" s="541"/>
      <c r="G771" s="541"/>
      <c r="H771" s="541"/>
      <c r="I771" s="541"/>
      <c r="J771" s="541"/>
      <c r="K771" s="541"/>
      <c r="L771" s="541"/>
      <c r="M771" s="541"/>
      <c r="N771" s="541"/>
      <c r="O771" s="541"/>
      <c r="P771" s="541"/>
      <c r="Q771" s="541"/>
      <c r="R771" s="541"/>
      <c r="S771" s="541"/>
      <c r="T771" s="541"/>
      <c r="U771" s="541"/>
      <c r="V771" s="541"/>
      <c r="W771" s="541"/>
      <c r="X771" s="541"/>
      <c r="Y771" s="541"/>
      <c r="Z771" s="541"/>
    </row>
    <row r="772" spans="1:26" ht="15.75" customHeight="1" x14ac:dyDescent="0.25">
      <c r="A772" s="541"/>
      <c r="B772" s="541"/>
      <c r="C772" s="541"/>
      <c r="D772" s="541"/>
      <c r="E772" s="541"/>
      <c r="F772" s="541"/>
      <c r="G772" s="541"/>
      <c r="H772" s="541"/>
      <c r="I772" s="541"/>
      <c r="J772" s="541"/>
      <c r="K772" s="541"/>
      <c r="L772" s="541"/>
      <c r="M772" s="541"/>
      <c r="N772" s="541"/>
      <c r="O772" s="541"/>
      <c r="P772" s="541"/>
      <c r="Q772" s="541"/>
      <c r="R772" s="541"/>
      <c r="S772" s="541"/>
      <c r="T772" s="541"/>
      <c r="U772" s="541"/>
      <c r="V772" s="541"/>
      <c r="W772" s="541"/>
      <c r="X772" s="541"/>
      <c r="Y772" s="541"/>
      <c r="Z772" s="541"/>
    </row>
    <row r="773" spans="1:26" ht="15.75" customHeight="1" x14ac:dyDescent="0.25">
      <c r="A773" s="541"/>
      <c r="B773" s="541"/>
      <c r="C773" s="541"/>
      <c r="D773" s="541"/>
      <c r="E773" s="541"/>
      <c r="F773" s="541"/>
      <c r="G773" s="541"/>
      <c r="H773" s="541"/>
      <c r="I773" s="541"/>
      <c r="J773" s="541"/>
      <c r="K773" s="541"/>
      <c r="L773" s="541"/>
      <c r="M773" s="541"/>
      <c r="N773" s="541"/>
      <c r="O773" s="541"/>
      <c r="P773" s="541"/>
      <c r="Q773" s="541"/>
      <c r="R773" s="541"/>
      <c r="S773" s="541"/>
      <c r="T773" s="541"/>
      <c r="U773" s="541"/>
      <c r="V773" s="541"/>
      <c r="W773" s="541"/>
      <c r="X773" s="541"/>
      <c r="Y773" s="541"/>
      <c r="Z773" s="541"/>
    </row>
    <row r="774" spans="1:26" ht="15.75" customHeight="1" x14ac:dyDescent="0.25">
      <c r="A774" s="541"/>
      <c r="B774" s="541"/>
      <c r="C774" s="541"/>
      <c r="D774" s="541"/>
      <c r="E774" s="541"/>
      <c r="F774" s="541"/>
      <c r="G774" s="541"/>
      <c r="H774" s="541"/>
      <c r="I774" s="541"/>
      <c r="J774" s="541"/>
      <c r="K774" s="541"/>
      <c r="L774" s="541"/>
      <c r="M774" s="541"/>
      <c r="N774" s="541"/>
      <c r="O774" s="541"/>
      <c r="P774" s="541"/>
      <c r="Q774" s="541"/>
      <c r="R774" s="541"/>
      <c r="S774" s="541"/>
      <c r="T774" s="541"/>
      <c r="U774" s="541"/>
      <c r="V774" s="541"/>
      <c r="W774" s="541"/>
      <c r="X774" s="541"/>
      <c r="Y774" s="541"/>
      <c r="Z774" s="541"/>
    </row>
    <row r="775" spans="1:26" ht="15.75" customHeight="1" x14ac:dyDescent="0.25">
      <c r="A775" s="541"/>
      <c r="B775" s="541"/>
      <c r="C775" s="541"/>
      <c r="D775" s="541"/>
      <c r="E775" s="541"/>
      <c r="F775" s="541"/>
      <c r="G775" s="541"/>
      <c r="H775" s="541"/>
      <c r="I775" s="541"/>
      <c r="J775" s="541"/>
      <c r="K775" s="541"/>
      <c r="L775" s="541"/>
      <c r="M775" s="541"/>
      <c r="N775" s="541"/>
      <c r="O775" s="541"/>
      <c r="P775" s="541"/>
      <c r="Q775" s="541"/>
      <c r="R775" s="541"/>
      <c r="S775" s="541"/>
      <c r="T775" s="541"/>
      <c r="U775" s="541"/>
      <c r="V775" s="541"/>
      <c r="W775" s="541"/>
      <c r="X775" s="541"/>
      <c r="Y775" s="541"/>
      <c r="Z775" s="541"/>
    </row>
    <row r="776" spans="1:26" ht="15.75" customHeight="1" x14ac:dyDescent="0.25">
      <c r="A776" s="541"/>
      <c r="B776" s="541"/>
      <c r="C776" s="541"/>
      <c r="D776" s="541"/>
      <c r="E776" s="541"/>
      <c r="F776" s="541"/>
      <c r="G776" s="541"/>
      <c r="H776" s="541"/>
      <c r="I776" s="541"/>
      <c r="J776" s="541"/>
      <c r="K776" s="541"/>
      <c r="L776" s="541"/>
      <c r="M776" s="541"/>
      <c r="N776" s="541"/>
      <c r="O776" s="541"/>
      <c r="P776" s="541"/>
      <c r="Q776" s="541"/>
      <c r="R776" s="541"/>
      <c r="S776" s="541"/>
      <c r="T776" s="541"/>
      <c r="U776" s="541"/>
      <c r="V776" s="541"/>
      <c r="W776" s="541"/>
      <c r="X776" s="541"/>
      <c r="Y776" s="541"/>
      <c r="Z776" s="541"/>
    </row>
    <row r="777" spans="1:26" ht="15.75" customHeight="1" x14ac:dyDescent="0.25">
      <c r="A777" s="541"/>
      <c r="B777" s="541"/>
      <c r="C777" s="541"/>
      <c r="D777" s="541"/>
      <c r="E777" s="541"/>
      <c r="F777" s="541"/>
      <c r="G777" s="541"/>
      <c r="H777" s="541"/>
      <c r="I777" s="541"/>
      <c r="J777" s="541"/>
      <c r="K777" s="541"/>
      <c r="L777" s="541"/>
      <c r="M777" s="541"/>
      <c r="N777" s="541"/>
      <c r="O777" s="541"/>
      <c r="P777" s="541"/>
      <c r="Q777" s="541"/>
      <c r="R777" s="541"/>
      <c r="S777" s="541"/>
      <c r="T777" s="541"/>
      <c r="U777" s="541"/>
      <c r="V777" s="541"/>
      <c r="W777" s="541"/>
      <c r="X777" s="541"/>
      <c r="Y777" s="541"/>
      <c r="Z777" s="541"/>
    </row>
    <row r="778" spans="1:26" ht="15.75" customHeight="1" x14ac:dyDescent="0.25">
      <c r="A778" s="541"/>
      <c r="B778" s="541"/>
      <c r="C778" s="541"/>
      <c r="D778" s="541"/>
      <c r="E778" s="541"/>
      <c r="F778" s="541"/>
      <c r="G778" s="541"/>
      <c r="H778" s="541"/>
      <c r="I778" s="541"/>
      <c r="J778" s="541"/>
      <c r="K778" s="541"/>
      <c r="L778" s="541"/>
      <c r="M778" s="541"/>
      <c r="N778" s="541"/>
      <c r="O778" s="541"/>
      <c r="P778" s="541"/>
      <c r="Q778" s="541"/>
      <c r="R778" s="541"/>
      <c r="S778" s="541"/>
      <c r="T778" s="541"/>
      <c r="U778" s="541"/>
      <c r="V778" s="541"/>
      <c r="W778" s="541"/>
      <c r="X778" s="541"/>
      <c r="Y778" s="541"/>
      <c r="Z778" s="541"/>
    </row>
    <row r="779" spans="1:26" ht="15.75" customHeight="1" x14ac:dyDescent="0.25">
      <c r="A779" s="541"/>
      <c r="B779" s="541"/>
      <c r="C779" s="541"/>
      <c r="D779" s="541"/>
      <c r="E779" s="541"/>
      <c r="F779" s="541"/>
      <c r="G779" s="541"/>
      <c r="H779" s="541"/>
      <c r="I779" s="541"/>
      <c r="J779" s="541"/>
      <c r="K779" s="541"/>
      <c r="L779" s="541"/>
      <c r="M779" s="541"/>
      <c r="N779" s="541"/>
      <c r="O779" s="541"/>
      <c r="P779" s="541"/>
      <c r="Q779" s="541"/>
      <c r="R779" s="541"/>
      <c r="S779" s="541"/>
      <c r="T779" s="541"/>
      <c r="U779" s="541"/>
      <c r="V779" s="541"/>
      <c r="W779" s="541"/>
      <c r="X779" s="541"/>
      <c r="Y779" s="541"/>
      <c r="Z779" s="541"/>
    </row>
    <row r="780" spans="1:26" ht="15.75" customHeight="1" x14ac:dyDescent="0.25">
      <c r="A780" s="541"/>
      <c r="B780" s="541"/>
      <c r="C780" s="541"/>
      <c r="D780" s="541"/>
      <c r="E780" s="541"/>
      <c r="F780" s="541"/>
      <c r="G780" s="541"/>
      <c r="H780" s="541"/>
      <c r="I780" s="541"/>
      <c r="J780" s="541"/>
      <c r="K780" s="541"/>
      <c r="L780" s="541"/>
      <c r="M780" s="541"/>
      <c r="N780" s="541"/>
      <c r="O780" s="541"/>
      <c r="P780" s="541"/>
      <c r="Q780" s="541"/>
      <c r="R780" s="541"/>
      <c r="S780" s="541"/>
      <c r="T780" s="541"/>
      <c r="U780" s="541"/>
      <c r="V780" s="541"/>
      <c r="W780" s="541"/>
      <c r="X780" s="541"/>
      <c r="Y780" s="541"/>
      <c r="Z780" s="541"/>
    </row>
    <row r="781" spans="1:26" ht="15.75" customHeight="1" x14ac:dyDescent="0.25">
      <c r="A781" s="541"/>
      <c r="B781" s="541"/>
      <c r="C781" s="541"/>
      <c r="D781" s="541"/>
      <c r="E781" s="541"/>
      <c r="F781" s="541"/>
      <c r="G781" s="541"/>
      <c r="H781" s="541"/>
      <c r="I781" s="541"/>
      <c r="J781" s="541"/>
      <c r="K781" s="541"/>
      <c r="L781" s="541"/>
      <c r="M781" s="541"/>
      <c r="N781" s="541"/>
      <c r="O781" s="541"/>
      <c r="P781" s="541"/>
      <c r="Q781" s="541"/>
      <c r="R781" s="541"/>
      <c r="S781" s="541"/>
      <c r="T781" s="541"/>
      <c r="U781" s="541"/>
      <c r="V781" s="541"/>
      <c r="W781" s="541"/>
      <c r="X781" s="541"/>
      <c r="Y781" s="541"/>
      <c r="Z781" s="541"/>
    </row>
    <row r="782" spans="1:26" ht="15.75" customHeight="1" x14ac:dyDescent="0.25">
      <c r="A782" s="541"/>
      <c r="B782" s="541"/>
      <c r="C782" s="541"/>
      <c r="D782" s="541"/>
      <c r="E782" s="541"/>
      <c r="F782" s="541"/>
      <c r="G782" s="541"/>
      <c r="H782" s="541"/>
      <c r="I782" s="541"/>
      <c r="J782" s="541"/>
      <c r="K782" s="541"/>
      <c r="L782" s="541"/>
      <c r="M782" s="541"/>
      <c r="N782" s="541"/>
      <c r="O782" s="541"/>
      <c r="P782" s="541"/>
      <c r="Q782" s="541"/>
      <c r="R782" s="541"/>
      <c r="S782" s="541"/>
      <c r="T782" s="541"/>
      <c r="U782" s="541"/>
      <c r="V782" s="541"/>
      <c r="W782" s="541"/>
      <c r="X782" s="541"/>
      <c r="Y782" s="541"/>
      <c r="Z782" s="541"/>
    </row>
    <row r="783" spans="1:26" ht="15.75" customHeight="1" x14ac:dyDescent="0.25">
      <c r="A783" s="541"/>
      <c r="B783" s="541"/>
      <c r="C783" s="541"/>
      <c r="D783" s="541"/>
      <c r="E783" s="541"/>
      <c r="F783" s="541"/>
      <c r="G783" s="541"/>
      <c r="H783" s="541"/>
      <c r="I783" s="541"/>
      <c r="J783" s="541"/>
      <c r="K783" s="541"/>
      <c r="L783" s="541"/>
      <c r="M783" s="541"/>
      <c r="N783" s="541"/>
      <c r="O783" s="541"/>
      <c r="P783" s="541"/>
      <c r="Q783" s="541"/>
      <c r="R783" s="541"/>
      <c r="S783" s="541"/>
      <c r="T783" s="541"/>
      <c r="U783" s="541"/>
      <c r="V783" s="541"/>
      <c r="W783" s="541"/>
      <c r="X783" s="541"/>
      <c r="Y783" s="541"/>
      <c r="Z783" s="541"/>
    </row>
    <row r="784" spans="1:26" ht="15.75" customHeight="1" x14ac:dyDescent="0.25">
      <c r="A784" s="541"/>
      <c r="B784" s="541"/>
      <c r="C784" s="541"/>
      <c r="D784" s="541"/>
      <c r="E784" s="541"/>
      <c r="F784" s="541"/>
      <c r="G784" s="541"/>
      <c r="H784" s="541"/>
      <c r="I784" s="541"/>
      <c r="J784" s="541"/>
      <c r="K784" s="541"/>
      <c r="L784" s="541"/>
      <c r="M784" s="541"/>
      <c r="N784" s="541"/>
      <c r="O784" s="541"/>
      <c r="P784" s="541"/>
      <c r="Q784" s="541"/>
      <c r="R784" s="541"/>
      <c r="S784" s="541"/>
      <c r="T784" s="541"/>
      <c r="U784" s="541"/>
      <c r="V784" s="541"/>
      <c r="W784" s="541"/>
      <c r="X784" s="541"/>
      <c r="Y784" s="541"/>
      <c r="Z784" s="541"/>
    </row>
    <row r="785" spans="1:26" ht="15.75" customHeight="1" x14ac:dyDescent="0.25">
      <c r="A785" s="541"/>
      <c r="B785" s="541"/>
      <c r="C785" s="541"/>
      <c r="D785" s="541"/>
      <c r="E785" s="541"/>
      <c r="F785" s="541"/>
      <c r="G785" s="541"/>
      <c r="H785" s="541"/>
      <c r="I785" s="541"/>
      <c r="J785" s="541"/>
      <c r="K785" s="541"/>
      <c r="L785" s="541"/>
      <c r="M785" s="541"/>
      <c r="N785" s="541"/>
      <c r="O785" s="541"/>
      <c r="P785" s="541"/>
      <c r="Q785" s="541"/>
      <c r="R785" s="541"/>
      <c r="S785" s="541"/>
      <c r="T785" s="541"/>
      <c r="U785" s="541"/>
      <c r="V785" s="541"/>
      <c r="W785" s="541"/>
      <c r="X785" s="541"/>
      <c r="Y785" s="541"/>
      <c r="Z785" s="541"/>
    </row>
    <row r="786" spans="1:26" ht="15.75" customHeight="1" x14ac:dyDescent="0.25">
      <c r="A786" s="541"/>
      <c r="B786" s="541"/>
      <c r="C786" s="541"/>
      <c r="D786" s="541"/>
      <c r="E786" s="541"/>
      <c r="F786" s="541"/>
      <c r="G786" s="541"/>
      <c r="H786" s="541"/>
      <c r="I786" s="541"/>
      <c r="J786" s="541"/>
      <c r="K786" s="541"/>
      <c r="L786" s="541"/>
      <c r="M786" s="541"/>
      <c r="N786" s="541"/>
      <c r="O786" s="541"/>
      <c r="P786" s="541"/>
      <c r="Q786" s="541"/>
      <c r="R786" s="541"/>
      <c r="S786" s="541"/>
      <c r="T786" s="541"/>
      <c r="U786" s="541"/>
      <c r="V786" s="541"/>
      <c r="W786" s="541"/>
      <c r="X786" s="541"/>
      <c r="Y786" s="541"/>
      <c r="Z786" s="541"/>
    </row>
    <row r="787" spans="1:26" ht="15.75" customHeight="1" x14ac:dyDescent="0.25">
      <c r="A787" s="541"/>
      <c r="B787" s="541"/>
      <c r="C787" s="541"/>
      <c r="D787" s="541"/>
      <c r="E787" s="541"/>
      <c r="F787" s="541"/>
      <c r="G787" s="541"/>
      <c r="H787" s="541"/>
      <c r="I787" s="541"/>
      <c r="J787" s="541"/>
      <c r="K787" s="541"/>
      <c r="L787" s="541"/>
      <c r="M787" s="541"/>
      <c r="N787" s="541"/>
      <c r="O787" s="541"/>
      <c r="P787" s="541"/>
      <c r="Q787" s="541"/>
      <c r="R787" s="541"/>
      <c r="S787" s="541"/>
      <c r="T787" s="541"/>
      <c r="U787" s="541"/>
      <c r="V787" s="541"/>
      <c r="W787" s="541"/>
      <c r="X787" s="541"/>
      <c r="Y787" s="541"/>
      <c r="Z787" s="541"/>
    </row>
    <row r="788" spans="1:26" ht="15.75" customHeight="1" x14ac:dyDescent="0.25">
      <c r="A788" s="541"/>
      <c r="B788" s="541"/>
      <c r="C788" s="541"/>
      <c r="D788" s="541"/>
      <c r="E788" s="541"/>
      <c r="F788" s="541"/>
      <c r="G788" s="541"/>
      <c r="H788" s="541"/>
      <c r="I788" s="541"/>
      <c r="J788" s="541"/>
      <c r="K788" s="541"/>
      <c r="L788" s="541"/>
      <c r="M788" s="541"/>
      <c r="N788" s="541"/>
      <c r="O788" s="541"/>
      <c r="P788" s="541"/>
      <c r="Q788" s="541"/>
      <c r="R788" s="541"/>
      <c r="S788" s="541"/>
      <c r="T788" s="541"/>
      <c r="U788" s="541"/>
      <c r="V788" s="541"/>
      <c r="W788" s="541"/>
      <c r="X788" s="541"/>
      <c r="Y788" s="541"/>
      <c r="Z788" s="541"/>
    </row>
    <row r="789" spans="1:26" ht="15.75" customHeight="1" x14ac:dyDescent="0.25">
      <c r="A789" s="541"/>
      <c r="B789" s="541"/>
      <c r="C789" s="541"/>
      <c r="D789" s="541"/>
      <c r="E789" s="541"/>
      <c r="F789" s="541"/>
      <c r="G789" s="541"/>
      <c r="H789" s="541"/>
      <c r="I789" s="541"/>
      <c r="J789" s="541"/>
      <c r="K789" s="541"/>
      <c r="L789" s="541"/>
      <c r="M789" s="541"/>
      <c r="N789" s="541"/>
      <c r="O789" s="541"/>
      <c r="P789" s="541"/>
      <c r="Q789" s="541"/>
      <c r="R789" s="541"/>
      <c r="S789" s="541"/>
      <c r="T789" s="541"/>
      <c r="U789" s="541"/>
      <c r="V789" s="541"/>
      <c r="W789" s="541"/>
      <c r="X789" s="541"/>
      <c r="Y789" s="541"/>
      <c r="Z789" s="541"/>
    </row>
    <row r="790" spans="1:26" ht="15.75" customHeight="1" x14ac:dyDescent="0.25">
      <c r="A790" s="541"/>
      <c r="B790" s="541"/>
      <c r="C790" s="541"/>
      <c r="D790" s="541"/>
      <c r="E790" s="541"/>
      <c r="F790" s="541"/>
      <c r="G790" s="541"/>
      <c r="H790" s="541"/>
      <c r="I790" s="541"/>
      <c r="J790" s="541"/>
      <c r="K790" s="541"/>
      <c r="L790" s="541"/>
      <c r="M790" s="541"/>
      <c r="N790" s="541"/>
      <c r="O790" s="541"/>
      <c r="P790" s="541"/>
      <c r="Q790" s="541"/>
      <c r="R790" s="541"/>
      <c r="S790" s="541"/>
      <c r="T790" s="541"/>
      <c r="U790" s="541"/>
      <c r="V790" s="541"/>
      <c r="W790" s="541"/>
      <c r="X790" s="541"/>
      <c r="Y790" s="541"/>
      <c r="Z790" s="541"/>
    </row>
    <row r="791" spans="1:26" ht="15.75" customHeight="1" x14ac:dyDescent="0.25">
      <c r="A791" s="541"/>
      <c r="B791" s="541"/>
      <c r="C791" s="541"/>
      <c r="D791" s="541"/>
      <c r="E791" s="541"/>
      <c r="F791" s="541"/>
      <c r="G791" s="541"/>
      <c r="H791" s="541"/>
      <c r="I791" s="541"/>
      <c r="J791" s="541"/>
      <c r="K791" s="541"/>
      <c r="L791" s="541"/>
      <c r="M791" s="541"/>
      <c r="N791" s="541"/>
      <c r="O791" s="541"/>
      <c r="P791" s="541"/>
      <c r="Q791" s="541"/>
      <c r="R791" s="541"/>
      <c r="S791" s="541"/>
      <c r="T791" s="541"/>
      <c r="U791" s="541"/>
      <c r="V791" s="541"/>
      <c r="W791" s="541"/>
      <c r="X791" s="541"/>
      <c r="Y791" s="541"/>
      <c r="Z791" s="541"/>
    </row>
    <row r="792" spans="1:26" ht="15.75" customHeight="1" x14ac:dyDescent="0.25">
      <c r="A792" s="541"/>
      <c r="B792" s="541"/>
      <c r="C792" s="541"/>
      <c r="D792" s="541"/>
      <c r="E792" s="541"/>
      <c r="F792" s="541"/>
      <c r="G792" s="541"/>
      <c r="H792" s="541"/>
      <c r="I792" s="541"/>
      <c r="J792" s="541"/>
      <c r="K792" s="541"/>
      <c r="L792" s="541"/>
      <c r="M792" s="541"/>
      <c r="N792" s="541"/>
      <c r="O792" s="541"/>
      <c r="P792" s="541"/>
      <c r="Q792" s="541"/>
      <c r="R792" s="541"/>
      <c r="S792" s="541"/>
      <c r="T792" s="541"/>
      <c r="U792" s="541"/>
      <c r="V792" s="541"/>
      <c r="W792" s="541"/>
      <c r="X792" s="541"/>
      <c r="Y792" s="541"/>
      <c r="Z792" s="541"/>
    </row>
    <row r="793" spans="1:26" ht="15.75" customHeight="1" x14ac:dyDescent="0.25">
      <c r="A793" s="541"/>
      <c r="B793" s="541"/>
      <c r="C793" s="541"/>
      <c r="D793" s="541"/>
      <c r="E793" s="541"/>
      <c r="F793" s="541"/>
      <c r="G793" s="541"/>
      <c r="H793" s="541"/>
      <c r="I793" s="541"/>
      <c r="J793" s="541"/>
      <c r="K793" s="541"/>
      <c r="L793" s="541"/>
      <c r="M793" s="541"/>
      <c r="N793" s="541"/>
      <c r="O793" s="541"/>
      <c r="P793" s="541"/>
      <c r="Q793" s="541"/>
      <c r="R793" s="541"/>
      <c r="S793" s="541"/>
      <c r="T793" s="541"/>
      <c r="U793" s="541"/>
      <c r="V793" s="541"/>
      <c r="W793" s="541"/>
      <c r="X793" s="541"/>
      <c r="Y793" s="541"/>
      <c r="Z793" s="541"/>
    </row>
    <row r="794" spans="1:26" ht="15.75" customHeight="1" x14ac:dyDescent="0.25">
      <c r="A794" s="541"/>
      <c r="B794" s="541"/>
      <c r="C794" s="541"/>
      <c r="D794" s="541"/>
      <c r="E794" s="541"/>
      <c r="F794" s="541"/>
      <c r="G794" s="541"/>
      <c r="H794" s="541"/>
      <c r="I794" s="541"/>
      <c r="J794" s="541"/>
      <c r="K794" s="541"/>
      <c r="L794" s="541"/>
      <c r="M794" s="541"/>
      <c r="N794" s="541"/>
      <c r="O794" s="541"/>
      <c r="P794" s="541"/>
      <c r="Q794" s="541"/>
      <c r="R794" s="541"/>
      <c r="S794" s="541"/>
      <c r="T794" s="541"/>
      <c r="U794" s="541"/>
      <c r="V794" s="541"/>
      <c r="W794" s="541"/>
      <c r="X794" s="541"/>
      <c r="Y794" s="541"/>
      <c r="Z794" s="541"/>
    </row>
    <row r="795" spans="1:26" ht="15.75" customHeight="1" x14ac:dyDescent="0.25">
      <c r="A795" s="541"/>
      <c r="B795" s="541"/>
      <c r="C795" s="541"/>
      <c r="D795" s="541"/>
      <c r="E795" s="541"/>
      <c r="F795" s="541"/>
      <c r="G795" s="541"/>
      <c r="H795" s="541"/>
      <c r="I795" s="541"/>
      <c r="J795" s="541"/>
      <c r="K795" s="541"/>
      <c r="L795" s="541"/>
      <c r="M795" s="541"/>
      <c r="N795" s="541"/>
      <c r="O795" s="541"/>
      <c r="P795" s="541"/>
      <c r="Q795" s="541"/>
      <c r="R795" s="541"/>
      <c r="S795" s="541"/>
      <c r="T795" s="541"/>
      <c r="U795" s="541"/>
      <c r="V795" s="541"/>
      <c r="W795" s="541"/>
      <c r="X795" s="541"/>
      <c r="Y795" s="541"/>
      <c r="Z795" s="541"/>
    </row>
    <row r="796" spans="1:26" ht="15.75" customHeight="1" x14ac:dyDescent="0.25">
      <c r="A796" s="541"/>
      <c r="B796" s="541"/>
      <c r="C796" s="541"/>
      <c r="D796" s="541"/>
      <c r="E796" s="541"/>
      <c r="F796" s="541"/>
      <c r="G796" s="541"/>
      <c r="H796" s="541"/>
      <c r="I796" s="541"/>
      <c r="J796" s="541"/>
      <c r="K796" s="541"/>
      <c r="L796" s="541"/>
      <c r="M796" s="541"/>
      <c r="N796" s="541"/>
      <c r="O796" s="541"/>
      <c r="P796" s="541"/>
      <c r="Q796" s="541"/>
      <c r="R796" s="541"/>
      <c r="S796" s="541"/>
      <c r="T796" s="541"/>
      <c r="U796" s="541"/>
      <c r="V796" s="541"/>
      <c r="W796" s="541"/>
      <c r="X796" s="541"/>
      <c r="Y796" s="541"/>
      <c r="Z796" s="541"/>
    </row>
    <row r="797" spans="1:26" ht="15.75" customHeight="1" x14ac:dyDescent="0.25">
      <c r="A797" s="541"/>
      <c r="B797" s="541"/>
      <c r="C797" s="541"/>
      <c r="D797" s="541"/>
      <c r="E797" s="541"/>
      <c r="F797" s="541"/>
      <c r="G797" s="541"/>
      <c r="H797" s="541"/>
      <c r="I797" s="541"/>
      <c r="J797" s="541"/>
      <c r="K797" s="541"/>
      <c r="L797" s="541"/>
      <c r="M797" s="541"/>
      <c r="N797" s="541"/>
      <c r="O797" s="541"/>
      <c r="P797" s="541"/>
      <c r="Q797" s="541"/>
      <c r="R797" s="541"/>
      <c r="S797" s="541"/>
      <c r="T797" s="541"/>
      <c r="U797" s="541"/>
      <c r="V797" s="541"/>
      <c r="W797" s="541"/>
      <c r="X797" s="541"/>
      <c r="Y797" s="541"/>
      <c r="Z797" s="541"/>
    </row>
    <row r="798" spans="1:26" ht="15.75" customHeight="1" x14ac:dyDescent="0.25">
      <c r="A798" s="541"/>
      <c r="B798" s="541"/>
      <c r="C798" s="541"/>
      <c r="D798" s="541"/>
      <c r="E798" s="541"/>
      <c r="F798" s="541"/>
      <c r="G798" s="541"/>
      <c r="H798" s="541"/>
      <c r="I798" s="541"/>
      <c r="J798" s="541"/>
      <c r="K798" s="541"/>
      <c r="L798" s="541"/>
      <c r="M798" s="541"/>
      <c r="N798" s="541"/>
      <c r="O798" s="541"/>
      <c r="P798" s="541"/>
      <c r="Q798" s="541"/>
      <c r="R798" s="541"/>
      <c r="S798" s="541"/>
      <c r="T798" s="541"/>
      <c r="U798" s="541"/>
      <c r="V798" s="541"/>
      <c r="W798" s="541"/>
      <c r="X798" s="541"/>
      <c r="Y798" s="541"/>
      <c r="Z798" s="541"/>
    </row>
    <row r="799" spans="1:26" ht="15.75" customHeight="1" x14ac:dyDescent="0.25">
      <c r="A799" s="541"/>
      <c r="B799" s="541"/>
      <c r="C799" s="541"/>
      <c r="D799" s="541"/>
      <c r="E799" s="541"/>
      <c r="F799" s="541"/>
      <c r="G799" s="541"/>
      <c r="H799" s="541"/>
      <c r="I799" s="541"/>
      <c r="J799" s="541"/>
      <c r="K799" s="541"/>
      <c r="L799" s="541"/>
      <c r="M799" s="541"/>
      <c r="N799" s="541"/>
      <c r="O799" s="541"/>
      <c r="P799" s="541"/>
      <c r="Q799" s="541"/>
      <c r="R799" s="541"/>
      <c r="S799" s="541"/>
      <c r="T799" s="541"/>
      <c r="U799" s="541"/>
      <c r="V799" s="541"/>
      <c r="W799" s="541"/>
      <c r="X799" s="541"/>
      <c r="Y799" s="541"/>
      <c r="Z799" s="541"/>
    </row>
    <row r="800" spans="1:26" ht="15.75" customHeight="1" x14ac:dyDescent="0.25">
      <c r="A800" s="541"/>
      <c r="B800" s="541"/>
      <c r="C800" s="541"/>
      <c r="D800" s="541"/>
      <c r="E800" s="541"/>
      <c r="F800" s="541"/>
      <c r="G800" s="541"/>
      <c r="H800" s="541"/>
      <c r="I800" s="541"/>
      <c r="J800" s="541"/>
      <c r="K800" s="541"/>
      <c r="L800" s="541"/>
      <c r="M800" s="541"/>
      <c r="N800" s="541"/>
      <c r="O800" s="541"/>
      <c r="P800" s="541"/>
      <c r="Q800" s="541"/>
      <c r="R800" s="541"/>
      <c r="S800" s="541"/>
      <c r="T800" s="541"/>
      <c r="U800" s="541"/>
      <c r="V800" s="541"/>
      <c r="W800" s="541"/>
      <c r="X800" s="541"/>
      <c r="Y800" s="541"/>
      <c r="Z800" s="541"/>
    </row>
    <row r="801" spans="1:26" ht="15.75" customHeight="1" x14ac:dyDescent="0.25">
      <c r="A801" s="541"/>
      <c r="B801" s="541"/>
      <c r="C801" s="541"/>
      <c r="D801" s="541"/>
      <c r="E801" s="541"/>
      <c r="F801" s="541"/>
      <c r="G801" s="541"/>
      <c r="H801" s="541"/>
      <c r="I801" s="541"/>
      <c r="J801" s="541"/>
      <c r="K801" s="541"/>
      <c r="L801" s="541"/>
      <c r="M801" s="541"/>
      <c r="N801" s="541"/>
      <c r="O801" s="541"/>
      <c r="P801" s="541"/>
      <c r="Q801" s="541"/>
      <c r="R801" s="541"/>
      <c r="S801" s="541"/>
      <c r="T801" s="541"/>
      <c r="U801" s="541"/>
      <c r="V801" s="541"/>
      <c r="W801" s="541"/>
      <c r="X801" s="541"/>
      <c r="Y801" s="541"/>
      <c r="Z801" s="541"/>
    </row>
    <row r="802" spans="1:26" ht="15.75" customHeight="1" x14ac:dyDescent="0.25">
      <c r="A802" s="541"/>
      <c r="B802" s="541"/>
      <c r="C802" s="541"/>
      <c r="D802" s="541"/>
      <c r="E802" s="541"/>
      <c r="F802" s="541"/>
      <c r="G802" s="541"/>
      <c r="H802" s="541"/>
      <c r="I802" s="541"/>
      <c r="J802" s="541"/>
      <c r="K802" s="541"/>
      <c r="L802" s="541"/>
      <c r="M802" s="541"/>
      <c r="N802" s="541"/>
      <c r="O802" s="541"/>
      <c r="P802" s="541"/>
      <c r="Q802" s="541"/>
      <c r="R802" s="541"/>
      <c r="S802" s="541"/>
      <c r="T802" s="541"/>
      <c r="U802" s="541"/>
      <c r="V802" s="541"/>
      <c r="W802" s="541"/>
      <c r="X802" s="541"/>
      <c r="Y802" s="541"/>
      <c r="Z802" s="541"/>
    </row>
    <row r="803" spans="1:26" ht="15.75" customHeight="1" x14ac:dyDescent="0.25">
      <c r="A803" s="541"/>
      <c r="B803" s="541"/>
      <c r="C803" s="541"/>
      <c r="D803" s="541"/>
      <c r="E803" s="541"/>
      <c r="F803" s="541"/>
      <c r="G803" s="541"/>
      <c r="H803" s="541"/>
      <c r="I803" s="541"/>
      <c r="J803" s="541"/>
      <c r="K803" s="541"/>
      <c r="L803" s="541"/>
      <c r="M803" s="541"/>
      <c r="N803" s="541"/>
      <c r="O803" s="541"/>
      <c r="P803" s="541"/>
      <c r="Q803" s="541"/>
      <c r="R803" s="541"/>
      <c r="S803" s="541"/>
      <c r="T803" s="541"/>
      <c r="U803" s="541"/>
      <c r="V803" s="541"/>
      <c r="W803" s="541"/>
      <c r="X803" s="541"/>
      <c r="Y803" s="541"/>
      <c r="Z803" s="541"/>
    </row>
    <row r="804" spans="1:26" ht="15.75" customHeight="1" x14ac:dyDescent="0.25">
      <c r="A804" s="541"/>
      <c r="B804" s="541"/>
      <c r="C804" s="541"/>
      <c r="D804" s="541"/>
      <c r="E804" s="541"/>
      <c r="F804" s="541"/>
      <c r="G804" s="541"/>
      <c r="H804" s="541"/>
      <c r="I804" s="541"/>
      <c r="J804" s="541"/>
      <c r="K804" s="541"/>
      <c r="L804" s="541"/>
      <c r="M804" s="541"/>
      <c r="N804" s="541"/>
      <c r="O804" s="541"/>
      <c r="P804" s="541"/>
      <c r="Q804" s="541"/>
      <c r="R804" s="541"/>
      <c r="S804" s="541"/>
      <c r="T804" s="541"/>
      <c r="U804" s="541"/>
      <c r="V804" s="541"/>
      <c r="W804" s="541"/>
      <c r="X804" s="541"/>
      <c r="Y804" s="541"/>
      <c r="Z804" s="541"/>
    </row>
    <row r="805" spans="1:26" ht="15.75" customHeight="1" x14ac:dyDescent="0.25">
      <c r="A805" s="541"/>
      <c r="B805" s="541"/>
      <c r="C805" s="541"/>
      <c r="D805" s="541"/>
      <c r="E805" s="541"/>
      <c r="F805" s="541"/>
      <c r="G805" s="541"/>
      <c r="H805" s="541"/>
      <c r="I805" s="541"/>
      <c r="J805" s="541"/>
      <c r="K805" s="541"/>
      <c r="L805" s="541"/>
      <c r="M805" s="541"/>
      <c r="N805" s="541"/>
      <c r="O805" s="541"/>
      <c r="P805" s="541"/>
      <c r="Q805" s="541"/>
      <c r="R805" s="541"/>
      <c r="S805" s="541"/>
      <c r="T805" s="541"/>
      <c r="U805" s="541"/>
      <c r="V805" s="541"/>
      <c r="W805" s="541"/>
      <c r="X805" s="541"/>
      <c r="Y805" s="541"/>
      <c r="Z805" s="541"/>
    </row>
    <row r="806" spans="1:26" ht="15.75" customHeight="1" x14ac:dyDescent="0.25">
      <c r="A806" s="541"/>
      <c r="B806" s="541"/>
      <c r="C806" s="541"/>
      <c r="D806" s="541"/>
      <c r="E806" s="541"/>
      <c r="F806" s="541"/>
      <c r="G806" s="541"/>
      <c r="H806" s="541"/>
      <c r="I806" s="541"/>
      <c r="J806" s="541"/>
      <c r="K806" s="541"/>
      <c r="L806" s="541"/>
      <c r="M806" s="541"/>
      <c r="N806" s="541"/>
      <c r="O806" s="541"/>
      <c r="P806" s="541"/>
      <c r="Q806" s="541"/>
      <c r="R806" s="541"/>
      <c r="S806" s="541"/>
      <c r="T806" s="541"/>
      <c r="U806" s="541"/>
      <c r="V806" s="541"/>
      <c r="W806" s="541"/>
      <c r="X806" s="541"/>
      <c r="Y806" s="541"/>
      <c r="Z806" s="541"/>
    </row>
    <row r="807" spans="1:26" ht="15.75" customHeight="1" x14ac:dyDescent="0.25">
      <c r="A807" s="541"/>
      <c r="B807" s="541"/>
      <c r="C807" s="541"/>
      <c r="D807" s="541"/>
      <c r="E807" s="541"/>
      <c r="F807" s="541"/>
      <c r="G807" s="541"/>
      <c r="H807" s="541"/>
      <c r="I807" s="541"/>
      <c r="J807" s="541"/>
      <c r="K807" s="541"/>
      <c r="L807" s="541"/>
      <c r="M807" s="541"/>
      <c r="N807" s="541"/>
      <c r="O807" s="541"/>
      <c r="P807" s="541"/>
      <c r="Q807" s="541"/>
      <c r="R807" s="541"/>
      <c r="S807" s="541"/>
      <c r="T807" s="541"/>
      <c r="U807" s="541"/>
      <c r="V807" s="541"/>
      <c r="W807" s="541"/>
      <c r="X807" s="541"/>
      <c r="Y807" s="541"/>
      <c r="Z807" s="541"/>
    </row>
    <row r="808" spans="1:26" ht="15.75" customHeight="1" x14ac:dyDescent="0.25">
      <c r="A808" s="541"/>
      <c r="B808" s="541"/>
      <c r="C808" s="541"/>
      <c r="D808" s="541"/>
      <c r="E808" s="541"/>
      <c r="F808" s="541"/>
      <c r="G808" s="541"/>
      <c r="H808" s="541"/>
      <c r="I808" s="541"/>
      <c r="J808" s="541"/>
      <c r="K808" s="541"/>
      <c r="L808" s="541"/>
      <c r="M808" s="541"/>
      <c r="N808" s="541"/>
      <c r="O808" s="541"/>
      <c r="P808" s="541"/>
      <c r="Q808" s="541"/>
      <c r="R808" s="541"/>
      <c r="S808" s="541"/>
      <c r="T808" s="541"/>
      <c r="U808" s="541"/>
      <c r="V808" s="541"/>
      <c r="W808" s="541"/>
      <c r="X808" s="541"/>
      <c r="Y808" s="541"/>
      <c r="Z808" s="541"/>
    </row>
    <row r="809" spans="1:26" ht="15.75" customHeight="1" x14ac:dyDescent="0.25">
      <c r="A809" s="541"/>
      <c r="B809" s="541"/>
      <c r="C809" s="541"/>
      <c r="D809" s="541"/>
      <c r="E809" s="541"/>
      <c r="F809" s="541"/>
      <c r="G809" s="541"/>
      <c r="H809" s="541"/>
      <c r="I809" s="541"/>
      <c r="J809" s="541"/>
      <c r="K809" s="541"/>
      <c r="L809" s="541"/>
      <c r="M809" s="541"/>
      <c r="N809" s="541"/>
      <c r="O809" s="541"/>
      <c r="P809" s="541"/>
      <c r="Q809" s="541"/>
      <c r="R809" s="541"/>
      <c r="S809" s="541"/>
      <c r="T809" s="541"/>
      <c r="U809" s="541"/>
      <c r="V809" s="541"/>
      <c r="W809" s="541"/>
      <c r="X809" s="541"/>
      <c r="Y809" s="541"/>
      <c r="Z809" s="541"/>
    </row>
    <row r="810" spans="1:26" ht="15.75" customHeight="1" x14ac:dyDescent="0.25">
      <c r="A810" s="541"/>
      <c r="B810" s="541"/>
      <c r="C810" s="541"/>
      <c r="D810" s="541"/>
      <c r="E810" s="541"/>
      <c r="F810" s="541"/>
      <c r="G810" s="541"/>
      <c r="H810" s="541"/>
      <c r="I810" s="541"/>
      <c r="J810" s="541"/>
      <c r="K810" s="541"/>
      <c r="L810" s="541"/>
      <c r="M810" s="541"/>
      <c r="N810" s="541"/>
      <c r="O810" s="541"/>
      <c r="P810" s="541"/>
      <c r="Q810" s="541"/>
      <c r="R810" s="541"/>
      <c r="S810" s="541"/>
      <c r="T810" s="541"/>
      <c r="U810" s="541"/>
      <c r="V810" s="541"/>
      <c r="W810" s="541"/>
      <c r="X810" s="541"/>
      <c r="Y810" s="541"/>
      <c r="Z810" s="541"/>
    </row>
    <row r="811" spans="1:26" ht="15.75" customHeight="1" x14ac:dyDescent="0.25">
      <c r="A811" s="541"/>
      <c r="B811" s="541"/>
      <c r="C811" s="541"/>
      <c r="D811" s="541"/>
      <c r="E811" s="541"/>
      <c r="F811" s="541"/>
      <c r="G811" s="541"/>
      <c r="H811" s="541"/>
      <c r="I811" s="541"/>
      <c r="J811" s="541"/>
      <c r="K811" s="541"/>
      <c r="L811" s="541"/>
      <c r="M811" s="541"/>
      <c r="N811" s="541"/>
      <c r="O811" s="541"/>
      <c r="P811" s="541"/>
      <c r="Q811" s="541"/>
      <c r="R811" s="541"/>
      <c r="S811" s="541"/>
      <c r="T811" s="541"/>
      <c r="U811" s="541"/>
      <c r="V811" s="541"/>
      <c r="W811" s="541"/>
      <c r="X811" s="541"/>
      <c r="Y811" s="541"/>
      <c r="Z811" s="541"/>
    </row>
    <row r="812" spans="1:26" ht="15.75" customHeight="1" x14ac:dyDescent="0.25">
      <c r="A812" s="541"/>
      <c r="B812" s="541"/>
      <c r="C812" s="541"/>
      <c r="D812" s="541"/>
      <c r="E812" s="541"/>
      <c r="F812" s="541"/>
      <c r="G812" s="541"/>
      <c r="H812" s="541"/>
      <c r="I812" s="541"/>
      <c r="J812" s="541"/>
      <c r="K812" s="541"/>
      <c r="L812" s="541"/>
      <c r="M812" s="541"/>
      <c r="N812" s="541"/>
      <c r="O812" s="541"/>
      <c r="P812" s="541"/>
      <c r="Q812" s="541"/>
      <c r="R812" s="541"/>
      <c r="S812" s="541"/>
      <c r="T812" s="541"/>
      <c r="U812" s="541"/>
      <c r="V812" s="541"/>
      <c r="W812" s="541"/>
      <c r="X812" s="541"/>
      <c r="Y812" s="541"/>
      <c r="Z812" s="541"/>
    </row>
    <row r="813" spans="1:26" ht="15.75" customHeight="1" x14ac:dyDescent="0.25">
      <c r="A813" s="541"/>
      <c r="B813" s="541"/>
      <c r="C813" s="541"/>
      <c r="D813" s="541"/>
      <c r="E813" s="541"/>
      <c r="F813" s="541"/>
      <c r="G813" s="541"/>
      <c r="H813" s="541"/>
      <c r="I813" s="541"/>
      <c r="J813" s="541"/>
      <c r="K813" s="541"/>
      <c r="L813" s="541"/>
      <c r="M813" s="541"/>
      <c r="N813" s="541"/>
      <c r="O813" s="541"/>
      <c r="P813" s="541"/>
      <c r="Q813" s="541"/>
      <c r="R813" s="541"/>
      <c r="S813" s="541"/>
      <c r="T813" s="541"/>
      <c r="U813" s="541"/>
      <c r="V813" s="541"/>
      <c r="W813" s="541"/>
      <c r="X813" s="541"/>
      <c r="Y813" s="541"/>
      <c r="Z813" s="541"/>
    </row>
    <row r="814" spans="1:26" ht="15.75" customHeight="1" x14ac:dyDescent="0.25">
      <c r="A814" s="541"/>
      <c r="B814" s="541"/>
      <c r="C814" s="541"/>
      <c r="D814" s="541"/>
      <c r="E814" s="541"/>
      <c r="F814" s="541"/>
      <c r="G814" s="541"/>
      <c r="H814" s="541"/>
      <c r="I814" s="541"/>
      <c r="J814" s="541"/>
      <c r="K814" s="541"/>
      <c r="L814" s="541"/>
      <c r="M814" s="541"/>
      <c r="N814" s="541"/>
      <c r="O814" s="541"/>
      <c r="P814" s="541"/>
      <c r="Q814" s="541"/>
      <c r="R814" s="541"/>
      <c r="S814" s="541"/>
      <c r="T814" s="541"/>
      <c r="U814" s="541"/>
      <c r="V814" s="541"/>
      <c r="W814" s="541"/>
      <c r="X814" s="541"/>
      <c r="Y814" s="541"/>
      <c r="Z814" s="541"/>
    </row>
    <row r="815" spans="1:26" ht="15.75" customHeight="1" x14ac:dyDescent="0.25">
      <c r="A815" s="541"/>
      <c r="B815" s="541"/>
      <c r="C815" s="541"/>
      <c r="D815" s="541"/>
      <c r="E815" s="541"/>
      <c r="F815" s="541"/>
      <c r="G815" s="541"/>
      <c r="H815" s="541"/>
      <c r="I815" s="541"/>
      <c r="J815" s="541"/>
      <c r="K815" s="541"/>
      <c r="L815" s="541"/>
      <c r="M815" s="541"/>
      <c r="N815" s="541"/>
      <c r="O815" s="541"/>
      <c r="P815" s="541"/>
      <c r="Q815" s="541"/>
      <c r="R815" s="541"/>
      <c r="S815" s="541"/>
      <c r="T815" s="541"/>
      <c r="U815" s="541"/>
      <c r="V815" s="541"/>
      <c r="W815" s="541"/>
      <c r="X815" s="541"/>
      <c r="Y815" s="541"/>
      <c r="Z815" s="541"/>
    </row>
    <row r="816" spans="1:26" ht="15.75" customHeight="1" x14ac:dyDescent="0.25">
      <c r="A816" s="541"/>
      <c r="B816" s="541"/>
      <c r="C816" s="541"/>
      <c r="D816" s="541"/>
      <c r="E816" s="541"/>
      <c r="F816" s="541"/>
      <c r="G816" s="541"/>
      <c r="H816" s="541"/>
      <c r="I816" s="541"/>
      <c r="J816" s="541"/>
      <c r="K816" s="541"/>
      <c r="L816" s="541"/>
      <c r="M816" s="541"/>
      <c r="N816" s="541"/>
      <c r="O816" s="541"/>
      <c r="P816" s="541"/>
      <c r="Q816" s="541"/>
      <c r="R816" s="541"/>
      <c r="S816" s="541"/>
      <c r="T816" s="541"/>
      <c r="U816" s="541"/>
      <c r="V816" s="541"/>
      <c r="W816" s="541"/>
      <c r="X816" s="541"/>
      <c r="Y816" s="541"/>
      <c r="Z816" s="541"/>
    </row>
    <row r="817" spans="1:26" ht="15.75" customHeight="1" x14ac:dyDescent="0.25">
      <c r="A817" s="541"/>
      <c r="B817" s="541"/>
      <c r="C817" s="541"/>
      <c r="D817" s="541"/>
      <c r="E817" s="541"/>
      <c r="F817" s="541"/>
      <c r="G817" s="541"/>
      <c r="H817" s="541"/>
      <c r="I817" s="541"/>
      <c r="J817" s="541"/>
      <c r="K817" s="541"/>
      <c r="L817" s="541"/>
      <c r="M817" s="541"/>
      <c r="N817" s="541"/>
      <c r="O817" s="541"/>
      <c r="P817" s="541"/>
      <c r="Q817" s="541"/>
      <c r="R817" s="541"/>
      <c r="S817" s="541"/>
      <c r="T817" s="541"/>
      <c r="U817" s="541"/>
      <c r="V817" s="541"/>
      <c r="W817" s="541"/>
      <c r="X817" s="541"/>
      <c r="Y817" s="541"/>
      <c r="Z817" s="541"/>
    </row>
    <row r="818" spans="1:26" ht="15.75" customHeight="1" x14ac:dyDescent="0.25">
      <c r="A818" s="541"/>
      <c r="B818" s="541"/>
      <c r="C818" s="541"/>
      <c r="D818" s="541"/>
      <c r="E818" s="541"/>
      <c r="F818" s="541"/>
      <c r="G818" s="541"/>
      <c r="H818" s="541"/>
      <c r="I818" s="541"/>
      <c r="J818" s="541"/>
      <c r="K818" s="541"/>
      <c r="L818" s="541"/>
      <c r="M818" s="541"/>
      <c r="N818" s="541"/>
      <c r="O818" s="541"/>
      <c r="P818" s="541"/>
      <c r="Q818" s="541"/>
      <c r="R818" s="541"/>
      <c r="S818" s="541"/>
      <c r="T818" s="541"/>
      <c r="U818" s="541"/>
      <c r="V818" s="541"/>
      <c r="W818" s="541"/>
      <c r="X818" s="541"/>
      <c r="Y818" s="541"/>
      <c r="Z818" s="541"/>
    </row>
    <row r="819" spans="1:26" ht="15.75" customHeight="1" x14ac:dyDescent="0.25">
      <c r="A819" s="541"/>
      <c r="B819" s="541"/>
      <c r="C819" s="541"/>
      <c r="D819" s="541"/>
      <c r="E819" s="541"/>
      <c r="F819" s="541"/>
      <c r="G819" s="541"/>
      <c r="H819" s="541"/>
      <c r="I819" s="541"/>
      <c r="J819" s="541"/>
      <c r="K819" s="541"/>
      <c r="L819" s="541"/>
      <c r="M819" s="541"/>
      <c r="N819" s="541"/>
      <c r="O819" s="541"/>
      <c r="P819" s="541"/>
      <c r="Q819" s="541"/>
      <c r="R819" s="541"/>
      <c r="S819" s="541"/>
      <c r="T819" s="541"/>
      <c r="U819" s="541"/>
      <c r="V819" s="541"/>
      <c r="W819" s="541"/>
      <c r="X819" s="541"/>
      <c r="Y819" s="541"/>
      <c r="Z819" s="541"/>
    </row>
    <row r="820" spans="1:26" ht="15.75" customHeight="1" x14ac:dyDescent="0.25">
      <c r="A820" s="541"/>
      <c r="B820" s="541"/>
      <c r="C820" s="541"/>
      <c r="D820" s="541"/>
      <c r="E820" s="541"/>
      <c r="F820" s="541"/>
      <c r="G820" s="541"/>
      <c r="H820" s="541"/>
      <c r="I820" s="541"/>
      <c r="J820" s="541"/>
      <c r="K820" s="541"/>
      <c r="L820" s="541"/>
      <c r="M820" s="541"/>
      <c r="N820" s="541"/>
      <c r="O820" s="541"/>
      <c r="P820" s="541"/>
      <c r="Q820" s="541"/>
      <c r="R820" s="541"/>
      <c r="S820" s="541"/>
      <c r="T820" s="541"/>
      <c r="U820" s="541"/>
      <c r="V820" s="541"/>
      <c r="W820" s="541"/>
      <c r="X820" s="541"/>
      <c r="Y820" s="541"/>
      <c r="Z820" s="541"/>
    </row>
    <row r="821" spans="1:26" ht="15.75" customHeight="1" x14ac:dyDescent="0.25">
      <c r="A821" s="541"/>
      <c r="B821" s="541"/>
      <c r="C821" s="541"/>
      <c r="D821" s="541"/>
      <c r="E821" s="541"/>
      <c r="F821" s="541"/>
      <c r="G821" s="541"/>
      <c r="H821" s="541"/>
      <c r="I821" s="541"/>
      <c r="J821" s="541"/>
      <c r="K821" s="541"/>
      <c r="L821" s="541"/>
      <c r="M821" s="541"/>
      <c r="N821" s="541"/>
      <c r="O821" s="541"/>
      <c r="P821" s="541"/>
      <c r="Q821" s="541"/>
      <c r="R821" s="541"/>
      <c r="S821" s="541"/>
      <c r="T821" s="541"/>
      <c r="U821" s="541"/>
      <c r="V821" s="541"/>
      <c r="W821" s="541"/>
      <c r="X821" s="541"/>
      <c r="Y821" s="541"/>
      <c r="Z821" s="541"/>
    </row>
    <row r="822" spans="1:26" ht="15.75" customHeight="1" x14ac:dyDescent="0.25">
      <c r="A822" s="541"/>
      <c r="B822" s="541"/>
      <c r="C822" s="541"/>
      <c r="D822" s="541"/>
      <c r="E822" s="541"/>
      <c r="F822" s="541"/>
      <c r="G822" s="541"/>
      <c r="H822" s="541"/>
      <c r="I822" s="541"/>
      <c r="J822" s="541"/>
      <c r="K822" s="541"/>
      <c r="L822" s="541"/>
      <c r="M822" s="541"/>
      <c r="N822" s="541"/>
      <c r="O822" s="541"/>
      <c r="P822" s="541"/>
      <c r="Q822" s="541"/>
      <c r="R822" s="541"/>
      <c r="S822" s="541"/>
      <c r="T822" s="541"/>
      <c r="U822" s="541"/>
      <c r="V822" s="541"/>
      <c r="W822" s="541"/>
      <c r="X822" s="541"/>
      <c r="Y822" s="541"/>
      <c r="Z822" s="541"/>
    </row>
    <row r="823" spans="1:26" ht="15.75" customHeight="1" x14ac:dyDescent="0.25">
      <c r="A823" s="541"/>
      <c r="B823" s="541"/>
      <c r="C823" s="541"/>
      <c r="D823" s="541"/>
      <c r="E823" s="541"/>
      <c r="F823" s="541"/>
      <c r="G823" s="541"/>
      <c r="H823" s="541"/>
      <c r="I823" s="541"/>
      <c r="J823" s="541"/>
      <c r="K823" s="541"/>
      <c r="L823" s="541"/>
      <c r="M823" s="541"/>
      <c r="N823" s="541"/>
      <c r="O823" s="541"/>
      <c r="P823" s="541"/>
      <c r="Q823" s="541"/>
      <c r="R823" s="541"/>
      <c r="S823" s="541"/>
      <c r="T823" s="541"/>
      <c r="U823" s="541"/>
      <c r="V823" s="541"/>
      <c r="W823" s="541"/>
      <c r="X823" s="541"/>
      <c r="Y823" s="541"/>
      <c r="Z823" s="541"/>
    </row>
    <row r="824" spans="1:26" ht="15.75" customHeight="1" x14ac:dyDescent="0.25">
      <c r="A824" s="541"/>
      <c r="B824" s="541"/>
      <c r="C824" s="541"/>
      <c r="D824" s="541"/>
      <c r="E824" s="541"/>
      <c r="F824" s="541"/>
      <c r="G824" s="541"/>
      <c r="H824" s="541"/>
      <c r="I824" s="541"/>
      <c r="J824" s="541"/>
      <c r="K824" s="541"/>
      <c r="L824" s="541"/>
      <c r="M824" s="541"/>
      <c r="N824" s="541"/>
      <c r="O824" s="541"/>
      <c r="P824" s="541"/>
      <c r="Q824" s="541"/>
      <c r="R824" s="541"/>
      <c r="S824" s="541"/>
      <c r="T824" s="541"/>
      <c r="U824" s="541"/>
      <c r="V824" s="541"/>
      <c r="W824" s="541"/>
      <c r="X824" s="541"/>
      <c r="Y824" s="541"/>
      <c r="Z824" s="541"/>
    </row>
    <row r="825" spans="1:26" ht="15.75" customHeight="1" x14ac:dyDescent="0.25">
      <c r="A825" s="541"/>
      <c r="B825" s="541"/>
      <c r="C825" s="541"/>
      <c r="D825" s="541"/>
      <c r="E825" s="541"/>
      <c r="F825" s="541"/>
      <c r="G825" s="541"/>
      <c r="H825" s="541"/>
      <c r="I825" s="541"/>
      <c r="J825" s="541"/>
      <c r="K825" s="541"/>
      <c r="L825" s="541"/>
      <c r="M825" s="541"/>
      <c r="N825" s="541"/>
      <c r="O825" s="541"/>
      <c r="P825" s="541"/>
      <c r="Q825" s="541"/>
      <c r="R825" s="541"/>
      <c r="S825" s="541"/>
      <c r="T825" s="541"/>
      <c r="U825" s="541"/>
      <c r="V825" s="541"/>
      <c r="W825" s="541"/>
      <c r="X825" s="541"/>
      <c r="Y825" s="541"/>
      <c r="Z825" s="541"/>
    </row>
    <row r="826" spans="1:26" ht="15.75" customHeight="1" x14ac:dyDescent="0.25">
      <c r="A826" s="541"/>
      <c r="B826" s="541"/>
      <c r="C826" s="541"/>
      <c r="D826" s="541"/>
      <c r="E826" s="541"/>
      <c r="F826" s="541"/>
      <c r="G826" s="541"/>
      <c r="H826" s="541"/>
      <c r="I826" s="541"/>
      <c r="J826" s="541"/>
      <c r="K826" s="541"/>
      <c r="L826" s="541"/>
      <c r="M826" s="541"/>
      <c r="N826" s="541"/>
      <c r="O826" s="541"/>
      <c r="P826" s="541"/>
      <c r="Q826" s="541"/>
      <c r="R826" s="541"/>
      <c r="S826" s="541"/>
      <c r="T826" s="541"/>
      <c r="U826" s="541"/>
      <c r="V826" s="541"/>
      <c r="W826" s="541"/>
      <c r="X826" s="541"/>
      <c r="Y826" s="541"/>
      <c r="Z826" s="541"/>
    </row>
    <row r="827" spans="1:26" ht="15.75" customHeight="1" x14ac:dyDescent="0.25">
      <c r="A827" s="541"/>
      <c r="B827" s="541"/>
      <c r="C827" s="541"/>
      <c r="D827" s="541"/>
      <c r="E827" s="541"/>
      <c r="F827" s="541"/>
      <c r="G827" s="541"/>
      <c r="H827" s="541"/>
      <c r="I827" s="541"/>
      <c r="J827" s="541"/>
      <c r="K827" s="541"/>
      <c r="L827" s="541"/>
      <c r="M827" s="541"/>
      <c r="N827" s="541"/>
      <c r="O827" s="541"/>
      <c r="P827" s="541"/>
      <c r="Q827" s="541"/>
      <c r="R827" s="541"/>
      <c r="S827" s="541"/>
      <c r="T827" s="541"/>
      <c r="U827" s="541"/>
      <c r="V827" s="541"/>
      <c r="W827" s="541"/>
      <c r="X827" s="541"/>
      <c r="Y827" s="541"/>
      <c r="Z827" s="541"/>
    </row>
    <row r="828" spans="1:26" ht="15.75" customHeight="1" x14ac:dyDescent="0.25">
      <c r="A828" s="541"/>
      <c r="B828" s="541"/>
      <c r="C828" s="541"/>
      <c r="D828" s="541"/>
      <c r="E828" s="541"/>
      <c r="F828" s="541"/>
      <c r="G828" s="541"/>
      <c r="H828" s="541"/>
      <c r="I828" s="541"/>
      <c r="J828" s="541"/>
      <c r="K828" s="541"/>
      <c r="L828" s="541"/>
      <c r="M828" s="541"/>
      <c r="N828" s="541"/>
      <c r="O828" s="541"/>
      <c r="P828" s="541"/>
      <c r="Q828" s="541"/>
      <c r="R828" s="541"/>
      <c r="S828" s="541"/>
      <c r="T828" s="541"/>
      <c r="U828" s="541"/>
      <c r="V828" s="541"/>
      <c r="W828" s="541"/>
      <c r="X828" s="541"/>
      <c r="Y828" s="541"/>
      <c r="Z828" s="541"/>
    </row>
    <row r="829" spans="1:26" ht="15.75" customHeight="1" x14ac:dyDescent="0.25">
      <c r="A829" s="541"/>
      <c r="B829" s="541"/>
      <c r="C829" s="541"/>
      <c r="D829" s="541"/>
      <c r="E829" s="541"/>
      <c r="F829" s="541"/>
      <c r="G829" s="541"/>
      <c r="H829" s="541"/>
      <c r="I829" s="541"/>
      <c r="J829" s="541"/>
      <c r="K829" s="541"/>
      <c r="L829" s="541"/>
      <c r="M829" s="541"/>
      <c r="N829" s="541"/>
      <c r="O829" s="541"/>
      <c r="P829" s="541"/>
      <c r="Q829" s="541"/>
      <c r="R829" s="541"/>
      <c r="S829" s="541"/>
      <c r="T829" s="541"/>
      <c r="U829" s="541"/>
      <c r="V829" s="541"/>
      <c r="W829" s="541"/>
      <c r="X829" s="541"/>
      <c r="Y829" s="541"/>
      <c r="Z829" s="541"/>
    </row>
    <row r="830" spans="1:26" ht="15.75" customHeight="1" x14ac:dyDescent="0.25">
      <c r="A830" s="541"/>
      <c r="B830" s="541"/>
      <c r="C830" s="541"/>
      <c r="D830" s="541"/>
      <c r="E830" s="541"/>
      <c r="F830" s="541"/>
      <c r="G830" s="541"/>
      <c r="H830" s="541"/>
      <c r="I830" s="541"/>
      <c r="J830" s="541"/>
      <c r="K830" s="541"/>
      <c r="L830" s="541"/>
      <c r="M830" s="541"/>
      <c r="N830" s="541"/>
      <c r="O830" s="541"/>
      <c r="P830" s="541"/>
      <c r="Q830" s="541"/>
      <c r="R830" s="541"/>
      <c r="S830" s="541"/>
      <c r="T830" s="541"/>
      <c r="U830" s="541"/>
      <c r="V830" s="541"/>
      <c r="W830" s="541"/>
      <c r="X830" s="541"/>
      <c r="Y830" s="541"/>
      <c r="Z830" s="541"/>
    </row>
    <row r="831" spans="1:26" ht="15.75" customHeight="1" x14ac:dyDescent="0.25">
      <c r="A831" s="541"/>
      <c r="B831" s="541"/>
      <c r="C831" s="541"/>
      <c r="D831" s="541"/>
      <c r="E831" s="541"/>
      <c r="F831" s="541"/>
      <c r="G831" s="541"/>
      <c r="H831" s="541"/>
      <c r="I831" s="541"/>
      <c r="J831" s="541"/>
      <c r="K831" s="541"/>
      <c r="L831" s="541"/>
      <c r="M831" s="541"/>
      <c r="N831" s="541"/>
      <c r="O831" s="541"/>
      <c r="P831" s="541"/>
      <c r="Q831" s="541"/>
      <c r="R831" s="541"/>
      <c r="S831" s="541"/>
      <c r="T831" s="541"/>
      <c r="U831" s="541"/>
      <c r="V831" s="541"/>
      <c r="W831" s="541"/>
      <c r="X831" s="541"/>
      <c r="Y831" s="541"/>
      <c r="Z831" s="541"/>
    </row>
    <row r="832" spans="1:26" ht="15.75" customHeight="1" x14ac:dyDescent="0.25">
      <c r="A832" s="541"/>
      <c r="B832" s="541"/>
      <c r="C832" s="541"/>
      <c r="D832" s="541"/>
      <c r="E832" s="541"/>
      <c r="F832" s="541"/>
      <c r="G832" s="541"/>
      <c r="H832" s="541"/>
      <c r="I832" s="541"/>
      <c r="J832" s="541"/>
      <c r="K832" s="541"/>
      <c r="L832" s="541"/>
      <c r="M832" s="541"/>
      <c r="N832" s="541"/>
      <c r="O832" s="541"/>
      <c r="P832" s="541"/>
      <c r="Q832" s="541"/>
      <c r="R832" s="541"/>
      <c r="S832" s="541"/>
      <c r="T832" s="541"/>
      <c r="U832" s="541"/>
      <c r="V832" s="541"/>
      <c r="W832" s="541"/>
      <c r="X832" s="541"/>
      <c r="Y832" s="541"/>
      <c r="Z832" s="541"/>
    </row>
    <row r="833" spans="1:26" ht="15.75" customHeight="1" x14ac:dyDescent="0.25">
      <c r="A833" s="541"/>
      <c r="B833" s="541"/>
      <c r="C833" s="541"/>
      <c r="D833" s="541"/>
      <c r="E833" s="541"/>
      <c r="F833" s="541"/>
      <c r="G833" s="541"/>
      <c r="H833" s="541"/>
      <c r="I833" s="541"/>
      <c r="J833" s="541"/>
      <c r="K833" s="541"/>
      <c r="L833" s="541"/>
      <c r="M833" s="541"/>
      <c r="N833" s="541"/>
      <c r="O833" s="541"/>
      <c r="P833" s="541"/>
      <c r="Q833" s="541"/>
      <c r="R833" s="541"/>
      <c r="S833" s="541"/>
      <c r="T833" s="541"/>
      <c r="U833" s="541"/>
      <c r="V833" s="541"/>
      <c r="W833" s="541"/>
      <c r="X833" s="541"/>
      <c r="Y833" s="541"/>
      <c r="Z833" s="541"/>
    </row>
    <row r="834" spans="1:26" ht="15.75" customHeight="1" x14ac:dyDescent="0.25">
      <c r="A834" s="541"/>
      <c r="B834" s="541"/>
      <c r="C834" s="541"/>
      <c r="D834" s="541"/>
      <c r="E834" s="541"/>
      <c r="F834" s="541"/>
      <c r="G834" s="541"/>
      <c r="H834" s="541"/>
      <c r="I834" s="541"/>
      <c r="J834" s="541"/>
      <c r="K834" s="541"/>
      <c r="L834" s="541"/>
      <c r="M834" s="541"/>
      <c r="N834" s="541"/>
      <c r="O834" s="541"/>
      <c r="P834" s="541"/>
      <c r="Q834" s="541"/>
      <c r="R834" s="541"/>
      <c r="S834" s="541"/>
      <c r="T834" s="541"/>
      <c r="U834" s="541"/>
      <c r="V834" s="541"/>
      <c r="W834" s="541"/>
      <c r="X834" s="541"/>
      <c r="Y834" s="541"/>
      <c r="Z834" s="541"/>
    </row>
    <row r="835" spans="1:26" ht="15.75" customHeight="1" x14ac:dyDescent="0.25">
      <c r="A835" s="541"/>
      <c r="B835" s="541"/>
      <c r="C835" s="541"/>
      <c r="D835" s="541"/>
      <c r="E835" s="541"/>
      <c r="F835" s="541"/>
      <c r="G835" s="541"/>
      <c r="H835" s="541"/>
      <c r="I835" s="541"/>
      <c r="J835" s="541"/>
      <c r="K835" s="541"/>
      <c r="L835" s="541"/>
      <c r="M835" s="541"/>
      <c r="N835" s="541"/>
      <c r="O835" s="541"/>
      <c r="P835" s="541"/>
      <c r="Q835" s="541"/>
      <c r="R835" s="541"/>
      <c r="S835" s="541"/>
      <c r="T835" s="541"/>
      <c r="U835" s="541"/>
      <c r="V835" s="541"/>
      <c r="W835" s="541"/>
      <c r="X835" s="541"/>
      <c r="Y835" s="541"/>
      <c r="Z835" s="541"/>
    </row>
    <row r="836" spans="1:26" ht="15.75" customHeight="1" x14ac:dyDescent="0.25">
      <c r="A836" s="541"/>
      <c r="B836" s="541"/>
      <c r="C836" s="541"/>
      <c r="D836" s="541"/>
      <c r="E836" s="541"/>
      <c r="F836" s="541"/>
      <c r="G836" s="541"/>
      <c r="H836" s="541"/>
      <c r="I836" s="541"/>
      <c r="J836" s="541"/>
      <c r="K836" s="541"/>
      <c r="L836" s="541"/>
      <c r="M836" s="541"/>
      <c r="N836" s="541"/>
      <c r="O836" s="541"/>
      <c r="P836" s="541"/>
      <c r="Q836" s="541"/>
      <c r="R836" s="541"/>
      <c r="S836" s="541"/>
      <c r="T836" s="541"/>
      <c r="U836" s="541"/>
      <c r="V836" s="541"/>
      <c r="W836" s="541"/>
      <c r="X836" s="541"/>
      <c r="Y836" s="541"/>
      <c r="Z836" s="541"/>
    </row>
    <row r="837" spans="1:26" ht="15.75" customHeight="1" x14ac:dyDescent="0.25">
      <c r="A837" s="541"/>
      <c r="B837" s="541"/>
      <c r="C837" s="541"/>
      <c r="D837" s="541"/>
      <c r="E837" s="541"/>
      <c r="F837" s="541"/>
      <c r="G837" s="541"/>
      <c r="H837" s="541"/>
      <c r="I837" s="541"/>
      <c r="J837" s="541"/>
      <c r="K837" s="541"/>
      <c r="L837" s="541"/>
      <c r="M837" s="541"/>
      <c r="N837" s="541"/>
      <c r="O837" s="541"/>
      <c r="P837" s="541"/>
      <c r="Q837" s="541"/>
      <c r="R837" s="541"/>
      <c r="S837" s="541"/>
      <c r="T837" s="541"/>
      <c r="U837" s="541"/>
      <c r="V837" s="541"/>
      <c r="W837" s="541"/>
      <c r="X837" s="541"/>
      <c r="Y837" s="541"/>
      <c r="Z837" s="541"/>
    </row>
    <row r="838" spans="1:26" ht="15.75" customHeight="1" x14ac:dyDescent="0.25">
      <c r="A838" s="541"/>
      <c r="B838" s="541"/>
      <c r="C838" s="541"/>
      <c r="D838" s="541"/>
      <c r="E838" s="541"/>
      <c r="F838" s="541"/>
      <c r="G838" s="541"/>
      <c r="H838" s="541"/>
      <c r="I838" s="541"/>
      <c r="J838" s="541"/>
      <c r="K838" s="541"/>
      <c r="L838" s="541"/>
      <c r="M838" s="541"/>
      <c r="N838" s="541"/>
      <c r="O838" s="541"/>
      <c r="P838" s="541"/>
      <c r="Q838" s="541"/>
      <c r="R838" s="541"/>
      <c r="S838" s="541"/>
      <c r="T838" s="541"/>
      <c r="U838" s="541"/>
      <c r="V838" s="541"/>
      <c r="W838" s="541"/>
      <c r="X838" s="541"/>
      <c r="Y838" s="541"/>
      <c r="Z838" s="541"/>
    </row>
    <row r="839" spans="1:26" ht="15.75" customHeight="1" x14ac:dyDescent="0.25">
      <c r="A839" s="541"/>
      <c r="B839" s="541"/>
      <c r="C839" s="541"/>
      <c r="D839" s="541"/>
      <c r="E839" s="541"/>
      <c r="F839" s="541"/>
      <c r="G839" s="541"/>
      <c r="H839" s="541"/>
      <c r="I839" s="541"/>
      <c r="J839" s="541"/>
      <c r="K839" s="541"/>
      <c r="L839" s="541"/>
      <c r="M839" s="541"/>
      <c r="N839" s="541"/>
      <c r="O839" s="541"/>
      <c r="P839" s="541"/>
      <c r="Q839" s="541"/>
      <c r="R839" s="541"/>
      <c r="S839" s="541"/>
      <c r="T839" s="541"/>
      <c r="U839" s="541"/>
      <c r="V839" s="541"/>
      <c r="W839" s="541"/>
      <c r="X839" s="541"/>
      <c r="Y839" s="541"/>
      <c r="Z839" s="541"/>
    </row>
    <row r="840" spans="1:26" ht="15.75" customHeight="1" x14ac:dyDescent="0.25">
      <c r="A840" s="541"/>
      <c r="B840" s="541"/>
      <c r="C840" s="541"/>
      <c r="D840" s="541"/>
      <c r="E840" s="541"/>
      <c r="F840" s="541"/>
      <c r="G840" s="541"/>
      <c r="H840" s="541"/>
      <c r="I840" s="541"/>
      <c r="J840" s="541"/>
      <c r="K840" s="541"/>
      <c r="L840" s="541"/>
      <c r="M840" s="541"/>
      <c r="N840" s="541"/>
      <c r="O840" s="541"/>
      <c r="P840" s="541"/>
      <c r="Q840" s="541"/>
      <c r="R840" s="541"/>
      <c r="S840" s="541"/>
      <c r="T840" s="541"/>
      <c r="U840" s="541"/>
      <c r="V840" s="541"/>
      <c r="W840" s="541"/>
      <c r="X840" s="541"/>
      <c r="Y840" s="541"/>
      <c r="Z840" s="541"/>
    </row>
    <row r="841" spans="1:26" ht="15.75" customHeight="1" x14ac:dyDescent="0.25">
      <c r="A841" s="541"/>
      <c r="B841" s="541"/>
      <c r="C841" s="541"/>
      <c r="D841" s="541"/>
      <c r="E841" s="541"/>
      <c r="F841" s="541"/>
      <c r="G841" s="541"/>
      <c r="H841" s="541"/>
      <c r="I841" s="541"/>
      <c r="J841" s="541"/>
      <c r="K841" s="541"/>
      <c r="L841" s="541"/>
      <c r="M841" s="541"/>
      <c r="N841" s="541"/>
      <c r="O841" s="541"/>
      <c r="P841" s="541"/>
      <c r="Q841" s="541"/>
      <c r="R841" s="541"/>
      <c r="S841" s="541"/>
      <c r="T841" s="541"/>
      <c r="U841" s="541"/>
      <c r="V841" s="541"/>
      <c r="W841" s="541"/>
      <c r="X841" s="541"/>
      <c r="Y841" s="541"/>
      <c r="Z841" s="541"/>
    </row>
    <row r="842" spans="1:26" ht="15.75" customHeight="1" x14ac:dyDescent="0.25">
      <c r="A842" s="541"/>
      <c r="B842" s="541"/>
      <c r="C842" s="541"/>
      <c r="D842" s="541"/>
      <c r="E842" s="541"/>
      <c r="F842" s="541"/>
      <c r="G842" s="541"/>
      <c r="H842" s="541"/>
      <c r="I842" s="541"/>
      <c r="J842" s="541"/>
      <c r="K842" s="541"/>
      <c r="L842" s="541"/>
      <c r="M842" s="541"/>
      <c r="N842" s="541"/>
      <c r="O842" s="541"/>
      <c r="P842" s="541"/>
      <c r="Q842" s="541"/>
      <c r="R842" s="541"/>
      <c r="S842" s="541"/>
      <c r="T842" s="541"/>
      <c r="U842" s="541"/>
      <c r="V842" s="541"/>
      <c r="W842" s="541"/>
      <c r="X842" s="541"/>
      <c r="Y842" s="541"/>
      <c r="Z842" s="541"/>
    </row>
    <row r="843" spans="1:26" ht="15.75" customHeight="1" x14ac:dyDescent="0.25">
      <c r="A843" s="541"/>
      <c r="B843" s="541"/>
      <c r="C843" s="541"/>
      <c r="D843" s="541"/>
      <c r="E843" s="541"/>
      <c r="F843" s="541"/>
      <c r="G843" s="541"/>
      <c r="H843" s="541"/>
      <c r="I843" s="541"/>
      <c r="J843" s="541"/>
      <c r="K843" s="541"/>
      <c r="L843" s="541"/>
      <c r="M843" s="541"/>
      <c r="N843" s="541"/>
      <c r="O843" s="541"/>
      <c r="P843" s="541"/>
      <c r="Q843" s="541"/>
      <c r="R843" s="541"/>
      <c r="S843" s="541"/>
      <c r="T843" s="541"/>
      <c r="U843" s="541"/>
      <c r="V843" s="541"/>
      <c r="W843" s="541"/>
      <c r="X843" s="541"/>
      <c r="Y843" s="541"/>
      <c r="Z843" s="541"/>
    </row>
    <row r="844" spans="1:26" ht="15.75" customHeight="1" x14ac:dyDescent="0.25">
      <c r="A844" s="541"/>
      <c r="B844" s="541"/>
      <c r="C844" s="541"/>
      <c r="D844" s="541"/>
      <c r="E844" s="541"/>
      <c r="F844" s="541"/>
      <c r="G844" s="541"/>
      <c r="H844" s="541"/>
      <c r="I844" s="541"/>
      <c r="J844" s="541"/>
      <c r="K844" s="541"/>
      <c r="L844" s="541"/>
      <c r="M844" s="541"/>
      <c r="N844" s="541"/>
      <c r="O844" s="541"/>
      <c r="P844" s="541"/>
      <c r="Q844" s="541"/>
      <c r="R844" s="541"/>
      <c r="S844" s="541"/>
      <c r="T844" s="541"/>
      <c r="U844" s="541"/>
      <c r="V844" s="541"/>
      <c r="W844" s="541"/>
      <c r="X844" s="541"/>
      <c r="Y844" s="541"/>
      <c r="Z844" s="541"/>
    </row>
    <row r="845" spans="1:26" ht="15.75" customHeight="1" x14ac:dyDescent="0.25">
      <c r="A845" s="541"/>
      <c r="B845" s="541"/>
      <c r="C845" s="541"/>
      <c r="D845" s="541"/>
      <c r="E845" s="541"/>
      <c r="F845" s="541"/>
      <c r="G845" s="541"/>
      <c r="H845" s="541"/>
      <c r="I845" s="541"/>
      <c r="J845" s="541"/>
      <c r="K845" s="541"/>
      <c r="L845" s="541"/>
      <c r="M845" s="541"/>
      <c r="N845" s="541"/>
      <c r="O845" s="541"/>
      <c r="P845" s="541"/>
      <c r="Q845" s="541"/>
      <c r="R845" s="541"/>
      <c r="S845" s="541"/>
      <c r="T845" s="541"/>
      <c r="U845" s="541"/>
      <c r="V845" s="541"/>
      <c r="W845" s="541"/>
      <c r="X845" s="541"/>
      <c r="Y845" s="541"/>
      <c r="Z845" s="541"/>
    </row>
    <row r="846" spans="1:26" ht="15.75" customHeight="1" x14ac:dyDescent="0.25">
      <c r="A846" s="541"/>
      <c r="B846" s="541"/>
      <c r="C846" s="541"/>
      <c r="D846" s="541"/>
      <c r="E846" s="541"/>
      <c r="F846" s="541"/>
      <c r="G846" s="541"/>
      <c r="H846" s="541"/>
      <c r="I846" s="541"/>
      <c r="J846" s="541"/>
      <c r="K846" s="541"/>
      <c r="L846" s="541"/>
      <c r="M846" s="541"/>
      <c r="N846" s="541"/>
      <c r="O846" s="541"/>
      <c r="P846" s="541"/>
      <c r="Q846" s="541"/>
      <c r="R846" s="541"/>
      <c r="S846" s="541"/>
      <c r="T846" s="541"/>
      <c r="U846" s="541"/>
      <c r="V846" s="541"/>
      <c r="W846" s="541"/>
      <c r="X846" s="541"/>
      <c r="Y846" s="541"/>
      <c r="Z846" s="541"/>
    </row>
    <row r="847" spans="1:26" ht="15.75" customHeight="1" x14ac:dyDescent="0.25">
      <c r="A847" s="541"/>
      <c r="B847" s="541"/>
      <c r="C847" s="541"/>
      <c r="D847" s="541"/>
      <c r="E847" s="541"/>
      <c r="F847" s="541"/>
      <c r="G847" s="541"/>
      <c r="H847" s="541"/>
      <c r="I847" s="541"/>
      <c r="J847" s="541"/>
      <c r="K847" s="541"/>
      <c r="L847" s="541"/>
      <c r="M847" s="541"/>
      <c r="N847" s="541"/>
      <c r="O847" s="541"/>
      <c r="P847" s="541"/>
      <c r="Q847" s="541"/>
      <c r="R847" s="541"/>
      <c r="S847" s="541"/>
      <c r="T847" s="541"/>
      <c r="U847" s="541"/>
      <c r="V847" s="541"/>
      <c r="W847" s="541"/>
      <c r="X847" s="541"/>
      <c r="Y847" s="541"/>
      <c r="Z847" s="541"/>
    </row>
    <row r="848" spans="1:26" ht="15.75" customHeight="1" x14ac:dyDescent="0.25">
      <c r="A848" s="541"/>
      <c r="B848" s="541"/>
      <c r="C848" s="541"/>
      <c r="D848" s="541"/>
      <c r="E848" s="541"/>
      <c r="F848" s="541"/>
      <c r="G848" s="541"/>
      <c r="H848" s="541"/>
      <c r="I848" s="541"/>
      <c r="J848" s="541"/>
      <c r="K848" s="541"/>
      <c r="L848" s="541"/>
      <c r="M848" s="541"/>
      <c r="N848" s="541"/>
      <c r="O848" s="541"/>
      <c r="P848" s="541"/>
      <c r="Q848" s="541"/>
      <c r="R848" s="541"/>
      <c r="S848" s="541"/>
      <c r="T848" s="541"/>
      <c r="U848" s="541"/>
      <c r="V848" s="541"/>
      <c r="W848" s="541"/>
      <c r="X848" s="541"/>
      <c r="Y848" s="541"/>
      <c r="Z848" s="541"/>
    </row>
    <row r="849" spans="1:26" ht="15.75" customHeight="1" x14ac:dyDescent="0.25">
      <c r="A849" s="541"/>
      <c r="B849" s="541"/>
      <c r="C849" s="541"/>
      <c r="D849" s="541"/>
      <c r="E849" s="541"/>
      <c r="F849" s="541"/>
      <c r="G849" s="541"/>
      <c r="H849" s="541"/>
      <c r="I849" s="541"/>
      <c r="J849" s="541"/>
      <c r="K849" s="541"/>
      <c r="L849" s="541"/>
      <c r="M849" s="541"/>
      <c r="N849" s="541"/>
      <c r="O849" s="541"/>
      <c r="P849" s="541"/>
      <c r="Q849" s="541"/>
      <c r="R849" s="541"/>
      <c r="S849" s="541"/>
      <c r="T849" s="541"/>
      <c r="U849" s="541"/>
      <c r="V849" s="541"/>
      <c r="W849" s="541"/>
      <c r="X849" s="541"/>
      <c r="Y849" s="541"/>
      <c r="Z849" s="541"/>
    </row>
    <row r="850" spans="1:26" ht="15.75" customHeight="1" x14ac:dyDescent="0.25">
      <c r="A850" s="541"/>
      <c r="B850" s="541"/>
      <c r="C850" s="541"/>
      <c r="D850" s="541"/>
      <c r="E850" s="541"/>
      <c r="F850" s="541"/>
      <c r="G850" s="541"/>
      <c r="H850" s="541"/>
      <c r="I850" s="541"/>
      <c r="J850" s="541"/>
      <c r="K850" s="541"/>
      <c r="L850" s="541"/>
      <c r="M850" s="541"/>
      <c r="N850" s="541"/>
      <c r="O850" s="541"/>
      <c r="P850" s="541"/>
      <c r="Q850" s="541"/>
      <c r="R850" s="541"/>
      <c r="S850" s="541"/>
      <c r="T850" s="541"/>
      <c r="U850" s="541"/>
      <c r="V850" s="541"/>
      <c r="W850" s="541"/>
      <c r="X850" s="541"/>
      <c r="Y850" s="541"/>
      <c r="Z850" s="541"/>
    </row>
    <row r="851" spans="1:26" ht="15.75" customHeight="1" x14ac:dyDescent="0.25">
      <c r="A851" s="541"/>
      <c r="B851" s="541"/>
      <c r="C851" s="541"/>
      <c r="D851" s="541"/>
      <c r="E851" s="541"/>
      <c r="F851" s="541"/>
      <c r="G851" s="541"/>
      <c r="H851" s="541"/>
      <c r="I851" s="541"/>
      <c r="J851" s="541"/>
      <c r="K851" s="541"/>
      <c r="L851" s="541"/>
      <c r="M851" s="541"/>
      <c r="N851" s="541"/>
      <c r="O851" s="541"/>
      <c r="P851" s="541"/>
      <c r="Q851" s="541"/>
      <c r="R851" s="541"/>
      <c r="S851" s="541"/>
      <c r="T851" s="541"/>
      <c r="U851" s="541"/>
      <c r="V851" s="541"/>
      <c r="W851" s="541"/>
      <c r="X851" s="541"/>
      <c r="Y851" s="541"/>
      <c r="Z851" s="541"/>
    </row>
    <row r="852" spans="1:26" ht="15.75" customHeight="1" x14ac:dyDescent="0.25">
      <c r="A852" s="541"/>
      <c r="B852" s="541"/>
      <c r="C852" s="541"/>
      <c r="D852" s="541"/>
      <c r="E852" s="541"/>
      <c r="F852" s="541"/>
      <c r="G852" s="541"/>
      <c r="H852" s="541"/>
      <c r="I852" s="541"/>
      <c r="J852" s="541"/>
      <c r="K852" s="541"/>
      <c r="L852" s="541"/>
      <c r="M852" s="541"/>
      <c r="N852" s="541"/>
      <c r="O852" s="541"/>
      <c r="P852" s="541"/>
      <c r="Q852" s="541"/>
      <c r="R852" s="541"/>
      <c r="S852" s="541"/>
      <c r="T852" s="541"/>
      <c r="U852" s="541"/>
      <c r="V852" s="541"/>
      <c r="W852" s="541"/>
      <c r="X852" s="541"/>
      <c r="Y852" s="541"/>
      <c r="Z852" s="541"/>
    </row>
    <row r="853" spans="1:26" ht="15.75" customHeight="1" x14ac:dyDescent="0.25">
      <c r="A853" s="541"/>
      <c r="B853" s="541"/>
      <c r="C853" s="541"/>
      <c r="D853" s="541"/>
      <c r="E853" s="541"/>
      <c r="F853" s="541"/>
      <c r="G853" s="541"/>
      <c r="H853" s="541"/>
      <c r="I853" s="541"/>
      <c r="J853" s="541"/>
      <c r="K853" s="541"/>
      <c r="L853" s="541"/>
      <c r="M853" s="541"/>
      <c r="N853" s="541"/>
      <c r="O853" s="541"/>
      <c r="P853" s="541"/>
      <c r="Q853" s="541"/>
      <c r="R853" s="541"/>
      <c r="S853" s="541"/>
      <c r="T853" s="541"/>
      <c r="U853" s="541"/>
      <c r="V853" s="541"/>
      <c r="W853" s="541"/>
      <c r="X853" s="541"/>
      <c r="Y853" s="541"/>
      <c r="Z853" s="541"/>
    </row>
    <row r="854" spans="1:26" ht="15.75" customHeight="1" x14ac:dyDescent="0.25">
      <c r="A854" s="541"/>
      <c r="B854" s="541"/>
      <c r="C854" s="541"/>
      <c r="D854" s="541"/>
      <c r="E854" s="541"/>
      <c r="F854" s="541"/>
      <c r="G854" s="541"/>
      <c r="H854" s="541"/>
      <c r="I854" s="541"/>
      <c r="J854" s="541"/>
      <c r="K854" s="541"/>
      <c r="L854" s="541"/>
      <c r="M854" s="541"/>
      <c r="N854" s="541"/>
      <c r="O854" s="541"/>
      <c r="P854" s="541"/>
      <c r="Q854" s="541"/>
      <c r="R854" s="541"/>
      <c r="S854" s="541"/>
      <c r="T854" s="541"/>
      <c r="U854" s="541"/>
      <c r="V854" s="541"/>
      <c r="W854" s="541"/>
      <c r="X854" s="541"/>
      <c r="Y854" s="541"/>
      <c r="Z854" s="541"/>
    </row>
    <row r="855" spans="1:26" ht="15.75" customHeight="1" x14ac:dyDescent="0.25">
      <c r="A855" s="541"/>
      <c r="B855" s="541"/>
      <c r="C855" s="541"/>
      <c r="D855" s="541"/>
      <c r="E855" s="541"/>
      <c r="F855" s="541"/>
      <c r="G855" s="541"/>
      <c r="H855" s="541"/>
      <c r="I855" s="541"/>
      <c r="J855" s="541"/>
      <c r="K855" s="541"/>
      <c r="L855" s="541"/>
      <c r="M855" s="541"/>
      <c r="N855" s="541"/>
      <c r="O855" s="541"/>
      <c r="P855" s="541"/>
      <c r="Q855" s="541"/>
      <c r="R855" s="541"/>
      <c r="S855" s="541"/>
      <c r="T855" s="541"/>
      <c r="U855" s="541"/>
      <c r="V855" s="541"/>
      <c r="W855" s="541"/>
      <c r="X855" s="541"/>
      <c r="Y855" s="541"/>
      <c r="Z855" s="541"/>
    </row>
    <row r="856" spans="1:26" ht="15.75" customHeight="1" x14ac:dyDescent="0.25">
      <c r="A856" s="541"/>
      <c r="B856" s="541"/>
      <c r="C856" s="541"/>
      <c r="D856" s="541"/>
      <c r="E856" s="541"/>
      <c r="F856" s="541"/>
      <c r="G856" s="541"/>
      <c r="H856" s="541"/>
      <c r="I856" s="541"/>
      <c r="J856" s="541"/>
      <c r="K856" s="541"/>
      <c r="L856" s="541"/>
      <c r="M856" s="541"/>
      <c r="N856" s="541"/>
      <c r="O856" s="541"/>
      <c r="P856" s="541"/>
      <c r="Q856" s="541"/>
      <c r="R856" s="541"/>
      <c r="S856" s="541"/>
      <c r="T856" s="541"/>
      <c r="U856" s="541"/>
      <c r="V856" s="541"/>
      <c r="W856" s="541"/>
      <c r="X856" s="541"/>
      <c r="Y856" s="541"/>
      <c r="Z856" s="541"/>
    </row>
    <row r="857" spans="1:26" ht="15.75" customHeight="1" x14ac:dyDescent="0.25">
      <c r="A857" s="541"/>
      <c r="B857" s="541"/>
      <c r="C857" s="541"/>
      <c r="D857" s="541"/>
      <c r="E857" s="541"/>
      <c r="F857" s="541"/>
      <c r="G857" s="541"/>
      <c r="H857" s="541"/>
      <c r="I857" s="541"/>
      <c r="J857" s="541"/>
      <c r="K857" s="541"/>
      <c r="L857" s="541"/>
      <c r="M857" s="541"/>
      <c r="N857" s="541"/>
      <c r="O857" s="541"/>
      <c r="P857" s="541"/>
      <c r="Q857" s="541"/>
      <c r="R857" s="541"/>
      <c r="S857" s="541"/>
      <c r="T857" s="541"/>
      <c r="U857" s="541"/>
      <c r="V857" s="541"/>
      <c r="W857" s="541"/>
      <c r="X857" s="541"/>
      <c r="Y857" s="541"/>
      <c r="Z857" s="541"/>
    </row>
    <row r="858" spans="1:26" ht="15.75" customHeight="1" x14ac:dyDescent="0.25">
      <c r="A858" s="541"/>
      <c r="B858" s="541"/>
      <c r="C858" s="541"/>
      <c r="D858" s="541"/>
      <c r="E858" s="541"/>
      <c r="F858" s="541"/>
      <c r="G858" s="541"/>
      <c r="H858" s="541"/>
      <c r="I858" s="541"/>
      <c r="J858" s="541"/>
      <c r="K858" s="541"/>
      <c r="L858" s="541"/>
      <c r="M858" s="541"/>
      <c r="N858" s="541"/>
      <c r="O858" s="541"/>
      <c r="P858" s="541"/>
      <c r="Q858" s="541"/>
      <c r="R858" s="541"/>
      <c r="S858" s="541"/>
      <c r="T858" s="541"/>
      <c r="U858" s="541"/>
      <c r="V858" s="541"/>
      <c r="W858" s="541"/>
      <c r="X858" s="541"/>
      <c r="Y858" s="541"/>
      <c r="Z858" s="541"/>
    </row>
    <row r="859" spans="1:26" ht="15.75" customHeight="1" x14ac:dyDescent="0.25">
      <c r="A859" s="541"/>
      <c r="B859" s="541"/>
      <c r="C859" s="541"/>
      <c r="D859" s="541"/>
      <c r="E859" s="541"/>
      <c r="F859" s="541"/>
      <c r="G859" s="541"/>
      <c r="H859" s="541"/>
      <c r="I859" s="541"/>
      <c r="J859" s="541"/>
      <c r="K859" s="541"/>
      <c r="L859" s="541"/>
      <c r="M859" s="541"/>
      <c r="N859" s="541"/>
      <c r="O859" s="541"/>
      <c r="P859" s="541"/>
      <c r="Q859" s="541"/>
      <c r="R859" s="541"/>
      <c r="S859" s="541"/>
      <c r="T859" s="541"/>
      <c r="U859" s="541"/>
      <c r="V859" s="541"/>
      <c r="W859" s="541"/>
      <c r="X859" s="541"/>
      <c r="Y859" s="541"/>
      <c r="Z859" s="541"/>
    </row>
    <row r="860" spans="1:26" ht="15.75" customHeight="1" x14ac:dyDescent="0.25">
      <c r="A860" s="541"/>
      <c r="B860" s="541"/>
      <c r="C860" s="541"/>
      <c r="D860" s="541"/>
      <c r="E860" s="541"/>
      <c r="F860" s="541"/>
      <c r="G860" s="541"/>
      <c r="H860" s="541"/>
      <c r="I860" s="541"/>
      <c r="J860" s="541"/>
      <c r="K860" s="541"/>
      <c r="L860" s="541"/>
      <c r="M860" s="541"/>
      <c r="N860" s="541"/>
      <c r="O860" s="541"/>
      <c r="P860" s="541"/>
      <c r="Q860" s="541"/>
      <c r="R860" s="541"/>
      <c r="S860" s="541"/>
      <c r="T860" s="541"/>
      <c r="U860" s="541"/>
      <c r="V860" s="541"/>
      <c r="W860" s="541"/>
      <c r="X860" s="541"/>
      <c r="Y860" s="541"/>
      <c r="Z860" s="541"/>
    </row>
    <row r="861" spans="1:26" ht="15.75" customHeight="1" x14ac:dyDescent="0.25">
      <c r="A861" s="541"/>
      <c r="B861" s="541"/>
      <c r="C861" s="541"/>
      <c r="D861" s="541"/>
      <c r="E861" s="541"/>
      <c r="F861" s="541"/>
      <c r="G861" s="541"/>
      <c r="H861" s="541"/>
      <c r="I861" s="541"/>
      <c r="J861" s="541"/>
      <c r="K861" s="541"/>
      <c r="L861" s="541"/>
      <c r="M861" s="541"/>
      <c r="N861" s="541"/>
      <c r="O861" s="541"/>
      <c r="P861" s="541"/>
      <c r="Q861" s="541"/>
      <c r="R861" s="541"/>
      <c r="S861" s="541"/>
      <c r="T861" s="541"/>
      <c r="U861" s="541"/>
      <c r="V861" s="541"/>
      <c r="W861" s="541"/>
      <c r="X861" s="541"/>
      <c r="Y861" s="541"/>
      <c r="Z861" s="541"/>
    </row>
    <row r="862" spans="1:26" ht="15.75" customHeight="1" x14ac:dyDescent="0.25">
      <c r="A862" s="541"/>
      <c r="B862" s="541"/>
      <c r="C862" s="541"/>
      <c r="D862" s="541"/>
      <c r="E862" s="541"/>
      <c r="F862" s="541"/>
      <c r="G862" s="541"/>
      <c r="H862" s="541"/>
      <c r="I862" s="541"/>
      <c r="J862" s="541"/>
      <c r="K862" s="541"/>
      <c r="L862" s="541"/>
      <c r="M862" s="541"/>
      <c r="N862" s="541"/>
      <c r="O862" s="541"/>
      <c r="P862" s="541"/>
      <c r="Q862" s="541"/>
      <c r="R862" s="541"/>
      <c r="S862" s="541"/>
      <c r="T862" s="541"/>
      <c r="U862" s="541"/>
      <c r="V862" s="541"/>
      <c r="W862" s="541"/>
      <c r="X862" s="541"/>
      <c r="Y862" s="541"/>
      <c r="Z862" s="541"/>
    </row>
    <row r="863" spans="1:26" ht="15.75" customHeight="1" x14ac:dyDescent="0.25">
      <c r="A863" s="541"/>
      <c r="B863" s="541"/>
      <c r="C863" s="541"/>
      <c r="D863" s="541"/>
      <c r="E863" s="541"/>
      <c r="F863" s="541"/>
      <c r="G863" s="541"/>
      <c r="H863" s="541"/>
      <c r="I863" s="541"/>
      <c r="J863" s="541"/>
      <c r="K863" s="541"/>
      <c r="L863" s="541"/>
      <c r="M863" s="541"/>
      <c r="N863" s="541"/>
      <c r="O863" s="541"/>
      <c r="P863" s="541"/>
      <c r="Q863" s="541"/>
      <c r="R863" s="541"/>
      <c r="S863" s="541"/>
      <c r="T863" s="541"/>
      <c r="U863" s="541"/>
      <c r="V863" s="541"/>
      <c r="W863" s="541"/>
      <c r="X863" s="541"/>
      <c r="Y863" s="541"/>
      <c r="Z863" s="541"/>
    </row>
    <row r="864" spans="1:26" ht="15.75" customHeight="1" x14ac:dyDescent="0.25">
      <c r="A864" s="541"/>
      <c r="B864" s="541"/>
      <c r="C864" s="541"/>
      <c r="D864" s="541"/>
      <c r="E864" s="541"/>
      <c r="F864" s="541"/>
      <c r="G864" s="541"/>
      <c r="H864" s="541"/>
      <c r="I864" s="541"/>
      <c r="J864" s="541"/>
      <c r="K864" s="541"/>
      <c r="L864" s="541"/>
      <c r="M864" s="541"/>
      <c r="N864" s="541"/>
      <c r="O864" s="541"/>
      <c r="P864" s="541"/>
      <c r="Q864" s="541"/>
      <c r="R864" s="541"/>
      <c r="S864" s="541"/>
      <c r="T864" s="541"/>
      <c r="U864" s="541"/>
      <c r="V864" s="541"/>
      <c r="W864" s="541"/>
      <c r="X864" s="541"/>
      <c r="Y864" s="541"/>
      <c r="Z864" s="541"/>
    </row>
    <row r="865" spans="1:26" ht="15.75" customHeight="1" x14ac:dyDescent="0.25">
      <c r="A865" s="541"/>
      <c r="B865" s="541"/>
      <c r="C865" s="541"/>
      <c r="D865" s="541"/>
      <c r="E865" s="541"/>
      <c r="F865" s="541"/>
      <c r="G865" s="541"/>
      <c r="H865" s="541"/>
      <c r="I865" s="541"/>
      <c r="J865" s="541"/>
      <c r="K865" s="541"/>
      <c r="L865" s="541"/>
      <c r="M865" s="541"/>
      <c r="N865" s="541"/>
      <c r="O865" s="541"/>
      <c r="P865" s="541"/>
      <c r="Q865" s="541"/>
      <c r="R865" s="541"/>
      <c r="S865" s="541"/>
      <c r="T865" s="541"/>
      <c r="U865" s="541"/>
      <c r="V865" s="541"/>
      <c r="W865" s="541"/>
      <c r="X865" s="541"/>
      <c r="Y865" s="541"/>
      <c r="Z865" s="541"/>
    </row>
    <row r="866" spans="1:26" ht="15.75" customHeight="1" x14ac:dyDescent="0.25">
      <c r="A866" s="541"/>
      <c r="B866" s="541"/>
      <c r="C866" s="541"/>
      <c r="D866" s="541"/>
      <c r="E866" s="541"/>
      <c r="F866" s="541"/>
      <c r="G866" s="541"/>
      <c r="H866" s="541"/>
      <c r="I866" s="541"/>
      <c r="J866" s="541"/>
      <c r="K866" s="541"/>
      <c r="L866" s="541"/>
      <c r="M866" s="541"/>
      <c r="N866" s="541"/>
      <c r="O866" s="541"/>
      <c r="P866" s="541"/>
      <c r="Q866" s="541"/>
      <c r="R866" s="541"/>
      <c r="S866" s="541"/>
      <c r="T866" s="541"/>
      <c r="U866" s="541"/>
      <c r="V866" s="541"/>
      <c r="W866" s="541"/>
      <c r="X866" s="541"/>
      <c r="Y866" s="541"/>
      <c r="Z866" s="541"/>
    </row>
    <row r="867" spans="1:26" ht="15.75" customHeight="1" x14ac:dyDescent="0.25">
      <c r="A867" s="541"/>
      <c r="B867" s="541"/>
      <c r="C867" s="541"/>
      <c r="D867" s="541"/>
      <c r="E867" s="541"/>
      <c r="F867" s="541"/>
      <c r="G867" s="541"/>
      <c r="H867" s="541"/>
      <c r="I867" s="541"/>
      <c r="J867" s="541"/>
      <c r="K867" s="541"/>
      <c r="L867" s="541"/>
      <c r="M867" s="541"/>
      <c r="N867" s="541"/>
      <c r="O867" s="541"/>
      <c r="P867" s="541"/>
      <c r="Q867" s="541"/>
      <c r="R867" s="541"/>
      <c r="S867" s="541"/>
      <c r="T867" s="541"/>
      <c r="U867" s="541"/>
      <c r="V867" s="541"/>
      <c r="W867" s="541"/>
      <c r="X867" s="541"/>
      <c r="Y867" s="541"/>
      <c r="Z867" s="541"/>
    </row>
    <row r="868" spans="1:26" ht="15.75" customHeight="1" x14ac:dyDescent="0.25">
      <c r="A868" s="541"/>
      <c r="B868" s="541"/>
      <c r="C868" s="541"/>
      <c r="D868" s="541"/>
      <c r="E868" s="541"/>
      <c r="F868" s="541"/>
      <c r="G868" s="541"/>
      <c r="H868" s="541"/>
      <c r="I868" s="541"/>
      <c r="J868" s="541"/>
      <c r="K868" s="541"/>
      <c r="L868" s="541"/>
      <c r="M868" s="541"/>
      <c r="N868" s="541"/>
      <c r="O868" s="541"/>
      <c r="P868" s="541"/>
      <c r="Q868" s="541"/>
      <c r="R868" s="541"/>
      <c r="S868" s="541"/>
      <c r="T868" s="541"/>
      <c r="U868" s="541"/>
      <c r="V868" s="541"/>
      <c r="W868" s="541"/>
      <c r="X868" s="541"/>
      <c r="Y868" s="541"/>
      <c r="Z868" s="541"/>
    </row>
    <row r="869" spans="1:26" ht="15.75" customHeight="1" x14ac:dyDescent="0.25">
      <c r="A869" s="541"/>
      <c r="B869" s="541"/>
      <c r="C869" s="541"/>
      <c r="D869" s="541"/>
      <c r="E869" s="541"/>
      <c r="F869" s="541"/>
      <c r="G869" s="541"/>
      <c r="H869" s="541"/>
      <c r="I869" s="541"/>
      <c r="J869" s="541"/>
      <c r="K869" s="541"/>
      <c r="L869" s="541"/>
      <c r="M869" s="541"/>
      <c r="N869" s="541"/>
      <c r="O869" s="541"/>
      <c r="P869" s="541"/>
      <c r="Q869" s="541"/>
      <c r="R869" s="541"/>
      <c r="S869" s="541"/>
      <c r="T869" s="541"/>
      <c r="U869" s="541"/>
      <c r="V869" s="541"/>
      <c r="W869" s="541"/>
      <c r="X869" s="541"/>
      <c r="Y869" s="541"/>
      <c r="Z869" s="541"/>
    </row>
    <row r="870" spans="1:26" ht="15.75" customHeight="1" x14ac:dyDescent="0.25">
      <c r="A870" s="541"/>
      <c r="B870" s="541"/>
      <c r="C870" s="541"/>
      <c r="D870" s="541"/>
      <c r="E870" s="541"/>
      <c r="F870" s="541"/>
      <c r="G870" s="541"/>
      <c r="H870" s="541"/>
      <c r="I870" s="541"/>
      <c r="J870" s="541"/>
      <c r="K870" s="541"/>
      <c r="L870" s="541"/>
      <c r="M870" s="541"/>
      <c r="N870" s="541"/>
      <c r="O870" s="541"/>
      <c r="P870" s="541"/>
      <c r="Q870" s="541"/>
      <c r="R870" s="541"/>
      <c r="S870" s="541"/>
      <c r="T870" s="541"/>
      <c r="U870" s="541"/>
      <c r="V870" s="541"/>
      <c r="W870" s="541"/>
      <c r="X870" s="541"/>
      <c r="Y870" s="541"/>
      <c r="Z870" s="541"/>
    </row>
    <row r="871" spans="1:26" ht="15.75" customHeight="1" x14ac:dyDescent="0.25">
      <c r="A871" s="541"/>
      <c r="B871" s="541"/>
      <c r="C871" s="541"/>
      <c r="D871" s="541"/>
      <c r="E871" s="541"/>
      <c r="F871" s="541"/>
      <c r="G871" s="541"/>
      <c r="H871" s="541"/>
      <c r="I871" s="541"/>
      <c r="J871" s="541"/>
      <c r="K871" s="541"/>
      <c r="L871" s="541"/>
      <c r="M871" s="541"/>
      <c r="N871" s="541"/>
      <c r="O871" s="541"/>
      <c r="P871" s="541"/>
      <c r="Q871" s="541"/>
      <c r="R871" s="541"/>
      <c r="S871" s="541"/>
      <c r="T871" s="541"/>
      <c r="U871" s="541"/>
      <c r="V871" s="541"/>
      <c r="W871" s="541"/>
      <c r="X871" s="541"/>
      <c r="Y871" s="541"/>
      <c r="Z871" s="541"/>
    </row>
    <row r="872" spans="1:26" ht="15.75" customHeight="1" x14ac:dyDescent="0.25">
      <c r="A872" s="541"/>
      <c r="B872" s="541"/>
      <c r="C872" s="541"/>
      <c r="D872" s="541"/>
      <c r="E872" s="541"/>
      <c r="F872" s="541"/>
      <c r="G872" s="541"/>
      <c r="H872" s="541"/>
      <c r="I872" s="541"/>
      <c r="J872" s="541"/>
      <c r="K872" s="541"/>
      <c r="L872" s="541"/>
      <c r="M872" s="541"/>
      <c r="N872" s="541"/>
      <c r="O872" s="541"/>
      <c r="P872" s="541"/>
      <c r="Q872" s="541"/>
      <c r="R872" s="541"/>
      <c r="S872" s="541"/>
      <c r="T872" s="541"/>
      <c r="U872" s="541"/>
      <c r="V872" s="541"/>
      <c r="W872" s="541"/>
      <c r="X872" s="541"/>
      <c r="Y872" s="541"/>
      <c r="Z872" s="541"/>
    </row>
    <row r="873" spans="1:26" ht="15.75" customHeight="1" x14ac:dyDescent="0.25">
      <c r="A873" s="541"/>
      <c r="B873" s="541"/>
      <c r="C873" s="541"/>
      <c r="D873" s="541"/>
      <c r="E873" s="541"/>
      <c r="F873" s="541"/>
      <c r="G873" s="541"/>
      <c r="H873" s="541"/>
      <c r="I873" s="541"/>
      <c r="J873" s="541"/>
      <c r="K873" s="541"/>
      <c r="L873" s="541"/>
      <c r="M873" s="541"/>
      <c r="N873" s="541"/>
      <c r="O873" s="541"/>
      <c r="P873" s="541"/>
      <c r="Q873" s="541"/>
      <c r="R873" s="541"/>
      <c r="S873" s="541"/>
      <c r="T873" s="541"/>
      <c r="U873" s="541"/>
      <c r="V873" s="541"/>
      <c r="W873" s="541"/>
      <c r="X873" s="541"/>
      <c r="Y873" s="541"/>
      <c r="Z873" s="541"/>
    </row>
    <row r="874" spans="1:26" ht="15.75" customHeight="1" x14ac:dyDescent="0.25">
      <c r="A874" s="541"/>
      <c r="B874" s="541"/>
      <c r="C874" s="541"/>
      <c r="D874" s="541"/>
      <c r="E874" s="541"/>
      <c r="F874" s="541"/>
      <c r="G874" s="541"/>
      <c r="H874" s="541"/>
      <c r="I874" s="541"/>
      <c r="J874" s="541"/>
      <c r="K874" s="541"/>
      <c r="L874" s="541"/>
      <c r="M874" s="541"/>
      <c r="N874" s="541"/>
      <c r="O874" s="541"/>
      <c r="P874" s="541"/>
      <c r="Q874" s="541"/>
      <c r="R874" s="541"/>
      <c r="S874" s="541"/>
      <c r="T874" s="541"/>
      <c r="U874" s="541"/>
      <c r="V874" s="541"/>
      <c r="W874" s="541"/>
      <c r="X874" s="541"/>
      <c r="Y874" s="541"/>
      <c r="Z874" s="541"/>
    </row>
    <row r="875" spans="1:26" ht="15.75" customHeight="1" x14ac:dyDescent="0.25">
      <c r="A875" s="541"/>
      <c r="B875" s="541"/>
      <c r="C875" s="541"/>
      <c r="D875" s="541"/>
      <c r="E875" s="541"/>
      <c r="F875" s="541"/>
      <c r="G875" s="541"/>
      <c r="H875" s="541"/>
      <c r="I875" s="541"/>
      <c r="J875" s="541"/>
      <c r="K875" s="541"/>
      <c r="L875" s="541"/>
      <c r="M875" s="541"/>
      <c r="N875" s="541"/>
      <c r="O875" s="541"/>
      <c r="P875" s="541"/>
      <c r="Q875" s="541"/>
      <c r="R875" s="541"/>
      <c r="S875" s="541"/>
      <c r="T875" s="541"/>
      <c r="U875" s="541"/>
      <c r="V875" s="541"/>
      <c r="W875" s="541"/>
      <c r="X875" s="541"/>
      <c r="Y875" s="541"/>
      <c r="Z875" s="541"/>
    </row>
    <row r="876" spans="1:26" ht="15.75" customHeight="1" x14ac:dyDescent="0.25">
      <c r="A876" s="541"/>
      <c r="B876" s="541"/>
      <c r="C876" s="541"/>
      <c r="D876" s="541"/>
      <c r="E876" s="541"/>
      <c r="F876" s="541"/>
      <c r="G876" s="541"/>
      <c r="H876" s="541"/>
      <c r="I876" s="541"/>
      <c r="J876" s="541"/>
      <c r="K876" s="541"/>
      <c r="L876" s="541"/>
      <c r="M876" s="541"/>
      <c r="N876" s="541"/>
      <c r="O876" s="541"/>
      <c r="P876" s="541"/>
      <c r="Q876" s="541"/>
      <c r="R876" s="541"/>
      <c r="S876" s="541"/>
      <c r="T876" s="541"/>
      <c r="U876" s="541"/>
      <c r="V876" s="541"/>
      <c r="W876" s="541"/>
      <c r="X876" s="541"/>
      <c r="Y876" s="541"/>
      <c r="Z876" s="541"/>
    </row>
    <row r="877" spans="1:26" ht="15.75" customHeight="1" x14ac:dyDescent="0.25">
      <c r="A877" s="541"/>
      <c r="B877" s="541"/>
      <c r="C877" s="541"/>
      <c r="D877" s="541"/>
      <c r="E877" s="541"/>
      <c r="F877" s="541"/>
      <c r="G877" s="541"/>
      <c r="H877" s="541"/>
      <c r="I877" s="541"/>
      <c r="J877" s="541"/>
      <c r="K877" s="541"/>
      <c r="L877" s="541"/>
      <c r="M877" s="541"/>
      <c r="N877" s="541"/>
      <c r="O877" s="541"/>
      <c r="P877" s="541"/>
      <c r="Q877" s="541"/>
      <c r="R877" s="541"/>
      <c r="S877" s="541"/>
      <c r="T877" s="541"/>
      <c r="U877" s="541"/>
      <c r="V877" s="541"/>
      <c r="W877" s="541"/>
      <c r="X877" s="541"/>
      <c r="Y877" s="541"/>
      <c r="Z877" s="541"/>
    </row>
    <row r="878" spans="1:26" ht="15.75" customHeight="1" x14ac:dyDescent="0.25">
      <c r="A878" s="541"/>
      <c r="B878" s="541"/>
      <c r="C878" s="541"/>
      <c r="D878" s="541"/>
      <c r="E878" s="541"/>
      <c r="F878" s="541"/>
      <c r="G878" s="541"/>
      <c r="H878" s="541"/>
      <c r="I878" s="541"/>
      <c r="J878" s="541"/>
      <c r="K878" s="541"/>
      <c r="L878" s="541"/>
      <c r="M878" s="541"/>
      <c r="N878" s="541"/>
      <c r="O878" s="541"/>
      <c r="P878" s="541"/>
      <c r="Q878" s="541"/>
      <c r="R878" s="541"/>
      <c r="S878" s="541"/>
      <c r="T878" s="541"/>
      <c r="U878" s="541"/>
      <c r="V878" s="541"/>
      <c r="W878" s="541"/>
      <c r="X878" s="541"/>
      <c r="Y878" s="541"/>
      <c r="Z878" s="541"/>
    </row>
    <row r="879" spans="1:26" ht="15.75" customHeight="1" x14ac:dyDescent="0.25">
      <c r="A879" s="541"/>
      <c r="B879" s="541"/>
      <c r="C879" s="541"/>
      <c r="D879" s="541"/>
      <c r="E879" s="541"/>
      <c r="F879" s="541"/>
      <c r="G879" s="541"/>
      <c r="H879" s="541"/>
      <c r="I879" s="541"/>
      <c r="J879" s="541"/>
      <c r="K879" s="541"/>
      <c r="L879" s="541"/>
      <c r="M879" s="541"/>
      <c r="N879" s="541"/>
      <c r="O879" s="541"/>
      <c r="P879" s="541"/>
      <c r="Q879" s="541"/>
      <c r="R879" s="541"/>
      <c r="S879" s="541"/>
      <c r="T879" s="541"/>
      <c r="U879" s="541"/>
      <c r="V879" s="541"/>
      <c r="W879" s="541"/>
      <c r="X879" s="541"/>
      <c r="Y879" s="541"/>
      <c r="Z879" s="541"/>
    </row>
    <row r="880" spans="1:26" ht="15.75" customHeight="1" x14ac:dyDescent="0.25">
      <c r="A880" s="541"/>
      <c r="B880" s="541"/>
      <c r="C880" s="541"/>
      <c r="D880" s="541"/>
      <c r="E880" s="541"/>
      <c r="F880" s="541"/>
      <c r="G880" s="541"/>
      <c r="H880" s="541"/>
      <c r="I880" s="541"/>
      <c r="J880" s="541"/>
      <c r="K880" s="541"/>
      <c r="L880" s="541"/>
      <c r="M880" s="541"/>
      <c r="N880" s="541"/>
      <c r="O880" s="541"/>
      <c r="P880" s="541"/>
      <c r="Q880" s="541"/>
      <c r="R880" s="541"/>
      <c r="S880" s="541"/>
      <c r="T880" s="541"/>
      <c r="U880" s="541"/>
      <c r="V880" s="541"/>
      <c r="W880" s="541"/>
      <c r="X880" s="541"/>
      <c r="Y880" s="541"/>
      <c r="Z880" s="541"/>
    </row>
    <row r="881" spans="1:26" ht="15.75" customHeight="1" x14ac:dyDescent="0.25">
      <c r="A881" s="541"/>
      <c r="B881" s="541"/>
      <c r="C881" s="541"/>
      <c r="D881" s="541"/>
      <c r="E881" s="541"/>
      <c r="F881" s="541"/>
      <c r="G881" s="541"/>
      <c r="H881" s="541"/>
      <c r="I881" s="541"/>
      <c r="J881" s="541"/>
      <c r="K881" s="541"/>
      <c r="L881" s="541"/>
      <c r="M881" s="541"/>
      <c r="N881" s="541"/>
      <c r="O881" s="541"/>
      <c r="P881" s="541"/>
      <c r="Q881" s="541"/>
      <c r="R881" s="541"/>
      <c r="S881" s="541"/>
      <c r="T881" s="541"/>
      <c r="U881" s="541"/>
      <c r="V881" s="541"/>
      <c r="W881" s="541"/>
      <c r="X881" s="541"/>
      <c r="Y881" s="541"/>
      <c r="Z881" s="541"/>
    </row>
    <row r="882" spans="1:26" ht="15.75" customHeight="1" x14ac:dyDescent="0.25">
      <c r="A882" s="541"/>
      <c r="B882" s="541"/>
      <c r="C882" s="541"/>
      <c r="D882" s="541"/>
      <c r="E882" s="541"/>
      <c r="F882" s="541"/>
      <c r="G882" s="541"/>
      <c r="H882" s="541"/>
      <c r="I882" s="541"/>
      <c r="J882" s="541"/>
      <c r="K882" s="541"/>
      <c r="L882" s="541"/>
      <c r="M882" s="541"/>
      <c r="N882" s="541"/>
      <c r="O882" s="541"/>
      <c r="P882" s="541"/>
      <c r="Q882" s="541"/>
      <c r="R882" s="541"/>
      <c r="S882" s="541"/>
      <c r="T882" s="541"/>
      <c r="U882" s="541"/>
      <c r="V882" s="541"/>
      <c r="W882" s="541"/>
      <c r="X882" s="541"/>
      <c r="Y882" s="541"/>
      <c r="Z882" s="541"/>
    </row>
    <row r="883" spans="1:26" ht="15.75" customHeight="1" x14ac:dyDescent="0.25">
      <c r="A883" s="541"/>
      <c r="B883" s="541"/>
      <c r="C883" s="541"/>
      <c r="D883" s="541"/>
      <c r="E883" s="541"/>
      <c r="F883" s="541"/>
      <c r="G883" s="541"/>
      <c r="H883" s="541"/>
      <c r="I883" s="541"/>
      <c r="J883" s="541"/>
      <c r="K883" s="541"/>
      <c r="L883" s="541"/>
      <c r="M883" s="541"/>
      <c r="N883" s="541"/>
      <c r="O883" s="541"/>
      <c r="P883" s="541"/>
      <c r="Q883" s="541"/>
      <c r="R883" s="541"/>
      <c r="S883" s="541"/>
      <c r="T883" s="541"/>
      <c r="U883" s="541"/>
      <c r="V883" s="541"/>
      <c r="W883" s="541"/>
      <c r="X883" s="541"/>
      <c r="Y883" s="541"/>
      <c r="Z883" s="541"/>
    </row>
    <row r="884" spans="1:26" ht="15.75" customHeight="1" x14ac:dyDescent="0.25">
      <c r="A884" s="541"/>
      <c r="B884" s="541"/>
      <c r="C884" s="541"/>
      <c r="D884" s="541"/>
      <c r="E884" s="541"/>
      <c r="F884" s="541"/>
      <c r="G884" s="541"/>
      <c r="H884" s="541"/>
      <c r="I884" s="541"/>
      <c r="J884" s="541"/>
      <c r="K884" s="541"/>
      <c r="L884" s="541"/>
      <c r="M884" s="541"/>
      <c r="N884" s="541"/>
      <c r="O884" s="541"/>
      <c r="P884" s="541"/>
      <c r="Q884" s="541"/>
      <c r="R884" s="541"/>
      <c r="S884" s="541"/>
      <c r="T884" s="541"/>
      <c r="U884" s="541"/>
      <c r="V884" s="541"/>
      <c r="W884" s="541"/>
      <c r="X884" s="541"/>
      <c r="Y884" s="541"/>
      <c r="Z884" s="541"/>
    </row>
    <row r="885" spans="1:26" ht="15.75" customHeight="1" x14ac:dyDescent="0.25">
      <c r="A885" s="541"/>
      <c r="B885" s="541"/>
      <c r="C885" s="541"/>
      <c r="D885" s="541"/>
      <c r="E885" s="541"/>
      <c r="F885" s="541"/>
      <c r="G885" s="541"/>
      <c r="H885" s="541"/>
      <c r="I885" s="541"/>
      <c r="J885" s="541"/>
      <c r="K885" s="541"/>
      <c r="L885" s="541"/>
      <c r="M885" s="541"/>
      <c r="N885" s="541"/>
      <c r="O885" s="541"/>
      <c r="P885" s="541"/>
      <c r="Q885" s="541"/>
      <c r="R885" s="541"/>
      <c r="S885" s="541"/>
      <c r="T885" s="541"/>
      <c r="U885" s="541"/>
      <c r="V885" s="541"/>
      <c r="W885" s="541"/>
      <c r="X885" s="541"/>
      <c r="Y885" s="541"/>
      <c r="Z885" s="541"/>
    </row>
    <row r="886" spans="1:26" ht="15.75" customHeight="1" x14ac:dyDescent="0.25">
      <c r="A886" s="541"/>
      <c r="B886" s="541"/>
      <c r="C886" s="541"/>
      <c r="D886" s="541"/>
      <c r="E886" s="541"/>
      <c r="F886" s="541"/>
      <c r="G886" s="541"/>
      <c r="H886" s="541"/>
      <c r="I886" s="541"/>
      <c r="J886" s="541"/>
      <c r="K886" s="541"/>
      <c r="L886" s="541"/>
      <c r="M886" s="541"/>
      <c r="N886" s="541"/>
      <c r="O886" s="541"/>
      <c r="P886" s="541"/>
      <c r="Q886" s="541"/>
      <c r="R886" s="541"/>
      <c r="S886" s="541"/>
      <c r="T886" s="541"/>
      <c r="U886" s="541"/>
      <c r="V886" s="541"/>
      <c r="W886" s="541"/>
      <c r="X886" s="541"/>
      <c r="Y886" s="541"/>
      <c r="Z886" s="541"/>
    </row>
    <row r="887" spans="1:26" ht="15.75" customHeight="1" x14ac:dyDescent="0.25">
      <c r="A887" s="541"/>
      <c r="B887" s="541"/>
      <c r="C887" s="541"/>
      <c r="D887" s="541"/>
      <c r="E887" s="541"/>
      <c r="F887" s="541"/>
      <c r="G887" s="541"/>
      <c r="H887" s="541"/>
      <c r="I887" s="541"/>
      <c r="J887" s="541"/>
      <c r="K887" s="541"/>
      <c r="L887" s="541"/>
      <c r="M887" s="541"/>
      <c r="N887" s="541"/>
      <c r="O887" s="541"/>
      <c r="P887" s="541"/>
      <c r="Q887" s="541"/>
      <c r="R887" s="541"/>
      <c r="S887" s="541"/>
      <c r="T887" s="541"/>
      <c r="U887" s="541"/>
      <c r="V887" s="541"/>
      <c r="W887" s="541"/>
      <c r="X887" s="541"/>
      <c r="Y887" s="541"/>
      <c r="Z887" s="541"/>
    </row>
    <row r="888" spans="1:26" ht="15.75" customHeight="1" x14ac:dyDescent="0.25">
      <c r="A888" s="541"/>
      <c r="B888" s="541"/>
      <c r="C888" s="541"/>
      <c r="D888" s="541"/>
      <c r="E888" s="541"/>
      <c r="F888" s="541"/>
      <c r="G888" s="541"/>
      <c r="H888" s="541"/>
      <c r="I888" s="541"/>
      <c r="J888" s="541"/>
      <c r="K888" s="541"/>
      <c r="L888" s="541"/>
      <c r="M888" s="541"/>
      <c r="N888" s="541"/>
      <c r="O888" s="541"/>
      <c r="P888" s="541"/>
      <c r="Q888" s="541"/>
      <c r="R888" s="541"/>
      <c r="S888" s="541"/>
      <c r="T888" s="541"/>
      <c r="U888" s="541"/>
      <c r="V888" s="541"/>
      <c r="W888" s="541"/>
      <c r="X888" s="541"/>
      <c r="Y888" s="541"/>
      <c r="Z888" s="541"/>
    </row>
    <row r="889" spans="1:26" ht="15.75" customHeight="1" x14ac:dyDescent="0.25">
      <c r="A889" s="541"/>
      <c r="B889" s="541"/>
      <c r="C889" s="541"/>
      <c r="D889" s="541"/>
      <c r="E889" s="541"/>
      <c r="F889" s="541"/>
      <c r="G889" s="541"/>
      <c r="H889" s="541"/>
      <c r="I889" s="541"/>
      <c r="J889" s="541"/>
      <c r="K889" s="541"/>
      <c r="L889" s="541"/>
      <c r="M889" s="541"/>
      <c r="N889" s="541"/>
      <c r="O889" s="541"/>
      <c r="P889" s="541"/>
      <c r="Q889" s="541"/>
      <c r="R889" s="541"/>
      <c r="S889" s="541"/>
      <c r="T889" s="541"/>
      <c r="U889" s="541"/>
      <c r="V889" s="541"/>
      <c r="W889" s="541"/>
      <c r="X889" s="541"/>
      <c r="Y889" s="541"/>
      <c r="Z889" s="541"/>
    </row>
    <row r="890" spans="1:26" ht="15.75" customHeight="1" x14ac:dyDescent="0.25">
      <c r="A890" s="541"/>
      <c r="B890" s="541"/>
      <c r="C890" s="541"/>
      <c r="D890" s="541"/>
      <c r="E890" s="541"/>
      <c r="F890" s="541"/>
      <c r="G890" s="541"/>
      <c r="H890" s="541"/>
      <c r="I890" s="541"/>
      <c r="J890" s="541"/>
      <c r="K890" s="541"/>
      <c r="L890" s="541"/>
      <c r="M890" s="541"/>
      <c r="N890" s="541"/>
      <c r="O890" s="541"/>
      <c r="P890" s="541"/>
      <c r="Q890" s="541"/>
      <c r="R890" s="541"/>
      <c r="S890" s="541"/>
      <c r="T890" s="541"/>
      <c r="U890" s="541"/>
      <c r="V890" s="541"/>
      <c r="W890" s="541"/>
      <c r="X890" s="541"/>
      <c r="Y890" s="541"/>
      <c r="Z890" s="541"/>
    </row>
    <row r="891" spans="1:26" ht="15.75" customHeight="1" x14ac:dyDescent="0.25">
      <c r="A891" s="541"/>
      <c r="B891" s="541"/>
      <c r="C891" s="541"/>
      <c r="D891" s="541"/>
      <c r="E891" s="541"/>
      <c r="F891" s="541"/>
      <c r="G891" s="541"/>
      <c r="H891" s="541"/>
      <c r="I891" s="541"/>
      <c r="J891" s="541"/>
      <c r="K891" s="541"/>
      <c r="L891" s="541"/>
      <c r="M891" s="541"/>
      <c r="N891" s="541"/>
      <c r="O891" s="541"/>
      <c r="P891" s="541"/>
      <c r="Q891" s="541"/>
      <c r="R891" s="541"/>
      <c r="S891" s="541"/>
      <c r="T891" s="541"/>
      <c r="U891" s="541"/>
      <c r="V891" s="541"/>
      <c r="W891" s="541"/>
      <c r="X891" s="541"/>
      <c r="Y891" s="541"/>
      <c r="Z891" s="541"/>
    </row>
    <row r="892" spans="1:26" ht="15.75" customHeight="1" x14ac:dyDescent="0.25">
      <c r="A892" s="541"/>
      <c r="B892" s="541"/>
      <c r="C892" s="541"/>
      <c r="D892" s="541"/>
      <c r="E892" s="541"/>
      <c r="F892" s="541"/>
      <c r="G892" s="541"/>
      <c r="H892" s="541"/>
      <c r="I892" s="541"/>
      <c r="J892" s="541"/>
      <c r="K892" s="541"/>
      <c r="L892" s="541"/>
      <c r="M892" s="541"/>
      <c r="N892" s="541"/>
      <c r="O892" s="541"/>
      <c r="P892" s="541"/>
      <c r="Q892" s="541"/>
      <c r="R892" s="541"/>
      <c r="S892" s="541"/>
      <c r="T892" s="541"/>
      <c r="U892" s="541"/>
      <c r="V892" s="541"/>
      <c r="W892" s="541"/>
      <c r="X892" s="541"/>
      <c r="Y892" s="541"/>
      <c r="Z892" s="541"/>
    </row>
    <row r="893" spans="1:26" ht="15.75" customHeight="1" x14ac:dyDescent="0.25">
      <c r="A893" s="541"/>
      <c r="B893" s="541"/>
      <c r="C893" s="541"/>
      <c r="D893" s="541"/>
      <c r="E893" s="541"/>
      <c r="F893" s="541"/>
      <c r="G893" s="541"/>
      <c r="H893" s="541"/>
      <c r="I893" s="541"/>
      <c r="J893" s="541"/>
      <c r="K893" s="541"/>
      <c r="L893" s="541"/>
      <c r="M893" s="541"/>
      <c r="N893" s="541"/>
      <c r="O893" s="541"/>
      <c r="P893" s="541"/>
      <c r="Q893" s="541"/>
      <c r="R893" s="541"/>
      <c r="S893" s="541"/>
      <c r="T893" s="541"/>
      <c r="U893" s="541"/>
      <c r="V893" s="541"/>
      <c r="W893" s="541"/>
      <c r="X893" s="541"/>
      <c r="Y893" s="541"/>
      <c r="Z893" s="541"/>
    </row>
    <row r="894" spans="1:26" ht="15.75" customHeight="1" x14ac:dyDescent="0.25">
      <c r="A894" s="541"/>
      <c r="B894" s="541"/>
      <c r="C894" s="541"/>
      <c r="D894" s="541"/>
      <c r="E894" s="541"/>
      <c r="F894" s="541"/>
      <c r="G894" s="541"/>
      <c r="H894" s="541"/>
      <c r="I894" s="541"/>
      <c r="J894" s="541"/>
      <c r="K894" s="541"/>
      <c r="L894" s="541"/>
      <c r="M894" s="541"/>
      <c r="N894" s="541"/>
      <c r="O894" s="541"/>
      <c r="P894" s="541"/>
      <c r="Q894" s="541"/>
      <c r="R894" s="541"/>
      <c r="S894" s="541"/>
      <c r="T894" s="541"/>
      <c r="U894" s="541"/>
      <c r="V894" s="541"/>
      <c r="W894" s="541"/>
      <c r="X894" s="541"/>
      <c r="Y894" s="541"/>
      <c r="Z894" s="541"/>
    </row>
    <row r="895" spans="1:26" ht="15.75" customHeight="1" x14ac:dyDescent="0.25">
      <c r="A895" s="541"/>
      <c r="B895" s="541"/>
      <c r="C895" s="541"/>
      <c r="D895" s="541"/>
      <c r="E895" s="541"/>
      <c r="F895" s="541"/>
      <c r="G895" s="541"/>
      <c r="H895" s="541"/>
      <c r="I895" s="541"/>
      <c r="J895" s="541"/>
      <c r="K895" s="541"/>
      <c r="L895" s="541"/>
      <c r="M895" s="541"/>
      <c r="N895" s="541"/>
      <c r="O895" s="541"/>
      <c r="P895" s="541"/>
      <c r="Q895" s="541"/>
      <c r="R895" s="541"/>
      <c r="S895" s="541"/>
      <c r="T895" s="541"/>
      <c r="U895" s="541"/>
      <c r="V895" s="541"/>
      <c r="W895" s="541"/>
      <c r="X895" s="541"/>
      <c r="Y895" s="541"/>
      <c r="Z895" s="541"/>
    </row>
    <row r="896" spans="1:26" ht="15.75" customHeight="1" x14ac:dyDescent="0.25">
      <c r="A896" s="541"/>
      <c r="B896" s="541"/>
      <c r="C896" s="541"/>
      <c r="D896" s="541"/>
      <c r="E896" s="541"/>
      <c r="F896" s="541"/>
      <c r="G896" s="541"/>
      <c r="H896" s="541"/>
      <c r="I896" s="541"/>
      <c r="J896" s="541"/>
      <c r="K896" s="541"/>
      <c r="L896" s="541"/>
      <c r="M896" s="541"/>
      <c r="N896" s="541"/>
      <c r="O896" s="541"/>
      <c r="P896" s="541"/>
      <c r="Q896" s="541"/>
      <c r="R896" s="541"/>
      <c r="S896" s="541"/>
      <c r="T896" s="541"/>
      <c r="U896" s="541"/>
      <c r="V896" s="541"/>
      <c r="W896" s="541"/>
      <c r="X896" s="541"/>
      <c r="Y896" s="541"/>
      <c r="Z896" s="541"/>
    </row>
    <row r="897" spans="1:26" ht="15.75" customHeight="1" x14ac:dyDescent="0.25">
      <c r="A897" s="541"/>
      <c r="B897" s="541"/>
      <c r="C897" s="541"/>
      <c r="D897" s="541"/>
      <c r="E897" s="541"/>
      <c r="F897" s="541"/>
      <c r="G897" s="541"/>
      <c r="H897" s="541"/>
      <c r="I897" s="541"/>
      <c r="J897" s="541"/>
      <c r="K897" s="541"/>
      <c r="L897" s="541"/>
      <c r="M897" s="541"/>
      <c r="N897" s="541"/>
      <c r="O897" s="541"/>
      <c r="P897" s="541"/>
      <c r="Q897" s="541"/>
      <c r="R897" s="541"/>
      <c r="S897" s="541"/>
      <c r="T897" s="541"/>
      <c r="U897" s="541"/>
      <c r="V897" s="541"/>
      <c r="W897" s="541"/>
      <c r="X897" s="541"/>
      <c r="Y897" s="541"/>
      <c r="Z897" s="541"/>
    </row>
    <row r="898" spans="1:26" ht="15.75" customHeight="1" x14ac:dyDescent="0.25">
      <c r="A898" s="541"/>
      <c r="B898" s="541"/>
      <c r="C898" s="541"/>
      <c r="D898" s="541"/>
      <c r="E898" s="541"/>
      <c r="F898" s="541"/>
      <c r="G898" s="541"/>
      <c r="H898" s="541"/>
      <c r="I898" s="541"/>
      <c r="J898" s="541"/>
      <c r="K898" s="541"/>
      <c r="L898" s="541"/>
      <c r="M898" s="541"/>
      <c r="N898" s="541"/>
      <c r="O898" s="541"/>
      <c r="P898" s="541"/>
      <c r="Q898" s="541"/>
      <c r="R898" s="541"/>
      <c r="S898" s="541"/>
      <c r="T898" s="541"/>
      <c r="U898" s="541"/>
      <c r="V898" s="541"/>
      <c r="W898" s="541"/>
      <c r="X898" s="541"/>
      <c r="Y898" s="541"/>
      <c r="Z898" s="541"/>
    </row>
    <row r="899" spans="1:26" ht="15.75" customHeight="1" x14ac:dyDescent="0.25">
      <c r="A899" s="541"/>
      <c r="B899" s="541"/>
      <c r="C899" s="541"/>
      <c r="D899" s="541"/>
      <c r="E899" s="541"/>
      <c r="F899" s="541"/>
      <c r="G899" s="541"/>
      <c r="H899" s="541"/>
      <c r="I899" s="541"/>
      <c r="J899" s="541"/>
      <c r="K899" s="541"/>
      <c r="L899" s="541"/>
      <c r="M899" s="541"/>
      <c r="N899" s="541"/>
      <c r="O899" s="541"/>
      <c r="P899" s="541"/>
      <c r="Q899" s="541"/>
      <c r="R899" s="541"/>
      <c r="S899" s="541"/>
      <c r="T899" s="541"/>
      <c r="U899" s="541"/>
      <c r="V899" s="541"/>
      <c r="W899" s="541"/>
      <c r="X899" s="541"/>
      <c r="Y899" s="541"/>
      <c r="Z899" s="541"/>
    </row>
    <row r="900" spans="1:26" ht="15.75" customHeight="1" x14ac:dyDescent="0.25">
      <c r="A900" s="541"/>
      <c r="B900" s="541"/>
      <c r="C900" s="541"/>
      <c r="D900" s="541"/>
      <c r="E900" s="541"/>
      <c r="F900" s="541"/>
      <c r="G900" s="541"/>
      <c r="H900" s="541"/>
      <c r="I900" s="541"/>
      <c r="J900" s="541"/>
      <c r="K900" s="541"/>
      <c r="L900" s="541"/>
      <c r="M900" s="541"/>
      <c r="N900" s="541"/>
      <c r="O900" s="541"/>
      <c r="P900" s="541"/>
      <c r="Q900" s="541"/>
      <c r="R900" s="541"/>
      <c r="S900" s="541"/>
      <c r="T900" s="541"/>
      <c r="U900" s="541"/>
      <c r="V900" s="541"/>
      <c r="W900" s="541"/>
      <c r="X900" s="541"/>
      <c r="Y900" s="541"/>
      <c r="Z900" s="541"/>
    </row>
    <row r="901" spans="1:26" ht="15.75" customHeight="1" x14ac:dyDescent="0.25">
      <c r="A901" s="541"/>
      <c r="B901" s="541"/>
      <c r="C901" s="541"/>
      <c r="D901" s="541"/>
      <c r="E901" s="541"/>
      <c r="F901" s="541"/>
      <c r="G901" s="541"/>
      <c r="H901" s="541"/>
      <c r="I901" s="541"/>
      <c r="J901" s="541"/>
      <c r="K901" s="541"/>
      <c r="L901" s="541"/>
      <c r="M901" s="541"/>
      <c r="N901" s="541"/>
      <c r="O901" s="541"/>
      <c r="P901" s="541"/>
      <c r="Q901" s="541"/>
      <c r="R901" s="541"/>
      <c r="S901" s="541"/>
      <c r="T901" s="541"/>
      <c r="U901" s="541"/>
      <c r="V901" s="541"/>
      <c r="W901" s="541"/>
      <c r="X901" s="541"/>
      <c r="Y901" s="541"/>
      <c r="Z901" s="541"/>
    </row>
    <row r="902" spans="1:26" ht="15.75" customHeight="1" x14ac:dyDescent="0.25">
      <c r="A902" s="541"/>
      <c r="B902" s="541"/>
      <c r="C902" s="541"/>
      <c r="D902" s="541"/>
      <c r="E902" s="541"/>
      <c r="F902" s="541"/>
      <c r="G902" s="541"/>
      <c r="H902" s="541"/>
      <c r="I902" s="541"/>
      <c r="J902" s="541"/>
      <c r="K902" s="541"/>
      <c r="L902" s="541"/>
      <c r="M902" s="541"/>
      <c r="N902" s="541"/>
      <c r="O902" s="541"/>
      <c r="P902" s="541"/>
      <c r="Q902" s="541"/>
      <c r="R902" s="541"/>
      <c r="S902" s="541"/>
      <c r="T902" s="541"/>
      <c r="U902" s="541"/>
      <c r="V902" s="541"/>
      <c r="W902" s="541"/>
      <c r="X902" s="541"/>
      <c r="Y902" s="541"/>
      <c r="Z902" s="541"/>
    </row>
    <row r="903" spans="1:26" ht="15.75" customHeight="1" x14ac:dyDescent="0.25">
      <c r="A903" s="541"/>
      <c r="B903" s="541"/>
      <c r="C903" s="541"/>
      <c r="D903" s="541"/>
      <c r="E903" s="541"/>
      <c r="F903" s="541"/>
      <c r="G903" s="541"/>
      <c r="H903" s="541"/>
      <c r="I903" s="541"/>
      <c r="J903" s="541"/>
      <c r="K903" s="541"/>
      <c r="L903" s="541"/>
      <c r="M903" s="541"/>
      <c r="N903" s="541"/>
      <c r="O903" s="541"/>
      <c r="P903" s="541"/>
      <c r="Q903" s="541"/>
      <c r="R903" s="541"/>
      <c r="S903" s="541"/>
      <c r="T903" s="541"/>
      <c r="U903" s="541"/>
      <c r="V903" s="541"/>
      <c r="W903" s="541"/>
      <c r="X903" s="541"/>
      <c r="Y903" s="541"/>
      <c r="Z903" s="541"/>
    </row>
    <row r="904" spans="1:26" ht="15.75" customHeight="1" x14ac:dyDescent="0.25">
      <c r="A904" s="541"/>
      <c r="B904" s="541"/>
      <c r="C904" s="541"/>
      <c r="D904" s="541"/>
      <c r="E904" s="541"/>
      <c r="F904" s="541"/>
      <c r="G904" s="541"/>
      <c r="H904" s="541"/>
      <c r="I904" s="541"/>
      <c r="J904" s="541"/>
      <c r="K904" s="541"/>
      <c r="L904" s="541"/>
      <c r="M904" s="541"/>
      <c r="N904" s="541"/>
      <c r="O904" s="541"/>
      <c r="P904" s="541"/>
      <c r="Q904" s="541"/>
      <c r="R904" s="541"/>
      <c r="S904" s="541"/>
      <c r="T904" s="541"/>
      <c r="U904" s="541"/>
      <c r="V904" s="541"/>
      <c r="W904" s="541"/>
      <c r="X904" s="541"/>
      <c r="Y904" s="541"/>
      <c r="Z904" s="541"/>
    </row>
    <row r="905" spans="1:26" ht="15.75" customHeight="1" x14ac:dyDescent="0.25">
      <c r="A905" s="541"/>
      <c r="B905" s="541"/>
      <c r="C905" s="541"/>
      <c r="D905" s="541"/>
      <c r="E905" s="541"/>
      <c r="F905" s="541"/>
      <c r="G905" s="541"/>
      <c r="H905" s="541"/>
      <c r="I905" s="541"/>
      <c r="J905" s="541"/>
      <c r="K905" s="541"/>
      <c r="L905" s="541"/>
      <c r="M905" s="541"/>
      <c r="N905" s="541"/>
      <c r="O905" s="541"/>
      <c r="P905" s="541"/>
      <c r="Q905" s="541"/>
      <c r="R905" s="541"/>
      <c r="S905" s="541"/>
      <c r="T905" s="541"/>
      <c r="U905" s="541"/>
      <c r="V905" s="541"/>
      <c r="W905" s="541"/>
      <c r="X905" s="541"/>
      <c r="Y905" s="541"/>
      <c r="Z905" s="541"/>
    </row>
    <row r="906" spans="1:26" ht="15.75" customHeight="1" x14ac:dyDescent="0.25">
      <c r="A906" s="541"/>
      <c r="B906" s="541"/>
      <c r="C906" s="541"/>
      <c r="D906" s="541"/>
      <c r="E906" s="541"/>
      <c r="F906" s="541"/>
      <c r="G906" s="541"/>
      <c r="H906" s="541"/>
      <c r="I906" s="541"/>
      <c r="J906" s="541"/>
      <c r="K906" s="541"/>
      <c r="L906" s="541"/>
      <c r="M906" s="541"/>
      <c r="N906" s="541"/>
      <c r="O906" s="541"/>
      <c r="P906" s="541"/>
      <c r="Q906" s="541"/>
      <c r="R906" s="541"/>
      <c r="S906" s="541"/>
      <c r="T906" s="541"/>
      <c r="U906" s="541"/>
      <c r="V906" s="541"/>
      <c r="W906" s="541"/>
      <c r="X906" s="541"/>
      <c r="Y906" s="541"/>
      <c r="Z906" s="541"/>
    </row>
    <row r="907" spans="1:26" ht="15.75" customHeight="1" x14ac:dyDescent="0.25">
      <c r="A907" s="541"/>
      <c r="B907" s="541"/>
      <c r="C907" s="541"/>
      <c r="D907" s="541"/>
      <c r="E907" s="541"/>
      <c r="F907" s="541"/>
      <c r="G907" s="541"/>
      <c r="H907" s="541"/>
      <c r="I907" s="541"/>
      <c r="J907" s="541"/>
      <c r="K907" s="541"/>
      <c r="L907" s="541"/>
      <c r="M907" s="541"/>
      <c r="N907" s="541"/>
      <c r="O907" s="541"/>
      <c r="P907" s="541"/>
      <c r="Q907" s="541"/>
      <c r="R907" s="541"/>
      <c r="S907" s="541"/>
      <c r="T907" s="541"/>
      <c r="U907" s="541"/>
      <c r="V907" s="541"/>
      <c r="W907" s="541"/>
      <c r="X907" s="541"/>
      <c r="Y907" s="541"/>
      <c r="Z907" s="541"/>
    </row>
    <row r="908" spans="1:26" ht="15.75" customHeight="1" x14ac:dyDescent="0.25">
      <c r="A908" s="541"/>
      <c r="B908" s="541"/>
      <c r="C908" s="541"/>
      <c r="D908" s="541"/>
      <c r="E908" s="541"/>
      <c r="F908" s="541"/>
      <c r="G908" s="541"/>
      <c r="H908" s="541"/>
      <c r="I908" s="541"/>
      <c r="J908" s="541"/>
      <c r="K908" s="541"/>
      <c r="L908" s="541"/>
      <c r="M908" s="541"/>
      <c r="N908" s="541"/>
      <c r="O908" s="541"/>
      <c r="P908" s="541"/>
      <c r="Q908" s="541"/>
      <c r="R908" s="541"/>
      <c r="S908" s="541"/>
      <c r="T908" s="541"/>
      <c r="U908" s="541"/>
      <c r="V908" s="541"/>
      <c r="W908" s="541"/>
      <c r="X908" s="541"/>
      <c r="Y908" s="541"/>
      <c r="Z908" s="541"/>
    </row>
    <row r="909" spans="1:26" ht="15.75" customHeight="1" x14ac:dyDescent="0.25">
      <c r="A909" s="541"/>
      <c r="B909" s="541"/>
      <c r="C909" s="541"/>
      <c r="D909" s="541"/>
      <c r="E909" s="541"/>
      <c r="F909" s="541"/>
      <c r="G909" s="541"/>
      <c r="H909" s="541"/>
      <c r="I909" s="541"/>
      <c r="J909" s="541"/>
      <c r="K909" s="541"/>
      <c r="L909" s="541"/>
      <c r="M909" s="541"/>
      <c r="N909" s="541"/>
      <c r="O909" s="541"/>
      <c r="P909" s="541"/>
      <c r="Q909" s="541"/>
      <c r="R909" s="541"/>
      <c r="S909" s="541"/>
      <c r="T909" s="541"/>
      <c r="U909" s="541"/>
      <c r="V909" s="541"/>
      <c r="W909" s="541"/>
      <c r="X909" s="541"/>
      <c r="Y909" s="541"/>
      <c r="Z909" s="541"/>
    </row>
    <row r="910" spans="1:26" ht="15.75" customHeight="1" x14ac:dyDescent="0.25">
      <c r="A910" s="541"/>
      <c r="B910" s="541"/>
      <c r="C910" s="541"/>
      <c r="D910" s="541"/>
      <c r="E910" s="541"/>
      <c r="F910" s="541"/>
      <c r="G910" s="541"/>
      <c r="H910" s="541"/>
      <c r="I910" s="541"/>
      <c r="J910" s="541"/>
      <c r="K910" s="541"/>
      <c r="L910" s="541"/>
      <c r="M910" s="541"/>
      <c r="N910" s="541"/>
      <c r="O910" s="541"/>
      <c r="P910" s="541"/>
      <c r="Q910" s="541"/>
      <c r="R910" s="541"/>
      <c r="S910" s="541"/>
      <c r="T910" s="541"/>
      <c r="U910" s="541"/>
      <c r="V910" s="541"/>
      <c r="W910" s="541"/>
      <c r="X910" s="541"/>
      <c r="Y910" s="541"/>
      <c r="Z910" s="541"/>
    </row>
    <row r="911" spans="1:26" ht="15.75" customHeight="1" x14ac:dyDescent="0.25">
      <c r="A911" s="541"/>
      <c r="B911" s="541"/>
      <c r="C911" s="541"/>
      <c r="D911" s="541"/>
      <c r="E911" s="541"/>
      <c r="F911" s="541"/>
      <c r="G911" s="541"/>
      <c r="H911" s="541"/>
      <c r="I911" s="541"/>
      <c r="J911" s="541"/>
      <c r="K911" s="541"/>
      <c r="L911" s="541"/>
      <c r="M911" s="541"/>
      <c r="N911" s="541"/>
      <c r="O911" s="541"/>
      <c r="P911" s="541"/>
      <c r="Q911" s="541"/>
      <c r="R911" s="541"/>
      <c r="S911" s="541"/>
      <c r="T911" s="541"/>
      <c r="U911" s="541"/>
      <c r="V911" s="541"/>
      <c r="W911" s="541"/>
      <c r="X911" s="541"/>
      <c r="Y911" s="541"/>
      <c r="Z911" s="541"/>
    </row>
    <row r="912" spans="1:26" ht="15.75" customHeight="1" x14ac:dyDescent="0.25">
      <c r="A912" s="541"/>
      <c r="B912" s="541"/>
      <c r="C912" s="541"/>
      <c r="D912" s="541"/>
      <c r="E912" s="541"/>
      <c r="F912" s="541"/>
      <c r="G912" s="541"/>
      <c r="H912" s="541"/>
      <c r="I912" s="541"/>
      <c r="J912" s="541"/>
      <c r="K912" s="541"/>
      <c r="L912" s="541"/>
      <c r="M912" s="541"/>
      <c r="N912" s="541"/>
      <c r="O912" s="541"/>
      <c r="P912" s="541"/>
      <c r="Q912" s="541"/>
      <c r="R912" s="541"/>
      <c r="S912" s="541"/>
      <c r="T912" s="541"/>
      <c r="U912" s="541"/>
      <c r="V912" s="541"/>
      <c r="W912" s="541"/>
      <c r="X912" s="541"/>
      <c r="Y912" s="541"/>
      <c r="Z912" s="541"/>
    </row>
    <row r="913" spans="1:26" ht="15.75" customHeight="1" x14ac:dyDescent="0.25">
      <c r="A913" s="541"/>
      <c r="B913" s="541"/>
      <c r="C913" s="541"/>
      <c r="D913" s="541"/>
      <c r="E913" s="541"/>
      <c r="F913" s="541"/>
      <c r="G913" s="541"/>
      <c r="H913" s="541"/>
      <c r="I913" s="541"/>
      <c r="J913" s="541"/>
      <c r="K913" s="541"/>
      <c r="L913" s="541"/>
      <c r="M913" s="541"/>
      <c r="N913" s="541"/>
      <c r="O913" s="541"/>
      <c r="P913" s="541"/>
      <c r="Q913" s="541"/>
      <c r="R913" s="541"/>
      <c r="S913" s="541"/>
      <c r="T913" s="541"/>
      <c r="U913" s="541"/>
      <c r="V913" s="541"/>
      <c r="W913" s="541"/>
      <c r="X913" s="541"/>
      <c r="Y913" s="541"/>
      <c r="Z913" s="541"/>
    </row>
    <row r="914" spans="1:26" ht="15.75" customHeight="1" x14ac:dyDescent="0.25">
      <c r="A914" s="541"/>
      <c r="B914" s="541"/>
      <c r="C914" s="541"/>
      <c r="D914" s="541"/>
      <c r="E914" s="541"/>
      <c r="F914" s="541"/>
      <c r="G914" s="541"/>
      <c r="H914" s="541"/>
      <c r="I914" s="541"/>
      <c r="J914" s="541"/>
      <c r="K914" s="541"/>
      <c r="L914" s="541"/>
      <c r="M914" s="541"/>
      <c r="N914" s="541"/>
      <c r="O914" s="541"/>
      <c r="P914" s="541"/>
      <c r="Q914" s="541"/>
      <c r="R914" s="541"/>
      <c r="S914" s="541"/>
      <c r="T914" s="541"/>
      <c r="U914" s="541"/>
      <c r="V914" s="541"/>
      <c r="W914" s="541"/>
      <c r="X914" s="541"/>
      <c r="Y914" s="541"/>
      <c r="Z914" s="541"/>
    </row>
    <row r="915" spans="1:26" ht="15.75" customHeight="1" x14ac:dyDescent="0.25">
      <c r="A915" s="541"/>
      <c r="B915" s="541"/>
      <c r="C915" s="541"/>
      <c r="D915" s="541"/>
      <c r="E915" s="541"/>
      <c r="F915" s="541"/>
      <c r="G915" s="541"/>
      <c r="H915" s="541"/>
      <c r="I915" s="541"/>
      <c r="J915" s="541"/>
      <c r="K915" s="541"/>
      <c r="L915" s="541"/>
      <c r="M915" s="541"/>
      <c r="N915" s="541"/>
      <c r="O915" s="541"/>
      <c r="P915" s="541"/>
      <c r="Q915" s="541"/>
      <c r="R915" s="541"/>
      <c r="S915" s="541"/>
      <c r="T915" s="541"/>
      <c r="U915" s="541"/>
      <c r="V915" s="541"/>
      <c r="W915" s="541"/>
      <c r="X915" s="541"/>
      <c r="Y915" s="541"/>
      <c r="Z915" s="541"/>
    </row>
    <row r="916" spans="1:26" ht="15.75" customHeight="1" x14ac:dyDescent="0.25">
      <c r="A916" s="541"/>
      <c r="B916" s="541"/>
      <c r="C916" s="541"/>
      <c r="D916" s="541"/>
      <c r="E916" s="541"/>
      <c r="F916" s="541"/>
      <c r="G916" s="541"/>
      <c r="H916" s="541"/>
      <c r="I916" s="541"/>
      <c r="J916" s="541"/>
      <c r="K916" s="541"/>
      <c r="L916" s="541"/>
      <c r="M916" s="541"/>
      <c r="N916" s="541"/>
      <c r="O916" s="541"/>
      <c r="P916" s="541"/>
      <c r="Q916" s="541"/>
      <c r="R916" s="541"/>
      <c r="S916" s="541"/>
      <c r="T916" s="541"/>
      <c r="U916" s="541"/>
      <c r="V916" s="541"/>
      <c r="W916" s="541"/>
      <c r="X916" s="541"/>
      <c r="Y916" s="541"/>
      <c r="Z916" s="541"/>
    </row>
    <row r="917" spans="1:26" ht="15.75" customHeight="1" x14ac:dyDescent="0.25">
      <c r="A917" s="541"/>
      <c r="B917" s="541"/>
      <c r="C917" s="541"/>
      <c r="D917" s="541"/>
      <c r="E917" s="541"/>
      <c r="F917" s="541"/>
      <c r="G917" s="541"/>
      <c r="H917" s="541"/>
      <c r="I917" s="541"/>
      <c r="J917" s="541"/>
      <c r="K917" s="541"/>
      <c r="L917" s="541"/>
      <c r="M917" s="541"/>
      <c r="N917" s="541"/>
      <c r="O917" s="541"/>
      <c r="P917" s="541"/>
      <c r="Q917" s="541"/>
      <c r="R917" s="541"/>
      <c r="S917" s="541"/>
      <c r="T917" s="541"/>
      <c r="U917" s="541"/>
      <c r="V917" s="541"/>
      <c r="W917" s="541"/>
      <c r="X917" s="541"/>
      <c r="Y917" s="541"/>
      <c r="Z917" s="541"/>
    </row>
    <row r="918" spans="1:26" ht="15.75" customHeight="1" x14ac:dyDescent="0.25">
      <c r="A918" s="541"/>
      <c r="B918" s="541"/>
      <c r="C918" s="541"/>
      <c r="D918" s="541"/>
      <c r="E918" s="541"/>
      <c r="F918" s="541"/>
      <c r="G918" s="541"/>
      <c r="H918" s="541"/>
      <c r="I918" s="541"/>
      <c r="J918" s="541"/>
      <c r="K918" s="541"/>
      <c r="L918" s="541"/>
      <c r="M918" s="541"/>
      <c r="N918" s="541"/>
      <c r="O918" s="541"/>
      <c r="P918" s="541"/>
      <c r="Q918" s="541"/>
      <c r="R918" s="541"/>
      <c r="S918" s="541"/>
      <c r="T918" s="541"/>
      <c r="U918" s="541"/>
      <c r="V918" s="541"/>
      <c r="W918" s="541"/>
      <c r="X918" s="541"/>
      <c r="Y918" s="541"/>
      <c r="Z918" s="541"/>
    </row>
    <row r="919" spans="1:26" ht="15.75" customHeight="1" x14ac:dyDescent="0.25">
      <c r="A919" s="541"/>
      <c r="B919" s="541"/>
      <c r="C919" s="541"/>
      <c r="D919" s="541"/>
      <c r="E919" s="541"/>
      <c r="F919" s="541"/>
      <c r="G919" s="541"/>
      <c r="H919" s="541"/>
      <c r="I919" s="541"/>
      <c r="J919" s="541"/>
      <c r="K919" s="541"/>
      <c r="L919" s="541"/>
      <c r="M919" s="541"/>
      <c r="N919" s="541"/>
      <c r="O919" s="541"/>
      <c r="P919" s="541"/>
      <c r="Q919" s="541"/>
      <c r="R919" s="541"/>
      <c r="S919" s="541"/>
      <c r="T919" s="541"/>
      <c r="U919" s="541"/>
      <c r="V919" s="541"/>
      <c r="W919" s="541"/>
      <c r="X919" s="541"/>
      <c r="Y919" s="541"/>
      <c r="Z919" s="541"/>
    </row>
    <row r="920" spans="1:26" ht="15.75" customHeight="1" x14ac:dyDescent="0.25">
      <c r="A920" s="541"/>
      <c r="B920" s="541"/>
      <c r="C920" s="541"/>
      <c r="D920" s="541"/>
      <c r="E920" s="541"/>
      <c r="F920" s="541"/>
      <c r="G920" s="541"/>
      <c r="H920" s="541"/>
      <c r="I920" s="541"/>
      <c r="J920" s="541"/>
      <c r="K920" s="541"/>
      <c r="L920" s="541"/>
      <c r="M920" s="541"/>
      <c r="N920" s="541"/>
      <c r="O920" s="541"/>
      <c r="P920" s="541"/>
      <c r="Q920" s="541"/>
      <c r="R920" s="541"/>
      <c r="S920" s="541"/>
      <c r="T920" s="541"/>
      <c r="U920" s="541"/>
      <c r="V920" s="541"/>
      <c r="W920" s="541"/>
      <c r="X920" s="541"/>
      <c r="Y920" s="541"/>
      <c r="Z920" s="541"/>
    </row>
    <row r="921" spans="1:26" ht="15.75" customHeight="1" x14ac:dyDescent="0.25">
      <c r="A921" s="541"/>
      <c r="B921" s="541"/>
      <c r="C921" s="541"/>
      <c r="D921" s="541"/>
      <c r="E921" s="541"/>
      <c r="F921" s="541"/>
      <c r="G921" s="541"/>
      <c r="H921" s="541"/>
      <c r="I921" s="541"/>
      <c r="J921" s="541"/>
      <c r="K921" s="541"/>
      <c r="L921" s="541"/>
      <c r="M921" s="541"/>
      <c r="N921" s="541"/>
      <c r="O921" s="541"/>
      <c r="P921" s="541"/>
      <c r="Q921" s="541"/>
      <c r="R921" s="541"/>
      <c r="S921" s="541"/>
      <c r="T921" s="541"/>
      <c r="U921" s="541"/>
      <c r="V921" s="541"/>
      <c r="W921" s="541"/>
      <c r="X921" s="541"/>
      <c r="Y921" s="541"/>
      <c r="Z921" s="541"/>
    </row>
    <row r="922" spans="1:26" ht="15.75" customHeight="1" x14ac:dyDescent="0.25">
      <c r="A922" s="541"/>
      <c r="B922" s="541"/>
      <c r="C922" s="541"/>
      <c r="D922" s="541"/>
      <c r="E922" s="541"/>
      <c r="F922" s="541"/>
      <c r="G922" s="541"/>
      <c r="H922" s="541"/>
      <c r="I922" s="541"/>
      <c r="J922" s="541"/>
      <c r="K922" s="541"/>
      <c r="L922" s="541"/>
      <c r="M922" s="541"/>
      <c r="N922" s="541"/>
      <c r="O922" s="541"/>
      <c r="P922" s="541"/>
      <c r="Q922" s="541"/>
      <c r="R922" s="541"/>
      <c r="S922" s="541"/>
      <c r="T922" s="541"/>
      <c r="U922" s="541"/>
      <c r="V922" s="541"/>
      <c r="W922" s="541"/>
      <c r="X922" s="541"/>
      <c r="Y922" s="541"/>
      <c r="Z922" s="541"/>
    </row>
    <row r="923" spans="1:26" ht="15.75" customHeight="1" x14ac:dyDescent="0.25">
      <c r="A923" s="541"/>
      <c r="B923" s="541"/>
      <c r="C923" s="541"/>
      <c r="D923" s="541"/>
      <c r="E923" s="541"/>
      <c r="F923" s="541"/>
      <c r="G923" s="541"/>
      <c r="H923" s="541"/>
      <c r="I923" s="541"/>
      <c r="J923" s="541"/>
      <c r="K923" s="541"/>
      <c r="L923" s="541"/>
      <c r="M923" s="541"/>
      <c r="N923" s="541"/>
      <c r="O923" s="541"/>
      <c r="P923" s="541"/>
      <c r="Q923" s="541"/>
      <c r="R923" s="541"/>
      <c r="S923" s="541"/>
      <c r="T923" s="541"/>
      <c r="U923" s="541"/>
      <c r="V923" s="541"/>
      <c r="W923" s="541"/>
      <c r="X923" s="541"/>
      <c r="Y923" s="541"/>
      <c r="Z923" s="541"/>
    </row>
    <row r="924" spans="1:26" ht="15.75" customHeight="1" x14ac:dyDescent="0.25">
      <c r="A924" s="541"/>
      <c r="B924" s="541"/>
      <c r="C924" s="541"/>
      <c r="D924" s="541"/>
      <c r="E924" s="541"/>
      <c r="F924" s="541"/>
      <c r="G924" s="541"/>
      <c r="H924" s="541"/>
      <c r="I924" s="541"/>
      <c r="J924" s="541"/>
      <c r="K924" s="541"/>
      <c r="L924" s="541"/>
      <c r="M924" s="541"/>
      <c r="N924" s="541"/>
      <c r="O924" s="541"/>
      <c r="P924" s="541"/>
      <c r="Q924" s="541"/>
      <c r="R924" s="541"/>
      <c r="S924" s="541"/>
      <c r="T924" s="541"/>
      <c r="U924" s="541"/>
      <c r="V924" s="541"/>
      <c r="W924" s="541"/>
      <c r="X924" s="541"/>
      <c r="Y924" s="541"/>
      <c r="Z924" s="541"/>
    </row>
    <row r="925" spans="1:26" ht="15.75" customHeight="1" x14ac:dyDescent="0.25">
      <c r="A925" s="541"/>
      <c r="B925" s="541"/>
      <c r="C925" s="541"/>
      <c r="D925" s="541"/>
      <c r="E925" s="541"/>
      <c r="F925" s="541"/>
      <c r="G925" s="541"/>
      <c r="H925" s="541"/>
      <c r="I925" s="541"/>
      <c r="J925" s="541"/>
      <c r="K925" s="541"/>
      <c r="L925" s="541"/>
      <c r="M925" s="541"/>
      <c r="N925" s="541"/>
      <c r="O925" s="541"/>
      <c r="P925" s="541"/>
      <c r="Q925" s="541"/>
      <c r="R925" s="541"/>
      <c r="S925" s="541"/>
      <c r="T925" s="541"/>
      <c r="U925" s="541"/>
      <c r="V925" s="541"/>
      <c r="W925" s="541"/>
      <c r="X925" s="541"/>
      <c r="Y925" s="541"/>
      <c r="Z925" s="541"/>
    </row>
    <row r="926" spans="1:26" ht="15.75" customHeight="1" x14ac:dyDescent="0.25">
      <c r="A926" s="541"/>
      <c r="B926" s="541"/>
      <c r="C926" s="541"/>
      <c r="D926" s="541"/>
      <c r="E926" s="541"/>
      <c r="F926" s="541"/>
      <c r="G926" s="541"/>
      <c r="H926" s="541"/>
      <c r="I926" s="541"/>
      <c r="J926" s="541"/>
      <c r="K926" s="541"/>
      <c r="L926" s="541"/>
      <c r="M926" s="541"/>
      <c r="N926" s="541"/>
      <c r="O926" s="541"/>
      <c r="P926" s="541"/>
      <c r="Q926" s="541"/>
      <c r="R926" s="541"/>
      <c r="S926" s="541"/>
      <c r="T926" s="541"/>
      <c r="U926" s="541"/>
      <c r="V926" s="541"/>
      <c r="W926" s="541"/>
      <c r="X926" s="541"/>
      <c r="Y926" s="541"/>
      <c r="Z926" s="541"/>
    </row>
    <row r="927" spans="1:26" ht="15.75" customHeight="1" x14ac:dyDescent="0.25">
      <c r="A927" s="541"/>
      <c r="B927" s="541"/>
      <c r="C927" s="541"/>
      <c r="D927" s="541"/>
      <c r="E927" s="541"/>
      <c r="F927" s="541"/>
      <c r="G927" s="541"/>
      <c r="H927" s="541"/>
      <c r="I927" s="541"/>
      <c r="J927" s="541"/>
      <c r="K927" s="541"/>
      <c r="L927" s="541"/>
      <c r="M927" s="541"/>
      <c r="N927" s="541"/>
      <c r="O927" s="541"/>
      <c r="P927" s="541"/>
      <c r="Q927" s="541"/>
      <c r="R927" s="541"/>
      <c r="S927" s="541"/>
      <c r="T927" s="541"/>
      <c r="U927" s="541"/>
      <c r="V927" s="541"/>
      <c r="W927" s="541"/>
      <c r="X927" s="541"/>
      <c r="Y927" s="541"/>
      <c r="Z927" s="541"/>
    </row>
    <row r="928" spans="1:26" ht="15.75" customHeight="1" x14ac:dyDescent="0.25">
      <c r="A928" s="541"/>
      <c r="B928" s="541"/>
      <c r="C928" s="541"/>
      <c r="D928" s="541"/>
      <c r="E928" s="541"/>
      <c r="F928" s="541"/>
      <c r="G928" s="541"/>
      <c r="H928" s="541"/>
      <c r="I928" s="541"/>
      <c r="J928" s="541"/>
      <c r="K928" s="541"/>
      <c r="L928" s="541"/>
      <c r="M928" s="541"/>
      <c r="N928" s="541"/>
      <c r="O928" s="541"/>
      <c r="P928" s="541"/>
      <c r="Q928" s="541"/>
      <c r="R928" s="541"/>
      <c r="S928" s="541"/>
      <c r="T928" s="541"/>
      <c r="U928" s="541"/>
      <c r="V928" s="541"/>
      <c r="W928" s="541"/>
      <c r="X928" s="541"/>
      <c r="Y928" s="541"/>
      <c r="Z928" s="541"/>
    </row>
    <row r="929" spans="1:26" ht="15.75" customHeight="1" x14ac:dyDescent="0.25">
      <c r="A929" s="541"/>
      <c r="B929" s="541"/>
      <c r="C929" s="541"/>
      <c r="D929" s="541"/>
      <c r="E929" s="541"/>
      <c r="F929" s="541"/>
      <c r="G929" s="541"/>
      <c r="H929" s="541"/>
      <c r="I929" s="541"/>
      <c r="J929" s="541"/>
      <c r="K929" s="541"/>
      <c r="L929" s="541"/>
      <c r="M929" s="541"/>
      <c r="N929" s="541"/>
      <c r="O929" s="541"/>
      <c r="P929" s="541"/>
      <c r="Q929" s="541"/>
      <c r="R929" s="541"/>
      <c r="S929" s="541"/>
      <c r="T929" s="541"/>
      <c r="U929" s="541"/>
      <c r="V929" s="541"/>
      <c r="W929" s="541"/>
      <c r="X929" s="541"/>
      <c r="Y929" s="541"/>
      <c r="Z929" s="541"/>
    </row>
    <row r="930" spans="1:26" ht="15.75" customHeight="1" x14ac:dyDescent="0.25">
      <c r="A930" s="541"/>
      <c r="B930" s="541"/>
      <c r="C930" s="541"/>
      <c r="D930" s="541"/>
      <c r="E930" s="541"/>
      <c r="F930" s="541"/>
      <c r="G930" s="541"/>
      <c r="H930" s="541"/>
      <c r="I930" s="541"/>
      <c r="J930" s="541"/>
      <c r="K930" s="541"/>
      <c r="L930" s="541"/>
      <c r="M930" s="541"/>
      <c r="N930" s="541"/>
      <c r="O930" s="541"/>
      <c r="P930" s="541"/>
      <c r="Q930" s="541"/>
      <c r="R930" s="541"/>
      <c r="S930" s="541"/>
      <c r="T930" s="541"/>
      <c r="U930" s="541"/>
      <c r="V930" s="541"/>
      <c r="W930" s="541"/>
      <c r="X930" s="541"/>
      <c r="Y930" s="541"/>
      <c r="Z930" s="541"/>
    </row>
    <row r="931" spans="1:26" ht="15.75" customHeight="1" x14ac:dyDescent="0.25">
      <c r="A931" s="541"/>
      <c r="B931" s="541"/>
      <c r="C931" s="541"/>
      <c r="D931" s="541"/>
      <c r="E931" s="541"/>
      <c r="F931" s="541"/>
      <c r="G931" s="541"/>
      <c r="H931" s="541"/>
      <c r="I931" s="541"/>
      <c r="J931" s="541"/>
      <c r="K931" s="541"/>
      <c r="L931" s="541"/>
      <c r="M931" s="541"/>
      <c r="N931" s="541"/>
      <c r="O931" s="541"/>
      <c r="P931" s="541"/>
      <c r="Q931" s="541"/>
      <c r="R931" s="541"/>
      <c r="S931" s="541"/>
      <c r="T931" s="541"/>
      <c r="U931" s="541"/>
      <c r="V931" s="541"/>
      <c r="W931" s="541"/>
      <c r="X931" s="541"/>
      <c r="Y931" s="541"/>
      <c r="Z931" s="541"/>
    </row>
    <row r="932" spans="1:26" ht="15.75" customHeight="1" x14ac:dyDescent="0.25">
      <c r="A932" s="541"/>
      <c r="B932" s="541"/>
      <c r="C932" s="541"/>
      <c r="D932" s="541"/>
      <c r="E932" s="541"/>
      <c r="F932" s="541"/>
      <c r="G932" s="541"/>
      <c r="H932" s="541"/>
      <c r="I932" s="541"/>
      <c r="J932" s="541"/>
      <c r="K932" s="541"/>
      <c r="L932" s="541"/>
      <c r="M932" s="541"/>
      <c r="N932" s="541"/>
      <c r="O932" s="541"/>
      <c r="P932" s="541"/>
      <c r="Q932" s="541"/>
      <c r="R932" s="541"/>
      <c r="S932" s="541"/>
      <c r="T932" s="541"/>
      <c r="U932" s="541"/>
      <c r="V932" s="541"/>
      <c r="W932" s="541"/>
      <c r="X932" s="541"/>
      <c r="Y932" s="541"/>
      <c r="Z932" s="541"/>
    </row>
    <row r="933" spans="1:26" ht="15.75" customHeight="1" x14ac:dyDescent="0.25">
      <c r="A933" s="541"/>
      <c r="B933" s="541"/>
      <c r="C933" s="541"/>
      <c r="D933" s="541"/>
      <c r="E933" s="541"/>
      <c r="F933" s="541"/>
      <c r="G933" s="541"/>
      <c r="H933" s="541"/>
      <c r="I933" s="541"/>
      <c r="J933" s="541"/>
      <c r="K933" s="541"/>
      <c r="L933" s="541"/>
      <c r="M933" s="541"/>
      <c r="N933" s="541"/>
      <c r="O933" s="541"/>
      <c r="P933" s="541"/>
      <c r="Q933" s="541"/>
      <c r="R933" s="541"/>
      <c r="S933" s="541"/>
      <c r="T933" s="541"/>
      <c r="U933" s="541"/>
      <c r="V933" s="541"/>
      <c r="W933" s="541"/>
      <c r="X933" s="541"/>
      <c r="Y933" s="541"/>
      <c r="Z933" s="541"/>
    </row>
    <row r="934" spans="1:26" ht="15.75" customHeight="1" x14ac:dyDescent="0.25">
      <c r="A934" s="541"/>
      <c r="B934" s="541"/>
      <c r="C934" s="541"/>
      <c r="D934" s="541"/>
      <c r="E934" s="541"/>
      <c r="F934" s="541"/>
      <c r="G934" s="541"/>
      <c r="H934" s="541"/>
      <c r="I934" s="541"/>
      <c r="J934" s="541"/>
      <c r="K934" s="541"/>
      <c r="L934" s="541"/>
      <c r="M934" s="541"/>
      <c r="N934" s="541"/>
      <c r="O934" s="541"/>
      <c r="P934" s="541"/>
      <c r="Q934" s="541"/>
      <c r="R934" s="541"/>
      <c r="S934" s="541"/>
      <c r="T934" s="541"/>
      <c r="U934" s="541"/>
      <c r="V934" s="541"/>
      <c r="W934" s="541"/>
      <c r="X934" s="541"/>
      <c r="Y934" s="541"/>
      <c r="Z934" s="541"/>
    </row>
    <row r="935" spans="1:26" ht="15.75" customHeight="1" x14ac:dyDescent="0.25">
      <c r="A935" s="541"/>
      <c r="B935" s="541"/>
      <c r="C935" s="541"/>
      <c r="D935" s="541"/>
      <c r="E935" s="541"/>
      <c r="F935" s="541"/>
      <c r="G935" s="541"/>
      <c r="H935" s="541"/>
      <c r="I935" s="541"/>
      <c r="J935" s="541"/>
      <c r="K935" s="541"/>
      <c r="L935" s="541"/>
      <c r="M935" s="541"/>
      <c r="N935" s="541"/>
      <c r="O935" s="541"/>
      <c r="P935" s="541"/>
      <c r="Q935" s="541"/>
      <c r="R935" s="541"/>
      <c r="S935" s="541"/>
      <c r="T935" s="541"/>
      <c r="U935" s="541"/>
      <c r="V935" s="541"/>
      <c r="W935" s="541"/>
      <c r="X935" s="541"/>
      <c r="Y935" s="541"/>
      <c r="Z935" s="541"/>
    </row>
    <row r="936" spans="1:26" ht="15.75" customHeight="1" x14ac:dyDescent="0.25">
      <c r="A936" s="541"/>
      <c r="B936" s="541"/>
      <c r="C936" s="541"/>
      <c r="D936" s="541"/>
      <c r="E936" s="541"/>
      <c r="F936" s="541"/>
      <c r="G936" s="541"/>
      <c r="H936" s="541"/>
      <c r="I936" s="541"/>
      <c r="J936" s="541"/>
      <c r="K936" s="541"/>
      <c r="L936" s="541"/>
      <c r="M936" s="541"/>
      <c r="N936" s="541"/>
      <c r="O936" s="541"/>
      <c r="P936" s="541"/>
      <c r="Q936" s="541"/>
      <c r="R936" s="541"/>
      <c r="S936" s="541"/>
      <c r="T936" s="541"/>
      <c r="U936" s="541"/>
      <c r="V936" s="541"/>
      <c r="W936" s="541"/>
      <c r="X936" s="541"/>
      <c r="Y936" s="541"/>
      <c r="Z936" s="541"/>
    </row>
    <row r="937" spans="1:26" ht="15.75" customHeight="1" x14ac:dyDescent="0.25">
      <c r="A937" s="541"/>
      <c r="B937" s="541"/>
      <c r="C937" s="541"/>
      <c r="D937" s="541"/>
      <c r="E937" s="541"/>
      <c r="F937" s="541"/>
      <c r="G937" s="541"/>
      <c r="H937" s="541"/>
      <c r="I937" s="541"/>
      <c r="J937" s="541"/>
      <c r="K937" s="541"/>
      <c r="L937" s="541"/>
      <c r="M937" s="541"/>
      <c r="N937" s="541"/>
      <c r="O937" s="541"/>
      <c r="P937" s="541"/>
      <c r="Q937" s="541"/>
      <c r="R937" s="541"/>
      <c r="S937" s="541"/>
      <c r="T937" s="541"/>
      <c r="U937" s="541"/>
      <c r="V937" s="541"/>
      <c r="W937" s="541"/>
      <c r="X937" s="541"/>
      <c r="Y937" s="541"/>
      <c r="Z937" s="541"/>
    </row>
    <row r="938" spans="1:26" ht="15.75" customHeight="1" x14ac:dyDescent="0.25">
      <c r="A938" s="541"/>
      <c r="B938" s="541"/>
      <c r="C938" s="541"/>
      <c r="D938" s="541"/>
      <c r="E938" s="541"/>
      <c r="F938" s="541"/>
      <c r="G938" s="541"/>
      <c r="H938" s="541"/>
      <c r="I938" s="541"/>
      <c r="J938" s="541"/>
      <c r="K938" s="541"/>
      <c r="L938" s="541"/>
      <c r="M938" s="541"/>
      <c r="N938" s="541"/>
      <c r="O938" s="541"/>
      <c r="P938" s="541"/>
      <c r="Q938" s="541"/>
      <c r="R938" s="541"/>
      <c r="S938" s="541"/>
      <c r="T938" s="541"/>
      <c r="U938" s="541"/>
      <c r="V938" s="541"/>
      <c r="W938" s="541"/>
      <c r="X938" s="541"/>
      <c r="Y938" s="541"/>
      <c r="Z938" s="541"/>
    </row>
    <row r="939" spans="1:26" ht="15.75" customHeight="1" x14ac:dyDescent="0.25">
      <c r="A939" s="541"/>
      <c r="B939" s="541"/>
      <c r="C939" s="541"/>
      <c r="D939" s="541"/>
      <c r="E939" s="541"/>
      <c r="F939" s="541"/>
      <c r="G939" s="541"/>
      <c r="H939" s="541"/>
      <c r="I939" s="541"/>
      <c r="J939" s="541"/>
      <c r="K939" s="541"/>
      <c r="L939" s="541"/>
      <c r="M939" s="541"/>
      <c r="N939" s="541"/>
      <c r="O939" s="541"/>
      <c r="P939" s="541"/>
      <c r="Q939" s="541"/>
      <c r="R939" s="541"/>
      <c r="S939" s="541"/>
      <c r="T939" s="541"/>
      <c r="U939" s="541"/>
      <c r="V939" s="541"/>
      <c r="W939" s="541"/>
      <c r="X939" s="541"/>
      <c r="Y939" s="541"/>
      <c r="Z939" s="541"/>
    </row>
    <row r="940" spans="1:26" ht="15.75" customHeight="1" x14ac:dyDescent="0.25">
      <c r="A940" s="541"/>
      <c r="B940" s="541"/>
      <c r="C940" s="541"/>
      <c r="D940" s="541"/>
      <c r="E940" s="541"/>
      <c r="F940" s="541"/>
      <c r="G940" s="541"/>
      <c r="H940" s="541"/>
      <c r="I940" s="541"/>
      <c r="J940" s="541"/>
      <c r="K940" s="541"/>
      <c r="L940" s="541"/>
      <c r="M940" s="541"/>
      <c r="N940" s="541"/>
      <c r="O940" s="541"/>
      <c r="P940" s="541"/>
      <c r="Q940" s="541"/>
      <c r="R940" s="541"/>
      <c r="S940" s="541"/>
      <c r="T940" s="541"/>
      <c r="U940" s="541"/>
      <c r="V940" s="541"/>
      <c r="W940" s="541"/>
      <c r="X940" s="541"/>
      <c r="Y940" s="541"/>
      <c r="Z940" s="541"/>
    </row>
    <row r="941" spans="1:26" ht="15.75" customHeight="1" x14ac:dyDescent="0.25">
      <c r="A941" s="541"/>
      <c r="B941" s="541"/>
      <c r="C941" s="541"/>
      <c r="D941" s="541"/>
      <c r="E941" s="541"/>
      <c r="F941" s="541"/>
      <c r="G941" s="541"/>
      <c r="H941" s="541"/>
      <c r="I941" s="541"/>
      <c r="J941" s="541"/>
      <c r="K941" s="541"/>
      <c r="L941" s="541"/>
      <c r="M941" s="541"/>
      <c r="N941" s="541"/>
      <c r="O941" s="541"/>
      <c r="P941" s="541"/>
      <c r="Q941" s="541"/>
      <c r="R941" s="541"/>
      <c r="S941" s="541"/>
      <c r="T941" s="541"/>
      <c r="U941" s="541"/>
      <c r="V941" s="541"/>
      <c r="W941" s="541"/>
      <c r="X941" s="541"/>
      <c r="Y941" s="541"/>
      <c r="Z941" s="541"/>
    </row>
    <row r="942" spans="1:26" ht="15.75" customHeight="1" x14ac:dyDescent="0.25">
      <c r="A942" s="541"/>
      <c r="B942" s="541"/>
      <c r="C942" s="541"/>
      <c r="D942" s="541"/>
      <c r="E942" s="541"/>
      <c r="F942" s="541"/>
      <c r="G942" s="541"/>
      <c r="H942" s="541"/>
      <c r="I942" s="541"/>
      <c r="J942" s="541"/>
      <c r="K942" s="541"/>
      <c r="L942" s="541"/>
      <c r="M942" s="541"/>
      <c r="N942" s="541"/>
      <c r="O942" s="541"/>
      <c r="P942" s="541"/>
      <c r="Q942" s="541"/>
      <c r="R942" s="541"/>
      <c r="S942" s="541"/>
      <c r="T942" s="541"/>
      <c r="U942" s="541"/>
      <c r="V942" s="541"/>
      <c r="W942" s="541"/>
      <c r="X942" s="541"/>
      <c r="Y942" s="541"/>
      <c r="Z942" s="541"/>
    </row>
    <row r="943" spans="1:26" ht="15.75" customHeight="1" x14ac:dyDescent="0.25">
      <c r="A943" s="541"/>
      <c r="B943" s="541"/>
      <c r="C943" s="541"/>
      <c r="D943" s="541"/>
      <c r="E943" s="541"/>
      <c r="F943" s="541"/>
      <c r="G943" s="541"/>
      <c r="H943" s="541"/>
      <c r="I943" s="541"/>
      <c r="J943" s="541"/>
      <c r="K943" s="541"/>
      <c r="L943" s="541"/>
      <c r="M943" s="541"/>
      <c r="N943" s="541"/>
      <c r="O943" s="541"/>
      <c r="P943" s="541"/>
      <c r="Q943" s="541"/>
      <c r="R943" s="541"/>
      <c r="S943" s="541"/>
      <c r="T943" s="541"/>
      <c r="U943" s="541"/>
      <c r="V943" s="541"/>
      <c r="W943" s="541"/>
      <c r="X943" s="541"/>
      <c r="Y943" s="541"/>
      <c r="Z943" s="541"/>
    </row>
    <row r="944" spans="1:26" ht="15.75" customHeight="1" x14ac:dyDescent="0.25">
      <c r="A944" s="541"/>
      <c r="B944" s="541"/>
      <c r="C944" s="541"/>
      <c r="D944" s="541"/>
      <c r="E944" s="541"/>
      <c r="F944" s="541"/>
      <c r="G944" s="541"/>
      <c r="H944" s="541"/>
      <c r="I944" s="541"/>
      <c r="J944" s="541"/>
      <c r="K944" s="541"/>
      <c r="L944" s="541"/>
      <c r="M944" s="541"/>
      <c r="N944" s="541"/>
      <c r="O944" s="541"/>
      <c r="P944" s="541"/>
      <c r="Q944" s="541"/>
      <c r="R944" s="541"/>
      <c r="S944" s="541"/>
      <c r="T944" s="541"/>
      <c r="U944" s="541"/>
      <c r="V944" s="541"/>
      <c r="W944" s="541"/>
      <c r="X944" s="541"/>
      <c r="Y944" s="541"/>
      <c r="Z944" s="541"/>
    </row>
    <row r="945" spans="1:26" ht="15.75" customHeight="1" x14ac:dyDescent="0.25">
      <c r="A945" s="541"/>
      <c r="B945" s="541"/>
      <c r="C945" s="541"/>
      <c r="D945" s="541"/>
      <c r="E945" s="541"/>
      <c r="F945" s="541"/>
      <c r="G945" s="541"/>
      <c r="H945" s="541"/>
      <c r="I945" s="541"/>
      <c r="J945" s="541"/>
      <c r="K945" s="541"/>
      <c r="L945" s="541"/>
      <c r="M945" s="541"/>
      <c r="N945" s="541"/>
      <c r="O945" s="541"/>
      <c r="P945" s="541"/>
      <c r="Q945" s="541"/>
      <c r="R945" s="541"/>
      <c r="S945" s="541"/>
      <c r="T945" s="541"/>
      <c r="U945" s="541"/>
      <c r="V945" s="541"/>
      <c r="W945" s="541"/>
      <c r="X945" s="541"/>
      <c r="Y945" s="541"/>
      <c r="Z945" s="541"/>
    </row>
    <row r="946" spans="1:26" ht="15.75" customHeight="1" x14ac:dyDescent="0.25">
      <c r="A946" s="541"/>
      <c r="B946" s="541"/>
      <c r="C946" s="541"/>
      <c r="D946" s="541"/>
      <c r="E946" s="541"/>
      <c r="F946" s="541"/>
      <c r="G946" s="541"/>
      <c r="H946" s="541"/>
      <c r="I946" s="541"/>
      <c r="J946" s="541"/>
      <c r="K946" s="541"/>
      <c r="L946" s="541"/>
      <c r="M946" s="541"/>
      <c r="N946" s="541"/>
      <c r="O946" s="541"/>
      <c r="P946" s="541"/>
      <c r="Q946" s="541"/>
      <c r="R946" s="541"/>
      <c r="S946" s="541"/>
      <c r="T946" s="541"/>
      <c r="U946" s="541"/>
      <c r="V946" s="541"/>
      <c r="W946" s="541"/>
      <c r="X946" s="541"/>
      <c r="Y946" s="541"/>
      <c r="Z946" s="541"/>
    </row>
    <row r="947" spans="1:26" ht="15.75" customHeight="1" x14ac:dyDescent="0.25">
      <c r="A947" s="541"/>
      <c r="B947" s="541"/>
      <c r="C947" s="541"/>
      <c r="D947" s="541"/>
      <c r="E947" s="541"/>
      <c r="F947" s="541"/>
      <c r="G947" s="541"/>
      <c r="H947" s="541"/>
      <c r="I947" s="541"/>
      <c r="J947" s="541"/>
      <c r="K947" s="541"/>
      <c r="L947" s="541"/>
      <c r="M947" s="541"/>
      <c r="N947" s="541"/>
      <c r="O947" s="541"/>
      <c r="P947" s="541"/>
      <c r="Q947" s="541"/>
      <c r="R947" s="541"/>
      <c r="S947" s="541"/>
      <c r="T947" s="541"/>
      <c r="U947" s="541"/>
      <c r="V947" s="541"/>
      <c r="W947" s="541"/>
      <c r="X947" s="541"/>
      <c r="Y947" s="541"/>
      <c r="Z947" s="541"/>
    </row>
    <row r="948" spans="1:26" ht="15.75" customHeight="1" x14ac:dyDescent="0.25">
      <c r="A948" s="541"/>
      <c r="B948" s="541"/>
      <c r="C948" s="541"/>
      <c r="D948" s="541"/>
      <c r="E948" s="541"/>
      <c r="F948" s="541"/>
      <c r="G948" s="541"/>
      <c r="H948" s="541"/>
      <c r="I948" s="541"/>
      <c r="J948" s="541"/>
      <c r="K948" s="541"/>
      <c r="L948" s="541"/>
      <c r="M948" s="541"/>
      <c r="N948" s="541"/>
      <c r="O948" s="541"/>
      <c r="P948" s="541"/>
      <c r="Q948" s="541"/>
      <c r="R948" s="541"/>
      <c r="S948" s="541"/>
      <c r="T948" s="541"/>
      <c r="U948" s="541"/>
      <c r="V948" s="541"/>
      <c r="W948" s="541"/>
      <c r="X948" s="541"/>
      <c r="Y948" s="541"/>
      <c r="Z948" s="541"/>
    </row>
    <row r="949" spans="1:26" ht="15.75" customHeight="1" x14ac:dyDescent="0.25">
      <c r="A949" s="541"/>
      <c r="B949" s="541"/>
      <c r="C949" s="541"/>
      <c r="D949" s="541"/>
      <c r="E949" s="541"/>
      <c r="F949" s="541"/>
      <c r="G949" s="541"/>
      <c r="H949" s="541"/>
      <c r="I949" s="541"/>
      <c r="J949" s="541"/>
      <c r="K949" s="541"/>
      <c r="L949" s="541"/>
      <c r="M949" s="541"/>
      <c r="N949" s="541"/>
      <c r="O949" s="541"/>
      <c r="P949" s="541"/>
      <c r="Q949" s="541"/>
      <c r="R949" s="541"/>
      <c r="S949" s="541"/>
      <c r="T949" s="541"/>
      <c r="U949" s="541"/>
      <c r="V949" s="541"/>
      <c r="W949" s="541"/>
      <c r="X949" s="541"/>
      <c r="Y949" s="541"/>
      <c r="Z949" s="541"/>
    </row>
    <row r="950" spans="1:26" ht="15.75" customHeight="1" x14ac:dyDescent="0.25">
      <c r="A950" s="541"/>
      <c r="B950" s="541"/>
      <c r="C950" s="541"/>
      <c r="D950" s="541"/>
      <c r="E950" s="541"/>
      <c r="F950" s="541"/>
      <c r="G950" s="541"/>
      <c r="H950" s="541"/>
      <c r="I950" s="541"/>
      <c r="J950" s="541"/>
      <c r="K950" s="541"/>
      <c r="L950" s="541"/>
      <c r="M950" s="541"/>
      <c r="N950" s="541"/>
      <c r="O950" s="541"/>
      <c r="P950" s="541"/>
      <c r="Q950" s="541"/>
      <c r="R950" s="541"/>
      <c r="S950" s="541"/>
      <c r="T950" s="541"/>
      <c r="U950" s="541"/>
      <c r="V950" s="541"/>
      <c r="W950" s="541"/>
      <c r="X950" s="541"/>
      <c r="Y950" s="541"/>
      <c r="Z950" s="541"/>
    </row>
    <row r="951" spans="1:26" ht="15.75" customHeight="1" x14ac:dyDescent="0.25">
      <c r="A951" s="541"/>
      <c r="B951" s="541"/>
      <c r="C951" s="541"/>
      <c r="D951" s="541"/>
      <c r="E951" s="541"/>
      <c r="F951" s="541"/>
      <c r="G951" s="541"/>
      <c r="H951" s="541"/>
      <c r="I951" s="541"/>
      <c r="J951" s="541"/>
      <c r="K951" s="541"/>
      <c r="L951" s="541"/>
      <c r="M951" s="541"/>
      <c r="N951" s="541"/>
      <c r="O951" s="541"/>
      <c r="P951" s="541"/>
      <c r="Q951" s="541"/>
      <c r="R951" s="541"/>
      <c r="S951" s="541"/>
      <c r="T951" s="541"/>
      <c r="U951" s="541"/>
      <c r="V951" s="541"/>
      <c r="W951" s="541"/>
      <c r="X951" s="541"/>
      <c r="Y951" s="541"/>
      <c r="Z951" s="541"/>
    </row>
    <row r="952" spans="1:26" ht="15.75" customHeight="1" x14ac:dyDescent="0.25">
      <c r="A952" s="541"/>
      <c r="B952" s="541"/>
      <c r="C952" s="541"/>
      <c r="D952" s="541"/>
      <c r="E952" s="541"/>
      <c r="F952" s="541"/>
      <c r="G952" s="541"/>
      <c r="H952" s="541"/>
      <c r="I952" s="541"/>
      <c r="J952" s="541"/>
      <c r="K952" s="541"/>
      <c r="L952" s="541"/>
      <c r="M952" s="541"/>
      <c r="N952" s="541"/>
      <c r="O952" s="541"/>
      <c r="P952" s="541"/>
      <c r="Q952" s="541"/>
      <c r="R952" s="541"/>
      <c r="S952" s="541"/>
      <c r="T952" s="541"/>
      <c r="U952" s="541"/>
      <c r="V952" s="541"/>
      <c r="W952" s="541"/>
      <c r="X952" s="541"/>
      <c r="Y952" s="541"/>
      <c r="Z952" s="541"/>
    </row>
    <row r="953" spans="1:26" ht="15.75" customHeight="1" x14ac:dyDescent="0.25">
      <c r="A953" s="541"/>
      <c r="B953" s="541"/>
      <c r="C953" s="541"/>
      <c r="D953" s="541"/>
      <c r="E953" s="541"/>
      <c r="F953" s="541"/>
      <c r="G953" s="541"/>
      <c r="H953" s="541"/>
      <c r="I953" s="541"/>
      <c r="J953" s="541"/>
      <c r="K953" s="541"/>
      <c r="L953" s="541"/>
      <c r="M953" s="541"/>
      <c r="N953" s="541"/>
      <c r="O953" s="541"/>
      <c r="P953" s="541"/>
      <c r="Q953" s="541"/>
      <c r="R953" s="541"/>
      <c r="S953" s="541"/>
      <c r="T953" s="541"/>
      <c r="U953" s="541"/>
      <c r="V953" s="541"/>
      <c r="W953" s="541"/>
      <c r="X953" s="541"/>
      <c r="Y953" s="541"/>
      <c r="Z953" s="541"/>
    </row>
    <row r="954" spans="1:26" ht="15.75" customHeight="1" x14ac:dyDescent="0.25">
      <c r="A954" s="541"/>
      <c r="B954" s="541"/>
      <c r="C954" s="541"/>
      <c r="D954" s="541"/>
      <c r="E954" s="541"/>
      <c r="F954" s="541"/>
      <c r="G954" s="541"/>
      <c r="H954" s="541"/>
      <c r="I954" s="541"/>
      <c r="J954" s="541"/>
      <c r="K954" s="541"/>
      <c r="L954" s="541"/>
      <c r="M954" s="541"/>
      <c r="N954" s="541"/>
      <c r="O954" s="541"/>
      <c r="P954" s="541"/>
      <c r="Q954" s="541"/>
      <c r="R954" s="541"/>
      <c r="S954" s="541"/>
      <c r="T954" s="541"/>
      <c r="U954" s="541"/>
      <c r="V954" s="541"/>
      <c r="W954" s="541"/>
      <c r="X954" s="541"/>
      <c r="Y954" s="541"/>
      <c r="Z954" s="541"/>
    </row>
    <row r="955" spans="1:26" ht="15.75" customHeight="1" x14ac:dyDescent="0.25">
      <c r="A955" s="541"/>
      <c r="B955" s="541"/>
      <c r="C955" s="541"/>
      <c r="D955" s="541"/>
      <c r="E955" s="541"/>
      <c r="F955" s="541"/>
      <c r="G955" s="541"/>
      <c r="H955" s="541"/>
      <c r="I955" s="541"/>
      <c r="J955" s="541"/>
      <c r="K955" s="541"/>
      <c r="L955" s="541"/>
      <c r="M955" s="541"/>
      <c r="N955" s="541"/>
      <c r="O955" s="541"/>
      <c r="P955" s="541"/>
      <c r="Q955" s="541"/>
      <c r="R955" s="541"/>
      <c r="S955" s="541"/>
      <c r="T955" s="541"/>
      <c r="U955" s="541"/>
      <c r="V955" s="541"/>
      <c r="W955" s="541"/>
      <c r="X955" s="541"/>
      <c r="Y955" s="541"/>
      <c r="Z955" s="541"/>
    </row>
    <row r="956" spans="1:26" ht="15.75" customHeight="1" x14ac:dyDescent="0.25">
      <c r="A956" s="541"/>
      <c r="B956" s="541"/>
      <c r="C956" s="541"/>
      <c r="D956" s="541"/>
      <c r="E956" s="541"/>
      <c r="F956" s="541"/>
      <c r="G956" s="541"/>
      <c r="H956" s="541"/>
      <c r="I956" s="541"/>
      <c r="J956" s="541"/>
      <c r="K956" s="541"/>
      <c r="L956" s="541"/>
      <c r="M956" s="541"/>
      <c r="N956" s="541"/>
      <c r="O956" s="541"/>
      <c r="P956" s="541"/>
      <c r="Q956" s="541"/>
      <c r="R956" s="541"/>
      <c r="S956" s="541"/>
      <c r="T956" s="541"/>
      <c r="U956" s="541"/>
      <c r="V956" s="541"/>
      <c r="W956" s="541"/>
      <c r="X956" s="541"/>
      <c r="Y956" s="541"/>
      <c r="Z956" s="541"/>
    </row>
    <row r="957" spans="1:26" ht="15.75" customHeight="1" x14ac:dyDescent="0.25">
      <c r="A957" s="541"/>
      <c r="B957" s="541"/>
      <c r="C957" s="541"/>
      <c r="D957" s="541"/>
      <c r="E957" s="541"/>
      <c r="F957" s="541"/>
      <c r="G957" s="541"/>
      <c r="H957" s="541"/>
      <c r="I957" s="541"/>
      <c r="J957" s="541"/>
      <c r="K957" s="541"/>
      <c r="L957" s="541"/>
      <c r="M957" s="541"/>
      <c r="N957" s="541"/>
      <c r="O957" s="541"/>
      <c r="P957" s="541"/>
      <c r="Q957" s="541"/>
      <c r="R957" s="541"/>
      <c r="S957" s="541"/>
      <c r="T957" s="541"/>
      <c r="U957" s="541"/>
      <c r="V957" s="541"/>
      <c r="W957" s="541"/>
      <c r="X957" s="541"/>
      <c r="Y957" s="541"/>
      <c r="Z957" s="541"/>
    </row>
    <row r="958" spans="1:26" ht="15.75" customHeight="1" x14ac:dyDescent="0.25">
      <c r="A958" s="541"/>
      <c r="B958" s="541"/>
      <c r="C958" s="541"/>
      <c r="D958" s="541"/>
      <c r="E958" s="541"/>
      <c r="F958" s="541"/>
      <c r="G958" s="541"/>
      <c r="H958" s="541"/>
      <c r="I958" s="541"/>
      <c r="J958" s="541"/>
      <c r="K958" s="541"/>
      <c r="L958" s="541"/>
      <c r="M958" s="541"/>
      <c r="N958" s="541"/>
      <c r="O958" s="541"/>
      <c r="P958" s="541"/>
      <c r="Q958" s="541"/>
      <c r="R958" s="541"/>
      <c r="S958" s="541"/>
      <c r="T958" s="541"/>
      <c r="U958" s="541"/>
      <c r="V958" s="541"/>
      <c r="W958" s="541"/>
      <c r="X958" s="541"/>
      <c r="Y958" s="541"/>
      <c r="Z958" s="541"/>
    </row>
    <row r="959" spans="1:26" ht="15.75" customHeight="1" x14ac:dyDescent="0.25">
      <c r="A959" s="541"/>
      <c r="B959" s="541"/>
      <c r="C959" s="541"/>
      <c r="D959" s="541"/>
      <c r="E959" s="541"/>
      <c r="F959" s="541"/>
      <c r="G959" s="541"/>
      <c r="H959" s="541"/>
      <c r="I959" s="541"/>
      <c r="J959" s="541"/>
      <c r="K959" s="541"/>
      <c r="L959" s="541"/>
      <c r="M959" s="541"/>
      <c r="N959" s="541"/>
      <c r="O959" s="541"/>
      <c r="P959" s="541"/>
      <c r="Q959" s="541"/>
      <c r="R959" s="541"/>
      <c r="S959" s="541"/>
      <c r="T959" s="541"/>
      <c r="U959" s="541"/>
      <c r="V959" s="541"/>
      <c r="W959" s="541"/>
      <c r="X959" s="541"/>
      <c r="Y959" s="541"/>
      <c r="Z959" s="541"/>
    </row>
    <row r="960" spans="1:26" ht="15.75" customHeight="1" x14ac:dyDescent="0.25">
      <c r="A960" s="541"/>
      <c r="B960" s="541"/>
      <c r="C960" s="541"/>
      <c r="D960" s="541"/>
      <c r="E960" s="541"/>
      <c r="F960" s="541"/>
      <c r="G960" s="541"/>
      <c r="H960" s="541"/>
      <c r="I960" s="541"/>
      <c r="J960" s="541"/>
      <c r="K960" s="541"/>
      <c r="L960" s="541"/>
      <c r="M960" s="541"/>
      <c r="N960" s="541"/>
      <c r="O960" s="541"/>
      <c r="P960" s="541"/>
      <c r="Q960" s="541"/>
      <c r="R960" s="541"/>
      <c r="S960" s="541"/>
      <c r="T960" s="541"/>
      <c r="U960" s="541"/>
      <c r="V960" s="541"/>
      <c r="W960" s="541"/>
      <c r="X960" s="541"/>
      <c r="Y960" s="541"/>
      <c r="Z960" s="541"/>
    </row>
    <row r="961" spans="1:26" ht="15.75" customHeight="1" x14ac:dyDescent="0.25">
      <c r="A961" s="541"/>
      <c r="B961" s="541"/>
      <c r="C961" s="541"/>
      <c r="D961" s="541"/>
      <c r="E961" s="541"/>
      <c r="F961" s="541"/>
      <c r="G961" s="541"/>
      <c r="H961" s="541"/>
      <c r="I961" s="541"/>
      <c r="J961" s="541"/>
      <c r="K961" s="541"/>
      <c r="L961" s="541"/>
      <c r="M961" s="541"/>
      <c r="N961" s="541"/>
      <c r="O961" s="541"/>
      <c r="P961" s="541"/>
      <c r="Q961" s="541"/>
      <c r="R961" s="541"/>
      <c r="S961" s="541"/>
      <c r="T961" s="541"/>
      <c r="U961" s="541"/>
      <c r="V961" s="541"/>
      <c r="W961" s="541"/>
      <c r="X961" s="541"/>
      <c r="Y961" s="541"/>
      <c r="Z961" s="541"/>
    </row>
    <row r="962" spans="1:26" ht="15.75" customHeight="1" x14ac:dyDescent="0.25">
      <c r="A962" s="541"/>
      <c r="B962" s="541"/>
      <c r="C962" s="541"/>
      <c r="D962" s="541"/>
      <c r="E962" s="541"/>
      <c r="F962" s="541"/>
      <c r="G962" s="541"/>
      <c r="H962" s="541"/>
      <c r="I962" s="541"/>
      <c r="J962" s="541"/>
      <c r="K962" s="541"/>
      <c r="L962" s="541"/>
      <c r="M962" s="541"/>
      <c r="N962" s="541"/>
      <c r="O962" s="541"/>
      <c r="P962" s="541"/>
      <c r="Q962" s="541"/>
      <c r="R962" s="541"/>
      <c r="S962" s="541"/>
      <c r="T962" s="541"/>
      <c r="U962" s="541"/>
      <c r="V962" s="541"/>
      <c r="W962" s="541"/>
      <c r="X962" s="541"/>
      <c r="Y962" s="541"/>
      <c r="Z962" s="541"/>
    </row>
    <row r="963" spans="1:26" ht="15.75" customHeight="1" x14ac:dyDescent="0.25">
      <c r="A963" s="541"/>
      <c r="B963" s="541"/>
      <c r="C963" s="541"/>
      <c r="D963" s="541"/>
      <c r="E963" s="541"/>
      <c r="F963" s="541"/>
      <c r="G963" s="541"/>
      <c r="H963" s="541"/>
      <c r="I963" s="541"/>
      <c r="J963" s="541"/>
      <c r="K963" s="541"/>
      <c r="L963" s="541"/>
      <c r="M963" s="541"/>
      <c r="N963" s="541"/>
      <c r="O963" s="541"/>
      <c r="P963" s="541"/>
      <c r="Q963" s="541"/>
      <c r="R963" s="541"/>
      <c r="S963" s="541"/>
      <c r="T963" s="541"/>
      <c r="U963" s="541"/>
      <c r="V963" s="541"/>
      <c r="W963" s="541"/>
      <c r="X963" s="541"/>
      <c r="Y963" s="541"/>
      <c r="Z963" s="541"/>
    </row>
    <row r="964" spans="1:26" ht="15.75" customHeight="1" x14ac:dyDescent="0.25">
      <c r="A964" s="541"/>
      <c r="B964" s="541"/>
      <c r="C964" s="541"/>
      <c r="D964" s="541"/>
      <c r="E964" s="541"/>
      <c r="F964" s="541"/>
      <c r="G964" s="541"/>
      <c r="H964" s="541"/>
      <c r="I964" s="541"/>
      <c r="J964" s="541"/>
      <c r="K964" s="541"/>
      <c r="L964" s="541"/>
      <c r="M964" s="541"/>
      <c r="N964" s="541"/>
      <c r="O964" s="541"/>
      <c r="P964" s="541"/>
      <c r="Q964" s="541"/>
      <c r="R964" s="541"/>
      <c r="S964" s="541"/>
      <c r="T964" s="541"/>
      <c r="U964" s="541"/>
      <c r="V964" s="541"/>
      <c r="W964" s="541"/>
      <c r="X964" s="541"/>
      <c r="Y964" s="541"/>
      <c r="Z964" s="541"/>
    </row>
    <row r="965" spans="1:26" ht="15.75" customHeight="1" x14ac:dyDescent="0.25">
      <c r="A965" s="541"/>
      <c r="B965" s="541"/>
      <c r="C965" s="541"/>
      <c r="D965" s="541"/>
      <c r="E965" s="541"/>
      <c r="F965" s="541"/>
      <c r="G965" s="541"/>
      <c r="H965" s="541"/>
      <c r="I965" s="541"/>
      <c r="J965" s="541"/>
      <c r="K965" s="541"/>
      <c r="L965" s="541"/>
      <c r="M965" s="541"/>
      <c r="N965" s="541"/>
      <c r="O965" s="541"/>
      <c r="P965" s="541"/>
      <c r="Q965" s="541"/>
      <c r="R965" s="541"/>
      <c r="S965" s="541"/>
      <c r="T965" s="541"/>
      <c r="U965" s="541"/>
      <c r="V965" s="541"/>
      <c r="W965" s="541"/>
      <c r="X965" s="541"/>
      <c r="Y965" s="541"/>
      <c r="Z965" s="541"/>
    </row>
    <row r="966" spans="1:26" ht="15.75" customHeight="1" x14ac:dyDescent="0.25">
      <c r="A966" s="541"/>
      <c r="B966" s="541"/>
      <c r="C966" s="541"/>
      <c r="D966" s="541"/>
      <c r="E966" s="541"/>
      <c r="F966" s="541"/>
      <c r="G966" s="541"/>
      <c r="H966" s="541"/>
      <c r="I966" s="541"/>
      <c r="J966" s="541"/>
      <c r="K966" s="541"/>
      <c r="L966" s="541"/>
      <c r="M966" s="541"/>
      <c r="N966" s="541"/>
      <c r="O966" s="541"/>
      <c r="P966" s="541"/>
      <c r="Q966" s="541"/>
      <c r="R966" s="541"/>
      <c r="S966" s="541"/>
      <c r="T966" s="541"/>
      <c r="U966" s="541"/>
      <c r="V966" s="541"/>
      <c r="W966" s="541"/>
      <c r="X966" s="541"/>
      <c r="Y966" s="541"/>
      <c r="Z966" s="541"/>
    </row>
    <row r="967" spans="1:26" ht="15.75" customHeight="1" x14ac:dyDescent="0.25">
      <c r="A967" s="541"/>
      <c r="B967" s="541"/>
      <c r="C967" s="541"/>
      <c r="D967" s="541"/>
      <c r="E967" s="541"/>
      <c r="F967" s="541"/>
      <c r="G967" s="541"/>
      <c r="H967" s="541"/>
      <c r="I967" s="541"/>
      <c r="J967" s="541"/>
      <c r="K967" s="541"/>
      <c r="L967" s="541"/>
      <c r="M967" s="541"/>
      <c r="N967" s="541"/>
      <c r="O967" s="541"/>
      <c r="P967" s="541"/>
      <c r="Q967" s="541"/>
      <c r="R967" s="541"/>
      <c r="S967" s="541"/>
      <c r="T967" s="541"/>
      <c r="U967" s="541"/>
      <c r="V967" s="541"/>
      <c r="W967" s="541"/>
      <c r="X967" s="541"/>
      <c r="Y967" s="541"/>
      <c r="Z967" s="541"/>
    </row>
    <row r="968" spans="1:26" ht="15.75" customHeight="1" x14ac:dyDescent="0.25">
      <c r="A968" s="541"/>
      <c r="B968" s="541"/>
      <c r="C968" s="541"/>
      <c r="D968" s="541"/>
      <c r="E968" s="541"/>
      <c r="F968" s="541"/>
      <c r="G968" s="541"/>
      <c r="H968" s="541"/>
      <c r="I968" s="541"/>
      <c r="J968" s="541"/>
      <c r="K968" s="541"/>
      <c r="L968" s="541"/>
      <c r="M968" s="541"/>
      <c r="N968" s="541"/>
      <c r="O968" s="541"/>
      <c r="P968" s="541"/>
      <c r="Q968" s="541"/>
      <c r="R968" s="541"/>
      <c r="S968" s="541"/>
      <c r="T968" s="541"/>
      <c r="U968" s="541"/>
      <c r="V968" s="541"/>
      <c r="W968" s="541"/>
      <c r="X968" s="541"/>
      <c r="Y968" s="541"/>
      <c r="Z968" s="541"/>
    </row>
    <row r="969" spans="1:26" ht="15.75" customHeight="1" x14ac:dyDescent="0.25">
      <c r="A969" s="541"/>
      <c r="B969" s="541"/>
      <c r="C969" s="541"/>
      <c r="D969" s="541"/>
      <c r="E969" s="541"/>
      <c r="F969" s="541"/>
      <c r="G969" s="541"/>
      <c r="H969" s="541"/>
      <c r="I969" s="541"/>
      <c r="J969" s="541"/>
      <c r="K969" s="541"/>
      <c r="L969" s="541"/>
      <c r="M969" s="541"/>
      <c r="N969" s="541"/>
      <c r="O969" s="541"/>
      <c r="P969" s="541"/>
      <c r="Q969" s="541"/>
      <c r="R969" s="541"/>
      <c r="S969" s="541"/>
      <c r="T969" s="541"/>
      <c r="U969" s="541"/>
      <c r="V969" s="541"/>
      <c r="W969" s="541"/>
      <c r="X969" s="541"/>
      <c r="Y969" s="541"/>
      <c r="Z969" s="541"/>
    </row>
    <row r="970" spans="1:26" ht="15.75" customHeight="1" x14ac:dyDescent="0.25">
      <c r="A970" s="541"/>
      <c r="B970" s="541"/>
      <c r="C970" s="541"/>
      <c r="D970" s="541"/>
      <c r="E970" s="541"/>
      <c r="F970" s="541"/>
      <c r="G970" s="541"/>
      <c r="H970" s="541"/>
      <c r="I970" s="541"/>
      <c r="J970" s="541"/>
      <c r="K970" s="541"/>
      <c r="L970" s="541"/>
      <c r="M970" s="541"/>
      <c r="N970" s="541"/>
      <c r="O970" s="541"/>
      <c r="P970" s="541"/>
      <c r="Q970" s="541"/>
      <c r="R970" s="541"/>
      <c r="S970" s="541"/>
      <c r="T970" s="541"/>
      <c r="U970" s="541"/>
      <c r="V970" s="541"/>
      <c r="W970" s="541"/>
      <c r="X970" s="541"/>
      <c r="Y970" s="541"/>
      <c r="Z970" s="541"/>
    </row>
    <row r="971" spans="1:26" ht="15.75" customHeight="1" x14ac:dyDescent="0.25">
      <c r="A971" s="541"/>
      <c r="B971" s="541"/>
      <c r="C971" s="541"/>
      <c r="D971" s="541"/>
      <c r="E971" s="541"/>
      <c r="F971" s="541"/>
      <c r="G971" s="541"/>
      <c r="H971" s="541"/>
      <c r="I971" s="541"/>
      <c r="J971" s="541"/>
      <c r="K971" s="541"/>
      <c r="L971" s="541"/>
      <c r="M971" s="541"/>
      <c r="N971" s="541"/>
      <c r="O971" s="541"/>
      <c r="P971" s="541"/>
      <c r="Q971" s="541"/>
      <c r="R971" s="541"/>
      <c r="S971" s="541"/>
      <c r="T971" s="541"/>
      <c r="U971" s="541"/>
      <c r="V971" s="541"/>
      <c r="W971" s="541"/>
      <c r="X971" s="541"/>
      <c r="Y971" s="541"/>
      <c r="Z971" s="541"/>
    </row>
    <row r="972" spans="1:26" ht="15.75" customHeight="1" x14ac:dyDescent="0.25">
      <c r="A972" s="541"/>
      <c r="B972" s="541"/>
      <c r="C972" s="541"/>
      <c r="D972" s="541"/>
      <c r="E972" s="541"/>
      <c r="F972" s="541"/>
      <c r="G972" s="541"/>
      <c r="H972" s="541"/>
      <c r="I972" s="541"/>
      <c r="J972" s="541"/>
      <c r="K972" s="541"/>
      <c r="L972" s="541"/>
      <c r="M972" s="541"/>
      <c r="N972" s="541"/>
      <c r="O972" s="541"/>
      <c r="P972" s="541"/>
      <c r="Q972" s="541"/>
      <c r="R972" s="541"/>
      <c r="S972" s="541"/>
      <c r="T972" s="541"/>
      <c r="U972" s="541"/>
      <c r="V972" s="541"/>
      <c r="W972" s="541"/>
      <c r="X972" s="541"/>
      <c r="Y972" s="541"/>
      <c r="Z972" s="541"/>
    </row>
    <row r="973" spans="1:26" ht="15.75" customHeight="1" x14ac:dyDescent="0.25">
      <c r="A973" s="541"/>
      <c r="B973" s="541"/>
      <c r="C973" s="541"/>
      <c r="D973" s="541"/>
      <c r="E973" s="541"/>
      <c r="F973" s="541"/>
      <c r="G973" s="541"/>
      <c r="H973" s="541"/>
      <c r="I973" s="541"/>
      <c r="J973" s="541"/>
      <c r="K973" s="541"/>
      <c r="L973" s="541"/>
      <c r="M973" s="541"/>
      <c r="N973" s="541"/>
      <c r="O973" s="541"/>
      <c r="P973" s="541"/>
      <c r="Q973" s="541"/>
      <c r="R973" s="541"/>
      <c r="S973" s="541"/>
      <c r="T973" s="541"/>
      <c r="U973" s="541"/>
      <c r="V973" s="541"/>
      <c r="W973" s="541"/>
      <c r="X973" s="541"/>
      <c r="Y973" s="541"/>
      <c r="Z973" s="541"/>
    </row>
    <row r="974" spans="1:26" ht="15.75" customHeight="1" x14ac:dyDescent="0.25">
      <c r="A974" s="541"/>
      <c r="B974" s="541"/>
      <c r="C974" s="541"/>
      <c r="D974" s="541"/>
      <c r="E974" s="541"/>
      <c r="F974" s="541"/>
      <c r="G974" s="541"/>
      <c r="H974" s="541"/>
      <c r="I974" s="541"/>
      <c r="J974" s="541"/>
      <c r="K974" s="541"/>
      <c r="L974" s="541"/>
      <c r="M974" s="541"/>
      <c r="N974" s="541"/>
      <c r="O974" s="541"/>
      <c r="P974" s="541"/>
      <c r="Q974" s="541"/>
      <c r="R974" s="541"/>
      <c r="S974" s="541"/>
      <c r="T974" s="541"/>
      <c r="U974" s="541"/>
      <c r="V974" s="541"/>
      <c r="W974" s="541"/>
      <c r="X974" s="541"/>
      <c r="Y974" s="541"/>
      <c r="Z974" s="541"/>
    </row>
    <row r="975" spans="1:26" ht="15.75" customHeight="1" x14ac:dyDescent="0.25">
      <c r="A975" s="541"/>
      <c r="B975" s="541"/>
      <c r="C975" s="541"/>
      <c r="D975" s="541"/>
      <c r="E975" s="541"/>
      <c r="F975" s="541"/>
      <c r="G975" s="541"/>
      <c r="H975" s="541"/>
      <c r="I975" s="541"/>
      <c r="J975" s="541"/>
      <c r="K975" s="541"/>
      <c r="L975" s="541"/>
      <c r="M975" s="541"/>
      <c r="N975" s="541"/>
      <c r="O975" s="541"/>
      <c r="P975" s="541"/>
      <c r="Q975" s="541"/>
      <c r="R975" s="541"/>
      <c r="S975" s="541"/>
      <c r="T975" s="541"/>
      <c r="U975" s="541"/>
      <c r="V975" s="541"/>
      <c r="W975" s="541"/>
      <c r="X975" s="541"/>
      <c r="Y975" s="541"/>
      <c r="Z975" s="541"/>
    </row>
    <row r="976" spans="1:26" ht="15.75" customHeight="1" x14ac:dyDescent="0.25">
      <c r="A976" s="541"/>
      <c r="B976" s="541"/>
      <c r="C976" s="541"/>
      <c r="D976" s="541"/>
      <c r="E976" s="541"/>
      <c r="F976" s="541"/>
      <c r="G976" s="541"/>
      <c r="H976" s="541"/>
      <c r="I976" s="541"/>
      <c r="J976" s="541"/>
      <c r="K976" s="541"/>
      <c r="L976" s="541"/>
      <c r="M976" s="541"/>
      <c r="N976" s="541"/>
      <c r="O976" s="541"/>
      <c r="P976" s="541"/>
      <c r="Q976" s="541"/>
      <c r="R976" s="541"/>
      <c r="S976" s="541"/>
      <c r="T976" s="541"/>
      <c r="U976" s="541"/>
      <c r="V976" s="541"/>
      <c r="W976" s="541"/>
      <c r="X976" s="541"/>
      <c r="Y976" s="541"/>
      <c r="Z976" s="541"/>
    </row>
    <row r="977" spans="1:26" ht="15.75" customHeight="1" x14ac:dyDescent="0.25">
      <c r="A977" s="541"/>
      <c r="B977" s="541"/>
      <c r="C977" s="541"/>
      <c r="D977" s="541"/>
      <c r="E977" s="541"/>
      <c r="F977" s="541"/>
      <c r="G977" s="541"/>
      <c r="H977" s="541"/>
      <c r="I977" s="541"/>
      <c r="J977" s="541"/>
      <c r="K977" s="541"/>
      <c r="L977" s="541"/>
      <c r="M977" s="541"/>
      <c r="N977" s="541"/>
      <c r="O977" s="541"/>
      <c r="P977" s="541"/>
      <c r="Q977" s="541"/>
      <c r="R977" s="541"/>
      <c r="S977" s="541"/>
      <c r="T977" s="541"/>
      <c r="U977" s="541"/>
      <c r="V977" s="541"/>
      <c r="W977" s="541"/>
      <c r="X977" s="541"/>
      <c r="Y977" s="541"/>
      <c r="Z977" s="541"/>
    </row>
    <row r="978" spans="1:26" ht="15.75" customHeight="1" x14ac:dyDescent="0.25">
      <c r="A978" s="541"/>
      <c r="B978" s="541"/>
      <c r="C978" s="541"/>
      <c r="D978" s="541"/>
      <c r="E978" s="541"/>
      <c r="F978" s="541"/>
      <c r="G978" s="541"/>
      <c r="H978" s="541"/>
      <c r="I978" s="541"/>
      <c r="J978" s="541"/>
      <c r="K978" s="541"/>
      <c r="L978" s="541"/>
      <c r="M978" s="541"/>
      <c r="N978" s="541"/>
      <c r="O978" s="541"/>
      <c r="P978" s="541"/>
      <c r="Q978" s="541"/>
      <c r="R978" s="541"/>
      <c r="S978" s="541"/>
      <c r="T978" s="541"/>
      <c r="U978" s="541"/>
      <c r="V978" s="541"/>
      <c r="W978" s="541"/>
      <c r="X978" s="541"/>
      <c r="Y978" s="541"/>
      <c r="Z978" s="541"/>
    </row>
    <row r="979" spans="1:26" ht="15.75" customHeight="1" x14ac:dyDescent="0.25">
      <c r="A979" s="541"/>
      <c r="B979" s="541"/>
      <c r="C979" s="541"/>
      <c r="D979" s="541"/>
      <c r="E979" s="541"/>
      <c r="F979" s="541"/>
      <c r="G979" s="541"/>
      <c r="H979" s="541"/>
      <c r="I979" s="541"/>
      <c r="J979" s="541"/>
      <c r="K979" s="541"/>
      <c r="L979" s="541"/>
      <c r="M979" s="541"/>
      <c r="N979" s="541"/>
      <c r="O979" s="541"/>
      <c r="P979" s="541"/>
      <c r="Q979" s="541"/>
      <c r="R979" s="541"/>
      <c r="S979" s="541"/>
      <c r="T979" s="541"/>
      <c r="U979" s="541"/>
      <c r="V979" s="541"/>
      <c r="W979" s="541"/>
      <c r="X979" s="541"/>
      <c r="Y979" s="541"/>
      <c r="Z979" s="541"/>
    </row>
    <row r="980" spans="1:26" ht="15.75" customHeight="1" x14ac:dyDescent="0.25">
      <c r="A980" s="541"/>
      <c r="B980" s="541"/>
      <c r="C980" s="541"/>
      <c r="D980" s="541"/>
      <c r="E980" s="541"/>
      <c r="F980" s="541"/>
      <c r="G980" s="541"/>
      <c r="H980" s="541"/>
      <c r="I980" s="541"/>
      <c r="J980" s="541"/>
      <c r="K980" s="541"/>
      <c r="L980" s="541"/>
      <c r="M980" s="541"/>
      <c r="N980" s="541"/>
      <c r="O980" s="541"/>
      <c r="P980" s="541"/>
      <c r="Q980" s="541"/>
      <c r="R980" s="541"/>
      <c r="S980" s="541"/>
      <c r="T980" s="541"/>
      <c r="U980" s="541"/>
      <c r="V980" s="541"/>
      <c r="W980" s="541"/>
      <c r="X980" s="541"/>
      <c r="Y980" s="541"/>
      <c r="Z980" s="541"/>
    </row>
    <row r="981" spans="1:26" ht="15.75" customHeight="1" x14ac:dyDescent="0.25">
      <c r="A981" s="541"/>
      <c r="B981" s="541"/>
      <c r="C981" s="541"/>
      <c r="D981" s="541"/>
      <c r="E981" s="541"/>
      <c r="F981" s="541"/>
      <c r="G981" s="541"/>
      <c r="H981" s="541"/>
      <c r="I981" s="541"/>
      <c r="J981" s="541"/>
      <c r="K981" s="541"/>
      <c r="L981" s="541"/>
      <c r="M981" s="541"/>
      <c r="N981" s="541"/>
      <c r="O981" s="541"/>
      <c r="P981" s="541"/>
      <c r="Q981" s="541"/>
      <c r="R981" s="541"/>
      <c r="S981" s="541"/>
      <c r="T981" s="541"/>
      <c r="U981" s="541"/>
      <c r="V981" s="541"/>
      <c r="W981" s="541"/>
      <c r="X981" s="541"/>
      <c r="Y981" s="541"/>
      <c r="Z981" s="541"/>
    </row>
    <row r="982" spans="1:26" ht="15.75" customHeight="1" x14ac:dyDescent="0.25">
      <c r="A982" s="541"/>
      <c r="B982" s="541"/>
      <c r="C982" s="541"/>
      <c r="D982" s="541"/>
      <c r="E982" s="541"/>
      <c r="F982" s="541"/>
      <c r="G982" s="541"/>
      <c r="H982" s="541"/>
      <c r="I982" s="541"/>
      <c r="J982" s="541"/>
      <c r="K982" s="541"/>
      <c r="L982" s="541"/>
      <c r="M982" s="541"/>
      <c r="N982" s="541"/>
      <c r="O982" s="541"/>
      <c r="P982" s="541"/>
      <c r="Q982" s="541"/>
      <c r="R982" s="541"/>
      <c r="S982" s="541"/>
      <c r="T982" s="541"/>
      <c r="U982" s="541"/>
      <c r="V982" s="541"/>
      <c r="W982" s="541"/>
      <c r="X982" s="541"/>
      <c r="Y982" s="541"/>
      <c r="Z982" s="541"/>
    </row>
    <row r="983" spans="1:26" ht="15.75" customHeight="1" x14ac:dyDescent="0.25">
      <c r="A983" s="541"/>
      <c r="B983" s="541"/>
      <c r="C983" s="541"/>
      <c r="D983" s="541"/>
      <c r="E983" s="541"/>
      <c r="F983" s="541"/>
      <c r="G983" s="541"/>
      <c r="H983" s="541"/>
      <c r="I983" s="541"/>
      <c r="J983" s="541"/>
      <c r="K983" s="541"/>
      <c r="L983" s="541"/>
      <c r="M983" s="541"/>
      <c r="N983" s="541"/>
      <c r="O983" s="541"/>
      <c r="P983" s="541"/>
      <c r="Q983" s="541"/>
      <c r="R983" s="541"/>
      <c r="S983" s="541"/>
      <c r="T983" s="541"/>
      <c r="U983" s="541"/>
      <c r="V983" s="541"/>
      <c r="W983" s="541"/>
      <c r="X983" s="541"/>
      <c r="Y983" s="541"/>
      <c r="Z983" s="541"/>
    </row>
    <row r="984" spans="1:26" ht="15.75" customHeight="1" x14ac:dyDescent="0.25">
      <c r="A984" s="541"/>
      <c r="B984" s="541"/>
      <c r="C984" s="541"/>
      <c r="D984" s="541"/>
      <c r="E984" s="541"/>
      <c r="F984" s="541"/>
      <c r="G984" s="541"/>
      <c r="H984" s="541"/>
      <c r="I984" s="541"/>
      <c r="J984" s="541"/>
      <c r="K984" s="541"/>
      <c r="L984" s="541"/>
      <c r="M984" s="541"/>
      <c r="N984" s="541"/>
      <c r="O984" s="541"/>
      <c r="P984" s="541"/>
      <c r="Q984" s="541"/>
      <c r="R984" s="541"/>
      <c r="S984" s="541"/>
      <c r="T984" s="541"/>
      <c r="U984" s="541"/>
      <c r="V984" s="541"/>
      <c r="W984" s="541"/>
      <c r="X984" s="541"/>
      <c r="Y984" s="541"/>
      <c r="Z984" s="541"/>
    </row>
    <row r="985" spans="1:26" ht="15.75" customHeight="1" x14ac:dyDescent="0.25">
      <c r="A985" s="541"/>
      <c r="B985" s="541"/>
      <c r="C985" s="541"/>
      <c r="D985" s="541"/>
      <c r="E985" s="541"/>
      <c r="F985" s="541"/>
      <c r="G985" s="541"/>
      <c r="H985" s="541"/>
      <c r="I985" s="541"/>
      <c r="J985" s="541"/>
      <c r="K985" s="541"/>
      <c r="L985" s="541"/>
      <c r="M985" s="541"/>
      <c r="N985" s="541"/>
      <c r="O985" s="541"/>
      <c r="P985" s="541"/>
      <c r="Q985" s="541"/>
      <c r="R985" s="541"/>
      <c r="S985" s="541"/>
      <c r="T985" s="541"/>
      <c r="U985" s="541"/>
      <c r="V985" s="541"/>
      <c r="W985" s="541"/>
      <c r="X985" s="541"/>
      <c r="Y985" s="541"/>
      <c r="Z985" s="541"/>
    </row>
    <row r="986" spans="1:26" ht="15.75" customHeight="1" x14ac:dyDescent="0.25">
      <c r="A986" s="541"/>
      <c r="B986" s="541"/>
      <c r="C986" s="541"/>
      <c r="D986" s="541"/>
      <c r="E986" s="541"/>
      <c r="F986" s="541"/>
      <c r="G986" s="541"/>
      <c r="H986" s="541"/>
      <c r="I986" s="541"/>
      <c r="J986" s="541"/>
      <c r="K986" s="541"/>
      <c r="L986" s="541"/>
      <c r="M986" s="541"/>
      <c r="N986" s="541"/>
      <c r="O986" s="541"/>
      <c r="P986" s="541"/>
      <c r="Q986" s="541"/>
      <c r="R986" s="541"/>
      <c r="S986" s="541"/>
      <c r="T986" s="541"/>
      <c r="U986" s="541"/>
      <c r="V986" s="541"/>
      <c r="W986" s="541"/>
      <c r="X986" s="541"/>
      <c r="Y986" s="541"/>
      <c r="Z986" s="541"/>
    </row>
    <row r="987" spans="1:26" ht="15.75" customHeight="1" x14ac:dyDescent="0.25">
      <c r="A987" s="541"/>
      <c r="B987" s="541"/>
      <c r="C987" s="541"/>
      <c r="D987" s="541"/>
      <c r="E987" s="541"/>
      <c r="F987" s="541"/>
      <c r="G987" s="541"/>
      <c r="H987" s="541"/>
      <c r="I987" s="541"/>
      <c r="J987" s="541"/>
      <c r="K987" s="541"/>
      <c r="L987" s="541"/>
      <c r="M987" s="541"/>
      <c r="N987" s="541"/>
      <c r="O987" s="541"/>
      <c r="P987" s="541"/>
      <c r="Q987" s="541"/>
      <c r="R987" s="541"/>
      <c r="S987" s="541"/>
      <c r="T987" s="541"/>
      <c r="U987" s="541"/>
      <c r="V987" s="541"/>
      <c r="W987" s="541"/>
      <c r="X987" s="541"/>
      <c r="Y987" s="541"/>
      <c r="Z987" s="541"/>
    </row>
    <row r="988" spans="1:26" ht="15.75" customHeight="1" x14ac:dyDescent="0.25">
      <c r="A988" s="541"/>
      <c r="B988" s="541"/>
      <c r="C988" s="541"/>
      <c r="D988" s="541"/>
      <c r="E988" s="541"/>
      <c r="F988" s="541"/>
      <c r="G988" s="541"/>
      <c r="H988" s="541"/>
      <c r="I988" s="541"/>
      <c r="J988" s="541"/>
      <c r="K988" s="541"/>
      <c r="L988" s="541"/>
      <c r="M988" s="541"/>
      <c r="N988" s="541"/>
      <c r="O988" s="541"/>
      <c r="P988" s="541"/>
      <c r="Q988" s="541"/>
      <c r="R988" s="541"/>
      <c r="S988" s="541"/>
      <c r="T988" s="541"/>
      <c r="U988" s="541"/>
      <c r="V988" s="541"/>
      <c r="W988" s="541"/>
      <c r="X988" s="541"/>
      <c r="Y988" s="541"/>
      <c r="Z988" s="541"/>
    </row>
    <row r="989" spans="1:26" ht="15.75" customHeight="1" x14ac:dyDescent="0.25">
      <c r="A989" s="541"/>
      <c r="B989" s="541"/>
      <c r="C989" s="541"/>
      <c r="D989" s="541"/>
      <c r="E989" s="541"/>
      <c r="F989" s="541"/>
      <c r="G989" s="541"/>
      <c r="H989" s="541"/>
      <c r="I989" s="541"/>
      <c r="J989" s="541"/>
      <c r="K989" s="541"/>
      <c r="L989" s="541"/>
      <c r="M989" s="541"/>
      <c r="N989" s="541"/>
      <c r="O989" s="541"/>
      <c r="P989" s="541"/>
      <c r="Q989" s="541"/>
      <c r="R989" s="541"/>
      <c r="S989" s="541"/>
      <c r="T989" s="541"/>
      <c r="U989" s="541"/>
      <c r="V989" s="541"/>
      <c r="W989" s="541"/>
      <c r="X989" s="541"/>
      <c r="Y989" s="541"/>
      <c r="Z989" s="541"/>
    </row>
    <row r="990" spans="1:26" ht="15.75" customHeight="1" x14ac:dyDescent="0.25">
      <c r="A990" s="541"/>
      <c r="B990" s="541"/>
      <c r="C990" s="541"/>
      <c r="D990" s="541"/>
      <c r="E990" s="541"/>
      <c r="F990" s="541"/>
      <c r="G990" s="541"/>
      <c r="H990" s="541"/>
      <c r="I990" s="541"/>
      <c r="J990" s="541"/>
      <c r="K990" s="541"/>
      <c r="L990" s="541"/>
      <c r="M990" s="541"/>
      <c r="N990" s="541"/>
      <c r="O990" s="541"/>
      <c r="P990" s="541"/>
      <c r="Q990" s="541"/>
      <c r="R990" s="541"/>
      <c r="S990" s="541"/>
      <c r="T990" s="541"/>
      <c r="U990" s="541"/>
      <c r="V990" s="541"/>
      <c r="W990" s="541"/>
      <c r="X990" s="541"/>
      <c r="Y990" s="541"/>
      <c r="Z990" s="541"/>
    </row>
    <row r="991" spans="1:26" ht="15.75" customHeight="1" x14ac:dyDescent="0.25">
      <c r="A991" s="541"/>
      <c r="B991" s="541"/>
      <c r="C991" s="541"/>
      <c r="D991" s="541"/>
      <c r="E991" s="541"/>
      <c r="F991" s="541"/>
      <c r="G991" s="541"/>
      <c r="H991" s="541"/>
      <c r="I991" s="541"/>
      <c r="J991" s="541"/>
      <c r="K991" s="541"/>
      <c r="L991" s="541"/>
      <c r="M991" s="541"/>
      <c r="N991" s="541"/>
      <c r="O991" s="541"/>
      <c r="P991" s="541"/>
      <c r="Q991" s="541"/>
      <c r="R991" s="541"/>
      <c r="S991" s="541"/>
      <c r="T991" s="541"/>
      <c r="U991" s="541"/>
      <c r="V991" s="541"/>
      <c r="W991" s="541"/>
      <c r="X991" s="541"/>
      <c r="Y991" s="541"/>
      <c r="Z991" s="541"/>
    </row>
    <row r="992" spans="1:26" ht="15.75" customHeight="1" x14ac:dyDescent="0.25">
      <c r="A992" s="541"/>
      <c r="B992" s="541"/>
      <c r="C992" s="541"/>
      <c r="D992" s="541"/>
      <c r="E992" s="541"/>
      <c r="F992" s="541"/>
      <c r="G992" s="541"/>
      <c r="H992" s="541"/>
      <c r="I992" s="541"/>
      <c r="J992" s="541"/>
      <c r="K992" s="541"/>
      <c r="L992" s="541"/>
      <c r="M992" s="541"/>
      <c r="N992" s="541"/>
      <c r="O992" s="541"/>
      <c r="P992" s="541"/>
      <c r="Q992" s="541"/>
      <c r="R992" s="541"/>
      <c r="S992" s="541"/>
      <c r="T992" s="541"/>
      <c r="U992" s="541"/>
      <c r="V992" s="541"/>
      <c r="W992" s="541"/>
      <c r="X992" s="541"/>
      <c r="Y992" s="541"/>
      <c r="Z992" s="541"/>
    </row>
    <row r="993" spans="1:26" ht="15.75" customHeight="1" x14ac:dyDescent="0.25">
      <c r="A993" s="541"/>
      <c r="B993" s="541"/>
      <c r="C993" s="541"/>
      <c r="D993" s="541"/>
      <c r="E993" s="541"/>
      <c r="F993" s="541"/>
      <c r="G993" s="541"/>
      <c r="H993" s="541"/>
      <c r="I993" s="541"/>
      <c r="J993" s="541"/>
      <c r="K993" s="541"/>
      <c r="L993" s="541"/>
      <c r="M993" s="541"/>
      <c r="N993" s="541"/>
      <c r="O993" s="541"/>
      <c r="P993" s="541"/>
      <c r="Q993" s="541"/>
      <c r="R993" s="541"/>
      <c r="S993" s="541"/>
      <c r="T993" s="541"/>
      <c r="U993" s="541"/>
      <c r="V993" s="541"/>
      <c r="W993" s="541"/>
      <c r="X993" s="541"/>
      <c r="Y993" s="541"/>
      <c r="Z993" s="541"/>
    </row>
    <row r="994" spans="1:26" ht="15.75" customHeight="1" x14ac:dyDescent="0.25">
      <c r="A994" s="541"/>
      <c r="B994" s="541"/>
      <c r="C994" s="541"/>
      <c r="D994" s="541"/>
      <c r="E994" s="541"/>
      <c r="F994" s="541"/>
      <c r="G994" s="541"/>
      <c r="H994" s="541"/>
      <c r="I994" s="541"/>
      <c r="J994" s="541"/>
      <c r="K994" s="541"/>
      <c r="L994" s="541"/>
      <c r="M994" s="541"/>
      <c r="N994" s="541"/>
      <c r="O994" s="541"/>
      <c r="P994" s="541"/>
      <c r="Q994" s="541"/>
      <c r="R994" s="541"/>
      <c r="S994" s="541"/>
      <c r="T994" s="541"/>
      <c r="U994" s="541"/>
      <c r="V994" s="541"/>
      <c r="W994" s="541"/>
      <c r="X994" s="541"/>
      <c r="Y994" s="541"/>
      <c r="Z994" s="541"/>
    </row>
    <row r="995" spans="1:26" ht="15.75" customHeight="1" x14ac:dyDescent="0.25">
      <c r="A995" s="541"/>
      <c r="B995" s="541"/>
      <c r="C995" s="541"/>
      <c r="D995" s="541"/>
      <c r="E995" s="541"/>
      <c r="F995" s="541"/>
      <c r="G995" s="541"/>
      <c r="H995" s="541"/>
      <c r="I995" s="541"/>
      <c r="J995" s="541"/>
      <c r="K995" s="541"/>
      <c r="L995" s="541"/>
      <c r="M995" s="541"/>
      <c r="N995" s="541"/>
      <c r="O995" s="541"/>
      <c r="P995" s="541"/>
      <c r="Q995" s="541"/>
      <c r="R995" s="541"/>
      <c r="S995" s="541"/>
      <c r="T995" s="541"/>
      <c r="U995" s="541"/>
      <c r="V995" s="541"/>
      <c r="W995" s="541"/>
      <c r="X995" s="541"/>
      <c r="Y995" s="541"/>
      <c r="Z995" s="541"/>
    </row>
    <row r="996" spans="1:26" ht="15.75" customHeight="1" x14ac:dyDescent="0.25">
      <c r="A996" s="541"/>
      <c r="B996" s="541"/>
      <c r="C996" s="541"/>
      <c r="D996" s="541"/>
      <c r="E996" s="541"/>
      <c r="F996" s="541"/>
      <c r="G996" s="541"/>
      <c r="H996" s="541"/>
      <c r="I996" s="541"/>
      <c r="J996" s="541"/>
      <c r="K996" s="541"/>
      <c r="L996" s="541"/>
      <c r="M996" s="541"/>
      <c r="N996" s="541"/>
      <c r="O996" s="541"/>
      <c r="P996" s="541"/>
      <c r="Q996" s="541"/>
      <c r="R996" s="541"/>
      <c r="S996" s="541"/>
      <c r="T996" s="541"/>
      <c r="U996" s="541"/>
      <c r="V996" s="541"/>
      <c r="W996" s="541"/>
      <c r="X996" s="541"/>
      <c r="Y996" s="541"/>
      <c r="Z996" s="541"/>
    </row>
    <row r="997" spans="1:26" ht="15.75" customHeight="1" x14ac:dyDescent="0.25">
      <c r="A997" s="541"/>
      <c r="B997" s="541"/>
      <c r="C997" s="541"/>
      <c r="D997" s="541"/>
      <c r="E997" s="541"/>
      <c r="F997" s="541"/>
      <c r="G997" s="541"/>
      <c r="H997" s="541"/>
      <c r="I997" s="541"/>
      <c r="J997" s="541"/>
      <c r="K997" s="541"/>
      <c r="L997" s="541"/>
      <c r="M997" s="541"/>
      <c r="N997" s="541"/>
      <c r="O997" s="541"/>
      <c r="P997" s="541"/>
      <c r="Q997" s="541"/>
      <c r="R997" s="541"/>
      <c r="S997" s="541"/>
      <c r="T997" s="541"/>
      <c r="U997" s="541"/>
      <c r="V997" s="541"/>
      <c r="W997" s="541"/>
      <c r="X997" s="541"/>
      <c r="Y997" s="541"/>
      <c r="Z997" s="541"/>
    </row>
  </sheetData>
  <mergeCells count="36">
    <mergeCell ref="X6:Y6"/>
    <mergeCell ref="B16:C16"/>
    <mergeCell ref="D16:E16"/>
    <mergeCell ref="F16:G16"/>
    <mergeCell ref="H16:I16"/>
    <mergeCell ref="J16:K16"/>
    <mergeCell ref="B6:C6"/>
    <mergeCell ref="D6:E6"/>
    <mergeCell ref="F6:G6"/>
    <mergeCell ref="H6:I6"/>
    <mergeCell ref="J6:K6"/>
    <mergeCell ref="L6:M6"/>
    <mergeCell ref="N6:O6"/>
    <mergeCell ref="R16:S16"/>
    <mergeCell ref="T16:U16"/>
    <mergeCell ref="V16:W16"/>
    <mergeCell ref="P6:Q6"/>
    <mergeCell ref="R6:S6"/>
    <mergeCell ref="T6:U6"/>
    <mergeCell ref="V6:W6"/>
    <mergeCell ref="T26:U26"/>
    <mergeCell ref="V26:W26"/>
    <mergeCell ref="X26:Y26"/>
    <mergeCell ref="X16:Y16"/>
    <mergeCell ref="B26:C26"/>
    <mergeCell ref="D26:E26"/>
    <mergeCell ref="F26:G26"/>
    <mergeCell ref="H26:I26"/>
    <mergeCell ref="J26:K26"/>
    <mergeCell ref="L26:M26"/>
    <mergeCell ref="N26:O26"/>
    <mergeCell ref="P26:Q26"/>
    <mergeCell ref="R26:S26"/>
    <mergeCell ref="L16:M16"/>
    <mergeCell ref="N16:O16"/>
    <mergeCell ref="P16:Q16"/>
  </mergeCells>
  <hyperlinks>
    <hyperlink ref="N2" location="Índice!A50" display="Volver" xr:uid="{00000000-0004-0000-2400-000000000000}"/>
  </hyperlinks>
  <pageMargins left="0.70866141732283472" right="0.70866141732283472" top="0.74803149606299213" bottom="0.74803149606299213" header="0" footer="0"/>
  <pageSetup paperSize="14"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4" tint="0.79998168889431442"/>
    <outlinePr summaryBelow="0" summaryRight="0"/>
    <pageSetUpPr fitToPage="1"/>
  </sheetPr>
  <dimension ref="A1:Z997"/>
  <sheetViews>
    <sheetView showGridLines="0" zoomScale="90" zoomScaleNormal="90" workbookViewId="0"/>
  </sheetViews>
  <sheetFormatPr baseColWidth="10" defaultColWidth="14.42578125" defaultRowHeight="15" customHeight="1" x14ac:dyDescent="0.25"/>
  <cols>
    <col min="1" max="1" width="18" style="573" customWidth="1"/>
    <col min="2" max="2" width="15.7109375" style="573" customWidth="1"/>
    <col min="3" max="3" width="13.140625" style="573" customWidth="1"/>
    <col min="4" max="4" width="14.7109375" style="573" customWidth="1"/>
    <col min="5" max="5" width="15.42578125" style="573" customWidth="1"/>
    <col min="6" max="7" width="13.140625" style="573" customWidth="1"/>
    <col min="8" max="8" width="12.85546875" style="573" customWidth="1"/>
    <col min="9" max="9" width="13.140625" style="573" customWidth="1"/>
    <col min="10" max="10" width="13.28515625" style="573" customWidth="1"/>
    <col min="11" max="11" width="12.85546875" style="573" customWidth="1"/>
    <col min="12" max="26" width="10.85546875" style="573" customWidth="1"/>
    <col min="27" max="16384" width="14.42578125" style="573"/>
  </cols>
  <sheetData>
    <row r="1" spans="1:26" x14ac:dyDescent="0.25">
      <c r="A1" s="1195" t="s">
        <v>354</v>
      </c>
      <c r="B1" s="1196"/>
      <c r="C1" s="1196"/>
      <c r="D1" s="1196"/>
      <c r="E1" s="1196"/>
      <c r="F1" s="1196"/>
      <c r="G1" s="1196"/>
      <c r="H1" s="1196"/>
      <c r="I1" s="1196"/>
      <c r="J1" s="1196"/>
      <c r="K1" s="1196"/>
      <c r="L1" s="1196"/>
      <c r="M1" s="1196"/>
      <c r="N1" s="1196"/>
      <c r="O1" s="1196"/>
      <c r="P1" s="1196"/>
      <c r="Q1" s="1196"/>
      <c r="R1" s="1196"/>
      <c r="S1" s="1196"/>
      <c r="T1" s="1196"/>
      <c r="U1" s="1196"/>
      <c r="V1" s="1196"/>
      <c r="W1" s="1196"/>
      <c r="X1" s="1196"/>
      <c r="Y1" s="1196"/>
    </row>
    <row r="2" spans="1:26" x14ac:dyDescent="0.25">
      <c r="A2" s="1195" t="s">
        <v>355</v>
      </c>
      <c r="B2" s="1196"/>
      <c r="C2" s="1196"/>
      <c r="D2" s="1196"/>
      <c r="E2" s="1196"/>
      <c r="F2" s="1196"/>
      <c r="G2" s="1196"/>
      <c r="H2" s="1196"/>
      <c r="I2" s="1196"/>
      <c r="J2" s="1196"/>
      <c r="K2" s="1196"/>
      <c r="L2" s="1196"/>
      <c r="M2" s="1196"/>
      <c r="N2" s="1191" t="s">
        <v>1070</v>
      </c>
      <c r="O2" s="1196"/>
      <c r="P2" s="1196"/>
      <c r="Q2" s="1196"/>
      <c r="R2" s="1196"/>
      <c r="S2" s="1196"/>
      <c r="T2" s="1196"/>
      <c r="U2" s="1196"/>
      <c r="V2" s="1196"/>
      <c r="W2" s="1196"/>
      <c r="X2" s="1196"/>
      <c r="Y2" s="1196"/>
    </row>
    <row r="3" spans="1:26" ht="15.75" customHeight="1" x14ac:dyDescent="0.25">
      <c r="A3" s="1195" t="s">
        <v>364</v>
      </c>
      <c r="B3" s="1196"/>
      <c r="C3" s="1196"/>
      <c r="D3" s="1196"/>
      <c r="E3" s="1196"/>
      <c r="F3" s="1196"/>
      <c r="G3" s="1196"/>
      <c r="H3" s="1196"/>
      <c r="I3" s="1196"/>
      <c r="J3" s="1196"/>
      <c r="K3" s="1196"/>
      <c r="L3" s="1196"/>
      <c r="M3" s="1196"/>
      <c r="N3" s="1196"/>
      <c r="O3" s="1196"/>
      <c r="P3" s="1196"/>
      <c r="Q3" s="1196"/>
      <c r="R3" s="1196"/>
      <c r="S3" s="1196"/>
      <c r="T3" s="1196"/>
      <c r="U3" s="1196"/>
      <c r="V3" s="1196"/>
      <c r="W3" s="1196"/>
      <c r="X3" s="1196"/>
      <c r="Y3" s="1196"/>
    </row>
    <row r="4" spans="1:26" ht="45" customHeight="1" x14ac:dyDescent="0.25">
      <c r="A4" s="574"/>
      <c r="B4" s="575"/>
      <c r="C4" s="575"/>
      <c r="D4" s="575"/>
      <c r="E4" s="575"/>
      <c r="F4" s="575"/>
      <c r="G4" s="575"/>
      <c r="H4" s="575"/>
      <c r="I4" s="575"/>
      <c r="J4" s="575"/>
      <c r="K4" s="575"/>
      <c r="L4" s="575"/>
      <c r="M4" s="575"/>
      <c r="N4" s="575"/>
      <c r="O4" s="575"/>
      <c r="P4" s="575"/>
      <c r="Q4" s="575"/>
      <c r="R4" s="575"/>
      <c r="S4" s="575"/>
      <c r="T4" s="575"/>
      <c r="U4" s="575"/>
      <c r="V4" s="575"/>
      <c r="W4" s="575"/>
      <c r="X4" s="575"/>
      <c r="Y4" s="575"/>
    </row>
    <row r="5" spans="1:26" ht="15.75" x14ac:dyDescent="0.25">
      <c r="A5" s="576" t="s">
        <v>357</v>
      </c>
      <c r="D5" s="577"/>
      <c r="E5" s="577"/>
    </row>
    <row r="6" spans="1:26" ht="15.75" x14ac:dyDescent="0.25">
      <c r="A6" s="578"/>
      <c r="B6" s="1300" t="s">
        <v>84</v>
      </c>
      <c r="C6" s="1301"/>
      <c r="D6" s="1300" t="s">
        <v>85</v>
      </c>
      <c r="E6" s="1301"/>
      <c r="F6" s="1302" t="s">
        <v>86</v>
      </c>
      <c r="G6" s="1301"/>
      <c r="H6" s="1302" t="s">
        <v>87</v>
      </c>
      <c r="I6" s="1301"/>
      <c r="J6" s="1302" t="s">
        <v>88</v>
      </c>
      <c r="K6" s="1301"/>
      <c r="L6" s="1302" t="s">
        <v>89</v>
      </c>
      <c r="M6" s="1301"/>
      <c r="N6" s="1302" t="s">
        <v>358</v>
      </c>
      <c r="O6" s="1301"/>
      <c r="P6" s="1302" t="s">
        <v>224</v>
      </c>
      <c r="Q6" s="1301"/>
      <c r="R6" s="1302" t="s">
        <v>92</v>
      </c>
      <c r="S6" s="1301"/>
      <c r="T6" s="1302" t="s">
        <v>93</v>
      </c>
      <c r="U6" s="1301"/>
      <c r="V6" s="1302" t="s">
        <v>94</v>
      </c>
      <c r="W6" s="1301"/>
      <c r="X6" s="1298" t="s">
        <v>95</v>
      </c>
      <c r="Y6" s="1299"/>
      <c r="Z6" s="579"/>
    </row>
    <row r="7" spans="1:26" x14ac:dyDescent="0.25">
      <c r="A7" s="580" t="s">
        <v>328</v>
      </c>
      <c r="B7" s="581" t="s">
        <v>359</v>
      </c>
      <c r="C7" s="582" t="s">
        <v>360</v>
      </c>
      <c r="D7" s="581" t="s">
        <v>359</v>
      </c>
      <c r="E7" s="582" t="s">
        <v>360</v>
      </c>
      <c r="F7" s="581" t="s">
        <v>359</v>
      </c>
      <c r="G7" s="582" t="s">
        <v>360</v>
      </c>
      <c r="H7" s="581" t="s">
        <v>359</v>
      </c>
      <c r="I7" s="582" t="s">
        <v>360</v>
      </c>
      <c r="J7" s="581" t="s">
        <v>359</v>
      </c>
      <c r="K7" s="582" t="s">
        <v>360</v>
      </c>
      <c r="L7" s="581" t="s">
        <v>359</v>
      </c>
      <c r="M7" s="582" t="s">
        <v>360</v>
      </c>
      <c r="N7" s="581" t="s">
        <v>359</v>
      </c>
      <c r="O7" s="582" t="s">
        <v>360</v>
      </c>
      <c r="P7" s="581" t="s">
        <v>359</v>
      </c>
      <c r="Q7" s="582" t="s">
        <v>360</v>
      </c>
      <c r="R7" s="581" t="s">
        <v>359</v>
      </c>
      <c r="S7" s="582" t="s">
        <v>360</v>
      </c>
      <c r="T7" s="581" t="s">
        <v>359</v>
      </c>
      <c r="U7" s="582" t="s">
        <v>360</v>
      </c>
      <c r="V7" s="581" t="s">
        <v>359</v>
      </c>
      <c r="W7" s="582" t="s">
        <v>360</v>
      </c>
      <c r="X7" s="581" t="s">
        <v>359</v>
      </c>
      <c r="Y7" s="583" t="s">
        <v>360</v>
      </c>
      <c r="Z7" s="579"/>
    </row>
    <row r="8" spans="1:26" x14ac:dyDescent="0.25">
      <c r="A8" s="584" t="s">
        <v>329</v>
      </c>
      <c r="B8" s="585">
        <v>2.1999999999999999E-2</v>
      </c>
      <c r="C8" s="586">
        <v>1.72E-2</v>
      </c>
      <c r="D8" s="585">
        <v>2.1999999999999999E-2</v>
      </c>
      <c r="E8" s="586">
        <v>1.72E-2</v>
      </c>
      <c r="F8" s="585">
        <v>2.1999999999999999E-2</v>
      </c>
      <c r="G8" s="586">
        <v>1.72E-2</v>
      </c>
      <c r="H8" s="585">
        <v>2.1999999999999999E-2</v>
      </c>
      <c r="I8" s="586">
        <v>1.72E-2</v>
      </c>
      <c r="J8" s="585">
        <v>2.1999999999999999E-2</v>
      </c>
      <c r="K8" s="586">
        <v>1.72E-2</v>
      </c>
      <c r="L8" s="585">
        <v>2.18E-2</v>
      </c>
      <c r="M8" s="586">
        <v>1.7000000000000001E-2</v>
      </c>
      <c r="N8" s="585">
        <v>2.18E-2</v>
      </c>
      <c r="O8" s="586">
        <v>1.7000000000000001E-2</v>
      </c>
      <c r="P8" s="585">
        <v>2.18E-2</v>
      </c>
      <c r="Q8" s="586">
        <v>1.6899999999999998E-2</v>
      </c>
      <c r="R8" s="586">
        <v>2.1399999999999999E-2</v>
      </c>
      <c r="S8" s="586">
        <v>1.6299999999999999E-2</v>
      </c>
      <c r="T8" s="585">
        <v>2.1399999999999999E-2</v>
      </c>
      <c r="U8" s="586">
        <v>1.3899999999999999E-2</v>
      </c>
      <c r="V8" s="585">
        <v>1.9599999999999999E-2</v>
      </c>
      <c r="W8" s="586">
        <v>1.3899999999999999E-2</v>
      </c>
      <c r="X8" s="587">
        <v>1.77E-2</v>
      </c>
      <c r="Y8" s="588">
        <v>1.3899999999999999E-2</v>
      </c>
    </row>
    <row r="9" spans="1:26" x14ac:dyDescent="0.25">
      <c r="A9" s="589" t="s">
        <v>330</v>
      </c>
      <c r="B9" s="587">
        <v>2.3599999999999999E-2</v>
      </c>
      <c r="C9" s="590">
        <v>1.78E-2</v>
      </c>
      <c r="D9" s="587">
        <v>2.4199999999999999E-2</v>
      </c>
      <c r="E9" s="590">
        <v>1.83E-2</v>
      </c>
      <c r="F9" s="587">
        <v>2.41E-2</v>
      </c>
      <c r="G9" s="590">
        <v>1.83E-2</v>
      </c>
      <c r="H9" s="587">
        <v>2.3400000000000001E-2</v>
      </c>
      <c r="I9" s="590">
        <v>1.7500000000000002E-2</v>
      </c>
      <c r="J9" s="587">
        <v>2.35E-2</v>
      </c>
      <c r="K9" s="590">
        <v>1.7600000000000001E-2</v>
      </c>
      <c r="L9" s="587">
        <v>2.3E-2</v>
      </c>
      <c r="M9" s="590">
        <v>1.72E-2</v>
      </c>
      <c r="N9" s="587">
        <v>2.2800000000000001E-2</v>
      </c>
      <c r="O9" s="590">
        <v>1.7000000000000001E-2</v>
      </c>
      <c r="P9" s="587">
        <v>2.2700000000000001E-2</v>
      </c>
      <c r="Q9" s="590">
        <v>1.67E-2</v>
      </c>
      <c r="R9" s="590">
        <v>2.23E-2</v>
      </c>
      <c r="S9" s="590">
        <v>1.6500000000000001E-2</v>
      </c>
      <c r="T9" s="587">
        <v>2.2100000000000002E-2</v>
      </c>
      <c r="U9" s="590">
        <v>1.6299999999999999E-2</v>
      </c>
      <c r="V9" s="587">
        <v>1.9E-2</v>
      </c>
      <c r="W9" s="590">
        <v>1.54E-2</v>
      </c>
      <c r="X9" s="587">
        <v>2.2200000000000001E-2</v>
      </c>
      <c r="Y9" s="588">
        <v>1.6400000000000001E-2</v>
      </c>
    </row>
    <row r="10" spans="1:26" x14ac:dyDescent="0.25">
      <c r="A10" s="589" t="s">
        <v>331</v>
      </c>
      <c r="B10" s="587">
        <v>2.3300000000000001E-2</v>
      </c>
      <c r="C10" s="590">
        <v>1.7500000000000002E-2</v>
      </c>
      <c r="D10" s="587">
        <v>2.35E-2</v>
      </c>
      <c r="E10" s="590">
        <v>1.77E-2</v>
      </c>
      <c r="F10" s="587">
        <v>2.35E-2</v>
      </c>
      <c r="G10" s="590">
        <v>1.77E-2</v>
      </c>
      <c r="H10" s="587">
        <v>2.3400000000000001E-2</v>
      </c>
      <c r="I10" s="590">
        <v>1.7500000000000002E-2</v>
      </c>
      <c r="J10" s="587">
        <v>2.35E-2</v>
      </c>
      <c r="K10" s="590">
        <v>1.7600000000000001E-2</v>
      </c>
      <c r="L10" s="587">
        <v>2.3E-2</v>
      </c>
      <c r="M10" s="590">
        <v>1.72E-2</v>
      </c>
      <c r="N10" s="587">
        <v>1.9900000000000001E-2</v>
      </c>
      <c r="O10" s="590">
        <v>1.7000000000000001E-2</v>
      </c>
      <c r="P10" s="587">
        <v>2.1499999999999998E-2</v>
      </c>
      <c r="Q10" s="590">
        <v>1.6799999999999999E-2</v>
      </c>
      <c r="R10" s="590">
        <v>2.1499999999999998E-2</v>
      </c>
      <c r="S10" s="590">
        <v>1.6500000000000001E-2</v>
      </c>
      <c r="T10" s="587">
        <v>1.9900000000000001E-2</v>
      </c>
      <c r="U10" s="590">
        <v>1.6299999999999999E-2</v>
      </c>
      <c r="V10" s="587">
        <v>1.89E-2</v>
      </c>
      <c r="W10" s="590">
        <v>1.6199999999999999E-2</v>
      </c>
      <c r="X10" s="587">
        <v>2.1100000000000001E-2</v>
      </c>
      <c r="Y10" s="588">
        <v>1.5800000000000002E-2</v>
      </c>
    </row>
    <row r="11" spans="1:26" x14ac:dyDescent="0.25">
      <c r="A11" s="591" t="s">
        <v>332</v>
      </c>
      <c r="B11" s="592">
        <v>2.35E-2</v>
      </c>
      <c r="C11" s="593">
        <v>1.77E-2</v>
      </c>
      <c r="D11" s="592">
        <v>2.41E-2</v>
      </c>
      <c r="E11" s="593">
        <v>1.8200000000000001E-2</v>
      </c>
      <c r="F11" s="592">
        <v>2.4E-2</v>
      </c>
      <c r="G11" s="593">
        <v>1.8200000000000001E-2</v>
      </c>
      <c r="H11" s="592">
        <v>2.3300000000000001E-2</v>
      </c>
      <c r="I11" s="593">
        <v>1.7399999999999999E-2</v>
      </c>
      <c r="J11" s="592">
        <v>2.3400000000000001E-2</v>
      </c>
      <c r="K11" s="593">
        <v>1.7500000000000002E-2</v>
      </c>
      <c r="L11" s="592">
        <v>2.29E-2</v>
      </c>
      <c r="M11" s="593">
        <v>1.7100000000000001E-2</v>
      </c>
      <c r="N11" s="592">
        <v>2.2700000000000001E-2</v>
      </c>
      <c r="O11" s="593">
        <v>1.6899999999999998E-2</v>
      </c>
      <c r="P11" s="592">
        <v>2.2599999999999999E-2</v>
      </c>
      <c r="Q11" s="593">
        <v>1.67E-2</v>
      </c>
      <c r="R11" s="593">
        <v>2.2200000000000001E-2</v>
      </c>
      <c r="S11" s="593">
        <v>1.6400000000000001E-2</v>
      </c>
      <c r="T11" s="592">
        <v>2.1999999999999999E-2</v>
      </c>
      <c r="U11" s="593">
        <v>1.6199999999999999E-2</v>
      </c>
      <c r="V11" s="592">
        <v>2.1000000000000001E-2</v>
      </c>
      <c r="W11" s="593">
        <v>1.4E-2</v>
      </c>
      <c r="X11" s="592">
        <v>2.1100000000000001E-2</v>
      </c>
      <c r="Y11" s="594">
        <v>1.38E-2</v>
      </c>
    </row>
    <row r="12" spans="1:26" x14ac:dyDescent="0.25">
      <c r="A12" s="595"/>
      <c r="E12" s="596"/>
    </row>
    <row r="13" spans="1:26" x14ac:dyDescent="0.25">
      <c r="A13" s="597" t="s">
        <v>361</v>
      </c>
      <c r="E13" s="596"/>
      <c r="F13" s="596"/>
      <c r="G13" s="598"/>
      <c r="H13" s="598"/>
      <c r="I13" s="598"/>
      <c r="J13" s="598"/>
      <c r="S13" s="599"/>
      <c r="T13" s="600"/>
      <c r="U13" s="599"/>
    </row>
    <row r="14" spans="1:26" x14ac:dyDescent="0.25">
      <c r="D14" s="598"/>
      <c r="E14" s="598"/>
      <c r="F14" s="598"/>
    </row>
    <row r="15" spans="1:26" ht="15.75" x14ac:dyDescent="0.25">
      <c r="A15" s="576" t="s">
        <v>362</v>
      </c>
    </row>
    <row r="16" spans="1:26" ht="15.75" x14ac:dyDescent="0.25">
      <c r="A16" s="578"/>
      <c r="B16" s="1300" t="s">
        <v>84</v>
      </c>
      <c r="C16" s="1301"/>
      <c r="D16" s="1300" t="s">
        <v>85</v>
      </c>
      <c r="E16" s="1301"/>
      <c r="F16" s="1302" t="s">
        <v>86</v>
      </c>
      <c r="G16" s="1301"/>
      <c r="H16" s="1302" t="s">
        <v>87</v>
      </c>
      <c r="I16" s="1301"/>
      <c r="J16" s="1302" t="s">
        <v>88</v>
      </c>
      <c r="K16" s="1301"/>
      <c r="L16" s="1302" t="s">
        <v>89</v>
      </c>
      <c r="M16" s="1301"/>
      <c r="N16" s="1302" t="s">
        <v>358</v>
      </c>
      <c r="O16" s="1301"/>
      <c r="P16" s="1302" t="s">
        <v>224</v>
      </c>
      <c r="Q16" s="1301"/>
      <c r="R16" s="1302" t="s">
        <v>92</v>
      </c>
      <c r="S16" s="1301"/>
      <c r="T16" s="1302" t="s">
        <v>93</v>
      </c>
      <c r="U16" s="1301"/>
      <c r="V16" s="1302" t="s">
        <v>94</v>
      </c>
      <c r="W16" s="1301"/>
      <c r="X16" s="1298" t="s">
        <v>95</v>
      </c>
      <c r="Y16" s="1299"/>
      <c r="Z16" s="579"/>
    </row>
    <row r="17" spans="1:26" x14ac:dyDescent="0.25">
      <c r="A17" s="580" t="s">
        <v>328</v>
      </c>
      <c r="B17" s="581" t="s">
        <v>359</v>
      </c>
      <c r="C17" s="582" t="s">
        <v>360</v>
      </c>
      <c r="D17" s="581" t="s">
        <v>359</v>
      </c>
      <c r="E17" s="582" t="s">
        <v>360</v>
      </c>
      <c r="F17" s="581" t="s">
        <v>359</v>
      </c>
      <c r="G17" s="582" t="s">
        <v>360</v>
      </c>
      <c r="H17" s="581" t="s">
        <v>359</v>
      </c>
      <c r="I17" s="582" t="s">
        <v>360</v>
      </c>
      <c r="J17" s="581" t="s">
        <v>359</v>
      </c>
      <c r="K17" s="582" t="s">
        <v>360</v>
      </c>
      <c r="L17" s="581" t="s">
        <v>359</v>
      </c>
      <c r="M17" s="582" t="s">
        <v>360</v>
      </c>
      <c r="N17" s="581" t="s">
        <v>359</v>
      </c>
      <c r="O17" s="582" t="s">
        <v>360</v>
      </c>
      <c r="P17" s="581" t="s">
        <v>359</v>
      </c>
      <c r="Q17" s="582" t="s">
        <v>360</v>
      </c>
      <c r="R17" s="581" t="s">
        <v>359</v>
      </c>
      <c r="S17" s="582" t="s">
        <v>360</v>
      </c>
      <c r="T17" s="581" t="s">
        <v>359</v>
      </c>
      <c r="U17" s="582" t="s">
        <v>360</v>
      </c>
      <c r="V17" s="581" t="s">
        <v>359</v>
      </c>
      <c r="W17" s="582" t="s">
        <v>360</v>
      </c>
      <c r="X17" s="581" t="s">
        <v>359</v>
      </c>
      <c r="Y17" s="583" t="s">
        <v>360</v>
      </c>
      <c r="Z17" s="579"/>
    </row>
    <row r="18" spans="1:26" x14ac:dyDescent="0.25">
      <c r="A18" s="584" t="s">
        <v>329</v>
      </c>
      <c r="B18" s="585">
        <v>2.1999999999999999E-2</v>
      </c>
      <c r="C18" s="586">
        <v>1.72E-2</v>
      </c>
      <c r="D18" s="585">
        <v>2.1999999999999999E-2</v>
      </c>
      <c r="E18" s="586">
        <v>1.72E-2</v>
      </c>
      <c r="F18" s="585">
        <v>2.1999999999999999E-2</v>
      </c>
      <c r="G18" s="586">
        <v>1.72E-2</v>
      </c>
      <c r="H18" s="585">
        <v>2.1999999999999999E-2</v>
      </c>
      <c r="I18" s="586">
        <v>1.72E-2</v>
      </c>
      <c r="J18" s="585">
        <v>2.1999999999999999E-2</v>
      </c>
      <c r="K18" s="586">
        <v>1.72E-2</v>
      </c>
      <c r="L18" s="585">
        <v>2.18E-2</v>
      </c>
      <c r="M18" s="586">
        <v>1.7000000000000001E-2</v>
      </c>
      <c r="N18" s="585">
        <v>2.18E-2</v>
      </c>
      <c r="O18" s="586">
        <v>1.7000000000000001E-2</v>
      </c>
      <c r="P18" s="585">
        <v>2.18E-2</v>
      </c>
      <c r="Q18" s="586">
        <v>1.6899999999999998E-2</v>
      </c>
      <c r="R18" s="586">
        <v>2.1399999999999999E-2</v>
      </c>
      <c r="S18" s="586">
        <v>1.6299999999999999E-2</v>
      </c>
      <c r="T18" s="585">
        <v>2.1399999999999999E-2</v>
      </c>
      <c r="U18" s="586">
        <v>1.3899999999999999E-2</v>
      </c>
      <c r="V18" s="585">
        <v>0.02</v>
      </c>
      <c r="W18" s="586">
        <v>1.3899999999999999E-2</v>
      </c>
      <c r="X18" s="587">
        <v>1.7899999999999999E-2</v>
      </c>
      <c r="Y18" s="588">
        <v>1.3899999999999999E-2</v>
      </c>
    </row>
    <row r="19" spans="1:26" x14ac:dyDescent="0.25">
      <c r="A19" s="589" t="s">
        <v>330</v>
      </c>
      <c r="B19" s="587">
        <v>2.3599999999999999E-2</v>
      </c>
      <c r="C19" s="590">
        <v>1.78E-2</v>
      </c>
      <c r="D19" s="587">
        <v>2.4199999999999999E-2</v>
      </c>
      <c r="E19" s="590">
        <v>1.83E-2</v>
      </c>
      <c r="F19" s="587">
        <v>2.41E-2</v>
      </c>
      <c r="G19" s="590">
        <v>1.83E-2</v>
      </c>
      <c r="H19" s="587">
        <v>2.3400000000000001E-2</v>
      </c>
      <c r="I19" s="590">
        <v>1.7500000000000002E-2</v>
      </c>
      <c r="J19" s="587">
        <v>2.35E-2</v>
      </c>
      <c r="K19" s="590">
        <v>1.7600000000000001E-2</v>
      </c>
      <c r="L19" s="587">
        <v>2.3E-2</v>
      </c>
      <c r="M19" s="590">
        <v>1.72E-2</v>
      </c>
      <c r="N19" s="587">
        <v>2.2800000000000001E-2</v>
      </c>
      <c r="O19" s="590">
        <v>1.7000000000000001E-2</v>
      </c>
      <c r="P19" s="587">
        <v>2.2700000000000001E-2</v>
      </c>
      <c r="Q19" s="590">
        <v>1.67E-2</v>
      </c>
      <c r="R19" s="590">
        <v>2.23E-2</v>
      </c>
      <c r="S19" s="590">
        <v>1.6500000000000001E-2</v>
      </c>
      <c r="T19" s="587">
        <v>2.2100000000000002E-2</v>
      </c>
      <c r="U19" s="590">
        <v>1.6299999999999999E-2</v>
      </c>
      <c r="V19" s="587">
        <v>1.9E-2</v>
      </c>
      <c r="W19" s="590">
        <v>1.54E-2</v>
      </c>
      <c r="X19" s="587">
        <v>2.2200000000000001E-2</v>
      </c>
      <c r="Y19" s="588">
        <v>1.6400000000000001E-2</v>
      </c>
    </row>
    <row r="20" spans="1:26" ht="15.75" customHeight="1" x14ac:dyDescent="0.25">
      <c r="A20" s="589" t="s">
        <v>331</v>
      </c>
      <c r="B20" s="587">
        <v>2.3300000000000001E-2</v>
      </c>
      <c r="C20" s="590">
        <v>1.7500000000000002E-2</v>
      </c>
      <c r="D20" s="587">
        <v>2.35E-2</v>
      </c>
      <c r="E20" s="590">
        <v>1.77E-2</v>
      </c>
      <c r="F20" s="587">
        <v>2.35E-2</v>
      </c>
      <c r="G20" s="590">
        <v>1.77E-2</v>
      </c>
      <c r="H20" s="587">
        <v>2.3400000000000001E-2</v>
      </c>
      <c r="I20" s="590">
        <v>1.7500000000000002E-2</v>
      </c>
      <c r="J20" s="587">
        <v>2.35E-2</v>
      </c>
      <c r="K20" s="590">
        <v>1.7600000000000001E-2</v>
      </c>
      <c r="L20" s="587">
        <v>2.3E-2</v>
      </c>
      <c r="M20" s="590">
        <v>1.72E-2</v>
      </c>
      <c r="N20" s="587">
        <v>1.9900000000000001E-2</v>
      </c>
      <c r="O20" s="590">
        <v>1.7000000000000001E-2</v>
      </c>
      <c r="P20" s="587">
        <v>2.1499999999999998E-2</v>
      </c>
      <c r="Q20" s="590">
        <v>1.6799999999999999E-2</v>
      </c>
      <c r="R20" s="590">
        <v>2.1499999999999998E-2</v>
      </c>
      <c r="S20" s="590">
        <v>1.6500000000000001E-2</v>
      </c>
      <c r="T20" s="587">
        <v>1.9900000000000001E-2</v>
      </c>
      <c r="U20" s="590">
        <v>1.6299999999999999E-2</v>
      </c>
      <c r="V20" s="587">
        <v>9.9000000000000008E-3</v>
      </c>
      <c r="W20" s="590">
        <v>9.7999999999999997E-3</v>
      </c>
      <c r="X20" s="587">
        <v>2.1299999999999999E-2</v>
      </c>
      <c r="Y20" s="588">
        <v>1.5800000000000002E-2</v>
      </c>
    </row>
    <row r="21" spans="1:26" ht="15.75" customHeight="1" x14ac:dyDescent="0.25">
      <c r="A21" s="591" t="s">
        <v>332</v>
      </c>
      <c r="B21" s="592">
        <v>2.35E-2</v>
      </c>
      <c r="C21" s="593">
        <v>1.77E-2</v>
      </c>
      <c r="D21" s="592">
        <v>2.41E-2</v>
      </c>
      <c r="E21" s="593">
        <v>1.8200000000000001E-2</v>
      </c>
      <c r="F21" s="592">
        <v>2.4E-2</v>
      </c>
      <c r="G21" s="593">
        <v>1.8200000000000001E-2</v>
      </c>
      <c r="H21" s="592">
        <v>2.3300000000000001E-2</v>
      </c>
      <c r="I21" s="593">
        <v>1.7399999999999999E-2</v>
      </c>
      <c r="J21" s="592">
        <v>2.3400000000000001E-2</v>
      </c>
      <c r="K21" s="593">
        <v>1.7500000000000002E-2</v>
      </c>
      <c r="L21" s="592">
        <v>2.29E-2</v>
      </c>
      <c r="M21" s="593">
        <v>1.7100000000000001E-2</v>
      </c>
      <c r="N21" s="592">
        <v>2.2700000000000001E-2</v>
      </c>
      <c r="O21" s="593">
        <v>1.6899999999999998E-2</v>
      </c>
      <c r="P21" s="592">
        <v>2.2599999999999999E-2</v>
      </c>
      <c r="Q21" s="593">
        <v>1.67E-2</v>
      </c>
      <c r="R21" s="593">
        <v>2.2200000000000001E-2</v>
      </c>
      <c r="S21" s="593">
        <v>1.6400000000000001E-2</v>
      </c>
      <c r="T21" s="592">
        <v>2.1999999999999999E-2</v>
      </c>
      <c r="U21" s="593">
        <v>1.6199999999999999E-2</v>
      </c>
      <c r="V21" s="592">
        <v>1.8700000000000001E-2</v>
      </c>
      <c r="W21" s="593">
        <v>1.4E-2</v>
      </c>
      <c r="X21" s="592">
        <v>2.1399999999999999E-2</v>
      </c>
      <c r="Y21" s="594">
        <v>1.43E-2</v>
      </c>
    </row>
    <row r="22" spans="1:26" ht="15.75" customHeight="1" x14ac:dyDescent="0.25">
      <c r="A22" s="595"/>
    </row>
    <row r="23" spans="1:26" ht="15.75" customHeight="1" x14ac:dyDescent="0.25">
      <c r="A23" s="597" t="s">
        <v>361</v>
      </c>
    </row>
    <row r="24" spans="1:26" ht="15.75" customHeight="1" x14ac:dyDescent="0.25"/>
    <row r="25" spans="1:26" ht="15.75" customHeight="1" x14ac:dyDescent="0.25">
      <c r="A25" s="576" t="s">
        <v>363</v>
      </c>
    </row>
    <row r="26" spans="1:26" ht="15.75" customHeight="1" x14ac:dyDescent="0.25">
      <c r="A26" s="578"/>
      <c r="B26" s="1300" t="s">
        <v>84</v>
      </c>
      <c r="C26" s="1301"/>
      <c r="D26" s="1300" t="s">
        <v>85</v>
      </c>
      <c r="E26" s="1301"/>
      <c r="F26" s="1302" t="s">
        <v>86</v>
      </c>
      <c r="G26" s="1301"/>
      <c r="H26" s="1302" t="s">
        <v>87</v>
      </c>
      <c r="I26" s="1301"/>
      <c r="J26" s="1302" t="s">
        <v>88</v>
      </c>
      <c r="K26" s="1301"/>
      <c r="L26" s="1302" t="s">
        <v>89</v>
      </c>
      <c r="M26" s="1301"/>
      <c r="N26" s="1302" t="s">
        <v>358</v>
      </c>
      <c r="O26" s="1301"/>
      <c r="P26" s="1302" t="s">
        <v>224</v>
      </c>
      <c r="Q26" s="1301"/>
      <c r="R26" s="1302" t="s">
        <v>92</v>
      </c>
      <c r="S26" s="1301"/>
      <c r="T26" s="1302" t="s">
        <v>93</v>
      </c>
      <c r="U26" s="1301"/>
      <c r="V26" s="1302" t="s">
        <v>94</v>
      </c>
      <c r="W26" s="1301"/>
      <c r="X26" s="1298" t="s">
        <v>95</v>
      </c>
      <c r="Y26" s="1299"/>
      <c r="Z26" s="579"/>
    </row>
    <row r="27" spans="1:26" ht="15.75" customHeight="1" x14ac:dyDescent="0.25">
      <c r="A27" s="580" t="s">
        <v>328</v>
      </c>
      <c r="B27" s="581" t="s">
        <v>359</v>
      </c>
      <c r="C27" s="582" t="s">
        <v>360</v>
      </c>
      <c r="D27" s="581" t="s">
        <v>359</v>
      </c>
      <c r="E27" s="582" t="s">
        <v>360</v>
      </c>
      <c r="F27" s="581" t="s">
        <v>359</v>
      </c>
      <c r="G27" s="582" t="s">
        <v>360</v>
      </c>
      <c r="H27" s="581" t="s">
        <v>359</v>
      </c>
      <c r="I27" s="582" t="s">
        <v>360</v>
      </c>
      <c r="J27" s="581" t="s">
        <v>359</v>
      </c>
      <c r="K27" s="582" t="s">
        <v>360</v>
      </c>
      <c r="L27" s="581" t="s">
        <v>359</v>
      </c>
      <c r="M27" s="582" t="s">
        <v>360</v>
      </c>
      <c r="N27" s="581" t="s">
        <v>359</v>
      </c>
      <c r="O27" s="582" t="s">
        <v>360</v>
      </c>
      <c r="P27" s="581" t="s">
        <v>359</v>
      </c>
      <c r="Q27" s="582" t="s">
        <v>360</v>
      </c>
      <c r="R27" s="581" t="s">
        <v>359</v>
      </c>
      <c r="S27" s="582" t="s">
        <v>360</v>
      </c>
      <c r="T27" s="581" t="s">
        <v>359</v>
      </c>
      <c r="U27" s="582" t="s">
        <v>360</v>
      </c>
      <c r="V27" s="581" t="s">
        <v>359</v>
      </c>
      <c r="W27" s="582" t="s">
        <v>360</v>
      </c>
      <c r="X27" s="581" t="s">
        <v>359</v>
      </c>
      <c r="Y27" s="583" t="s">
        <v>360</v>
      </c>
      <c r="Z27" s="579"/>
    </row>
    <row r="28" spans="1:26" ht="15.75" customHeight="1" x14ac:dyDescent="0.25">
      <c r="A28" s="584" t="s">
        <v>329</v>
      </c>
      <c r="B28" s="585">
        <v>2.1999999999999999E-2</v>
      </c>
      <c r="C28" s="586">
        <v>1.72E-2</v>
      </c>
      <c r="D28" s="585">
        <v>2.1999999999999999E-2</v>
      </c>
      <c r="E28" s="586">
        <v>1.72E-2</v>
      </c>
      <c r="F28" s="585">
        <v>2.1999999999999999E-2</v>
      </c>
      <c r="G28" s="586">
        <v>1.72E-2</v>
      </c>
      <c r="H28" s="585">
        <v>2.1999999999999999E-2</v>
      </c>
      <c r="I28" s="586">
        <v>1.72E-2</v>
      </c>
      <c r="J28" s="585">
        <v>2.1999999999999999E-2</v>
      </c>
      <c r="K28" s="586">
        <v>1.72E-2</v>
      </c>
      <c r="L28" s="585">
        <v>1.9900000000000001E-2</v>
      </c>
      <c r="M28" s="586">
        <v>1.7000000000000001E-2</v>
      </c>
      <c r="N28" s="585">
        <v>1.9900000000000001E-2</v>
      </c>
      <c r="O28" s="586">
        <v>1.7000000000000001E-2</v>
      </c>
      <c r="P28" s="585">
        <v>2.1499999999999998E-2</v>
      </c>
      <c r="Q28" s="586">
        <v>1.6899999999999998E-2</v>
      </c>
      <c r="R28" s="586">
        <v>2.1399999999999999E-2</v>
      </c>
      <c r="S28" s="586">
        <v>1.6299999999999999E-2</v>
      </c>
      <c r="T28" s="585">
        <v>2.1399999999999999E-2</v>
      </c>
      <c r="U28" s="586">
        <v>1.3899999999999999E-2</v>
      </c>
      <c r="V28" s="585">
        <v>2.0299999999999999E-2</v>
      </c>
      <c r="W28" s="586">
        <v>1.3899999999999999E-2</v>
      </c>
      <c r="X28" s="587">
        <v>1.8100000000000002E-2</v>
      </c>
      <c r="Y28" s="588">
        <v>1.3899999999999999E-2</v>
      </c>
    </row>
    <row r="29" spans="1:26" ht="15.75" customHeight="1" x14ac:dyDescent="0.25">
      <c r="A29" s="589" t="s">
        <v>330</v>
      </c>
      <c r="B29" s="587">
        <v>2.3599999999999999E-2</v>
      </c>
      <c r="C29" s="590">
        <v>1.78E-2</v>
      </c>
      <c r="D29" s="587">
        <v>2.4199999999999999E-2</v>
      </c>
      <c r="E29" s="590">
        <v>1.83E-2</v>
      </c>
      <c r="F29" s="587">
        <v>2.41E-2</v>
      </c>
      <c r="G29" s="590">
        <v>1.83E-2</v>
      </c>
      <c r="H29" s="587">
        <v>2.3400000000000001E-2</v>
      </c>
      <c r="I29" s="590">
        <v>1.7500000000000002E-2</v>
      </c>
      <c r="J29" s="587">
        <v>2.35E-2</v>
      </c>
      <c r="K29" s="590">
        <v>1.7600000000000001E-2</v>
      </c>
      <c r="L29" s="587">
        <v>2.3E-2</v>
      </c>
      <c r="M29" s="590">
        <v>1.72E-2</v>
      </c>
      <c r="N29" s="587">
        <v>2.2800000000000001E-2</v>
      </c>
      <c r="O29" s="590">
        <v>1.7000000000000001E-2</v>
      </c>
      <c r="P29" s="587">
        <v>2.2700000000000001E-2</v>
      </c>
      <c r="Q29" s="590">
        <v>1.67E-2</v>
      </c>
      <c r="R29" s="590">
        <v>2.23E-2</v>
      </c>
      <c r="S29" s="590">
        <v>1.6500000000000001E-2</v>
      </c>
      <c r="T29" s="587">
        <v>2.2100000000000002E-2</v>
      </c>
      <c r="U29" s="590">
        <v>1.6299999999999999E-2</v>
      </c>
      <c r="V29" s="587">
        <v>1.9E-2</v>
      </c>
      <c r="W29" s="590">
        <v>1.54E-2</v>
      </c>
      <c r="X29" s="587">
        <v>2.2200000000000001E-2</v>
      </c>
      <c r="Y29" s="588">
        <v>1.6400000000000001E-2</v>
      </c>
    </row>
    <row r="30" spans="1:26" ht="15.75" customHeight="1" x14ac:dyDescent="0.25">
      <c r="A30" s="589" t="s">
        <v>331</v>
      </c>
      <c r="B30" s="587">
        <v>2.3300000000000001E-2</v>
      </c>
      <c r="C30" s="590">
        <v>1.7500000000000002E-2</v>
      </c>
      <c r="D30" s="587">
        <v>1.9E-2</v>
      </c>
      <c r="E30" s="590">
        <v>1.77E-2</v>
      </c>
      <c r="F30" s="587">
        <v>2.35E-2</v>
      </c>
      <c r="G30" s="590">
        <v>1.77E-2</v>
      </c>
      <c r="H30" s="587">
        <v>2.3400000000000001E-2</v>
      </c>
      <c r="I30" s="590">
        <v>1.7500000000000002E-2</v>
      </c>
      <c r="J30" s="587">
        <v>2.35E-2</v>
      </c>
      <c r="K30" s="590">
        <v>1.7600000000000001E-2</v>
      </c>
      <c r="L30" s="587">
        <v>2.3E-2</v>
      </c>
      <c r="M30" s="590">
        <v>1.72E-2</v>
      </c>
      <c r="N30" s="587">
        <v>2.2800000000000001E-2</v>
      </c>
      <c r="O30" s="590">
        <v>1.7000000000000001E-2</v>
      </c>
      <c r="P30" s="587">
        <v>2.2700000000000001E-2</v>
      </c>
      <c r="Q30" s="590">
        <v>1.6799999999999999E-2</v>
      </c>
      <c r="R30" s="590">
        <v>2.23E-2</v>
      </c>
      <c r="S30" s="590">
        <v>1.6500000000000001E-2</v>
      </c>
      <c r="T30" s="587">
        <v>2.2100000000000002E-2</v>
      </c>
      <c r="U30" s="590">
        <v>1.6299999999999999E-2</v>
      </c>
      <c r="V30" s="587">
        <v>2.1399999999999999E-2</v>
      </c>
      <c r="W30" s="590">
        <v>1.6199999999999999E-2</v>
      </c>
      <c r="X30" s="587">
        <v>2.0899999999999998E-2</v>
      </c>
      <c r="Y30" s="588">
        <v>1.5800000000000002E-2</v>
      </c>
    </row>
    <row r="31" spans="1:26" ht="15.75" customHeight="1" x14ac:dyDescent="0.25">
      <c r="A31" s="591" t="s">
        <v>332</v>
      </c>
      <c r="B31" s="592">
        <v>2.35E-2</v>
      </c>
      <c r="C31" s="593">
        <v>1.77E-2</v>
      </c>
      <c r="D31" s="592">
        <v>2.41E-2</v>
      </c>
      <c r="E31" s="593">
        <v>1.8200000000000001E-2</v>
      </c>
      <c r="F31" s="592">
        <v>2.4E-2</v>
      </c>
      <c r="G31" s="593">
        <v>1.8200000000000001E-2</v>
      </c>
      <c r="H31" s="592">
        <v>2.3300000000000001E-2</v>
      </c>
      <c r="I31" s="593">
        <v>1.7399999999999999E-2</v>
      </c>
      <c r="J31" s="592">
        <v>2.3400000000000001E-2</v>
      </c>
      <c r="K31" s="593">
        <v>1.7500000000000002E-2</v>
      </c>
      <c r="L31" s="592">
        <v>2.29E-2</v>
      </c>
      <c r="M31" s="593">
        <v>1.7100000000000001E-2</v>
      </c>
      <c r="N31" s="592">
        <v>2.2700000000000001E-2</v>
      </c>
      <c r="O31" s="593">
        <v>1.6899999999999998E-2</v>
      </c>
      <c r="P31" s="592">
        <v>2.2599999999999999E-2</v>
      </c>
      <c r="Q31" s="593">
        <v>1.67E-2</v>
      </c>
      <c r="R31" s="593">
        <v>2.2200000000000001E-2</v>
      </c>
      <c r="S31" s="593">
        <v>1.6400000000000001E-2</v>
      </c>
      <c r="T31" s="592">
        <v>2.1999999999999999E-2</v>
      </c>
      <c r="U31" s="593">
        <v>1.6199999999999999E-2</v>
      </c>
      <c r="V31" s="592">
        <v>0.02</v>
      </c>
      <c r="W31" s="593">
        <v>1.47E-2</v>
      </c>
      <c r="X31" s="592">
        <v>2.1299999999999999E-2</v>
      </c>
      <c r="Y31" s="594">
        <v>1.6E-2</v>
      </c>
    </row>
    <row r="32" spans="1:26" ht="15.75" customHeight="1" x14ac:dyDescent="0.25">
      <c r="A32" s="595"/>
      <c r="Y32" s="574"/>
    </row>
    <row r="33" spans="1:18" ht="15.75" customHeight="1" x14ac:dyDescent="0.25">
      <c r="A33" s="597" t="s">
        <v>361</v>
      </c>
    </row>
    <row r="34" spans="1:18" ht="15.75" customHeight="1" x14ac:dyDescent="0.25">
      <c r="Q34" s="601"/>
      <c r="R34" s="601"/>
    </row>
    <row r="35" spans="1:18" ht="22.5" customHeight="1" x14ac:dyDescent="0.25"/>
    <row r="36" spans="1:18" ht="22.5" customHeight="1" x14ac:dyDescent="0.25"/>
    <row r="37" spans="1:18" ht="22.5" customHeight="1" x14ac:dyDescent="0.25"/>
    <row r="38" spans="1:18" ht="15.75" customHeight="1" x14ac:dyDescent="0.25"/>
    <row r="39" spans="1:18" ht="22.5" customHeight="1" x14ac:dyDescent="0.25"/>
    <row r="40" spans="1:18" ht="15.75" customHeight="1" x14ac:dyDescent="0.25"/>
    <row r="41" spans="1:18" ht="15.75" customHeight="1" x14ac:dyDescent="0.25"/>
    <row r="42" spans="1:18" ht="15.75" customHeight="1" x14ac:dyDescent="0.25"/>
    <row r="43" spans="1:18" ht="15.75" customHeight="1" x14ac:dyDescent="0.25"/>
    <row r="44" spans="1:18" ht="15.75" customHeight="1" x14ac:dyDescent="0.25"/>
    <row r="45" spans="1:18" ht="15.75" customHeight="1" x14ac:dyDescent="0.25"/>
    <row r="46" spans="1:18" ht="15.75" customHeight="1" x14ac:dyDescent="0.25"/>
    <row r="47" spans="1:18" ht="15.75" customHeight="1" x14ac:dyDescent="0.25"/>
    <row r="48" spans="1:1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sheetData>
  <mergeCells count="36">
    <mergeCell ref="X6:Y6"/>
    <mergeCell ref="B16:C16"/>
    <mergeCell ref="D16:E16"/>
    <mergeCell ref="F16:G16"/>
    <mergeCell ref="H16:I16"/>
    <mergeCell ref="J16:K16"/>
    <mergeCell ref="B6:C6"/>
    <mergeCell ref="D6:E6"/>
    <mergeCell ref="F6:G6"/>
    <mergeCell ref="H6:I6"/>
    <mergeCell ref="J6:K6"/>
    <mergeCell ref="L6:M6"/>
    <mergeCell ref="N6:O6"/>
    <mergeCell ref="R16:S16"/>
    <mergeCell ref="T16:U16"/>
    <mergeCell ref="V16:W16"/>
    <mergeCell ref="P6:Q6"/>
    <mergeCell ref="R6:S6"/>
    <mergeCell ref="T6:U6"/>
    <mergeCell ref="V6:W6"/>
    <mergeCell ref="T26:U26"/>
    <mergeCell ref="V26:W26"/>
    <mergeCell ref="X26:Y26"/>
    <mergeCell ref="X16:Y16"/>
    <mergeCell ref="B26:C26"/>
    <mergeCell ref="D26:E26"/>
    <mergeCell ref="F26:G26"/>
    <mergeCell ref="H26:I26"/>
    <mergeCell ref="J26:K26"/>
    <mergeCell ref="L26:M26"/>
    <mergeCell ref="N26:O26"/>
    <mergeCell ref="P26:Q26"/>
    <mergeCell ref="R26:S26"/>
    <mergeCell ref="L16:M16"/>
    <mergeCell ref="N16:O16"/>
    <mergeCell ref="P16:Q16"/>
  </mergeCells>
  <hyperlinks>
    <hyperlink ref="N2" location="Índice!A50" display="Volver" xr:uid="{00000000-0004-0000-2500-000000000000}"/>
  </hyperlinks>
  <pageMargins left="0.70866141732283472" right="0.70866141732283472" top="0.74803149606299213" bottom="0.74803149606299213" header="0" footer="0"/>
  <pageSetup paperSize="14"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4" tint="0.79998168889431442"/>
    <outlinePr summaryBelow="0" summaryRight="0"/>
    <pageSetUpPr fitToPage="1"/>
  </sheetPr>
  <dimension ref="A1:Z997"/>
  <sheetViews>
    <sheetView showGridLines="0" zoomScale="90" zoomScaleNormal="90" workbookViewId="0"/>
  </sheetViews>
  <sheetFormatPr baseColWidth="10" defaultColWidth="14.42578125" defaultRowHeight="15" customHeight="1" x14ac:dyDescent="0.25"/>
  <cols>
    <col min="1" max="1" width="19.28515625" style="573" customWidth="1"/>
    <col min="2" max="2" width="15" style="573" customWidth="1"/>
    <col min="3" max="4" width="13.7109375" style="573" customWidth="1"/>
    <col min="5" max="5" width="13.5703125" style="573" customWidth="1"/>
    <col min="6" max="9" width="10.85546875" style="573" customWidth="1"/>
    <col min="10" max="10" width="13" style="573" customWidth="1"/>
    <col min="11" max="11" width="9.85546875" style="573" customWidth="1"/>
    <col min="12" max="12" width="12.140625" style="573" customWidth="1"/>
    <col min="13" max="14" width="11.140625" style="573" customWidth="1"/>
    <col min="15" max="15" width="13.7109375" style="573" customWidth="1"/>
    <col min="16" max="16" width="11.42578125" style="573" customWidth="1"/>
    <col min="17" max="26" width="10.7109375" style="573" customWidth="1"/>
    <col min="27" max="16384" width="14.42578125" style="573"/>
  </cols>
  <sheetData>
    <row r="1" spans="1:26" ht="12.75" customHeight="1" x14ac:dyDescent="0.25">
      <c r="A1" s="602"/>
      <c r="B1" s="602"/>
      <c r="C1" s="602"/>
      <c r="D1" s="602"/>
      <c r="E1" s="602"/>
      <c r="F1" s="602"/>
      <c r="G1" s="602"/>
      <c r="H1" s="602"/>
      <c r="I1" s="602"/>
      <c r="J1" s="602"/>
      <c r="K1" s="602"/>
      <c r="L1" s="602"/>
      <c r="M1" s="602"/>
      <c r="N1" s="602"/>
      <c r="O1" s="602"/>
      <c r="P1" s="602"/>
      <c r="Q1" s="602"/>
      <c r="R1" s="602"/>
      <c r="S1" s="602"/>
      <c r="T1" s="602"/>
      <c r="U1" s="602"/>
      <c r="V1" s="602"/>
      <c r="W1" s="602"/>
      <c r="X1" s="602"/>
      <c r="Y1" s="602"/>
      <c r="Z1" s="602"/>
    </row>
    <row r="2" spans="1:26" x14ac:dyDescent="0.25">
      <c r="A2" s="1303" t="s">
        <v>365</v>
      </c>
      <c r="B2" s="1304"/>
      <c r="C2" s="1304"/>
      <c r="D2" s="1304"/>
      <c r="E2" s="1304"/>
      <c r="F2" s="1304"/>
      <c r="G2" s="1304"/>
      <c r="H2" s="1304"/>
      <c r="I2" s="1304"/>
      <c r="J2" s="1304"/>
      <c r="K2" s="1304"/>
      <c r="L2" s="1304"/>
      <c r="M2" s="1304"/>
      <c r="N2" s="1304"/>
      <c r="O2" s="1304"/>
      <c r="P2" s="602"/>
      <c r="Q2" s="602"/>
      <c r="R2" s="602"/>
      <c r="S2" s="602"/>
      <c r="T2" s="602"/>
      <c r="U2" s="602"/>
      <c r="V2" s="602"/>
      <c r="W2" s="602"/>
      <c r="X2" s="602"/>
      <c r="Y2" s="602"/>
      <c r="Z2" s="602"/>
    </row>
    <row r="3" spans="1:26" x14ac:dyDescent="0.25">
      <c r="A3" s="1303" t="s">
        <v>366</v>
      </c>
      <c r="B3" s="1304"/>
      <c r="C3" s="1304"/>
      <c r="D3" s="1304"/>
      <c r="E3" s="1304"/>
      <c r="F3" s="1304"/>
      <c r="G3" s="1304"/>
      <c r="H3" s="1304"/>
      <c r="I3" s="1304"/>
      <c r="J3" s="1304"/>
      <c r="K3" s="1304"/>
      <c r="L3" s="1304"/>
      <c r="M3" s="1304"/>
      <c r="N3" s="1304"/>
      <c r="O3" s="1304"/>
      <c r="P3" s="602"/>
      <c r="Q3" s="602"/>
      <c r="R3" s="602"/>
      <c r="S3" s="602"/>
      <c r="T3" s="602"/>
      <c r="U3" s="602"/>
      <c r="V3" s="602"/>
      <c r="W3" s="602"/>
      <c r="X3" s="602"/>
      <c r="Y3" s="602"/>
      <c r="Z3" s="602"/>
    </row>
    <row r="4" spans="1:26" ht="12.75" customHeight="1" x14ac:dyDescent="0.25">
      <c r="A4" s="1305" t="s">
        <v>367</v>
      </c>
      <c r="B4" s="1306"/>
      <c r="C4" s="1306"/>
      <c r="D4" s="1306"/>
      <c r="E4" s="1306"/>
      <c r="F4" s="1306"/>
      <c r="G4" s="1306"/>
      <c r="H4" s="1306"/>
      <c r="I4" s="1306"/>
      <c r="J4" s="1306"/>
      <c r="K4" s="1306"/>
      <c r="L4" s="1306"/>
      <c r="M4" s="1306"/>
      <c r="N4" s="1306"/>
      <c r="O4" s="1306"/>
      <c r="P4" s="602"/>
      <c r="Q4" s="602"/>
      <c r="R4" s="602"/>
      <c r="S4" s="602"/>
      <c r="T4" s="602"/>
      <c r="U4" s="602"/>
      <c r="V4" s="602"/>
      <c r="W4" s="602"/>
      <c r="X4" s="602"/>
      <c r="Y4" s="602"/>
      <c r="Z4" s="602"/>
    </row>
    <row r="5" spans="1:26" ht="12.75" customHeight="1" x14ac:dyDescent="0.25">
      <c r="A5" s="603"/>
      <c r="B5" s="604"/>
      <c r="C5" s="604"/>
      <c r="D5" s="604"/>
      <c r="E5" s="604"/>
      <c r="F5" s="604"/>
      <c r="G5" s="605"/>
      <c r="H5" s="605"/>
      <c r="I5" s="605"/>
      <c r="J5" s="605"/>
      <c r="K5" s="606"/>
      <c r="L5" s="605"/>
      <c r="M5" s="607"/>
      <c r="O5" s="1192" t="s">
        <v>1070</v>
      </c>
      <c r="Q5" s="602"/>
      <c r="R5" s="602"/>
      <c r="S5" s="602"/>
      <c r="T5" s="602"/>
      <c r="U5" s="602"/>
      <c r="V5" s="602"/>
      <c r="W5" s="602"/>
      <c r="X5" s="602"/>
      <c r="Y5" s="602"/>
      <c r="Z5" s="602"/>
    </row>
    <row r="6" spans="1:26" ht="12.75" customHeight="1" x14ac:dyDescent="0.25">
      <c r="A6" s="608"/>
      <c r="B6" s="609" t="s">
        <v>5</v>
      </c>
      <c r="C6" s="609" t="s">
        <v>6</v>
      </c>
      <c r="D6" s="609" t="s">
        <v>7</v>
      </c>
      <c r="E6" s="609" t="s">
        <v>8</v>
      </c>
      <c r="F6" s="609" t="s">
        <v>9</v>
      </c>
      <c r="G6" s="609" t="s">
        <v>10</v>
      </c>
      <c r="H6" s="609" t="s">
        <v>11</v>
      </c>
      <c r="I6" s="609" t="s">
        <v>12</v>
      </c>
      <c r="J6" s="609" t="s">
        <v>13</v>
      </c>
      <c r="K6" s="609" t="s">
        <v>14</v>
      </c>
      <c r="L6" s="609" t="s">
        <v>15</v>
      </c>
      <c r="M6" s="609" t="s">
        <v>16</v>
      </c>
      <c r="N6" s="609" t="s">
        <v>75</v>
      </c>
      <c r="O6" s="610"/>
      <c r="U6" s="610"/>
      <c r="V6" s="610"/>
      <c r="W6" s="610"/>
      <c r="X6" s="610"/>
      <c r="Y6" s="610"/>
      <c r="Z6" s="610"/>
    </row>
    <row r="7" spans="1:26" ht="12.75" customHeight="1" x14ac:dyDescent="0.25">
      <c r="A7" s="611" t="s">
        <v>368</v>
      </c>
      <c r="B7" s="612">
        <v>2.0920000000000001E-2</v>
      </c>
      <c r="C7" s="612">
        <v>2.07E-2</v>
      </c>
      <c r="D7" s="612">
        <v>2.0279999999999999E-2</v>
      </c>
      <c r="E7" s="612">
        <v>1.9519999999999999E-2</v>
      </c>
      <c r="F7" s="612">
        <v>1.915E-2</v>
      </c>
      <c r="G7" s="612">
        <v>1.8839999999999999E-2</v>
      </c>
      <c r="H7" s="612">
        <v>1.83E-2</v>
      </c>
      <c r="I7" s="612">
        <v>1.8089999999999998E-2</v>
      </c>
      <c r="J7" s="612">
        <v>1.7930000000000001E-2</v>
      </c>
      <c r="K7" s="612">
        <v>1.899E-2</v>
      </c>
      <c r="L7" s="612">
        <v>1.6570000000000001E-2</v>
      </c>
      <c r="M7" s="612">
        <v>1.5890000000000001E-2</v>
      </c>
      <c r="N7" s="612">
        <v>1.8765E-2</v>
      </c>
      <c r="V7" s="602"/>
      <c r="W7" s="602"/>
      <c r="X7" s="602"/>
      <c r="Y7" s="602"/>
      <c r="Z7" s="602"/>
    </row>
    <row r="8" spans="1:26" ht="12.75" customHeight="1" x14ac:dyDescent="0.25">
      <c r="A8" s="613" t="s">
        <v>369</v>
      </c>
      <c r="B8" s="614">
        <v>2.0920000000000001E-2</v>
      </c>
      <c r="C8" s="614">
        <v>2.053E-2</v>
      </c>
      <c r="D8" s="614">
        <v>2.0320000000000001E-2</v>
      </c>
      <c r="E8" s="614">
        <v>1.9220000000000001E-2</v>
      </c>
      <c r="F8" s="614">
        <v>1.881E-2</v>
      </c>
      <c r="G8" s="614">
        <v>1.8149999999999999E-2</v>
      </c>
      <c r="H8" s="614">
        <v>1.7909999999999999E-2</v>
      </c>
      <c r="I8" s="614">
        <v>1.7520000000000001E-2</v>
      </c>
      <c r="J8" s="614">
        <v>1.7420000000000001E-2</v>
      </c>
      <c r="K8" s="614">
        <v>1.9380000000000001E-2</v>
      </c>
      <c r="L8" s="614">
        <v>1.6039999999999999E-2</v>
      </c>
      <c r="M8" s="615">
        <v>1.511E-2</v>
      </c>
      <c r="N8" s="614">
        <v>1.8444166666666668E-2</v>
      </c>
      <c r="V8" s="602"/>
      <c r="W8" s="602"/>
      <c r="X8" s="602"/>
      <c r="Y8" s="602"/>
      <c r="Z8" s="602"/>
    </row>
    <row r="9" spans="1:26" ht="12.75" customHeight="1" x14ac:dyDescent="0.25">
      <c r="A9" s="613" t="s">
        <v>370</v>
      </c>
      <c r="B9" s="614">
        <v>2.1489999999999999E-2</v>
      </c>
      <c r="C9" s="614">
        <v>2.1749999999999999E-2</v>
      </c>
      <c r="D9" s="614">
        <v>2.1510000000000001E-2</v>
      </c>
      <c r="E9" s="614">
        <v>2.1129999999999999E-2</v>
      </c>
      <c r="F9" s="614">
        <v>2.0789999999999999E-2</v>
      </c>
      <c r="G9" s="614">
        <v>2.0670000000000001E-2</v>
      </c>
      <c r="H9" s="614">
        <v>2.0559999999999998E-2</v>
      </c>
      <c r="I9" s="614">
        <v>2.0129999999999999E-2</v>
      </c>
      <c r="J9" s="614">
        <v>1.9609999999999999E-2</v>
      </c>
      <c r="K9" s="614">
        <v>1.9529999999999999E-2</v>
      </c>
      <c r="L9" s="614">
        <v>1.9E-2</v>
      </c>
      <c r="M9" s="615">
        <v>1.7819999999999999E-2</v>
      </c>
      <c r="N9" s="614">
        <v>2.03325E-2</v>
      </c>
      <c r="V9" s="602"/>
      <c r="W9" s="602"/>
      <c r="X9" s="602"/>
      <c r="Y9" s="602"/>
      <c r="Z9" s="602"/>
    </row>
    <row r="10" spans="1:26" ht="12.75" customHeight="1" x14ac:dyDescent="0.25">
      <c r="A10" s="613" t="s">
        <v>371</v>
      </c>
      <c r="B10" s="614">
        <v>1.9529999999999999E-2</v>
      </c>
      <c r="C10" s="614">
        <v>1.9300000000000001E-2</v>
      </c>
      <c r="D10" s="614">
        <v>1.7649999999999999E-2</v>
      </c>
      <c r="E10" s="614">
        <v>1.805E-2</v>
      </c>
      <c r="F10" s="614">
        <v>1.7919999999999998E-2</v>
      </c>
      <c r="G10" s="614">
        <v>1.9310000000000001E-2</v>
      </c>
      <c r="H10" s="614">
        <v>1.685E-2</v>
      </c>
      <c r="I10" s="614">
        <v>1.753E-2</v>
      </c>
      <c r="J10" s="614">
        <v>1.737E-2</v>
      </c>
      <c r="K10" s="614">
        <v>1.6320000000000001E-2</v>
      </c>
      <c r="L10" s="614">
        <v>1.542E-2</v>
      </c>
      <c r="M10" s="615">
        <v>1.5879999999999998E-2</v>
      </c>
      <c r="N10" s="614">
        <v>1.7594166666666664E-2</v>
      </c>
      <c r="O10" s="602"/>
      <c r="V10" s="602"/>
      <c r="W10" s="602"/>
      <c r="X10" s="602"/>
      <c r="Y10" s="602"/>
      <c r="Z10" s="602"/>
    </row>
    <row r="11" spans="1:26" ht="12.75" customHeight="1" x14ac:dyDescent="0.25">
      <c r="A11" s="616" t="s">
        <v>372</v>
      </c>
      <c r="B11" s="617">
        <v>2.2200000000000001E-2</v>
      </c>
      <c r="C11" s="617">
        <v>2.2700000000000001E-2</v>
      </c>
      <c r="D11" s="617">
        <v>2.2769999999999999E-2</v>
      </c>
      <c r="E11" s="617">
        <v>2.2360000000000001E-2</v>
      </c>
      <c r="F11" s="617">
        <v>2.2009999999999998E-2</v>
      </c>
      <c r="G11" s="617">
        <v>2.1360000000000001E-2</v>
      </c>
      <c r="H11" s="617">
        <v>2.104E-2</v>
      </c>
      <c r="I11" s="617">
        <v>2.1149999999999999E-2</v>
      </c>
      <c r="J11" s="617">
        <v>2.002E-2</v>
      </c>
      <c r="K11" s="617">
        <v>2.044E-2</v>
      </c>
      <c r="L11" s="617">
        <v>1.8110000000000001E-2</v>
      </c>
      <c r="M11" s="618">
        <v>1.8669999999999999E-2</v>
      </c>
      <c r="N11" s="617">
        <v>2.106916666666667E-2</v>
      </c>
      <c r="O11" s="602"/>
      <c r="V11" s="602"/>
      <c r="W11" s="602"/>
      <c r="X11" s="602"/>
      <c r="Y11" s="602"/>
      <c r="Z11" s="602"/>
    </row>
    <row r="12" spans="1:26" ht="12.75" customHeight="1" x14ac:dyDescent="0.25">
      <c r="A12" s="597" t="s">
        <v>361</v>
      </c>
      <c r="B12" s="602"/>
      <c r="C12" s="604"/>
      <c r="D12" s="605"/>
      <c r="E12" s="605"/>
      <c r="F12" s="605"/>
      <c r="G12" s="605"/>
      <c r="H12" s="605"/>
      <c r="I12" s="605"/>
      <c r="J12" s="605"/>
      <c r="K12" s="605"/>
      <c r="L12" s="604"/>
      <c r="M12" s="604"/>
      <c r="N12" s="604"/>
      <c r="O12" s="604"/>
      <c r="V12" s="602"/>
      <c r="W12" s="602"/>
      <c r="X12" s="602"/>
      <c r="Y12" s="602"/>
      <c r="Z12" s="602"/>
    </row>
    <row r="13" spans="1:26" ht="12.75" customHeight="1" x14ac:dyDescent="0.25">
      <c r="A13" s="619" t="s">
        <v>373</v>
      </c>
      <c r="B13" s="602"/>
      <c r="C13" s="602"/>
      <c r="D13" s="602"/>
      <c r="E13" s="602"/>
      <c r="F13" s="602"/>
      <c r="G13" s="602"/>
      <c r="H13" s="602"/>
      <c r="I13" s="602"/>
      <c r="J13" s="602"/>
      <c r="K13" s="602"/>
      <c r="L13" s="602"/>
      <c r="M13" s="602"/>
      <c r="N13" s="602"/>
      <c r="O13" s="602"/>
      <c r="V13" s="602"/>
      <c r="W13" s="602"/>
      <c r="X13" s="602"/>
      <c r="Y13" s="602"/>
      <c r="Z13" s="602"/>
    </row>
    <row r="14" spans="1:26" ht="12.75" customHeight="1" x14ac:dyDescent="0.25">
      <c r="A14" s="602"/>
      <c r="B14" s="604"/>
      <c r="C14" s="604"/>
      <c r="D14" s="604"/>
      <c r="E14" s="604"/>
      <c r="F14" s="604"/>
      <c r="G14" s="620"/>
      <c r="H14" s="602"/>
      <c r="I14" s="602"/>
      <c r="J14" s="602"/>
      <c r="K14" s="621"/>
      <c r="L14" s="621"/>
      <c r="M14" s="621"/>
      <c r="N14" s="621"/>
      <c r="O14" s="621"/>
      <c r="V14" s="602"/>
      <c r="W14" s="602"/>
      <c r="X14" s="602"/>
      <c r="Y14" s="602"/>
      <c r="Z14" s="602"/>
    </row>
    <row r="15" spans="1:26" x14ac:dyDescent="0.25">
      <c r="A15" s="1303" t="s">
        <v>374</v>
      </c>
      <c r="B15" s="1304"/>
      <c r="C15" s="1304"/>
      <c r="D15" s="1304"/>
      <c r="E15" s="1304"/>
      <c r="F15" s="1304"/>
      <c r="G15" s="1304"/>
      <c r="H15" s="1304"/>
      <c r="I15" s="1304"/>
      <c r="J15" s="1304"/>
      <c r="K15" s="1304"/>
      <c r="L15" s="1304"/>
      <c r="M15" s="1304"/>
      <c r="N15" s="1304"/>
      <c r="O15" s="1304"/>
      <c r="V15" s="602"/>
      <c r="W15" s="602"/>
      <c r="X15" s="602"/>
      <c r="Y15" s="602"/>
      <c r="Z15" s="602"/>
    </row>
    <row r="16" spans="1:26" ht="12.75" customHeight="1" x14ac:dyDescent="0.25">
      <c r="A16" s="1303" t="s">
        <v>366</v>
      </c>
      <c r="B16" s="1304"/>
      <c r="C16" s="1304"/>
      <c r="D16" s="1304"/>
      <c r="E16" s="1304"/>
      <c r="F16" s="1304"/>
      <c r="G16" s="1304"/>
      <c r="H16" s="1304"/>
      <c r="I16" s="1304"/>
      <c r="J16" s="1304"/>
      <c r="K16" s="1304"/>
      <c r="L16" s="1304"/>
      <c r="M16" s="1304"/>
      <c r="N16" s="1304"/>
      <c r="O16" s="1304"/>
      <c r="V16" s="602"/>
      <c r="W16" s="602"/>
      <c r="X16" s="602"/>
      <c r="Y16" s="602"/>
      <c r="Z16" s="602"/>
    </row>
    <row r="17" spans="1:26" ht="12.75" customHeight="1" x14ac:dyDescent="0.25">
      <c r="A17" s="1305" t="s">
        <v>367</v>
      </c>
      <c r="B17" s="1306"/>
      <c r="C17" s="1306"/>
      <c r="D17" s="1306"/>
      <c r="E17" s="1306"/>
      <c r="F17" s="1306"/>
      <c r="G17" s="1306"/>
      <c r="H17" s="1306"/>
      <c r="I17" s="1306"/>
      <c r="J17" s="1306"/>
      <c r="K17" s="1306"/>
      <c r="L17" s="1306"/>
      <c r="M17" s="1306"/>
      <c r="N17" s="1306"/>
      <c r="O17" s="1306"/>
      <c r="V17" s="602"/>
      <c r="W17" s="602"/>
      <c r="X17" s="602"/>
      <c r="Y17" s="602"/>
      <c r="Z17" s="602"/>
    </row>
    <row r="18" spans="1:26" ht="12.75" customHeight="1" x14ac:dyDescent="0.25">
      <c r="A18" s="602"/>
      <c r="B18" s="604"/>
      <c r="C18" s="604"/>
      <c r="D18" s="604"/>
      <c r="E18" s="604"/>
      <c r="F18" s="604"/>
      <c r="G18" s="604"/>
      <c r="H18" s="604"/>
      <c r="I18" s="605"/>
      <c r="J18" s="605"/>
      <c r="K18" s="605"/>
      <c r="L18" s="605"/>
      <c r="M18" s="605"/>
      <c r="N18" s="606"/>
      <c r="O18" s="607"/>
      <c r="W18" s="602"/>
      <c r="X18" s="602"/>
      <c r="Y18" s="602"/>
      <c r="Z18" s="602"/>
    </row>
    <row r="19" spans="1:26" ht="12.75" customHeight="1" x14ac:dyDescent="0.25">
      <c r="A19" s="622"/>
      <c r="B19" s="609" t="s">
        <v>5</v>
      </c>
      <c r="C19" s="609" t="s">
        <v>6</v>
      </c>
      <c r="D19" s="609" t="s">
        <v>7</v>
      </c>
      <c r="E19" s="609" t="s">
        <v>8</v>
      </c>
      <c r="F19" s="609" t="s">
        <v>9</v>
      </c>
      <c r="G19" s="609" t="s">
        <v>10</v>
      </c>
      <c r="H19" s="609" t="s">
        <v>11</v>
      </c>
      <c r="I19" s="609" t="s">
        <v>12</v>
      </c>
      <c r="J19" s="609" t="s">
        <v>13</v>
      </c>
      <c r="K19" s="609" t="s">
        <v>14</v>
      </c>
      <c r="L19" s="609" t="s">
        <v>15</v>
      </c>
      <c r="M19" s="609" t="s">
        <v>16</v>
      </c>
      <c r="N19" s="609" t="s">
        <v>75</v>
      </c>
      <c r="O19" s="1192" t="s">
        <v>1070</v>
      </c>
      <c r="W19" s="602"/>
      <c r="X19" s="602"/>
      <c r="Y19" s="602"/>
      <c r="Z19" s="602"/>
    </row>
    <row r="20" spans="1:26" ht="12.75" customHeight="1" x14ac:dyDescent="0.25">
      <c r="A20" s="611" t="s">
        <v>368</v>
      </c>
      <c r="B20" s="612">
        <v>2.1700000000000001E-2</v>
      </c>
      <c r="C20" s="612">
        <v>2.138E-2</v>
      </c>
      <c r="D20" s="612">
        <v>2.0840000000000001E-2</v>
      </c>
      <c r="E20" s="612">
        <v>1.9970000000000002E-2</v>
      </c>
      <c r="F20" s="612">
        <v>1.951E-2</v>
      </c>
      <c r="G20" s="612">
        <v>1.916E-2</v>
      </c>
      <c r="H20" s="612">
        <v>1.8630000000000001E-2</v>
      </c>
      <c r="I20" s="612">
        <v>1.84E-2</v>
      </c>
      <c r="J20" s="612">
        <v>1.8380000000000001E-2</v>
      </c>
      <c r="K20" s="612">
        <v>1.9709999999999998E-2</v>
      </c>
      <c r="L20" s="612">
        <v>1.6920000000000001E-2</v>
      </c>
      <c r="M20" s="612">
        <v>1.6140000000000002E-2</v>
      </c>
      <c r="N20" s="612">
        <v>1.9228333333333333E-2</v>
      </c>
      <c r="W20" s="602"/>
      <c r="X20" s="602"/>
      <c r="Y20" s="602"/>
      <c r="Z20" s="602"/>
    </row>
    <row r="21" spans="1:26" ht="12.75" customHeight="1" x14ac:dyDescent="0.25">
      <c r="A21" s="613" t="s">
        <v>369</v>
      </c>
      <c r="B21" s="614">
        <v>2.1270000000000001E-2</v>
      </c>
      <c r="C21" s="614">
        <v>2.0830000000000001E-2</v>
      </c>
      <c r="D21" s="614">
        <v>2.0580000000000001E-2</v>
      </c>
      <c r="E21" s="614">
        <v>1.9449999999999999E-2</v>
      </c>
      <c r="F21" s="614">
        <v>1.8960000000000001E-2</v>
      </c>
      <c r="G21" s="614">
        <v>1.8249999999999999E-2</v>
      </c>
      <c r="H21" s="614">
        <v>1.8020000000000001E-2</v>
      </c>
      <c r="I21" s="614">
        <v>1.7610000000000001E-2</v>
      </c>
      <c r="J21" s="614">
        <v>1.754E-2</v>
      </c>
      <c r="K21" s="614">
        <v>1.968E-2</v>
      </c>
      <c r="L21" s="614">
        <v>1.6230000000000001E-2</v>
      </c>
      <c r="M21" s="615">
        <v>1.524E-2</v>
      </c>
      <c r="N21" s="614">
        <v>1.8638333333333333E-2</v>
      </c>
      <c r="Z21" s="602"/>
    </row>
    <row r="22" spans="1:26" ht="12.75" customHeight="1" x14ac:dyDescent="0.25">
      <c r="A22" s="613" t="s">
        <v>370</v>
      </c>
      <c r="B22" s="614">
        <v>2.2509999999999999E-2</v>
      </c>
      <c r="C22" s="614">
        <v>2.2970000000000001E-2</v>
      </c>
      <c r="D22" s="614">
        <v>2.2519999999999998E-2</v>
      </c>
      <c r="E22" s="614">
        <v>2.2079999999999999E-2</v>
      </c>
      <c r="F22" s="614">
        <v>2.1659999999999999E-2</v>
      </c>
      <c r="G22" s="614">
        <v>2.1420000000000002E-2</v>
      </c>
      <c r="H22" s="614">
        <v>2.146E-2</v>
      </c>
      <c r="I22" s="614">
        <v>2.1010000000000001E-2</v>
      </c>
      <c r="J22" s="614">
        <v>2.0619999999999999E-2</v>
      </c>
      <c r="K22" s="614">
        <v>2.0449999999999999E-2</v>
      </c>
      <c r="L22" s="614">
        <v>1.9859999999999999E-2</v>
      </c>
      <c r="M22" s="615">
        <v>1.8720000000000001E-2</v>
      </c>
      <c r="N22" s="614">
        <v>2.1273333333333335E-2</v>
      </c>
      <c r="O22" s="602"/>
      <c r="Z22" s="602"/>
    </row>
    <row r="23" spans="1:26" ht="12.75" customHeight="1" x14ac:dyDescent="0.25">
      <c r="A23" s="613" t="s">
        <v>371</v>
      </c>
      <c r="B23" s="614">
        <v>2.2610000000000002E-2</v>
      </c>
      <c r="C23" s="614">
        <v>2.1870000000000001E-2</v>
      </c>
      <c r="D23" s="614">
        <v>1.7780000000000001E-2</v>
      </c>
      <c r="E23" s="614">
        <v>1.8769999999999998E-2</v>
      </c>
      <c r="F23" s="614">
        <v>1.8450000000000001E-2</v>
      </c>
      <c r="G23" s="614">
        <v>2.1680000000000001E-2</v>
      </c>
      <c r="H23" s="614">
        <v>1.7239999999999998E-2</v>
      </c>
      <c r="I23" s="614">
        <v>1.882E-2</v>
      </c>
      <c r="J23" s="614">
        <v>1.9060000000000001E-2</v>
      </c>
      <c r="K23" s="614">
        <v>1.694E-2</v>
      </c>
      <c r="L23" s="614">
        <v>1.546E-2</v>
      </c>
      <c r="M23" s="615">
        <v>1.651E-2</v>
      </c>
      <c r="N23" s="614">
        <v>1.8765833333333336E-2</v>
      </c>
      <c r="O23" s="602"/>
      <c r="Z23" s="602"/>
    </row>
    <row r="24" spans="1:26" ht="12.75" customHeight="1" x14ac:dyDescent="0.25">
      <c r="A24" s="616" t="s">
        <v>372</v>
      </c>
      <c r="B24" s="617">
        <v>2.435E-2</v>
      </c>
      <c r="C24" s="617">
        <v>2.444E-2</v>
      </c>
      <c r="D24" s="617">
        <v>2.4500000000000001E-2</v>
      </c>
      <c r="E24" s="617">
        <v>2.4150000000000001E-2</v>
      </c>
      <c r="F24" s="617">
        <v>2.3769999999999999E-2</v>
      </c>
      <c r="G24" s="617">
        <v>2.3599999999999999E-2</v>
      </c>
      <c r="H24" s="617">
        <v>2.3259999999999999E-2</v>
      </c>
      <c r="I24" s="617">
        <v>2.2950000000000002E-2</v>
      </c>
      <c r="J24" s="617">
        <v>2.266E-2</v>
      </c>
      <c r="K24" s="617">
        <v>2.2429999999999999E-2</v>
      </c>
      <c r="L24" s="617">
        <v>1.9650000000000001E-2</v>
      </c>
      <c r="M24" s="618">
        <v>2.051E-2</v>
      </c>
      <c r="N24" s="617">
        <v>2.3022500000000001E-2</v>
      </c>
      <c r="O24" s="602"/>
      <c r="Z24" s="602"/>
    </row>
    <row r="25" spans="1:26" ht="12.75" customHeight="1" x14ac:dyDescent="0.25">
      <c r="A25" s="597" t="s">
        <v>361</v>
      </c>
      <c r="B25" s="602"/>
      <c r="C25" s="604"/>
      <c r="D25" s="605"/>
      <c r="E25" s="605"/>
      <c r="F25" s="605"/>
      <c r="G25" s="605"/>
      <c r="H25" s="605"/>
      <c r="I25" s="605"/>
      <c r="J25" s="605"/>
      <c r="K25" s="605"/>
      <c r="L25" s="605"/>
      <c r="M25" s="605"/>
      <c r="N25" s="602"/>
      <c r="O25" s="602"/>
      <c r="Z25" s="602"/>
    </row>
    <row r="26" spans="1:26" ht="12.75" customHeight="1" x14ac:dyDescent="0.25">
      <c r="A26" s="619" t="s">
        <v>373</v>
      </c>
      <c r="B26" s="602"/>
      <c r="C26" s="602"/>
      <c r="D26" s="602"/>
      <c r="E26" s="602"/>
      <c r="F26" s="602"/>
      <c r="G26" s="602"/>
      <c r="H26" s="602"/>
      <c r="I26" s="602"/>
      <c r="J26" s="602"/>
      <c r="K26" s="602"/>
      <c r="L26" s="602"/>
      <c r="M26" s="602"/>
      <c r="N26" s="602"/>
      <c r="Z26" s="602"/>
    </row>
    <row r="27" spans="1:26" ht="12.75" customHeight="1" x14ac:dyDescent="0.25">
      <c r="A27" s="602"/>
      <c r="B27" s="602"/>
      <c r="C27" s="604"/>
      <c r="D27" s="604"/>
      <c r="E27" s="604"/>
      <c r="F27" s="604"/>
      <c r="G27" s="604"/>
      <c r="H27" s="602"/>
      <c r="I27" s="602"/>
      <c r="J27" s="602"/>
      <c r="K27" s="621"/>
      <c r="L27" s="621"/>
      <c r="M27" s="621"/>
      <c r="N27" s="621"/>
      <c r="Z27" s="602"/>
    </row>
    <row r="28" spans="1:26" ht="12.75" customHeight="1" x14ac:dyDescent="0.25">
      <c r="A28" s="602"/>
      <c r="B28" s="602"/>
      <c r="C28" s="602"/>
      <c r="D28" s="602"/>
      <c r="E28" s="602"/>
      <c r="F28" s="602"/>
      <c r="G28" s="602"/>
      <c r="H28" s="602"/>
      <c r="I28" s="602"/>
      <c r="J28" s="602"/>
      <c r="K28" s="602"/>
      <c r="L28" s="602"/>
      <c r="M28" s="602"/>
      <c r="N28" s="602"/>
      <c r="Z28" s="602"/>
    </row>
    <row r="29" spans="1:26" ht="12.75" customHeight="1" x14ac:dyDescent="0.25">
      <c r="A29" s="602"/>
      <c r="B29" s="602"/>
      <c r="C29" s="602"/>
      <c r="D29" s="602"/>
      <c r="E29" s="602"/>
      <c r="F29" s="602"/>
      <c r="G29" s="602"/>
      <c r="H29" s="602"/>
      <c r="I29" s="602"/>
      <c r="J29" s="602"/>
      <c r="K29" s="602"/>
      <c r="L29" s="602"/>
      <c r="M29" s="602"/>
      <c r="N29" s="602"/>
      <c r="Z29" s="602"/>
    </row>
    <row r="30" spans="1:26" x14ac:dyDescent="0.25">
      <c r="A30" s="1303" t="s">
        <v>375</v>
      </c>
      <c r="B30" s="1304"/>
      <c r="C30" s="1304"/>
      <c r="D30" s="1304"/>
      <c r="E30" s="1304"/>
      <c r="F30" s="1304"/>
      <c r="G30" s="1304"/>
      <c r="H30" s="1304"/>
      <c r="I30" s="1304"/>
      <c r="J30" s="1304"/>
      <c r="K30" s="1304"/>
      <c r="L30" s="1304"/>
      <c r="M30" s="1304"/>
      <c r="N30" s="1304"/>
      <c r="O30" s="1304"/>
      <c r="Z30" s="602"/>
    </row>
    <row r="31" spans="1:26" ht="12.75" customHeight="1" x14ac:dyDescent="0.25">
      <c r="A31" s="1303" t="s">
        <v>366</v>
      </c>
      <c r="B31" s="1304"/>
      <c r="C31" s="1304"/>
      <c r="D31" s="1304"/>
      <c r="E31" s="1304"/>
      <c r="F31" s="1304"/>
      <c r="G31" s="1304"/>
      <c r="H31" s="1304"/>
      <c r="I31" s="1304"/>
      <c r="J31" s="1304"/>
      <c r="K31" s="1304"/>
      <c r="L31" s="1304"/>
      <c r="M31" s="1304"/>
      <c r="N31" s="1304"/>
      <c r="O31" s="1304"/>
      <c r="W31" s="602"/>
      <c r="X31" s="602"/>
      <c r="Y31" s="602"/>
      <c r="Z31" s="602"/>
    </row>
    <row r="32" spans="1:26" ht="12.75" customHeight="1" x14ac:dyDescent="0.25">
      <c r="A32" s="1305" t="s">
        <v>367</v>
      </c>
      <c r="B32" s="1306"/>
      <c r="C32" s="1306"/>
      <c r="D32" s="1306"/>
      <c r="E32" s="1306"/>
      <c r="F32" s="1306"/>
      <c r="G32" s="1306"/>
      <c r="H32" s="1306"/>
      <c r="I32" s="1306"/>
      <c r="J32" s="1306"/>
      <c r="K32" s="1306"/>
      <c r="L32" s="1306"/>
      <c r="M32" s="1306"/>
      <c r="N32" s="1306"/>
      <c r="O32" s="1306"/>
      <c r="W32" s="602"/>
      <c r="X32" s="602"/>
      <c r="Y32" s="602"/>
      <c r="Z32" s="602"/>
    </row>
    <row r="33" spans="1:26" ht="12.75" customHeight="1" x14ac:dyDescent="0.25">
      <c r="A33" s="602"/>
      <c r="B33" s="604"/>
      <c r="C33" s="604"/>
      <c r="D33" s="604"/>
      <c r="E33" s="604"/>
      <c r="F33" s="604"/>
      <c r="G33" s="606"/>
      <c r="H33" s="605"/>
      <c r="I33" s="605"/>
      <c r="J33" s="605"/>
      <c r="K33" s="605"/>
      <c r="L33" s="606"/>
      <c r="M33" s="607"/>
      <c r="N33" s="607"/>
      <c r="O33" s="607"/>
      <c r="W33" s="602"/>
      <c r="X33" s="602"/>
      <c r="Y33" s="602"/>
      <c r="Z33" s="602"/>
    </row>
    <row r="34" spans="1:26" ht="12.75" customHeight="1" x14ac:dyDescent="0.25">
      <c r="A34" s="622"/>
      <c r="B34" s="609" t="s">
        <v>5</v>
      </c>
      <c r="C34" s="609" t="s">
        <v>6</v>
      </c>
      <c r="D34" s="609" t="s">
        <v>7</v>
      </c>
      <c r="E34" s="609" t="s">
        <v>8</v>
      </c>
      <c r="F34" s="609" t="s">
        <v>9</v>
      </c>
      <c r="G34" s="609" t="s">
        <v>10</v>
      </c>
      <c r="H34" s="609" t="s">
        <v>11</v>
      </c>
      <c r="I34" s="609" t="s">
        <v>12</v>
      </c>
      <c r="J34" s="609" t="s">
        <v>13</v>
      </c>
      <c r="K34" s="609" t="s">
        <v>14</v>
      </c>
      <c r="L34" s="609" t="s">
        <v>15</v>
      </c>
      <c r="M34" s="609" t="s">
        <v>16</v>
      </c>
      <c r="N34" s="609" t="s">
        <v>75</v>
      </c>
      <c r="O34" s="1192" t="s">
        <v>1070</v>
      </c>
      <c r="W34" s="602"/>
      <c r="X34" s="602"/>
      <c r="Y34" s="602"/>
      <c r="Z34" s="602"/>
    </row>
    <row r="35" spans="1:26" ht="12.75" customHeight="1" x14ac:dyDescent="0.25">
      <c r="A35" s="611" t="s">
        <v>368</v>
      </c>
      <c r="B35" s="612">
        <v>1.7139999999999999E-2</v>
      </c>
      <c r="C35" s="612">
        <v>1.7309999999999999E-2</v>
      </c>
      <c r="D35" s="612">
        <v>1.736E-2</v>
      </c>
      <c r="E35" s="612">
        <v>1.7069999999999998E-2</v>
      </c>
      <c r="F35" s="612">
        <v>1.7080000000000001E-2</v>
      </c>
      <c r="G35" s="612">
        <v>1.6879999999999999E-2</v>
      </c>
      <c r="H35" s="612">
        <v>1.6369999999999999E-2</v>
      </c>
      <c r="I35" s="612">
        <v>1.6310000000000002E-2</v>
      </c>
      <c r="J35" s="612">
        <v>1.5959999999999998E-2</v>
      </c>
      <c r="K35" s="612">
        <v>1.5730000000000001E-2</v>
      </c>
      <c r="L35" s="612">
        <v>1.495E-2</v>
      </c>
      <c r="M35" s="612">
        <v>1.487E-2</v>
      </c>
      <c r="N35" s="612">
        <v>1.6419166666666662E-2</v>
      </c>
      <c r="W35" s="602"/>
      <c r="X35" s="602"/>
      <c r="Y35" s="602"/>
      <c r="Z35" s="602"/>
    </row>
    <row r="36" spans="1:26" ht="12.75" customHeight="1" x14ac:dyDescent="0.25">
      <c r="A36" s="613" t="s">
        <v>369</v>
      </c>
      <c r="B36" s="614">
        <v>1.6279999999999999E-2</v>
      </c>
      <c r="C36" s="614">
        <v>1.618E-2</v>
      </c>
      <c r="D36" s="614">
        <v>1.644E-2</v>
      </c>
      <c r="E36" s="614">
        <v>1.6E-2</v>
      </c>
      <c r="F36" s="614">
        <v>1.618E-2</v>
      </c>
      <c r="G36" s="614">
        <v>1.6129999999999999E-2</v>
      </c>
      <c r="H36" s="614">
        <v>1.5900000000000001E-2</v>
      </c>
      <c r="I36" s="614">
        <v>1.5980000000000001E-2</v>
      </c>
      <c r="J36" s="614">
        <v>1.5610000000000001E-2</v>
      </c>
      <c r="K36" s="614">
        <v>1.512E-2</v>
      </c>
      <c r="L36" s="614">
        <v>1.336E-2</v>
      </c>
      <c r="M36" s="615">
        <v>1.3390000000000001E-2</v>
      </c>
      <c r="N36" s="614">
        <v>1.5547500000000001E-2</v>
      </c>
      <c r="O36" s="602"/>
      <c r="W36" s="602"/>
      <c r="X36" s="602"/>
      <c r="Y36" s="602"/>
      <c r="Z36" s="602"/>
    </row>
    <row r="37" spans="1:26" ht="12.75" customHeight="1" x14ac:dyDescent="0.25">
      <c r="A37" s="613" t="s">
        <v>370</v>
      </c>
      <c r="B37" s="614">
        <v>1.77E-2</v>
      </c>
      <c r="C37" s="614">
        <v>1.7909999999999999E-2</v>
      </c>
      <c r="D37" s="614">
        <v>1.8030000000000001E-2</v>
      </c>
      <c r="E37" s="614">
        <v>1.77E-2</v>
      </c>
      <c r="F37" s="614">
        <v>1.7399999999999999E-2</v>
      </c>
      <c r="G37" s="614">
        <v>1.7309999999999999E-2</v>
      </c>
      <c r="H37" s="614">
        <v>1.7000000000000001E-2</v>
      </c>
      <c r="I37" s="614">
        <v>1.6719999999999999E-2</v>
      </c>
      <c r="J37" s="614">
        <v>1.653E-2</v>
      </c>
      <c r="K37" s="614">
        <v>1.634E-2</v>
      </c>
      <c r="L37" s="614">
        <v>1.6080000000000001E-2</v>
      </c>
      <c r="M37" s="615">
        <v>1.537E-2</v>
      </c>
      <c r="N37" s="614">
        <v>1.7007499999999998E-2</v>
      </c>
      <c r="O37" s="602"/>
      <c r="W37" s="602"/>
      <c r="X37" s="602"/>
      <c r="Y37" s="602"/>
      <c r="Z37" s="602"/>
    </row>
    <row r="38" spans="1:26" ht="12.75" customHeight="1" x14ac:dyDescent="0.25">
      <c r="A38" s="613" t="s">
        <v>371</v>
      </c>
      <c r="B38" s="614">
        <v>1.746E-2</v>
      </c>
      <c r="C38" s="614">
        <v>1.7659999999999999E-2</v>
      </c>
      <c r="D38" s="614">
        <v>1.7520000000000001E-2</v>
      </c>
      <c r="E38" s="614">
        <v>1.746E-2</v>
      </c>
      <c r="F38" s="614">
        <v>1.745E-2</v>
      </c>
      <c r="G38" s="614">
        <v>1.738E-2</v>
      </c>
      <c r="H38" s="614">
        <v>1.643E-2</v>
      </c>
      <c r="I38" s="614">
        <v>1.6310000000000002E-2</v>
      </c>
      <c r="J38" s="614">
        <v>1.6119999999999999E-2</v>
      </c>
      <c r="K38" s="614">
        <v>1.5740000000000001E-2</v>
      </c>
      <c r="L38" s="614">
        <v>1.537E-2</v>
      </c>
      <c r="M38" s="615">
        <v>1.538E-2</v>
      </c>
      <c r="N38" s="614">
        <v>1.669E-2</v>
      </c>
      <c r="W38" s="602"/>
      <c r="X38" s="602"/>
      <c r="Y38" s="602"/>
      <c r="Z38" s="602"/>
    </row>
    <row r="39" spans="1:26" ht="12.75" customHeight="1" x14ac:dyDescent="0.25">
      <c r="A39" s="616" t="s">
        <v>372</v>
      </c>
      <c r="B39" s="617">
        <v>1.6969999999999999E-2</v>
      </c>
      <c r="C39" s="617">
        <v>1.7479999999999999E-2</v>
      </c>
      <c r="D39" s="617">
        <v>1.771E-2</v>
      </c>
      <c r="E39" s="617">
        <v>1.7489999999999999E-2</v>
      </c>
      <c r="F39" s="617">
        <v>1.7180000000000001E-2</v>
      </c>
      <c r="G39" s="617">
        <v>1.6119999999999999E-2</v>
      </c>
      <c r="H39" s="617">
        <v>1.627E-2</v>
      </c>
      <c r="I39" s="617">
        <v>1.6410000000000001E-2</v>
      </c>
      <c r="J39" s="617">
        <v>1.5299999999999999E-2</v>
      </c>
      <c r="K39" s="617">
        <v>1.584E-2</v>
      </c>
      <c r="L39" s="617">
        <v>1.455E-2</v>
      </c>
      <c r="M39" s="618">
        <v>1.4840000000000001E-2</v>
      </c>
      <c r="N39" s="617">
        <v>1.6346666666666666E-2</v>
      </c>
      <c r="O39" s="602"/>
      <c r="W39" s="602"/>
      <c r="X39" s="602"/>
      <c r="Y39" s="602"/>
      <c r="Z39" s="602"/>
    </row>
    <row r="40" spans="1:26" ht="12.75" customHeight="1" x14ac:dyDescent="0.25">
      <c r="A40" s="597" t="s">
        <v>361</v>
      </c>
      <c r="B40" s="602"/>
      <c r="C40" s="604"/>
      <c r="D40" s="604"/>
      <c r="E40" s="604"/>
      <c r="F40" s="604"/>
      <c r="G40" s="604"/>
      <c r="H40" s="606"/>
      <c r="I40" s="605"/>
      <c r="J40" s="605"/>
      <c r="K40" s="604"/>
      <c r="L40" s="604"/>
      <c r="M40" s="604"/>
      <c r="N40" s="602"/>
      <c r="O40" s="574"/>
      <c r="W40" s="602"/>
      <c r="X40" s="602"/>
      <c r="Y40" s="602"/>
      <c r="Z40" s="602"/>
    </row>
    <row r="41" spans="1:26" ht="12.75" customHeight="1" x14ac:dyDescent="0.25">
      <c r="A41" s="619" t="s">
        <v>373</v>
      </c>
      <c r="B41" s="602"/>
      <c r="C41" s="602"/>
      <c r="D41" s="602"/>
      <c r="E41" s="602"/>
      <c r="F41" s="621"/>
      <c r="G41" s="621"/>
      <c r="H41" s="621"/>
      <c r="I41" s="621"/>
      <c r="J41" s="602"/>
      <c r="K41" s="621"/>
      <c r="L41" s="602"/>
      <c r="M41" s="602"/>
      <c r="N41" s="602"/>
      <c r="O41" s="602"/>
      <c r="W41" s="602"/>
      <c r="X41" s="602"/>
      <c r="Y41" s="602"/>
      <c r="Z41" s="602"/>
    </row>
    <row r="42" spans="1:26" ht="12.75" customHeight="1" x14ac:dyDescent="0.25">
      <c r="A42" s="602"/>
      <c r="B42" s="602"/>
      <c r="C42" s="602"/>
      <c r="D42" s="602"/>
      <c r="E42" s="602"/>
      <c r="F42" s="602"/>
      <c r="G42" s="602"/>
      <c r="H42" s="602"/>
      <c r="I42" s="602"/>
      <c r="J42" s="602"/>
      <c r="K42" s="621"/>
      <c r="L42" s="602"/>
      <c r="M42" s="602"/>
      <c r="N42" s="602"/>
      <c r="O42" s="602"/>
      <c r="W42" s="602"/>
      <c r="X42" s="602"/>
      <c r="Y42" s="602"/>
      <c r="Z42" s="602"/>
    </row>
    <row r="43" spans="1:26" ht="12.75" customHeight="1" x14ac:dyDescent="0.25">
      <c r="A43" s="602"/>
      <c r="B43" s="602"/>
      <c r="C43" s="602"/>
      <c r="D43" s="602"/>
      <c r="E43" s="602"/>
      <c r="F43" s="602"/>
      <c r="M43" s="621"/>
      <c r="N43" s="621"/>
      <c r="O43" s="621"/>
      <c r="W43" s="602"/>
      <c r="X43" s="602"/>
      <c r="Y43" s="602"/>
      <c r="Z43" s="602"/>
    </row>
    <row r="44" spans="1:26" ht="12.75" customHeight="1" x14ac:dyDescent="0.25">
      <c r="A44" s="602"/>
      <c r="B44" s="602"/>
      <c r="C44" s="602"/>
      <c r="D44" s="602"/>
      <c r="E44" s="602"/>
      <c r="M44" s="602"/>
      <c r="N44" s="602"/>
      <c r="O44" s="602"/>
      <c r="W44" s="602"/>
      <c r="X44" s="602"/>
      <c r="Y44" s="602"/>
      <c r="Z44" s="602"/>
    </row>
    <row r="45" spans="1:26" ht="12.75" customHeight="1" x14ac:dyDescent="0.25">
      <c r="A45" s="602"/>
      <c r="B45" s="602"/>
      <c r="C45" s="602"/>
      <c r="D45" s="602"/>
      <c r="E45" s="602"/>
      <c r="F45" s="602"/>
      <c r="W45" s="602"/>
      <c r="X45" s="602"/>
      <c r="Y45" s="602"/>
      <c r="Z45" s="602"/>
    </row>
    <row r="46" spans="1:26" ht="12.75" customHeight="1" x14ac:dyDescent="0.25">
      <c r="A46" s="602"/>
      <c r="B46" s="602"/>
      <c r="C46" s="602"/>
      <c r="D46" s="602"/>
      <c r="E46" s="602"/>
      <c r="F46" s="602"/>
      <c r="M46" s="602"/>
      <c r="N46" s="602"/>
      <c r="O46" s="602"/>
      <c r="W46" s="602"/>
      <c r="X46" s="602"/>
      <c r="Y46" s="602"/>
      <c r="Z46" s="602"/>
    </row>
    <row r="47" spans="1:26" ht="12.75" customHeight="1" x14ac:dyDescent="0.25">
      <c r="A47" s="602"/>
      <c r="B47" s="602"/>
      <c r="C47" s="602"/>
      <c r="D47" s="602"/>
      <c r="E47" s="602"/>
      <c r="F47" s="602"/>
      <c r="G47" s="602"/>
      <c r="H47" s="602"/>
      <c r="I47" s="602"/>
      <c r="J47" s="602"/>
      <c r="K47" s="602"/>
      <c r="L47" s="602"/>
      <c r="M47" s="602"/>
      <c r="N47" s="602"/>
      <c r="O47" s="602"/>
      <c r="W47" s="602"/>
      <c r="X47" s="602"/>
      <c r="Y47" s="602"/>
      <c r="Z47" s="602"/>
    </row>
    <row r="48" spans="1:26" ht="12.75" customHeight="1" x14ac:dyDescent="0.25">
      <c r="A48" s="602"/>
      <c r="B48" s="602"/>
      <c r="C48" s="602"/>
      <c r="D48" s="602"/>
      <c r="E48" s="602"/>
      <c r="F48" s="602"/>
      <c r="G48" s="602"/>
      <c r="H48" s="602"/>
      <c r="I48" s="602"/>
      <c r="J48" s="602"/>
      <c r="K48" s="602"/>
      <c r="L48" s="602"/>
      <c r="M48" s="602"/>
      <c r="N48" s="602"/>
      <c r="O48" s="602"/>
      <c r="P48" s="602"/>
      <c r="Q48" s="602"/>
      <c r="R48" s="602"/>
      <c r="S48" s="602"/>
      <c r="T48" s="602"/>
      <c r="U48" s="602"/>
      <c r="V48" s="602"/>
      <c r="W48" s="602"/>
      <c r="X48" s="602"/>
      <c r="Y48" s="602"/>
      <c r="Z48" s="602"/>
    </row>
    <row r="49" spans="1:26" ht="12.75" customHeight="1" x14ac:dyDescent="0.25">
      <c r="A49" s="602"/>
      <c r="B49" s="602"/>
      <c r="C49" s="602"/>
      <c r="D49" s="602"/>
      <c r="E49" s="602"/>
      <c r="F49" s="602"/>
      <c r="G49" s="602"/>
      <c r="H49" s="602"/>
      <c r="I49" s="602"/>
      <c r="J49" s="602"/>
      <c r="K49" s="602"/>
      <c r="L49" s="602"/>
      <c r="M49" s="602"/>
      <c r="N49" s="602"/>
      <c r="O49" s="602"/>
      <c r="P49" s="602"/>
      <c r="Q49" s="602"/>
      <c r="R49" s="602"/>
      <c r="S49" s="602"/>
      <c r="T49" s="602"/>
      <c r="U49" s="602"/>
      <c r="V49" s="602"/>
      <c r="W49" s="602"/>
      <c r="X49" s="602"/>
      <c r="Y49" s="602"/>
      <c r="Z49" s="602"/>
    </row>
    <row r="50" spans="1:26" ht="12.75" customHeight="1" x14ac:dyDescent="0.25">
      <c r="A50" s="602"/>
      <c r="B50" s="602"/>
      <c r="C50" s="602"/>
      <c r="D50" s="602"/>
      <c r="E50" s="602"/>
      <c r="F50" s="602"/>
      <c r="G50" s="602"/>
      <c r="H50" s="602"/>
      <c r="I50" s="602"/>
      <c r="J50" s="602"/>
      <c r="K50" s="602"/>
      <c r="L50" s="602"/>
      <c r="M50" s="602"/>
      <c r="N50" s="602"/>
      <c r="O50" s="602"/>
      <c r="P50" s="602"/>
      <c r="Q50" s="602"/>
      <c r="R50" s="602"/>
      <c r="S50" s="602"/>
      <c r="T50" s="602"/>
      <c r="U50" s="602"/>
      <c r="V50" s="602"/>
      <c r="W50" s="602"/>
      <c r="X50" s="602"/>
      <c r="Y50" s="602"/>
      <c r="Z50" s="602"/>
    </row>
    <row r="51" spans="1:26" ht="12.75" customHeight="1" x14ac:dyDescent="0.25">
      <c r="A51" s="602"/>
      <c r="B51" s="602"/>
      <c r="C51" s="602"/>
      <c r="D51" s="602"/>
      <c r="E51" s="602"/>
      <c r="F51" s="602"/>
      <c r="G51" s="602"/>
      <c r="H51" s="602"/>
      <c r="I51" s="602"/>
      <c r="J51" s="602"/>
      <c r="K51" s="602"/>
      <c r="L51" s="602"/>
      <c r="M51" s="602"/>
      <c r="N51" s="602"/>
      <c r="O51" s="602"/>
      <c r="P51" s="602"/>
      <c r="Q51" s="602"/>
      <c r="R51" s="602"/>
      <c r="S51" s="602"/>
      <c r="T51" s="602"/>
      <c r="U51" s="602"/>
      <c r="V51" s="602"/>
      <c r="W51" s="602"/>
      <c r="X51" s="602"/>
      <c r="Y51" s="602"/>
      <c r="Z51" s="602"/>
    </row>
    <row r="52" spans="1:26" ht="12.75" customHeight="1" x14ac:dyDescent="0.25">
      <c r="A52" s="602"/>
      <c r="B52" s="602"/>
      <c r="C52" s="602"/>
      <c r="D52" s="602"/>
      <c r="E52" s="602"/>
      <c r="F52" s="602"/>
      <c r="G52" s="602"/>
      <c r="H52" s="602"/>
      <c r="I52" s="602"/>
      <c r="J52" s="602"/>
      <c r="K52" s="602"/>
      <c r="L52" s="602"/>
      <c r="M52" s="602"/>
      <c r="N52" s="602"/>
      <c r="O52" s="602"/>
      <c r="P52" s="602"/>
      <c r="Q52" s="602"/>
      <c r="R52" s="602"/>
      <c r="S52" s="602"/>
      <c r="T52" s="602"/>
      <c r="U52" s="602"/>
      <c r="V52" s="602"/>
      <c r="W52" s="602"/>
      <c r="X52" s="602"/>
      <c r="Y52" s="602"/>
      <c r="Z52" s="602"/>
    </row>
    <row r="53" spans="1:26" ht="12.75" customHeight="1" x14ac:dyDescent="0.25">
      <c r="A53" s="602"/>
      <c r="B53" s="602"/>
      <c r="C53" s="602"/>
      <c r="D53" s="602"/>
      <c r="E53" s="602"/>
      <c r="F53" s="602"/>
      <c r="G53" s="602"/>
      <c r="H53" s="602"/>
      <c r="I53" s="602"/>
      <c r="J53" s="602"/>
      <c r="K53" s="602"/>
      <c r="L53" s="602"/>
      <c r="M53" s="602"/>
      <c r="N53" s="602"/>
      <c r="O53" s="602"/>
      <c r="P53" s="602"/>
      <c r="Q53" s="602"/>
      <c r="R53" s="602"/>
      <c r="S53" s="602"/>
      <c r="T53" s="602"/>
      <c r="U53" s="602"/>
      <c r="V53" s="602"/>
      <c r="W53" s="602"/>
      <c r="X53" s="602"/>
      <c r="Y53" s="602"/>
      <c r="Z53" s="602"/>
    </row>
    <row r="54" spans="1:26" ht="12.75" customHeight="1" x14ac:dyDescent="0.25">
      <c r="A54" s="602"/>
      <c r="B54" s="602"/>
      <c r="C54" s="602"/>
      <c r="D54" s="602"/>
      <c r="E54" s="602"/>
      <c r="F54" s="602"/>
      <c r="G54" s="602"/>
      <c r="H54" s="602"/>
      <c r="I54" s="602"/>
      <c r="J54" s="602"/>
      <c r="K54" s="602"/>
      <c r="L54" s="602"/>
      <c r="M54" s="602"/>
      <c r="N54" s="602"/>
      <c r="O54" s="602"/>
      <c r="P54" s="602"/>
      <c r="Q54" s="602"/>
      <c r="R54" s="602"/>
      <c r="S54" s="602"/>
      <c r="T54" s="602"/>
      <c r="U54" s="602"/>
      <c r="V54" s="602"/>
      <c r="W54" s="602"/>
      <c r="X54" s="602"/>
      <c r="Y54" s="602"/>
      <c r="Z54" s="602"/>
    </row>
    <row r="55" spans="1:26" ht="12.75" customHeight="1" x14ac:dyDescent="0.25">
      <c r="A55" s="602"/>
      <c r="B55" s="602"/>
      <c r="C55" s="602"/>
      <c r="D55" s="602"/>
      <c r="E55" s="602"/>
      <c r="F55" s="602"/>
      <c r="G55" s="602"/>
      <c r="H55" s="602"/>
      <c r="I55" s="602"/>
      <c r="J55" s="602"/>
      <c r="K55" s="602"/>
      <c r="L55" s="602"/>
      <c r="M55" s="602"/>
      <c r="N55" s="602"/>
      <c r="O55" s="602"/>
      <c r="P55" s="602"/>
      <c r="Q55" s="602"/>
      <c r="R55" s="602"/>
      <c r="S55" s="602"/>
      <c r="T55" s="602"/>
      <c r="U55" s="602"/>
      <c r="V55" s="602"/>
      <c r="W55" s="602"/>
      <c r="X55" s="602"/>
      <c r="Y55" s="602"/>
      <c r="Z55" s="602"/>
    </row>
    <row r="56" spans="1:26" ht="12.75" customHeight="1" x14ac:dyDescent="0.25">
      <c r="A56" s="602"/>
      <c r="B56" s="602"/>
      <c r="C56" s="602"/>
      <c r="D56" s="602"/>
      <c r="E56" s="602"/>
      <c r="F56" s="602"/>
      <c r="G56" s="602"/>
      <c r="H56" s="602"/>
      <c r="I56" s="602"/>
      <c r="J56" s="602"/>
      <c r="K56" s="602"/>
      <c r="L56" s="602"/>
      <c r="M56" s="602"/>
      <c r="N56" s="602"/>
      <c r="O56" s="602"/>
      <c r="P56" s="602"/>
      <c r="Q56" s="602"/>
      <c r="R56" s="602"/>
      <c r="S56" s="602"/>
      <c r="T56" s="602"/>
      <c r="U56" s="602"/>
      <c r="V56" s="602"/>
      <c r="W56" s="602"/>
      <c r="X56" s="602"/>
      <c r="Y56" s="602"/>
      <c r="Z56" s="602"/>
    </row>
    <row r="57" spans="1:26" ht="12.75" customHeight="1" x14ac:dyDescent="0.25">
      <c r="A57" s="602"/>
      <c r="B57" s="602"/>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row>
    <row r="58" spans="1:26" ht="12.75" customHeight="1" x14ac:dyDescent="0.25">
      <c r="A58" s="602"/>
      <c r="B58" s="602"/>
      <c r="C58" s="602"/>
      <c r="D58" s="602"/>
      <c r="E58" s="602"/>
      <c r="F58" s="602"/>
      <c r="G58" s="602"/>
      <c r="H58" s="602"/>
      <c r="I58" s="602"/>
      <c r="J58" s="602"/>
      <c r="K58" s="602"/>
      <c r="L58" s="602"/>
      <c r="M58" s="602"/>
      <c r="N58" s="602"/>
      <c r="O58" s="602"/>
      <c r="P58" s="602"/>
      <c r="Q58" s="602"/>
      <c r="R58" s="602"/>
      <c r="S58" s="602"/>
      <c r="T58" s="602"/>
      <c r="U58" s="602"/>
      <c r="V58" s="602"/>
      <c r="W58" s="602"/>
      <c r="X58" s="602"/>
      <c r="Y58" s="602"/>
      <c r="Z58" s="602"/>
    </row>
    <row r="59" spans="1:26" ht="12.75" customHeight="1" x14ac:dyDescent="0.25">
      <c r="A59" s="602"/>
      <c r="B59" s="602"/>
      <c r="C59" s="602"/>
      <c r="D59" s="602"/>
      <c r="E59" s="602"/>
      <c r="F59" s="602"/>
      <c r="G59" s="602"/>
      <c r="H59" s="602"/>
      <c r="I59" s="602"/>
      <c r="J59" s="602"/>
      <c r="K59" s="602"/>
      <c r="L59" s="602"/>
      <c r="M59" s="602"/>
      <c r="N59" s="602"/>
      <c r="O59" s="602"/>
      <c r="P59" s="602"/>
      <c r="Q59" s="602"/>
      <c r="R59" s="602"/>
      <c r="S59" s="602"/>
      <c r="T59" s="602"/>
      <c r="U59" s="602"/>
      <c r="V59" s="602"/>
      <c r="W59" s="602"/>
      <c r="X59" s="602"/>
      <c r="Y59" s="602"/>
      <c r="Z59" s="602"/>
    </row>
    <row r="60" spans="1:26" ht="12.75" customHeight="1" x14ac:dyDescent="0.25">
      <c r="A60" s="602"/>
      <c r="B60" s="602"/>
      <c r="C60" s="602"/>
      <c r="D60" s="602"/>
      <c r="E60" s="602"/>
      <c r="F60" s="602"/>
      <c r="G60" s="602"/>
      <c r="H60" s="602"/>
      <c r="I60" s="602"/>
      <c r="J60" s="602"/>
      <c r="K60" s="602"/>
      <c r="L60" s="602"/>
      <c r="M60" s="602"/>
      <c r="N60" s="602"/>
      <c r="O60" s="602"/>
      <c r="P60" s="602"/>
      <c r="Q60" s="602"/>
      <c r="R60" s="602"/>
      <c r="S60" s="602"/>
      <c r="T60" s="602"/>
      <c r="U60" s="602"/>
      <c r="V60" s="602"/>
      <c r="W60" s="602"/>
      <c r="X60" s="602"/>
      <c r="Y60" s="602"/>
      <c r="Z60" s="602"/>
    </row>
    <row r="61" spans="1:26" ht="12.75" customHeight="1" x14ac:dyDescent="0.25">
      <c r="A61" s="602"/>
      <c r="B61" s="602"/>
      <c r="C61" s="602"/>
      <c r="D61" s="602"/>
      <c r="E61" s="602"/>
      <c r="F61" s="602"/>
      <c r="G61" s="602"/>
      <c r="H61" s="602"/>
      <c r="I61" s="602"/>
      <c r="J61" s="602"/>
      <c r="K61" s="602"/>
      <c r="L61" s="602"/>
      <c r="M61" s="602"/>
      <c r="N61" s="602"/>
      <c r="O61" s="602"/>
      <c r="P61" s="602"/>
      <c r="Q61" s="602"/>
      <c r="R61" s="602"/>
      <c r="S61" s="602"/>
      <c r="T61" s="602"/>
      <c r="U61" s="602"/>
      <c r="V61" s="602"/>
      <c r="W61" s="602"/>
      <c r="X61" s="602"/>
      <c r="Y61" s="602"/>
      <c r="Z61" s="602"/>
    </row>
    <row r="62" spans="1:26" ht="12.75" customHeight="1" x14ac:dyDescent="0.25">
      <c r="A62" s="602"/>
      <c r="B62" s="602"/>
      <c r="C62" s="602"/>
      <c r="D62" s="602"/>
      <c r="E62" s="602"/>
      <c r="F62" s="602"/>
      <c r="G62" s="602"/>
      <c r="H62" s="602"/>
      <c r="I62" s="602"/>
      <c r="J62" s="602"/>
      <c r="K62" s="602"/>
      <c r="L62" s="602"/>
      <c r="M62" s="602"/>
      <c r="N62" s="602"/>
      <c r="O62" s="602"/>
      <c r="P62" s="602"/>
      <c r="Q62" s="602"/>
      <c r="R62" s="602"/>
      <c r="S62" s="602"/>
      <c r="T62" s="602"/>
      <c r="U62" s="602"/>
      <c r="V62" s="602"/>
      <c r="W62" s="602"/>
      <c r="X62" s="602"/>
      <c r="Y62" s="602"/>
      <c r="Z62" s="602"/>
    </row>
    <row r="63" spans="1:26" ht="12.75" customHeight="1" x14ac:dyDescent="0.25">
      <c r="A63" s="602"/>
      <c r="B63" s="602"/>
      <c r="C63" s="602"/>
      <c r="D63" s="602"/>
      <c r="E63" s="602"/>
      <c r="F63" s="602"/>
      <c r="G63" s="602"/>
      <c r="H63" s="602"/>
      <c r="I63" s="602"/>
      <c r="J63" s="602"/>
      <c r="K63" s="602"/>
      <c r="L63" s="602"/>
      <c r="M63" s="602"/>
      <c r="N63" s="602"/>
      <c r="O63" s="602"/>
      <c r="P63" s="602"/>
      <c r="Q63" s="602"/>
      <c r="R63" s="602"/>
      <c r="S63" s="602"/>
      <c r="T63" s="602"/>
      <c r="U63" s="602"/>
      <c r="V63" s="602"/>
      <c r="W63" s="602"/>
      <c r="X63" s="602"/>
      <c r="Y63" s="602"/>
      <c r="Z63" s="602"/>
    </row>
    <row r="64" spans="1:26" ht="12.75" customHeight="1" x14ac:dyDescent="0.25">
      <c r="A64" s="602"/>
      <c r="B64" s="602"/>
      <c r="C64" s="602"/>
      <c r="D64" s="602"/>
      <c r="E64" s="602"/>
      <c r="F64" s="602"/>
      <c r="G64" s="602"/>
      <c r="H64" s="602"/>
      <c r="I64" s="602"/>
      <c r="J64" s="602"/>
      <c r="K64" s="602"/>
      <c r="L64" s="602"/>
      <c r="M64" s="602"/>
      <c r="N64" s="602"/>
      <c r="O64" s="602"/>
      <c r="P64" s="602"/>
      <c r="Q64" s="602"/>
      <c r="R64" s="602"/>
      <c r="S64" s="602"/>
      <c r="T64" s="602"/>
      <c r="U64" s="602"/>
      <c r="V64" s="602"/>
      <c r="W64" s="602"/>
      <c r="X64" s="602"/>
      <c r="Y64" s="602"/>
      <c r="Z64" s="602"/>
    </row>
    <row r="65" spans="1:26" ht="12.75" customHeight="1" x14ac:dyDescent="0.25">
      <c r="A65" s="602"/>
      <c r="B65" s="602"/>
      <c r="C65" s="602"/>
      <c r="D65" s="602"/>
      <c r="E65" s="602"/>
      <c r="F65" s="602"/>
      <c r="G65" s="602"/>
      <c r="H65" s="602"/>
      <c r="I65" s="602"/>
      <c r="J65" s="602"/>
      <c r="K65" s="602"/>
      <c r="L65" s="602"/>
      <c r="M65" s="602"/>
      <c r="N65" s="602"/>
      <c r="O65" s="602"/>
      <c r="P65" s="602"/>
      <c r="Q65" s="602"/>
      <c r="R65" s="602"/>
      <c r="S65" s="602"/>
      <c r="T65" s="602"/>
      <c r="U65" s="602"/>
      <c r="V65" s="602"/>
      <c r="W65" s="602"/>
      <c r="X65" s="602"/>
      <c r="Y65" s="602"/>
      <c r="Z65" s="602"/>
    </row>
    <row r="66" spans="1:26" ht="12.75" customHeight="1" x14ac:dyDescent="0.25">
      <c r="A66" s="602"/>
      <c r="B66" s="602"/>
      <c r="C66" s="602"/>
      <c r="D66" s="602"/>
      <c r="E66" s="602"/>
      <c r="F66" s="602"/>
      <c r="G66" s="602"/>
      <c r="H66" s="602"/>
      <c r="I66" s="602"/>
      <c r="J66" s="602"/>
      <c r="K66" s="602"/>
      <c r="L66" s="602"/>
      <c r="M66" s="602"/>
      <c r="N66" s="602"/>
      <c r="O66" s="602"/>
      <c r="P66" s="602"/>
      <c r="Q66" s="602"/>
      <c r="R66" s="602"/>
      <c r="S66" s="602"/>
      <c r="T66" s="602"/>
      <c r="U66" s="602"/>
      <c r="V66" s="602"/>
      <c r="W66" s="602"/>
      <c r="X66" s="602"/>
      <c r="Y66" s="602"/>
      <c r="Z66" s="602"/>
    </row>
    <row r="67" spans="1:26" ht="12.75" customHeight="1" x14ac:dyDescent="0.25">
      <c r="A67" s="602"/>
      <c r="B67" s="602"/>
      <c r="C67" s="602"/>
      <c r="D67" s="602"/>
      <c r="E67" s="602"/>
      <c r="F67" s="602"/>
      <c r="G67" s="602"/>
      <c r="H67" s="602"/>
      <c r="I67" s="602"/>
      <c r="J67" s="602"/>
      <c r="K67" s="602"/>
      <c r="L67" s="602"/>
      <c r="M67" s="602"/>
      <c r="N67" s="602"/>
      <c r="O67" s="602"/>
      <c r="P67" s="602"/>
      <c r="Q67" s="602"/>
      <c r="R67" s="602"/>
      <c r="S67" s="602"/>
      <c r="T67" s="602"/>
      <c r="U67" s="602"/>
      <c r="V67" s="602"/>
      <c r="W67" s="602"/>
      <c r="X67" s="602"/>
      <c r="Y67" s="602"/>
      <c r="Z67" s="602"/>
    </row>
    <row r="68" spans="1:26" ht="12.75" customHeight="1" x14ac:dyDescent="0.25">
      <c r="A68" s="602"/>
      <c r="B68" s="602"/>
      <c r="C68" s="602"/>
      <c r="D68" s="602"/>
      <c r="E68" s="602"/>
      <c r="F68" s="602"/>
      <c r="G68" s="602"/>
      <c r="H68" s="602"/>
      <c r="I68" s="602"/>
      <c r="J68" s="602"/>
      <c r="K68" s="602"/>
      <c r="L68" s="602"/>
      <c r="M68" s="602"/>
      <c r="N68" s="602"/>
      <c r="O68" s="602"/>
      <c r="P68" s="602"/>
      <c r="Q68" s="602"/>
      <c r="R68" s="602"/>
      <c r="S68" s="602"/>
      <c r="T68" s="602"/>
      <c r="U68" s="602"/>
      <c r="V68" s="602"/>
      <c r="W68" s="602"/>
      <c r="X68" s="602"/>
      <c r="Y68" s="602"/>
      <c r="Z68" s="602"/>
    </row>
    <row r="69" spans="1:26" ht="12.75" customHeight="1" x14ac:dyDescent="0.25">
      <c r="A69" s="602"/>
      <c r="B69" s="602"/>
      <c r="C69" s="602"/>
      <c r="D69" s="602"/>
      <c r="E69" s="602"/>
      <c r="F69" s="602"/>
      <c r="G69" s="602"/>
      <c r="H69" s="602"/>
      <c r="I69" s="602"/>
      <c r="J69" s="602"/>
      <c r="K69" s="602"/>
      <c r="L69" s="602"/>
      <c r="M69" s="602"/>
      <c r="N69" s="602"/>
      <c r="O69" s="602"/>
      <c r="P69" s="602"/>
      <c r="Q69" s="602"/>
      <c r="R69" s="602"/>
      <c r="S69" s="602"/>
      <c r="T69" s="602"/>
      <c r="U69" s="602"/>
      <c r="V69" s="602"/>
      <c r="W69" s="602"/>
      <c r="X69" s="602"/>
      <c r="Y69" s="602"/>
      <c r="Z69" s="602"/>
    </row>
    <row r="70" spans="1:26" ht="12.75" customHeight="1" x14ac:dyDescent="0.25">
      <c r="A70" s="602"/>
      <c r="B70" s="602"/>
      <c r="C70" s="602"/>
      <c r="D70" s="602"/>
      <c r="E70" s="602"/>
      <c r="F70" s="602"/>
      <c r="G70" s="602"/>
      <c r="H70" s="602"/>
      <c r="I70" s="602"/>
      <c r="J70" s="602"/>
      <c r="K70" s="602"/>
      <c r="L70" s="602"/>
      <c r="M70" s="602"/>
      <c r="N70" s="602"/>
      <c r="O70" s="602"/>
      <c r="P70" s="602"/>
      <c r="Q70" s="602"/>
      <c r="R70" s="602"/>
      <c r="S70" s="602"/>
      <c r="T70" s="602"/>
      <c r="U70" s="602"/>
      <c r="V70" s="602"/>
      <c r="W70" s="602"/>
      <c r="X70" s="602"/>
      <c r="Y70" s="602"/>
      <c r="Z70" s="602"/>
    </row>
    <row r="71" spans="1:26" ht="12.75" customHeight="1" x14ac:dyDescent="0.25">
      <c r="A71" s="602"/>
      <c r="B71" s="602"/>
      <c r="C71" s="602"/>
      <c r="D71" s="602"/>
      <c r="E71" s="602"/>
      <c r="F71" s="602"/>
      <c r="G71" s="602"/>
      <c r="H71" s="602"/>
      <c r="I71" s="602"/>
      <c r="J71" s="602"/>
      <c r="K71" s="602"/>
      <c r="L71" s="602"/>
      <c r="M71" s="602"/>
      <c r="N71" s="602"/>
      <c r="O71" s="602"/>
      <c r="P71" s="602"/>
      <c r="Q71" s="602"/>
      <c r="R71" s="602"/>
      <c r="S71" s="602"/>
      <c r="T71" s="602"/>
      <c r="U71" s="602"/>
      <c r="V71" s="602"/>
      <c r="W71" s="602"/>
      <c r="X71" s="602"/>
      <c r="Y71" s="602"/>
      <c r="Z71" s="602"/>
    </row>
    <row r="72" spans="1:26" ht="12.75" customHeight="1" x14ac:dyDescent="0.25">
      <c r="A72" s="602"/>
      <c r="B72" s="602"/>
      <c r="C72" s="602"/>
      <c r="D72" s="602"/>
      <c r="E72" s="602"/>
      <c r="F72" s="602"/>
      <c r="G72" s="602"/>
      <c r="H72" s="602"/>
      <c r="I72" s="602"/>
      <c r="J72" s="602"/>
      <c r="K72" s="602"/>
      <c r="L72" s="602"/>
      <c r="M72" s="602"/>
      <c r="N72" s="602"/>
      <c r="O72" s="602"/>
      <c r="P72" s="602"/>
      <c r="Q72" s="602"/>
      <c r="R72" s="602"/>
      <c r="S72" s="602"/>
      <c r="T72" s="602"/>
      <c r="U72" s="602"/>
      <c r="V72" s="602"/>
      <c r="W72" s="602"/>
      <c r="X72" s="602"/>
      <c r="Y72" s="602"/>
      <c r="Z72" s="602"/>
    </row>
    <row r="73" spans="1:26" ht="12.75" customHeight="1" x14ac:dyDescent="0.25">
      <c r="A73" s="602"/>
      <c r="B73" s="602"/>
      <c r="C73" s="602"/>
      <c r="D73" s="602"/>
      <c r="E73" s="602"/>
      <c r="F73" s="602"/>
      <c r="G73" s="602"/>
      <c r="H73" s="602"/>
      <c r="I73" s="602"/>
      <c r="J73" s="602"/>
      <c r="K73" s="602"/>
      <c r="L73" s="602"/>
      <c r="M73" s="602"/>
      <c r="N73" s="602"/>
      <c r="O73" s="602"/>
      <c r="P73" s="602"/>
      <c r="Q73" s="602"/>
      <c r="R73" s="602"/>
      <c r="S73" s="602"/>
      <c r="T73" s="602"/>
      <c r="U73" s="602"/>
      <c r="V73" s="602"/>
      <c r="W73" s="602"/>
      <c r="X73" s="602"/>
      <c r="Y73" s="602"/>
      <c r="Z73" s="602"/>
    </row>
    <row r="74" spans="1:26" ht="12.75" customHeight="1" x14ac:dyDescent="0.25">
      <c r="A74" s="602"/>
      <c r="B74" s="602"/>
      <c r="C74" s="602"/>
      <c r="D74" s="602"/>
      <c r="E74" s="602"/>
      <c r="F74" s="602"/>
      <c r="G74" s="602"/>
      <c r="H74" s="602"/>
      <c r="I74" s="602"/>
      <c r="J74" s="602"/>
      <c r="K74" s="602"/>
      <c r="L74" s="602"/>
      <c r="M74" s="602"/>
      <c r="N74" s="602"/>
      <c r="O74" s="602"/>
      <c r="P74" s="602"/>
      <c r="Q74" s="602"/>
      <c r="R74" s="602"/>
      <c r="S74" s="602"/>
      <c r="T74" s="602"/>
      <c r="U74" s="602"/>
      <c r="V74" s="602"/>
      <c r="W74" s="602"/>
      <c r="X74" s="602"/>
      <c r="Y74" s="602"/>
      <c r="Z74" s="602"/>
    </row>
    <row r="75" spans="1:26" ht="12.75" customHeight="1" x14ac:dyDescent="0.25">
      <c r="A75" s="602"/>
      <c r="B75" s="602"/>
      <c r="C75" s="602"/>
      <c r="D75" s="602"/>
      <c r="E75" s="602"/>
      <c r="F75" s="602"/>
      <c r="G75" s="602"/>
      <c r="H75" s="602"/>
      <c r="I75" s="602"/>
      <c r="J75" s="602"/>
      <c r="K75" s="602"/>
      <c r="L75" s="602"/>
      <c r="M75" s="602"/>
      <c r="N75" s="602"/>
      <c r="O75" s="602"/>
      <c r="P75" s="602"/>
      <c r="Q75" s="602"/>
      <c r="R75" s="602"/>
      <c r="S75" s="602"/>
      <c r="T75" s="602"/>
      <c r="U75" s="602"/>
      <c r="V75" s="602"/>
      <c r="W75" s="602"/>
      <c r="X75" s="602"/>
      <c r="Y75" s="602"/>
      <c r="Z75" s="602"/>
    </row>
    <row r="76" spans="1:26" ht="12.75" customHeight="1" x14ac:dyDescent="0.25">
      <c r="A76" s="602"/>
      <c r="B76" s="602"/>
      <c r="C76" s="602"/>
      <c r="D76" s="602"/>
      <c r="E76" s="602"/>
      <c r="F76" s="602"/>
      <c r="G76" s="602"/>
      <c r="H76" s="602"/>
      <c r="I76" s="602"/>
      <c r="J76" s="602"/>
      <c r="K76" s="602"/>
      <c r="L76" s="602"/>
      <c r="M76" s="602"/>
      <c r="N76" s="602"/>
      <c r="O76" s="602"/>
      <c r="P76" s="602"/>
      <c r="Q76" s="602"/>
      <c r="R76" s="602"/>
      <c r="S76" s="602"/>
      <c r="T76" s="602"/>
      <c r="U76" s="602"/>
      <c r="V76" s="602"/>
      <c r="W76" s="602"/>
      <c r="X76" s="602"/>
      <c r="Y76" s="602"/>
      <c r="Z76" s="602"/>
    </row>
    <row r="77" spans="1:26" ht="12.75" customHeight="1" x14ac:dyDescent="0.25">
      <c r="A77" s="602"/>
      <c r="B77" s="602"/>
      <c r="C77" s="602"/>
      <c r="D77" s="602"/>
      <c r="E77" s="602"/>
      <c r="F77" s="602"/>
      <c r="G77" s="602"/>
      <c r="H77" s="602"/>
      <c r="I77" s="602"/>
      <c r="J77" s="602"/>
      <c r="K77" s="602"/>
      <c r="L77" s="602"/>
      <c r="M77" s="602"/>
      <c r="N77" s="602"/>
      <c r="O77" s="602"/>
      <c r="P77" s="602"/>
      <c r="Q77" s="602"/>
      <c r="R77" s="602"/>
      <c r="S77" s="602"/>
      <c r="T77" s="602"/>
      <c r="U77" s="602"/>
      <c r="V77" s="602"/>
      <c r="W77" s="602"/>
      <c r="X77" s="602"/>
      <c r="Y77" s="602"/>
      <c r="Z77" s="602"/>
    </row>
    <row r="78" spans="1:26" ht="12.75" customHeight="1" x14ac:dyDescent="0.25">
      <c r="A78" s="602"/>
      <c r="B78" s="602"/>
      <c r="C78" s="602"/>
      <c r="D78" s="602"/>
      <c r="E78" s="602"/>
      <c r="F78" s="602"/>
      <c r="G78" s="602"/>
      <c r="H78" s="602"/>
      <c r="I78" s="602"/>
      <c r="J78" s="602"/>
      <c r="K78" s="602"/>
      <c r="L78" s="602"/>
      <c r="M78" s="602"/>
      <c r="N78" s="602"/>
      <c r="O78" s="602"/>
      <c r="P78" s="602"/>
      <c r="Q78" s="602"/>
      <c r="R78" s="602"/>
      <c r="S78" s="602"/>
      <c r="T78" s="602"/>
      <c r="U78" s="602"/>
      <c r="V78" s="602"/>
      <c r="W78" s="602"/>
      <c r="X78" s="602"/>
      <c r="Y78" s="602"/>
      <c r="Z78" s="602"/>
    </row>
    <row r="79" spans="1:26" ht="12.75" customHeight="1" x14ac:dyDescent="0.25">
      <c r="A79" s="602"/>
      <c r="B79" s="602"/>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row>
    <row r="80" spans="1:26" ht="12.75" customHeight="1" x14ac:dyDescent="0.25">
      <c r="A80" s="602"/>
      <c r="B80" s="602"/>
      <c r="C80" s="602"/>
      <c r="D80" s="602"/>
      <c r="E80" s="602"/>
      <c r="F80" s="602"/>
      <c r="G80" s="602"/>
      <c r="H80" s="602"/>
      <c r="I80" s="602"/>
      <c r="J80" s="602"/>
      <c r="K80" s="602"/>
      <c r="L80" s="602"/>
      <c r="M80" s="602"/>
      <c r="N80" s="602"/>
      <c r="O80" s="602"/>
      <c r="P80" s="602"/>
      <c r="Q80" s="602"/>
      <c r="R80" s="602"/>
      <c r="S80" s="602"/>
      <c r="T80" s="602"/>
      <c r="U80" s="602"/>
      <c r="V80" s="602"/>
      <c r="W80" s="602"/>
      <c r="X80" s="602"/>
      <c r="Y80" s="602"/>
      <c r="Z80" s="602"/>
    </row>
    <row r="81" spans="1:26" ht="12.75" customHeight="1" x14ac:dyDescent="0.25">
      <c r="A81" s="602"/>
      <c r="B81" s="602"/>
      <c r="C81" s="602"/>
      <c r="D81" s="602"/>
      <c r="E81" s="602"/>
      <c r="F81" s="602"/>
      <c r="G81" s="602"/>
      <c r="H81" s="602"/>
      <c r="I81" s="602"/>
      <c r="J81" s="602"/>
      <c r="K81" s="602"/>
      <c r="L81" s="602"/>
      <c r="M81" s="602"/>
      <c r="N81" s="602"/>
      <c r="O81" s="602"/>
      <c r="P81" s="602"/>
      <c r="Q81" s="602"/>
      <c r="R81" s="602"/>
      <c r="S81" s="602"/>
      <c r="T81" s="602"/>
      <c r="U81" s="602"/>
      <c r="V81" s="602"/>
      <c r="W81" s="602"/>
      <c r="X81" s="602"/>
      <c r="Y81" s="602"/>
      <c r="Z81" s="602"/>
    </row>
    <row r="82" spans="1:26" ht="12.75" customHeight="1" x14ac:dyDescent="0.25">
      <c r="A82" s="602"/>
      <c r="B82" s="602"/>
      <c r="C82" s="602"/>
      <c r="D82" s="602"/>
      <c r="E82" s="602"/>
      <c r="F82" s="602"/>
      <c r="G82" s="602"/>
      <c r="H82" s="602"/>
      <c r="I82" s="602"/>
      <c r="J82" s="602"/>
      <c r="K82" s="602"/>
      <c r="L82" s="602"/>
      <c r="M82" s="602"/>
      <c r="N82" s="602"/>
      <c r="O82" s="602"/>
      <c r="P82" s="602"/>
      <c r="Q82" s="602"/>
      <c r="R82" s="602"/>
      <c r="S82" s="602"/>
      <c r="T82" s="602"/>
      <c r="U82" s="602"/>
      <c r="V82" s="602"/>
      <c r="W82" s="602"/>
      <c r="X82" s="602"/>
      <c r="Y82" s="602"/>
      <c r="Z82" s="602"/>
    </row>
    <row r="83" spans="1:26" ht="12.75" customHeight="1" x14ac:dyDescent="0.25">
      <c r="A83" s="602"/>
      <c r="B83" s="602"/>
      <c r="C83" s="602"/>
      <c r="D83" s="602"/>
      <c r="E83" s="602"/>
      <c r="F83" s="602"/>
      <c r="G83" s="602"/>
      <c r="H83" s="602"/>
      <c r="I83" s="602"/>
      <c r="J83" s="602"/>
      <c r="K83" s="602"/>
      <c r="L83" s="602"/>
      <c r="M83" s="602"/>
      <c r="N83" s="602"/>
      <c r="O83" s="602"/>
      <c r="P83" s="602"/>
      <c r="Q83" s="602"/>
      <c r="R83" s="602"/>
      <c r="S83" s="602"/>
      <c r="T83" s="602"/>
      <c r="U83" s="602"/>
      <c r="V83" s="602"/>
      <c r="W83" s="602"/>
      <c r="X83" s="602"/>
      <c r="Y83" s="602"/>
      <c r="Z83" s="602"/>
    </row>
    <row r="84" spans="1:26" ht="12.75" customHeight="1" x14ac:dyDescent="0.25">
      <c r="A84" s="602"/>
      <c r="B84" s="602"/>
      <c r="C84" s="602"/>
      <c r="D84" s="602"/>
      <c r="E84" s="602"/>
      <c r="F84" s="602"/>
      <c r="G84" s="602"/>
      <c r="H84" s="602"/>
      <c r="I84" s="602"/>
      <c r="J84" s="602"/>
      <c r="K84" s="602"/>
      <c r="L84" s="602"/>
      <c r="M84" s="602"/>
      <c r="N84" s="602"/>
      <c r="O84" s="602"/>
      <c r="P84" s="602"/>
      <c r="Q84" s="602"/>
      <c r="R84" s="602"/>
      <c r="S84" s="602"/>
      <c r="T84" s="602"/>
      <c r="U84" s="602"/>
      <c r="V84" s="602"/>
      <c r="W84" s="602"/>
      <c r="X84" s="602"/>
      <c r="Y84" s="602"/>
      <c r="Z84" s="602"/>
    </row>
    <row r="85" spans="1:26" ht="12.75" customHeight="1" x14ac:dyDescent="0.25">
      <c r="A85" s="602"/>
      <c r="B85" s="602"/>
      <c r="C85" s="602"/>
      <c r="D85" s="602"/>
      <c r="E85" s="602"/>
      <c r="F85" s="602"/>
      <c r="G85" s="602"/>
      <c r="H85" s="602"/>
      <c r="I85" s="602"/>
      <c r="J85" s="602"/>
      <c r="K85" s="602"/>
      <c r="L85" s="602"/>
      <c r="M85" s="602"/>
      <c r="N85" s="602"/>
      <c r="O85" s="602"/>
      <c r="P85" s="602"/>
      <c r="Q85" s="602"/>
      <c r="R85" s="602"/>
      <c r="S85" s="602"/>
      <c r="T85" s="602"/>
      <c r="U85" s="602"/>
      <c r="V85" s="602"/>
      <c r="W85" s="602"/>
      <c r="X85" s="602"/>
      <c r="Y85" s="602"/>
      <c r="Z85" s="602"/>
    </row>
    <row r="86" spans="1:26" ht="12.75" customHeight="1" x14ac:dyDescent="0.25">
      <c r="A86" s="602"/>
      <c r="B86" s="602"/>
      <c r="C86" s="602"/>
      <c r="D86" s="602"/>
      <c r="E86" s="602"/>
      <c r="F86" s="602"/>
      <c r="G86" s="602"/>
      <c r="H86" s="602"/>
      <c r="I86" s="602"/>
      <c r="J86" s="602"/>
      <c r="K86" s="602"/>
      <c r="L86" s="602"/>
      <c r="M86" s="602"/>
      <c r="N86" s="602"/>
      <c r="O86" s="602"/>
      <c r="P86" s="602"/>
      <c r="Q86" s="602"/>
      <c r="R86" s="602"/>
      <c r="S86" s="602"/>
      <c r="T86" s="602"/>
      <c r="U86" s="602"/>
      <c r="V86" s="602"/>
      <c r="W86" s="602"/>
      <c r="X86" s="602"/>
      <c r="Y86" s="602"/>
      <c r="Z86" s="602"/>
    </row>
    <row r="87" spans="1:26" ht="12.75" customHeight="1" x14ac:dyDescent="0.25">
      <c r="A87" s="602"/>
      <c r="B87" s="602"/>
      <c r="C87" s="602"/>
      <c r="D87" s="602"/>
      <c r="E87" s="602"/>
      <c r="F87" s="602"/>
      <c r="G87" s="602"/>
      <c r="H87" s="602"/>
      <c r="I87" s="602"/>
      <c r="J87" s="602"/>
      <c r="K87" s="602"/>
      <c r="L87" s="602"/>
      <c r="M87" s="602"/>
      <c r="N87" s="602"/>
      <c r="O87" s="602"/>
      <c r="P87" s="602"/>
      <c r="Q87" s="602"/>
      <c r="R87" s="602"/>
      <c r="S87" s="602"/>
      <c r="T87" s="602"/>
      <c r="U87" s="602"/>
      <c r="V87" s="602"/>
      <c r="W87" s="602"/>
      <c r="X87" s="602"/>
      <c r="Y87" s="602"/>
      <c r="Z87" s="602"/>
    </row>
    <row r="88" spans="1:26" ht="12.75" customHeight="1" x14ac:dyDescent="0.25">
      <c r="A88" s="602"/>
      <c r="B88" s="602"/>
      <c r="C88" s="602"/>
      <c r="D88" s="602"/>
      <c r="E88" s="602"/>
      <c r="F88" s="602"/>
      <c r="G88" s="602"/>
      <c r="H88" s="602"/>
      <c r="I88" s="602"/>
      <c r="J88" s="602"/>
      <c r="K88" s="602"/>
      <c r="L88" s="602"/>
      <c r="M88" s="602"/>
      <c r="N88" s="602"/>
      <c r="O88" s="602"/>
      <c r="P88" s="602"/>
      <c r="Q88" s="602"/>
      <c r="R88" s="602"/>
      <c r="S88" s="602"/>
      <c r="T88" s="602"/>
      <c r="U88" s="602"/>
      <c r="V88" s="602"/>
      <c r="W88" s="602"/>
      <c r="X88" s="602"/>
      <c r="Y88" s="602"/>
      <c r="Z88" s="602"/>
    </row>
    <row r="89" spans="1:26" ht="12.75" customHeight="1" x14ac:dyDescent="0.25">
      <c r="A89" s="602"/>
      <c r="B89" s="602"/>
      <c r="C89" s="602"/>
      <c r="D89" s="602"/>
      <c r="E89" s="602"/>
      <c r="F89" s="602"/>
      <c r="G89" s="602"/>
      <c r="H89" s="602"/>
      <c r="I89" s="602"/>
      <c r="J89" s="602"/>
      <c r="K89" s="602"/>
      <c r="L89" s="602"/>
      <c r="M89" s="602"/>
      <c r="N89" s="602"/>
      <c r="O89" s="602"/>
      <c r="P89" s="602"/>
      <c r="Q89" s="602"/>
      <c r="R89" s="602"/>
      <c r="S89" s="602"/>
      <c r="T89" s="602"/>
      <c r="U89" s="602"/>
      <c r="V89" s="602"/>
      <c r="W89" s="602"/>
      <c r="X89" s="602"/>
      <c r="Y89" s="602"/>
      <c r="Z89" s="602"/>
    </row>
    <row r="90" spans="1:26" ht="12.75" customHeight="1" x14ac:dyDescent="0.25">
      <c r="A90" s="602"/>
      <c r="B90" s="602"/>
      <c r="C90" s="602"/>
      <c r="D90" s="602"/>
      <c r="E90" s="602"/>
      <c r="F90" s="602"/>
      <c r="G90" s="602"/>
      <c r="H90" s="602"/>
      <c r="I90" s="602"/>
      <c r="J90" s="602"/>
      <c r="K90" s="602"/>
      <c r="L90" s="602"/>
      <c r="M90" s="602"/>
      <c r="N90" s="602"/>
      <c r="O90" s="602"/>
      <c r="P90" s="602"/>
      <c r="Q90" s="602"/>
      <c r="R90" s="602"/>
      <c r="S90" s="602"/>
      <c r="T90" s="602"/>
      <c r="U90" s="602"/>
      <c r="V90" s="602"/>
      <c r="W90" s="602"/>
      <c r="X90" s="602"/>
      <c r="Y90" s="602"/>
      <c r="Z90" s="602"/>
    </row>
    <row r="91" spans="1:26" ht="12.75" customHeight="1" x14ac:dyDescent="0.25">
      <c r="A91" s="602"/>
      <c r="B91" s="602"/>
      <c r="C91" s="602"/>
      <c r="D91" s="602"/>
      <c r="E91" s="602"/>
      <c r="F91" s="602"/>
      <c r="G91" s="602"/>
      <c r="H91" s="602"/>
      <c r="I91" s="602"/>
      <c r="J91" s="602"/>
      <c r="K91" s="602"/>
      <c r="L91" s="602"/>
      <c r="M91" s="602"/>
      <c r="N91" s="602"/>
      <c r="O91" s="602"/>
      <c r="P91" s="602"/>
      <c r="Q91" s="602"/>
      <c r="R91" s="602"/>
      <c r="S91" s="602"/>
      <c r="T91" s="602"/>
      <c r="U91" s="602"/>
      <c r="V91" s="602"/>
      <c r="W91" s="602"/>
      <c r="X91" s="602"/>
      <c r="Y91" s="602"/>
      <c r="Z91" s="602"/>
    </row>
    <row r="92" spans="1:26" ht="12.75" customHeight="1" x14ac:dyDescent="0.25">
      <c r="A92" s="602"/>
      <c r="B92" s="602"/>
      <c r="C92" s="602"/>
      <c r="D92" s="602"/>
      <c r="E92" s="602"/>
      <c r="F92" s="602"/>
      <c r="G92" s="602"/>
      <c r="H92" s="602"/>
      <c r="I92" s="602"/>
      <c r="J92" s="602"/>
      <c r="K92" s="602"/>
      <c r="L92" s="602"/>
      <c r="M92" s="602"/>
      <c r="N92" s="602"/>
      <c r="O92" s="602"/>
      <c r="P92" s="602"/>
      <c r="Q92" s="602"/>
      <c r="R92" s="602"/>
      <c r="S92" s="602"/>
      <c r="T92" s="602"/>
      <c r="U92" s="602"/>
      <c r="V92" s="602"/>
      <c r="W92" s="602"/>
      <c r="X92" s="602"/>
      <c r="Y92" s="602"/>
      <c r="Z92" s="602"/>
    </row>
    <row r="93" spans="1:26" ht="12.75" customHeight="1" x14ac:dyDescent="0.25">
      <c r="A93" s="602"/>
      <c r="B93" s="602"/>
      <c r="C93" s="602"/>
      <c r="D93" s="602"/>
      <c r="E93" s="602"/>
      <c r="F93" s="602"/>
      <c r="G93" s="602"/>
      <c r="H93" s="602"/>
      <c r="I93" s="602"/>
      <c r="J93" s="602"/>
      <c r="K93" s="602"/>
      <c r="L93" s="602"/>
      <c r="M93" s="602"/>
      <c r="N93" s="602"/>
      <c r="O93" s="602"/>
      <c r="P93" s="602"/>
      <c r="Q93" s="602"/>
      <c r="R93" s="602"/>
      <c r="S93" s="602"/>
      <c r="T93" s="602"/>
      <c r="U93" s="602"/>
      <c r="V93" s="602"/>
      <c r="W93" s="602"/>
      <c r="X93" s="602"/>
      <c r="Y93" s="602"/>
      <c r="Z93" s="602"/>
    </row>
    <row r="94" spans="1:26" ht="12.75" customHeight="1" x14ac:dyDescent="0.25">
      <c r="A94" s="602"/>
      <c r="B94" s="602"/>
      <c r="C94" s="602"/>
      <c r="D94" s="602"/>
      <c r="E94" s="602"/>
      <c r="F94" s="602"/>
      <c r="G94" s="602"/>
      <c r="H94" s="602"/>
      <c r="I94" s="602"/>
      <c r="J94" s="602"/>
      <c r="K94" s="602"/>
      <c r="L94" s="602"/>
      <c r="M94" s="602"/>
      <c r="N94" s="602"/>
      <c r="O94" s="602"/>
      <c r="P94" s="602"/>
      <c r="Q94" s="602"/>
      <c r="R94" s="602"/>
      <c r="S94" s="602"/>
      <c r="T94" s="602"/>
      <c r="U94" s="602"/>
      <c r="V94" s="602"/>
      <c r="W94" s="602"/>
      <c r="X94" s="602"/>
      <c r="Y94" s="602"/>
      <c r="Z94" s="602"/>
    </row>
    <row r="95" spans="1:26" ht="12.75" customHeight="1" x14ac:dyDescent="0.25">
      <c r="A95" s="602"/>
      <c r="B95" s="602"/>
      <c r="C95" s="602"/>
      <c r="D95" s="602"/>
      <c r="E95" s="602"/>
      <c r="F95" s="602"/>
      <c r="G95" s="602"/>
      <c r="H95" s="602"/>
      <c r="I95" s="602"/>
      <c r="J95" s="602"/>
      <c r="K95" s="602"/>
      <c r="L95" s="602"/>
      <c r="M95" s="602"/>
      <c r="N95" s="602"/>
      <c r="O95" s="602"/>
      <c r="P95" s="602"/>
      <c r="Q95" s="602"/>
      <c r="R95" s="602"/>
      <c r="S95" s="602"/>
      <c r="T95" s="602"/>
      <c r="U95" s="602"/>
      <c r="V95" s="602"/>
      <c r="W95" s="602"/>
      <c r="X95" s="602"/>
      <c r="Y95" s="602"/>
      <c r="Z95" s="602"/>
    </row>
    <row r="96" spans="1:26" ht="12.75" customHeight="1" x14ac:dyDescent="0.25">
      <c r="A96" s="602"/>
      <c r="B96" s="602"/>
      <c r="C96" s="602"/>
      <c r="D96" s="602"/>
      <c r="E96" s="602"/>
      <c r="F96" s="602"/>
      <c r="G96" s="602"/>
      <c r="H96" s="602"/>
      <c r="I96" s="602"/>
      <c r="J96" s="602"/>
      <c r="K96" s="602"/>
      <c r="L96" s="602"/>
      <c r="M96" s="602"/>
      <c r="N96" s="602"/>
      <c r="O96" s="602"/>
      <c r="P96" s="602"/>
      <c r="Q96" s="602"/>
      <c r="R96" s="602"/>
      <c r="S96" s="602"/>
      <c r="T96" s="602"/>
      <c r="U96" s="602"/>
      <c r="V96" s="602"/>
      <c r="W96" s="602"/>
      <c r="X96" s="602"/>
      <c r="Y96" s="602"/>
      <c r="Z96" s="602"/>
    </row>
    <row r="97" spans="1:26" ht="12.75" customHeight="1" x14ac:dyDescent="0.25">
      <c r="A97" s="602"/>
      <c r="B97" s="602"/>
      <c r="C97" s="602"/>
      <c r="D97" s="602"/>
      <c r="E97" s="602"/>
      <c r="F97" s="602"/>
      <c r="G97" s="602"/>
      <c r="H97" s="602"/>
      <c r="I97" s="602"/>
      <c r="J97" s="602"/>
      <c r="K97" s="602"/>
      <c r="L97" s="602"/>
      <c r="M97" s="602"/>
      <c r="N97" s="602"/>
      <c r="O97" s="602"/>
      <c r="P97" s="602"/>
      <c r="Q97" s="602"/>
      <c r="R97" s="602"/>
      <c r="S97" s="602"/>
      <c r="T97" s="602"/>
      <c r="U97" s="602"/>
      <c r="V97" s="602"/>
      <c r="W97" s="602"/>
      <c r="X97" s="602"/>
      <c r="Y97" s="602"/>
      <c r="Z97" s="602"/>
    </row>
    <row r="98" spans="1:26" ht="12.75" customHeight="1" x14ac:dyDescent="0.25">
      <c r="A98" s="602"/>
      <c r="B98" s="602"/>
      <c r="C98" s="602"/>
      <c r="D98" s="602"/>
      <c r="E98" s="602"/>
      <c r="F98" s="602"/>
      <c r="G98" s="602"/>
      <c r="H98" s="602"/>
      <c r="I98" s="602"/>
      <c r="J98" s="602"/>
      <c r="K98" s="602"/>
      <c r="L98" s="602"/>
      <c r="M98" s="602"/>
      <c r="N98" s="602"/>
      <c r="O98" s="602"/>
      <c r="P98" s="602"/>
      <c r="Q98" s="602"/>
      <c r="R98" s="602"/>
      <c r="S98" s="602"/>
      <c r="T98" s="602"/>
      <c r="U98" s="602"/>
      <c r="V98" s="602"/>
      <c r="W98" s="602"/>
      <c r="X98" s="602"/>
      <c r="Y98" s="602"/>
      <c r="Z98" s="602"/>
    </row>
    <row r="99" spans="1:26" ht="12.75" customHeight="1" x14ac:dyDescent="0.25">
      <c r="A99" s="602"/>
      <c r="B99" s="602"/>
      <c r="C99" s="602"/>
      <c r="D99" s="602"/>
      <c r="E99" s="602"/>
      <c r="F99" s="602"/>
      <c r="G99" s="602"/>
      <c r="H99" s="602"/>
      <c r="I99" s="602"/>
      <c r="J99" s="602"/>
      <c r="K99" s="602"/>
      <c r="L99" s="602"/>
      <c r="M99" s="602"/>
      <c r="N99" s="602"/>
      <c r="O99" s="602"/>
      <c r="P99" s="602"/>
      <c r="Q99" s="602"/>
      <c r="R99" s="602"/>
      <c r="S99" s="602"/>
      <c r="T99" s="602"/>
      <c r="U99" s="602"/>
      <c r="V99" s="602"/>
      <c r="W99" s="602"/>
      <c r="X99" s="602"/>
      <c r="Y99" s="602"/>
      <c r="Z99" s="602"/>
    </row>
    <row r="100" spans="1:26" ht="12.75" customHeight="1" x14ac:dyDescent="0.25">
      <c r="A100" s="602"/>
      <c r="B100" s="602"/>
      <c r="C100" s="602"/>
      <c r="D100" s="602"/>
      <c r="E100" s="602"/>
      <c r="F100" s="602"/>
      <c r="G100" s="602"/>
      <c r="H100" s="602"/>
      <c r="I100" s="602"/>
      <c r="J100" s="602"/>
      <c r="K100" s="602"/>
      <c r="L100" s="602"/>
      <c r="M100" s="602"/>
      <c r="N100" s="602"/>
      <c r="O100" s="602"/>
      <c r="P100" s="602"/>
      <c r="Q100" s="602"/>
      <c r="R100" s="602"/>
      <c r="S100" s="602"/>
      <c r="T100" s="602"/>
      <c r="U100" s="602"/>
      <c r="V100" s="602"/>
      <c r="W100" s="602"/>
      <c r="X100" s="602"/>
      <c r="Y100" s="602"/>
      <c r="Z100" s="602"/>
    </row>
    <row r="101" spans="1:26" ht="12.75" customHeight="1" x14ac:dyDescent="0.25">
      <c r="A101" s="602"/>
      <c r="B101" s="602"/>
      <c r="C101" s="602"/>
      <c r="D101" s="602"/>
      <c r="E101" s="602"/>
      <c r="F101" s="602"/>
      <c r="G101" s="602"/>
      <c r="H101" s="602"/>
      <c r="I101" s="602"/>
      <c r="J101" s="602"/>
      <c r="K101" s="602"/>
      <c r="L101" s="602"/>
      <c r="M101" s="602"/>
      <c r="N101" s="602"/>
      <c r="O101" s="602"/>
      <c r="P101" s="602"/>
      <c r="Q101" s="602"/>
      <c r="R101" s="602"/>
      <c r="S101" s="602"/>
      <c r="T101" s="602"/>
      <c r="U101" s="602"/>
      <c r="V101" s="602"/>
      <c r="W101" s="602"/>
      <c r="X101" s="602"/>
      <c r="Y101" s="602"/>
      <c r="Z101" s="602"/>
    </row>
    <row r="102" spans="1:26" ht="12.75" customHeight="1" x14ac:dyDescent="0.25">
      <c r="A102" s="602"/>
      <c r="B102" s="602"/>
      <c r="C102" s="602"/>
      <c r="D102" s="602"/>
      <c r="E102" s="602"/>
      <c r="F102" s="602"/>
      <c r="G102" s="602"/>
      <c r="H102" s="602"/>
      <c r="I102" s="602"/>
      <c r="J102" s="602"/>
      <c r="K102" s="602"/>
      <c r="L102" s="602"/>
      <c r="M102" s="602"/>
      <c r="N102" s="602"/>
      <c r="O102" s="602"/>
      <c r="P102" s="602"/>
      <c r="Q102" s="602"/>
      <c r="R102" s="602"/>
      <c r="S102" s="602"/>
      <c r="T102" s="602"/>
      <c r="U102" s="602"/>
      <c r="V102" s="602"/>
      <c r="W102" s="602"/>
      <c r="X102" s="602"/>
      <c r="Y102" s="602"/>
      <c r="Z102" s="602"/>
    </row>
    <row r="103" spans="1:26" ht="12.75" customHeight="1" x14ac:dyDescent="0.25">
      <c r="A103" s="602"/>
      <c r="B103" s="602"/>
      <c r="C103" s="602"/>
      <c r="D103" s="602"/>
      <c r="E103" s="602"/>
      <c r="F103" s="602"/>
      <c r="G103" s="602"/>
      <c r="H103" s="602"/>
      <c r="I103" s="602"/>
      <c r="J103" s="602"/>
      <c r="K103" s="602"/>
      <c r="L103" s="602"/>
      <c r="M103" s="602"/>
      <c r="N103" s="602"/>
      <c r="O103" s="602"/>
      <c r="P103" s="602"/>
      <c r="Q103" s="602"/>
      <c r="R103" s="602"/>
      <c r="S103" s="602"/>
      <c r="T103" s="602"/>
      <c r="U103" s="602"/>
      <c r="V103" s="602"/>
      <c r="W103" s="602"/>
      <c r="X103" s="602"/>
      <c r="Y103" s="602"/>
      <c r="Z103" s="602"/>
    </row>
    <row r="104" spans="1:26" ht="12.75" customHeight="1" x14ac:dyDescent="0.25">
      <c r="A104" s="602"/>
      <c r="B104" s="602"/>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row>
    <row r="105" spans="1:26" ht="12.75" customHeight="1" x14ac:dyDescent="0.25">
      <c r="A105" s="602"/>
      <c r="B105" s="602"/>
      <c r="C105" s="602"/>
      <c r="D105" s="602"/>
      <c r="E105" s="602"/>
      <c r="F105" s="602"/>
      <c r="G105" s="602"/>
      <c r="H105" s="602"/>
      <c r="I105" s="602"/>
      <c r="J105" s="602"/>
      <c r="K105" s="602"/>
      <c r="L105" s="602"/>
      <c r="M105" s="602"/>
      <c r="N105" s="602"/>
      <c r="O105" s="602"/>
      <c r="P105" s="602"/>
      <c r="Q105" s="602"/>
      <c r="R105" s="602"/>
      <c r="S105" s="602"/>
      <c r="T105" s="602"/>
      <c r="U105" s="602"/>
      <c r="V105" s="602"/>
      <c r="W105" s="602"/>
      <c r="X105" s="602"/>
      <c r="Y105" s="602"/>
      <c r="Z105" s="602"/>
    </row>
    <row r="106" spans="1:26" ht="12.75" customHeight="1" x14ac:dyDescent="0.25">
      <c r="A106" s="602"/>
      <c r="B106" s="602"/>
      <c r="C106" s="602"/>
      <c r="D106" s="602"/>
      <c r="E106" s="602"/>
      <c r="F106" s="602"/>
      <c r="G106" s="602"/>
      <c r="H106" s="602"/>
      <c r="I106" s="602"/>
      <c r="J106" s="602"/>
      <c r="K106" s="602"/>
      <c r="L106" s="602"/>
      <c r="M106" s="602"/>
      <c r="N106" s="602"/>
      <c r="O106" s="602"/>
      <c r="P106" s="602"/>
      <c r="Q106" s="602"/>
      <c r="R106" s="602"/>
      <c r="S106" s="602"/>
      <c r="T106" s="602"/>
      <c r="U106" s="602"/>
      <c r="V106" s="602"/>
      <c r="W106" s="602"/>
      <c r="X106" s="602"/>
      <c r="Y106" s="602"/>
      <c r="Z106" s="602"/>
    </row>
    <row r="107" spans="1:26" ht="12.75" customHeight="1" x14ac:dyDescent="0.25">
      <c r="A107" s="602"/>
      <c r="B107" s="602"/>
      <c r="C107" s="602"/>
      <c r="D107" s="602"/>
      <c r="E107" s="602"/>
      <c r="F107" s="602"/>
      <c r="G107" s="602"/>
      <c r="H107" s="602"/>
      <c r="I107" s="602"/>
      <c r="J107" s="602"/>
      <c r="K107" s="602"/>
      <c r="L107" s="602"/>
      <c r="M107" s="602"/>
      <c r="N107" s="602"/>
      <c r="O107" s="602"/>
      <c r="P107" s="602"/>
      <c r="Q107" s="602"/>
      <c r="R107" s="602"/>
      <c r="S107" s="602"/>
      <c r="T107" s="602"/>
      <c r="U107" s="602"/>
      <c r="V107" s="602"/>
      <c r="W107" s="602"/>
      <c r="X107" s="602"/>
      <c r="Y107" s="602"/>
      <c r="Z107" s="602"/>
    </row>
    <row r="108" spans="1:26" ht="12.75" customHeight="1" x14ac:dyDescent="0.25">
      <c r="A108" s="602"/>
      <c r="B108" s="602"/>
      <c r="C108" s="602"/>
      <c r="D108" s="602"/>
      <c r="E108" s="602"/>
      <c r="F108" s="602"/>
      <c r="G108" s="602"/>
      <c r="H108" s="602"/>
      <c r="I108" s="602"/>
      <c r="J108" s="602"/>
      <c r="K108" s="602"/>
      <c r="L108" s="602"/>
      <c r="M108" s="602"/>
      <c r="N108" s="602"/>
      <c r="O108" s="602"/>
      <c r="P108" s="602"/>
      <c r="Q108" s="602"/>
      <c r="R108" s="602"/>
      <c r="S108" s="602"/>
      <c r="T108" s="602"/>
      <c r="U108" s="602"/>
      <c r="V108" s="602"/>
      <c r="W108" s="602"/>
      <c r="X108" s="602"/>
      <c r="Y108" s="602"/>
      <c r="Z108" s="602"/>
    </row>
    <row r="109" spans="1:26" ht="12.75" customHeight="1" x14ac:dyDescent="0.25">
      <c r="A109" s="602"/>
      <c r="B109" s="602"/>
      <c r="C109" s="602"/>
      <c r="D109" s="602"/>
      <c r="E109" s="602"/>
      <c r="F109" s="602"/>
      <c r="G109" s="602"/>
      <c r="H109" s="602"/>
      <c r="I109" s="602"/>
      <c r="J109" s="602"/>
      <c r="K109" s="602"/>
      <c r="L109" s="602"/>
      <c r="M109" s="602"/>
      <c r="N109" s="602"/>
      <c r="O109" s="602"/>
      <c r="P109" s="602"/>
      <c r="Q109" s="602"/>
      <c r="R109" s="602"/>
      <c r="S109" s="602"/>
      <c r="T109" s="602"/>
      <c r="U109" s="602"/>
      <c r="V109" s="602"/>
      <c r="W109" s="602"/>
      <c r="X109" s="602"/>
      <c r="Y109" s="602"/>
      <c r="Z109" s="602"/>
    </row>
    <row r="110" spans="1:26" ht="12.75" customHeight="1" x14ac:dyDescent="0.25">
      <c r="A110" s="602"/>
      <c r="B110" s="602"/>
      <c r="C110" s="602"/>
      <c r="D110" s="602"/>
      <c r="E110" s="602"/>
      <c r="F110" s="602"/>
      <c r="G110" s="602"/>
      <c r="H110" s="602"/>
      <c r="I110" s="602"/>
      <c r="J110" s="602"/>
      <c r="K110" s="602"/>
      <c r="L110" s="602"/>
      <c r="M110" s="602"/>
      <c r="N110" s="602"/>
      <c r="O110" s="602"/>
      <c r="P110" s="602"/>
      <c r="Q110" s="602"/>
      <c r="R110" s="602"/>
      <c r="S110" s="602"/>
      <c r="T110" s="602"/>
      <c r="U110" s="602"/>
      <c r="V110" s="602"/>
      <c r="W110" s="602"/>
      <c r="X110" s="602"/>
      <c r="Y110" s="602"/>
      <c r="Z110" s="602"/>
    </row>
    <row r="111" spans="1:26" ht="12.75" customHeight="1" x14ac:dyDescent="0.25">
      <c r="A111" s="602"/>
      <c r="B111" s="602"/>
      <c r="C111" s="602"/>
      <c r="D111" s="602"/>
      <c r="E111" s="602"/>
      <c r="F111" s="602"/>
      <c r="G111" s="602"/>
      <c r="H111" s="602"/>
      <c r="I111" s="602"/>
      <c r="J111" s="602"/>
      <c r="K111" s="602"/>
      <c r="L111" s="602"/>
      <c r="M111" s="602"/>
      <c r="N111" s="602"/>
      <c r="O111" s="602"/>
      <c r="P111" s="602"/>
      <c r="Q111" s="602"/>
      <c r="R111" s="602"/>
      <c r="S111" s="602"/>
      <c r="T111" s="602"/>
      <c r="U111" s="602"/>
      <c r="V111" s="602"/>
      <c r="W111" s="602"/>
      <c r="X111" s="602"/>
      <c r="Y111" s="602"/>
      <c r="Z111" s="602"/>
    </row>
    <row r="112" spans="1:26" ht="12.75" customHeight="1" x14ac:dyDescent="0.25">
      <c r="A112" s="602"/>
      <c r="B112" s="602"/>
      <c r="C112" s="602"/>
      <c r="D112" s="602"/>
      <c r="E112" s="602"/>
      <c r="F112" s="602"/>
      <c r="G112" s="602"/>
      <c r="H112" s="602"/>
      <c r="I112" s="602"/>
      <c r="J112" s="602"/>
      <c r="K112" s="602"/>
      <c r="L112" s="602"/>
      <c r="M112" s="602"/>
      <c r="N112" s="602"/>
      <c r="O112" s="602"/>
      <c r="P112" s="602"/>
      <c r="Q112" s="602"/>
      <c r="R112" s="602"/>
      <c r="S112" s="602"/>
      <c r="T112" s="602"/>
      <c r="U112" s="602"/>
      <c r="V112" s="602"/>
      <c r="W112" s="602"/>
      <c r="X112" s="602"/>
      <c r="Y112" s="602"/>
      <c r="Z112" s="602"/>
    </row>
    <row r="113" spans="1:26" ht="12.75" customHeight="1" x14ac:dyDescent="0.25">
      <c r="A113" s="602"/>
      <c r="B113" s="602"/>
      <c r="C113" s="602"/>
      <c r="D113" s="602"/>
      <c r="E113" s="602"/>
      <c r="F113" s="602"/>
      <c r="G113" s="602"/>
      <c r="H113" s="602"/>
      <c r="I113" s="602"/>
      <c r="J113" s="602"/>
      <c r="K113" s="602"/>
      <c r="L113" s="602"/>
      <c r="M113" s="602"/>
      <c r="N113" s="602"/>
      <c r="O113" s="602"/>
      <c r="P113" s="602"/>
      <c r="Q113" s="602"/>
      <c r="R113" s="602"/>
      <c r="S113" s="602"/>
      <c r="T113" s="602"/>
      <c r="U113" s="602"/>
      <c r="V113" s="602"/>
      <c r="W113" s="602"/>
      <c r="X113" s="602"/>
      <c r="Y113" s="602"/>
      <c r="Z113" s="602"/>
    </row>
    <row r="114" spans="1:26" ht="12.75" customHeight="1" x14ac:dyDescent="0.25">
      <c r="A114" s="602"/>
      <c r="B114" s="602"/>
      <c r="C114" s="602"/>
      <c r="D114" s="602"/>
      <c r="E114" s="602"/>
      <c r="F114" s="602"/>
      <c r="G114" s="602"/>
      <c r="H114" s="602"/>
      <c r="I114" s="602"/>
      <c r="J114" s="602"/>
      <c r="K114" s="602"/>
      <c r="L114" s="602"/>
      <c r="M114" s="602"/>
      <c r="N114" s="602"/>
      <c r="O114" s="602"/>
      <c r="P114" s="602"/>
      <c r="Q114" s="602"/>
      <c r="R114" s="602"/>
      <c r="S114" s="602"/>
      <c r="T114" s="602"/>
      <c r="U114" s="602"/>
      <c r="V114" s="602"/>
      <c r="W114" s="602"/>
      <c r="X114" s="602"/>
      <c r="Y114" s="602"/>
      <c r="Z114" s="602"/>
    </row>
    <row r="115" spans="1:26" ht="12.75" customHeight="1" x14ac:dyDescent="0.25">
      <c r="A115" s="602"/>
      <c r="B115" s="602"/>
      <c r="C115" s="602"/>
      <c r="D115" s="602"/>
      <c r="E115" s="602"/>
      <c r="F115" s="602"/>
      <c r="G115" s="602"/>
      <c r="H115" s="602"/>
      <c r="I115" s="602"/>
      <c r="J115" s="602"/>
      <c r="K115" s="602"/>
      <c r="L115" s="602"/>
      <c r="M115" s="602"/>
      <c r="N115" s="602"/>
      <c r="O115" s="602"/>
      <c r="P115" s="602"/>
      <c r="Q115" s="602"/>
      <c r="R115" s="602"/>
      <c r="S115" s="602"/>
      <c r="T115" s="602"/>
      <c r="U115" s="602"/>
      <c r="V115" s="602"/>
      <c r="W115" s="602"/>
      <c r="X115" s="602"/>
      <c r="Y115" s="602"/>
      <c r="Z115" s="602"/>
    </row>
    <row r="116" spans="1:26" ht="12.75" customHeight="1" x14ac:dyDescent="0.25">
      <c r="A116" s="602"/>
      <c r="B116" s="602"/>
      <c r="C116" s="602"/>
      <c r="D116" s="602"/>
      <c r="E116" s="602"/>
      <c r="F116" s="602"/>
      <c r="G116" s="602"/>
      <c r="H116" s="602"/>
      <c r="I116" s="602"/>
      <c r="J116" s="602"/>
      <c r="K116" s="602"/>
      <c r="L116" s="602"/>
      <c r="M116" s="602"/>
      <c r="N116" s="602"/>
      <c r="O116" s="602"/>
      <c r="P116" s="602"/>
      <c r="Q116" s="602"/>
      <c r="R116" s="602"/>
      <c r="S116" s="602"/>
      <c r="T116" s="602"/>
      <c r="U116" s="602"/>
      <c r="V116" s="602"/>
      <c r="W116" s="602"/>
      <c r="X116" s="602"/>
      <c r="Y116" s="602"/>
      <c r="Z116" s="602"/>
    </row>
    <row r="117" spans="1:26" ht="12.75" customHeight="1" x14ac:dyDescent="0.25">
      <c r="A117" s="602"/>
      <c r="B117" s="602"/>
      <c r="C117" s="602"/>
      <c r="D117" s="602"/>
      <c r="E117" s="602"/>
      <c r="F117" s="602"/>
      <c r="G117" s="602"/>
      <c r="H117" s="602"/>
      <c r="I117" s="602"/>
      <c r="J117" s="602"/>
      <c r="K117" s="602"/>
      <c r="L117" s="602"/>
      <c r="M117" s="602"/>
      <c r="N117" s="602"/>
      <c r="O117" s="602"/>
      <c r="P117" s="602"/>
      <c r="Q117" s="602"/>
      <c r="R117" s="602"/>
      <c r="S117" s="602"/>
      <c r="T117" s="602"/>
      <c r="U117" s="602"/>
      <c r="V117" s="602"/>
      <c r="W117" s="602"/>
      <c r="X117" s="602"/>
      <c r="Y117" s="602"/>
      <c r="Z117" s="602"/>
    </row>
    <row r="118" spans="1:26" ht="12.75" customHeight="1" x14ac:dyDescent="0.25">
      <c r="A118" s="602"/>
      <c r="B118" s="602"/>
      <c r="C118" s="602"/>
      <c r="D118" s="602"/>
      <c r="E118" s="602"/>
      <c r="F118" s="602"/>
      <c r="G118" s="602"/>
      <c r="H118" s="602"/>
      <c r="I118" s="602"/>
      <c r="J118" s="602"/>
      <c r="K118" s="602"/>
      <c r="L118" s="602"/>
      <c r="M118" s="602"/>
      <c r="N118" s="602"/>
      <c r="O118" s="602"/>
      <c r="P118" s="602"/>
      <c r="Q118" s="602"/>
      <c r="R118" s="602"/>
      <c r="S118" s="602"/>
      <c r="T118" s="602"/>
      <c r="U118" s="602"/>
      <c r="V118" s="602"/>
      <c r="W118" s="602"/>
      <c r="X118" s="602"/>
      <c r="Y118" s="602"/>
      <c r="Z118" s="602"/>
    </row>
    <row r="119" spans="1:26" ht="12.75" customHeight="1" x14ac:dyDescent="0.25">
      <c r="A119" s="602"/>
      <c r="B119" s="602"/>
      <c r="C119" s="602"/>
      <c r="D119" s="602"/>
      <c r="E119" s="602"/>
      <c r="F119" s="602"/>
      <c r="G119" s="602"/>
      <c r="H119" s="602"/>
      <c r="I119" s="602"/>
      <c r="J119" s="602"/>
      <c r="K119" s="602"/>
      <c r="L119" s="602"/>
      <c r="M119" s="602"/>
      <c r="N119" s="602"/>
      <c r="O119" s="602"/>
      <c r="P119" s="602"/>
      <c r="Q119" s="602"/>
      <c r="R119" s="602"/>
      <c r="S119" s="602"/>
      <c r="T119" s="602"/>
      <c r="U119" s="602"/>
      <c r="V119" s="602"/>
      <c r="W119" s="602"/>
      <c r="X119" s="602"/>
      <c r="Y119" s="602"/>
      <c r="Z119" s="602"/>
    </row>
    <row r="120" spans="1:26" ht="12.75" customHeight="1" x14ac:dyDescent="0.25">
      <c r="A120" s="602"/>
      <c r="B120" s="602"/>
      <c r="C120" s="602"/>
      <c r="D120" s="602"/>
      <c r="E120" s="602"/>
      <c r="F120" s="602"/>
      <c r="G120" s="602"/>
      <c r="H120" s="602"/>
      <c r="I120" s="602"/>
      <c r="J120" s="602"/>
      <c r="K120" s="602"/>
      <c r="L120" s="602"/>
      <c r="M120" s="602"/>
      <c r="N120" s="602"/>
      <c r="O120" s="602"/>
      <c r="P120" s="602"/>
      <c r="Q120" s="602"/>
      <c r="R120" s="602"/>
      <c r="S120" s="602"/>
      <c r="T120" s="602"/>
      <c r="U120" s="602"/>
      <c r="V120" s="602"/>
      <c r="W120" s="602"/>
      <c r="X120" s="602"/>
      <c r="Y120" s="602"/>
      <c r="Z120" s="602"/>
    </row>
    <row r="121" spans="1:26" ht="12.75" customHeight="1" x14ac:dyDescent="0.25">
      <c r="A121" s="602"/>
      <c r="B121" s="602"/>
      <c r="C121" s="602"/>
      <c r="D121" s="602"/>
      <c r="E121" s="602"/>
      <c r="F121" s="602"/>
      <c r="G121" s="602"/>
      <c r="H121" s="602"/>
      <c r="I121" s="602"/>
      <c r="J121" s="602"/>
      <c r="K121" s="602"/>
      <c r="L121" s="602"/>
      <c r="M121" s="602"/>
      <c r="N121" s="602"/>
      <c r="O121" s="602"/>
      <c r="P121" s="602"/>
      <c r="Q121" s="602"/>
      <c r="R121" s="602"/>
      <c r="S121" s="602"/>
      <c r="T121" s="602"/>
      <c r="U121" s="602"/>
      <c r="V121" s="602"/>
      <c r="W121" s="602"/>
      <c r="X121" s="602"/>
      <c r="Y121" s="602"/>
      <c r="Z121" s="602"/>
    </row>
    <row r="122" spans="1:26" ht="12.75" customHeight="1" x14ac:dyDescent="0.25">
      <c r="A122" s="602"/>
      <c r="B122" s="602"/>
      <c r="C122" s="602"/>
      <c r="D122" s="602"/>
      <c r="E122" s="602"/>
      <c r="F122" s="602"/>
      <c r="G122" s="602"/>
      <c r="H122" s="602"/>
      <c r="I122" s="602"/>
      <c r="J122" s="602"/>
      <c r="K122" s="602"/>
      <c r="L122" s="602"/>
      <c r="M122" s="602"/>
      <c r="N122" s="602"/>
      <c r="O122" s="602"/>
      <c r="P122" s="602"/>
      <c r="Q122" s="602"/>
      <c r="R122" s="602"/>
      <c r="S122" s="602"/>
      <c r="T122" s="602"/>
      <c r="U122" s="602"/>
      <c r="V122" s="602"/>
      <c r="W122" s="602"/>
      <c r="X122" s="602"/>
      <c r="Y122" s="602"/>
      <c r="Z122" s="602"/>
    </row>
    <row r="123" spans="1:26" ht="12.75" customHeight="1" x14ac:dyDescent="0.25">
      <c r="A123" s="602"/>
      <c r="B123" s="602"/>
      <c r="C123" s="602"/>
      <c r="D123" s="602"/>
      <c r="E123" s="602"/>
      <c r="F123" s="602"/>
      <c r="G123" s="602"/>
      <c r="H123" s="602"/>
      <c r="I123" s="602"/>
      <c r="J123" s="602"/>
      <c r="K123" s="602"/>
      <c r="L123" s="602"/>
      <c r="M123" s="602"/>
      <c r="N123" s="602"/>
      <c r="O123" s="602"/>
      <c r="P123" s="602"/>
      <c r="Q123" s="602"/>
      <c r="R123" s="602"/>
      <c r="S123" s="602"/>
      <c r="T123" s="602"/>
      <c r="U123" s="602"/>
      <c r="V123" s="602"/>
      <c r="W123" s="602"/>
      <c r="X123" s="602"/>
      <c r="Y123" s="602"/>
      <c r="Z123" s="602"/>
    </row>
    <row r="124" spans="1:26" ht="12.75" customHeight="1" x14ac:dyDescent="0.25">
      <c r="A124" s="602"/>
      <c r="B124" s="602"/>
      <c r="C124" s="602"/>
      <c r="D124" s="602"/>
      <c r="E124" s="602"/>
      <c r="F124" s="602"/>
      <c r="G124" s="602"/>
      <c r="H124" s="602"/>
      <c r="I124" s="602"/>
      <c r="J124" s="602"/>
      <c r="K124" s="602"/>
      <c r="L124" s="602"/>
      <c r="M124" s="602"/>
      <c r="N124" s="602"/>
      <c r="O124" s="602"/>
      <c r="P124" s="602"/>
      <c r="Q124" s="602"/>
      <c r="R124" s="602"/>
      <c r="S124" s="602"/>
      <c r="T124" s="602"/>
      <c r="U124" s="602"/>
      <c r="V124" s="602"/>
      <c r="W124" s="602"/>
      <c r="X124" s="602"/>
      <c r="Y124" s="602"/>
      <c r="Z124" s="602"/>
    </row>
    <row r="125" spans="1:26" ht="12.75" customHeight="1" x14ac:dyDescent="0.25">
      <c r="A125" s="602"/>
      <c r="B125" s="602"/>
      <c r="C125" s="602"/>
      <c r="D125" s="602"/>
      <c r="E125" s="602"/>
      <c r="F125" s="602"/>
      <c r="G125" s="602"/>
      <c r="H125" s="602"/>
      <c r="I125" s="602"/>
      <c r="J125" s="602"/>
      <c r="K125" s="602"/>
      <c r="L125" s="602"/>
      <c r="M125" s="602"/>
      <c r="N125" s="602"/>
      <c r="O125" s="602"/>
      <c r="P125" s="602"/>
      <c r="Q125" s="602"/>
      <c r="R125" s="602"/>
      <c r="S125" s="602"/>
      <c r="T125" s="602"/>
      <c r="U125" s="602"/>
      <c r="V125" s="602"/>
      <c r="W125" s="602"/>
      <c r="X125" s="602"/>
      <c r="Y125" s="602"/>
      <c r="Z125" s="602"/>
    </row>
    <row r="126" spans="1:26" ht="12.75" customHeight="1" x14ac:dyDescent="0.25">
      <c r="A126" s="602"/>
      <c r="B126" s="602"/>
      <c r="C126" s="602"/>
      <c r="D126" s="602"/>
      <c r="E126" s="602"/>
      <c r="F126" s="602"/>
      <c r="G126" s="602"/>
      <c r="H126" s="602"/>
      <c r="I126" s="602"/>
      <c r="J126" s="602"/>
      <c r="K126" s="602"/>
      <c r="L126" s="602"/>
      <c r="M126" s="602"/>
      <c r="N126" s="602"/>
      <c r="O126" s="602"/>
      <c r="P126" s="602"/>
      <c r="Q126" s="602"/>
      <c r="R126" s="602"/>
      <c r="S126" s="602"/>
      <c r="T126" s="602"/>
      <c r="U126" s="602"/>
      <c r="V126" s="602"/>
      <c r="W126" s="602"/>
      <c r="X126" s="602"/>
      <c r="Y126" s="602"/>
      <c r="Z126" s="602"/>
    </row>
    <row r="127" spans="1:26" ht="12.75" customHeight="1" x14ac:dyDescent="0.25">
      <c r="A127" s="602"/>
      <c r="B127" s="602"/>
      <c r="C127" s="602"/>
      <c r="D127" s="602"/>
      <c r="E127" s="602"/>
      <c r="F127" s="602"/>
      <c r="G127" s="602"/>
      <c r="H127" s="602"/>
      <c r="I127" s="602"/>
      <c r="J127" s="602"/>
      <c r="K127" s="602"/>
      <c r="L127" s="602"/>
      <c r="M127" s="602"/>
      <c r="N127" s="602"/>
      <c r="O127" s="602"/>
      <c r="P127" s="602"/>
      <c r="Q127" s="602"/>
      <c r="R127" s="602"/>
      <c r="S127" s="602"/>
      <c r="T127" s="602"/>
      <c r="U127" s="602"/>
      <c r="V127" s="602"/>
      <c r="W127" s="602"/>
      <c r="X127" s="602"/>
      <c r="Y127" s="602"/>
      <c r="Z127" s="602"/>
    </row>
    <row r="128" spans="1:26" ht="12.75" customHeight="1" x14ac:dyDescent="0.25">
      <c r="A128" s="602"/>
      <c r="B128" s="602"/>
      <c r="C128" s="602"/>
      <c r="D128" s="602"/>
      <c r="E128" s="602"/>
      <c r="F128" s="602"/>
      <c r="G128" s="602"/>
      <c r="H128" s="602"/>
      <c r="I128" s="602"/>
      <c r="J128" s="602"/>
      <c r="K128" s="602"/>
      <c r="L128" s="602"/>
      <c r="M128" s="602"/>
      <c r="N128" s="602"/>
      <c r="O128" s="602"/>
      <c r="P128" s="602"/>
      <c r="Q128" s="602"/>
      <c r="R128" s="602"/>
      <c r="S128" s="602"/>
      <c r="T128" s="602"/>
      <c r="U128" s="602"/>
      <c r="V128" s="602"/>
      <c r="W128" s="602"/>
      <c r="X128" s="602"/>
      <c r="Y128" s="602"/>
      <c r="Z128" s="602"/>
    </row>
    <row r="129" spans="1:26" ht="12.75" customHeight="1" x14ac:dyDescent="0.25">
      <c r="A129" s="602"/>
      <c r="B129" s="602"/>
      <c r="C129" s="602"/>
      <c r="D129" s="602"/>
      <c r="E129" s="602"/>
      <c r="F129" s="602"/>
      <c r="G129" s="602"/>
      <c r="H129" s="602"/>
      <c r="I129" s="602"/>
      <c r="J129" s="602"/>
      <c r="K129" s="602"/>
      <c r="L129" s="602"/>
      <c r="M129" s="602"/>
      <c r="N129" s="602"/>
      <c r="O129" s="602"/>
      <c r="P129" s="602"/>
      <c r="Q129" s="602"/>
      <c r="R129" s="602"/>
      <c r="S129" s="602"/>
      <c r="T129" s="602"/>
      <c r="U129" s="602"/>
      <c r="V129" s="602"/>
      <c r="W129" s="602"/>
      <c r="X129" s="602"/>
      <c r="Y129" s="602"/>
      <c r="Z129" s="602"/>
    </row>
    <row r="130" spans="1:26" ht="12.75" customHeight="1" x14ac:dyDescent="0.25">
      <c r="A130" s="602"/>
      <c r="B130" s="602"/>
      <c r="C130" s="602"/>
      <c r="D130" s="602"/>
      <c r="E130" s="602"/>
      <c r="F130" s="602"/>
      <c r="G130" s="602"/>
      <c r="H130" s="602"/>
      <c r="I130" s="602"/>
      <c r="J130" s="602"/>
      <c r="K130" s="602"/>
      <c r="L130" s="602"/>
      <c r="M130" s="602"/>
      <c r="N130" s="602"/>
      <c r="O130" s="602"/>
      <c r="P130" s="602"/>
      <c r="Q130" s="602"/>
      <c r="R130" s="602"/>
      <c r="S130" s="602"/>
      <c r="T130" s="602"/>
      <c r="U130" s="602"/>
      <c r="V130" s="602"/>
      <c r="W130" s="602"/>
      <c r="X130" s="602"/>
      <c r="Y130" s="602"/>
      <c r="Z130" s="602"/>
    </row>
    <row r="131" spans="1:26" ht="12.75" customHeight="1" x14ac:dyDescent="0.25">
      <c r="A131" s="602"/>
      <c r="B131" s="602"/>
      <c r="C131" s="602"/>
      <c r="D131" s="602"/>
      <c r="E131" s="602"/>
      <c r="F131" s="602"/>
      <c r="G131" s="602"/>
      <c r="H131" s="602"/>
      <c r="I131" s="602"/>
      <c r="J131" s="602"/>
      <c r="K131" s="602"/>
      <c r="L131" s="602"/>
      <c r="M131" s="602"/>
      <c r="N131" s="602"/>
      <c r="O131" s="602"/>
      <c r="P131" s="602"/>
      <c r="Q131" s="602"/>
      <c r="R131" s="602"/>
      <c r="S131" s="602"/>
      <c r="T131" s="602"/>
      <c r="U131" s="602"/>
      <c r="V131" s="602"/>
      <c r="W131" s="602"/>
      <c r="X131" s="602"/>
      <c r="Y131" s="602"/>
      <c r="Z131" s="602"/>
    </row>
    <row r="132" spans="1:26" ht="12.75" customHeight="1" x14ac:dyDescent="0.25">
      <c r="A132" s="602"/>
      <c r="B132" s="602"/>
      <c r="C132" s="602"/>
      <c r="D132" s="602"/>
      <c r="E132" s="602"/>
      <c r="F132" s="602"/>
      <c r="G132" s="602"/>
      <c r="H132" s="602"/>
      <c r="I132" s="602"/>
      <c r="J132" s="602"/>
      <c r="K132" s="602"/>
      <c r="L132" s="602"/>
      <c r="M132" s="602"/>
      <c r="N132" s="602"/>
      <c r="O132" s="602"/>
      <c r="P132" s="602"/>
      <c r="Q132" s="602"/>
      <c r="R132" s="602"/>
      <c r="S132" s="602"/>
      <c r="T132" s="602"/>
      <c r="U132" s="602"/>
      <c r="V132" s="602"/>
      <c r="W132" s="602"/>
      <c r="X132" s="602"/>
      <c r="Y132" s="602"/>
      <c r="Z132" s="602"/>
    </row>
    <row r="133" spans="1:26" ht="12.75" customHeight="1" x14ac:dyDescent="0.25">
      <c r="A133" s="602"/>
      <c r="B133" s="602"/>
      <c r="C133" s="602"/>
      <c r="D133" s="602"/>
      <c r="E133" s="602"/>
      <c r="F133" s="602"/>
      <c r="G133" s="602"/>
      <c r="H133" s="602"/>
      <c r="I133" s="602"/>
      <c r="J133" s="602"/>
      <c r="K133" s="602"/>
      <c r="L133" s="602"/>
      <c r="M133" s="602"/>
      <c r="N133" s="602"/>
      <c r="O133" s="602"/>
      <c r="P133" s="602"/>
      <c r="Q133" s="602"/>
      <c r="R133" s="602"/>
      <c r="S133" s="602"/>
      <c r="T133" s="602"/>
      <c r="U133" s="602"/>
      <c r="V133" s="602"/>
      <c r="W133" s="602"/>
      <c r="X133" s="602"/>
      <c r="Y133" s="602"/>
      <c r="Z133" s="602"/>
    </row>
    <row r="134" spans="1:26" ht="12.75" customHeight="1" x14ac:dyDescent="0.25">
      <c r="A134" s="602"/>
      <c r="B134" s="602"/>
      <c r="C134" s="602"/>
      <c r="D134" s="602"/>
      <c r="E134" s="602"/>
      <c r="F134" s="602"/>
      <c r="G134" s="602"/>
      <c r="H134" s="602"/>
      <c r="I134" s="602"/>
      <c r="J134" s="602"/>
      <c r="K134" s="602"/>
      <c r="L134" s="602"/>
      <c r="M134" s="602"/>
      <c r="N134" s="602"/>
      <c r="O134" s="602"/>
      <c r="P134" s="602"/>
      <c r="Q134" s="602"/>
      <c r="R134" s="602"/>
      <c r="S134" s="602"/>
      <c r="T134" s="602"/>
      <c r="U134" s="602"/>
      <c r="V134" s="602"/>
      <c r="W134" s="602"/>
      <c r="X134" s="602"/>
      <c r="Y134" s="602"/>
      <c r="Z134" s="602"/>
    </row>
    <row r="135" spans="1:26" ht="12.75" customHeight="1" x14ac:dyDescent="0.25">
      <c r="A135" s="602"/>
      <c r="B135" s="602"/>
      <c r="C135" s="602"/>
      <c r="D135" s="602"/>
      <c r="E135" s="602"/>
      <c r="F135" s="602"/>
      <c r="G135" s="602"/>
      <c r="H135" s="602"/>
      <c r="I135" s="602"/>
      <c r="J135" s="602"/>
      <c r="K135" s="602"/>
      <c r="L135" s="602"/>
      <c r="M135" s="602"/>
      <c r="N135" s="602"/>
      <c r="O135" s="602"/>
      <c r="P135" s="602"/>
      <c r="Q135" s="602"/>
      <c r="R135" s="602"/>
      <c r="S135" s="602"/>
      <c r="T135" s="602"/>
      <c r="U135" s="602"/>
      <c r="V135" s="602"/>
      <c r="W135" s="602"/>
      <c r="X135" s="602"/>
      <c r="Y135" s="602"/>
      <c r="Z135" s="602"/>
    </row>
    <row r="136" spans="1:26" ht="12.75" customHeight="1" x14ac:dyDescent="0.25">
      <c r="A136" s="602"/>
      <c r="B136" s="602"/>
      <c r="C136" s="602"/>
      <c r="D136" s="602"/>
      <c r="E136" s="602"/>
      <c r="F136" s="602"/>
      <c r="G136" s="602"/>
      <c r="H136" s="602"/>
      <c r="I136" s="602"/>
      <c r="J136" s="602"/>
      <c r="K136" s="602"/>
      <c r="L136" s="602"/>
      <c r="M136" s="602"/>
      <c r="N136" s="602"/>
      <c r="O136" s="602"/>
      <c r="P136" s="602"/>
      <c r="Q136" s="602"/>
      <c r="R136" s="602"/>
      <c r="S136" s="602"/>
      <c r="T136" s="602"/>
      <c r="U136" s="602"/>
      <c r="V136" s="602"/>
      <c r="W136" s="602"/>
      <c r="X136" s="602"/>
      <c r="Y136" s="602"/>
      <c r="Z136" s="602"/>
    </row>
    <row r="137" spans="1:26" ht="12.75" customHeight="1" x14ac:dyDescent="0.25">
      <c r="A137" s="602"/>
      <c r="B137" s="602"/>
      <c r="C137" s="602"/>
      <c r="D137" s="602"/>
      <c r="E137" s="602"/>
      <c r="F137" s="602"/>
      <c r="G137" s="602"/>
      <c r="H137" s="602"/>
      <c r="I137" s="602"/>
      <c r="J137" s="602"/>
      <c r="K137" s="602"/>
      <c r="L137" s="602"/>
      <c r="M137" s="602"/>
      <c r="N137" s="602"/>
      <c r="O137" s="602"/>
      <c r="P137" s="602"/>
      <c r="Q137" s="602"/>
      <c r="R137" s="602"/>
      <c r="S137" s="602"/>
      <c r="T137" s="602"/>
      <c r="U137" s="602"/>
      <c r="V137" s="602"/>
      <c r="W137" s="602"/>
      <c r="X137" s="602"/>
      <c r="Y137" s="602"/>
      <c r="Z137" s="602"/>
    </row>
    <row r="138" spans="1:26" ht="12.75" customHeight="1" x14ac:dyDescent="0.25">
      <c r="A138" s="602"/>
      <c r="B138" s="602"/>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row>
    <row r="139" spans="1:26" ht="12.75" customHeight="1" x14ac:dyDescent="0.25">
      <c r="A139" s="602"/>
      <c r="B139" s="602"/>
      <c r="C139" s="602"/>
      <c r="D139" s="602"/>
      <c r="E139" s="602"/>
      <c r="F139" s="602"/>
      <c r="G139" s="602"/>
      <c r="H139" s="602"/>
      <c r="I139" s="602"/>
      <c r="J139" s="602"/>
      <c r="K139" s="602"/>
      <c r="L139" s="602"/>
      <c r="M139" s="602"/>
      <c r="N139" s="602"/>
      <c r="O139" s="602"/>
      <c r="P139" s="602"/>
      <c r="Q139" s="602"/>
      <c r="R139" s="602"/>
      <c r="S139" s="602"/>
      <c r="T139" s="602"/>
      <c r="U139" s="602"/>
      <c r="V139" s="602"/>
      <c r="W139" s="602"/>
      <c r="X139" s="602"/>
      <c r="Y139" s="602"/>
      <c r="Z139" s="602"/>
    </row>
    <row r="140" spans="1:26" ht="12.75" customHeight="1" x14ac:dyDescent="0.25">
      <c r="A140" s="602"/>
      <c r="B140" s="602"/>
      <c r="C140" s="602"/>
      <c r="D140" s="602"/>
      <c r="E140" s="602"/>
      <c r="F140" s="602"/>
      <c r="G140" s="602"/>
      <c r="H140" s="602"/>
      <c r="I140" s="602"/>
      <c r="J140" s="602"/>
      <c r="K140" s="602"/>
      <c r="L140" s="602"/>
      <c r="M140" s="602"/>
      <c r="N140" s="602"/>
      <c r="O140" s="602"/>
      <c r="P140" s="602"/>
      <c r="Q140" s="602"/>
      <c r="R140" s="602"/>
      <c r="S140" s="602"/>
      <c r="T140" s="602"/>
      <c r="U140" s="602"/>
      <c r="V140" s="602"/>
      <c r="W140" s="602"/>
      <c r="X140" s="602"/>
      <c r="Y140" s="602"/>
      <c r="Z140" s="602"/>
    </row>
    <row r="141" spans="1:26" ht="12.75" customHeight="1" x14ac:dyDescent="0.25">
      <c r="A141" s="602"/>
      <c r="B141" s="602"/>
      <c r="C141" s="602"/>
      <c r="D141" s="602"/>
      <c r="E141" s="602"/>
      <c r="F141" s="602"/>
      <c r="G141" s="602"/>
      <c r="H141" s="602"/>
      <c r="I141" s="602"/>
      <c r="J141" s="602"/>
      <c r="K141" s="602"/>
      <c r="L141" s="602"/>
      <c r="M141" s="602"/>
      <c r="N141" s="602"/>
      <c r="O141" s="602"/>
      <c r="P141" s="602"/>
      <c r="Q141" s="602"/>
      <c r="R141" s="602"/>
      <c r="S141" s="602"/>
      <c r="T141" s="602"/>
      <c r="U141" s="602"/>
      <c r="V141" s="602"/>
      <c r="W141" s="602"/>
      <c r="X141" s="602"/>
      <c r="Y141" s="602"/>
      <c r="Z141" s="602"/>
    </row>
    <row r="142" spans="1:26" ht="12.75" customHeight="1" x14ac:dyDescent="0.25">
      <c r="A142" s="602"/>
      <c r="B142" s="602"/>
      <c r="C142" s="602"/>
      <c r="D142" s="602"/>
      <c r="E142" s="602"/>
      <c r="F142" s="602"/>
      <c r="G142" s="602"/>
      <c r="H142" s="602"/>
      <c r="I142" s="602"/>
      <c r="J142" s="602"/>
      <c r="K142" s="602"/>
      <c r="L142" s="602"/>
      <c r="M142" s="602"/>
      <c r="N142" s="602"/>
      <c r="O142" s="602"/>
      <c r="P142" s="602"/>
      <c r="Q142" s="602"/>
      <c r="R142" s="602"/>
      <c r="S142" s="602"/>
      <c r="T142" s="602"/>
      <c r="U142" s="602"/>
      <c r="V142" s="602"/>
      <c r="W142" s="602"/>
      <c r="X142" s="602"/>
      <c r="Y142" s="602"/>
      <c r="Z142" s="602"/>
    </row>
    <row r="143" spans="1:26" ht="12.75" customHeight="1" x14ac:dyDescent="0.25">
      <c r="A143" s="602"/>
      <c r="B143" s="602"/>
      <c r="C143" s="602"/>
      <c r="D143" s="602"/>
      <c r="E143" s="602"/>
      <c r="F143" s="602"/>
      <c r="G143" s="602"/>
      <c r="H143" s="602"/>
      <c r="I143" s="602"/>
      <c r="J143" s="602"/>
      <c r="K143" s="602"/>
      <c r="L143" s="602"/>
      <c r="M143" s="602"/>
      <c r="N143" s="602"/>
      <c r="O143" s="602"/>
      <c r="P143" s="602"/>
      <c r="Q143" s="602"/>
      <c r="R143" s="602"/>
      <c r="S143" s="602"/>
      <c r="T143" s="602"/>
      <c r="U143" s="602"/>
      <c r="V143" s="602"/>
      <c r="W143" s="602"/>
      <c r="X143" s="602"/>
      <c r="Y143" s="602"/>
      <c r="Z143" s="602"/>
    </row>
    <row r="144" spans="1:26" ht="12.75" customHeight="1" x14ac:dyDescent="0.25">
      <c r="A144" s="602"/>
      <c r="B144" s="602"/>
      <c r="C144" s="602"/>
      <c r="D144" s="602"/>
      <c r="E144" s="602"/>
      <c r="F144" s="602"/>
      <c r="G144" s="602"/>
      <c r="H144" s="602"/>
      <c r="I144" s="602"/>
      <c r="J144" s="602"/>
      <c r="K144" s="602"/>
      <c r="L144" s="602"/>
      <c r="M144" s="602"/>
      <c r="N144" s="602"/>
      <c r="O144" s="602"/>
      <c r="P144" s="602"/>
      <c r="Q144" s="602"/>
      <c r="R144" s="602"/>
      <c r="S144" s="602"/>
      <c r="T144" s="602"/>
      <c r="U144" s="602"/>
      <c r="V144" s="602"/>
      <c r="W144" s="602"/>
      <c r="X144" s="602"/>
      <c r="Y144" s="602"/>
      <c r="Z144" s="602"/>
    </row>
    <row r="145" spans="1:26" ht="12.75" customHeight="1" x14ac:dyDescent="0.25">
      <c r="A145" s="602"/>
      <c r="B145" s="602"/>
      <c r="C145" s="602"/>
      <c r="D145" s="602"/>
      <c r="E145" s="602"/>
      <c r="F145" s="602"/>
      <c r="G145" s="602"/>
      <c r="H145" s="602"/>
      <c r="I145" s="602"/>
      <c r="J145" s="602"/>
      <c r="K145" s="602"/>
      <c r="L145" s="602"/>
      <c r="M145" s="602"/>
      <c r="N145" s="602"/>
      <c r="O145" s="602"/>
      <c r="P145" s="602"/>
      <c r="Q145" s="602"/>
      <c r="R145" s="602"/>
      <c r="S145" s="602"/>
      <c r="T145" s="602"/>
      <c r="U145" s="602"/>
      <c r="V145" s="602"/>
      <c r="W145" s="602"/>
      <c r="X145" s="602"/>
      <c r="Y145" s="602"/>
      <c r="Z145" s="602"/>
    </row>
    <row r="146" spans="1:26" ht="12.75" customHeight="1" x14ac:dyDescent="0.25">
      <c r="A146" s="602"/>
      <c r="B146" s="602"/>
      <c r="C146" s="602"/>
      <c r="D146" s="602"/>
      <c r="E146" s="602"/>
      <c r="F146" s="602"/>
      <c r="G146" s="602"/>
      <c r="H146" s="602"/>
      <c r="I146" s="602"/>
      <c r="J146" s="602"/>
      <c r="K146" s="602"/>
      <c r="L146" s="602"/>
      <c r="M146" s="602"/>
      <c r="N146" s="602"/>
      <c r="O146" s="602"/>
      <c r="P146" s="602"/>
      <c r="Q146" s="602"/>
      <c r="R146" s="602"/>
      <c r="S146" s="602"/>
      <c r="T146" s="602"/>
      <c r="U146" s="602"/>
      <c r="V146" s="602"/>
      <c r="W146" s="602"/>
      <c r="X146" s="602"/>
      <c r="Y146" s="602"/>
      <c r="Z146" s="602"/>
    </row>
    <row r="147" spans="1:26" ht="12.75" customHeight="1" x14ac:dyDescent="0.25">
      <c r="A147" s="602"/>
      <c r="B147" s="602"/>
      <c r="C147" s="602"/>
      <c r="D147" s="602"/>
      <c r="E147" s="602"/>
      <c r="F147" s="602"/>
      <c r="G147" s="602"/>
      <c r="H147" s="602"/>
      <c r="I147" s="602"/>
      <c r="J147" s="602"/>
      <c r="K147" s="602"/>
      <c r="L147" s="602"/>
      <c r="M147" s="602"/>
      <c r="N147" s="602"/>
      <c r="O147" s="602"/>
      <c r="P147" s="602"/>
      <c r="Q147" s="602"/>
      <c r="R147" s="602"/>
      <c r="S147" s="602"/>
      <c r="T147" s="602"/>
      <c r="U147" s="602"/>
      <c r="V147" s="602"/>
      <c r="W147" s="602"/>
      <c r="X147" s="602"/>
      <c r="Y147" s="602"/>
      <c r="Z147" s="602"/>
    </row>
    <row r="148" spans="1:26" ht="12.75" customHeight="1" x14ac:dyDescent="0.25">
      <c r="A148" s="602"/>
      <c r="B148" s="602"/>
      <c r="C148" s="602"/>
      <c r="D148" s="602"/>
      <c r="E148" s="602"/>
      <c r="F148" s="602"/>
      <c r="G148" s="602"/>
      <c r="H148" s="602"/>
      <c r="I148" s="602"/>
      <c r="J148" s="602"/>
      <c r="K148" s="602"/>
      <c r="L148" s="602"/>
      <c r="M148" s="602"/>
      <c r="N148" s="602"/>
      <c r="O148" s="602"/>
      <c r="P148" s="602"/>
      <c r="Q148" s="602"/>
      <c r="R148" s="602"/>
      <c r="S148" s="602"/>
      <c r="T148" s="602"/>
      <c r="U148" s="602"/>
      <c r="V148" s="602"/>
      <c r="W148" s="602"/>
      <c r="X148" s="602"/>
      <c r="Y148" s="602"/>
      <c r="Z148" s="602"/>
    </row>
    <row r="149" spans="1:26" ht="12.75" customHeight="1" x14ac:dyDescent="0.25">
      <c r="A149" s="602"/>
      <c r="B149" s="602"/>
      <c r="C149" s="602"/>
      <c r="D149" s="602"/>
      <c r="E149" s="602"/>
      <c r="F149" s="602"/>
      <c r="G149" s="602"/>
      <c r="H149" s="602"/>
      <c r="I149" s="602"/>
      <c r="J149" s="602"/>
      <c r="K149" s="602"/>
      <c r="L149" s="602"/>
      <c r="M149" s="602"/>
      <c r="N149" s="602"/>
      <c r="O149" s="602"/>
      <c r="P149" s="602"/>
      <c r="Q149" s="602"/>
      <c r="R149" s="602"/>
      <c r="S149" s="602"/>
      <c r="T149" s="602"/>
      <c r="U149" s="602"/>
      <c r="V149" s="602"/>
      <c r="W149" s="602"/>
      <c r="X149" s="602"/>
      <c r="Y149" s="602"/>
      <c r="Z149" s="602"/>
    </row>
    <row r="150" spans="1:26" ht="12.75" customHeight="1" x14ac:dyDescent="0.25">
      <c r="A150" s="602"/>
      <c r="B150" s="602"/>
      <c r="C150" s="602"/>
      <c r="D150" s="602"/>
      <c r="E150" s="602"/>
      <c r="F150" s="602"/>
      <c r="G150" s="602"/>
      <c r="H150" s="602"/>
      <c r="I150" s="602"/>
      <c r="J150" s="602"/>
      <c r="K150" s="602"/>
      <c r="L150" s="602"/>
      <c r="M150" s="602"/>
      <c r="N150" s="602"/>
      <c r="O150" s="602"/>
      <c r="P150" s="602"/>
      <c r="Q150" s="602"/>
      <c r="R150" s="602"/>
      <c r="S150" s="602"/>
      <c r="T150" s="602"/>
      <c r="U150" s="602"/>
      <c r="V150" s="602"/>
      <c r="W150" s="602"/>
      <c r="X150" s="602"/>
      <c r="Y150" s="602"/>
      <c r="Z150" s="602"/>
    </row>
    <row r="151" spans="1:26" ht="12.75" customHeight="1" x14ac:dyDescent="0.25">
      <c r="A151" s="602"/>
      <c r="B151" s="602"/>
      <c r="C151" s="602"/>
      <c r="D151" s="602"/>
      <c r="E151" s="602"/>
      <c r="F151" s="602"/>
      <c r="G151" s="602"/>
      <c r="H151" s="602"/>
      <c r="I151" s="602"/>
      <c r="J151" s="602"/>
      <c r="K151" s="602"/>
      <c r="L151" s="602"/>
      <c r="M151" s="602"/>
      <c r="N151" s="602"/>
      <c r="O151" s="602"/>
      <c r="P151" s="602"/>
      <c r="Q151" s="602"/>
      <c r="R151" s="602"/>
      <c r="S151" s="602"/>
      <c r="T151" s="602"/>
      <c r="U151" s="602"/>
      <c r="V151" s="602"/>
      <c r="W151" s="602"/>
      <c r="X151" s="602"/>
      <c r="Y151" s="602"/>
      <c r="Z151" s="602"/>
    </row>
    <row r="152" spans="1:26" ht="12.75" customHeight="1" x14ac:dyDescent="0.25">
      <c r="A152" s="602"/>
      <c r="B152" s="602"/>
      <c r="C152" s="602"/>
      <c r="D152" s="602"/>
      <c r="E152" s="602"/>
      <c r="F152" s="602"/>
      <c r="G152" s="602"/>
      <c r="H152" s="602"/>
      <c r="I152" s="602"/>
      <c r="J152" s="602"/>
      <c r="K152" s="602"/>
      <c r="L152" s="602"/>
      <c r="M152" s="602"/>
      <c r="N152" s="602"/>
      <c r="O152" s="602"/>
      <c r="P152" s="602"/>
      <c r="Q152" s="602"/>
      <c r="R152" s="602"/>
      <c r="S152" s="602"/>
      <c r="T152" s="602"/>
      <c r="U152" s="602"/>
      <c r="V152" s="602"/>
      <c r="W152" s="602"/>
      <c r="X152" s="602"/>
      <c r="Y152" s="602"/>
      <c r="Z152" s="602"/>
    </row>
    <row r="153" spans="1:26" ht="12.75" customHeight="1" x14ac:dyDescent="0.25">
      <c r="A153" s="602"/>
      <c r="B153" s="602"/>
      <c r="C153" s="602"/>
      <c r="D153" s="602"/>
      <c r="E153" s="602"/>
      <c r="F153" s="602"/>
      <c r="G153" s="602"/>
      <c r="H153" s="602"/>
      <c r="I153" s="602"/>
      <c r="J153" s="602"/>
      <c r="K153" s="602"/>
      <c r="L153" s="602"/>
      <c r="M153" s="602"/>
      <c r="N153" s="602"/>
      <c r="O153" s="602"/>
      <c r="P153" s="602"/>
      <c r="Q153" s="602"/>
      <c r="R153" s="602"/>
      <c r="S153" s="602"/>
      <c r="T153" s="602"/>
      <c r="U153" s="602"/>
      <c r="V153" s="602"/>
      <c r="W153" s="602"/>
      <c r="X153" s="602"/>
      <c r="Y153" s="602"/>
      <c r="Z153" s="602"/>
    </row>
    <row r="154" spans="1:26" ht="12.75" customHeight="1" x14ac:dyDescent="0.25">
      <c r="A154" s="602"/>
      <c r="B154" s="602"/>
      <c r="C154" s="602"/>
      <c r="D154" s="602"/>
      <c r="E154" s="602"/>
      <c r="F154" s="602"/>
      <c r="G154" s="602"/>
      <c r="H154" s="602"/>
      <c r="I154" s="602"/>
      <c r="J154" s="602"/>
      <c r="K154" s="602"/>
      <c r="L154" s="602"/>
      <c r="M154" s="602"/>
      <c r="N154" s="602"/>
      <c r="O154" s="602"/>
      <c r="P154" s="602"/>
      <c r="Q154" s="602"/>
      <c r="R154" s="602"/>
      <c r="S154" s="602"/>
      <c r="T154" s="602"/>
      <c r="U154" s="602"/>
      <c r="V154" s="602"/>
      <c r="W154" s="602"/>
      <c r="X154" s="602"/>
      <c r="Y154" s="602"/>
      <c r="Z154" s="602"/>
    </row>
    <row r="155" spans="1:26" ht="12.75" customHeight="1" x14ac:dyDescent="0.25">
      <c r="A155" s="602"/>
      <c r="B155" s="602"/>
      <c r="C155" s="602"/>
      <c r="D155" s="602"/>
      <c r="E155" s="602"/>
      <c r="F155" s="602"/>
      <c r="G155" s="602"/>
      <c r="H155" s="602"/>
      <c r="I155" s="602"/>
      <c r="J155" s="602"/>
      <c r="K155" s="602"/>
      <c r="L155" s="602"/>
      <c r="M155" s="602"/>
      <c r="N155" s="602"/>
      <c r="O155" s="602"/>
      <c r="P155" s="602"/>
      <c r="Q155" s="602"/>
      <c r="R155" s="602"/>
      <c r="S155" s="602"/>
      <c r="T155" s="602"/>
      <c r="U155" s="602"/>
      <c r="V155" s="602"/>
      <c r="W155" s="602"/>
      <c r="X155" s="602"/>
      <c r="Y155" s="602"/>
      <c r="Z155" s="602"/>
    </row>
    <row r="156" spans="1:26" ht="12.75" customHeight="1" x14ac:dyDescent="0.25">
      <c r="A156" s="602"/>
      <c r="B156" s="602"/>
      <c r="C156" s="602"/>
      <c r="D156" s="602"/>
      <c r="E156" s="602"/>
      <c r="F156" s="602"/>
      <c r="G156" s="602"/>
      <c r="H156" s="602"/>
      <c r="I156" s="602"/>
      <c r="J156" s="602"/>
      <c r="K156" s="602"/>
      <c r="L156" s="602"/>
      <c r="M156" s="602"/>
      <c r="N156" s="602"/>
      <c r="O156" s="602"/>
      <c r="P156" s="602"/>
      <c r="Q156" s="602"/>
      <c r="R156" s="602"/>
      <c r="S156" s="602"/>
      <c r="T156" s="602"/>
      <c r="U156" s="602"/>
      <c r="V156" s="602"/>
      <c r="W156" s="602"/>
      <c r="X156" s="602"/>
      <c r="Y156" s="602"/>
      <c r="Z156" s="602"/>
    </row>
    <row r="157" spans="1:26" ht="12.75" customHeight="1" x14ac:dyDescent="0.25">
      <c r="A157" s="602"/>
      <c r="B157" s="602"/>
      <c r="C157" s="602"/>
      <c r="D157" s="602"/>
      <c r="E157" s="602"/>
      <c r="F157" s="602"/>
      <c r="G157" s="602"/>
      <c r="H157" s="602"/>
      <c r="I157" s="602"/>
      <c r="J157" s="602"/>
      <c r="K157" s="602"/>
      <c r="L157" s="602"/>
      <c r="M157" s="602"/>
      <c r="N157" s="602"/>
      <c r="O157" s="602"/>
      <c r="P157" s="602"/>
      <c r="Q157" s="602"/>
      <c r="R157" s="602"/>
      <c r="S157" s="602"/>
      <c r="T157" s="602"/>
      <c r="U157" s="602"/>
      <c r="V157" s="602"/>
      <c r="W157" s="602"/>
      <c r="X157" s="602"/>
      <c r="Y157" s="602"/>
      <c r="Z157" s="602"/>
    </row>
    <row r="158" spans="1:26" ht="12.75" customHeight="1" x14ac:dyDescent="0.25">
      <c r="A158" s="602"/>
      <c r="B158" s="602"/>
      <c r="C158" s="602"/>
      <c r="D158" s="602"/>
      <c r="E158" s="602"/>
      <c r="F158" s="602"/>
      <c r="G158" s="602"/>
      <c r="H158" s="602"/>
      <c r="I158" s="602"/>
      <c r="J158" s="602"/>
      <c r="K158" s="602"/>
      <c r="L158" s="602"/>
      <c r="M158" s="602"/>
      <c r="N158" s="602"/>
      <c r="O158" s="602"/>
      <c r="P158" s="602"/>
      <c r="Q158" s="602"/>
      <c r="R158" s="602"/>
      <c r="S158" s="602"/>
      <c r="T158" s="602"/>
      <c r="U158" s="602"/>
      <c r="V158" s="602"/>
      <c r="W158" s="602"/>
      <c r="X158" s="602"/>
      <c r="Y158" s="602"/>
      <c r="Z158" s="602"/>
    </row>
    <row r="159" spans="1:26" ht="12.75" customHeight="1" x14ac:dyDescent="0.25">
      <c r="A159" s="602"/>
      <c r="B159" s="602"/>
      <c r="C159" s="602"/>
      <c r="D159" s="602"/>
      <c r="E159" s="602"/>
      <c r="F159" s="602"/>
      <c r="G159" s="602"/>
      <c r="H159" s="602"/>
      <c r="I159" s="602"/>
      <c r="J159" s="602"/>
      <c r="K159" s="602"/>
      <c r="L159" s="602"/>
      <c r="M159" s="602"/>
      <c r="N159" s="602"/>
      <c r="O159" s="602"/>
      <c r="P159" s="602"/>
      <c r="Q159" s="602"/>
      <c r="R159" s="602"/>
      <c r="S159" s="602"/>
      <c r="T159" s="602"/>
      <c r="U159" s="602"/>
      <c r="V159" s="602"/>
      <c r="W159" s="602"/>
      <c r="X159" s="602"/>
      <c r="Y159" s="602"/>
      <c r="Z159" s="602"/>
    </row>
    <row r="160" spans="1:26" ht="12.75" customHeight="1" x14ac:dyDescent="0.25">
      <c r="A160" s="602"/>
      <c r="B160" s="602"/>
      <c r="C160" s="602"/>
      <c r="D160" s="602"/>
      <c r="E160" s="602"/>
      <c r="F160" s="602"/>
      <c r="G160" s="602"/>
      <c r="H160" s="602"/>
      <c r="I160" s="602"/>
      <c r="J160" s="602"/>
      <c r="K160" s="602"/>
      <c r="L160" s="602"/>
      <c r="M160" s="602"/>
      <c r="N160" s="602"/>
      <c r="O160" s="602"/>
      <c r="P160" s="602"/>
      <c r="Q160" s="602"/>
      <c r="R160" s="602"/>
      <c r="S160" s="602"/>
      <c r="T160" s="602"/>
      <c r="U160" s="602"/>
      <c r="V160" s="602"/>
      <c r="W160" s="602"/>
      <c r="X160" s="602"/>
      <c r="Y160" s="602"/>
      <c r="Z160" s="602"/>
    </row>
    <row r="161" spans="1:26" ht="12.75" customHeight="1" x14ac:dyDescent="0.25">
      <c r="A161" s="602"/>
      <c r="B161" s="602"/>
      <c r="C161" s="602"/>
      <c r="D161" s="602"/>
      <c r="E161" s="602"/>
      <c r="F161" s="602"/>
      <c r="G161" s="602"/>
      <c r="H161" s="602"/>
      <c r="I161" s="602"/>
      <c r="J161" s="602"/>
      <c r="K161" s="602"/>
      <c r="L161" s="602"/>
      <c r="M161" s="602"/>
      <c r="N161" s="602"/>
      <c r="O161" s="602"/>
      <c r="P161" s="602"/>
      <c r="Q161" s="602"/>
      <c r="R161" s="602"/>
      <c r="S161" s="602"/>
      <c r="T161" s="602"/>
      <c r="U161" s="602"/>
      <c r="V161" s="602"/>
      <c r="W161" s="602"/>
      <c r="X161" s="602"/>
      <c r="Y161" s="602"/>
      <c r="Z161" s="602"/>
    </row>
    <row r="162" spans="1:26" ht="12.75" customHeight="1" x14ac:dyDescent="0.25">
      <c r="A162" s="602"/>
      <c r="B162" s="602"/>
      <c r="C162" s="602"/>
      <c r="D162" s="602"/>
      <c r="E162" s="602"/>
      <c r="F162" s="602"/>
      <c r="G162" s="602"/>
      <c r="H162" s="602"/>
      <c r="I162" s="602"/>
      <c r="J162" s="602"/>
      <c r="K162" s="602"/>
      <c r="L162" s="602"/>
      <c r="M162" s="602"/>
      <c r="N162" s="602"/>
      <c r="O162" s="602"/>
      <c r="P162" s="602"/>
      <c r="Q162" s="602"/>
      <c r="R162" s="602"/>
      <c r="S162" s="602"/>
      <c r="T162" s="602"/>
      <c r="U162" s="602"/>
      <c r="V162" s="602"/>
      <c r="W162" s="602"/>
      <c r="X162" s="602"/>
      <c r="Y162" s="602"/>
      <c r="Z162" s="602"/>
    </row>
    <row r="163" spans="1:26" ht="12.75" customHeight="1" x14ac:dyDescent="0.25">
      <c r="A163" s="602"/>
      <c r="B163" s="602"/>
      <c r="C163" s="602"/>
      <c r="D163" s="602"/>
      <c r="E163" s="602"/>
      <c r="F163" s="602"/>
      <c r="G163" s="602"/>
      <c r="H163" s="602"/>
      <c r="I163" s="602"/>
      <c r="J163" s="602"/>
      <c r="K163" s="602"/>
      <c r="L163" s="602"/>
      <c r="M163" s="602"/>
      <c r="N163" s="602"/>
      <c r="O163" s="602"/>
      <c r="P163" s="602"/>
      <c r="Q163" s="602"/>
      <c r="R163" s="602"/>
      <c r="S163" s="602"/>
      <c r="T163" s="602"/>
      <c r="U163" s="602"/>
      <c r="V163" s="602"/>
      <c r="W163" s="602"/>
      <c r="X163" s="602"/>
      <c r="Y163" s="602"/>
      <c r="Z163" s="602"/>
    </row>
    <row r="164" spans="1:26" ht="12.75" customHeight="1" x14ac:dyDescent="0.25">
      <c r="A164" s="602"/>
      <c r="B164" s="602"/>
      <c r="C164" s="602"/>
      <c r="D164" s="602"/>
      <c r="E164" s="602"/>
      <c r="F164" s="602"/>
      <c r="G164" s="602"/>
      <c r="H164" s="602"/>
      <c r="I164" s="602"/>
      <c r="J164" s="602"/>
      <c r="K164" s="602"/>
      <c r="L164" s="602"/>
      <c r="M164" s="602"/>
      <c r="N164" s="602"/>
      <c r="O164" s="602"/>
      <c r="P164" s="602"/>
      <c r="Q164" s="602"/>
      <c r="R164" s="602"/>
      <c r="S164" s="602"/>
      <c r="T164" s="602"/>
      <c r="U164" s="602"/>
      <c r="V164" s="602"/>
      <c r="W164" s="602"/>
      <c r="X164" s="602"/>
      <c r="Y164" s="602"/>
      <c r="Z164" s="602"/>
    </row>
    <row r="165" spans="1:26" ht="12.75" customHeight="1" x14ac:dyDescent="0.25">
      <c r="A165" s="602"/>
      <c r="B165" s="602"/>
      <c r="C165" s="602"/>
      <c r="D165" s="602"/>
      <c r="E165" s="602"/>
      <c r="F165" s="602"/>
      <c r="G165" s="602"/>
      <c r="H165" s="602"/>
      <c r="I165" s="602"/>
      <c r="J165" s="602"/>
      <c r="K165" s="602"/>
      <c r="L165" s="602"/>
      <c r="M165" s="602"/>
      <c r="N165" s="602"/>
      <c r="O165" s="602"/>
      <c r="P165" s="602"/>
      <c r="Q165" s="602"/>
      <c r="R165" s="602"/>
      <c r="S165" s="602"/>
      <c r="T165" s="602"/>
      <c r="U165" s="602"/>
      <c r="V165" s="602"/>
      <c r="W165" s="602"/>
      <c r="X165" s="602"/>
      <c r="Y165" s="602"/>
      <c r="Z165" s="602"/>
    </row>
    <row r="166" spans="1:26" ht="12.75" customHeight="1" x14ac:dyDescent="0.25">
      <c r="A166" s="602"/>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row>
    <row r="167" spans="1:26" ht="12.75" customHeight="1" x14ac:dyDescent="0.25">
      <c r="A167" s="602"/>
      <c r="B167" s="602"/>
      <c r="C167" s="602"/>
      <c r="D167" s="602"/>
      <c r="E167" s="602"/>
      <c r="F167" s="602"/>
      <c r="G167" s="602"/>
      <c r="H167" s="602"/>
      <c r="I167" s="602"/>
      <c r="J167" s="602"/>
      <c r="K167" s="602"/>
      <c r="L167" s="602"/>
      <c r="M167" s="602"/>
      <c r="N167" s="602"/>
      <c r="O167" s="602"/>
      <c r="P167" s="602"/>
      <c r="Q167" s="602"/>
      <c r="R167" s="602"/>
      <c r="S167" s="602"/>
      <c r="T167" s="602"/>
      <c r="U167" s="602"/>
      <c r="V167" s="602"/>
      <c r="W167" s="602"/>
      <c r="X167" s="602"/>
      <c r="Y167" s="602"/>
      <c r="Z167" s="602"/>
    </row>
    <row r="168" spans="1:26" ht="12.75" customHeight="1" x14ac:dyDescent="0.25">
      <c r="A168" s="602"/>
      <c r="B168" s="602"/>
      <c r="C168" s="602"/>
      <c r="D168" s="602"/>
      <c r="E168" s="602"/>
      <c r="F168" s="602"/>
      <c r="G168" s="602"/>
      <c r="H168" s="602"/>
      <c r="I168" s="602"/>
      <c r="J168" s="602"/>
      <c r="K168" s="602"/>
      <c r="L168" s="602"/>
      <c r="M168" s="602"/>
      <c r="N168" s="602"/>
      <c r="O168" s="602"/>
      <c r="P168" s="602"/>
      <c r="Q168" s="602"/>
      <c r="R168" s="602"/>
      <c r="S168" s="602"/>
      <c r="T168" s="602"/>
      <c r="U168" s="602"/>
      <c r="V168" s="602"/>
      <c r="W168" s="602"/>
      <c r="X168" s="602"/>
      <c r="Y168" s="602"/>
      <c r="Z168" s="602"/>
    </row>
    <row r="169" spans="1:26" ht="12.75" customHeight="1" x14ac:dyDescent="0.25">
      <c r="A169" s="602"/>
      <c r="B169" s="602"/>
      <c r="C169" s="602"/>
      <c r="D169" s="602"/>
      <c r="E169" s="602"/>
      <c r="F169" s="602"/>
      <c r="G169" s="602"/>
      <c r="H169" s="602"/>
      <c r="I169" s="602"/>
      <c r="J169" s="602"/>
      <c r="K169" s="602"/>
      <c r="L169" s="602"/>
      <c r="M169" s="602"/>
      <c r="N169" s="602"/>
      <c r="O169" s="602"/>
      <c r="P169" s="602"/>
      <c r="Q169" s="602"/>
      <c r="R169" s="602"/>
      <c r="S169" s="602"/>
      <c r="T169" s="602"/>
      <c r="U169" s="602"/>
      <c r="V169" s="602"/>
      <c r="W169" s="602"/>
      <c r="X169" s="602"/>
      <c r="Y169" s="602"/>
      <c r="Z169" s="602"/>
    </row>
    <row r="170" spans="1:26" ht="12.75" customHeight="1" x14ac:dyDescent="0.25">
      <c r="A170" s="602"/>
      <c r="B170" s="602"/>
      <c r="C170" s="602"/>
      <c r="D170" s="602"/>
      <c r="E170" s="602"/>
      <c r="F170" s="602"/>
      <c r="G170" s="602"/>
      <c r="H170" s="602"/>
      <c r="I170" s="602"/>
      <c r="J170" s="602"/>
      <c r="K170" s="602"/>
      <c r="L170" s="602"/>
      <c r="M170" s="602"/>
      <c r="N170" s="602"/>
      <c r="O170" s="602"/>
      <c r="P170" s="602"/>
      <c r="Q170" s="602"/>
      <c r="R170" s="602"/>
      <c r="S170" s="602"/>
      <c r="T170" s="602"/>
      <c r="U170" s="602"/>
      <c r="V170" s="602"/>
      <c r="W170" s="602"/>
      <c r="X170" s="602"/>
      <c r="Y170" s="602"/>
      <c r="Z170" s="602"/>
    </row>
    <row r="171" spans="1:26" ht="12.75" customHeight="1" x14ac:dyDescent="0.25">
      <c r="A171" s="602"/>
      <c r="B171" s="602"/>
      <c r="C171" s="602"/>
      <c r="D171" s="602"/>
      <c r="E171" s="602"/>
      <c r="F171" s="602"/>
      <c r="G171" s="602"/>
      <c r="H171" s="602"/>
      <c r="I171" s="602"/>
      <c r="J171" s="602"/>
      <c r="K171" s="602"/>
      <c r="L171" s="602"/>
      <c r="M171" s="602"/>
      <c r="N171" s="602"/>
      <c r="O171" s="602"/>
      <c r="P171" s="602"/>
      <c r="Q171" s="602"/>
      <c r="R171" s="602"/>
      <c r="S171" s="602"/>
      <c r="T171" s="602"/>
      <c r="U171" s="602"/>
      <c r="V171" s="602"/>
      <c r="W171" s="602"/>
      <c r="X171" s="602"/>
      <c r="Y171" s="602"/>
      <c r="Z171" s="602"/>
    </row>
    <row r="172" spans="1:26" ht="12.75" customHeight="1" x14ac:dyDescent="0.25">
      <c r="A172" s="602"/>
      <c r="B172" s="602"/>
      <c r="C172" s="602"/>
      <c r="D172" s="602"/>
      <c r="E172" s="602"/>
      <c r="F172" s="602"/>
      <c r="G172" s="602"/>
      <c r="H172" s="602"/>
      <c r="I172" s="602"/>
      <c r="J172" s="602"/>
      <c r="K172" s="602"/>
      <c r="L172" s="602"/>
      <c r="M172" s="602"/>
      <c r="N172" s="602"/>
      <c r="O172" s="602"/>
      <c r="P172" s="602"/>
      <c r="Q172" s="602"/>
      <c r="R172" s="602"/>
      <c r="S172" s="602"/>
      <c r="T172" s="602"/>
      <c r="U172" s="602"/>
      <c r="V172" s="602"/>
      <c r="W172" s="602"/>
      <c r="X172" s="602"/>
      <c r="Y172" s="602"/>
      <c r="Z172" s="602"/>
    </row>
    <row r="173" spans="1:26" ht="12.75" customHeight="1" x14ac:dyDescent="0.25">
      <c r="A173" s="602"/>
      <c r="B173" s="602"/>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row>
    <row r="174" spans="1:26" ht="12.75" customHeight="1" x14ac:dyDescent="0.25">
      <c r="A174" s="602"/>
      <c r="B174" s="602"/>
      <c r="C174" s="602"/>
      <c r="D174" s="602"/>
      <c r="E174" s="602"/>
      <c r="F174" s="602"/>
      <c r="G174" s="602"/>
      <c r="H174" s="602"/>
      <c r="I174" s="602"/>
      <c r="J174" s="602"/>
      <c r="K174" s="602"/>
      <c r="L174" s="602"/>
      <c r="M174" s="602"/>
      <c r="N174" s="602"/>
      <c r="O174" s="602"/>
      <c r="P174" s="602"/>
      <c r="Q174" s="602"/>
      <c r="R174" s="602"/>
      <c r="S174" s="602"/>
      <c r="T174" s="602"/>
      <c r="U174" s="602"/>
      <c r="V174" s="602"/>
      <c r="W174" s="602"/>
      <c r="X174" s="602"/>
      <c r="Y174" s="602"/>
      <c r="Z174" s="602"/>
    </row>
    <row r="175" spans="1:26" ht="12.75" customHeight="1" x14ac:dyDescent="0.25">
      <c r="A175" s="602"/>
      <c r="B175" s="602"/>
      <c r="C175" s="602"/>
      <c r="D175" s="602"/>
      <c r="E175" s="602"/>
      <c r="F175" s="602"/>
      <c r="G175" s="602"/>
      <c r="H175" s="602"/>
      <c r="I175" s="602"/>
      <c r="J175" s="602"/>
      <c r="K175" s="602"/>
      <c r="L175" s="602"/>
      <c r="M175" s="602"/>
      <c r="N175" s="602"/>
      <c r="O175" s="602"/>
      <c r="P175" s="602"/>
      <c r="Q175" s="602"/>
      <c r="R175" s="602"/>
      <c r="S175" s="602"/>
      <c r="T175" s="602"/>
      <c r="U175" s="602"/>
      <c r="V175" s="602"/>
      <c r="W175" s="602"/>
      <c r="X175" s="602"/>
      <c r="Y175" s="602"/>
      <c r="Z175" s="602"/>
    </row>
    <row r="176" spans="1:26" ht="12.75" customHeight="1" x14ac:dyDescent="0.25">
      <c r="A176" s="602"/>
      <c r="B176" s="602"/>
      <c r="C176" s="602"/>
      <c r="D176" s="602"/>
      <c r="E176" s="602"/>
      <c r="F176" s="602"/>
      <c r="G176" s="602"/>
      <c r="H176" s="602"/>
      <c r="I176" s="602"/>
      <c r="J176" s="602"/>
      <c r="K176" s="602"/>
      <c r="L176" s="602"/>
      <c r="M176" s="602"/>
      <c r="N176" s="602"/>
      <c r="O176" s="602"/>
      <c r="P176" s="602"/>
      <c r="Q176" s="602"/>
      <c r="R176" s="602"/>
      <c r="S176" s="602"/>
      <c r="T176" s="602"/>
      <c r="U176" s="602"/>
      <c r="V176" s="602"/>
      <c r="W176" s="602"/>
      <c r="X176" s="602"/>
      <c r="Y176" s="602"/>
      <c r="Z176" s="602"/>
    </row>
    <row r="177" spans="1:26" ht="12.75" customHeight="1" x14ac:dyDescent="0.25">
      <c r="A177" s="602"/>
      <c r="B177" s="602"/>
      <c r="C177" s="602"/>
      <c r="D177" s="602"/>
      <c r="E177" s="602"/>
      <c r="F177" s="602"/>
      <c r="G177" s="602"/>
      <c r="H177" s="602"/>
      <c r="I177" s="602"/>
      <c r="J177" s="602"/>
      <c r="K177" s="602"/>
      <c r="L177" s="602"/>
      <c r="M177" s="602"/>
      <c r="N177" s="602"/>
      <c r="O177" s="602"/>
      <c r="P177" s="602"/>
      <c r="Q177" s="602"/>
      <c r="R177" s="602"/>
      <c r="S177" s="602"/>
      <c r="T177" s="602"/>
      <c r="U177" s="602"/>
      <c r="V177" s="602"/>
      <c r="W177" s="602"/>
      <c r="X177" s="602"/>
      <c r="Y177" s="602"/>
      <c r="Z177" s="602"/>
    </row>
    <row r="178" spans="1:26" ht="12.75" customHeight="1" x14ac:dyDescent="0.25">
      <c r="A178" s="602"/>
      <c r="B178" s="602"/>
      <c r="C178" s="602"/>
      <c r="D178" s="602"/>
      <c r="E178" s="602"/>
      <c r="F178" s="602"/>
      <c r="G178" s="602"/>
      <c r="H178" s="602"/>
      <c r="I178" s="602"/>
      <c r="J178" s="602"/>
      <c r="K178" s="602"/>
      <c r="L178" s="602"/>
      <c r="M178" s="602"/>
      <c r="N178" s="602"/>
      <c r="O178" s="602"/>
      <c r="P178" s="602"/>
      <c r="Q178" s="602"/>
      <c r="R178" s="602"/>
      <c r="S178" s="602"/>
      <c r="T178" s="602"/>
      <c r="U178" s="602"/>
      <c r="V178" s="602"/>
      <c r="W178" s="602"/>
      <c r="X178" s="602"/>
      <c r="Y178" s="602"/>
      <c r="Z178" s="602"/>
    </row>
    <row r="179" spans="1:26" ht="12.75" customHeight="1" x14ac:dyDescent="0.25">
      <c r="A179" s="602"/>
      <c r="B179" s="602"/>
      <c r="C179" s="602"/>
      <c r="D179" s="602"/>
      <c r="E179" s="602"/>
      <c r="F179" s="602"/>
      <c r="G179" s="602"/>
      <c r="H179" s="602"/>
      <c r="I179" s="602"/>
      <c r="J179" s="602"/>
      <c r="K179" s="602"/>
      <c r="L179" s="602"/>
      <c r="M179" s="602"/>
      <c r="N179" s="602"/>
      <c r="O179" s="602"/>
      <c r="P179" s="602"/>
      <c r="Q179" s="602"/>
      <c r="R179" s="602"/>
      <c r="S179" s="602"/>
      <c r="T179" s="602"/>
      <c r="U179" s="602"/>
      <c r="V179" s="602"/>
      <c r="W179" s="602"/>
      <c r="X179" s="602"/>
      <c r="Y179" s="602"/>
      <c r="Z179" s="602"/>
    </row>
    <row r="180" spans="1:26" ht="12.75" customHeight="1" x14ac:dyDescent="0.25">
      <c r="A180" s="602"/>
      <c r="B180" s="602"/>
      <c r="C180" s="602"/>
      <c r="D180" s="602"/>
      <c r="E180" s="602"/>
      <c r="F180" s="602"/>
      <c r="G180" s="602"/>
      <c r="H180" s="602"/>
      <c r="I180" s="602"/>
      <c r="J180" s="602"/>
      <c r="K180" s="602"/>
      <c r="L180" s="602"/>
      <c r="M180" s="602"/>
      <c r="N180" s="602"/>
      <c r="O180" s="602"/>
      <c r="P180" s="602"/>
      <c r="Q180" s="602"/>
      <c r="R180" s="602"/>
      <c r="S180" s="602"/>
      <c r="T180" s="602"/>
      <c r="U180" s="602"/>
      <c r="V180" s="602"/>
      <c r="W180" s="602"/>
      <c r="X180" s="602"/>
      <c r="Y180" s="602"/>
      <c r="Z180" s="602"/>
    </row>
    <row r="181" spans="1:26" ht="12.75" customHeight="1" x14ac:dyDescent="0.25">
      <c r="A181" s="602"/>
      <c r="B181" s="602"/>
      <c r="C181" s="602"/>
      <c r="D181" s="602"/>
      <c r="E181" s="602"/>
      <c r="F181" s="602"/>
      <c r="G181" s="602"/>
      <c r="H181" s="602"/>
      <c r="I181" s="602"/>
      <c r="J181" s="602"/>
      <c r="K181" s="602"/>
      <c r="L181" s="602"/>
      <c r="M181" s="602"/>
      <c r="N181" s="602"/>
      <c r="O181" s="602"/>
      <c r="P181" s="602"/>
      <c r="Q181" s="602"/>
      <c r="R181" s="602"/>
      <c r="S181" s="602"/>
      <c r="T181" s="602"/>
      <c r="U181" s="602"/>
      <c r="V181" s="602"/>
      <c r="W181" s="602"/>
      <c r="X181" s="602"/>
      <c r="Y181" s="602"/>
      <c r="Z181" s="602"/>
    </row>
    <row r="182" spans="1:26" ht="12.75" customHeight="1" x14ac:dyDescent="0.25">
      <c r="A182" s="602"/>
      <c r="B182" s="602"/>
      <c r="C182" s="602"/>
      <c r="D182" s="602"/>
      <c r="E182" s="602"/>
      <c r="F182" s="602"/>
      <c r="G182" s="602"/>
      <c r="H182" s="602"/>
      <c r="I182" s="602"/>
      <c r="J182" s="602"/>
      <c r="K182" s="602"/>
      <c r="L182" s="602"/>
      <c r="M182" s="602"/>
      <c r="N182" s="602"/>
      <c r="O182" s="602"/>
      <c r="P182" s="602"/>
      <c r="Q182" s="602"/>
      <c r="R182" s="602"/>
      <c r="S182" s="602"/>
      <c r="T182" s="602"/>
      <c r="U182" s="602"/>
      <c r="V182" s="602"/>
      <c r="W182" s="602"/>
      <c r="X182" s="602"/>
      <c r="Y182" s="602"/>
      <c r="Z182" s="602"/>
    </row>
    <row r="183" spans="1:26" ht="12.75" customHeight="1" x14ac:dyDescent="0.25">
      <c r="A183" s="602"/>
      <c r="B183" s="602"/>
      <c r="C183" s="602"/>
      <c r="D183" s="602"/>
      <c r="E183" s="602"/>
      <c r="F183" s="602"/>
      <c r="G183" s="602"/>
      <c r="H183" s="602"/>
      <c r="I183" s="602"/>
      <c r="J183" s="602"/>
      <c r="K183" s="602"/>
      <c r="L183" s="602"/>
      <c r="M183" s="602"/>
      <c r="N183" s="602"/>
      <c r="O183" s="602"/>
      <c r="P183" s="602"/>
      <c r="Q183" s="602"/>
      <c r="R183" s="602"/>
      <c r="S183" s="602"/>
      <c r="T183" s="602"/>
      <c r="U183" s="602"/>
      <c r="V183" s="602"/>
      <c r="W183" s="602"/>
      <c r="X183" s="602"/>
      <c r="Y183" s="602"/>
      <c r="Z183" s="602"/>
    </row>
    <row r="184" spans="1:26" ht="12.75" customHeight="1" x14ac:dyDescent="0.25">
      <c r="A184" s="602"/>
      <c r="B184" s="602"/>
      <c r="C184" s="602"/>
      <c r="D184" s="602"/>
      <c r="E184" s="602"/>
      <c r="F184" s="602"/>
      <c r="G184" s="602"/>
      <c r="H184" s="602"/>
      <c r="I184" s="602"/>
      <c r="J184" s="602"/>
      <c r="K184" s="602"/>
      <c r="L184" s="602"/>
      <c r="M184" s="602"/>
      <c r="N184" s="602"/>
      <c r="O184" s="602"/>
      <c r="P184" s="602"/>
      <c r="Q184" s="602"/>
      <c r="R184" s="602"/>
      <c r="S184" s="602"/>
      <c r="T184" s="602"/>
      <c r="U184" s="602"/>
      <c r="V184" s="602"/>
      <c r="W184" s="602"/>
      <c r="X184" s="602"/>
      <c r="Y184" s="602"/>
      <c r="Z184" s="602"/>
    </row>
    <row r="185" spans="1:26" ht="12.75" customHeight="1" x14ac:dyDescent="0.25">
      <c r="A185" s="602"/>
      <c r="B185" s="602"/>
      <c r="C185" s="602"/>
      <c r="D185" s="602"/>
      <c r="E185" s="602"/>
      <c r="F185" s="602"/>
      <c r="G185" s="602"/>
      <c r="H185" s="602"/>
      <c r="I185" s="602"/>
      <c r="J185" s="602"/>
      <c r="K185" s="602"/>
      <c r="L185" s="602"/>
      <c r="M185" s="602"/>
      <c r="N185" s="602"/>
      <c r="O185" s="602"/>
      <c r="P185" s="602"/>
      <c r="Q185" s="602"/>
      <c r="R185" s="602"/>
      <c r="S185" s="602"/>
      <c r="T185" s="602"/>
      <c r="U185" s="602"/>
      <c r="V185" s="602"/>
      <c r="W185" s="602"/>
      <c r="X185" s="602"/>
      <c r="Y185" s="602"/>
      <c r="Z185" s="602"/>
    </row>
    <row r="186" spans="1:26" ht="12.75" customHeight="1" x14ac:dyDescent="0.25">
      <c r="A186" s="602"/>
      <c r="B186" s="602"/>
      <c r="C186" s="602"/>
      <c r="D186" s="602"/>
      <c r="E186" s="602"/>
      <c r="F186" s="602"/>
      <c r="G186" s="602"/>
      <c r="H186" s="602"/>
      <c r="I186" s="602"/>
      <c r="J186" s="602"/>
      <c r="K186" s="602"/>
      <c r="L186" s="602"/>
      <c r="M186" s="602"/>
      <c r="N186" s="602"/>
      <c r="O186" s="602"/>
      <c r="P186" s="602"/>
      <c r="Q186" s="602"/>
      <c r="R186" s="602"/>
      <c r="S186" s="602"/>
      <c r="T186" s="602"/>
      <c r="U186" s="602"/>
      <c r="V186" s="602"/>
      <c r="W186" s="602"/>
      <c r="X186" s="602"/>
      <c r="Y186" s="602"/>
      <c r="Z186" s="602"/>
    </row>
    <row r="187" spans="1:26" ht="12.75" customHeight="1" x14ac:dyDescent="0.25">
      <c r="A187" s="602"/>
      <c r="B187" s="602"/>
      <c r="C187" s="602"/>
      <c r="D187" s="602"/>
      <c r="E187" s="602"/>
      <c r="F187" s="602"/>
      <c r="G187" s="602"/>
      <c r="H187" s="602"/>
      <c r="I187" s="602"/>
      <c r="J187" s="602"/>
      <c r="K187" s="602"/>
      <c r="L187" s="602"/>
      <c r="M187" s="602"/>
      <c r="N187" s="602"/>
      <c r="O187" s="602"/>
      <c r="P187" s="602"/>
      <c r="Q187" s="602"/>
      <c r="R187" s="602"/>
      <c r="S187" s="602"/>
      <c r="T187" s="602"/>
      <c r="U187" s="602"/>
      <c r="V187" s="602"/>
      <c r="W187" s="602"/>
      <c r="X187" s="602"/>
      <c r="Y187" s="602"/>
      <c r="Z187" s="602"/>
    </row>
    <row r="188" spans="1:26" ht="12.75" customHeight="1" x14ac:dyDescent="0.25">
      <c r="A188" s="602"/>
      <c r="B188" s="602"/>
      <c r="C188" s="602"/>
      <c r="D188" s="602"/>
      <c r="E188" s="602"/>
      <c r="F188" s="602"/>
      <c r="G188" s="602"/>
      <c r="H188" s="602"/>
      <c r="I188" s="602"/>
      <c r="J188" s="602"/>
      <c r="K188" s="602"/>
      <c r="L188" s="602"/>
      <c r="M188" s="602"/>
      <c r="N188" s="602"/>
      <c r="O188" s="602"/>
      <c r="P188" s="602"/>
      <c r="Q188" s="602"/>
      <c r="R188" s="602"/>
      <c r="S188" s="602"/>
      <c r="T188" s="602"/>
      <c r="U188" s="602"/>
      <c r="V188" s="602"/>
      <c r="W188" s="602"/>
      <c r="X188" s="602"/>
      <c r="Y188" s="602"/>
      <c r="Z188" s="602"/>
    </row>
    <row r="189" spans="1:26" ht="12.75" customHeight="1" x14ac:dyDescent="0.25">
      <c r="A189" s="602"/>
      <c r="B189" s="602"/>
      <c r="C189" s="602"/>
      <c r="D189" s="602"/>
      <c r="E189" s="602"/>
      <c r="F189" s="602"/>
      <c r="G189" s="602"/>
      <c r="H189" s="602"/>
      <c r="I189" s="602"/>
      <c r="J189" s="602"/>
      <c r="K189" s="602"/>
      <c r="L189" s="602"/>
      <c r="M189" s="602"/>
      <c r="N189" s="602"/>
      <c r="O189" s="602"/>
      <c r="P189" s="602"/>
      <c r="Q189" s="602"/>
      <c r="R189" s="602"/>
      <c r="S189" s="602"/>
      <c r="T189" s="602"/>
      <c r="U189" s="602"/>
      <c r="V189" s="602"/>
      <c r="W189" s="602"/>
      <c r="X189" s="602"/>
      <c r="Y189" s="602"/>
      <c r="Z189" s="602"/>
    </row>
    <row r="190" spans="1:26" ht="12.75" customHeight="1" x14ac:dyDescent="0.25">
      <c r="A190" s="602"/>
      <c r="B190" s="602"/>
      <c r="C190" s="602"/>
      <c r="D190" s="602"/>
      <c r="E190" s="602"/>
      <c r="F190" s="602"/>
      <c r="G190" s="602"/>
      <c r="H190" s="602"/>
      <c r="I190" s="602"/>
      <c r="J190" s="602"/>
      <c r="K190" s="602"/>
      <c r="L190" s="602"/>
      <c r="M190" s="602"/>
      <c r="N190" s="602"/>
      <c r="O190" s="602"/>
      <c r="P190" s="602"/>
      <c r="Q190" s="602"/>
      <c r="R190" s="602"/>
      <c r="S190" s="602"/>
      <c r="T190" s="602"/>
      <c r="U190" s="602"/>
      <c r="V190" s="602"/>
      <c r="W190" s="602"/>
      <c r="X190" s="602"/>
      <c r="Y190" s="602"/>
      <c r="Z190" s="602"/>
    </row>
    <row r="191" spans="1:26" ht="12.75" customHeight="1" x14ac:dyDescent="0.25">
      <c r="A191" s="602"/>
      <c r="B191" s="602"/>
      <c r="C191" s="602"/>
      <c r="D191" s="602"/>
      <c r="E191" s="602"/>
      <c r="F191" s="602"/>
      <c r="G191" s="602"/>
      <c r="H191" s="602"/>
      <c r="I191" s="602"/>
      <c r="J191" s="602"/>
      <c r="K191" s="602"/>
      <c r="L191" s="602"/>
      <c r="M191" s="602"/>
      <c r="N191" s="602"/>
      <c r="O191" s="602"/>
      <c r="P191" s="602"/>
      <c r="Q191" s="602"/>
      <c r="R191" s="602"/>
      <c r="S191" s="602"/>
      <c r="T191" s="602"/>
      <c r="U191" s="602"/>
      <c r="V191" s="602"/>
      <c r="W191" s="602"/>
      <c r="X191" s="602"/>
      <c r="Y191" s="602"/>
      <c r="Z191" s="602"/>
    </row>
    <row r="192" spans="1:26" ht="12.75" customHeight="1" x14ac:dyDescent="0.25">
      <c r="A192" s="602"/>
      <c r="B192" s="602"/>
      <c r="C192" s="602"/>
      <c r="D192" s="602"/>
      <c r="E192" s="602"/>
      <c r="F192" s="602"/>
      <c r="G192" s="602"/>
      <c r="H192" s="602"/>
      <c r="I192" s="602"/>
      <c r="J192" s="602"/>
      <c r="K192" s="602"/>
      <c r="L192" s="602"/>
      <c r="M192" s="602"/>
      <c r="N192" s="602"/>
      <c r="O192" s="602"/>
      <c r="P192" s="602"/>
      <c r="Q192" s="602"/>
      <c r="R192" s="602"/>
      <c r="S192" s="602"/>
      <c r="T192" s="602"/>
      <c r="U192" s="602"/>
      <c r="V192" s="602"/>
      <c r="W192" s="602"/>
      <c r="X192" s="602"/>
      <c r="Y192" s="602"/>
      <c r="Z192" s="602"/>
    </row>
    <row r="193" spans="1:26" ht="12.75" customHeight="1" x14ac:dyDescent="0.25">
      <c r="A193" s="602"/>
      <c r="B193" s="602"/>
      <c r="C193" s="602"/>
      <c r="D193" s="602"/>
      <c r="E193" s="602"/>
      <c r="F193" s="602"/>
      <c r="G193" s="602"/>
      <c r="H193" s="602"/>
      <c r="I193" s="602"/>
      <c r="J193" s="602"/>
      <c r="K193" s="602"/>
      <c r="L193" s="602"/>
      <c r="M193" s="602"/>
      <c r="N193" s="602"/>
      <c r="O193" s="602"/>
      <c r="P193" s="602"/>
      <c r="Q193" s="602"/>
      <c r="R193" s="602"/>
      <c r="S193" s="602"/>
      <c r="T193" s="602"/>
      <c r="U193" s="602"/>
      <c r="V193" s="602"/>
      <c r="W193" s="602"/>
      <c r="X193" s="602"/>
      <c r="Y193" s="602"/>
      <c r="Z193" s="602"/>
    </row>
    <row r="194" spans="1:26" ht="12.75" customHeight="1" x14ac:dyDescent="0.25">
      <c r="A194" s="602"/>
      <c r="B194" s="602"/>
      <c r="C194" s="602"/>
      <c r="D194" s="602"/>
      <c r="E194" s="602"/>
      <c r="F194" s="602"/>
      <c r="G194" s="602"/>
      <c r="H194" s="602"/>
      <c r="I194" s="602"/>
      <c r="J194" s="602"/>
      <c r="K194" s="602"/>
      <c r="L194" s="602"/>
      <c r="M194" s="602"/>
      <c r="N194" s="602"/>
      <c r="O194" s="602"/>
      <c r="P194" s="602"/>
      <c r="Q194" s="602"/>
      <c r="R194" s="602"/>
      <c r="S194" s="602"/>
      <c r="T194" s="602"/>
      <c r="U194" s="602"/>
      <c r="V194" s="602"/>
      <c r="W194" s="602"/>
      <c r="X194" s="602"/>
      <c r="Y194" s="602"/>
      <c r="Z194" s="602"/>
    </row>
    <row r="195" spans="1:26" ht="12.75" customHeight="1" x14ac:dyDescent="0.25">
      <c r="A195" s="602"/>
      <c r="B195" s="602"/>
      <c r="C195" s="602"/>
      <c r="D195" s="602"/>
      <c r="E195" s="602"/>
      <c r="F195" s="602"/>
      <c r="G195" s="602"/>
      <c r="H195" s="602"/>
      <c r="I195" s="602"/>
      <c r="J195" s="602"/>
      <c r="K195" s="602"/>
      <c r="L195" s="602"/>
      <c r="M195" s="602"/>
      <c r="N195" s="602"/>
      <c r="O195" s="602"/>
      <c r="P195" s="602"/>
      <c r="Q195" s="602"/>
      <c r="R195" s="602"/>
      <c r="S195" s="602"/>
      <c r="T195" s="602"/>
      <c r="U195" s="602"/>
      <c r="V195" s="602"/>
      <c r="W195" s="602"/>
      <c r="X195" s="602"/>
      <c r="Y195" s="602"/>
      <c r="Z195" s="602"/>
    </row>
    <row r="196" spans="1:26" ht="12.75" customHeight="1" x14ac:dyDescent="0.25">
      <c r="A196" s="602"/>
      <c r="B196" s="602"/>
      <c r="C196" s="602"/>
      <c r="D196" s="602"/>
      <c r="E196" s="602"/>
      <c r="F196" s="602"/>
      <c r="G196" s="602"/>
      <c r="H196" s="602"/>
      <c r="I196" s="602"/>
      <c r="J196" s="602"/>
      <c r="K196" s="602"/>
      <c r="L196" s="602"/>
      <c r="M196" s="602"/>
      <c r="N196" s="602"/>
      <c r="O196" s="602"/>
      <c r="P196" s="602"/>
      <c r="Q196" s="602"/>
      <c r="R196" s="602"/>
      <c r="S196" s="602"/>
      <c r="T196" s="602"/>
      <c r="U196" s="602"/>
      <c r="V196" s="602"/>
      <c r="W196" s="602"/>
      <c r="X196" s="602"/>
      <c r="Y196" s="602"/>
      <c r="Z196" s="602"/>
    </row>
    <row r="197" spans="1:26" ht="12.75" customHeight="1" x14ac:dyDescent="0.25">
      <c r="A197" s="602"/>
      <c r="B197" s="602"/>
      <c r="C197" s="602"/>
      <c r="D197" s="602"/>
      <c r="E197" s="602"/>
      <c r="F197" s="602"/>
      <c r="G197" s="602"/>
      <c r="H197" s="602"/>
      <c r="I197" s="602"/>
      <c r="J197" s="602"/>
      <c r="K197" s="602"/>
      <c r="L197" s="602"/>
      <c r="M197" s="602"/>
      <c r="N197" s="602"/>
      <c r="O197" s="602"/>
      <c r="P197" s="602"/>
      <c r="Q197" s="602"/>
      <c r="R197" s="602"/>
      <c r="S197" s="602"/>
      <c r="T197" s="602"/>
      <c r="U197" s="602"/>
      <c r="V197" s="602"/>
      <c r="W197" s="602"/>
      <c r="X197" s="602"/>
      <c r="Y197" s="602"/>
      <c r="Z197" s="602"/>
    </row>
    <row r="198" spans="1:26" ht="12.75" customHeight="1" x14ac:dyDescent="0.25">
      <c r="A198" s="602"/>
      <c r="B198" s="602"/>
      <c r="C198" s="602"/>
      <c r="D198" s="602"/>
      <c r="E198" s="602"/>
      <c r="F198" s="602"/>
      <c r="G198" s="602"/>
      <c r="H198" s="602"/>
      <c r="I198" s="602"/>
      <c r="J198" s="602"/>
      <c r="K198" s="602"/>
      <c r="L198" s="602"/>
      <c r="M198" s="602"/>
      <c r="N198" s="602"/>
      <c r="O198" s="602"/>
      <c r="P198" s="602"/>
      <c r="Q198" s="602"/>
      <c r="R198" s="602"/>
      <c r="S198" s="602"/>
      <c r="T198" s="602"/>
      <c r="U198" s="602"/>
      <c r="V198" s="602"/>
      <c r="W198" s="602"/>
      <c r="X198" s="602"/>
      <c r="Y198" s="602"/>
      <c r="Z198" s="602"/>
    </row>
    <row r="199" spans="1:26" ht="12.75" customHeight="1" x14ac:dyDescent="0.25">
      <c r="A199" s="602"/>
      <c r="B199" s="602"/>
      <c r="C199" s="602"/>
      <c r="D199" s="602"/>
      <c r="E199" s="602"/>
      <c r="F199" s="602"/>
      <c r="G199" s="602"/>
      <c r="H199" s="602"/>
      <c r="I199" s="602"/>
      <c r="J199" s="602"/>
      <c r="K199" s="602"/>
      <c r="L199" s="602"/>
      <c r="M199" s="602"/>
      <c r="N199" s="602"/>
      <c r="O199" s="602"/>
      <c r="P199" s="602"/>
      <c r="Q199" s="602"/>
      <c r="R199" s="602"/>
      <c r="S199" s="602"/>
      <c r="T199" s="602"/>
      <c r="U199" s="602"/>
      <c r="V199" s="602"/>
      <c r="W199" s="602"/>
      <c r="X199" s="602"/>
      <c r="Y199" s="602"/>
      <c r="Z199" s="602"/>
    </row>
    <row r="200" spans="1:26" ht="12.75" customHeight="1" x14ac:dyDescent="0.25">
      <c r="A200" s="602"/>
      <c r="B200" s="602"/>
      <c r="C200" s="602"/>
      <c r="D200" s="602"/>
      <c r="E200" s="602"/>
      <c r="F200" s="602"/>
      <c r="G200" s="602"/>
      <c r="H200" s="602"/>
      <c r="I200" s="602"/>
      <c r="J200" s="602"/>
      <c r="K200" s="602"/>
      <c r="L200" s="602"/>
      <c r="M200" s="602"/>
      <c r="N200" s="602"/>
      <c r="O200" s="602"/>
      <c r="P200" s="602"/>
      <c r="Q200" s="602"/>
      <c r="R200" s="602"/>
      <c r="S200" s="602"/>
      <c r="T200" s="602"/>
      <c r="U200" s="602"/>
      <c r="V200" s="602"/>
      <c r="W200" s="602"/>
      <c r="X200" s="602"/>
      <c r="Y200" s="602"/>
      <c r="Z200" s="602"/>
    </row>
    <row r="201" spans="1:26" ht="12.75" customHeight="1" x14ac:dyDescent="0.25">
      <c r="A201" s="602"/>
      <c r="B201" s="602"/>
      <c r="C201" s="602"/>
      <c r="D201" s="602"/>
      <c r="E201" s="602"/>
      <c r="F201" s="602"/>
      <c r="G201" s="602"/>
      <c r="H201" s="602"/>
      <c r="I201" s="602"/>
      <c r="J201" s="602"/>
      <c r="K201" s="602"/>
      <c r="L201" s="602"/>
      <c r="M201" s="602"/>
      <c r="N201" s="602"/>
      <c r="O201" s="602"/>
      <c r="P201" s="602"/>
      <c r="Q201" s="602"/>
      <c r="R201" s="602"/>
      <c r="S201" s="602"/>
      <c r="T201" s="602"/>
      <c r="U201" s="602"/>
      <c r="V201" s="602"/>
      <c r="W201" s="602"/>
      <c r="X201" s="602"/>
      <c r="Y201" s="602"/>
      <c r="Z201" s="602"/>
    </row>
    <row r="202" spans="1:26" ht="12.75" customHeight="1" x14ac:dyDescent="0.25">
      <c r="A202" s="602"/>
      <c r="B202" s="602"/>
      <c r="C202" s="602"/>
      <c r="D202" s="602"/>
      <c r="E202" s="602"/>
      <c r="F202" s="602"/>
      <c r="G202" s="602"/>
      <c r="H202" s="602"/>
      <c r="I202" s="602"/>
      <c r="J202" s="602"/>
      <c r="K202" s="602"/>
      <c r="L202" s="602"/>
      <c r="M202" s="602"/>
      <c r="N202" s="602"/>
      <c r="O202" s="602"/>
      <c r="P202" s="602"/>
      <c r="Q202" s="602"/>
      <c r="R202" s="602"/>
      <c r="S202" s="602"/>
      <c r="T202" s="602"/>
      <c r="U202" s="602"/>
      <c r="V202" s="602"/>
      <c r="W202" s="602"/>
      <c r="X202" s="602"/>
      <c r="Y202" s="602"/>
      <c r="Z202" s="602"/>
    </row>
    <row r="203" spans="1:26" ht="12.75" customHeight="1" x14ac:dyDescent="0.25">
      <c r="A203" s="602"/>
      <c r="B203" s="602"/>
      <c r="C203" s="602"/>
      <c r="D203" s="602"/>
      <c r="E203" s="602"/>
      <c r="F203" s="602"/>
      <c r="G203" s="602"/>
      <c r="H203" s="602"/>
      <c r="I203" s="602"/>
      <c r="J203" s="602"/>
      <c r="K203" s="602"/>
      <c r="L203" s="602"/>
      <c r="M203" s="602"/>
      <c r="N203" s="602"/>
      <c r="O203" s="602"/>
      <c r="P203" s="602"/>
      <c r="Q203" s="602"/>
      <c r="R203" s="602"/>
      <c r="S203" s="602"/>
      <c r="T203" s="602"/>
      <c r="U203" s="602"/>
      <c r="V203" s="602"/>
      <c r="W203" s="602"/>
      <c r="X203" s="602"/>
      <c r="Y203" s="602"/>
      <c r="Z203" s="602"/>
    </row>
    <row r="204" spans="1:26" ht="12.75" customHeight="1" x14ac:dyDescent="0.25">
      <c r="A204" s="602"/>
      <c r="B204" s="602"/>
      <c r="C204" s="602"/>
      <c r="D204" s="602"/>
      <c r="E204" s="602"/>
      <c r="F204" s="602"/>
      <c r="G204" s="602"/>
      <c r="H204" s="602"/>
      <c r="I204" s="602"/>
      <c r="J204" s="602"/>
      <c r="K204" s="602"/>
      <c r="L204" s="602"/>
      <c r="M204" s="602"/>
      <c r="N204" s="602"/>
      <c r="O204" s="602"/>
      <c r="P204" s="602"/>
      <c r="Q204" s="602"/>
      <c r="R204" s="602"/>
      <c r="S204" s="602"/>
      <c r="T204" s="602"/>
      <c r="U204" s="602"/>
      <c r="V204" s="602"/>
      <c r="W204" s="602"/>
      <c r="X204" s="602"/>
      <c r="Y204" s="602"/>
      <c r="Z204" s="602"/>
    </row>
    <row r="205" spans="1:26" ht="12.75" customHeight="1" x14ac:dyDescent="0.25">
      <c r="A205" s="602"/>
      <c r="B205" s="602"/>
      <c r="C205" s="602"/>
      <c r="D205" s="602"/>
      <c r="E205" s="602"/>
      <c r="F205" s="602"/>
      <c r="G205" s="602"/>
      <c r="H205" s="602"/>
      <c r="I205" s="602"/>
      <c r="J205" s="602"/>
      <c r="K205" s="602"/>
      <c r="L205" s="602"/>
      <c r="M205" s="602"/>
      <c r="N205" s="602"/>
      <c r="O205" s="602"/>
      <c r="P205" s="602"/>
      <c r="Q205" s="602"/>
      <c r="R205" s="602"/>
      <c r="S205" s="602"/>
      <c r="T205" s="602"/>
      <c r="U205" s="602"/>
      <c r="V205" s="602"/>
      <c r="W205" s="602"/>
      <c r="X205" s="602"/>
      <c r="Y205" s="602"/>
      <c r="Z205" s="602"/>
    </row>
    <row r="206" spans="1:26" ht="12.75" customHeight="1" x14ac:dyDescent="0.25">
      <c r="A206" s="602"/>
      <c r="B206" s="602"/>
      <c r="C206" s="602"/>
      <c r="D206" s="602"/>
      <c r="E206" s="602"/>
      <c r="F206" s="602"/>
      <c r="G206" s="602"/>
      <c r="H206" s="602"/>
      <c r="I206" s="602"/>
      <c r="J206" s="602"/>
      <c r="K206" s="602"/>
      <c r="L206" s="602"/>
      <c r="M206" s="602"/>
      <c r="N206" s="602"/>
      <c r="O206" s="602"/>
      <c r="P206" s="602"/>
      <c r="Q206" s="602"/>
      <c r="R206" s="602"/>
      <c r="S206" s="602"/>
      <c r="T206" s="602"/>
      <c r="U206" s="602"/>
      <c r="V206" s="602"/>
      <c r="W206" s="602"/>
      <c r="X206" s="602"/>
      <c r="Y206" s="602"/>
      <c r="Z206" s="602"/>
    </row>
    <row r="207" spans="1:26" ht="12.75" customHeight="1" x14ac:dyDescent="0.25">
      <c r="A207" s="602"/>
      <c r="B207" s="602"/>
      <c r="C207" s="602"/>
      <c r="D207" s="602"/>
      <c r="E207" s="602"/>
      <c r="F207" s="602"/>
      <c r="G207" s="602"/>
      <c r="H207" s="602"/>
      <c r="I207" s="602"/>
      <c r="J207" s="602"/>
      <c r="K207" s="602"/>
      <c r="L207" s="602"/>
      <c r="M207" s="602"/>
      <c r="N207" s="602"/>
      <c r="O207" s="602"/>
      <c r="P207" s="602"/>
      <c r="Q207" s="602"/>
      <c r="R207" s="602"/>
      <c r="S207" s="602"/>
      <c r="T207" s="602"/>
      <c r="U207" s="602"/>
      <c r="V207" s="602"/>
      <c r="W207" s="602"/>
      <c r="X207" s="602"/>
      <c r="Y207" s="602"/>
      <c r="Z207" s="602"/>
    </row>
    <row r="208" spans="1:26" ht="12.75" customHeight="1" x14ac:dyDescent="0.25">
      <c r="A208" s="602"/>
      <c r="B208" s="602"/>
      <c r="C208" s="602"/>
      <c r="D208" s="602"/>
      <c r="E208" s="602"/>
      <c r="F208" s="602"/>
      <c r="G208" s="602"/>
      <c r="H208" s="602"/>
      <c r="I208" s="602"/>
      <c r="J208" s="602"/>
      <c r="K208" s="602"/>
      <c r="L208" s="602"/>
      <c r="M208" s="602"/>
      <c r="N208" s="602"/>
      <c r="O208" s="602"/>
      <c r="P208" s="602"/>
      <c r="Q208" s="602"/>
      <c r="R208" s="602"/>
      <c r="S208" s="602"/>
      <c r="T208" s="602"/>
      <c r="U208" s="602"/>
      <c r="V208" s="602"/>
      <c r="W208" s="602"/>
      <c r="X208" s="602"/>
      <c r="Y208" s="602"/>
      <c r="Z208" s="602"/>
    </row>
    <row r="209" spans="1:26" ht="12.75" customHeight="1" x14ac:dyDescent="0.25">
      <c r="A209" s="602"/>
      <c r="B209" s="602"/>
      <c r="C209" s="602"/>
      <c r="D209" s="602"/>
      <c r="E209" s="602"/>
      <c r="F209" s="602"/>
      <c r="G209" s="602"/>
      <c r="H209" s="602"/>
      <c r="I209" s="602"/>
      <c r="J209" s="602"/>
      <c r="K209" s="602"/>
      <c r="L209" s="602"/>
      <c r="M209" s="602"/>
      <c r="N209" s="602"/>
      <c r="O209" s="602"/>
      <c r="P209" s="602"/>
      <c r="Q209" s="602"/>
      <c r="R209" s="602"/>
      <c r="S209" s="602"/>
      <c r="T209" s="602"/>
      <c r="U209" s="602"/>
      <c r="V209" s="602"/>
      <c r="W209" s="602"/>
      <c r="X209" s="602"/>
      <c r="Y209" s="602"/>
      <c r="Z209" s="602"/>
    </row>
    <row r="210" spans="1:26" ht="12.75" customHeight="1" x14ac:dyDescent="0.25">
      <c r="A210" s="602"/>
      <c r="B210" s="602"/>
      <c r="C210" s="602"/>
      <c r="D210" s="602"/>
      <c r="E210" s="602"/>
      <c r="F210" s="602"/>
      <c r="G210" s="602"/>
      <c r="H210" s="602"/>
      <c r="I210" s="602"/>
      <c r="J210" s="602"/>
      <c r="K210" s="602"/>
      <c r="L210" s="602"/>
      <c r="M210" s="602"/>
      <c r="N210" s="602"/>
      <c r="O210" s="602"/>
      <c r="P210" s="602"/>
      <c r="Q210" s="602"/>
      <c r="R210" s="602"/>
      <c r="S210" s="602"/>
      <c r="T210" s="602"/>
      <c r="U210" s="602"/>
      <c r="V210" s="602"/>
      <c r="W210" s="602"/>
      <c r="X210" s="602"/>
      <c r="Y210" s="602"/>
      <c r="Z210" s="602"/>
    </row>
    <row r="211" spans="1:26" ht="12.75" customHeight="1" x14ac:dyDescent="0.25">
      <c r="A211" s="602"/>
      <c r="B211" s="602"/>
      <c r="C211" s="602"/>
      <c r="D211" s="602"/>
      <c r="E211" s="602"/>
      <c r="F211" s="602"/>
      <c r="G211" s="602"/>
      <c r="H211" s="602"/>
      <c r="I211" s="602"/>
      <c r="J211" s="602"/>
      <c r="K211" s="602"/>
      <c r="L211" s="602"/>
      <c r="M211" s="602"/>
      <c r="N211" s="602"/>
      <c r="O211" s="602"/>
      <c r="P211" s="602"/>
      <c r="Q211" s="602"/>
      <c r="R211" s="602"/>
      <c r="S211" s="602"/>
      <c r="T211" s="602"/>
      <c r="U211" s="602"/>
      <c r="V211" s="602"/>
      <c r="W211" s="602"/>
      <c r="X211" s="602"/>
      <c r="Y211" s="602"/>
      <c r="Z211" s="602"/>
    </row>
    <row r="212" spans="1:26" ht="12.75" customHeight="1" x14ac:dyDescent="0.25">
      <c r="A212" s="602"/>
      <c r="B212" s="602"/>
      <c r="C212" s="602"/>
      <c r="D212" s="602"/>
      <c r="E212" s="602"/>
      <c r="F212" s="602"/>
      <c r="G212" s="602"/>
      <c r="H212" s="602"/>
      <c r="I212" s="602"/>
      <c r="J212" s="602"/>
      <c r="K212" s="602"/>
      <c r="L212" s="602"/>
      <c r="M212" s="602"/>
      <c r="N212" s="602"/>
      <c r="O212" s="602"/>
      <c r="P212" s="602"/>
      <c r="Q212" s="602"/>
      <c r="R212" s="602"/>
      <c r="S212" s="602"/>
      <c r="T212" s="602"/>
      <c r="U212" s="602"/>
      <c r="V212" s="602"/>
      <c r="W212" s="602"/>
      <c r="X212" s="602"/>
      <c r="Y212" s="602"/>
      <c r="Z212" s="602"/>
    </row>
    <row r="213" spans="1:26" ht="12.75" customHeight="1" x14ac:dyDescent="0.25">
      <c r="A213" s="602"/>
      <c r="B213" s="602"/>
      <c r="C213" s="602"/>
      <c r="D213" s="602"/>
      <c r="E213" s="602"/>
      <c r="F213" s="602"/>
      <c r="G213" s="602"/>
      <c r="H213" s="602"/>
      <c r="I213" s="602"/>
      <c r="J213" s="602"/>
      <c r="K213" s="602"/>
      <c r="L213" s="602"/>
      <c r="M213" s="602"/>
      <c r="N213" s="602"/>
      <c r="O213" s="602"/>
      <c r="P213" s="602"/>
      <c r="Q213" s="602"/>
      <c r="R213" s="602"/>
      <c r="S213" s="602"/>
      <c r="T213" s="602"/>
      <c r="U213" s="602"/>
      <c r="V213" s="602"/>
      <c r="W213" s="602"/>
      <c r="X213" s="602"/>
      <c r="Y213" s="602"/>
      <c r="Z213" s="602"/>
    </row>
    <row r="214" spans="1:26" ht="12.75" customHeight="1" x14ac:dyDescent="0.25">
      <c r="A214" s="602"/>
      <c r="B214" s="602"/>
      <c r="C214" s="602"/>
      <c r="D214" s="602"/>
      <c r="E214" s="602"/>
      <c r="F214" s="602"/>
      <c r="G214" s="602"/>
      <c r="H214" s="602"/>
      <c r="I214" s="602"/>
      <c r="J214" s="602"/>
      <c r="K214" s="602"/>
      <c r="L214" s="602"/>
      <c r="M214" s="602"/>
      <c r="N214" s="602"/>
      <c r="O214" s="602"/>
      <c r="P214" s="602"/>
      <c r="Q214" s="602"/>
      <c r="R214" s="602"/>
      <c r="S214" s="602"/>
      <c r="T214" s="602"/>
      <c r="U214" s="602"/>
      <c r="V214" s="602"/>
      <c r="W214" s="602"/>
      <c r="X214" s="602"/>
      <c r="Y214" s="602"/>
      <c r="Z214" s="602"/>
    </row>
    <row r="215" spans="1:26" ht="12.75" customHeight="1" x14ac:dyDescent="0.25">
      <c r="A215" s="602"/>
      <c r="B215" s="602"/>
      <c r="C215" s="602"/>
      <c r="D215" s="602"/>
      <c r="E215" s="602"/>
      <c r="F215" s="602"/>
      <c r="G215" s="602"/>
      <c r="H215" s="602"/>
      <c r="I215" s="602"/>
      <c r="J215" s="602"/>
      <c r="K215" s="602"/>
      <c r="L215" s="602"/>
      <c r="M215" s="602"/>
      <c r="N215" s="602"/>
      <c r="O215" s="602"/>
      <c r="P215" s="602"/>
      <c r="Q215" s="602"/>
      <c r="R215" s="602"/>
      <c r="S215" s="602"/>
      <c r="T215" s="602"/>
      <c r="U215" s="602"/>
      <c r="V215" s="602"/>
      <c r="W215" s="602"/>
      <c r="X215" s="602"/>
      <c r="Y215" s="602"/>
      <c r="Z215" s="602"/>
    </row>
    <row r="216" spans="1:26" ht="12.75" customHeight="1" x14ac:dyDescent="0.25">
      <c r="A216" s="602"/>
      <c r="B216" s="602"/>
      <c r="C216" s="602"/>
      <c r="D216" s="602"/>
      <c r="E216" s="602"/>
      <c r="F216" s="602"/>
      <c r="G216" s="602"/>
      <c r="H216" s="602"/>
      <c r="I216" s="602"/>
      <c r="J216" s="602"/>
      <c r="K216" s="602"/>
      <c r="L216" s="602"/>
      <c r="M216" s="602"/>
      <c r="N216" s="602"/>
      <c r="O216" s="602"/>
      <c r="P216" s="602"/>
      <c r="Q216" s="602"/>
      <c r="R216" s="602"/>
      <c r="S216" s="602"/>
      <c r="T216" s="602"/>
      <c r="U216" s="602"/>
      <c r="V216" s="602"/>
      <c r="W216" s="602"/>
      <c r="X216" s="602"/>
      <c r="Y216" s="602"/>
      <c r="Z216" s="602"/>
    </row>
    <row r="217" spans="1:26" ht="12.75" customHeight="1" x14ac:dyDescent="0.25">
      <c r="A217" s="602"/>
      <c r="B217" s="602"/>
      <c r="C217" s="602"/>
      <c r="D217" s="602"/>
      <c r="E217" s="602"/>
      <c r="F217" s="602"/>
      <c r="G217" s="602"/>
      <c r="H217" s="602"/>
      <c r="I217" s="602"/>
      <c r="J217" s="602"/>
      <c r="K217" s="602"/>
      <c r="L217" s="602"/>
      <c r="M217" s="602"/>
      <c r="N217" s="602"/>
      <c r="O217" s="602"/>
      <c r="P217" s="602"/>
      <c r="Q217" s="602"/>
      <c r="R217" s="602"/>
      <c r="S217" s="602"/>
      <c r="T217" s="602"/>
      <c r="U217" s="602"/>
      <c r="V217" s="602"/>
      <c r="W217" s="602"/>
      <c r="X217" s="602"/>
      <c r="Y217" s="602"/>
      <c r="Z217" s="602"/>
    </row>
    <row r="218" spans="1:26" ht="12.75" customHeight="1" x14ac:dyDescent="0.25">
      <c r="A218" s="602"/>
      <c r="B218" s="602"/>
      <c r="C218" s="602"/>
      <c r="D218" s="602"/>
      <c r="E218" s="602"/>
      <c r="F218" s="602"/>
      <c r="G218" s="602"/>
      <c r="H218" s="602"/>
      <c r="I218" s="602"/>
      <c r="J218" s="602"/>
      <c r="K218" s="602"/>
      <c r="L218" s="602"/>
      <c r="M218" s="602"/>
      <c r="N218" s="602"/>
      <c r="O218" s="602"/>
      <c r="P218" s="602"/>
      <c r="Q218" s="602"/>
      <c r="R218" s="602"/>
      <c r="S218" s="602"/>
      <c r="T218" s="602"/>
      <c r="U218" s="602"/>
      <c r="V218" s="602"/>
      <c r="W218" s="602"/>
      <c r="X218" s="602"/>
      <c r="Y218" s="602"/>
      <c r="Z218" s="602"/>
    </row>
    <row r="219" spans="1:26" ht="12.75" customHeight="1" x14ac:dyDescent="0.25">
      <c r="A219" s="602"/>
      <c r="B219" s="602"/>
      <c r="C219" s="602"/>
      <c r="D219" s="602"/>
      <c r="E219" s="602"/>
      <c r="F219" s="602"/>
      <c r="G219" s="602"/>
      <c r="H219" s="602"/>
      <c r="I219" s="602"/>
      <c r="J219" s="602"/>
      <c r="K219" s="602"/>
      <c r="L219" s="602"/>
      <c r="M219" s="602"/>
      <c r="N219" s="602"/>
      <c r="O219" s="602"/>
      <c r="P219" s="602"/>
      <c r="Q219" s="602"/>
      <c r="R219" s="602"/>
      <c r="S219" s="602"/>
      <c r="T219" s="602"/>
      <c r="U219" s="602"/>
      <c r="V219" s="602"/>
      <c r="W219" s="602"/>
      <c r="X219" s="602"/>
      <c r="Y219" s="602"/>
      <c r="Z219" s="602"/>
    </row>
    <row r="220" spans="1:26" ht="12.75" customHeight="1" x14ac:dyDescent="0.25">
      <c r="A220" s="602"/>
      <c r="B220" s="602"/>
      <c r="C220" s="602"/>
      <c r="D220" s="602"/>
      <c r="E220" s="602"/>
      <c r="F220" s="602"/>
      <c r="G220" s="602"/>
      <c r="H220" s="602"/>
      <c r="I220" s="602"/>
      <c r="J220" s="602"/>
      <c r="K220" s="602"/>
      <c r="L220" s="602"/>
      <c r="M220" s="602"/>
      <c r="N220" s="602"/>
      <c r="O220" s="602"/>
      <c r="P220" s="602"/>
      <c r="Q220" s="602"/>
      <c r="R220" s="602"/>
      <c r="S220" s="602"/>
      <c r="T220" s="602"/>
      <c r="U220" s="602"/>
      <c r="V220" s="602"/>
      <c r="W220" s="602"/>
      <c r="X220" s="602"/>
      <c r="Y220" s="602"/>
      <c r="Z220" s="602"/>
    </row>
    <row r="221" spans="1:26" ht="12.75" customHeight="1" x14ac:dyDescent="0.25">
      <c r="A221" s="602"/>
      <c r="B221" s="602"/>
      <c r="C221" s="602"/>
      <c r="D221" s="602"/>
      <c r="E221" s="602"/>
      <c r="F221" s="602"/>
      <c r="G221" s="602"/>
      <c r="H221" s="602"/>
      <c r="I221" s="602"/>
      <c r="J221" s="602"/>
      <c r="K221" s="602"/>
      <c r="L221" s="602"/>
      <c r="M221" s="602"/>
      <c r="N221" s="602"/>
      <c r="O221" s="602"/>
      <c r="P221" s="602"/>
      <c r="Q221" s="602"/>
      <c r="R221" s="602"/>
      <c r="S221" s="602"/>
      <c r="T221" s="602"/>
      <c r="U221" s="602"/>
      <c r="V221" s="602"/>
      <c r="W221" s="602"/>
      <c r="X221" s="602"/>
      <c r="Y221" s="602"/>
      <c r="Z221" s="602"/>
    </row>
    <row r="222" spans="1:26" ht="12.75" customHeight="1" x14ac:dyDescent="0.25">
      <c r="A222" s="602"/>
      <c r="B222" s="602"/>
      <c r="C222" s="602"/>
      <c r="D222" s="602"/>
      <c r="E222" s="602"/>
      <c r="F222" s="602"/>
      <c r="G222" s="602"/>
      <c r="H222" s="602"/>
      <c r="I222" s="602"/>
      <c r="J222" s="602"/>
      <c r="K222" s="602"/>
      <c r="L222" s="602"/>
      <c r="M222" s="602"/>
      <c r="N222" s="602"/>
      <c r="O222" s="602"/>
      <c r="P222" s="602"/>
      <c r="Q222" s="602"/>
      <c r="R222" s="602"/>
      <c r="S222" s="602"/>
      <c r="T222" s="602"/>
      <c r="U222" s="602"/>
      <c r="V222" s="602"/>
      <c r="W222" s="602"/>
      <c r="X222" s="602"/>
      <c r="Y222" s="602"/>
      <c r="Z222" s="602"/>
    </row>
    <row r="223" spans="1:26" ht="12.75" customHeight="1" x14ac:dyDescent="0.25">
      <c r="A223" s="602"/>
      <c r="B223" s="602"/>
      <c r="C223" s="602"/>
      <c r="D223" s="602"/>
      <c r="E223" s="602"/>
      <c r="F223" s="602"/>
      <c r="G223" s="602"/>
      <c r="H223" s="602"/>
      <c r="I223" s="602"/>
      <c r="J223" s="602"/>
      <c r="K223" s="602"/>
      <c r="L223" s="602"/>
      <c r="M223" s="602"/>
      <c r="N223" s="602"/>
      <c r="O223" s="602"/>
      <c r="P223" s="602"/>
      <c r="Q223" s="602"/>
      <c r="R223" s="602"/>
      <c r="S223" s="602"/>
      <c r="T223" s="602"/>
      <c r="U223" s="602"/>
      <c r="V223" s="602"/>
      <c r="W223" s="602"/>
      <c r="X223" s="602"/>
      <c r="Y223" s="602"/>
      <c r="Z223" s="602"/>
    </row>
    <row r="224" spans="1:26" ht="12.75" customHeight="1" x14ac:dyDescent="0.25">
      <c r="A224" s="602"/>
      <c r="B224" s="602"/>
      <c r="C224" s="602"/>
      <c r="D224" s="602"/>
      <c r="E224" s="602"/>
      <c r="F224" s="602"/>
      <c r="G224" s="602"/>
      <c r="H224" s="602"/>
      <c r="I224" s="602"/>
      <c r="J224" s="602"/>
      <c r="K224" s="602"/>
      <c r="L224" s="602"/>
      <c r="M224" s="602"/>
      <c r="N224" s="602"/>
      <c r="O224" s="602"/>
      <c r="P224" s="602"/>
      <c r="Q224" s="602"/>
      <c r="R224" s="602"/>
      <c r="S224" s="602"/>
      <c r="T224" s="602"/>
      <c r="U224" s="602"/>
      <c r="V224" s="602"/>
      <c r="W224" s="602"/>
      <c r="X224" s="602"/>
      <c r="Y224" s="602"/>
      <c r="Z224" s="602"/>
    </row>
    <row r="225" spans="1:26" ht="12.75" customHeight="1" x14ac:dyDescent="0.25">
      <c r="A225" s="602"/>
      <c r="B225" s="602"/>
      <c r="C225" s="602"/>
      <c r="D225" s="602"/>
      <c r="E225" s="602"/>
      <c r="F225" s="602"/>
      <c r="G225" s="602"/>
      <c r="H225" s="602"/>
      <c r="I225" s="602"/>
      <c r="J225" s="602"/>
      <c r="K225" s="602"/>
      <c r="L225" s="602"/>
      <c r="M225" s="602"/>
      <c r="N225" s="602"/>
      <c r="O225" s="602"/>
      <c r="P225" s="602"/>
      <c r="Q225" s="602"/>
      <c r="R225" s="602"/>
      <c r="S225" s="602"/>
      <c r="T225" s="602"/>
      <c r="U225" s="602"/>
      <c r="V225" s="602"/>
      <c r="W225" s="602"/>
      <c r="X225" s="602"/>
      <c r="Y225" s="602"/>
      <c r="Z225" s="602"/>
    </row>
    <row r="226" spans="1:26" ht="12.75" customHeight="1" x14ac:dyDescent="0.25">
      <c r="A226" s="602"/>
      <c r="B226" s="602"/>
      <c r="C226" s="602"/>
      <c r="D226" s="602"/>
      <c r="E226" s="602"/>
      <c r="F226" s="602"/>
      <c r="G226" s="602"/>
      <c r="H226" s="602"/>
      <c r="I226" s="602"/>
      <c r="J226" s="602"/>
      <c r="K226" s="602"/>
      <c r="L226" s="602"/>
      <c r="M226" s="602"/>
      <c r="N226" s="602"/>
      <c r="O226" s="602"/>
      <c r="P226" s="602"/>
      <c r="Q226" s="602"/>
      <c r="R226" s="602"/>
      <c r="S226" s="602"/>
      <c r="T226" s="602"/>
      <c r="U226" s="602"/>
      <c r="V226" s="602"/>
      <c r="W226" s="602"/>
      <c r="X226" s="602"/>
      <c r="Y226" s="602"/>
      <c r="Z226" s="602"/>
    </row>
    <row r="227" spans="1:26" ht="12.75" customHeight="1" x14ac:dyDescent="0.25">
      <c r="A227" s="602"/>
      <c r="B227" s="602"/>
      <c r="C227" s="602"/>
      <c r="D227" s="602"/>
      <c r="E227" s="602"/>
      <c r="F227" s="602"/>
      <c r="G227" s="602"/>
      <c r="H227" s="602"/>
      <c r="I227" s="602"/>
      <c r="J227" s="602"/>
      <c r="K227" s="602"/>
      <c r="L227" s="602"/>
      <c r="M227" s="602"/>
      <c r="N227" s="602"/>
      <c r="O227" s="602"/>
      <c r="P227" s="602"/>
      <c r="Q227" s="602"/>
      <c r="R227" s="602"/>
      <c r="S227" s="602"/>
      <c r="T227" s="602"/>
      <c r="U227" s="602"/>
      <c r="V227" s="602"/>
      <c r="W227" s="602"/>
      <c r="X227" s="602"/>
      <c r="Y227" s="602"/>
      <c r="Z227" s="602"/>
    </row>
    <row r="228" spans="1:26" ht="12.75" customHeight="1" x14ac:dyDescent="0.25">
      <c r="A228" s="602"/>
      <c r="B228" s="602"/>
      <c r="C228" s="602"/>
      <c r="D228" s="602"/>
      <c r="E228" s="602"/>
      <c r="F228" s="602"/>
      <c r="G228" s="602"/>
      <c r="H228" s="602"/>
      <c r="I228" s="602"/>
      <c r="J228" s="602"/>
      <c r="K228" s="602"/>
      <c r="L228" s="602"/>
      <c r="M228" s="602"/>
      <c r="N228" s="602"/>
      <c r="O228" s="602"/>
      <c r="P228" s="602"/>
      <c r="Q228" s="602"/>
      <c r="R228" s="602"/>
      <c r="S228" s="602"/>
      <c r="T228" s="602"/>
      <c r="U228" s="602"/>
      <c r="V228" s="602"/>
      <c r="W228" s="602"/>
      <c r="X228" s="602"/>
      <c r="Y228" s="602"/>
      <c r="Z228" s="602"/>
    </row>
    <row r="229" spans="1:26" ht="12.75" customHeight="1" x14ac:dyDescent="0.25">
      <c r="A229" s="602"/>
      <c r="B229" s="602"/>
      <c r="C229" s="602"/>
      <c r="D229" s="602"/>
      <c r="E229" s="602"/>
      <c r="F229" s="602"/>
      <c r="G229" s="602"/>
      <c r="H229" s="602"/>
      <c r="I229" s="602"/>
      <c r="J229" s="602"/>
      <c r="K229" s="602"/>
      <c r="L229" s="602"/>
      <c r="M229" s="602"/>
      <c r="N229" s="602"/>
      <c r="O229" s="602"/>
      <c r="P229" s="602"/>
      <c r="Q229" s="602"/>
      <c r="R229" s="602"/>
      <c r="S229" s="602"/>
      <c r="T229" s="602"/>
      <c r="U229" s="602"/>
      <c r="V229" s="602"/>
      <c r="W229" s="602"/>
      <c r="X229" s="602"/>
      <c r="Y229" s="602"/>
      <c r="Z229" s="602"/>
    </row>
    <row r="230" spans="1:26" ht="12.75" customHeight="1" x14ac:dyDescent="0.25">
      <c r="A230" s="602"/>
      <c r="B230" s="602"/>
      <c r="C230" s="602"/>
      <c r="D230" s="602"/>
      <c r="E230" s="602"/>
      <c r="F230" s="602"/>
      <c r="G230" s="602"/>
      <c r="H230" s="602"/>
      <c r="I230" s="602"/>
      <c r="J230" s="602"/>
      <c r="K230" s="602"/>
      <c r="L230" s="602"/>
      <c r="M230" s="602"/>
      <c r="N230" s="602"/>
      <c r="O230" s="602"/>
      <c r="P230" s="602"/>
      <c r="Q230" s="602"/>
      <c r="R230" s="602"/>
      <c r="S230" s="602"/>
      <c r="T230" s="602"/>
      <c r="U230" s="602"/>
      <c r="V230" s="602"/>
      <c r="W230" s="602"/>
      <c r="X230" s="602"/>
      <c r="Y230" s="602"/>
      <c r="Z230" s="602"/>
    </row>
    <row r="231" spans="1:26" ht="12.75" customHeight="1" x14ac:dyDescent="0.25">
      <c r="A231" s="602"/>
      <c r="B231" s="602"/>
      <c r="C231" s="602"/>
      <c r="D231" s="602"/>
      <c r="E231" s="602"/>
      <c r="F231" s="602"/>
      <c r="G231" s="602"/>
      <c r="H231" s="602"/>
      <c r="I231" s="602"/>
      <c r="J231" s="602"/>
      <c r="K231" s="602"/>
      <c r="L231" s="602"/>
      <c r="M231" s="602"/>
      <c r="N231" s="602"/>
      <c r="O231" s="602"/>
      <c r="P231" s="602"/>
      <c r="Q231" s="602"/>
      <c r="R231" s="602"/>
      <c r="S231" s="602"/>
      <c r="T231" s="602"/>
      <c r="U231" s="602"/>
      <c r="V231" s="602"/>
      <c r="W231" s="602"/>
      <c r="X231" s="602"/>
      <c r="Y231" s="602"/>
      <c r="Z231" s="602"/>
    </row>
    <row r="232" spans="1:26" ht="12.75" customHeight="1" x14ac:dyDescent="0.25">
      <c r="A232" s="602"/>
      <c r="B232" s="602"/>
      <c r="C232" s="602"/>
      <c r="D232" s="602"/>
      <c r="E232" s="602"/>
      <c r="F232" s="602"/>
      <c r="G232" s="602"/>
      <c r="H232" s="602"/>
      <c r="I232" s="602"/>
      <c r="J232" s="602"/>
      <c r="K232" s="602"/>
      <c r="L232" s="602"/>
      <c r="M232" s="602"/>
      <c r="N232" s="602"/>
      <c r="O232" s="602"/>
      <c r="P232" s="602"/>
      <c r="Q232" s="602"/>
      <c r="R232" s="602"/>
      <c r="S232" s="602"/>
      <c r="T232" s="602"/>
      <c r="U232" s="602"/>
      <c r="V232" s="602"/>
      <c r="W232" s="602"/>
      <c r="X232" s="602"/>
      <c r="Y232" s="602"/>
      <c r="Z232" s="602"/>
    </row>
    <row r="233" spans="1:26" ht="12.75" customHeight="1" x14ac:dyDescent="0.25">
      <c r="A233" s="602"/>
      <c r="B233" s="602"/>
      <c r="C233" s="602"/>
      <c r="D233" s="602"/>
      <c r="E233" s="602"/>
      <c r="F233" s="602"/>
      <c r="G233" s="602"/>
      <c r="H233" s="602"/>
      <c r="I233" s="602"/>
      <c r="J233" s="602"/>
      <c r="K233" s="602"/>
      <c r="L233" s="602"/>
      <c r="M233" s="602"/>
      <c r="N233" s="602"/>
      <c r="O233" s="602"/>
      <c r="P233" s="602"/>
      <c r="Q233" s="602"/>
      <c r="R233" s="602"/>
      <c r="S233" s="602"/>
      <c r="T233" s="602"/>
      <c r="U233" s="602"/>
      <c r="V233" s="602"/>
      <c r="W233" s="602"/>
      <c r="X233" s="602"/>
      <c r="Y233" s="602"/>
      <c r="Z233" s="602"/>
    </row>
    <row r="234" spans="1:26" ht="12.75" customHeight="1" x14ac:dyDescent="0.25">
      <c r="A234" s="602"/>
      <c r="B234" s="602"/>
      <c r="C234" s="602"/>
      <c r="D234" s="602"/>
      <c r="E234" s="602"/>
      <c r="F234" s="602"/>
      <c r="G234" s="602"/>
      <c r="H234" s="602"/>
      <c r="I234" s="602"/>
      <c r="J234" s="602"/>
      <c r="K234" s="602"/>
      <c r="L234" s="602"/>
      <c r="M234" s="602"/>
      <c r="N234" s="602"/>
      <c r="O234" s="602"/>
      <c r="P234" s="602"/>
      <c r="Q234" s="602"/>
      <c r="R234" s="602"/>
      <c r="S234" s="602"/>
      <c r="T234" s="602"/>
      <c r="U234" s="602"/>
      <c r="V234" s="602"/>
      <c r="W234" s="602"/>
      <c r="X234" s="602"/>
      <c r="Y234" s="602"/>
      <c r="Z234" s="602"/>
    </row>
    <row r="235" spans="1:26" ht="12.75" customHeight="1" x14ac:dyDescent="0.25">
      <c r="A235" s="602"/>
      <c r="B235" s="602"/>
      <c r="C235" s="602"/>
      <c r="D235" s="602"/>
      <c r="E235" s="602"/>
      <c r="F235" s="602"/>
      <c r="G235" s="602"/>
      <c r="H235" s="602"/>
      <c r="I235" s="602"/>
      <c r="J235" s="602"/>
      <c r="K235" s="602"/>
      <c r="L235" s="602"/>
      <c r="M235" s="602"/>
      <c r="N235" s="602"/>
      <c r="O235" s="602"/>
      <c r="P235" s="602"/>
      <c r="Q235" s="602"/>
      <c r="R235" s="602"/>
      <c r="S235" s="602"/>
      <c r="T235" s="602"/>
      <c r="U235" s="602"/>
      <c r="V235" s="602"/>
      <c r="W235" s="602"/>
      <c r="X235" s="602"/>
      <c r="Y235" s="602"/>
      <c r="Z235" s="602"/>
    </row>
    <row r="236" spans="1:26" ht="12.75" customHeight="1" x14ac:dyDescent="0.25">
      <c r="A236" s="602"/>
      <c r="B236" s="602"/>
      <c r="C236" s="602"/>
      <c r="D236" s="602"/>
      <c r="E236" s="602"/>
      <c r="F236" s="602"/>
      <c r="G236" s="602"/>
      <c r="H236" s="602"/>
      <c r="I236" s="602"/>
      <c r="J236" s="602"/>
      <c r="K236" s="602"/>
      <c r="L236" s="602"/>
      <c r="M236" s="602"/>
      <c r="N236" s="602"/>
      <c r="O236" s="602"/>
      <c r="P236" s="602"/>
      <c r="Q236" s="602"/>
      <c r="R236" s="602"/>
      <c r="S236" s="602"/>
      <c r="T236" s="602"/>
      <c r="U236" s="602"/>
      <c r="V236" s="602"/>
      <c r="W236" s="602"/>
      <c r="X236" s="602"/>
      <c r="Y236" s="602"/>
      <c r="Z236" s="602"/>
    </row>
    <row r="237" spans="1:26" ht="12.75" customHeight="1" x14ac:dyDescent="0.25">
      <c r="A237" s="602"/>
      <c r="B237" s="602"/>
      <c r="C237" s="602"/>
      <c r="D237" s="602"/>
      <c r="E237" s="602"/>
      <c r="F237" s="602"/>
      <c r="G237" s="602"/>
      <c r="H237" s="602"/>
      <c r="I237" s="602"/>
      <c r="J237" s="602"/>
      <c r="K237" s="602"/>
      <c r="L237" s="602"/>
      <c r="M237" s="602"/>
      <c r="N237" s="602"/>
      <c r="O237" s="602"/>
      <c r="P237" s="602"/>
      <c r="Q237" s="602"/>
      <c r="R237" s="602"/>
      <c r="S237" s="602"/>
      <c r="T237" s="602"/>
      <c r="U237" s="602"/>
      <c r="V237" s="602"/>
      <c r="W237" s="602"/>
      <c r="X237" s="602"/>
      <c r="Y237" s="602"/>
      <c r="Z237" s="602"/>
    </row>
    <row r="238" spans="1:26" ht="12.75" customHeight="1" x14ac:dyDescent="0.25">
      <c r="A238" s="602"/>
      <c r="B238" s="602"/>
      <c r="C238" s="602"/>
      <c r="D238" s="602"/>
      <c r="E238" s="602"/>
      <c r="F238" s="602"/>
      <c r="G238" s="602"/>
      <c r="H238" s="602"/>
      <c r="I238" s="602"/>
      <c r="J238" s="602"/>
      <c r="K238" s="602"/>
      <c r="L238" s="602"/>
      <c r="M238" s="602"/>
      <c r="N238" s="602"/>
      <c r="O238" s="602"/>
      <c r="P238" s="602"/>
      <c r="Q238" s="602"/>
      <c r="R238" s="602"/>
      <c r="S238" s="602"/>
      <c r="T238" s="602"/>
      <c r="U238" s="602"/>
      <c r="V238" s="602"/>
      <c r="W238" s="602"/>
      <c r="X238" s="602"/>
      <c r="Y238" s="602"/>
      <c r="Z238" s="602"/>
    </row>
    <row r="239" spans="1:26" ht="12.75" customHeight="1" x14ac:dyDescent="0.25">
      <c r="A239" s="602"/>
      <c r="B239" s="602"/>
      <c r="C239" s="602"/>
      <c r="D239" s="602"/>
      <c r="E239" s="602"/>
      <c r="F239" s="602"/>
      <c r="G239" s="602"/>
      <c r="H239" s="602"/>
      <c r="I239" s="602"/>
      <c r="J239" s="602"/>
      <c r="K239" s="602"/>
      <c r="L239" s="602"/>
      <c r="M239" s="602"/>
      <c r="N239" s="602"/>
      <c r="O239" s="602"/>
      <c r="P239" s="602"/>
      <c r="Q239" s="602"/>
      <c r="R239" s="602"/>
      <c r="S239" s="602"/>
      <c r="T239" s="602"/>
      <c r="U239" s="602"/>
      <c r="V239" s="602"/>
      <c r="W239" s="602"/>
      <c r="X239" s="602"/>
      <c r="Y239" s="602"/>
      <c r="Z239" s="602"/>
    </row>
    <row r="240" spans="1:26" ht="12.75" customHeight="1" x14ac:dyDescent="0.25">
      <c r="A240" s="602"/>
      <c r="B240" s="602"/>
      <c r="C240" s="602"/>
      <c r="D240" s="602"/>
      <c r="E240" s="602"/>
      <c r="F240" s="602"/>
      <c r="G240" s="602"/>
      <c r="H240" s="602"/>
      <c r="I240" s="602"/>
      <c r="J240" s="602"/>
      <c r="K240" s="602"/>
      <c r="L240" s="602"/>
      <c r="M240" s="602"/>
      <c r="N240" s="602"/>
      <c r="O240" s="602"/>
      <c r="P240" s="602"/>
      <c r="Q240" s="602"/>
      <c r="R240" s="602"/>
      <c r="S240" s="602"/>
      <c r="T240" s="602"/>
      <c r="U240" s="602"/>
      <c r="V240" s="602"/>
      <c r="W240" s="602"/>
      <c r="X240" s="602"/>
      <c r="Y240" s="602"/>
      <c r="Z240" s="602"/>
    </row>
    <row r="241" spans="1:26" ht="12.75" customHeight="1" x14ac:dyDescent="0.25">
      <c r="A241" s="602"/>
      <c r="B241" s="602"/>
      <c r="C241" s="602"/>
      <c r="D241" s="602"/>
      <c r="E241" s="602"/>
      <c r="F241" s="602"/>
      <c r="G241" s="602"/>
      <c r="H241" s="602"/>
      <c r="I241" s="602"/>
      <c r="J241" s="602"/>
      <c r="K241" s="602"/>
      <c r="L241" s="602"/>
      <c r="M241" s="602"/>
      <c r="N241" s="602"/>
      <c r="O241" s="602"/>
      <c r="P241" s="602"/>
      <c r="Q241" s="602"/>
      <c r="R241" s="602"/>
      <c r="S241" s="602"/>
      <c r="T241" s="602"/>
      <c r="U241" s="602"/>
      <c r="V241" s="602"/>
      <c r="W241" s="602"/>
      <c r="X241" s="602"/>
      <c r="Y241" s="602"/>
      <c r="Z241" s="602"/>
    </row>
    <row r="242" spans="1:26" ht="12.75" customHeight="1" x14ac:dyDescent="0.25">
      <c r="A242" s="602"/>
      <c r="B242" s="602"/>
      <c r="C242" s="602"/>
      <c r="D242" s="602"/>
      <c r="E242" s="602"/>
      <c r="F242" s="602"/>
      <c r="G242" s="602"/>
      <c r="H242" s="602"/>
      <c r="I242" s="602"/>
      <c r="J242" s="602"/>
      <c r="K242" s="602"/>
      <c r="L242" s="602"/>
      <c r="M242" s="602"/>
      <c r="N242" s="602"/>
      <c r="O242" s="602"/>
      <c r="P242" s="602"/>
      <c r="Q242" s="602"/>
      <c r="R242" s="602"/>
      <c r="S242" s="602"/>
      <c r="T242" s="602"/>
      <c r="U242" s="602"/>
      <c r="V242" s="602"/>
      <c r="W242" s="602"/>
      <c r="X242" s="602"/>
      <c r="Y242" s="602"/>
      <c r="Z242" s="602"/>
    </row>
    <row r="243" spans="1:26" ht="12.75" customHeight="1" x14ac:dyDescent="0.25">
      <c r="A243" s="602"/>
      <c r="B243" s="602"/>
      <c r="C243" s="602"/>
      <c r="D243" s="602"/>
      <c r="E243" s="602"/>
      <c r="F243" s="602"/>
      <c r="G243" s="602"/>
      <c r="H243" s="602"/>
      <c r="I243" s="602"/>
      <c r="J243" s="602"/>
      <c r="K243" s="602"/>
      <c r="L243" s="602"/>
      <c r="M243" s="602"/>
      <c r="N243" s="602"/>
      <c r="O243" s="602"/>
      <c r="P243" s="602"/>
      <c r="Q243" s="602"/>
      <c r="R243" s="602"/>
      <c r="S243" s="602"/>
      <c r="T243" s="602"/>
      <c r="U243" s="602"/>
      <c r="V243" s="602"/>
      <c r="W243" s="602"/>
      <c r="X243" s="602"/>
      <c r="Y243" s="602"/>
      <c r="Z243" s="602"/>
    </row>
    <row r="244" spans="1:26" ht="12.75" customHeight="1" x14ac:dyDescent="0.25">
      <c r="A244" s="602"/>
      <c r="B244" s="602"/>
      <c r="C244" s="602"/>
      <c r="D244" s="602"/>
      <c r="E244" s="602"/>
      <c r="F244" s="602"/>
      <c r="G244" s="602"/>
      <c r="H244" s="602"/>
      <c r="I244" s="602"/>
      <c r="J244" s="602"/>
      <c r="K244" s="602"/>
      <c r="L244" s="602"/>
      <c r="M244" s="602"/>
      <c r="N244" s="602"/>
      <c r="O244" s="602"/>
      <c r="P244" s="602"/>
      <c r="Q244" s="602"/>
      <c r="R244" s="602"/>
      <c r="S244" s="602"/>
      <c r="T244" s="602"/>
      <c r="U244" s="602"/>
      <c r="V244" s="602"/>
      <c r="W244" s="602"/>
      <c r="X244" s="602"/>
      <c r="Y244" s="602"/>
      <c r="Z244" s="602"/>
    </row>
    <row r="245" spans="1:26" ht="12.75" customHeight="1" x14ac:dyDescent="0.25">
      <c r="A245" s="602"/>
      <c r="B245" s="602"/>
      <c r="C245" s="602"/>
      <c r="D245" s="602"/>
      <c r="E245" s="602"/>
      <c r="F245" s="602"/>
      <c r="G245" s="602"/>
      <c r="H245" s="602"/>
      <c r="I245" s="602"/>
      <c r="J245" s="602"/>
      <c r="K245" s="602"/>
      <c r="L245" s="602"/>
      <c r="M245" s="602"/>
      <c r="N245" s="602"/>
      <c r="O245" s="602"/>
      <c r="P245" s="602"/>
      <c r="Q245" s="602"/>
      <c r="R245" s="602"/>
      <c r="S245" s="602"/>
      <c r="T245" s="602"/>
      <c r="U245" s="602"/>
      <c r="V245" s="602"/>
      <c r="W245" s="602"/>
      <c r="X245" s="602"/>
      <c r="Y245" s="602"/>
      <c r="Z245" s="602"/>
    </row>
    <row r="246" spans="1:26" ht="12.75" customHeight="1" x14ac:dyDescent="0.25">
      <c r="A246" s="602"/>
      <c r="B246" s="602"/>
      <c r="C246" s="602"/>
      <c r="D246" s="602"/>
      <c r="E246" s="602"/>
      <c r="F246" s="602"/>
      <c r="G246" s="602"/>
      <c r="H246" s="602"/>
      <c r="I246" s="602"/>
      <c r="J246" s="602"/>
      <c r="K246" s="602"/>
      <c r="L246" s="602"/>
      <c r="M246" s="602"/>
      <c r="N246" s="602"/>
      <c r="O246" s="602"/>
      <c r="P246" s="602"/>
      <c r="Q246" s="602"/>
      <c r="R246" s="602"/>
      <c r="S246" s="602"/>
      <c r="T246" s="602"/>
      <c r="U246" s="602"/>
      <c r="V246" s="602"/>
      <c r="W246" s="602"/>
      <c r="X246" s="602"/>
      <c r="Y246" s="602"/>
      <c r="Z246" s="602"/>
    </row>
    <row r="247" spans="1:26" ht="12.75" customHeight="1" x14ac:dyDescent="0.25">
      <c r="A247" s="602"/>
      <c r="B247" s="602"/>
      <c r="C247" s="602"/>
      <c r="D247" s="602"/>
      <c r="E247" s="602"/>
      <c r="F247" s="602"/>
      <c r="G247" s="602"/>
      <c r="H247" s="602"/>
      <c r="I247" s="602"/>
      <c r="J247" s="602"/>
      <c r="K247" s="602"/>
      <c r="L247" s="602"/>
      <c r="M247" s="602"/>
      <c r="N247" s="602"/>
      <c r="O247" s="602"/>
      <c r="P247" s="602"/>
      <c r="Q247" s="602"/>
      <c r="R247" s="602"/>
      <c r="S247" s="602"/>
      <c r="T247" s="602"/>
      <c r="U247" s="602"/>
      <c r="V247" s="602"/>
      <c r="W247" s="602"/>
      <c r="X247" s="602"/>
      <c r="Y247" s="602"/>
      <c r="Z247" s="602"/>
    </row>
    <row r="248" spans="1:26" ht="12.75" customHeight="1" x14ac:dyDescent="0.25">
      <c r="A248" s="602"/>
      <c r="B248" s="602"/>
      <c r="C248" s="602"/>
      <c r="D248" s="602"/>
      <c r="E248" s="602"/>
      <c r="F248" s="602"/>
      <c r="G248" s="602"/>
      <c r="H248" s="602"/>
      <c r="I248" s="602"/>
      <c r="J248" s="602"/>
      <c r="K248" s="602"/>
      <c r="L248" s="602"/>
      <c r="M248" s="602"/>
      <c r="N248" s="602"/>
      <c r="O248" s="602"/>
      <c r="P248" s="602"/>
      <c r="Q248" s="602"/>
      <c r="R248" s="602"/>
      <c r="S248" s="602"/>
      <c r="T248" s="602"/>
      <c r="U248" s="602"/>
      <c r="V248" s="602"/>
      <c r="W248" s="602"/>
      <c r="X248" s="602"/>
      <c r="Y248" s="602"/>
      <c r="Z248" s="602"/>
    </row>
    <row r="249" spans="1:26" ht="12.75" customHeight="1" x14ac:dyDescent="0.25">
      <c r="A249" s="602"/>
      <c r="B249" s="602"/>
      <c r="C249" s="602"/>
      <c r="D249" s="602"/>
      <c r="E249" s="602"/>
      <c r="F249" s="602"/>
      <c r="G249" s="602"/>
      <c r="H249" s="602"/>
      <c r="I249" s="602"/>
      <c r="J249" s="602"/>
      <c r="K249" s="602"/>
      <c r="L249" s="602"/>
      <c r="M249" s="602"/>
      <c r="N249" s="602"/>
      <c r="O249" s="602"/>
      <c r="P249" s="602"/>
      <c r="Q249" s="602"/>
      <c r="R249" s="602"/>
      <c r="S249" s="602"/>
      <c r="T249" s="602"/>
      <c r="U249" s="602"/>
      <c r="V249" s="602"/>
      <c r="W249" s="602"/>
      <c r="X249" s="602"/>
      <c r="Y249" s="602"/>
      <c r="Z249" s="602"/>
    </row>
    <row r="250" spans="1:26" ht="12.75" customHeight="1" x14ac:dyDescent="0.25">
      <c r="A250" s="602"/>
      <c r="B250" s="602"/>
      <c r="C250" s="602"/>
      <c r="D250" s="602"/>
      <c r="E250" s="602"/>
      <c r="F250" s="602"/>
      <c r="G250" s="602"/>
      <c r="H250" s="602"/>
      <c r="I250" s="602"/>
      <c r="J250" s="602"/>
      <c r="K250" s="602"/>
      <c r="L250" s="602"/>
      <c r="M250" s="602"/>
      <c r="N250" s="602"/>
      <c r="O250" s="602"/>
      <c r="P250" s="602"/>
      <c r="Q250" s="602"/>
      <c r="R250" s="602"/>
      <c r="S250" s="602"/>
      <c r="T250" s="602"/>
      <c r="U250" s="602"/>
      <c r="V250" s="602"/>
      <c r="W250" s="602"/>
      <c r="X250" s="602"/>
      <c r="Y250" s="602"/>
      <c r="Z250" s="602"/>
    </row>
    <row r="251" spans="1:26" ht="12.75" customHeight="1" x14ac:dyDescent="0.25">
      <c r="A251" s="602"/>
      <c r="B251" s="602"/>
      <c r="C251" s="602"/>
      <c r="D251" s="602"/>
      <c r="E251" s="602"/>
      <c r="F251" s="602"/>
      <c r="G251" s="602"/>
      <c r="H251" s="602"/>
      <c r="I251" s="602"/>
      <c r="J251" s="602"/>
      <c r="K251" s="602"/>
      <c r="L251" s="602"/>
      <c r="M251" s="602"/>
      <c r="N251" s="602"/>
      <c r="O251" s="602"/>
      <c r="P251" s="602"/>
      <c r="Q251" s="602"/>
      <c r="R251" s="602"/>
      <c r="S251" s="602"/>
      <c r="T251" s="602"/>
      <c r="U251" s="602"/>
      <c r="V251" s="602"/>
      <c r="W251" s="602"/>
      <c r="X251" s="602"/>
      <c r="Y251" s="602"/>
      <c r="Z251" s="602"/>
    </row>
    <row r="252" spans="1:26" ht="12.75" customHeight="1" x14ac:dyDescent="0.25">
      <c r="A252" s="602"/>
      <c r="B252" s="602"/>
      <c r="C252" s="602"/>
      <c r="D252" s="602"/>
      <c r="E252" s="602"/>
      <c r="F252" s="602"/>
      <c r="G252" s="602"/>
      <c r="H252" s="602"/>
      <c r="I252" s="602"/>
      <c r="J252" s="602"/>
      <c r="K252" s="602"/>
      <c r="L252" s="602"/>
      <c r="M252" s="602"/>
      <c r="N252" s="602"/>
      <c r="O252" s="602"/>
      <c r="P252" s="602"/>
      <c r="Q252" s="602"/>
      <c r="R252" s="602"/>
      <c r="S252" s="602"/>
      <c r="T252" s="602"/>
      <c r="U252" s="602"/>
      <c r="V252" s="602"/>
      <c r="W252" s="602"/>
      <c r="X252" s="602"/>
      <c r="Y252" s="602"/>
      <c r="Z252" s="602"/>
    </row>
    <row r="253" spans="1:26" ht="12.75" customHeight="1" x14ac:dyDescent="0.25">
      <c r="A253" s="602"/>
      <c r="B253" s="602"/>
      <c r="C253" s="602"/>
      <c r="D253" s="602"/>
      <c r="E253" s="602"/>
      <c r="F253" s="602"/>
      <c r="G253" s="602"/>
      <c r="H253" s="602"/>
      <c r="I253" s="602"/>
      <c r="J253" s="602"/>
      <c r="K253" s="602"/>
      <c r="L253" s="602"/>
      <c r="M253" s="602"/>
      <c r="N253" s="602"/>
      <c r="O253" s="602"/>
      <c r="P253" s="602"/>
      <c r="Q253" s="602"/>
      <c r="R253" s="602"/>
      <c r="S253" s="602"/>
      <c r="T253" s="602"/>
      <c r="U253" s="602"/>
      <c r="V253" s="602"/>
      <c r="W253" s="602"/>
      <c r="X253" s="602"/>
      <c r="Y253" s="602"/>
      <c r="Z253" s="602"/>
    </row>
    <row r="254" spans="1:26" ht="12.75" customHeight="1" x14ac:dyDescent="0.25">
      <c r="A254" s="602"/>
      <c r="B254" s="602"/>
      <c r="C254" s="602"/>
      <c r="D254" s="602"/>
      <c r="E254" s="602"/>
      <c r="F254" s="602"/>
      <c r="G254" s="602"/>
      <c r="H254" s="602"/>
      <c r="I254" s="602"/>
      <c r="J254" s="602"/>
      <c r="K254" s="602"/>
      <c r="L254" s="602"/>
      <c r="M254" s="602"/>
      <c r="N254" s="602"/>
      <c r="O254" s="602"/>
      <c r="P254" s="602"/>
      <c r="Q254" s="602"/>
      <c r="R254" s="602"/>
      <c r="S254" s="602"/>
      <c r="T254" s="602"/>
      <c r="U254" s="602"/>
      <c r="V254" s="602"/>
      <c r="W254" s="602"/>
      <c r="X254" s="602"/>
      <c r="Y254" s="602"/>
      <c r="Z254" s="602"/>
    </row>
    <row r="255" spans="1:26" ht="12.75" customHeight="1" x14ac:dyDescent="0.25">
      <c r="A255" s="602"/>
      <c r="B255" s="602"/>
      <c r="C255" s="602"/>
      <c r="D255" s="602"/>
      <c r="E255" s="602"/>
      <c r="F255" s="602"/>
      <c r="G255" s="602"/>
      <c r="H255" s="602"/>
      <c r="I255" s="602"/>
      <c r="J255" s="602"/>
      <c r="K255" s="602"/>
      <c r="L255" s="602"/>
      <c r="M255" s="602"/>
      <c r="N255" s="602"/>
      <c r="O255" s="602"/>
      <c r="P255" s="602"/>
      <c r="Q255" s="602"/>
      <c r="R255" s="602"/>
      <c r="S255" s="602"/>
      <c r="T255" s="602"/>
      <c r="U255" s="602"/>
      <c r="V255" s="602"/>
      <c r="W255" s="602"/>
      <c r="X255" s="602"/>
      <c r="Y255" s="602"/>
      <c r="Z255" s="602"/>
    </row>
    <row r="256" spans="1:26" ht="12.75" customHeight="1" x14ac:dyDescent="0.25">
      <c r="A256" s="602"/>
      <c r="B256" s="602"/>
      <c r="C256" s="602"/>
      <c r="D256" s="602"/>
      <c r="E256" s="602"/>
      <c r="F256" s="602"/>
      <c r="G256" s="602"/>
      <c r="H256" s="602"/>
      <c r="I256" s="602"/>
      <c r="J256" s="602"/>
      <c r="K256" s="602"/>
      <c r="L256" s="602"/>
      <c r="M256" s="602"/>
      <c r="N256" s="602"/>
      <c r="O256" s="602"/>
      <c r="P256" s="602"/>
      <c r="Q256" s="602"/>
      <c r="R256" s="602"/>
      <c r="S256" s="602"/>
      <c r="T256" s="602"/>
      <c r="U256" s="602"/>
      <c r="V256" s="602"/>
      <c r="W256" s="602"/>
      <c r="X256" s="602"/>
      <c r="Y256" s="602"/>
      <c r="Z256" s="602"/>
    </row>
    <row r="257" spans="1:26" ht="12.75" customHeight="1" x14ac:dyDescent="0.25">
      <c r="A257" s="602"/>
      <c r="B257" s="602"/>
      <c r="C257" s="602"/>
      <c r="D257" s="602"/>
      <c r="E257" s="602"/>
      <c r="F257" s="602"/>
      <c r="G257" s="602"/>
      <c r="H257" s="602"/>
      <c r="I257" s="602"/>
      <c r="J257" s="602"/>
      <c r="K257" s="602"/>
      <c r="L257" s="602"/>
      <c r="M257" s="602"/>
      <c r="N257" s="602"/>
      <c r="O257" s="602"/>
      <c r="P257" s="602"/>
      <c r="Q257" s="602"/>
      <c r="R257" s="602"/>
      <c r="S257" s="602"/>
      <c r="T257" s="602"/>
      <c r="U257" s="602"/>
      <c r="V257" s="602"/>
      <c r="W257" s="602"/>
      <c r="X257" s="602"/>
      <c r="Y257" s="602"/>
      <c r="Z257" s="602"/>
    </row>
    <row r="258" spans="1:26" ht="12.75" customHeight="1" x14ac:dyDescent="0.25">
      <c r="A258" s="602"/>
      <c r="B258" s="602"/>
      <c r="C258" s="602"/>
      <c r="D258" s="602"/>
      <c r="E258" s="602"/>
      <c r="F258" s="602"/>
      <c r="G258" s="602"/>
      <c r="H258" s="602"/>
      <c r="I258" s="602"/>
      <c r="J258" s="602"/>
      <c r="K258" s="602"/>
      <c r="L258" s="602"/>
      <c r="M258" s="602"/>
      <c r="N258" s="602"/>
      <c r="O258" s="602"/>
      <c r="P258" s="602"/>
      <c r="Q258" s="602"/>
      <c r="R258" s="602"/>
      <c r="S258" s="602"/>
      <c r="T258" s="602"/>
      <c r="U258" s="602"/>
      <c r="V258" s="602"/>
      <c r="W258" s="602"/>
      <c r="X258" s="602"/>
      <c r="Y258" s="602"/>
      <c r="Z258" s="602"/>
    </row>
    <row r="259" spans="1:26" ht="12.75" customHeight="1" x14ac:dyDescent="0.25">
      <c r="A259" s="602"/>
      <c r="B259" s="602"/>
      <c r="C259" s="602"/>
      <c r="D259" s="602"/>
      <c r="E259" s="602"/>
      <c r="F259" s="602"/>
      <c r="G259" s="602"/>
      <c r="H259" s="602"/>
      <c r="I259" s="602"/>
      <c r="J259" s="602"/>
      <c r="K259" s="602"/>
      <c r="L259" s="602"/>
      <c r="M259" s="602"/>
      <c r="N259" s="602"/>
      <c r="O259" s="602"/>
      <c r="P259" s="602"/>
      <c r="Q259" s="602"/>
      <c r="R259" s="602"/>
      <c r="S259" s="602"/>
      <c r="T259" s="602"/>
      <c r="U259" s="602"/>
      <c r="V259" s="602"/>
      <c r="W259" s="602"/>
      <c r="X259" s="602"/>
      <c r="Y259" s="602"/>
      <c r="Z259" s="602"/>
    </row>
    <row r="260" spans="1:26" ht="12.75" customHeight="1" x14ac:dyDescent="0.25">
      <c r="A260" s="602"/>
      <c r="B260" s="602"/>
      <c r="C260" s="602"/>
      <c r="D260" s="602"/>
      <c r="E260" s="602"/>
      <c r="F260" s="602"/>
      <c r="G260" s="602"/>
      <c r="H260" s="602"/>
      <c r="I260" s="602"/>
      <c r="J260" s="602"/>
      <c r="K260" s="602"/>
      <c r="L260" s="602"/>
      <c r="M260" s="602"/>
      <c r="N260" s="602"/>
      <c r="O260" s="602"/>
      <c r="P260" s="602"/>
      <c r="Q260" s="602"/>
      <c r="R260" s="602"/>
      <c r="S260" s="602"/>
      <c r="T260" s="602"/>
      <c r="U260" s="602"/>
      <c r="V260" s="602"/>
      <c r="W260" s="602"/>
      <c r="X260" s="602"/>
      <c r="Y260" s="602"/>
      <c r="Z260" s="602"/>
    </row>
    <row r="261" spans="1:26" ht="12.75" customHeight="1" x14ac:dyDescent="0.25">
      <c r="A261" s="602"/>
      <c r="B261" s="602"/>
      <c r="C261" s="602"/>
      <c r="D261" s="602"/>
      <c r="E261" s="602"/>
      <c r="F261" s="602"/>
      <c r="G261" s="602"/>
      <c r="H261" s="602"/>
      <c r="I261" s="602"/>
      <c r="J261" s="602"/>
      <c r="K261" s="602"/>
      <c r="L261" s="602"/>
      <c r="M261" s="602"/>
      <c r="N261" s="602"/>
      <c r="O261" s="602"/>
      <c r="P261" s="602"/>
      <c r="Q261" s="602"/>
      <c r="R261" s="602"/>
      <c r="S261" s="602"/>
      <c r="T261" s="602"/>
      <c r="U261" s="602"/>
      <c r="V261" s="602"/>
      <c r="W261" s="602"/>
      <c r="X261" s="602"/>
      <c r="Y261" s="602"/>
      <c r="Z261" s="602"/>
    </row>
    <row r="262" spans="1:26" ht="12.75" customHeight="1" x14ac:dyDescent="0.25">
      <c r="A262" s="602"/>
      <c r="B262" s="602"/>
      <c r="C262" s="602"/>
      <c r="D262" s="602"/>
      <c r="E262" s="602"/>
      <c r="F262" s="602"/>
      <c r="G262" s="602"/>
      <c r="H262" s="602"/>
      <c r="I262" s="602"/>
      <c r="J262" s="602"/>
      <c r="K262" s="602"/>
      <c r="L262" s="602"/>
      <c r="M262" s="602"/>
      <c r="N262" s="602"/>
      <c r="O262" s="602"/>
      <c r="P262" s="602"/>
      <c r="Q262" s="602"/>
      <c r="R262" s="602"/>
      <c r="S262" s="602"/>
      <c r="T262" s="602"/>
      <c r="U262" s="602"/>
      <c r="V262" s="602"/>
      <c r="W262" s="602"/>
      <c r="X262" s="602"/>
      <c r="Y262" s="602"/>
      <c r="Z262" s="602"/>
    </row>
    <row r="263" spans="1:26" ht="12.75" customHeight="1" x14ac:dyDescent="0.25">
      <c r="A263" s="602"/>
      <c r="B263" s="602"/>
      <c r="C263" s="602"/>
      <c r="D263" s="602"/>
      <c r="E263" s="602"/>
      <c r="F263" s="602"/>
      <c r="G263" s="602"/>
      <c r="H263" s="602"/>
      <c r="I263" s="602"/>
      <c r="J263" s="602"/>
      <c r="K263" s="602"/>
      <c r="L263" s="602"/>
      <c r="M263" s="602"/>
      <c r="N263" s="602"/>
      <c r="O263" s="602"/>
      <c r="P263" s="602"/>
      <c r="Q263" s="602"/>
      <c r="R263" s="602"/>
      <c r="S263" s="602"/>
      <c r="T263" s="602"/>
      <c r="U263" s="602"/>
      <c r="V263" s="602"/>
      <c r="W263" s="602"/>
      <c r="X263" s="602"/>
      <c r="Y263" s="602"/>
      <c r="Z263" s="602"/>
    </row>
    <row r="264" spans="1:26" ht="12.75" customHeight="1" x14ac:dyDescent="0.25">
      <c r="A264" s="602"/>
      <c r="B264" s="602"/>
      <c r="C264" s="602"/>
      <c r="D264" s="602"/>
      <c r="E264" s="602"/>
      <c r="F264" s="602"/>
      <c r="G264" s="602"/>
      <c r="H264" s="602"/>
      <c r="I264" s="602"/>
      <c r="J264" s="602"/>
      <c r="K264" s="602"/>
      <c r="L264" s="602"/>
      <c r="M264" s="602"/>
      <c r="N264" s="602"/>
      <c r="O264" s="602"/>
      <c r="P264" s="602"/>
      <c r="Q264" s="602"/>
      <c r="R264" s="602"/>
      <c r="S264" s="602"/>
      <c r="T264" s="602"/>
      <c r="U264" s="602"/>
      <c r="V264" s="602"/>
      <c r="W264" s="602"/>
      <c r="X264" s="602"/>
      <c r="Y264" s="602"/>
      <c r="Z264" s="602"/>
    </row>
    <row r="265" spans="1:26" ht="12.75" customHeight="1" x14ac:dyDescent="0.25">
      <c r="A265" s="602"/>
      <c r="B265" s="602"/>
      <c r="C265" s="602"/>
      <c r="D265" s="602"/>
      <c r="E265" s="602"/>
      <c r="F265" s="602"/>
      <c r="G265" s="602"/>
      <c r="H265" s="602"/>
      <c r="I265" s="602"/>
      <c r="J265" s="602"/>
      <c r="K265" s="602"/>
      <c r="L265" s="602"/>
      <c r="M265" s="602"/>
      <c r="N265" s="602"/>
      <c r="O265" s="602"/>
      <c r="P265" s="602"/>
      <c r="Q265" s="602"/>
      <c r="R265" s="602"/>
      <c r="S265" s="602"/>
      <c r="T265" s="602"/>
      <c r="U265" s="602"/>
      <c r="V265" s="602"/>
      <c r="W265" s="602"/>
      <c r="X265" s="602"/>
      <c r="Y265" s="602"/>
      <c r="Z265" s="602"/>
    </row>
    <row r="266" spans="1:26" ht="12.75" customHeight="1" x14ac:dyDescent="0.25">
      <c r="A266" s="602"/>
      <c r="B266" s="602"/>
      <c r="C266" s="602"/>
      <c r="D266" s="602"/>
      <c r="E266" s="602"/>
      <c r="F266" s="602"/>
      <c r="G266" s="602"/>
      <c r="H266" s="602"/>
      <c r="I266" s="602"/>
      <c r="J266" s="602"/>
      <c r="K266" s="602"/>
      <c r="L266" s="602"/>
      <c r="M266" s="602"/>
      <c r="N266" s="602"/>
      <c r="O266" s="602"/>
      <c r="P266" s="602"/>
      <c r="Q266" s="602"/>
      <c r="R266" s="602"/>
      <c r="S266" s="602"/>
      <c r="T266" s="602"/>
      <c r="U266" s="602"/>
      <c r="V266" s="602"/>
      <c r="W266" s="602"/>
      <c r="X266" s="602"/>
      <c r="Y266" s="602"/>
      <c r="Z266" s="602"/>
    </row>
    <row r="267" spans="1:26" ht="12.75" customHeight="1" x14ac:dyDescent="0.25">
      <c r="A267" s="602"/>
      <c r="B267" s="602"/>
      <c r="C267" s="602"/>
      <c r="D267" s="602"/>
      <c r="E267" s="602"/>
      <c r="F267" s="602"/>
      <c r="G267" s="602"/>
      <c r="H267" s="602"/>
      <c r="I267" s="602"/>
      <c r="J267" s="602"/>
      <c r="K267" s="602"/>
      <c r="L267" s="602"/>
      <c r="M267" s="602"/>
      <c r="N267" s="602"/>
      <c r="O267" s="602"/>
      <c r="P267" s="602"/>
      <c r="Q267" s="602"/>
      <c r="R267" s="602"/>
      <c r="S267" s="602"/>
      <c r="T267" s="602"/>
      <c r="U267" s="602"/>
      <c r="V267" s="602"/>
      <c r="W267" s="602"/>
      <c r="X267" s="602"/>
      <c r="Y267" s="602"/>
      <c r="Z267" s="602"/>
    </row>
    <row r="268" spans="1:26" ht="12.75" customHeight="1" x14ac:dyDescent="0.25">
      <c r="A268" s="602"/>
      <c r="B268" s="602"/>
      <c r="C268" s="602"/>
      <c r="D268" s="602"/>
      <c r="E268" s="602"/>
      <c r="F268" s="602"/>
      <c r="G268" s="602"/>
      <c r="H268" s="602"/>
      <c r="I268" s="602"/>
      <c r="J268" s="602"/>
      <c r="K268" s="602"/>
      <c r="L268" s="602"/>
      <c r="M268" s="602"/>
      <c r="N268" s="602"/>
      <c r="O268" s="602"/>
      <c r="P268" s="602"/>
      <c r="Q268" s="602"/>
      <c r="R268" s="602"/>
      <c r="S268" s="602"/>
      <c r="T268" s="602"/>
      <c r="U268" s="602"/>
      <c r="V268" s="602"/>
      <c r="W268" s="602"/>
      <c r="X268" s="602"/>
      <c r="Y268" s="602"/>
      <c r="Z268" s="602"/>
    </row>
    <row r="269" spans="1:26" ht="12.75" customHeight="1" x14ac:dyDescent="0.25">
      <c r="A269" s="602"/>
      <c r="B269" s="602"/>
      <c r="C269" s="602"/>
      <c r="D269" s="602"/>
      <c r="E269" s="602"/>
      <c r="F269" s="602"/>
      <c r="G269" s="602"/>
      <c r="H269" s="602"/>
      <c r="I269" s="602"/>
      <c r="J269" s="602"/>
      <c r="K269" s="602"/>
      <c r="L269" s="602"/>
      <c r="M269" s="602"/>
      <c r="N269" s="602"/>
      <c r="O269" s="602"/>
      <c r="P269" s="602"/>
      <c r="Q269" s="602"/>
      <c r="R269" s="602"/>
      <c r="S269" s="602"/>
      <c r="T269" s="602"/>
      <c r="U269" s="602"/>
      <c r="V269" s="602"/>
      <c r="W269" s="602"/>
      <c r="X269" s="602"/>
      <c r="Y269" s="602"/>
      <c r="Z269" s="602"/>
    </row>
    <row r="270" spans="1:26" ht="12.75" customHeight="1" x14ac:dyDescent="0.25">
      <c r="A270" s="602"/>
      <c r="B270" s="602"/>
      <c r="C270" s="602"/>
      <c r="D270" s="602"/>
      <c r="E270" s="602"/>
      <c r="F270" s="602"/>
      <c r="G270" s="602"/>
      <c r="H270" s="602"/>
      <c r="I270" s="602"/>
      <c r="J270" s="602"/>
      <c r="K270" s="602"/>
      <c r="L270" s="602"/>
      <c r="M270" s="602"/>
      <c r="N270" s="602"/>
      <c r="O270" s="602"/>
      <c r="P270" s="602"/>
      <c r="Q270" s="602"/>
      <c r="R270" s="602"/>
      <c r="S270" s="602"/>
      <c r="T270" s="602"/>
      <c r="U270" s="602"/>
      <c r="V270" s="602"/>
      <c r="W270" s="602"/>
      <c r="X270" s="602"/>
      <c r="Y270" s="602"/>
      <c r="Z270" s="602"/>
    </row>
    <row r="271" spans="1:26" ht="12.75" customHeight="1" x14ac:dyDescent="0.25">
      <c r="A271" s="602"/>
      <c r="B271" s="602"/>
      <c r="C271" s="602"/>
      <c r="D271" s="602"/>
      <c r="E271" s="602"/>
      <c r="F271" s="602"/>
      <c r="G271" s="602"/>
      <c r="H271" s="602"/>
      <c r="I271" s="602"/>
      <c r="J271" s="602"/>
      <c r="K271" s="602"/>
      <c r="L271" s="602"/>
      <c r="M271" s="602"/>
      <c r="N271" s="602"/>
      <c r="O271" s="602"/>
      <c r="P271" s="602"/>
      <c r="Q271" s="602"/>
      <c r="R271" s="602"/>
      <c r="S271" s="602"/>
      <c r="T271" s="602"/>
      <c r="U271" s="602"/>
      <c r="V271" s="602"/>
      <c r="W271" s="602"/>
      <c r="X271" s="602"/>
      <c r="Y271" s="602"/>
      <c r="Z271" s="602"/>
    </row>
    <row r="272" spans="1:26" ht="12.75" customHeight="1" x14ac:dyDescent="0.25">
      <c r="A272" s="602"/>
      <c r="B272" s="602"/>
      <c r="C272" s="602"/>
      <c r="D272" s="602"/>
      <c r="E272" s="602"/>
      <c r="F272" s="602"/>
      <c r="G272" s="602"/>
      <c r="H272" s="602"/>
      <c r="I272" s="602"/>
      <c r="J272" s="602"/>
      <c r="K272" s="602"/>
      <c r="L272" s="602"/>
      <c r="M272" s="602"/>
      <c r="N272" s="602"/>
      <c r="O272" s="602"/>
      <c r="P272" s="602"/>
      <c r="Q272" s="602"/>
      <c r="R272" s="602"/>
      <c r="S272" s="602"/>
      <c r="T272" s="602"/>
      <c r="U272" s="602"/>
      <c r="V272" s="602"/>
      <c r="W272" s="602"/>
      <c r="X272" s="602"/>
      <c r="Y272" s="602"/>
      <c r="Z272" s="602"/>
    </row>
    <row r="273" spans="1:26" ht="12.75" customHeight="1" x14ac:dyDescent="0.25">
      <c r="A273" s="602"/>
      <c r="B273" s="602"/>
      <c r="C273" s="602"/>
      <c r="D273" s="602"/>
      <c r="E273" s="602"/>
      <c r="F273" s="602"/>
      <c r="G273" s="602"/>
      <c r="H273" s="602"/>
      <c r="I273" s="602"/>
      <c r="J273" s="602"/>
      <c r="K273" s="602"/>
      <c r="L273" s="602"/>
      <c r="M273" s="602"/>
      <c r="N273" s="602"/>
      <c r="O273" s="602"/>
      <c r="P273" s="602"/>
      <c r="Q273" s="602"/>
      <c r="R273" s="602"/>
      <c r="S273" s="602"/>
      <c r="T273" s="602"/>
      <c r="U273" s="602"/>
      <c r="V273" s="602"/>
      <c r="W273" s="602"/>
      <c r="X273" s="602"/>
      <c r="Y273" s="602"/>
      <c r="Z273" s="602"/>
    </row>
    <row r="274" spans="1:26" ht="12.75" customHeight="1" x14ac:dyDescent="0.25">
      <c r="A274" s="602"/>
      <c r="B274" s="602"/>
      <c r="C274" s="602"/>
      <c r="D274" s="602"/>
      <c r="E274" s="602"/>
      <c r="F274" s="602"/>
      <c r="G274" s="602"/>
      <c r="H274" s="602"/>
      <c r="I274" s="602"/>
      <c r="J274" s="602"/>
      <c r="K274" s="602"/>
      <c r="L274" s="602"/>
      <c r="M274" s="602"/>
      <c r="N274" s="602"/>
      <c r="O274" s="602"/>
      <c r="P274" s="602"/>
      <c r="Q274" s="602"/>
      <c r="R274" s="602"/>
      <c r="S274" s="602"/>
      <c r="T274" s="602"/>
      <c r="U274" s="602"/>
      <c r="V274" s="602"/>
      <c r="W274" s="602"/>
      <c r="X274" s="602"/>
      <c r="Y274" s="602"/>
      <c r="Z274" s="602"/>
    </row>
    <row r="275" spans="1:26" ht="12.75" customHeight="1" x14ac:dyDescent="0.25">
      <c r="A275" s="602"/>
      <c r="B275" s="602"/>
      <c r="C275" s="602"/>
      <c r="D275" s="602"/>
      <c r="E275" s="602"/>
      <c r="F275" s="602"/>
      <c r="G275" s="602"/>
      <c r="H275" s="602"/>
      <c r="I275" s="602"/>
      <c r="J275" s="602"/>
      <c r="K275" s="602"/>
      <c r="L275" s="602"/>
      <c r="M275" s="602"/>
      <c r="N275" s="602"/>
      <c r="O275" s="602"/>
      <c r="P275" s="602"/>
      <c r="Q275" s="602"/>
      <c r="R275" s="602"/>
      <c r="S275" s="602"/>
      <c r="T275" s="602"/>
      <c r="U275" s="602"/>
      <c r="V275" s="602"/>
      <c r="W275" s="602"/>
      <c r="X275" s="602"/>
      <c r="Y275" s="602"/>
      <c r="Z275" s="602"/>
    </row>
    <row r="276" spans="1:26" ht="12.75" customHeight="1" x14ac:dyDescent="0.25">
      <c r="A276" s="602"/>
      <c r="B276" s="602"/>
      <c r="C276" s="602"/>
      <c r="D276" s="602"/>
      <c r="E276" s="602"/>
      <c r="F276" s="602"/>
      <c r="G276" s="602"/>
      <c r="H276" s="602"/>
      <c r="I276" s="602"/>
      <c r="J276" s="602"/>
      <c r="K276" s="602"/>
      <c r="L276" s="602"/>
      <c r="M276" s="602"/>
      <c r="N276" s="602"/>
      <c r="O276" s="602"/>
      <c r="P276" s="602"/>
      <c r="Q276" s="602"/>
      <c r="R276" s="602"/>
      <c r="S276" s="602"/>
      <c r="T276" s="602"/>
      <c r="U276" s="602"/>
      <c r="V276" s="602"/>
      <c r="W276" s="602"/>
      <c r="X276" s="602"/>
      <c r="Y276" s="602"/>
      <c r="Z276" s="602"/>
    </row>
    <row r="277" spans="1:26" ht="12.75" customHeight="1" x14ac:dyDescent="0.25">
      <c r="A277" s="602"/>
      <c r="B277" s="602"/>
      <c r="C277" s="602"/>
      <c r="D277" s="602"/>
      <c r="E277" s="602"/>
      <c r="F277" s="602"/>
      <c r="G277" s="602"/>
      <c r="H277" s="602"/>
      <c r="I277" s="602"/>
      <c r="J277" s="602"/>
      <c r="K277" s="602"/>
      <c r="L277" s="602"/>
      <c r="M277" s="602"/>
      <c r="N277" s="602"/>
      <c r="O277" s="602"/>
      <c r="P277" s="602"/>
      <c r="Q277" s="602"/>
      <c r="R277" s="602"/>
      <c r="S277" s="602"/>
      <c r="T277" s="602"/>
      <c r="U277" s="602"/>
      <c r="V277" s="602"/>
      <c r="W277" s="602"/>
      <c r="X277" s="602"/>
      <c r="Y277" s="602"/>
      <c r="Z277" s="602"/>
    </row>
    <row r="278" spans="1:26" ht="12.75" customHeight="1" x14ac:dyDescent="0.25">
      <c r="A278" s="602"/>
      <c r="B278" s="602"/>
      <c r="C278" s="602"/>
      <c r="D278" s="602"/>
      <c r="E278" s="602"/>
      <c r="F278" s="602"/>
      <c r="G278" s="602"/>
      <c r="H278" s="602"/>
      <c r="I278" s="602"/>
      <c r="J278" s="602"/>
      <c r="K278" s="602"/>
      <c r="L278" s="602"/>
      <c r="M278" s="602"/>
      <c r="N278" s="602"/>
      <c r="O278" s="602"/>
      <c r="P278" s="602"/>
      <c r="Q278" s="602"/>
      <c r="R278" s="602"/>
      <c r="S278" s="602"/>
      <c r="T278" s="602"/>
      <c r="U278" s="602"/>
      <c r="V278" s="602"/>
      <c r="W278" s="602"/>
      <c r="X278" s="602"/>
      <c r="Y278" s="602"/>
      <c r="Z278" s="602"/>
    </row>
    <row r="279" spans="1:26" ht="12.75" customHeight="1" x14ac:dyDescent="0.25">
      <c r="A279" s="602"/>
      <c r="B279" s="602"/>
      <c r="C279" s="602"/>
      <c r="D279" s="602"/>
      <c r="E279" s="602"/>
      <c r="F279" s="602"/>
      <c r="G279" s="602"/>
      <c r="H279" s="602"/>
      <c r="I279" s="602"/>
      <c r="J279" s="602"/>
      <c r="K279" s="602"/>
      <c r="L279" s="602"/>
      <c r="M279" s="602"/>
      <c r="N279" s="602"/>
      <c r="O279" s="602"/>
      <c r="P279" s="602"/>
      <c r="Q279" s="602"/>
      <c r="R279" s="602"/>
      <c r="S279" s="602"/>
      <c r="T279" s="602"/>
      <c r="U279" s="602"/>
      <c r="V279" s="602"/>
      <c r="W279" s="602"/>
      <c r="X279" s="602"/>
      <c r="Y279" s="602"/>
      <c r="Z279" s="602"/>
    </row>
    <row r="280" spans="1:26" ht="12.75" customHeight="1" x14ac:dyDescent="0.25">
      <c r="A280" s="602"/>
      <c r="B280" s="602"/>
      <c r="C280" s="602"/>
      <c r="D280" s="602"/>
      <c r="E280" s="602"/>
      <c r="F280" s="602"/>
      <c r="G280" s="602"/>
      <c r="H280" s="602"/>
      <c r="I280" s="602"/>
      <c r="J280" s="602"/>
      <c r="K280" s="602"/>
      <c r="L280" s="602"/>
      <c r="M280" s="602"/>
      <c r="N280" s="602"/>
      <c r="O280" s="602"/>
      <c r="P280" s="602"/>
      <c r="Q280" s="602"/>
      <c r="R280" s="602"/>
      <c r="S280" s="602"/>
      <c r="T280" s="602"/>
      <c r="U280" s="602"/>
      <c r="V280" s="602"/>
      <c r="W280" s="602"/>
      <c r="X280" s="602"/>
      <c r="Y280" s="602"/>
      <c r="Z280" s="602"/>
    </row>
    <row r="281" spans="1:26" ht="12.75" customHeight="1" x14ac:dyDescent="0.25">
      <c r="A281" s="602"/>
      <c r="B281" s="602"/>
      <c r="C281" s="602"/>
      <c r="D281" s="602"/>
      <c r="E281" s="602"/>
      <c r="F281" s="602"/>
      <c r="G281" s="602"/>
      <c r="H281" s="602"/>
      <c r="I281" s="602"/>
      <c r="J281" s="602"/>
      <c r="K281" s="602"/>
      <c r="L281" s="602"/>
      <c r="M281" s="602"/>
      <c r="N281" s="602"/>
      <c r="O281" s="602"/>
      <c r="P281" s="602"/>
      <c r="Q281" s="602"/>
      <c r="R281" s="602"/>
      <c r="S281" s="602"/>
      <c r="T281" s="602"/>
      <c r="U281" s="602"/>
      <c r="V281" s="602"/>
      <c r="W281" s="602"/>
      <c r="X281" s="602"/>
      <c r="Y281" s="602"/>
      <c r="Z281" s="602"/>
    </row>
    <row r="282" spans="1:26" ht="12.75" customHeight="1" x14ac:dyDescent="0.25">
      <c r="A282" s="602"/>
      <c r="B282" s="602"/>
      <c r="C282" s="602"/>
      <c r="D282" s="602"/>
      <c r="E282" s="602"/>
      <c r="F282" s="602"/>
      <c r="G282" s="602"/>
      <c r="H282" s="602"/>
      <c r="I282" s="602"/>
      <c r="J282" s="602"/>
      <c r="K282" s="602"/>
      <c r="L282" s="602"/>
      <c r="M282" s="602"/>
      <c r="N282" s="602"/>
      <c r="O282" s="602"/>
      <c r="P282" s="602"/>
      <c r="Q282" s="602"/>
      <c r="R282" s="602"/>
      <c r="S282" s="602"/>
      <c r="T282" s="602"/>
      <c r="U282" s="602"/>
      <c r="V282" s="602"/>
      <c r="W282" s="602"/>
      <c r="X282" s="602"/>
      <c r="Y282" s="602"/>
      <c r="Z282" s="602"/>
    </row>
    <row r="283" spans="1:26" ht="12.75" customHeight="1" x14ac:dyDescent="0.25">
      <c r="A283" s="602"/>
      <c r="B283" s="602"/>
      <c r="C283" s="602"/>
      <c r="D283" s="602"/>
      <c r="E283" s="602"/>
      <c r="F283" s="602"/>
      <c r="G283" s="602"/>
      <c r="H283" s="602"/>
      <c r="I283" s="602"/>
      <c r="J283" s="602"/>
      <c r="K283" s="602"/>
      <c r="L283" s="602"/>
      <c r="M283" s="602"/>
      <c r="N283" s="602"/>
      <c r="O283" s="602"/>
      <c r="P283" s="602"/>
      <c r="Q283" s="602"/>
      <c r="R283" s="602"/>
      <c r="S283" s="602"/>
      <c r="T283" s="602"/>
      <c r="U283" s="602"/>
      <c r="V283" s="602"/>
      <c r="W283" s="602"/>
      <c r="X283" s="602"/>
      <c r="Y283" s="602"/>
      <c r="Z283" s="602"/>
    </row>
    <row r="284" spans="1:26" ht="12.75" customHeight="1" x14ac:dyDescent="0.25">
      <c r="A284" s="602"/>
      <c r="B284" s="602"/>
      <c r="C284" s="602"/>
      <c r="D284" s="602"/>
      <c r="E284" s="602"/>
      <c r="F284" s="602"/>
      <c r="G284" s="602"/>
      <c r="H284" s="602"/>
      <c r="I284" s="602"/>
      <c r="J284" s="602"/>
      <c r="K284" s="602"/>
      <c r="L284" s="602"/>
      <c r="M284" s="602"/>
      <c r="N284" s="602"/>
      <c r="O284" s="602"/>
      <c r="P284" s="602"/>
      <c r="Q284" s="602"/>
      <c r="R284" s="602"/>
      <c r="S284" s="602"/>
      <c r="T284" s="602"/>
      <c r="U284" s="602"/>
      <c r="V284" s="602"/>
      <c r="W284" s="602"/>
      <c r="X284" s="602"/>
      <c r="Y284" s="602"/>
      <c r="Z284" s="602"/>
    </row>
    <row r="285" spans="1:26" ht="12.75" customHeight="1" x14ac:dyDescent="0.25">
      <c r="A285" s="602"/>
      <c r="B285" s="602"/>
      <c r="C285" s="602"/>
      <c r="D285" s="602"/>
      <c r="E285" s="602"/>
      <c r="F285" s="602"/>
      <c r="G285" s="602"/>
      <c r="H285" s="602"/>
      <c r="I285" s="602"/>
      <c r="J285" s="602"/>
      <c r="K285" s="602"/>
      <c r="L285" s="602"/>
      <c r="M285" s="602"/>
      <c r="N285" s="602"/>
      <c r="O285" s="602"/>
      <c r="P285" s="602"/>
      <c r="Q285" s="602"/>
      <c r="R285" s="602"/>
      <c r="S285" s="602"/>
      <c r="T285" s="602"/>
      <c r="U285" s="602"/>
      <c r="V285" s="602"/>
      <c r="W285" s="602"/>
      <c r="X285" s="602"/>
      <c r="Y285" s="602"/>
      <c r="Z285" s="602"/>
    </row>
    <row r="286" spans="1:26" ht="12.75" customHeight="1" x14ac:dyDescent="0.25">
      <c r="A286" s="602"/>
      <c r="B286" s="602"/>
      <c r="C286" s="602"/>
      <c r="D286" s="602"/>
      <c r="E286" s="602"/>
      <c r="F286" s="602"/>
      <c r="G286" s="602"/>
      <c r="H286" s="602"/>
      <c r="I286" s="602"/>
      <c r="J286" s="602"/>
      <c r="K286" s="602"/>
      <c r="L286" s="602"/>
      <c r="M286" s="602"/>
      <c r="N286" s="602"/>
      <c r="O286" s="602"/>
      <c r="P286" s="602"/>
      <c r="Q286" s="602"/>
      <c r="R286" s="602"/>
      <c r="S286" s="602"/>
      <c r="T286" s="602"/>
      <c r="U286" s="602"/>
      <c r="V286" s="602"/>
      <c r="W286" s="602"/>
      <c r="X286" s="602"/>
      <c r="Y286" s="602"/>
      <c r="Z286" s="602"/>
    </row>
    <row r="287" spans="1:26" ht="12.75" customHeight="1" x14ac:dyDescent="0.25">
      <c r="A287" s="602"/>
      <c r="B287" s="602"/>
      <c r="C287" s="602"/>
      <c r="D287" s="602"/>
      <c r="E287" s="602"/>
      <c r="F287" s="602"/>
      <c r="G287" s="602"/>
      <c r="H287" s="602"/>
      <c r="I287" s="602"/>
      <c r="J287" s="602"/>
      <c r="K287" s="602"/>
      <c r="L287" s="602"/>
      <c r="M287" s="602"/>
      <c r="N287" s="602"/>
      <c r="O287" s="602"/>
      <c r="P287" s="602"/>
      <c r="Q287" s="602"/>
      <c r="R287" s="602"/>
      <c r="S287" s="602"/>
      <c r="T287" s="602"/>
      <c r="U287" s="602"/>
      <c r="V287" s="602"/>
      <c r="W287" s="602"/>
      <c r="X287" s="602"/>
      <c r="Y287" s="602"/>
      <c r="Z287" s="602"/>
    </row>
    <row r="288" spans="1:26" ht="12.75" customHeight="1" x14ac:dyDescent="0.25">
      <c r="A288" s="602"/>
      <c r="B288" s="602"/>
      <c r="C288" s="602"/>
      <c r="D288" s="602"/>
      <c r="E288" s="602"/>
      <c r="F288" s="602"/>
      <c r="G288" s="602"/>
      <c r="H288" s="602"/>
      <c r="I288" s="602"/>
      <c r="J288" s="602"/>
      <c r="K288" s="602"/>
      <c r="L288" s="602"/>
      <c r="M288" s="602"/>
      <c r="N288" s="602"/>
      <c r="O288" s="602"/>
      <c r="P288" s="602"/>
      <c r="Q288" s="602"/>
      <c r="R288" s="602"/>
      <c r="S288" s="602"/>
      <c r="T288" s="602"/>
      <c r="U288" s="602"/>
      <c r="V288" s="602"/>
      <c r="W288" s="602"/>
      <c r="X288" s="602"/>
      <c r="Y288" s="602"/>
      <c r="Z288" s="602"/>
    </row>
    <row r="289" spans="1:26" ht="12.75" customHeight="1" x14ac:dyDescent="0.25">
      <c r="A289" s="602"/>
      <c r="B289" s="602"/>
      <c r="C289" s="602"/>
      <c r="D289" s="602"/>
      <c r="E289" s="602"/>
      <c r="F289" s="602"/>
      <c r="G289" s="602"/>
      <c r="H289" s="602"/>
      <c r="I289" s="602"/>
      <c r="J289" s="602"/>
      <c r="K289" s="602"/>
      <c r="L289" s="602"/>
      <c r="M289" s="602"/>
      <c r="N289" s="602"/>
      <c r="O289" s="602"/>
      <c r="P289" s="602"/>
      <c r="Q289" s="602"/>
      <c r="R289" s="602"/>
      <c r="S289" s="602"/>
      <c r="T289" s="602"/>
      <c r="U289" s="602"/>
      <c r="V289" s="602"/>
      <c r="W289" s="602"/>
      <c r="X289" s="602"/>
      <c r="Y289" s="602"/>
      <c r="Z289" s="602"/>
    </row>
    <row r="290" spans="1:26" ht="12.75" customHeight="1" x14ac:dyDescent="0.25">
      <c r="A290" s="602"/>
      <c r="B290" s="602"/>
      <c r="C290" s="602"/>
      <c r="D290" s="602"/>
      <c r="E290" s="602"/>
      <c r="F290" s="602"/>
      <c r="G290" s="602"/>
      <c r="H290" s="602"/>
      <c r="I290" s="602"/>
      <c r="J290" s="602"/>
      <c r="K290" s="602"/>
      <c r="L290" s="602"/>
      <c r="M290" s="602"/>
      <c r="N290" s="602"/>
      <c r="O290" s="602"/>
      <c r="P290" s="602"/>
      <c r="Q290" s="602"/>
      <c r="R290" s="602"/>
      <c r="S290" s="602"/>
      <c r="T290" s="602"/>
      <c r="U290" s="602"/>
      <c r="V290" s="602"/>
      <c r="W290" s="602"/>
      <c r="X290" s="602"/>
      <c r="Y290" s="602"/>
      <c r="Z290" s="602"/>
    </row>
    <row r="291" spans="1:26" ht="12.75" customHeight="1" x14ac:dyDescent="0.25">
      <c r="A291" s="602"/>
      <c r="B291" s="602"/>
      <c r="C291" s="602"/>
      <c r="D291" s="602"/>
      <c r="E291" s="602"/>
      <c r="F291" s="602"/>
      <c r="G291" s="602"/>
      <c r="H291" s="602"/>
      <c r="I291" s="602"/>
      <c r="J291" s="602"/>
      <c r="K291" s="602"/>
      <c r="L291" s="602"/>
      <c r="M291" s="602"/>
      <c r="N291" s="602"/>
      <c r="O291" s="602"/>
      <c r="P291" s="602"/>
      <c r="Q291" s="602"/>
      <c r="R291" s="602"/>
      <c r="S291" s="602"/>
      <c r="T291" s="602"/>
      <c r="U291" s="602"/>
      <c r="V291" s="602"/>
      <c r="W291" s="602"/>
      <c r="X291" s="602"/>
      <c r="Y291" s="602"/>
      <c r="Z291" s="602"/>
    </row>
    <row r="292" spans="1:26" ht="12.75" customHeight="1" x14ac:dyDescent="0.25">
      <c r="A292" s="602"/>
      <c r="B292" s="602"/>
      <c r="C292" s="602"/>
      <c r="D292" s="602"/>
      <c r="E292" s="602"/>
      <c r="F292" s="602"/>
      <c r="G292" s="602"/>
      <c r="H292" s="602"/>
      <c r="I292" s="602"/>
      <c r="J292" s="602"/>
      <c r="K292" s="602"/>
      <c r="L292" s="602"/>
      <c r="M292" s="602"/>
      <c r="N292" s="602"/>
      <c r="O292" s="602"/>
      <c r="P292" s="602"/>
      <c r="Q292" s="602"/>
      <c r="R292" s="602"/>
      <c r="S292" s="602"/>
      <c r="T292" s="602"/>
      <c r="U292" s="602"/>
      <c r="V292" s="602"/>
      <c r="W292" s="602"/>
      <c r="X292" s="602"/>
      <c r="Y292" s="602"/>
      <c r="Z292" s="602"/>
    </row>
    <row r="293" spans="1:26" ht="12.75" customHeight="1" x14ac:dyDescent="0.25">
      <c r="A293" s="602"/>
      <c r="B293" s="602"/>
      <c r="C293" s="602"/>
      <c r="D293" s="602"/>
      <c r="E293" s="602"/>
      <c r="F293" s="602"/>
      <c r="G293" s="602"/>
      <c r="H293" s="602"/>
      <c r="I293" s="602"/>
      <c r="J293" s="602"/>
      <c r="K293" s="602"/>
      <c r="L293" s="602"/>
      <c r="M293" s="602"/>
      <c r="N293" s="602"/>
      <c r="O293" s="602"/>
      <c r="P293" s="602"/>
      <c r="Q293" s="602"/>
      <c r="R293" s="602"/>
      <c r="S293" s="602"/>
      <c r="T293" s="602"/>
      <c r="U293" s="602"/>
      <c r="V293" s="602"/>
      <c r="W293" s="602"/>
      <c r="X293" s="602"/>
      <c r="Y293" s="602"/>
      <c r="Z293" s="602"/>
    </row>
    <row r="294" spans="1:26" ht="12.75" customHeight="1" x14ac:dyDescent="0.25">
      <c r="A294" s="602"/>
      <c r="B294" s="602"/>
      <c r="C294" s="602"/>
      <c r="D294" s="602"/>
      <c r="E294" s="602"/>
      <c r="F294" s="602"/>
      <c r="G294" s="602"/>
      <c r="H294" s="602"/>
      <c r="I294" s="602"/>
      <c r="J294" s="602"/>
      <c r="K294" s="602"/>
      <c r="L294" s="602"/>
      <c r="M294" s="602"/>
      <c r="N294" s="602"/>
      <c r="O294" s="602"/>
      <c r="P294" s="602"/>
      <c r="Q294" s="602"/>
      <c r="R294" s="602"/>
      <c r="S294" s="602"/>
      <c r="T294" s="602"/>
      <c r="U294" s="602"/>
      <c r="V294" s="602"/>
      <c r="W294" s="602"/>
      <c r="X294" s="602"/>
      <c r="Y294" s="602"/>
      <c r="Z294" s="602"/>
    </row>
    <row r="295" spans="1:26" ht="12.75" customHeight="1" x14ac:dyDescent="0.25">
      <c r="A295" s="602"/>
      <c r="B295" s="602"/>
      <c r="C295" s="602"/>
      <c r="D295" s="602"/>
      <c r="E295" s="602"/>
      <c r="F295" s="602"/>
      <c r="G295" s="602"/>
      <c r="H295" s="602"/>
      <c r="I295" s="602"/>
      <c r="J295" s="602"/>
      <c r="K295" s="602"/>
      <c r="L295" s="602"/>
      <c r="M295" s="602"/>
      <c r="N295" s="602"/>
      <c r="O295" s="602"/>
      <c r="P295" s="602"/>
      <c r="Q295" s="602"/>
      <c r="R295" s="602"/>
      <c r="S295" s="602"/>
      <c r="T295" s="602"/>
      <c r="U295" s="602"/>
      <c r="V295" s="602"/>
      <c r="W295" s="602"/>
      <c r="X295" s="602"/>
      <c r="Y295" s="602"/>
      <c r="Z295" s="602"/>
    </row>
    <row r="296" spans="1:26" ht="12.75" customHeight="1" x14ac:dyDescent="0.25">
      <c r="A296" s="602"/>
      <c r="B296" s="602"/>
      <c r="C296" s="602"/>
      <c r="D296" s="602"/>
      <c r="E296" s="602"/>
      <c r="F296" s="602"/>
      <c r="G296" s="602"/>
      <c r="H296" s="602"/>
      <c r="I296" s="602"/>
      <c r="J296" s="602"/>
      <c r="K296" s="602"/>
      <c r="L296" s="602"/>
      <c r="M296" s="602"/>
      <c r="N296" s="602"/>
      <c r="O296" s="602"/>
      <c r="P296" s="602"/>
      <c r="Q296" s="602"/>
      <c r="R296" s="602"/>
      <c r="S296" s="602"/>
      <c r="T296" s="602"/>
      <c r="U296" s="602"/>
      <c r="V296" s="602"/>
      <c r="W296" s="602"/>
      <c r="X296" s="602"/>
      <c r="Y296" s="602"/>
      <c r="Z296" s="602"/>
    </row>
    <row r="297" spans="1:26" ht="12.75" customHeight="1" x14ac:dyDescent="0.25">
      <c r="A297" s="602"/>
      <c r="B297" s="602"/>
      <c r="C297" s="602"/>
      <c r="D297" s="602"/>
      <c r="E297" s="602"/>
      <c r="F297" s="602"/>
      <c r="G297" s="602"/>
      <c r="H297" s="602"/>
      <c r="I297" s="602"/>
      <c r="J297" s="602"/>
      <c r="K297" s="602"/>
      <c r="L297" s="602"/>
      <c r="M297" s="602"/>
      <c r="N297" s="602"/>
      <c r="O297" s="602"/>
      <c r="P297" s="602"/>
      <c r="Q297" s="602"/>
      <c r="R297" s="602"/>
      <c r="S297" s="602"/>
      <c r="T297" s="602"/>
      <c r="U297" s="602"/>
      <c r="V297" s="602"/>
      <c r="W297" s="602"/>
      <c r="X297" s="602"/>
      <c r="Y297" s="602"/>
      <c r="Z297" s="602"/>
    </row>
    <row r="298" spans="1:26" ht="12.75" customHeight="1" x14ac:dyDescent="0.25">
      <c r="A298" s="602"/>
      <c r="B298" s="602"/>
      <c r="C298" s="602"/>
      <c r="D298" s="602"/>
      <c r="E298" s="602"/>
      <c r="F298" s="602"/>
      <c r="G298" s="602"/>
      <c r="H298" s="602"/>
      <c r="I298" s="602"/>
      <c r="J298" s="602"/>
      <c r="K298" s="602"/>
      <c r="L298" s="602"/>
      <c r="M298" s="602"/>
      <c r="N298" s="602"/>
      <c r="O298" s="602"/>
      <c r="P298" s="602"/>
      <c r="Q298" s="602"/>
      <c r="R298" s="602"/>
      <c r="S298" s="602"/>
      <c r="T298" s="602"/>
      <c r="U298" s="602"/>
      <c r="V298" s="602"/>
      <c r="W298" s="602"/>
      <c r="X298" s="602"/>
      <c r="Y298" s="602"/>
      <c r="Z298" s="602"/>
    </row>
    <row r="299" spans="1:26" ht="12.75" customHeight="1" x14ac:dyDescent="0.25">
      <c r="A299" s="602"/>
      <c r="B299" s="602"/>
      <c r="C299" s="602"/>
      <c r="D299" s="602"/>
      <c r="E299" s="602"/>
      <c r="F299" s="602"/>
      <c r="G299" s="602"/>
      <c r="H299" s="602"/>
      <c r="I299" s="602"/>
      <c r="J299" s="602"/>
      <c r="K299" s="602"/>
      <c r="L299" s="602"/>
      <c r="M299" s="602"/>
      <c r="N299" s="602"/>
      <c r="O299" s="602"/>
      <c r="P299" s="602"/>
      <c r="Q299" s="602"/>
      <c r="R299" s="602"/>
      <c r="S299" s="602"/>
      <c r="T299" s="602"/>
      <c r="U299" s="602"/>
      <c r="V299" s="602"/>
      <c r="W299" s="602"/>
      <c r="X299" s="602"/>
      <c r="Y299" s="602"/>
      <c r="Z299" s="602"/>
    </row>
    <row r="300" spans="1:26" ht="12.75" customHeight="1" x14ac:dyDescent="0.25">
      <c r="A300" s="602"/>
      <c r="B300" s="602"/>
      <c r="C300" s="602"/>
      <c r="D300" s="602"/>
      <c r="E300" s="602"/>
      <c r="F300" s="602"/>
      <c r="G300" s="602"/>
      <c r="H300" s="602"/>
      <c r="I300" s="602"/>
      <c r="J300" s="602"/>
      <c r="K300" s="602"/>
      <c r="L300" s="602"/>
      <c r="M300" s="602"/>
      <c r="N300" s="602"/>
      <c r="O300" s="602"/>
      <c r="P300" s="602"/>
      <c r="Q300" s="602"/>
      <c r="R300" s="602"/>
      <c r="S300" s="602"/>
      <c r="T300" s="602"/>
      <c r="U300" s="602"/>
      <c r="V300" s="602"/>
      <c r="W300" s="602"/>
      <c r="X300" s="602"/>
      <c r="Y300" s="602"/>
      <c r="Z300" s="602"/>
    </row>
    <row r="301" spans="1:26" ht="12.75" customHeight="1" x14ac:dyDescent="0.25">
      <c r="A301" s="602"/>
      <c r="B301" s="602"/>
      <c r="C301" s="602"/>
      <c r="D301" s="602"/>
      <c r="E301" s="602"/>
      <c r="F301" s="602"/>
      <c r="G301" s="602"/>
      <c r="H301" s="602"/>
      <c r="I301" s="602"/>
      <c r="J301" s="602"/>
      <c r="K301" s="602"/>
      <c r="L301" s="602"/>
      <c r="M301" s="602"/>
      <c r="N301" s="602"/>
      <c r="O301" s="602"/>
      <c r="P301" s="602"/>
      <c r="Q301" s="602"/>
      <c r="R301" s="602"/>
      <c r="S301" s="602"/>
      <c r="T301" s="602"/>
      <c r="U301" s="602"/>
      <c r="V301" s="602"/>
      <c r="W301" s="602"/>
      <c r="X301" s="602"/>
      <c r="Y301" s="602"/>
      <c r="Z301" s="602"/>
    </row>
    <row r="302" spans="1:26" ht="12.75" customHeight="1" x14ac:dyDescent="0.25">
      <c r="A302" s="602"/>
      <c r="B302" s="602"/>
      <c r="C302" s="602"/>
      <c r="D302" s="602"/>
      <c r="E302" s="602"/>
      <c r="F302" s="602"/>
      <c r="G302" s="602"/>
      <c r="H302" s="602"/>
      <c r="I302" s="602"/>
      <c r="J302" s="602"/>
      <c r="K302" s="602"/>
      <c r="L302" s="602"/>
      <c r="M302" s="602"/>
      <c r="N302" s="602"/>
      <c r="O302" s="602"/>
      <c r="P302" s="602"/>
      <c r="Q302" s="602"/>
      <c r="R302" s="602"/>
      <c r="S302" s="602"/>
      <c r="T302" s="602"/>
      <c r="U302" s="602"/>
      <c r="V302" s="602"/>
      <c r="W302" s="602"/>
      <c r="X302" s="602"/>
      <c r="Y302" s="602"/>
      <c r="Z302" s="602"/>
    </row>
    <row r="303" spans="1:26" ht="12.75" customHeight="1" x14ac:dyDescent="0.25">
      <c r="A303" s="602"/>
      <c r="B303" s="602"/>
      <c r="C303" s="602"/>
      <c r="D303" s="602"/>
      <c r="E303" s="602"/>
      <c r="F303" s="602"/>
      <c r="G303" s="602"/>
      <c r="H303" s="602"/>
      <c r="I303" s="602"/>
      <c r="J303" s="602"/>
      <c r="K303" s="602"/>
      <c r="L303" s="602"/>
      <c r="M303" s="602"/>
      <c r="N303" s="602"/>
      <c r="O303" s="602"/>
      <c r="P303" s="602"/>
      <c r="Q303" s="602"/>
      <c r="R303" s="602"/>
      <c r="S303" s="602"/>
      <c r="T303" s="602"/>
      <c r="U303" s="602"/>
      <c r="V303" s="602"/>
      <c r="W303" s="602"/>
      <c r="X303" s="602"/>
      <c r="Y303" s="602"/>
      <c r="Z303" s="602"/>
    </row>
    <row r="304" spans="1:26" ht="12.75" customHeight="1" x14ac:dyDescent="0.25">
      <c r="A304" s="602"/>
      <c r="B304" s="602"/>
      <c r="C304" s="602"/>
      <c r="D304" s="602"/>
      <c r="E304" s="602"/>
      <c r="F304" s="602"/>
      <c r="G304" s="602"/>
      <c r="H304" s="602"/>
      <c r="I304" s="602"/>
      <c r="J304" s="602"/>
      <c r="K304" s="602"/>
      <c r="L304" s="602"/>
      <c r="M304" s="602"/>
      <c r="N304" s="602"/>
      <c r="O304" s="602"/>
      <c r="P304" s="602"/>
      <c r="Q304" s="602"/>
      <c r="R304" s="602"/>
      <c r="S304" s="602"/>
      <c r="T304" s="602"/>
      <c r="U304" s="602"/>
      <c r="V304" s="602"/>
      <c r="W304" s="602"/>
      <c r="X304" s="602"/>
      <c r="Y304" s="602"/>
      <c r="Z304" s="602"/>
    </row>
    <row r="305" spans="1:26" ht="12.75" customHeight="1" x14ac:dyDescent="0.25">
      <c r="A305" s="602"/>
      <c r="B305" s="602"/>
      <c r="C305" s="602"/>
      <c r="D305" s="602"/>
      <c r="E305" s="602"/>
      <c r="F305" s="602"/>
      <c r="G305" s="602"/>
      <c r="H305" s="602"/>
      <c r="I305" s="602"/>
      <c r="J305" s="602"/>
      <c r="K305" s="602"/>
      <c r="L305" s="602"/>
      <c r="M305" s="602"/>
      <c r="N305" s="602"/>
      <c r="O305" s="602"/>
      <c r="P305" s="602"/>
      <c r="Q305" s="602"/>
      <c r="R305" s="602"/>
      <c r="S305" s="602"/>
      <c r="T305" s="602"/>
      <c r="U305" s="602"/>
      <c r="V305" s="602"/>
      <c r="W305" s="602"/>
      <c r="X305" s="602"/>
      <c r="Y305" s="602"/>
      <c r="Z305" s="602"/>
    </row>
    <row r="306" spans="1:26" ht="12.75" customHeight="1" x14ac:dyDescent="0.25">
      <c r="A306" s="602"/>
      <c r="B306" s="602"/>
      <c r="C306" s="602"/>
      <c r="D306" s="602"/>
      <c r="E306" s="602"/>
      <c r="F306" s="602"/>
      <c r="G306" s="602"/>
      <c r="H306" s="602"/>
      <c r="I306" s="602"/>
      <c r="J306" s="602"/>
      <c r="K306" s="602"/>
      <c r="L306" s="602"/>
      <c r="M306" s="602"/>
      <c r="N306" s="602"/>
      <c r="O306" s="602"/>
      <c r="P306" s="602"/>
      <c r="Q306" s="602"/>
      <c r="R306" s="602"/>
      <c r="S306" s="602"/>
      <c r="T306" s="602"/>
      <c r="U306" s="602"/>
      <c r="V306" s="602"/>
      <c r="W306" s="602"/>
      <c r="X306" s="602"/>
      <c r="Y306" s="602"/>
      <c r="Z306" s="602"/>
    </row>
    <row r="307" spans="1:26" ht="12.75" customHeight="1" x14ac:dyDescent="0.25">
      <c r="A307" s="602"/>
      <c r="B307" s="602"/>
      <c r="C307" s="602"/>
      <c r="D307" s="602"/>
      <c r="E307" s="602"/>
      <c r="F307" s="602"/>
      <c r="G307" s="602"/>
      <c r="H307" s="602"/>
      <c r="I307" s="602"/>
      <c r="J307" s="602"/>
      <c r="K307" s="602"/>
      <c r="L307" s="602"/>
      <c r="M307" s="602"/>
      <c r="N307" s="602"/>
      <c r="O307" s="602"/>
      <c r="P307" s="602"/>
      <c r="Q307" s="602"/>
      <c r="R307" s="602"/>
      <c r="S307" s="602"/>
      <c r="T307" s="602"/>
      <c r="U307" s="602"/>
      <c r="V307" s="602"/>
      <c r="W307" s="602"/>
      <c r="X307" s="602"/>
      <c r="Y307" s="602"/>
      <c r="Z307" s="602"/>
    </row>
    <row r="308" spans="1:26" ht="12.75" customHeight="1" x14ac:dyDescent="0.25">
      <c r="A308" s="602"/>
      <c r="B308" s="602"/>
      <c r="C308" s="602"/>
      <c r="D308" s="602"/>
      <c r="E308" s="602"/>
      <c r="F308" s="602"/>
      <c r="G308" s="602"/>
      <c r="H308" s="602"/>
      <c r="I308" s="602"/>
      <c r="J308" s="602"/>
      <c r="K308" s="602"/>
      <c r="L308" s="602"/>
      <c r="M308" s="602"/>
      <c r="N308" s="602"/>
      <c r="O308" s="602"/>
      <c r="P308" s="602"/>
      <c r="Q308" s="602"/>
      <c r="R308" s="602"/>
      <c r="S308" s="602"/>
      <c r="T308" s="602"/>
      <c r="U308" s="602"/>
      <c r="V308" s="602"/>
      <c r="W308" s="602"/>
      <c r="X308" s="602"/>
      <c r="Y308" s="602"/>
      <c r="Z308" s="602"/>
    </row>
    <row r="309" spans="1:26" ht="12.75" customHeight="1" x14ac:dyDescent="0.25">
      <c r="A309" s="602"/>
      <c r="B309" s="602"/>
      <c r="C309" s="602"/>
      <c r="D309" s="602"/>
      <c r="E309" s="602"/>
      <c r="F309" s="602"/>
      <c r="G309" s="602"/>
      <c r="H309" s="602"/>
      <c r="I309" s="602"/>
      <c r="J309" s="602"/>
      <c r="K309" s="602"/>
      <c r="L309" s="602"/>
      <c r="M309" s="602"/>
      <c r="N309" s="602"/>
      <c r="O309" s="602"/>
      <c r="P309" s="602"/>
      <c r="Q309" s="602"/>
      <c r="R309" s="602"/>
      <c r="S309" s="602"/>
      <c r="T309" s="602"/>
      <c r="U309" s="602"/>
      <c r="V309" s="602"/>
      <c r="W309" s="602"/>
      <c r="X309" s="602"/>
      <c r="Y309" s="602"/>
      <c r="Z309" s="602"/>
    </row>
    <row r="310" spans="1:26" ht="12.75" customHeight="1" x14ac:dyDescent="0.25">
      <c r="A310" s="602"/>
      <c r="B310" s="602"/>
      <c r="C310" s="602"/>
      <c r="D310" s="602"/>
      <c r="E310" s="602"/>
      <c r="F310" s="602"/>
      <c r="G310" s="602"/>
      <c r="H310" s="602"/>
      <c r="I310" s="602"/>
      <c r="J310" s="602"/>
      <c r="K310" s="602"/>
      <c r="L310" s="602"/>
      <c r="M310" s="602"/>
      <c r="N310" s="602"/>
      <c r="O310" s="602"/>
      <c r="P310" s="602"/>
      <c r="Q310" s="602"/>
      <c r="R310" s="602"/>
      <c r="S310" s="602"/>
      <c r="T310" s="602"/>
      <c r="U310" s="602"/>
      <c r="V310" s="602"/>
      <c r="W310" s="602"/>
      <c r="X310" s="602"/>
      <c r="Y310" s="602"/>
      <c r="Z310" s="602"/>
    </row>
    <row r="311" spans="1:26" ht="12.75" customHeight="1" x14ac:dyDescent="0.25">
      <c r="A311" s="602"/>
      <c r="B311" s="602"/>
      <c r="C311" s="602"/>
      <c r="D311" s="602"/>
      <c r="E311" s="602"/>
      <c r="F311" s="602"/>
      <c r="G311" s="602"/>
      <c r="H311" s="602"/>
      <c r="I311" s="602"/>
      <c r="J311" s="602"/>
      <c r="K311" s="602"/>
      <c r="L311" s="602"/>
      <c r="M311" s="602"/>
      <c r="N311" s="602"/>
      <c r="O311" s="602"/>
      <c r="P311" s="602"/>
      <c r="Q311" s="602"/>
      <c r="R311" s="602"/>
      <c r="S311" s="602"/>
      <c r="T311" s="602"/>
      <c r="U311" s="602"/>
      <c r="V311" s="602"/>
      <c r="W311" s="602"/>
      <c r="X311" s="602"/>
      <c r="Y311" s="602"/>
      <c r="Z311" s="602"/>
    </row>
    <row r="312" spans="1:26" ht="12.75" customHeight="1" x14ac:dyDescent="0.25">
      <c r="A312" s="602"/>
      <c r="B312" s="602"/>
      <c r="C312" s="602"/>
      <c r="D312" s="602"/>
      <c r="E312" s="602"/>
      <c r="F312" s="602"/>
      <c r="G312" s="602"/>
      <c r="H312" s="602"/>
      <c r="I312" s="602"/>
      <c r="J312" s="602"/>
      <c r="K312" s="602"/>
      <c r="L312" s="602"/>
      <c r="M312" s="602"/>
      <c r="N312" s="602"/>
      <c r="O312" s="602"/>
      <c r="P312" s="602"/>
      <c r="Q312" s="602"/>
      <c r="R312" s="602"/>
      <c r="S312" s="602"/>
      <c r="T312" s="602"/>
      <c r="U312" s="602"/>
      <c r="V312" s="602"/>
      <c r="W312" s="602"/>
      <c r="X312" s="602"/>
      <c r="Y312" s="602"/>
      <c r="Z312" s="602"/>
    </row>
    <row r="313" spans="1:26" ht="12.75" customHeight="1" x14ac:dyDescent="0.25">
      <c r="A313" s="602"/>
      <c r="B313" s="602"/>
      <c r="C313" s="602"/>
      <c r="D313" s="602"/>
      <c r="E313" s="602"/>
      <c r="F313" s="602"/>
      <c r="G313" s="602"/>
      <c r="H313" s="602"/>
      <c r="I313" s="602"/>
      <c r="J313" s="602"/>
      <c r="K313" s="602"/>
      <c r="L313" s="602"/>
      <c r="M313" s="602"/>
      <c r="N313" s="602"/>
      <c r="O313" s="602"/>
      <c r="P313" s="602"/>
      <c r="Q313" s="602"/>
      <c r="R313" s="602"/>
      <c r="S313" s="602"/>
      <c r="T313" s="602"/>
      <c r="U313" s="602"/>
      <c r="V313" s="602"/>
      <c r="W313" s="602"/>
      <c r="X313" s="602"/>
      <c r="Y313" s="602"/>
      <c r="Z313" s="602"/>
    </row>
    <row r="314" spans="1:26" ht="12.75" customHeight="1" x14ac:dyDescent="0.25">
      <c r="A314" s="602"/>
      <c r="B314" s="602"/>
      <c r="C314" s="602"/>
      <c r="D314" s="602"/>
      <c r="E314" s="602"/>
      <c r="F314" s="602"/>
      <c r="G314" s="602"/>
      <c r="H314" s="602"/>
      <c r="I314" s="602"/>
      <c r="J314" s="602"/>
      <c r="K314" s="602"/>
      <c r="L314" s="602"/>
      <c r="M314" s="602"/>
      <c r="N314" s="602"/>
      <c r="O314" s="602"/>
      <c r="P314" s="602"/>
      <c r="Q314" s="602"/>
      <c r="R314" s="602"/>
      <c r="S314" s="602"/>
      <c r="T314" s="602"/>
      <c r="U314" s="602"/>
      <c r="V314" s="602"/>
      <c r="W314" s="602"/>
      <c r="X314" s="602"/>
      <c r="Y314" s="602"/>
      <c r="Z314" s="602"/>
    </row>
    <row r="315" spans="1:26" ht="12.75" customHeight="1" x14ac:dyDescent="0.25">
      <c r="A315" s="602"/>
      <c r="B315" s="602"/>
      <c r="C315" s="602"/>
      <c r="D315" s="602"/>
      <c r="E315" s="602"/>
      <c r="F315" s="602"/>
      <c r="G315" s="602"/>
      <c r="H315" s="602"/>
      <c r="I315" s="602"/>
      <c r="J315" s="602"/>
      <c r="K315" s="602"/>
      <c r="L315" s="602"/>
      <c r="M315" s="602"/>
      <c r="N315" s="602"/>
      <c r="O315" s="602"/>
      <c r="P315" s="602"/>
      <c r="Q315" s="602"/>
      <c r="R315" s="602"/>
      <c r="S315" s="602"/>
      <c r="T315" s="602"/>
      <c r="U315" s="602"/>
      <c r="V315" s="602"/>
      <c r="W315" s="602"/>
      <c r="X315" s="602"/>
      <c r="Y315" s="602"/>
      <c r="Z315" s="602"/>
    </row>
    <row r="316" spans="1:26" ht="12.75" customHeight="1" x14ac:dyDescent="0.25">
      <c r="A316" s="602"/>
      <c r="B316" s="602"/>
      <c r="C316" s="602"/>
      <c r="D316" s="602"/>
      <c r="E316" s="602"/>
      <c r="F316" s="602"/>
      <c r="G316" s="602"/>
      <c r="H316" s="602"/>
      <c r="I316" s="602"/>
      <c r="J316" s="602"/>
      <c r="K316" s="602"/>
      <c r="L316" s="602"/>
      <c r="M316" s="602"/>
      <c r="N316" s="602"/>
      <c r="O316" s="602"/>
      <c r="P316" s="602"/>
      <c r="Q316" s="602"/>
      <c r="R316" s="602"/>
      <c r="S316" s="602"/>
      <c r="T316" s="602"/>
      <c r="U316" s="602"/>
      <c r="V316" s="602"/>
      <c r="W316" s="602"/>
      <c r="X316" s="602"/>
      <c r="Y316" s="602"/>
      <c r="Z316" s="602"/>
    </row>
    <row r="317" spans="1:26" ht="12.75" customHeight="1" x14ac:dyDescent="0.25">
      <c r="A317" s="602"/>
      <c r="B317" s="602"/>
      <c r="C317" s="602"/>
      <c r="D317" s="602"/>
      <c r="E317" s="602"/>
      <c r="F317" s="602"/>
      <c r="G317" s="602"/>
      <c r="H317" s="602"/>
      <c r="I317" s="602"/>
      <c r="J317" s="602"/>
      <c r="K317" s="602"/>
      <c r="L317" s="602"/>
      <c r="M317" s="602"/>
      <c r="N317" s="602"/>
      <c r="O317" s="602"/>
      <c r="P317" s="602"/>
      <c r="Q317" s="602"/>
      <c r="R317" s="602"/>
      <c r="S317" s="602"/>
      <c r="T317" s="602"/>
      <c r="U317" s="602"/>
      <c r="V317" s="602"/>
      <c r="W317" s="602"/>
      <c r="X317" s="602"/>
      <c r="Y317" s="602"/>
      <c r="Z317" s="602"/>
    </row>
    <row r="318" spans="1:26" ht="12.75" customHeight="1" x14ac:dyDescent="0.25">
      <c r="A318" s="602"/>
      <c r="B318" s="602"/>
      <c r="C318" s="602"/>
      <c r="D318" s="602"/>
      <c r="E318" s="602"/>
      <c r="F318" s="602"/>
      <c r="G318" s="602"/>
      <c r="H318" s="602"/>
      <c r="I318" s="602"/>
      <c r="J318" s="602"/>
      <c r="K318" s="602"/>
      <c r="L318" s="602"/>
      <c r="M318" s="602"/>
      <c r="N318" s="602"/>
      <c r="O318" s="602"/>
      <c r="P318" s="602"/>
      <c r="Q318" s="602"/>
      <c r="R318" s="602"/>
      <c r="S318" s="602"/>
      <c r="T318" s="602"/>
      <c r="U318" s="602"/>
      <c r="V318" s="602"/>
      <c r="W318" s="602"/>
      <c r="X318" s="602"/>
      <c r="Y318" s="602"/>
      <c r="Z318" s="602"/>
    </row>
    <row r="319" spans="1:26" ht="12.75" customHeight="1" x14ac:dyDescent="0.25">
      <c r="A319" s="602"/>
      <c r="B319" s="602"/>
      <c r="C319" s="602"/>
      <c r="D319" s="602"/>
      <c r="E319" s="602"/>
      <c r="F319" s="602"/>
      <c r="G319" s="602"/>
      <c r="H319" s="602"/>
      <c r="I319" s="602"/>
      <c r="J319" s="602"/>
      <c r="K319" s="602"/>
      <c r="L319" s="602"/>
      <c r="M319" s="602"/>
      <c r="N319" s="602"/>
      <c r="O319" s="602"/>
      <c r="P319" s="602"/>
      <c r="Q319" s="602"/>
      <c r="R319" s="602"/>
      <c r="S319" s="602"/>
      <c r="T319" s="602"/>
      <c r="U319" s="602"/>
      <c r="V319" s="602"/>
      <c r="W319" s="602"/>
      <c r="X319" s="602"/>
      <c r="Y319" s="602"/>
      <c r="Z319" s="602"/>
    </row>
    <row r="320" spans="1:26" ht="12.75" customHeight="1" x14ac:dyDescent="0.25">
      <c r="A320" s="602"/>
      <c r="B320" s="602"/>
      <c r="C320" s="602"/>
      <c r="D320" s="602"/>
      <c r="E320" s="602"/>
      <c r="F320" s="602"/>
      <c r="G320" s="602"/>
      <c r="H320" s="602"/>
      <c r="I320" s="602"/>
      <c r="J320" s="602"/>
      <c r="K320" s="602"/>
      <c r="L320" s="602"/>
      <c r="M320" s="602"/>
      <c r="N320" s="602"/>
      <c r="O320" s="602"/>
      <c r="P320" s="602"/>
      <c r="Q320" s="602"/>
      <c r="R320" s="602"/>
      <c r="S320" s="602"/>
      <c r="T320" s="602"/>
      <c r="U320" s="602"/>
      <c r="V320" s="602"/>
      <c r="W320" s="602"/>
      <c r="X320" s="602"/>
      <c r="Y320" s="602"/>
      <c r="Z320" s="602"/>
    </row>
    <row r="321" spans="1:26" ht="12.75" customHeight="1" x14ac:dyDescent="0.25">
      <c r="A321" s="602"/>
      <c r="B321" s="602"/>
      <c r="C321" s="602"/>
      <c r="D321" s="602"/>
      <c r="E321" s="602"/>
      <c r="F321" s="602"/>
      <c r="G321" s="602"/>
      <c r="H321" s="602"/>
      <c r="I321" s="602"/>
      <c r="J321" s="602"/>
      <c r="K321" s="602"/>
      <c r="L321" s="602"/>
      <c r="M321" s="602"/>
      <c r="N321" s="602"/>
      <c r="O321" s="602"/>
      <c r="P321" s="602"/>
      <c r="Q321" s="602"/>
      <c r="R321" s="602"/>
      <c r="S321" s="602"/>
      <c r="T321" s="602"/>
      <c r="U321" s="602"/>
      <c r="V321" s="602"/>
      <c r="W321" s="602"/>
      <c r="X321" s="602"/>
      <c r="Y321" s="602"/>
      <c r="Z321" s="602"/>
    </row>
    <row r="322" spans="1:26" ht="12.75" customHeight="1" x14ac:dyDescent="0.25">
      <c r="A322" s="602"/>
      <c r="B322" s="602"/>
      <c r="C322" s="602"/>
      <c r="D322" s="602"/>
      <c r="E322" s="602"/>
      <c r="F322" s="602"/>
      <c r="G322" s="602"/>
      <c r="H322" s="602"/>
      <c r="I322" s="602"/>
      <c r="J322" s="602"/>
      <c r="K322" s="602"/>
      <c r="L322" s="602"/>
      <c r="M322" s="602"/>
      <c r="N322" s="602"/>
      <c r="O322" s="602"/>
      <c r="P322" s="602"/>
      <c r="Q322" s="602"/>
      <c r="R322" s="602"/>
      <c r="S322" s="602"/>
      <c r="T322" s="602"/>
      <c r="U322" s="602"/>
      <c r="V322" s="602"/>
      <c r="W322" s="602"/>
      <c r="X322" s="602"/>
      <c r="Y322" s="602"/>
      <c r="Z322" s="602"/>
    </row>
    <row r="323" spans="1:26" ht="12.75" customHeight="1" x14ac:dyDescent="0.25">
      <c r="A323" s="602"/>
      <c r="B323" s="602"/>
      <c r="C323" s="602"/>
      <c r="D323" s="602"/>
      <c r="E323" s="602"/>
      <c r="F323" s="602"/>
      <c r="G323" s="602"/>
      <c r="H323" s="602"/>
      <c r="I323" s="602"/>
      <c r="J323" s="602"/>
      <c r="K323" s="602"/>
      <c r="L323" s="602"/>
      <c r="M323" s="602"/>
      <c r="N323" s="602"/>
      <c r="O323" s="602"/>
      <c r="P323" s="602"/>
      <c r="Q323" s="602"/>
      <c r="R323" s="602"/>
      <c r="S323" s="602"/>
      <c r="T323" s="602"/>
      <c r="U323" s="602"/>
      <c r="V323" s="602"/>
      <c r="W323" s="602"/>
      <c r="X323" s="602"/>
      <c r="Y323" s="602"/>
      <c r="Z323" s="602"/>
    </row>
    <row r="324" spans="1:26" ht="12.75" customHeight="1" x14ac:dyDescent="0.25">
      <c r="A324" s="602"/>
      <c r="B324" s="602"/>
      <c r="C324" s="602"/>
      <c r="D324" s="602"/>
      <c r="E324" s="602"/>
      <c r="F324" s="602"/>
      <c r="G324" s="602"/>
      <c r="H324" s="602"/>
      <c r="I324" s="602"/>
      <c r="J324" s="602"/>
      <c r="K324" s="602"/>
      <c r="L324" s="602"/>
      <c r="M324" s="602"/>
      <c r="N324" s="602"/>
      <c r="O324" s="602"/>
      <c r="P324" s="602"/>
      <c r="Q324" s="602"/>
      <c r="R324" s="602"/>
      <c r="S324" s="602"/>
      <c r="T324" s="602"/>
      <c r="U324" s="602"/>
      <c r="V324" s="602"/>
      <c r="W324" s="602"/>
      <c r="X324" s="602"/>
      <c r="Y324" s="602"/>
      <c r="Z324" s="602"/>
    </row>
    <row r="325" spans="1:26" ht="12.75" customHeight="1" x14ac:dyDescent="0.25">
      <c r="A325" s="602"/>
      <c r="B325" s="602"/>
      <c r="C325" s="602"/>
      <c r="D325" s="602"/>
      <c r="E325" s="602"/>
      <c r="F325" s="602"/>
      <c r="G325" s="602"/>
      <c r="H325" s="602"/>
      <c r="I325" s="602"/>
      <c r="J325" s="602"/>
      <c r="K325" s="602"/>
      <c r="L325" s="602"/>
      <c r="M325" s="602"/>
      <c r="N325" s="602"/>
      <c r="O325" s="602"/>
      <c r="P325" s="602"/>
      <c r="Q325" s="602"/>
      <c r="R325" s="602"/>
      <c r="S325" s="602"/>
      <c r="T325" s="602"/>
      <c r="U325" s="602"/>
      <c r="V325" s="602"/>
      <c r="W325" s="602"/>
      <c r="X325" s="602"/>
      <c r="Y325" s="602"/>
      <c r="Z325" s="602"/>
    </row>
    <row r="326" spans="1:26" ht="12.75" customHeight="1" x14ac:dyDescent="0.25">
      <c r="A326" s="602"/>
      <c r="B326" s="602"/>
      <c r="C326" s="602"/>
      <c r="D326" s="602"/>
      <c r="E326" s="602"/>
      <c r="F326" s="602"/>
      <c r="G326" s="602"/>
      <c r="H326" s="602"/>
      <c r="I326" s="602"/>
      <c r="J326" s="602"/>
      <c r="K326" s="602"/>
      <c r="L326" s="602"/>
      <c r="M326" s="602"/>
      <c r="N326" s="602"/>
      <c r="O326" s="602"/>
      <c r="P326" s="602"/>
      <c r="Q326" s="602"/>
      <c r="R326" s="602"/>
      <c r="S326" s="602"/>
      <c r="T326" s="602"/>
      <c r="U326" s="602"/>
      <c r="V326" s="602"/>
      <c r="W326" s="602"/>
      <c r="X326" s="602"/>
      <c r="Y326" s="602"/>
      <c r="Z326" s="602"/>
    </row>
    <row r="327" spans="1:26" ht="12.75" customHeight="1" x14ac:dyDescent="0.25">
      <c r="A327" s="602"/>
      <c r="B327" s="602"/>
      <c r="C327" s="602"/>
      <c r="D327" s="602"/>
      <c r="E327" s="602"/>
      <c r="F327" s="602"/>
      <c r="G327" s="602"/>
      <c r="H327" s="602"/>
      <c r="I327" s="602"/>
      <c r="J327" s="602"/>
      <c r="K327" s="602"/>
      <c r="L327" s="602"/>
      <c r="M327" s="602"/>
      <c r="N327" s="602"/>
      <c r="O327" s="602"/>
      <c r="P327" s="602"/>
      <c r="Q327" s="602"/>
      <c r="R327" s="602"/>
      <c r="S327" s="602"/>
      <c r="T327" s="602"/>
      <c r="U327" s="602"/>
      <c r="V327" s="602"/>
      <c r="W327" s="602"/>
      <c r="X327" s="602"/>
      <c r="Y327" s="602"/>
      <c r="Z327" s="602"/>
    </row>
    <row r="328" spans="1:26" ht="12.75" customHeight="1" x14ac:dyDescent="0.25">
      <c r="A328" s="602"/>
      <c r="B328" s="602"/>
      <c r="C328" s="602"/>
      <c r="D328" s="602"/>
      <c r="E328" s="602"/>
      <c r="F328" s="602"/>
      <c r="G328" s="602"/>
      <c r="H328" s="602"/>
      <c r="I328" s="602"/>
      <c r="J328" s="602"/>
      <c r="K328" s="602"/>
      <c r="L328" s="602"/>
      <c r="M328" s="602"/>
      <c r="N328" s="602"/>
      <c r="O328" s="602"/>
      <c r="P328" s="602"/>
      <c r="Q328" s="602"/>
      <c r="R328" s="602"/>
      <c r="S328" s="602"/>
      <c r="T328" s="602"/>
      <c r="U328" s="602"/>
      <c r="V328" s="602"/>
      <c r="W328" s="602"/>
      <c r="X328" s="602"/>
      <c r="Y328" s="602"/>
      <c r="Z328" s="602"/>
    </row>
    <row r="329" spans="1:26" ht="12.75" customHeight="1" x14ac:dyDescent="0.25">
      <c r="A329" s="602"/>
      <c r="B329" s="602"/>
      <c r="C329" s="602"/>
      <c r="D329" s="602"/>
      <c r="E329" s="602"/>
      <c r="F329" s="602"/>
      <c r="G329" s="602"/>
      <c r="H329" s="602"/>
      <c r="I329" s="602"/>
      <c r="J329" s="602"/>
      <c r="K329" s="602"/>
      <c r="L329" s="602"/>
      <c r="M329" s="602"/>
      <c r="N329" s="602"/>
      <c r="O329" s="602"/>
      <c r="P329" s="602"/>
      <c r="Q329" s="602"/>
      <c r="R329" s="602"/>
      <c r="S329" s="602"/>
      <c r="T329" s="602"/>
      <c r="U329" s="602"/>
      <c r="V329" s="602"/>
      <c r="W329" s="602"/>
      <c r="X329" s="602"/>
      <c r="Y329" s="602"/>
      <c r="Z329" s="602"/>
    </row>
    <row r="330" spans="1:26" ht="12.75" customHeight="1" x14ac:dyDescent="0.25">
      <c r="A330" s="602"/>
      <c r="B330" s="602"/>
      <c r="C330" s="602"/>
      <c r="D330" s="602"/>
      <c r="E330" s="602"/>
      <c r="F330" s="602"/>
      <c r="G330" s="602"/>
      <c r="H330" s="602"/>
      <c r="I330" s="602"/>
      <c r="J330" s="602"/>
      <c r="K330" s="602"/>
      <c r="L330" s="602"/>
      <c r="M330" s="602"/>
      <c r="N330" s="602"/>
      <c r="O330" s="602"/>
      <c r="P330" s="602"/>
      <c r="Q330" s="602"/>
      <c r="R330" s="602"/>
      <c r="S330" s="602"/>
      <c r="T330" s="602"/>
      <c r="U330" s="602"/>
      <c r="V330" s="602"/>
      <c r="W330" s="602"/>
      <c r="X330" s="602"/>
      <c r="Y330" s="602"/>
      <c r="Z330" s="602"/>
    </row>
    <row r="331" spans="1:26" ht="12.75" customHeight="1" x14ac:dyDescent="0.25">
      <c r="A331" s="602"/>
      <c r="B331" s="602"/>
      <c r="C331" s="602"/>
      <c r="D331" s="602"/>
      <c r="E331" s="602"/>
      <c r="F331" s="602"/>
      <c r="G331" s="602"/>
      <c r="H331" s="602"/>
      <c r="I331" s="602"/>
      <c r="J331" s="602"/>
      <c r="K331" s="602"/>
      <c r="L331" s="602"/>
      <c r="M331" s="602"/>
      <c r="N331" s="602"/>
      <c r="O331" s="602"/>
      <c r="P331" s="602"/>
      <c r="Q331" s="602"/>
      <c r="R331" s="602"/>
      <c r="S331" s="602"/>
      <c r="T331" s="602"/>
      <c r="U331" s="602"/>
      <c r="V331" s="602"/>
      <c r="W331" s="602"/>
      <c r="X331" s="602"/>
      <c r="Y331" s="602"/>
      <c r="Z331" s="602"/>
    </row>
    <row r="332" spans="1:26" ht="12.75" customHeight="1" x14ac:dyDescent="0.25">
      <c r="A332" s="602"/>
      <c r="B332" s="602"/>
      <c r="C332" s="602"/>
      <c r="D332" s="602"/>
      <c r="E332" s="602"/>
      <c r="F332" s="602"/>
      <c r="G332" s="602"/>
      <c r="H332" s="602"/>
      <c r="I332" s="602"/>
      <c r="J332" s="602"/>
      <c r="K332" s="602"/>
      <c r="L332" s="602"/>
      <c r="M332" s="602"/>
      <c r="N332" s="602"/>
      <c r="O332" s="602"/>
      <c r="P332" s="602"/>
      <c r="Q332" s="602"/>
      <c r="R332" s="602"/>
      <c r="S332" s="602"/>
      <c r="T332" s="602"/>
      <c r="U332" s="602"/>
      <c r="V332" s="602"/>
      <c r="W332" s="602"/>
      <c r="X332" s="602"/>
      <c r="Y332" s="602"/>
      <c r="Z332" s="602"/>
    </row>
    <row r="333" spans="1:26" ht="12.75" customHeight="1" x14ac:dyDescent="0.25">
      <c r="A333" s="602"/>
      <c r="B333" s="602"/>
      <c r="C333" s="602"/>
      <c r="D333" s="602"/>
      <c r="E333" s="602"/>
      <c r="F333" s="602"/>
      <c r="G333" s="602"/>
      <c r="H333" s="602"/>
      <c r="I333" s="602"/>
      <c r="J333" s="602"/>
      <c r="K333" s="602"/>
      <c r="L333" s="602"/>
      <c r="M333" s="602"/>
      <c r="N333" s="602"/>
      <c r="O333" s="602"/>
      <c r="P333" s="602"/>
      <c r="Q333" s="602"/>
      <c r="R333" s="602"/>
      <c r="S333" s="602"/>
      <c r="T333" s="602"/>
      <c r="U333" s="602"/>
      <c r="V333" s="602"/>
      <c r="W333" s="602"/>
      <c r="X333" s="602"/>
      <c r="Y333" s="602"/>
      <c r="Z333" s="602"/>
    </row>
    <row r="334" spans="1:26" ht="12.75" customHeight="1" x14ac:dyDescent="0.25">
      <c r="A334" s="602"/>
      <c r="B334" s="602"/>
      <c r="C334" s="602"/>
      <c r="D334" s="602"/>
      <c r="E334" s="602"/>
      <c r="F334" s="602"/>
      <c r="G334" s="602"/>
      <c r="H334" s="602"/>
      <c r="I334" s="602"/>
      <c r="J334" s="602"/>
      <c r="K334" s="602"/>
      <c r="L334" s="602"/>
      <c r="M334" s="602"/>
      <c r="N334" s="602"/>
      <c r="O334" s="602"/>
      <c r="P334" s="602"/>
      <c r="Q334" s="602"/>
      <c r="R334" s="602"/>
      <c r="S334" s="602"/>
      <c r="T334" s="602"/>
      <c r="U334" s="602"/>
      <c r="V334" s="602"/>
      <c r="W334" s="602"/>
      <c r="X334" s="602"/>
      <c r="Y334" s="602"/>
      <c r="Z334" s="602"/>
    </row>
    <row r="335" spans="1:26" ht="12.75" customHeight="1" x14ac:dyDescent="0.25">
      <c r="A335" s="602"/>
      <c r="B335" s="602"/>
      <c r="C335" s="602"/>
      <c r="D335" s="602"/>
      <c r="E335" s="602"/>
      <c r="F335" s="602"/>
      <c r="G335" s="602"/>
      <c r="H335" s="602"/>
      <c r="I335" s="602"/>
      <c r="J335" s="602"/>
      <c r="K335" s="602"/>
      <c r="L335" s="602"/>
      <c r="M335" s="602"/>
      <c r="N335" s="602"/>
      <c r="O335" s="602"/>
      <c r="P335" s="602"/>
      <c r="Q335" s="602"/>
      <c r="R335" s="602"/>
      <c r="S335" s="602"/>
      <c r="T335" s="602"/>
      <c r="U335" s="602"/>
      <c r="V335" s="602"/>
      <c r="W335" s="602"/>
      <c r="X335" s="602"/>
      <c r="Y335" s="602"/>
      <c r="Z335" s="602"/>
    </row>
    <row r="336" spans="1:26" ht="12.75" customHeight="1" x14ac:dyDescent="0.25">
      <c r="A336" s="602"/>
      <c r="B336" s="602"/>
      <c r="C336" s="602"/>
      <c r="D336" s="602"/>
      <c r="E336" s="602"/>
      <c r="F336" s="602"/>
      <c r="G336" s="602"/>
      <c r="H336" s="602"/>
      <c r="I336" s="602"/>
      <c r="J336" s="602"/>
      <c r="K336" s="602"/>
      <c r="L336" s="602"/>
      <c r="M336" s="602"/>
      <c r="N336" s="602"/>
      <c r="O336" s="602"/>
      <c r="P336" s="602"/>
      <c r="Q336" s="602"/>
      <c r="R336" s="602"/>
      <c r="S336" s="602"/>
      <c r="T336" s="602"/>
      <c r="U336" s="602"/>
      <c r="V336" s="602"/>
      <c r="W336" s="602"/>
      <c r="X336" s="602"/>
      <c r="Y336" s="602"/>
      <c r="Z336" s="602"/>
    </row>
    <row r="337" spans="1:26" ht="12.75" customHeight="1" x14ac:dyDescent="0.25">
      <c r="A337" s="602"/>
      <c r="B337" s="602"/>
      <c r="C337" s="602"/>
      <c r="D337" s="602"/>
      <c r="E337" s="602"/>
      <c r="F337" s="602"/>
      <c r="G337" s="602"/>
      <c r="H337" s="602"/>
      <c r="I337" s="602"/>
      <c r="J337" s="602"/>
      <c r="K337" s="602"/>
      <c r="L337" s="602"/>
      <c r="M337" s="602"/>
      <c r="N337" s="602"/>
      <c r="O337" s="602"/>
      <c r="P337" s="602"/>
      <c r="Q337" s="602"/>
      <c r="R337" s="602"/>
      <c r="S337" s="602"/>
      <c r="T337" s="602"/>
      <c r="U337" s="602"/>
      <c r="V337" s="602"/>
      <c r="W337" s="602"/>
      <c r="X337" s="602"/>
      <c r="Y337" s="602"/>
      <c r="Z337" s="602"/>
    </row>
    <row r="338" spans="1:26" ht="12.75" customHeight="1" x14ac:dyDescent="0.25">
      <c r="A338" s="602"/>
      <c r="B338" s="602"/>
      <c r="C338" s="602"/>
      <c r="D338" s="602"/>
      <c r="E338" s="602"/>
      <c r="F338" s="602"/>
      <c r="G338" s="602"/>
      <c r="H338" s="602"/>
      <c r="I338" s="602"/>
      <c r="J338" s="602"/>
      <c r="K338" s="602"/>
      <c r="L338" s="602"/>
      <c r="M338" s="602"/>
      <c r="N338" s="602"/>
      <c r="O338" s="602"/>
      <c r="P338" s="602"/>
      <c r="Q338" s="602"/>
      <c r="R338" s="602"/>
      <c r="S338" s="602"/>
      <c r="T338" s="602"/>
      <c r="U338" s="602"/>
      <c r="V338" s="602"/>
      <c r="W338" s="602"/>
      <c r="X338" s="602"/>
      <c r="Y338" s="602"/>
      <c r="Z338" s="602"/>
    </row>
    <row r="339" spans="1:26" ht="12.75" customHeight="1" x14ac:dyDescent="0.25">
      <c r="A339" s="602"/>
      <c r="B339" s="602"/>
      <c r="C339" s="602"/>
      <c r="D339" s="602"/>
      <c r="E339" s="602"/>
      <c r="F339" s="602"/>
      <c r="G339" s="602"/>
      <c r="H339" s="602"/>
      <c r="I339" s="602"/>
      <c r="J339" s="602"/>
      <c r="K339" s="602"/>
      <c r="L339" s="602"/>
      <c r="M339" s="602"/>
      <c r="N339" s="602"/>
      <c r="O339" s="602"/>
      <c r="P339" s="602"/>
      <c r="Q339" s="602"/>
      <c r="R339" s="602"/>
      <c r="S339" s="602"/>
      <c r="T339" s="602"/>
      <c r="U339" s="602"/>
      <c r="V339" s="602"/>
      <c r="W339" s="602"/>
      <c r="X339" s="602"/>
      <c r="Y339" s="602"/>
      <c r="Z339" s="602"/>
    </row>
    <row r="340" spans="1:26" ht="12.75" customHeight="1" x14ac:dyDescent="0.25">
      <c r="A340" s="602"/>
      <c r="B340" s="602"/>
      <c r="C340" s="602"/>
      <c r="D340" s="602"/>
      <c r="E340" s="602"/>
      <c r="F340" s="602"/>
      <c r="G340" s="602"/>
      <c r="H340" s="602"/>
      <c r="I340" s="602"/>
      <c r="J340" s="602"/>
      <c r="K340" s="602"/>
      <c r="L340" s="602"/>
      <c r="M340" s="602"/>
      <c r="N340" s="602"/>
      <c r="O340" s="602"/>
      <c r="P340" s="602"/>
      <c r="Q340" s="602"/>
      <c r="R340" s="602"/>
      <c r="S340" s="602"/>
      <c r="T340" s="602"/>
      <c r="U340" s="602"/>
      <c r="V340" s="602"/>
      <c r="W340" s="602"/>
      <c r="X340" s="602"/>
      <c r="Y340" s="602"/>
      <c r="Z340" s="602"/>
    </row>
    <row r="341" spans="1:26" ht="12.75" customHeight="1" x14ac:dyDescent="0.25">
      <c r="A341" s="602"/>
      <c r="B341" s="602"/>
      <c r="C341" s="602"/>
      <c r="D341" s="602"/>
      <c r="E341" s="602"/>
      <c r="F341" s="602"/>
      <c r="G341" s="602"/>
      <c r="H341" s="602"/>
      <c r="I341" s="602"/>
      <c r="J341" s="602"/>
      <c r="K341" s="602"/>
      <c r="L341" s="602"/>
      <c r="M341" s="602"/>
      <c r="N341" s="602"/>
      <c r="O341" s="602"/>
      <c r="P341" s="602"/>
      <c r="Q341" s="602"/>
      <c r="R341" s="602"/>
      <c r="S341" s="602"/>
      <c r="T341" s="602"/>
      <c r="U341" s="602"/>
      <c r="V341" s="602"/>
      <c r="W341" s="602"/>
      <c r="X341" s="602"/>
      <c r="Y341" s="602"/>
      <c r="Z341" s="602"/>
    </row>
    <row r="342" spans="1:26" ht="12.75" customHeight="1" x14ac:dyDescent="0.25">
      <c r="A342" s="602"/>
      <c r="B342" s="602"/>
      <c r="C342" s="602"/>
      <c r="D342" s="602"/>
      <c r="E342" s="602"/>
      <c r="F342" s="602"/>
      <c r="G342" s="602"/>
      <c r="H342" s="602"/>
      <c r="I342" s="602"/>
      <c r="J342" s="602"/>
      <c r="K342" s="602"/>
      <c r="L342" s="602"/>
      <c r="M342" s="602"/>
      <c r="N342" s="602"/>
      <c r="O342" s="602"/>
      <c r="P342" s="602"/>
      <c r="Q342" s="602"/>
      <c r="R342" s="602"/>
      <c r="S342" s="602"/>
      <c r="T342" s="602"/>
      <c r="U342" s="602"/>
      <c r="V342" s="602"/>
      <c r="W342" s="602"/>
      <c r="X342" s="602"/>
      <c r="Y342" s="602"/>
      <c r="Z342" s="602"/>
    </row>
    <row r="343" spans="1:26" ht="12.75" customHeight="1" x14ac:dyDescent="0.25">
      <c r="A343" s="602"/>
      <c r="B343" s="602"/>
      <c r="C343" s="602"/>
      <c r="D343" s="602"/>
      <c r="E343" s="602"/>
      <c r="F343" s="602"/>
      <c r="G343" s="602"/>
      <c r="H343" s="602"/>
      <c r="I343" s="602"/>
      <c r="J343" s="602"/>
      <c r="K343" s="602"/>
      <c r="L343" s="602"/>
      <c r="M343" s="602"/>
      <c r="N343" s="602"/>
      <c r="O343" s="602"/>
      <c r="P343" s="602"/>
      <c r="Q343" s="602"/>
      <c r="R343" s="602"/>
      <c r="S343" s="602"/>
      <c r="T343" s="602"/>
      <c r="U343" s="602"/>
      <c r="V343" s="602"/>
      <c r="W343" s="602"/>
      <c r="X343" s="602"/>
      <c r="Y343" s="602"/>
      <c r="Z343" s="602"/>
    </row>
    <row r="344" spans="1:26" ht="12.75" customHeight="1" x14ac:dyDescent="0.25">
      <c r="A344" s="602"/>
      <c r="B344" s="602"/>
      <c r="C344" s="602"/>
      <c r="D344" s="602"/>
      <c r="E344" s="602"/>
      <c r="F344" s="602"/>
      <c r="G344" s="602"/>
      <c r="H344" s="602"/>
      <c r="I344" s="602"/>
      <c r="J344" s="602"/>
      <c r="K344" s="602"/>
      <c r="L344" s="602"/>
      <c r="M344" s="602"/>
      <c r="N344" s="602"/>
      <c r="O344" s="602"/>
      <c r="P344" s="602"/>
      <c r="Q344" s="602"/>
      <c r="R344" s="602"/>
      <c r="S344" s="602"/>
      <c r="T344" s="602"/>
      <c r="U344" s="602"/>
      <c r="V344" s="602"/>
      <c r="W344" s="602"/>
      <c r="X344" s="602"/>
      <c r="Y344" s="602"/>
      <c r="Z344" s="602"/>
    </row>
    <row r="345" spans="1:26" ht="12.75" customHeight="1" x14ac:dyDescent="0.25">
      <c r="A345" s="602"/>
      <c r="B345" s="602"/>
      <c r="C345" s="602"/>
      <c r="D345" s="602"/>
      <c r="E345" s="602"/>
      <c r="F345" s="602"/>
      <c r="G345" s="602"/>
      <c r="H345" s="602"/>
      <c r="I345" s="602"/>
      <c r="J345" s="602"/>
      <c r="K345" s="602"/>
      <c r="L345" s="602"/>
      <c r="M345" s="602"/>
      <c r="N345" s="602"/>
      <c r="O345" s="602"/>
      <c r="P345" s="602"/>
      <c r="Q345" s="602"/>
      <c r="R345" s="602"/>
      <c r="S345" s="602"/>
      <c r="T345" s="602"/>
      <c r="U345" s="602"/>
      <c r="V345" s="602"/>
      <c r="W345" s="602"/>
      <c r="X345" s="602"/>
      <c r="Y345" s="602"/>
      <c r="Z345" s="602"/>
    </row>
    <row r="346" spans="1:26" ht="12.75" customHeight="1" x14ac:dyDescent="0.25">
      <c r="A346" s="602"/>
      <c r="B346" s="602"/>
      <c r="C346" s="602"/>
      <c r="D346" s="602"/>
      <c r="E346" s="602"/>
      <c r="F346" s="602"/>
      <c r="G346" s="602"/>
      <c r="H346" s="602"/>
      <c r="I346" s="602"/>
      <c r="J346" s="602"/>
      <c r="K346" s="602"/>
      <c r="L346" s="602"/>
      <c r="M346" s="602"/>
      <c r="N346" s="602"/>
      <c r="O346" s="602"/>
      <c r="P346" s="602"/>
      <c r="Q346" s="602"/>
      <c r="R346" s="602"/>
      <c r="S346" s="602"/>
      <c r="T346" s="602"/>
      <c r="U346" s="602"/>
      <c r="V346" s="602"/>
      <c r="W346" s="602"/>
      <c r="X346" s="602"/>
      <c r="Y346" s="602"/>
      <c r="Z346" s="602"/>
    </row>
    <row r="347" spans="1:26" ht="12.75" customHeight="1" x14ac:dyDescent="0.25">
      <c r="A347" s="602"/>
      <c r="B347" s="602"/>
      <c r="C347" s="602"/>
      <c r="D347" s="602"/>
      <c r="E347" s="602"/>
      <c r="F347" s="602"/>
      <c r="G347" s="602"/>
      <c r="H347" s="602"/>
      <c r="I347" s="602"/>
      <c r="J347" s="602"/>
      <c r="K347" s="602"/>
      <c r="L347" s="602"/>
      <c r="M347" s="602"/>
      <c r="N347" s="602"/>
      <c r="O347" s="602"/>
      <c r="P347" s="602"/>
      <c r="Q347" s="602"/>
      <c r="R347" s="602"/>
      <c r="S347" s="602"/>
      <c r="T347" s="602"/>
      <c r="U347" s="602"/>
      <c r="V347" s="602"/>
      <c r="W347" s="602"/>
      <c r="X347" s="602"/>
      <c r="Y347" s="602"/>
      <c r="Z347" s="602"/>
    </row>
    <row r="348" spans="1:26" ht="12.75" customHeight="1" x14ac:dyDescent="0.25">
      <c r="A348" s="602"/>
      <c r="B348" s="602"/>
      <c r="C348" s="602"/>
      <c r="D348" s="602"/>
      <c r="E348" s="602"/>
      <c r="F348" s="602"/>
      <c r="G348" s="602"/>
      <c r="H348" s="602"/>
      <c r="I348" s="602"/>
      <c r="J348" s="602"/>
      <c r="K348" s="602"/>
      <c r="L348" s="602"/>
      <c r="M348" s="602"/>
      <c r="N348" s="602"/>
      <c r="O348" s="602"/>
      <c r="P348" s="602"/>
      <c r="Q348" s="602"/>
      <c r="R348" s="602"/>
      <c r="S348" s="602"/>
      <c r="T348" s="602"/>
      <c r="U348" s="602"/>
      <c r="V348" s="602"/>
      <c r="W348" s="602"/>
      <c r="X348" s="602"/>
      <c r="Y348" s="602"/>
      <c r="Z348" s="602"/>
    </row>
    <row r="349" spans="1:26" ht="12.75" customHeight="1" x14ac:dyDescent="0.25">
      <c r="A349" s="602"/>
      <c r="B349" s="602"/>
      <c r="C349" s="602"/>
      <c r="D349" s="602"/>
      <c r="E349" s="602"/>
      <c r="F349" s="602"/>
      <c r="G349" s="602"/>
      <c r="H349" s="602"/>
      <c r="I349" s="602"/>
      <c r="J349" s="602"/>
      <c r="K349" s="602"/>
      <c r="L349" s="602"/>
      <c r="M349" s="602"/>
      <c r="N349" s="602"/>
      <c r="O349" s="602"/>
      <c r="P349" s="602"/>
      <c r="Q349" s="602"/>
      <c r="R349" s="602"/>
      <c r="S349" s="602"/>
      <c r="T349" s="602"/>
      <c r="U349" s="602"/>
      <c r="V349" s="602"/>
      <c r="W349" s="602"/>
      <c r="X349" s="602"/>
      <c r="Y349" s="602"/>
      <c r="Z349" s="602"/>
    </row>
    <row r="350" spans="1:26" ht="12.75" customHeight="1" x14ac:dyDescent="0.25">
      <c r="A350" s="602"/>
      <c r="B350" s="602"/>
      <c r="C350" s="602"/>
      <c r="D350" s="602"/>
      <c r="E350" s="602"/>
      <c r="F350" s="602"/>
      <c r="G350" s="602"/>
      <c r="H350" s="602"/>
      <c r="I350" s="602"/>
      <c r="J350" s="602"/>
      <c r="K350" s="602"/>
      <c r="L350" s="602"/>
      <c r="M350" s="602"/>
      <c r="N350" s="602"/>
      <c r="O350" s="602"/>
      <c r="P350" s="602"/>
      <c r="Q350" s="602"/>
      <c r="R350" s="602"/>
      <c r="S350" s="602"/>
      <c r="T350" s="602"/>
      <c r="U350" s="602"/>
      <c r="V350" s="602"/>
      <c r="W350" s="602"/>
      <c r="X350" s="602"/>
      <c r="Y350" s="602"/>
      <c r="Z350" s="602"/>
    </row>
    <row r="351" spans="1:26" ht="12.75" customHeight="1" x14ac:dyDescent="0.25">
      <c r="A351" s="602"/>
      <c r="B351" s="602"/>
      <c r="C351" s="602"/>
      <c r="D351" s="602"/>
      <c r="E351" s="602"/>
      <c r="F351" s="602"/>
      <c r="G351" s="602"/>
      <c r="H351" s="602"/>
      <c r="I351" s="602"/>
      <c r="J351" s="602"/>
      <c r="K351" s="602"/>
      <c r="L351" s="602"/>
      <c r="M351" s="602"/>
      <c r="N351" s="602"/>
      <c r="O351" s="602"/>
      <c r="P351" s="602"/>
      <c r="Q351" s="602"/>
      <c r="R351" s="602"/>
      <c r="S351" s="602"/>
      <c r="T351" s="602"/>
      <c r="U351" s="602"/>
      <c r="V351" s="602"/>
      <c r="W351" s="602"/>
      <c r="X351" s="602"/>
      <c r="Y351" s="602"/>
      <c r="Z351" s="602"/>
    </row>
    <row r="352" spans="1:26" ht="12.75" customHeight="1" x14ac:dyDescent="0.25">
      <c r="A352" s="602"/>
      <c r="B352" s="602"/>
      <c r="C352" s="602"/>
      <c r="D352" s="602"/>
      <c r="E352" s="602"/>
      <c r="F352" s="602"/>
      <c r="G352" s="602"/>
      <c r="H352" s="602"/>
      <c r="I352" s="602"/>
      <c r="J352" s="602"/>
      <c r="K352" s="602"/>
      <c r="L352" s="602"/>
      <c r="M352" s="602"/>
      <c r="N352" s="602"/>
      <c r="O352" s="602"/>
      <c r="P352" s="602"/>
      <c r="Q352" s="602"/>
      <c r="R352" s="602"/>
      <c r="S352" s="602"/>
      <c r="T352" s="602"/>
      <c r="U352" s="602"/>
      <c r="V352" s="602"/>
      <c r="W352" s="602"/>
      <c r="X352" s="602"/>
      <c r="Y352" s="602"/>
      <c r="Z352" s="602"/>
    </row>
    <row r="353" spans="1:26" ht="12.75" customHeight="1" x14ac:dyDescent="0.25">
      <c r="A353" s="602"/>
      <c r="B353" s="602"/>
      <c r="C353" s="602"/>
      <c r="D353" s="602"/>
      <c r="E353" s="602"/>
      <c r="F353" s="602"/>
      <c r="G353" s="602"/>
      <c r="H353" s="602"/>
      <c r="I353" s="602"/>
      <c r="J353" s="602"/>
      <c r="K353" s="602"/>
      <c r="L353" s="602"/>
      <c r="M353" s="602"/>
      <c r="N353" s="602"/>
      <c r="O353" s="602"/>
      <c r="P353" s="602"/>
      <c r="Q353" s="602"/>
      <c r="R353" s="602"/>
      <c r="S353" s="602"/>
      <c r="T353" s="602"/>
      <c r="U353" s="602"/>
      <c r="V353" s="602"/>
      <c r="W353" s="602"/>
      <c r="X353" s="602"/>
      <c r="Y353" s="602"/>
      <c r="Z353" s="602"/>
    </row>
    <row r="354" spans="1:26" ht="12.75" customHeight="1" x14ac:dyDescent="0.25">
      <c r="A354" s="602"/>
      <c r="B354" s="602"/>
      <c r="C354" s="602"/>
      <c r="D354" s="602"/>
      <c r="E354" s="602"/>
      <c r="F354" s="602"/>
      <c r="G354" s="602"/>
      <c r="H354" s="602"/>
      <c r="I354" s="602"/>
      <c r="J354" s="602"/>
      <c r="K354" s="602"/>
      <c r="L354" s="602"/>
      <c r="M354" s="602"/>
      <c r="N354" s="602"/>
      <c r="O354" s="602"/>
      <c r="P354" s="602"/>
      <c r="Q354" s="602"/>
      <c r="R354" s="602"/>
      <c r="S354" s="602"/>
      <c r="T354" s="602"/>
      <c r="U354" s="602"/>
      <c r="V354" s="602"/>
      <c r="W354" s="602"/>
      <c r="X354" s="602"/>
      <c r="Y354" s="602"/>
      <c r="Z354" s="602"/>
    </row>
    <row r="355" spans="1:26" ht="12.75" customHeight="1" x14ac:dyDescent="0.25">
      <c r="A355" s="602"/>
      <c r="B355" s="602"/>
      <c r="C355" s="602"/>
      <c r="D355" s="602"/>
      <c r="E355" s="602"/>
      <c r="F355" s="602"/>
      <c r="G355" s="602"/>
      <c r="H355" s="602"/>
      <c r="I355" s="602"/>
      <c r="J355" s="602"/>
      <c r="K355" s="602"/>
      <c r="L355" s="602"/>
      <c r="M355" s="602"/>
      <c r="N355" s="602"/>
      <c r="O355" s="602"/>
      <c r="P355" s="602"/>
      <c r="Q355" s="602"/>
      <c r="R355" s="602"/>
      <c r="S355" s="602"/>
      <c r="T355" s="602"/>
      <c r="U355" s="602"/>
      <c r="V355" s="602"/>
      <c r="W355" s="602"/>
      <c r="X355" s="602"/>
      <c r="Y355" s="602"/>
      <c r="Z355" s="602"/>
    </row>
    <row r="356" spans="1:26" ht="12.75" customHeight="1" x14ac:dyDescent="0.25">
      <c r="A356" s="602"/>
      <c r="B356" s="602"/>
      <c r="C356" s="602"/>
      <c r="D356" s="602"/>
      <c r="E356" s="602"/>
      <c r="F356" s="602"/>
      <c r="G356" s="602"/>
      <c r="H356" s="602"/>
      <c r="I356" s="602"/>
      <c r="J356" s="602"/>
      <c r="K356" s="602"/>
      <c r="L356" s="602"/>
      <c r="M356" s="602"/>
      <c r="N356" s="602"/>
      <c r="O356" s="602"/>
      <c r="P356" s="602"/>
      <c r="Q356" s="602"/>
      <c r="R356" s="602"/>
      <c r="S356" s="602"/>
      <c r="T356" s="602"/>
      <c r="U356" s="602"/>
      <c r="V356" s="602"/>
      <c r="W356" s="602"/>
      <c r="X356" s="602"/>
      <c r="Y356" s="602"/>
      <c r="Z356" s="602"/>
    </row>
    <row r="357" spans="1:26" ht="12.75" customHeight="1" x14ac:dyDescent="0.25">
      <c r="A357" s="602"/>
      <c r="B357" s="602"/>
      <c r="C357" s="602"/>
      <c r="D357" s="602"/>
      <c r="E357" s="602"/>
      <c r="F357" s="602"/>
      <c r="G357" s="602"/>
      <c r="H357" s="602"/>
      <c r="I357" s="602"/>
      <c r="J357" s="602"/>
      <c r="K357" s="602"/>
      <c r="L357" s="602"/>
      <c r="M357" s="602"/>
      <c r="N357" s="602"/>
      <c r="O357" s="602"/>
      <c r="P357" s="602"/>
      <c r="Q357" s="602"/>
      <c r="R357" s="602"/>
      <c r="S357" s="602"/>
      <c r="T357" s="602"/>
      <c r="U357" s="602"/>
      <c r="V357" s="602"/>
      <c r="W357" s="602"/>
      <c r="X357" s="602"/>
      <c r="Y357" s="602"/>
      <c r="Z357" s="602"/>
    </row>
    <row r="358" spans="1:26" ht="12.75" customHeight="1" x14ac:dyDescent="0.25">
      <c r="A358" s="602"/>
      <c r="B358" s="602"/>
      <c r="C358" s="602"/>
      <c r="D358" s="602"/>
      <c r="E358" s="602"/>
      <c r="F358" s="602"/>
      <c r="G358" s="602"/>
      <c r="H358" s="602"/>
      <c r="I358" s="602"/>
      <c r="J358" s="602"/>
      <c r="K358" s="602"/>
      <c r="L358" s="602"/>
      <c r="M358" s="602"/>
      <c r="N358" s="602"/>
      <c r="O358" s="602"/>
      <c r="P358" s="602"/>
      <c r="Q358" s="602"/>
      <c r="R358" s="602"/>
      <c r="S358" s="602"/>
      <c r="T358" s="602"/>
      <c r="U358" s="602"/>
      <c r="V358" s="602"/>
      <c r="W358" s="602"/>
      <c r="X358" s="602"/>
      <c r="Y358" s="602"/>
      <c r="Z358" s="602"/>
    </row>
    <row r="359" spans="1:26" ht="12.75" customHeight="1" x14ac:dyDescent="0.25">
      <c r="A359" s="602"/>
      <c r="B359" s="602"/>
      <c r="C359" s="602"/>
      <c r="D359" s="602"/>
      <c r="E359" s="602"/>
      <c r="F359" s="602"/>
      <c r="G359" s="602"/>
      <c r="H359" s="602"/>
      <c r="I359" s="602"/>
      <c r="J359" s="602"/>
      <c r="K359" s="602"/>
      <c r="L359" s="602"/>
      <c r="M359" s="602"/>
      <c r="N359" s="602"/>
      <c r="O359" s="602"/>
      <c r="P359" s="602"/>
      <c r="Q359" s="602"/>
      <c r="R359" s="602"/>
      <c r="S359" s="602"/>
      <c r="T359" s="602"/>
      <c r="U359" s="602"/>
      <c r="V359" s="602"/>
      <c r="W359" s="602"/>
      <c r="X359" s="602"/>
      <c r="Y359" s="602"/>
      <c r="Z359" s="602"/>
    </row>
    <row r="360" spans="1:26" ht="12.75" customHeight="1" x14ac:dyDescent="0.25">
      <c r="A360" s="602"/>
      <c r="B360" s="602"/>
      <c r="C360" s="602"/>
      <c r="D360" s="602"/>
      <c r="E360" s="602"/>
      <c r="F360" s="602"/>
      <c r="G360" s="602"/>
      <c r="H360" s="602"/>
      <c r="I360" s="602"/>
      <c r="J360" s="602"/>
      <c r="K360" s="602"/>
      <c r="L360" s="602"/>
      <c r="M360" s="602"/>
      <c r="N360" s="602"/>
      <c r="O360" s="602"/>
      <c r="P360" s="602"/>
      <c r="Q360" s="602"/>
      <c r="R360" s="602"/>
      <c r="S360" s="602"/>
      <c r="T360" s="602"/>
      <c r="U360" s="602"/>
      <c r="V360" s="602"/>
      <c r="W360" s="602"/>
      <c r="X360" s="602"/>
      <c r="Y360" s="602"/>
      <c r="Z360" s="602"/>
    </row>
    <row r="361" spans="1:26" ht="12.75" customHeight="1" x14ac:dyDescent="0.25">
      <c r="A361" s="602"/>
      <c r="B361" s="602"/>
      <c r="C361" s="602"/>
      <c r="D361" s="602"/>
      <c r="E361" s="602"/>
      <c r="F361" s="602"/>
      <c r="G361" s="602"/>
      <c r="H361" s="602"/>
      <c r="I361" s="602"/>
      <c r="J361" s="602"/>
      <c r="K361" s="602"/>
      <c r="L361" s="602"/>
      <c r="M361" s="602"/>
      <c r="N361" s="602"/>
      <c r="O361" s="602"/>
      <c r="P361" s="602"/>
      <c r="Q361" s="602"/>
      <c r="R361" s="602"/>
      <c r="S361" s="602"/>
      <c r="T361" s="602"/>
      <c r="U361" s="602"/>
      <c r="V361" s="602"/>
      <c r="W361" s="602"/>
      <c r="X361" s="602"/>
      <c r="Y361" s="602"/>
      <c r="Z361" s="602"/>
    </row>
    <row r="362" spans="1:26" ht="12.75" customHeight="1" x14ac:dyDescent="0.25">
      <c r="A362" s="602"/>
      <c r="B362" s="602"/>
      <c r="C362" s="602"/>
      <c r="D362" s="602"/>
      <c r="E362" s="602"/>
      <c r="F362" s="602"/>
      <c r="G362" s="602"/>
      <c r="H362" s="602"/>
      <c r="I362" s="602"/>
      <c r="J362" s="602"/>
      <c r="K362" s="602"/>
      <c r="L362" s="602"/>
      <c r="M362" s="602"/>
      <c r="N362" s="602"/>
      <c r="O362" s="602"/>
      <c r="P362" s="602"/>
      <c r="Q362" s="602"/>
      <c r="R362" s="602"/>
      <c r="S362" s="602"/>
      <c r="T362" s="602"/>
      <c r="U362" s="602"/>
      <c r="V362" s="602"/>
      <c r="W362" s="602"/>
      <c r="X362" s="602"/>
      <c r="Y362" s="602"/>
      <c r="Z362" s="602"/>
    </row>
    <row r="363" spans="1:26" ht="12.75" customHeight="1" x14ac:dyDescent="0.25">
      <c r="A363" s="602"/>
      <c r="B363" s="602"/>
      <c r="C363" s="602"/>
      <c r="D363" s="602"/>
      <c r="E363" s="602"/>
      <c r="F363" s="602"/>
      <c r="G363" s="602"/>
      <c r="H363" s="602"/>
      <c r="I363" s="602"/>
      <c r="J363" s="602"/>
      <c r="K363" s="602"/>
      <c r="L363" s="602"/>
      <c r="M363" s="602"/>
      <c r="N363" s="602"/>
      <c r="O363" s="602"/>
      <c r="P363" s="602"/>
      <c r="Q363" s="602"/>
      <c r="R363" s="602"/>
      <c r="S363" s="602"/>
      <c r="T363" s="602"/>
      <c r="U363" s="602"/>
      <c r="V363" s="602"/>
      <c r="W363" s="602"/>
      <c r="X363" s="602"/>
      <c r="Y363" s="602"/>
      <c r="Z363" s="602"/>
    </row>
    <row r="364" spans="1:26" ht="12.75" customHeight="1" x14ac:dyDescent="0.25">
      <c r="A364" s="602"/>
      <c r="B364" s="602"/>
      <c r="C364" s="602"/>
      <c r="D364" s="602"/>
      <c r="E364" s="602"/>
      <c r="F364" s="602"/>
      <c r="G364" s="602"/>
      <c r="H364" s="602"/>
      <c r="I364" s="602"/>
      <c r="J364" s="602"/>
      <c r="K364" s="602"/>
      <c r="L364" s="602"/>
      <c r="M364" s="602"/>
      <c r="N364" s="602"/>
      <c r="O364" s="602"/>
      <c r="P364" s="602"/>
      <c r="Q364" s="602"/>
      <c r="R364" s="602"/>
      <c r="S364" s="602"/>
      <c r="T364" s="602"/>
      <c r="U364" s="602"/>
      <c r="V364" s="602"/>
      <c r="W364" s="602"/>
      <c r="X364" s="602"/>
      <c r="Y364" s="602"/>
      <c r="Z364" s="602"/>
    </row>
    <row r="365" spans="1:26" ht="12.75" customHeight="1" x14ac:dyDescent="0.25">
      <c r="A365" s="602"/>
      <c r="B365" s="602"/>
      <c r="C365" s="602"/>
      <c r="D365" s="602"/>
      <c r="E365" s="602"/>
      <c r="F365" s="602"/>
      <c r="G365" s="602"/>
      <c r="H365" s="602"/>
      <c r="I365" s="602"/>
      <c r="J365" s="602"/>
      <c r="K365" s="602"/>
      <c r="L365" s="602"/>
      <c r="M365" s="602"/>
      <c r="N365" s="602"/>
      <c r="O365" s="602"/>
      <c r="P365" s="602"/>
      <c r="Q365" s="602"/>
      <c r="R365" s="602"/>
      <c r="S365" s="602"/>
      <c r="T365" s="602"/>
      <c r="U365" s="602"/>
      <c r="V365" s="602"/>
      <c r="W365" s="602"/>
      <c r="X365" s="602"/>
      <c r="Y365" s="602"/>
      <c r="Z365" s="602"/>
    </row>
    <row r="366" spans="1:26" ht="12.75" customHeight="1" x14ac:dyDescent="0.25">
      <c r="A366" s="602"/>
      <c r="B366" s="602"/>
      <c r="C366" s="602"/>
      <c r="D366" s="602"/>
      <c r="E366" s="602"/>
      <c r="F366" s="602"/>
      <c r="G366" s="602"/>
      <c r="H366" s="602"/>
      <c r="I366" s="602"/>
      <c r="J366" s="602"/>
      <c r="K366" s="602"/>
      <c r="L366" s="602"/>
      <c r="M366" s="602"/>
      <c r="N366" s="602"/>
      <c r="O366" s="602"/>
      <c r="P366" s="602"/>
      <c r="Q366" s="602"/>
      <c r="R366" s="602"/>
      <c r="S366" s="602"/>
      <c r="T366" s="602"/>
      <c r="U366" s="602"/>
      <c r="V366" s="602"/>
      <c r="W366" s="602"/>
      <c r="X366" s="602"/>
      <c r="Y366" s="602"/>
      <c r="Z366" s="602"/>
    </row>
    <row r="367" spans="1:26" ht="12.75" customHeight="1" x14ac:dyDescent="0.25">
      <c r="A367" s="602"/>
      <c r="B367" s="602"/>
      <c r="C367" s="602"/>
      <c r="D367" s="602"/>
      <c r="E367" s="602"/>
      <c r="F367" s="602"/>
      <c r="G367" s="602"/>
      <c r="H367" s="602"/>
      <c r="I367" s="602"/>
      <c r="J367" s="602"/>
      <c r="K367" s="602"/>
      <c r="L367" s="602"/>
      <c r="M367" s="602"/>
      <c r="N367" s="602"/>
      <c r="O367" s="602"/>
      <c r="P367" s="602"/>
      <c r="Q367" s="602"/>
      <c r="R367" s="602"/>
      <c r="S367" s="602"/>
      <c r="T367" s="602"/>
      <c r="U367" s="602"/>
      <c r="V367" s="602"/>
      <c r="W367" s="602"/>
      <c r="X367" s="602"/>
      <c r="Y367" s="602"/>
      <c r="Z367" s="602"/>
    </row>
    <row r="368" spans="1:26" ht="12.75" customHeight="1" x14ac:dyDescent="0.25">
      <c r="A368" s="602"/>
      <c r="B368" s="602"/>
      <c r="C368" s="602"/>
      <c r="D368" s="602"/>
      <c r="E368" s="602"/>
      <c r="F368" s="602"/>
      <c r="G368" s="602"/>
      <c r="H368" s="602"/>
      <c r="I368" s="602"/>
      <c r="J368" s="602"/>
      <c r="K368" s="602"/>
      <c r="L368" s="602"/>
      <c r="M368" s="602"/>
      <c r="N368" s="602"/>
      <c r="O368" s="602"/>
      <c r="P368" s="602"/>
      <c r="Q368" s="602"/>
      <c r="R368" s="602"/>
      <c r="S368" s="602"/>
      <c r="T368" s="602"/>
      <c r="U368" s="602"/>
      <c r="V368" s="602"/>
      <c r="W368" s="602"/>
      <c r="X368" s="602"/>
      <c r="Y368" s="602"/>
      <c r="Z368" s="602"/>
    </row>
    <row r="369" spans="1:26" ht="12.75" customHeight="1" x14ac:dyDescent="0.25">
      <c r="A369" s="602"/>
      <c r="B369" s="602"/>
      <c r="C369" s="602"/>
      <c r="D369" s="602"/>
      <c r="E369" s="602"/>
      <c r="F369" s="602"/>
      <c r="G369" s="602"/>
      <c r="H369" s="602"/>
      <c r="I369" s="602"/>
      <c r="J369" s="602"/>
      <c r="K369" s="602"/>
      <c r="L369" s="602"/>
      <c r="M369" s="602"/>
      <c r="N369" s="602"/>
      <c r="O369" s="602"/>
      <c r="P369" s="602"/>
      <c r="Q369" s="602"/>
      <c r="R369" s="602"/>
      <c r="S369" s="602"/>
      <c r="T369" s="602"/>
      <c r="U369" s="602"/>
      <c r="V369" s="602"/>
      <c r="W369" s="602"/>
      <c r="X369" s="602"/>
      <c r="Y369" s="602"/>
      <c r="Z369" s="602"/>
    </row>
    <row r="370" spans="1:26" ht="12.75" customHeight="1" x14ac:dyDescent="0.25">
      <c r="A370" s="602"/>
      <c r="B370" s="602"/>
      <c r="C370" s="602"/>
      <c r="D370" s="602"/>
      <c r="E370" s="602"/>
      <c r="F370" s="602"/>
      <c r="G370" s="602"/>
      <c r="H370" s="602"/>
      <c r="I370" s="602"/>
      <c r="J370" s="602"/>
      <c r="K370" s="602"/>
      <c r="L370" s="602"/>
      <c r="M370" s="602"/>
      <c r="N370" s="602"/>
      <c r="O370" s="602"/>
      <c r="P370" s="602"/>
      <c r="Q370" s="602"/>
      <c r="R370" s="602"/>
      <c r="S370" s="602"/>
      <c r="T370" s="602"/>
      <c r="U370" s="602"/>
      <c r="V370" s="602"/>
      <c r="W370" s="602"/>
      <c r="X370" s="602"/>
      <c r="Y370" s="602"/>
      <c r="Z370" s="602"/>
    </row>
    <row r="371" spans="1:26" ht="12.75" customHeight="1" x14ac:dyDescent="0.25">
      <c r="A371" s="602"/>
      <c r="B371" s="602"/>
      <c r="C371" s="602"/>
      <c r="D371" s="602"/>
      <c r="E371" s="602"/>
      <c r="F371" s="602"/>
      <c r="G371" s="602"/>
      <c r="H371" s="602"/>
      <c r="I371" s="602"/>
      <c r="J371" s="602"/>
      <c r="K371" s="602"/>
      <c r="L371" s="602"/>
      <c r="M371" s="602"/>
      <c r="N371" s="602"/>
      <c r="O371" s="602"/>
      <c r="P371" s="602"/>
      <c r="Q371" s="602"/>
      <c r="R371" s="602"/>
      <c r="S371" s="602"/>
      <c r="T371" s="602"/>
      <c r="U371" s="602"/>
      <c r="V371" s="602"/>
      <c r="W371" s="602"/>
      <c r="X371" s="602"/>
      <c r="Y371" s="602"/>
      <c r="Z371" s="602"/>
    </row>
    <row r="372" spans="1:26" ht="12.75" customHeight="1" x14ac:dyDescent="0.25">
      <c r="A372" s="602"/>
      <c r="B372" s="602"/>
      <c r="C372" s="602"/>
      <c r="D372" s="602"/>
      <c r="E372" s="602"/>
      <c r="F372" s="602"/>
      <c r="G372" s="602"/>
      <c r="H372" s="602"/>
      <c r="I372" s="602"/>
      <c r="J372" s="602"/>
      <c r="K372" s="602"/>
      <c r="L372" s="602"/>
      <c r="M372" s="602"/>
      <c r="N372" s="602"/>
      <c r="O372" s="602"/>
      <c r="P372" s="602"/>
      <c r="Q372" s="602"/>
      <c r="R372" s="602"/>
      <c r="S372" s="602"/>
      <c r="T372" s="602"/>
      <c r="U372" s="602"/>
      <c r="V372" s="602"/>
      <c r="W372" s="602"/>
      <c r="X372" s="602"/>
      <c r="Y372" s="602"/>
      <c r="Z372" s="602"/>
    </row>
    <row r="373" spans="1:26" ht="12.75" customHeight="1" x14ac:dyDescent="0.25">
      <c r="A373" s="602"/>
      <c r="B373" s="602"/>
      <c r="C373" s="602"/>
      <c r="D373" s="602"/>
      <c r="E373" s="602"/>
      <c r="F373" s="602"/>
      <c r="G373" s="602"/>
      <c r="H373" s="602"/>
      <c r="I373" s="602"/>
      <c r="J373" s="602"/>
      <c r="K373" s="602"/>
      <c r="L373" s="602"/>
      <c r="M373" s="602"/>
      <c r="N373" s="602"/>
      <c r="O373" s="602"/>
      <c r="P373" s="602"/>
      <c r="Q373" s="602"/>
      <c r="R373" s="602"/>
      <c r="S373" s="602"/>
      <c r="T373" s="602"/>
      <c r="U373" s="602"/>
      <c r="V373" s="602"/>
      <c r="W373" s="602"/>
      <c r="X373" s="602"/>
      <c r="Y373" s="602"/>
      <c r="Z373" s="602"/>
    </row>
    <row r="374" spans="1:26" ht="12.75" customHeight="1" x14ac:dyDescent="0.25">
      <c r="A374" s="602"/>
      <c r="B374" s="602"/>
      <c r="C374" s="602"/>
      <c r="D374" s="602"/>
      <c r="E374" s="602"/>
      <c r="F374" s="602"/>
      <c r="G374" s="602"/>
      <c r="H374" s="602"/>
      <c r="I374" s="602"/>
      <c r="J374" s="602"/>
      <c r="K374" s="602"/>
      <c r="L374" s="602"/>
      <c r="M374" s="602"/>
      <c r="N374" s="602"/>
      <c r="O374" s="602"/>
      <c r="P374" s="602"/>
      <c r="Q374" s="602"/>
      <c r="R374" s="602"/>
      <c r="S374" s="602"/>
      <c r="T374" s="602"/>
      <c r="U374" s="602"/>
      <c r="V374" s="602"/>
      <c r="W374" s="602"/>
      <c r="X374" s="602"/>
      <c r="Y374" s="602"/>
      <c r="Z374" s="602"/>
    </row>
    <row r="375" spans="1:26" ht="12.75" customHeight="1" x14ac:dyDescent="0.25">
      <c r="A375" s="602"/>
      <c r="B375" s="602"/>
      <c r="C375" s="602"/>
      <c r="D375" s="602"/>
      <c r="E375" s="602"/>
      <c r="F375" s="602"/>
      <c r="G375" s="602"/>
      <c r="H375" s="602"/>
      <c r="I375" s="602"/>
      <c r="J375" s="602"/>
      <c r="K375" s="602"/>
      <c r="L375" s="602"/>
      <c r="M375" s="602"/>
      <c r="N375" s="602"/>
      <c r="O375" s="602"/>
      <c r="P375" s="602"/>
      <c r="Q375" s="602"/>
      <c r="R375" s="602"/>
      <c r="S375" s="602"/>
      <c r="T375" s="602"/>
      <c r="U375" s="602"/>
      <c r="V375" s="602"/>
      <c r="W375" s="602"/>
      <c r="X375" s="602"/>
      <c r="Y375" s="602"/>
      <c r="Z375" s="602"/>
    </row>
    <row r="376" spans="1:26" ht="12.75" customHeight="1" x14ac:dyDescent="0.25">
      <c r="A376" s="602"/>
      <c r="B376" s="602"/>
      <c r="C376" s="602"/>
      <c r="D376" s="602"/>
      <c r="E376" s="602"/>
      <c r="F376" s="602"/>
      <c r="G376" s="602"/>
      <c r="H376" s="602"/>
      <c r="I376" s="602"/>
      <c r="J376" s="602"/>
      <c r="K376" s="602"/>
      <c r="L376" s="602"/>
      <c r="M376" s="602"/>
      <c r="N376" s="602"/>
      <c r="O376" s="602"/>
      <c r="P376" s="602"/>
      <c r="Q376" s="602"/>
      <c r="R376" s="602"/>
      <c r="S376" s="602"/>
      <c r="T376" s="602"/>
      <c r="U376" s="602"/>
      <c r="V376" s="602"/>
      <c r="W376" s="602"/>
      <c r="X376" s="602"/>
      <c r="Y376" s="602"/>
      <c r="Z376" s="602"/>
    </row>
    <row r="377" spans="1:26" ht="12.75" customHeight="1" x14ac:dyDescent="0.25">
      <c r="A377" s="602"/>
      <c r="B377" s="602"/>
      <c r="C377" s="602"/>
      <c r="D377" s="602"/>
      <c r="E377" s="602"/>
      <c r="F377" s="602"/>
      <c r="G377" s="602"/>
      <c r="H377" s="602"/>
      <c r="I377" s="602"/>
      <c r="J377" s="602"/>
      <c r="K377" s="602"/>
      <c r="L377" s="602"/>
      <c r="M377" s="602"/>
      <c r="N377" s="602"/>
      <c r="O377" s="602"/>
      <c r="P377" s="602"/>
      <c r="Q377" s="602"/>
      <c r="R377" s="602"/>
      <c r="S377" s="602"/>
      <c r="T377" s="602"/>
      <c r="U377" s="602"/>
      <c r="V377" s="602"/>
      <c r="W377" s="602"/>
      <c r="X377" s="602"/>
      <c r="Y377" s="602"/>
      <c r="Z377" s="602"/>
    </row>
    <row r="378" spans="1:26" ht="12.75" customHeight="1" x14ac:dyDescent="0.25">
      <c r="A378" s="602"/>
      <c r="B378" s="602"/>
      <c r="C378" s="602"/>
      <c r="D378" s="602"/>
      <c r="E378" s="602"/>
      <c r="F378" s="602"/>
      <c r="G378" s="602"/>
      <c r="H378" s="602"/>
      <c r="I378" s="602"/>
      <c r="J378" s="602"/>
      <c r="K378" s="602"/>
      <c r="L378" s="602"/>
      <c r="M378" s="602"/>
      <c r="N378" s="602"/>
      <c r="O378" s="602"/>
      <c r="P378" s="602"/>
      <c r="Q378" s="602"/>
      <c r="R378" s="602"/>
      <c r="S378" s="602"/>
      <c r="T378" s="602"/>
      <c r="U378" s="602"/>
      <c r="V378" s="602"/>
      <c r="W378" s="602"/>
      <c r="X378" s="602"/>
      <c r="Y378" s="602"/>
      <c r="Z378" s="602"/>
    </row>
    <row r="379" spans="1:26" ht="12.75" customHeight="1" x14ac:dyDescent="0.25">
      <c r="A379" s="602"/>
      <c r="B379" s="602"/>
      <c r="C379" s="602"/>
      <c r="D379" s="602"/>
      <c r="E379" s="602"/>
      <c r="F379" s="602"/>
      <c r="G379" s="602"/>
      <c r="H379" s="602"/>
      <c r="I379" s="602"/>
      <c r="J379" s="602"/>
      <c r="K379" s="602"/>
      <c r="L379" s="602"/>
      <c r="M379" s="602"/>
      <c r="N379" s="602"/>
      <c r="O379" s="602"/>
      <c r="P379" s="602"/>
      <c r="Q379" s="602"/>
      <c r="R379" s="602"/>
      <c r="S379" s="602"/>
      <c r="T379" s="602"/>
      <c r="U379" s="602"/>
      <c r="V379" s="602"/>
      <c r="W379" s="602"/>
      <c r="X379" s="602"/>
      <c r="Y379" s="602"/>
      <c r="Z379" s="602"/>
    </row>
    <row r="380" spans="1:26" ht="12.75" customHeight="1" x14ac:dyDescent="0.25">
      <c r="A380" s="602"/>
      <c r="B380" s="602"/>
      <c r="C380" s="602"/>
      <c r="D380" s="602"/>
      <c r="E380" s="602"/>
      <c r="F380" s="602"/>
      <c r="G380" s="602"/>
      <c r="H380" s="602"/>
      <c r="I380" s="602"/>
      <c r="J380" s="602"/>
      <c r="K380" s="602"/>
      <c r="L380" s="602"/>
      <c r="M380" s="602"/>
      <c r="N380" s="602"/>
      <c r="O380" s="602"/>
      <c r="P380" s="602"/>
      <c r="Q380" s="602"/>
      <c r="R380" s="602"/>
      <c r="S380" s="602"/>
      <c r="T380" s="602"/>
      <c r="U380" s="602"/>
      <c r="V380" s="602"/>
      <c r="W380" s="602"/>
      <c r="X380" s="602"/>
      <c r="Y380" s="602"/>
      <c r="Z380" s="602"/>
    </row>
    <row r="381" spans="1:26" ht="12.75" customHeight="1" x14ac:dyDescent="0.25">
      <c r="A381" s="602"/>
      <c r="B381" s="602"/>
      <c r="C381" s="602"/>
      <c r="D381" s="602"/>
      <c r="E381" s="602"/>
      <c r="F381" s="602"/>
      <c r="G381" s="602"/>
      <c r="H381" s="602"/>
      <c r="I381" s="602"/>
      <c r="J381" s="602"/>
      <c r="K381" s="602"/>
      <c r="L381" s="602"/>
      <c r="M381" s="602"/>
      <c r="N381" s="602"/>
      <c r="O381" s="602"/>
      <c r="P381" s="602"/>
      <c r="Q381" s="602"/>
      <c r="R381" s="602"/>
      <c r="S381" s="602"/>
      <c r="T381" s="602"/>
      <c r="U381" s="602"/>
      <c r="V381" s="602"/>
      <c r="W381" s="602"/>
      <c r="X381" s="602"/>
      <c r="Y381" s="602"/>
      <c r="Z381" s="602"/>
    </row>
    <row r="382" spans="1:26" ht="12.75" customHeight="1" x14ac:dyDescent="0.25">
      <c r="A382" s="602"/>
      <c r="B382" s="602"/>
      <c r="C382" s="602"/>
      <c r="D382" s="602"/>
      <c r="E382" s="602"/>
      <c r="F382" s="602"/>
      <c r="G382" s="602"/>
      <c r="H382" s="602"/>
      <c r="I382" s="602"/>
      <c r="J382" s="602"/>
      <c r="K382" s="602"/>
      <c r="L382" s="602"/>
      <c r="M382" s="602"/>
      <c r="N382" s="602"/>
      <c r="O382" s="602"/>
      <c r="P382" s="602"/>
      <c r="Q382" s="602"/>
      <c r="R382" s="602"/>
      <c r="S382" s="602"/>
      <c r="T382" s="602"/>
      <c r="U382" s="602"/>
      <c r="V382" s="602"/>
      <c r="W382" s="602"/>
      <c r="X382" s="602"/>
      <c r="Y382" s="602"/>
      <c r="Z382" s="602"/>
    </row>
    <row r="383" spans="1:26" ht="12.75" customHeight="1" x14ac:dyDescent="0.25">
      <c r="A383" s="602"/>
      <c r="B383" s="602"/>
      <c r="C383" s="602"/>
      <c r="D383" s="602"/>
      <c r="E383" s="602"/>
      <c r="F383" s="602"/>
      <c r="G383" s="602"/>
      <c r="H383" s="602"/>
      <c r="I383" s="602"/>
      <c r="J383" s="602"/>
      <c r="K383" s="602"/>
      <c r="L383" s="602"/>
      <c r="M383" s="602"/>
      <c r="N383" s="602"/>
      <c r="O383" s="602"/>
      <c r="P383" s="602"/>
      <c r="Q383" s="602"/>
      <c r="R383" s="602"/>
      <c r="S383" s="602"/>
      <c r="T383" s="602"/>
      <c r="U383" s="602"/>
      <c r="V383" s="602"/>
      <c r="W383" s="602"/>
      <c r="X383" s="602"/>
      <c r="Y383" s="602"/>
      <c r="Z383" s="602"/>
    </row>
    <row r="384" spans="1:26" ht="12.75" customHeight="1" x14ac:dyDescent="0.25">
      <c r="A384" s="602"/>
      <c r="B384" s="602"/>
      <c r="C384" s="602"/>
      <c r="D384" s="602"/>
      <c r="E384" s="602"/>
      <c r="F384" s="602"/>
      <c r="G384" s="602"/>
      <c r="H384" s="602"/>
      <c r="I384" s="602"/>
      <c r="J384" s="602"/>
      <c r="K384" s="602"/>
      <c r="L384" s="602"/>
      <c r="M384" s="602"/>
      <c r="N384" s="602"/>
      <c r="O384" s="602"/>
      <c r="P384" s="602"/>
      <c r="Q384" s="602"/>
      <c r="R384" s="602"/>
      <c r="S384" s="602"/>
      <c r="T384" s="602"/>
      <c r="U384" s="602"/>
      <c r="V384" s="602"/>
      <c r="W384" s="602"/>
      <c r="X384" s="602"/>
      <c r="Y384" s="602"/>
      <c r="Z384" s="602"/>
    </row>
    <row r="385" spans="1:26" ht="12.75" customHeight="1" x14ac:dyDescent="0.25">
      <c r="A385" s="602"/>
      <c r="B385" s="602"/>
      <c r="C385" s="602"/>
      <c r="D385" s="602"/>
      <c r="E385" s="602"/>
      <c r="F385" s="602"/>
      <c r="G385" s="602"/>
      <c r="H385" s="602"/>
      <c r="I385" s="602"/>
      <c r="J385" s="602"/>
      <c r="K385" s="602"/>
      <c r="L385" s="602"/>
      <c r="M385" s="602"/>
      <c r="N385" s="602"/>
      <c r="O385" s="602"/>
      <c r="P385" s="602"/>
      <c r="Q385" s="602"/>
      <c r="R385" s="602"/>
      <c r="S385" s="602"/>
      <c r="T385" s="602"/>
      <c r="U385" s="602"/>
      <c r="V385" s="602"/>
      <c r="W385" s="602"/>
      <c r="X385" s="602"/>
      <c r="Y385" s="602"/>
      <c r="Z385" s="602"/>
    </row>
    <row r="386" spans="1:26" ht="12.75" customHeight="1" x14ac:dyDescent="0.25">
      <c r="A386" s="602"/>
      <c r="B386" s="602"/>
      <c r="C386" s="602"/>
      <c r="D386" s="602"/>
      <c r="E386" s="602"/>
      <c r="F386" s="602"/>
      <c r="G386" s="602"/>
      <c r="H386" s="602"/>
      <c r="I386" s="602"/>
      <c r="J386" s="602"/>
      <c r="K386" s="602"/>
      <c r="L386" s="602"/>
      <c r="M386" s="602"/>
      <c r="N386" s="602"/>
      <c r="O386" s="602"/>
      <c r="P386" s="602"/>
      <c r="Q386" s="602"/>
      <c r="R386" s="602"/>
      <c r="S386" s="602"/>
      <c r="T386" s="602"/>
      <c r="U386" s="602"/>
      <c r="V386" s="602"/>
      <c r="W386" s="602"/>
      <c r="X386" s="602"/>
      <c r="Y386" s="602"/>
      <c r="Z386" s="602"/>
    </row>
    <row r="387" spans="1:26" ht="12.75" customHeight="1" x14ac:dyDescent="0.25">
      <c r="A387" s="602"/>
      <c r="B387" s="602"/>
      <c r="C387" s="602"/>
      <c r="D387" s="602"/>
      <c r="E387" s="602"/>
      <c r="F387" s="602"/>
      <c r="G387" s="602"/>
      <c r="H387" s="602"/>
      <c r="I387" s="602"/>
      <c r="J387" s="602"/>
      <c r="K387" s="602"/>
      <c r="L387" s="602"/>
      <c r="M387" s="602"/>
      <c r="N387" s="602"/>
      <c r="O387" s="602"/>
      <c r="P387" s="602"/>
      <c r="Q387" s="602"/>
      <c r="R387" s="602"/>
      <c r="S387" s="602"/>
      <c r="T387" s="602"/>
      <c r="U387" s="602"/>
      <c r="V387" s="602"/>
      <c r="W387" s="602"/>
      <c r="X387" s="602"/>
      <c r="Y387" s="602"/>
      <c r="Z387" s="602"/>
    </row>
    <row r="388" spans="1:26" ht="12.75" customHeight="1" x14ac:dyDescent="0.25">
      <c r="A388" s="602"/>
      <c r="B388" s="602"/>
      <c r="C388" s="602"/>
      <c r="D388" s="602"/>
      <c r="E388" s="602"/>
      <c r="F388" s="602"/>
      <c r="G388" s="602"/>
      <c r="H388" s="602"/>
      <c r="I388" s="602"/>
      <c r="J388" s="602"/>
      <c r="K388" s="602"/>
      <c r="L388" s="602"/>
      <c r="M388" s="602"/>
      <c r="N388" s="602"/>
      <c r="O388" s="602"/>
      <c r="P388" s="602"/>
      <c r="Q388" s="602"/>
      <c r="R388" s="602"/>
      <c r="S388" s="602"/>
      <c r="T388" s="602"/>
      <c r="U388" s="602"/>
      <c r="V388" s="602"/>
      <c r="W388" s="602"/>
      <c r="X388" s="602"/>
      <c r="Y388" s="602"/>
      <c r="Z388" s="602"/>
    </row>
    <row r="389" spans="1:26" ht="12.75" customHeight="1" x14ac:dyDescent="0.25">
      <c r="A389" s="602"/>
      <c r="B389" s="602"/>
      <c r="C389" s="602"/>
      <c r="D389" s="602"/>
      <c r="E389" s="602"/>
      <c r="F389" s="602"/>
      <c r="G389" s="602"/>
      <c r="H389" s="602"/>
      <c r="I389" s="602"/>
      <c r="J389" s="602"/>
      <c r="K389" s="602"/>
      <c r="L389" s="602"/>
      <c r="M389" s="602"/>
      <c r="N389" s="602"/>
      <c r="O389" s="602"/>
      <c r="P389" s="602"/>
      <c r="Q389" s="602"/>
      <c r="R389" s="602"/>
      <c r="S389" s="602"/>
      <c r="T389" s="602"/>
      <c r="U389" s="602"/>
      <c r="V389" s="602"/>
      <c r="W389" s="602"/>
      <c r="X389" s="602"/>
      <c r="Y389" s="602"/>
      <c r="Z389" s="602"/>
    </row>
    <row r="390" spans="1:26" ht="12.75" customHeight="1" x14ac:dyDescent="0.25">
      <c r="A390" s="602"/>
      <c r="B390" s="602"/>
      <c r="C390" s="602"/>
      <c r="D390" s="602"/>
      <c r="E390" s="602"/>
      <c r="F390" s="602"/>
      <c r="G390" s="602"/>
      <c r="H390" s="602"/>
      <c r="I390" s="602"/>
      <c r="J390" s="602"/>
      <c r="K390" s="602"/>
      <c r="L390" s="602"/>
      <c r="M390" s="602"/>
      <c r="N390" s="602"/>
      <c r="O390" s="602"/>
      <c r="P390" s="602"/>
      <c r="Q390" s="602"/>
      <c r="R390" s="602"/>
      <c r="S390" s="602"/>
      <c r="T390" s="602"/>
      <c r="U390" s="602"/>
      <c r="V390" s="602"/>
      <c r="W390" s="602"/>
      <c r="X390" s="602"/>
      <c r="Y390" s="602"/>
      <c r="Z390" s="602"/>
    </row>
    <row r="391" spans="1:26" ht="12.75" customHeight="1" x14ac:dyDescent="0.25">
      <c r="A391" s="602"/>
      <c r="B391" s="602"/>
      <c r="C391" s="602"/>
      <c r="D391" s="602"/>
      <c r="E391" s="602"/>
      <c r="F391" s="602"/>
      <c r="G391" s="602"/>
      <c r="H391" s="602"/>
      <c r="I391" s="602"/>
      <c r="J391" s="602"/>
      <c r="K391" s="602"/>
      <c r="L391" s="602"/>
      <c r="M391" s="602"/>
      <c r="N391" s="602"/>
      <c r="O391" s="602"/>
      <c r="P391" s="602"/>
      <c r="Q391" s="602"/>
      <c r="R391" s="602"/>
      <c r="S391" s="602"/>
      <c r="T391" s="602"/>
      <c r="U391" s="602"/>
      <c r="V391" s="602"/>
      <c r="W391" s="602"/>
      <c r="X391" s="602"/>
      <c r="Y391" s="602"/>
      <c r="Z391" s="602"/>
    </row>
    <row r="392" spans="1:26" ht="12.75" customHeight="1" x14ac:dyDescent="0.25">
      <c r="A392" s="602"/>
      <c r="B392" s="602"/>
      <c r="C392" s="602"/>
      <c r="D392" s="602"/>
      <c r="E392" s="602"/>
      <c r="F392" s="602"/>
      <c r="G392" s="602"/>
      <c r="H392" s="602"/>
      <c r="I392" s="602"/>
      <c r="J392" s="602"/>
      <c r="K392" s="602"/>
      <c r="L392" s="602"/>
      <c r="M392" s="602"/>
      <c r="N392" s="602"/>
      <c r="O392" s="602"/>
      <c r="P392" s="602"/>
      <c r="Q392" s="602"/>
      <c r="R392" s="602"/>
      <c r="S392" s="602"/>
      <c r="T392" s="602"/>
      <c r="U392" s="602"/>
      <c r="V392" s="602"/>
      <c r="W392" s="602"/>
      <c r="X392" s="602"/>
      <c r="Y392" s="602"/>
      <c r="Z392" s="602"/>
    </row>
    <row r="393" spans="1:26" ht="12.75" customHeight="1" x14ac:dyDescent="0.25">
      <c r="A393" s="602"/>
      <c r="B393" s="602"/>
      <c r="C393" s="602"/>
      <c r="D393" s="602"/>
      <c r="E393" s="602"/>
      <c r="F393" s="602"/>
      <c r="G393" s="602"/>
      <c r="H393" s="602"/>
      <c r="I393" s="602"/>
      <c r="J393" s="602"/>
      <c r="K393" s="602"/>
      <c r="L393" s="602"/>
      <c r="M393" s="602"/>
      <c r="N393" s="602"/>
      <c r="O393" s="602"/>
      <c r="P393" s="602"/>
      <c r="Q393" s="602"/>
      <c r="R393" s="602"/>
      <c r="S393" s="602"/>
      <c r="T393" s="602"/>
      <c r="U393" s="602"/>
      <c r="V393" s="602"/>
      <c r="W393" s="602"/>
      <c r="X393" s="602"/>
      <c r="Y393" s="602"/>
      <c r="Z393" s="602"/>
    </row>
    <row r="394" spans="1:26" ht="12.75" customHeight="1" x14ac:dyDescent="0.25">
      <c r="A394" s="602"/>
      <c r="B394" s="602"/>
      <c r="C394" s="602"/>
      <c r="D394" s="602"/>
      <c r="E394" s="602"/>
      <c r="F394" s="602"/>
      <c r="G394" s="602"/>
      <c r="H394" s="602"/>
      <c r="I394" s="602"/>
      <c r="J394" s="602"/>
      <c r="K394" s="602"/>
      <c r="L394" s="602"/>
      <c r="M394" s="602"/>
      <c r="N394" s="602"/>
      <c r="O394" s="602"/>
      <c r="P394" s="602"/>
      <c r="Q394" s="602"/>
      <c r="R394" s="602"/>
      <c r="S394" s="602"/>
      <c r="T394" s="602"/>
      <c r="U394" s="602"/>
      <c r="V394" s="602"/>
      <c r="W394" s="602"/>
      <c r="X394" s="602"/>
      <c r="Y394" s="602"/>
      <c r="Z394" s="602"/>
    </row>
    <row r="395" spans="1:26" ht="12.75" customHeight="1" x14ac:dyDescent="0.25">
      <c r="A395" s="602"/>
      <c r="B395" s="602"/>
      <c r="C395" s="602"/>
      <c r="D395" s="602"/>
      <c r="E395" s="602"/>
      <c r="F395" s="602"/>
      <c r="G395" s="602"/>
      <c r="H395" s="602"/>
      <c r="I395" s="602"/>
      <c r="J395" s="602"/>
      <c r="K395" s="602"/>
      <c r="L395" s="602"/>
      <c r="M395" s="602"/>
      <c r="N395" s="602"/>
      <c r="O395" s="602"/>
      <c r="P395" s="602"/>
      <c r="Q395" s="602"/>
      <c r="R395" s="602"/>
      <c r="S395" s="602"/>
      <c r="T395" s="602"/>
      <c r="U395" s="602"/>
      <c r="V395" s="602"/>
      <c r="W395" s="602"/>
      <c r="X395" s="602"/>
      <c r="Y395" s="602"/>
      <c r="Z395" s="602"/>
    </row>
    <row r="396" spans="1:26" ht="12.75" customHeight="1" x14ac:dyDescent="0.25">
      <c r="A396" s="602"/>
      <c r="B396" s="602"/>
      <c r="C396" s="602"/>
      <c r="D396" s="602"/>
      <c r="E396" s="602"/>
      <c r="F396" s="602"/>
      <c r="G396" s="602"/>
      <c r="H396" s="602"/>
      <c r="I396" s="602"/>
      <c r="J396" s="602"/>
      <c r="K396" s="602"/>
      <c r="L396" s="602"/>
      <c r="M396" s="602"/>
      <c r="N396" s="602"/>
      <c r="O396" s="602"/>
      <c r="P396" s="602"/>
      <c r="Q396" s="602"/>
      <c r="R396" s="602"/>
      <c r="S396" s="602"/>
      <c r="T396" s="602"/>
      <c r="U396" s="602"/>
      <c r="V396" s="602"/>
      <c r="W396" s="602"/>
      <c r="X396" s="602"/>
      <c r="Y396" s="602"/>
      <c r="Z396" s="602"/>
    </row>
    <row r="397" spans="1:26" ht="12.75" customHeight="1" x14ac:dyDescent="0.25">
      <c r="A397" s="602"/>
      <c r="B397" s="602"/>
      <c r="C397" s="602"/>
      <c r="D397" s="602"/>
      <c r="E397" s="602"/>
      <c r="F397" s="602"/>
      <c r="G397" s="602"/>
      <c r="H397" s="602"/>
      <c r="I397" s="602"/>
      <c r="J397" s="602"/>
      <c r="K397" s="602"/>
      <c r="L397" s="602"/>
      <c r="M397" s="602"/>
      <c r="N397" s="602"/>
      <c r="O397" s="602"/>
      <c r="P397" s="602"/>
      <c r="Q397" s="602"/>
      <c r="R397" s="602"/>
      <c r="S397" s="602"/>
      <c r="T397" s="602"/>
      <c r="U397" s="602"/>
      <c r="V397" s="602"/>
      <c r="W397" s="602"/>
      <c r="X397" s="602"/>
      <c r="Y397" s="602"/>
      <c r="Z397" s="602"/>
    </row>
    <row r="398" spans="1:26" ht="12.75" customHeight="1" x14ac:dyDescent="0.25">
      <c r="A398" s="602"/>
      <c r="B398" s="602"/>
      <c r="C398" s="602"/>
      <c r="D398" s="602"/>
      <c r="E398" s="602"/>
      <c r="F398" s="602"/>
      <c r="G398" s="602"/>
      <c r="H398" s="602"/>
      <c r="I398" s="602"/>
      <c r="J398" s="602"/>
      <c r="K398" s="602"/>
      <c r="L398" s="602"/>
      <c r="M398" s="602"/>
      <c r="N398" s="602"/>
      <c r="O398" s="602"/>
      <c r="P398" s="602"/>
      <c r="Q398" s="602"/>
      <c r="R398" s="602"/>
      <c r="S398" s="602"/>
      <c r="T398" s="602"/>
      <c r="U398" s="602"/>
      <c r="V398" s="602"/>
      <c r="W398" s="602"/>
      <c r="X398" s="602"/>
      <c r="Y398" s="602"/>
      <c r="Z398" s="602"/>
    </row>
    <row r="399" spans="1:26" ht="12.75" customHeight="1" x14ac:dyDescent="0.25">
      <c r="A399" s="602"/>
      <c r="B399" s="602"/>
      <c r="C399" s="602"/>
      <c r="D399" s="602"/>
      <c r="E399" s="602"/>
      <c r="F399" s="602"/>
      <c r="G399" s="602"/>
      <c r="H399" s="602"/>
      <c r="I399" s="602"/>
      <c r="J399" s="602"/>
      <c r="K399" s="602"/>
      <c r="L399" s="602"/>
      <c r="M399" s="602"/>
      <c r="N399" s="602"/>
      <c r="O399" s="602"/>
      <c r="P399" s="602"/>
      <c r="Q399" s="602"/>
      <c r="R399" s="602"/>
      <c r="S399" s="602"/>
      <c r="T399" s="602"/>
      <c r="U399" s="602"/>
      <c r="V399" s="602"/>
      <c r="W399" s="602"/>
      <c r="X399" s="602"/>
      <c r="Y399" s="602"/>
      <c r="Z399" s="602"/>
    </row>
    <row r="400" spans="1:26" ht="12.75" customHeight="1" x14ac:dyDescent="0.25">
      <c r="A400" s="602"/>
      <c r="B400" s="602"/>
      <c r="C400" s="602"/>
      <c r="D400" s="602"/>
      <c r="E400" s="602"/>
      <c r="F400" s="602"/>
      <c r="G400" s="602"/>
      <c r="H400" s="602"/>
      <c r="I400" s="602"/>
      <c r="J400" s="602"/>
      <c r="K400" s="602"/>
      <c r="L400" s="602"/>
      <c r="M400" s="602"/>
      <c r="N400" s="602"/>
      <c r="O400" s="602"/>
      <c r="P400" s="602"/>
      <c r="Q400" s="602"/>
      <c r="R400" s="602"/>
      <c r="S400" s="602"/>
      <c r="T400" s="602"/>
      <c r="U400" s="602"/>
      <c r="V400" s="602"/>
      <c r="W400" s="602"/>
      <c r="X400" s="602"/>
      <c r="Y400" s="602"/>
      <c r="Z400" s="602"/>
    </row>
    <row r="401" spans="1:26" ht="12.75" customHeight="1" x14ac:dyDescent="0.25">
      <c r="A401" s="602"/>
      <c r="B401" s="602"/>
      <c r="C401" s="602"/>
      <c r="D401" s="602"/>
      <c r="E401" s="602"/>
      <c r="F401" s="602"/>
      <c r="G401" s="602"/>
      <c r="H401" s="602"/>
      <c r="I401" s="602"/>
      <c r="J401" s="602"/>
      <c r="K401" s="602"/>
      <c r="L401" s="602"/>
      <c r="M401" s="602"/>
      <c r="N401" s="602"/>
      <c r="O401" s="602"/>
      <c r="P401" s="602"/>
      <c r="Q401" s="602"/>
      <c r="R401" s="602"/>
      <c r="S401" s="602"/>
      <c r="T401" s="602"/>
      <c r="U401" s="602"/>
      <c r="V401" s="602"/>
      <c r="W401" s="602"/>
      <c r="X401" s="602"/>
      <c r="Y401" s="602"/>
      <c r="Z401" s="602"/>
    </row>
    <row r="402" spans="1:26" ht="12.75" customHeight="1" x14ac:dyDescent="0.25">
      <c r="A402" s="602"/>
      <c r="B402" s="602"/>
      <c r="C402" s="602"/>
      <c r="D402" s="602"/>
      <c r="E402" s="602"/>
      <c r="F402" s="602"/>
      <c r="G402" s="602"/>
      <c r="H402" s="602"/>
      <c r="I402" s="602"/>
      <c r="J402" s="602"/>
      <c r="K402" s="602"/>
      <c r="L402" s="602"/>
      <c r="M402" s="602"/>
      <c r="N402" s="602"/>
      <c r="O402" s="602"/>
      <c r="P402" s="602"/>
      <c r="Q402" s="602"/>
      <c r="R402" s="602"/>
      <c r="S402" s="602"/>
      <c r="T402" s="602"/>
      <c r="U402" s="602"/>
      <c r="V402" s="602"/>
      <c r="W402" s="602"/>
      <c r="X402" s="602"/>
      <c r="Y402" s="602"/>
      <c r="Z402" s="602"/>
    </row>
    <row r="403" spans="1:26" ht="12.75" customHeight="1" x14ac:dyDescent="0.25">
      <c r="A403" s="602"/>
      <c r="B403" s="602"/>
      <c r="C403" s="602"/>
      <c r="D403" s="602"/>
      <c r="E403" s="602"/>
      <c r="F403" s="602"/>
      <c r="G403" s="602"/>
      <c r="H403" s="602"/>
      <c r="I403" s="602"/>
      <c r="J403" s="602"/>
      <c r="K403" s="602"/>
      <c r="L403" s="602"/>
      <c r="M403" s="602"/>
      <c r="N403" s="602"/>
      <c r="O403" s="602"/>
      <c r="P403" s="602"/>
      <c r="Q403" s="602"/>
      <c r="R403" s="602"/>
      <c r="S403" s="602"/>
      <c r="T403" s="602"/>
      <c r="U403" s="602"/>
      <c r="V403" s="602"/>
      <c r="W403" s="602"/>
      <c r="X403" s="602"/>
      <c r="Y403" s="602"/>
      <c r="Z403" s="602"/>
    </row>
    <row r="404" spans="1:26" ht="12.75" customHeight="1" x14ac:dyDescent="0.25">
      <c r="A404" s="602"/>
      <c r="B404" s="602"/>
      <c r="C404" s="602"/>
      <c r="D404" s="602"/>
      <c r="E404" s="602"/>
      <c r="F404" s="602"/>
      <c r="G404" s="602"/>
      <c r="H404" s="602"/>
      <c r="I404" s="602"/>
      <c r="J404" s="602"/>
      <c r="K404" s="602"/>
      <c r="L404" s="602"/>
      <c r="M404" s="602"/>
      <c r="N404" s="602"/>
      <c r="O404" s="602"/>
      <c r="P404" s="602"/>
      <c r="Q404" s="602"/>
      <c r="R404" s="602"/>
      <c r="S404" s="602"/>
      <c r="T404" s="602"/>
      <c r="U404" s="602"/>
      <c r="V404" s="602"/>
      <c r="W404" s="602"/>
      <c r="X404" s="602"/>
      <c r="Y404" s="602"/>
      <c r="Z404" s="602"/>
    </row>
    <row r="405" spans="1:26" ht="12.75" customHeight="1" x14ac:dyDescent="0.25">
      <c r="A405" s="602"/>
      <c r="B405" s="602"/>
      <c r="C405" s="602"/>
      <c r="D405" s="602"/>
      <c r="E405" s="602"/>
      <c r="F405" s="602"/>
      <c r="G405" s="602"/>
      <c r="H405" s="602"/>
      <c r="I405" s="602"/>
      <c r="J405" s="602"/>
      <c r="K405" s="602"/>
      <c r="L405" s="602"/>
      <c r="M405" s="602"/>
      <c r="N405" s="602"/>
      <c r="O405" s="602"/>
      <c r="P405" s="602"/>
      <c r="Q405" s="602"/>
      <c r="R405" s="602"/>
      <c r="S405" s="602"/>
      <c r="T405" s="602"/>
      <c r="U405" s="602"/>
      <c r="V405" s="602"/>
      <c r="W405" s="602"/>
      <c r="X405" s="602"/>
      <c r="Y405" s="602"/>
      <c r="Z405" s="602"/>
    </row>
    <row r="406" spans="1:26" ht="12.75" customHeight="1" x14ac:dyDescent="0.25">
      <c r="A406" s="602"/>
      <c r="B406" s="602"/>
      <c r="C406" s="602"/>
      <c r="D406" s="602"/>
      <c r="E406" s="602"/>
      <c r="F406" s="602"/>
      <c r="G406" s="602"/>
      <c r="H406" s="602"/>
      <c r="I406" s="602"/>
      <c r="J406" s="602"/>
      <c r="K406" s="602"/>
      <c r="L406" s="602"/>
      <c r="M406" s="602"/>
      <c r="N406" s="602"/>
      <c r="O406" s="602"/>
      <c r="P406" s="602"/>
      <c r="Q406" s="602"/>
      <c r="R406" s="602"/>
      <c r="S406" s="602"/>
      <c r="T406" s="602"/>
      <c r="U406" s="602"/>
      <c r="V406" s="602"/>
      <c r="W406" s="602"/>
      <c r="X406" s="602"/>
      <c r="Y406" s="602"/>
      <c r="Z406" s="602"/>
    </row>
    <row r="407" spans="1:26" ht="12.75" customHeight="1" x14ac:dyDescent="0.25">
      <c r="A407" s="602"/>
      <c r="B407" s="602"/>
      <c r="C407" s="602"/>
      <c r="D407" s="602"/>
      <c r="E407" s="602"/>
      <c r="F407" s="602"/>
      <c r="G407" s="602"/>
      <c r="H407" s="602"/>
      <c r="I407" s="602"/>
      <c r="J407" s="602"/>
      <c r="K407" s="602"/>
      <c r="L407" s="602"/>
      <c r="M407" s="602"/>
      <c r="N407" s="602"/>
      <c r="O407" s="602"/>
      <c r="P407" s="602"/>
      <c r="Q407" s="602"/>
      <c r="R407" s="602"/>
      <c r="S407" s="602"/>
      <c r="T407" s="602"/>
      <c r="U407" s="602"/>
      <c r="V407" s="602"/>
      <c r="W407" s="602"/>
      <c r="X407" s="602"/>
      <c r="Y407" s="602"/>
      <c r="Z407" s="602"/>
    </row>
    <row r="408" spans="1:26" ht="12.75" customHeight="1" x14ac:dyDescent="0.25">
      <c r="A408" s="602"/>
      <c r="B408" s="602"/>
      <c r="C408" s="602"/>
      <c r="D408" s="602"/>
      <c r="E408" s="602"/>
      <c r="F408" s="602"/>
      <c r="G408" s="602"/>
      <c r="H408" s="602"/>
      <c r="I408" s="602"/>
      <c r="J408" s="602"/>
      <c r="K408" s="602"/>
      <c r="L408" s="602"/>
      <c r="M408" s="602"/>
      <c r="N408" s="602"/>
      <c r="O408" s="602"/>
      <c r="P408" s="602"/>
      <c r="Q408" s="602"/>
      <c r="R408" s="602"/>
      <c r="S408" s="602"/>
      <c r="T408" s="602"/>
      <c r="U408" s="602"/>
      <c r="V408" s="602"/>
      <c r="W408" s="602"/>
      <c r="X408" s="602"/>
      <c r="Y408" s="602"/>
      <c r="Z408" s="602"/>
    </row>
    <row r="409" spans="1:26" ht="12.75" customHeight="1" x14ac:dyDescent="0.25">
      <c r="A409" s="602"/>
      <c r="B409" s="602"/>
      <c r="C409" s="602"/>
      <c r="D409" s="602"/>
      <c r="E409" s="602"/>
      <c r="F409" s="602"/>
      <c r="G409" s="602"/>
      <c r="H409" s="602"/>
      <c r="I409" s="602"/>
      <c r="J409" s="602"/>
      <c r="K409" s="602"/>
      <c r="L409" s="602"/>
      <c r="M409" s="602"/>
      <c r="N409" s="602"/>
      <c r="O409" s="602"/>
      <c r="P409" s="602"/>
      <c r="Q409" s="602"/>
      <c r="R409" s="602"/>
      <c r="S409" s="602"/>
      <c r="T409" s="602"/>
      <c r="U409" s="602"/>
      <c r="V409" s="602"/>
      <c r="W409" s="602"/>
      <c r="X409" s="602"/>
      <c r="Y409" s="602"/>
      <c r="Z409" s="602"/>
    </row>
    <row r="410" spans="1:26" ht="12.75" customHeight="1" x14ac:dyDescent="0.25">
      <c r="A410" s="602"/>
      <c r="B410" s="602"/>
      <c r="C410" s="602"/>
      <c r="D410" s="602"/>
      <c r="E410" s="602"/>
      <c r="F410" s="602"/>
      <c r="G410" s="602"/>
      <c r="H410" s="602"/>
      <c r="I410" s="602"/>
      <c r="J410" s="602"/>
      <c r="K410" s="602"/>
      <c r="L410" s="602"/>
      <c r="M410" s="602"/>
      <c r="N410" s="602"/>
      <c r="O410" s="602"/>
      <c r="P410" s="602"/>
      <c r="Q410" s="602"/>
      <c r="R410" s="602"/>
      <c r="S410" s="602"/>
      <c r="T410" s="602"/>
      <c r="U410" s="602"/>
      <c r="V410" s="602"/>
      <c r="W410" s="602"/>
      <c r="X410" s="602"/>
      <c r="Y410" s="602"/>
      <c r="Z410" s="602"/>
    </row>
    <row r="411" spans="1:26" ht="12.75" customHeight="1" x14ac:dyDescent="0.25">
      <c r="A411" s="602"/>
      <c r="B411" s="602"/>
      <c r="C411" s="602"/>
      <c r="D411" s="602"/>
      <c r="E411" s="602"/>
      <c r="F411" s="602"/>
      <c r="G411" s="602"/>
      <c r="H411" s="602"/>
      <c r="I411" s="602"/>
      <c r="J411" s="602"/>
      <c r="K411" s="602"/>
      <c r="L411" s="602"/>
      <c r="M411" s="602"/>
      <c r="N411" s="602"/>
      <c r="O411" s="602"/>
      <c r="P411" s="602"/>
      <c r="Q411" s="602"/>
      <c r="R411" s="602"/>
      <c r="S411" s="602"/>
      <c r="T411" s="602"/>
      <c r="U411" s="602"/>
      <c r="V411" s="602"/>
      <c r="W411" s="602"/>
      <c r="X411" s="602"/>
      <c r="Y411" s="602"/>
      <c r="Z411" s="602"/>
    </row>
    <row r="412" spans="1:26" ht="12.75" customHeight="1" x14ac:dyDescent="0.25">
      <c r="A412" s="602"/>
      <c r="B412" s="602"/>
      <c r="C412" s="602"/>
      <c r="D412" s="602"/>
      <c r="E412" s="602"/>
      <c r="F412" s="602"/>
      <c r="G412" s="602"/>
      <c r="H412" s="602"/>
      <c r="I412" s="602"/>
      <c r="J412" s="602"/>
      <c r="K412" s="602"/>
      <c r="L412" s="602"/>
      <c r="M412" s="602"/>
      <c r="N412" s="602"/>
      <c r="O412" s="602"/>
      <c r="P412" s="602"/>
      <c r="Q412" s="602"/>
      <c r="R412" s="602"/>
      <c r="S412" s="602"/>
      <c r="T412" s="602"/>
      <c r="U412" s="602"/>
      <c r="V412" s="602"/>
      <c r="W412" s="602"/>
      <c r="X412" s="602"/>
      <c r="Y412" s="602"/>
      <c r="Z412" s="602"/>
    </row>
    <row r="413" spans="1:26" ht="12.75" customHeight="1" x14ac:dyDescent="0.25">
      <c r="A413" s="602"/>
      <c r="B413" s="602"/>
      <c r="C413" s="602"/>
      <c r="D413" s="602"/>
      <c r="E413" s="602"/>
      <c r="F413" s="602"/>
      <c r="G413" s="602"/>
      <c r="H413" s="602"/>
      <c r="I413" s="602"/>
      <c r="J413" s="602"/>
      <c r="K413" s="602"/>
      <c r="L413" s="602"/>
      <c r="M413" s="602"/>
      <c r="N413" s="602"/>
      <c r="O413" s="602"/>
      <c r="P413" s="602"/>
      <c r="Q413" s="602"/>
      <c r="R413" s="602"/>
      <c r="S413" s="602"/>
      <c r="T413" s="602"/>
      <c r="U413" s="602"/>
      <c r="V413" s="602"/>
      <c r="W413" s="602"/>
      <c r="X413" s="602"/>
      <c r="Y413" s="602"/>
      <c r="Z413" s="602"/>
    </row>
    <row r="414" spans="1:26" ht="12.75" customHeight="1" x14ac:dyDescent="0.25">
      <c r="A414" s="602"/>
      <c r="B414" s="602"/>
      <c r="C414" s="602"/>
      <c r="D414" s="602"/>
      <c r="E414" s="602"/>
      <c r="F414" s="602"/>
      <c r="G414" s="602"/>
      <c r="H414" s="602"/>
      <c r="I414" s="602"/>
      <c r="J414" s="602"/>
      <c r="K414" s="602"/>
      <c r="L414" s="602"/>
      <c r="M414" s="602"/>
      <c r="N414" s="602"/>
      <c r="O414" s="602"/>
      <c r="P414" s="602"/>
      <c r="Q414" s="602"/>
      <c r="R414" s="602"/>
      <c r="S414" s="602"/>
      <c r="T414" s="602"/>
      <c r="U414" s="602"/>
      <c r="V414" s="602"/>
      <c r="W414" s="602"/>
      <c r="X414" s="602"/>
      <c r="Y414" s="602"/>
      <c r="Z414" s="602"/>
    </row>
    <row r="415" spans="1:26" ht="12.75" customHeight="1" x14ac:dyDescent="0.25">
      <c r="A415" s="602"/>
      <c r="B415" s="602"/>
      <c r="C415" s="602"/>
      <c r="D415" s="602"/>
      <c r="E415" s="602"/>
      <c r="F415" s="602"/>
      <c r="G415" s="602"/>
      <c r="H415" s="602"/>
      <c r="I415" s="602"/>
      <c r="J415" s="602"/>
      <c r="K415" s="602"/>
      <c r="L415" s="602"/>
      <c r="M415" s="602"/>
      <c r="N415" s="602"/>
      <c r="O415" s="602"/>
      <c r="P415" s="602"/>
      <c r="Q415" s="602"/>
      <c r="R415" s="602"/>
      <c r="S415" s="602"/>
      <c r="T415" s="602"/>
      <c r="U415" s="602"/>
      <c r="V415" s="602"/>
      <c r="W415" s="602"/>
      <c r="X415" s="602"/>
      <c r="Y415" s="602"/>
      <c r="Z415" s="602"/>
    </row>
    <row r="416" spans="1:26" ht="12.75" customHeight="1" x14ac:dyDescent="0.25">
      <c r="A416" s="602"/>
      <c r="B416" s="602"/>
      <c r="C416" s="602"/>
      <c r="D416" s="602"/>
      <c r="E416" s="602"/>
      <c r="F416" s="602"/>
      <c r="G416" s="602"/>
      <c r="H416" s="602"/>
      <c r="I416" s="602"/>
      <c r="J416" s="602"/>
      <c r="K416" s="602"/>
      <c r="L416" s="602"/>
      <c r="M416" s="602"/>
      <c r="N416" s="602"/>
      <c r="O416" s="602"/>
      <c r="P416" s="602"/>
      <c r="Q416" s="602"/>
      <c r="R416" s="602"/>
      <c r="S416" s="602"/>
      <c r="T416" s="602"/>
      <c r="U416" s="602"/>
      <c r="V416" s="602"/>
      <c r="W416" s="602"/>
      <c r="X416" s="602"/>
      <c r="Y416" s="602"/>
      <c r="Z416" s="602"/>
    </row>
    <row r="417" spans="1:26" ht="12.75" customHeight="1" x14ac:dyDescent="0.25">
      <c r="A417" s="602"/>
      <c r="B417" s="602"/>
      <c r="C417" s="602"/>
      <c r="D417" s="602"/>
      <c r="E417" s="602"/>
      <c r="F417" s="602"/>
      <c r="G417" s="602"/>
      <c r="H417" s="602"/>
      <c r="I417" s="602"/>
      <c r="J417" s="602"/>
      <c r="K417" s="602"/>
      <c r="L417" s="602"/>
      <c r="M417" s="602"/>
      <c r="N417" s="602"/>
      <c r="O417" s="602"/>
      <c r="P417" s="602"/>
      <c r="Q417" s="602"/>
      <c r="R417" s="602"/>
      <c r="S417" s="602"/>
      <c r="T417" s="602"/>
      <c r="U417" s="602"/>
      <c r="V417" s="602"/>
      <c r="W417" s="602"/>
      <c r="X417" s="602"/>
      <c r="Y417" s="602"/>
      <c r="Z417" s="602"/>
    </row>
    <row r="418" spans="1:26" ht="12.75" customHeight="1" x14ac:dyDescent="0.25">
      <c r="A418" s="602"/>
      <c r="B418" s="602"/>
      <c r="C418" s="602"/>
      <c r="D418" s="602"/>
      <c r="E418" s="602"/>
      <c r="F418" s="602"/>
      <c r="G418" s="602"/>
      <c r="H418" s="602"/>
      <c r="I418" s="602"/>
      <c r="J418" s="602"/>
      <c r="K418" s="602"/>
      <c r="L418" s="602"/>
      <c r="M418" s="602"/>
      <c r="N418" s="602"/>
      <c r="O418" s="602"/>
      <c r="P418" s="602"/>
      <c r="Q418" s="602"/>
      <c r="R418" s="602"/>
      <c r="S418" s="602"/>
      <c r="T418" s="602"/>
      <c r="U418" s="602"/>
      <c r="V418" s="602"/>
      <c r="W418" s="602"/>
      <c r="X418" s="602"/>
      <c r="Y418" s="602"/>
      <c r="Z418" s="602"/>
    </row>
    <row r="419" spans="1:26" ht="12.75" customHeight="1" x14ac:dyDescent="0.25">
      <c r="A419" s="602"/>
      <c r="B419" s="602"/>
      <c r="C419" s="602"/>
      <c r="D419" s="602"/>
      <c r="E419" s="602"/>
      <c r="F419" s="602"/>
      <c r="G419" s="602"/>
      <c r="H419" s="602"/>
      <c r="I419" s="602"/>
      <c r="J419" s="602"/>
      <c r="K419" s="602"/>
      <c r="L419" s="602"/>
      <c r="M419" s="602"/>
      <c r="N419" s="602"/>
      <c r="O419" s="602"/>
      <c r="P419" s="602"/>
      <c r="Q419" s="602"/>
      <c r="R419" s="602"/>
      <c r="S419" s="602"/>
      <c r="T419" s="602"/>
      <c r="U419" s="602"/>
      <c r="V419" s="602"/>
      <c r="W419" s="602"/>
      <c r="X419" s="602"/>
      <c r="Y419" s="602"/>
      <c r="Z419" s="602"/>
    </row>
    <row r="420" spans="1:26" ht="12.75" customHeight="1" x14ac:dyDescent="0.25">
      <c r="A420" s="602"/>
      <c r="B420" s="602"/>
      <c r="C420" s="602"/>
      <c r="D420" s="602"/>
      <c r="E420" s="602"/>
      <c r="F420" s="602"/>
      <c r="G420" s="602"/>
      <c r="H420" s="602"/>
      <c r="I420" s="602"/>
      <c r="J420" s="602"/>
      <c r="K420" s="602"/>
      <c r="L420" s="602"/>
      <c r="M420" s="602"/>
      <c r="N420" s="602"/>
      <c r="O420" s="602"/>
      <c r="P420" s="602"/>
      <c r="Q420" s="602"/>
      <c r="R420" s="602"/>
      <c r="S420" s="602"/>
      <c r="T420" s="602"/>
      <c r="U420" s="602"/>
      <c r="V420" s="602"/>
      <c r="W420" s="602"/>
      <c r="X420" s="602"/>
      <c r="Y420" s="602"/>
      <c r="Z420" s="602"/>
    </row>
    <row r="421" spans="1:26" ht="12.75" customHeight="1" x14ac:dyDescent="0.25">
      <c r="A421" s="602"/>
      <c r="B421" s="602"/>
      <c r="C421" s="602"/>
      <c r="D421" s="602"/>
      <c r="E421" s="602"/>
      <c r="F421" s="602"/>
      <c r="G421" s="602"/>
      <c r="H421" s="602"/>
      <c r="I421" s="602"/>
      <c r="J421" s="602"/>
      <c r="K421" s="602"/>
      <c r="L421" s="602"/>
      <c r="M421" s="602"/>
      <c r="N421" s="602"/>
      <c r="O421" s="602"/>
      <c r="P421" s="602"/>
      <c r="Q421" s="602"/>
      <c r="R421" s="602"/>
      <c r="S421" s="602"/>
      <c r="T421" s="602"/>
      <c r="U421" s="602"/>
      <c r="V421" s="602"/>
      <c r="W421" s="602"/>
      <c r="X421" s="602"/>
      <c r="Y421" s="602"/>
      <c r="Z421" s="602"/>
    </row>
    <row r="422" spans="1:26" ht="12.75" customHeight="1" x14ac:dyDescent="0.25">
      <c r="A422" s="602"/>
      <c r="B422" s="602"/>
      <c r="C422" s="602"/>
      <c r="D422" s="602"/>
      <c r="E422" s="602"/>
      <c r="F422" s="602"/>
      <c r="G422" s="602"/>
      <c r="H422" s="602"/>
      <c r="I422" s="602"/>
      <c r="J422" s="602"/>
      <c r="K422" s="602"/>
      <c r="L422" s="602"/>
      <c r="M422" s="602"/>
      <c r="N422" s="602"/>
      <c r="O422" s="602"/>
      <c r="P422" s="602"/>
      <c r="Q422" s="602"/>
      <c r="R422" s="602"/>
      <c r="S422" s="602"/>
      <c r="T422" s="602"/>
      <c r="U422" s="602"/>
      <c r="V422" s="602"/>
      <c r="W422" s="602"/>
      <c r="X422" s="602"/>
      <c r="Y422" s="602"/>
      <c r="Z422" s="602"/>
    </row>
    <row r="423" spans="1:26" ht="12.75" customHeight="1" x14ac:dyDescent="0.25">
      <c r="A423" s="602"/>
      <c r="B423" s="602"/>
      <c r="C423" s="602"/>
      <c r="D423" s="602"/>
      <c r="E423" s="602"/>
      <c r="F423" s="602"/>
      <c r="G423" s="602"/>
      <c r="H423" s="602"/>
      <c r="I423" s="602"/>
      <c r="J423" s="602"/>
      <c r="K423" s="602"/>
      <c r="L423" s="602"/>
      <c r="M423" s="602"/>
      <c r="N423" s="602"/>
      <c r="O423" s="602"/>
      <c r="P423" s="602"/>
      <c r="Q423" s="602"/>
      <c r="R423" s="602"/>
      <c r="S423" s="602"/>
      <c r="T423" s="602"/>
      <c r="U423" s="602"/>
      <c r="V423" s="602"/>
      <c r="W423" s="602"/>
      <c r="X423" s="602"/>
      <c r="Y423" s="602"/>
      <c r="Z423" s="602"/>
    </row>
    <row r="424" spans="1:26" ht="12.75" customHeight="1" x14ac:dyDescent="0.25">
      <c r="A424" s="602"/>
      <c r="B424" s="602"/>
      <c r="C424" s="602"/>
      <c r="D424" s="602"/>
      <c r="E424" s="602"/>
      <c r="F424" s="602"/>
      <c r="G424" s="602"/>
      <c r="H424" s="602"/>
      <c r="I424" s="602"/>
      <c r="J424" s="602"/>
      <c r="K424" s="602"/>
      <c r="L424" s="602"/>
      <c r="M424" s="602"/>
      <c r="N424" s="602"/>
      <c r="O424" s="602"/>
      <c r="P424" s="602"/>
      <c r="Q424" s="602"/>
      <c r="R424" s="602"/>
      <c r="S424" s="602"/>
      <c r="T424" s="602"/>
      <c r="U424" s="602"/>
      <c r="V424" s="602"/>
      <c r="W424" s="602"/>
      <c r="X424" s="602"/>
      <c r="Y424" s="602"/>
      <c r="Z424" s="602"/>
    </row>
    <row r="425" spans="1:26" ht="12.75" customHeight="1" x14ac:dyDescent="0.25">
      <c r="A425" s="602"/>
      <c r="B425" s="602"/>
      <c r="C425" s="602"/>
      <c r="D425" s="602"/>
      <c r="E425" s="602"/>
      <c r="F425" s="602"/>
      <c r="G425" s="602"/>
      <c r="H425" s="602"/>
      <c r="I425" s="602"/>
      <c r="J425" s="602"/>
      <c r="K425" s="602"/>
      <c r="L425" s="602"/>
      <c r="M425" s="602"/>
      <c r="N425" s="602"/>
      <c r="O425" s="602"/>
      <c r="P425" s="602"/>
      <c r="Q425" s="602"/>
      <c r="R425" s="602"/>
      <c r="S425" s="602"/>
      <c r="T425" s="602"/>
      <c r="U425" s="602"/>
      <c r="V425" s="602"/>
      <c r="W425" s="602"/>
      <c r="X425" s="602"/>
      <c r="Y425" s="602"/>
      <c r="Z425" s="602"/>
    </row>
    <row r="426" spans="1:26" ht="12.75" customHeight="1" x14ac:dyDescent="0.25">
      <c r="A426" s="602"/>
      <c r="B426" s="602"/>
      <c r="C426" s="602"/>
      <c r="D426" s="602"/>
      <c r="E426" s="602"/>
      <c r="F426" s="602"/>
      <c r="G426" s="602"/>
      <c r="H426" s="602"/>
      <c r="I426" s="602"/>
      <c r="J426" s="602"/>
      <c r="K426" s="602"/>
      <c r="L426" s="602"/>
      <c r="M426" s="602"/>
      <c r="N426" s="602"/>
      <c r="O426" s="602"/>
      <c r="P426" s="602"/>
      <c r="Q426" s="602"/>
      <c r="R426" s="602"/>
      <c r="S426" s="602"/>
      <c r="T426" s="602"/>
      <c r="U426" s="602"/>
      <c r="V426" s="602"/>
      <c r="W426" s="602"/>
      <c r="X426" s="602"/>
      <c r="Y426" s="602"/>
      <c r="Z426" s="602"/>
    </row>
    <row r="427" spans="1:26" ht="12.75" customHeight="1" x14ac:dyDescent="0.25">
      <c r="A427" s="602"/>
      <c r="B427" s="602"/>
      <c r="C427" s="602"/>
      <c r="D427" s="602"/>
      <c r="E427" s="602"/>
      <c r="F427" s="602"/>
      <c r="G427" s="602"/>
      <c r="H427" s="602"/>
      <c r="I427" s="602"/>
      <c r="J427" s="602"/>
      <c r="K427" s="602"/>
      <c r="L427" s="602"/>
      <c r="M427" s="602"/>
      <c r="N427" s="602"/>
      <c r="O427" s="602"/>
      <c r="P427" s="602"/>
      <c r="Q427" s="602"/>
      <c r="R427" s="602"/>
      <c r="S427" s="602"/>
      <c r="T427" s="602"/>
      <c r="U427" s="602"/>
      <c r="V427" s="602"/>
      <c r="W427" s="602"/>
      <c r="X427" s="602"/>
      <c r="Y427" s="602"/>
      <c r="Z427" s="602"/>
    </row>
    <row r="428" spans="1:26" ht="12.75" customHeight="1" x14ac:dyDescent="0.25">
      <c r="A428" s="602"/>
      <c r="B428" s="602"/>
      <c r="C428" s="602"/>
      <c r="D428" s="602"/>
      <c r="E428" s="602"/>
      <c r="F428" s="602"/>
      <c r="G428" s="602"/>
      <c r="H428" s="602"/>
      <c r="I428" s="602"/>
      <c r="J428" s="602"/>
      <c r="K428" s="602"/>
      <c r="L428" s="602"/>
      <c r="M428" s="602"/>
      <c r="N428" s="602"/>
      <c r="O428" s="602"/>
      <c r="P428" s="602"/>
      <c r="Q428" s="602"/>
      <c r="R428" s="602"/>
      <c r="S428" s="602"/>
      <c r="T428" s="602"/>
      <c r="U428" s="602"/>
      <c r="V428" s="602"/>
      <c r="W428" s="602"/>
      <c r="X428" s="602"/>
      <c r="Y428" s="602"/>
      <c r="Z428" s="602"/>
    </row>
    <row r="429" spans="1:26" ht="12.75" customHeight="1" x14ac:dyDescent="0.25">
      <c r="A429" s="602"/>
      <c r="B429" s="602"/>
      <c r="C429" s="602"/>
      <c r="D429" s="602"/>
      <c r="E429" s="602"/>
      <c r="F429" s="602"/>
      <c r="G429" s="602"/>
      <c r="H429" s="602"/>
      <c r="I429" s="602"/>
      <c r="J429" s="602"/>
      <c r="K429" s="602"/>
      <c r="L429" s="602"/>
      <c r="M429" s="602"/>
      <c r="N429" s="602"/>
      <c r="O429" s="602"/>
      <c r="P429" s="602"/>
      <c r="Q429" s="602"/>
      <c r="R429" s="602"/>
      <c r="S429" s="602"/>
      <c r="T429" s="602"/>
      <c r="U429" s="602"/>
      <c r="V429" s="602"/>
      <c r="W429" s="602"/>
      <c r="X429" s="602"/>
      <c r="Y429" s="602"/>
      <c r="Z429" s="602"/>
    </row>
    <row r="430" spans="1:26" ht="12.75" customHeight="1" x14ac:dyDescent="0.25">
      <c r="A430" s="602"/>
      <c r="B430" s="602"/>
      <c r="C430" s="602"/>
      <c r="D430" s="602"/>
      <c r="E430" s="602"/>
      <c r="F430" s="602"/>
      <c r="G430" s="602"/>
      <c r="H430" s="602"/>
      <c r="I430" s="602"/>
      <c r="J430" s="602"/>
      <c r="K430" s="602"/>
      <c r="L430" s="602"/>
      <c r="M430" s="602"/>
      <c r="N430" s="602"/>
      <c r="O430" s="602"/>
      <c r="P430" s="602"/>
      <c r="Q430" s="602"/>
      <c r="R430" s="602"/>
      <c r="S430" s="602"/>
      <c r="T430" s="602"/>
      <c r="U430" s="602"/>
      <c r="V430" s="602"/>
      <c r="W430" s="602"/>
      <c r="X430" s="602"/>
      <c r="Y430" s="602"/>
      <c r="Z430" s="602"/>
    </row>
    <row r="431" spans="1:26" ht="12.75" customHeight="1" x14ac:dyDescent="0.25">
      <c r="A431" s="602"/>
      <c r="B431" s="602"/>
      <c r="C431" s="602"/>
      <c r="D431" s="602"/>
      <c r="E431" s="602"/>
      <c r="F431" s="602"/>
      <c r="G431" s="602"/>
      <c r="H431" s="602"/>
      <c r="I431" s="602"/>
      <c r="J431" s="602"/>
      <c r="K431" s="602"/>
      <c r="L431" s="602"/>
      <c r="M431" s="602"/>
      <c r="N431" s="602"/>
      <c r="O431" s="602"/>
      <c r="P431" s="602"/>
      <c r="Q431" s="602"/>
      <c r="R431" s="602"/>
      <c r="S431" s="602"/>
      <c r="T431" s="602"/>
      <c r="U431" s="602"/>
      <c r="V431" s="602"/>
      <c r="W431" s="602"/>
      <c r="X431" s="602"/>
      <c r="Y431" s="602"/>
      <c r="Z431" s="602"/>
    </row>
    <row r="432" spans="1:26" ht="12.75" customHeight="1" x14ac:dyDescent="0.25">
      <c r="A432" s="602"/>
      <c r="B432" s="602"/>
      <c r="C432" s="602"/>
      <c r="D432" s="602"/>
      <c r="E432" s="602"/>
      <c r="F432" s="602"/>
      <c r="G432" s="602"/>
      <c r="H432" s="602"/>
      <c r="I432" s="602"/>
      <c r="J432" s="602"/>
      <c r="K432" s="602"/>
      <c r="L432" s="602"/>
      <c r="M432" s="602"/>
      <c r="N432" s="602"/>
      <c r="O432" s="602"/>
      <c r="P432" s="602"/>
      <c r="Q432" s="602"/>
      <c r="R432" s="602"/>
      <c r="S432" s="602"/>
      <c r="T432" s="602"/>
      <c r="U432" s="602"/>
      <c r="V432" s="602"/>
      <c r="W432" s="602"/>
      <c r="X432" s="602"/>
      <c r="Y432" s="602"/>
      <c r="Z432" s="602"/>
    </row>
    <row r="433" spans="1:26" ht="12.75" customHeight="1" x14ac:dyDescent="0.25">
      <c r="A433" s="602"/>
      <c r="B433" s="602"/>
      <c r="C433" s="602"/>
      <c r="D433" s="602"/>
      <c r="E433" s="602"/>
      <c r="F433" s="602"/>
      <c r="G433" s="602"/>
      <c r="H433" s="602"/>
      <c r="I433" s="602"/>
      <c r="J433" s="602"/>
      <c r="K433" s="602"/>
      <c r="L433" s="602"/>
      <c r="M433" s="602"/>
      <c r="N433" s="602"/>
      <c r="O433" s="602"/>
      <c r="P433" s="602"/>
      <c r="Q433" s="602"/>
      <c r="R433" s="602"/>
      <c r="S433" s="602"/>
      <c r="T433" s="602"/>
      <c r="U433" s="602"/>
      <c r="V433" s="602"/>
      <c r="W433" s="602"/>
      <c r="X433" s="602"/>
      <c r="Y433" s="602"/>
      <c r="Z433" s="602"/>
    </row>
    <row r="434" spans="1:26" ht="12.75" customHeight="1" x14ac:dyDescent="0.25">
      <c r="A434" s="602"/>
      <c r="B434" s="602"/>
      <c r="C434" s="602"/>
      <c r="D434" s="602"/>
      <c r="E434" s="602"/>
      <c r="F434" s="602"/>
      <c r="G434" s="602"/>
      <c r="H434" s="602"/>
      <c r="I434" s="602"/>
      <c r="J434" s="602"/>
      <c r="K434" s="602"/>
      <c r="L434" s="602"/>
      <c r="M434" s="602"/>
      <c r="N434" s="602"/>
      <c r="O434" s="602"/>
      <c r="P434" s="602"/>
      <c r="Q434" s="602"/>
      <c r="R434" s="602"/>
      <c r="S434" s="602"/>
      <c r="T434" s="602"/>
      <c r="U434" s="602"/>
      <c r="V434" s="602"/>
      <c r="W434" s="602"/>
      <c r="X434" s="602"/>
      <c r="Y434" s="602"/>
      <c r="Z434" s="602"/>
    </row>
    <row r="435" spans="1:26" ht="12.75" customHeight="1" x14ac:dyDescent="0.25">
      <c r="A435" s="602"/>
      <c r="B435" s="602"/>
      <c r="C435" s="602"/>
      <c r="D435" s="602"/>
      <c r="E435" s="602"/>
      <c r="F435" s="602"/>
      <c r="G435" s="602"/>
      <c r="H435" s="602"/>
      <c r="I435" s="602"/>
      <c r="J435" s="602"/>
      <c r="K435" s="602"/>
      <c r="L435" s="602"/>
      <c r="M435" s="602"/>
      <c r="N435" s="602"/>
      <c r="O435" s="602"/>
      <c r="P435" s="602"/>
      <c r="Q435" s="602"/>
      <c r="R435" s="602"/>
      <c r="S435" s="602"/>
      <c r="T435" s="602"/>
      <c r="U435" s="602"/>
      <c r="V435" s="602"/>
      <c r="W435" s="602"/>
      <c r="X435" s="602"/>
      <c r="Y435" s="602"/>
      <c r="Z435" s="602"/>
    </row>
    <row r="436" spans="1:26" ht="12.75" customHeight="1" x14ac:dyDescent="0.25">
      <c r="A436" s="602"/>
      <c r="B436" s="602"/>
      <c r="C436" s="602"/>
      <c r="D436" s="602"/>
      <c r="E436" s="602"/>
      <c r="F436" s="602"/>
      <c r="G436" s="602"/>
      <c r="H436" s="602"/>
      <c r="I436" s="602"/>
      <c r="J436" s="602"/>
      <c r="K436" s="602"/>
      <c r="L436" s="602"/>
      <c r="M436" s="602"/>
      <c r="N436" s="602"/>
      <c r="O436" s="602"/>
      <c r="P436" s="602"/>
      <c r="Q436" s="602"/>
      <c r="R436" s="602"/>
      <c r="S436" s="602"/>
      <c r="T436" s="602"/>
      <c r="U436" s="602"/>
      <c r="V436" s="602"/>
      <c r="W436" s="602"/>
      <c r="X436" s="602"/>
      <c r="Y436" s="602"/>
      <c r="Z436" s="602"/>
    </row>
    <row r="437" spans="1:26" ht="12.75" customHeight="1" x14ac:dyDescent="0.25">
      <c r="A437" s="602"/>
      <c r="B437" s="602"/>
      <c r="C437" s="602"/>
      <c r="D437" s="602"/>
      <c r="E437" s="602"/>
      <c r="F437" s="602"/>
      <c r="G437" s="602"/>
      <c r="H437" s="602"/>
      <c r="I437" s="602"/>
      <c r="J437" s="602"/>
      <c r="K437" s="602"/>
      <c r="L437" s="602"/>
      <c r="M437" s="602"/>
      <c r="N437" s="602"/>
      <c r="O437" s="602"/>
      <c r="P437" s="602"/>
      <c r="Q437" s="602"/>
      <c r="R437" s="602"/>
      <c r="S437" s="602"/>
      <c r="T437" s="602"/>
      <c r="U437" s="602"/>
      <c r="V437" s="602"/>
      <c r="W437" s="602"/>
      <c r="X437" s="602"/>
      <c r="Y437" s="602"/>
      <c r="Z437" s="602"/>
    </row>
    <row r="438" spans="1:26" ht="12.75" customHeight="1" x14ac:dyDescent="0.25">
      <c r="A438" s="602"/>
      <c r="B438" s="602"/>
      <c r="C438" s="602"/>
      <c r="D438" s="602"/>
      <c r="E438" s="602"/>
      <c r="F438" s="602"/>
      <c r="G438" s="602"/>
      <c r="H438" s="602"/>
      <c r="I438" s="602"/>
      <c r="J438" s="602"/>
      <c r="K438" s="602"/>
      <c r="L438" s="602"/>
      <c r="M438" s="602"/>
      <c r="N438" s="602"/>
      <c r="O438" s="602"/>
      <c r="P438" s="602"/>
      <c r="Q438" s="602"/>
      <c r="R438" s="602"/>
      <c r="S438" s="602"/>
      <c r="T438" s="602"/>
      <c r="U438" s="602"/>
      <c r="V438" s="602"/>
      <c r="W438" s="602"/>
      <c r="X438" s="602"/>
      <c r="Y438" s="602"/>
      <c r="Z438" s="602"/>
    </row>
    <row r="439" spans="1:26" ht="12.75" customHeight="1" x14ac:dyDescent="0.25">
      <c r="A439" s="602"/>
      <c r="B439" s="602"/>
      <c r="C439" s="602"/>
      <c r="D439" s="602"/>
      <c r="E439" s="602"/>
      <c r="F439" s="602"/>
      <c r="G439" s="602"/>
      <c r="H439" s="602"/>
      <c r="I439" s="602"/>
      <c r="J439" s="602"/>
      <c r="K439" s="602"/>
      <c r="L439" s="602"/>
      <c r="M439" s="602"/>
      <c r="N439" s="602"/>
      <c r="O439" s="602"/>
      <c r="P439" s="602"/>
      <c r="Q439" s="602"/>
      <c r="R439" s="602"/>
      <c r="S439" s="602"/>
      <c r="T439" s="602"/>
      <c r="U439" s="602"/>
      <c r="V439" s="602"/>
      <c r="W439" s="602"/>
      <c r="X439" s="602"/>
      <c r="Y439" s="602"/>
      <c r="Z439" s="602"/>
    </row>
    <row r="440" spans="1:26" ht="12.75" customHeight="1" x14ac:dyDescent="0.25">
      <c r="A440" s="602"/>
      <c r="B440" s="602"/>
      <c r="C440" s="602"/>
      <c r="D440" s="602"/>
      <c r="E440" s="602"/>
      <c r="F440" s="602"/>
      <c r="G440" s="602"/>
      <c r="H440" s="602"/>
      <c r="I440" s="602"/>
      <c r="J440" s="602"/>
      <c r="K440" s="602"/>
      <c r="L440" s="602"/>
      <c r="M440" s="602"/>
      <c r="N440" s="602"/>
      <c r="O440" s="602"/>
      <c r="P440" s="602"/>
      <c r="Q440" s="602"/>
      <c r="R440" s="602"/>
      <c r="S440" s="602"/>
      <c r="T440" s="602"/>
      <c r="U440" s="602"/>
      <c r="V440" s="602"/>
      <c r="W440" s="602"/>
      <c r="X440" s="602"/>
      <c r="Y440" s="602"/>
      <c r="Z440" s="602"/>
    </row>
    <row r="441" spans="1:26" ht="12.75" customHeight="1" x14ac:dyDescent="0.25">
      <c r="A441" s="602"/>
      <c r="B441" s="602"/>
      <c r="C441" s="602"/>
      <c r="D441" s="602"/>
      <c r="E441" s="602"/>
      <c r="F441" s="602"/>
      <c r="G441" s="602"/>
      <c r="H441" s="602"/>
      <c r="I441" s="602"/>
      <c r="J441" s="602"/>
      <c r="K441" s="602"/>
      <c r="L441" s="602"/>
      <c r="M441" s="602"/>
      <c r="N441" s="602"/>
      <c r="O441" s="602"/>
      <c r="P441" s="602"/>
      <c r="Q441" s="602"/>
      <c r="R441" s="602"/>
      <c r="S441" s="602"/>
      <c r="T441" s="602"/>
      <c r="U441" s="602"/>
      <c r="V441" s="602"/>
      <c r="W441" s="602"/>
      <c r="X441" s="602"/>
      <c r="Y441" s="602"/>
      <c r="Z441" s="602"/>
    </row>
    <row r="442" spans="1:26" ht="12.75" customHeight="1" x14ac:dyDescent="0.25">
      <c r="A442" s="602"/>
      <c r="B442" s="602"/>
      <c r="C442" s="602"/>
      <c r="D442" s="602"/>
      <c r="E442" s="602"/>
      <c r="F442" s="602"/>
      <c r="G442" s="602"/>
      <c r="H442" s="602"/>
      <c r="I442" s="602"/>
      <c r="J442" s="602"/>
      <c r="K442" s="602"/>
      <c r="L442" s="602"/>
      <c r="M442" s="602"/>
      <c r="N442" s="602"/>
      <c r="O442" s="602"/>
      <c r="P442" s="602"/>
      <c r="Q442" s="602"/>
      <c r="R442" s="602"/>
      <c r="S442" s="602"/>
      <c r="T442" s="602"/>
      <c r="U442" s="602"/>
      <c r="V442" s="602"/>
      <c r="W442" s="602"/>
      <c r="X442" s="602"/>
      <c r="Y442" s="602"/>
      <c r="Z442" s="602"/>
    </row>
    <row r="443" spans="1:26" ht="12.75" customHeight="1" x14ac:dyDescent="0.25">
      <c r="A443" s="602"/>
      <c r="B443" s="602"/>
      <c r="C443" s="602"/>
      <c r="D443" s="602"/>
      <c r="E443" s="602"/>
      <c r="F443" s="602"/>
      <c r="G443" s="602"/>
      <c r="H443" s="602"/>
      <c r="I443" s="602"/>
      <c r="J443" s="602"/>
      <c r="K443" s="602"/>
      <c r="L443" s="602"/>
      <c r="M443" s="602"/>
      <c r="N443" s="602"/>
      <c r="O443" s="602"/>
      <c r="P443" s="602"/>
      <c r="Q443" s="602"/>
      <c r="R443" s="602"/>
      <c r="S443" s="602"/>
      <c r="T443" s="602"/>
      <c r="U443" s="602"/>
      <c r="V443" s="602"/>
      <c r="W443" s="602"/>
      <c r="X443" s="602"/>
      <c r="Y443" s="602"/>
      <c r="Z443" s="602"/>
    </row>
    <row r="444" spans="1:26" ht="12.75" customHeight="1" x14ac:dyDescent="0.25">
      <c r="A444" s="602"/>
      <c r="B444" s="602"/>
      <c r="C444" s="602"/>
      <c r="D444" s="602"/>
      <c r="E444" s="602"/>
      <c r="F444" s="602"/>
      <c r="G444" s="602"/>
      <c r="H444" s="602"/>
      <c r="I444" s="602"/>
      <c r="J444" s="602"/>
      <c r="K444" s="602"/>
      <c r="L444" s="602"/>
      <c r="M444" s="602"/>
      <c r="N444" s="602"/>
      <c r="O444" s="602"/>
      <c r="P444" s="602"/>
      <c r="Q444" s="602"/>
      <c r="R444" s="602"/>
      <c r="S444" s="602"/>
      <c r="T444" s="602"/>
      <c r="U444" s="602"/>
      <c r="V444" s="602"/>
      <c r="W444" s="602"/>
      <c r="X444" s="602"/>
      <c r="Y444" s="602"/>
      <c r="Z444" s="602"/>
    </row>
    <row r="445" spans="1:26" ht="12.75" customHeight="1" x14ac:dyDescent="0.25">
      <c r="A445" s="602"/>
      <c r="B445" s="602"/>
      <c r="C445" s="602"/>
      <c r="D445" s="602"/>
      <c r="E445" s="602"/>
      <c r="F445" s="602"/>
      <c r="G445" s="602"/>
      <c r="H445" s="602"/>
      <c r="I445" s="602"/>
      <c r="J445" s="602"/>
      <c r="K445" s="602"/>
      <c r="L445" s="602"/>
      <c r="M445" s="602"/>
      <c r="N445" s="602"/>
      <c r="O445" s="602"/>
      <c r="P445" s="602"/>
      <c r="Q445" s="602"/>
      <c r="R445" s="602"/>
      <c r="S445" s="602"/>
      <c r="T445" s="602"/>
      <c r="U445" s="602"/>
      <c r="V445" s="602"/>
      <c r="W445" s="602"/>
      <c r="X445" s="602"/>
      <c r="Y445" s="602"/>
      <c r="Z445" s="602"/>
    </row>
    <row r="446" spans="1:26" ht="12.75" customHeight="1" x14ac:dyDescent="0.25">
      <c r="A446" s="602"/>
      <c r="B446" s="602"/>
      <c r="C446" s="602"/>
      <c r="D446" s="602"/>
      <c r="E446" s="602"/>
      <c r="F446" s="602"/>
      <c r="G446" s="602"/>
      <c r="H446" s="602"/>
      <c r="I446" s="602"/>
      <c r="J446" s="602"/>
      <c r="K446" s="602"/>
      <c r="L446" s="602"/>
      <c r="M446" s="602"/>
      <c r="N446" s="602"/>
      <c r="O446" s="602"/>
      <c r="P446" s="602"/>
      <c r="Q446" s="602"/>
      <c r="R446" s="602"/>
      <c r="S446" s="602"/>
      <c r="T446" s="602"/>
      <c r="U446" s="602"/>
      <c r="V446" s="602"/>
      <c r="W446" s="602"/>
      <c r="X446" s="602"/>
      <c r="Y446" s="602"/>
      <c r="Z446" s="602"/>
    </row>
    <row r="447" spans="1:26" ht="12.75" customHeight="1" x14ac:dyDescent="0.25">
      <c r="A447" s="602"/>
      <c r="B447" s="602"/>
      <c r="C447" s="602"/>
      <c r="D447" s="602"/>
      <c r="E447" s="602"/>
      <c r="F447" s="602"/>
      <c r="G447" s="602"/>
      <c r="H447" s="602"/>
      <c r="I447" s="602"/>
      <c r="J447" s="602"/>
      <c r="K447" s="602"/>
      <c r="L447" s="602"/>
      <c r="M447" s="602"/>
      <c r="N447" s="602"/>
      <c r="O447" s="602"/>
      <c r="P447" s="602"/>
      <c r="Q447" s="602"/>
      <c r="R447" s="602"/>
      <c r="S447" s="602"/>
      <c r="T447" s="602"/>
      <c r="U447" s="602"/>
      <c r="V447" s="602"/>
      <c r="W447" s="602"/>
      <c r="X447" s="602"/>
      <c r="Y447" s="602"/>
      <c r="Z447" s="602"/>
    </row>
    <row r="448" spans="1:26" ht="12.75" customHeight="1" x14ac:dyDescent="0.25">
      <c r="A448" s="602"/>
      <c r="B448" s="602"/>
      <c r="C448" s="602"/>
      <c r="D448" s="602"/>
      <c r="E448" s="602"/>
      <c r="F448" s="602"/>
      <c r="G448" s="602"/>
      <c r="H448" s="602"/>
      <c r="I448" s="602"/>
      <c r="J448" s="602"/>
      <c r="K448" s="602"/>
      <c r="L448" s="602"/>
      <c r="M448" s="602"/>
      <c r="N448" s="602"/>
      <c r="O448" s="602"/>
      <c r="P448" s="602"/>
      <c r="Q448" s="602"/>
      <c r="R448" s="602"/>
      <c r="S448" s="602"/>
      <c r="T448" s="602"/>
      <c r="U448" s="602"/>
      <c r="V448" s="602"/>
      <c r="W448" s="602"/>
      <c r="X448" s="602"/>
      <c r="Y448" s="602"/>
      <c r="Z448" s="602"/>
    </row>
    <row r="449" spans="1:26" ht="12.75" customHeight="1" x14ac:dyDescent="0.25">
      <c r="A449" s="602"/>
      <c r="B449" s="602"/>
      <c r="C449" s="602"/>
      <c r="D449" s="602"/>
      <c r="E449" s="602"/>
      <c r="F449" s="602"/>
      <c r="G449" s="602"/>
      <c r="H449" s="602"/>
      <c r="I449" s="602"/>
      <c r="J449" s="602"/>
      <c r="K449" s="602"/>
      <c r="L449" s="602"/>
      <c r="M449" s="602"/>
      <c r="N449" s="602"/>
      <c r="O449" s="602"/>
      <c r="P449" s="602"/>
      <c r="Q449" s="602"/>
      <c r="R449" s="602"/>
      <c r="S449" s="602"/>
      <c r="T449" s="602"/>
      <c r="U449" s="602"/>
      <c r="V449" s="602"/>
      <c r="W449" s="602"/>
      <c r="X449" s="602"/>
      <c r="Y449" s="602"/>
      <c r="Z449" s="602"/>
    </row>
    <row r="450" spans="1:26" ht="12.75" customHeight="1" x14ac:dyDescent="0.25">
      <c r="A450" s="602"/>
      <c r="B450" s="602"/>
      <c r="C450" s="602"/>
      <c r="D450" s="602"/>
      <c r="E450" s="602"/>
      <c r="F450" s="602"/>
      <c r="G450" s="602"/>
      <c r="H450" s="602"/>
      <c r="I450" s="602"/>
      <c r="J450" s="602"/>
      <c r="K450" s="602"/>
      <c r="L450" s="602"/>
      <c r="M450" s="602"/>
      <c r="N450" s="602"/>
      <c r="O450" s="602"/>
      <c r="P450" s="602"/>
      <c r="Q450" s="602"/>
      <c r="R450" s="602"/>
      <c r="S450" s="602"/>
      <c r="T450" s="602"/>
      <c r="U450" s="602"/>
      <c r="V450" s="602"/>
      <c r="W450" s="602"/>
      <c r="X450" s="602"/>
      <c r="Y450" s="602"/>
      <c r="Z450" s="602"/>
    </row>
    <row r="451" spans="1:26" ht="12.75" customHeight="1" x14ac:dyDescent="0.25">
      <c r="A451" s="602"/>
      <c r="B451" s="602"/>
      <c r="C451" s="602"/>
      <c r="D451" s="602"/>
      <c r="E451" s="602"/>
      <c r="F451" s="602"/>
      <c r="G451" s="602"/>
      <c r="H451" s="602"/>
      <c r="I451" s="602"/>
      <c r="J451" s="602"/>
      <c r="K451" s="602"/>
      <c r="L451" s="602"/>
      <c r="M451" s="602"/>
      <c r="N451" s="602"/>
      <c r="O451" s="602"/>
      <c r="P451" s="602"/>
      <c r="Q451" s="602"/>
      <c r="R451" s="602"/>
      <c r="S451" s="602"/>
      <c r="T451" s="602"/>
      <c r="U451" s="602"/>
      <c r="V451" s="602"/>
      <c r="W451" s="602"/>
      <c r="X451" s="602"/>
      <c r="Y451" s="602"/>
      <c r="Z451" s="602"/>
    </row>
    <row r="452" spans="1:26" ht="12.75" customHeight="1" x14ac:dyDescent="0.25">
      <c r="A452" s="602"/>
      <c r="B452" s="602"/>
      <c r="C452" s="602"/>
      <c r="D452" s="602"/>
      <c r="E452" s="602"/>
      <c r="F452" s="602"/>
      <c r="G452" s="602"/>
      <c r="H452" s="602"/>
      <c r="I452" s="602"/>
      <c r="J452" s="602"/>
      <c r="K452" s="602"/>
      <c r="L452" s="602"/>
      <c r="M452" s="602"/>
      <c r="N452" s="602"/>
      <c r="O452" s="602"/>
      <c r="P452" s="602"/>
      <c r="Q452" s="602"/>
      <c r="R452" s="602"/>
      <c r="S452" s="602"/>
      <c r="T452" s="602"/>
      <c r="U452" s="602"/>
      <c r="V452" s="602"/>
      <c r="W452" s="602"/>
      <c r="X452" s="602"/>
      <c r="Y452" s="602"/>
      <c r="Z452" s="602"/>
    </row>
    <row r="453" spans="1:26" ht="12.75" customHeight="1" x14ac:dyDescent="0.25">
      <c r="A453" s="602"/>
      <c r="B453" s="602"/>
      <c r="C453" s="602"/>
      <c r="D453" s="602"/>
      <c r="E453" s="602"/>
      <c r="F453" s="602"/>
      <c r="G453" s="602"/>
      <c r="H453" s="602"/>
      <c r="I453" s="602"/>
      <c r="J453" s="602"/>
      <c r="K453" s="602"/>
      <c r="L453" s="602"/>
      <c r="M453" s="602"/>
      <c r="N453" s="602"/>
      <c r="O453" s="602"/>
      <c r="P453" s="602"/>
      <c r="Q453" s="602"/>
      <c r="R453" s="602"/>
      <c r="S453" s="602"/>
      <c r="T453" s="602"/>
      <c r="U453" s="602"/>
      <c r="V453" s="602"/>
      <c r="W453" s="602"/>
      <c r="X453" s="602"/>
      <c r="Y453" s="602"/>
      <c r="Z453" s="602"/>
    </row>
    <row r="454" spans="1:26" ht="12.75" customHeight="1" x14ac:dyDescent="0.25">
      <c r="A454" s="602"/>
      <c r="B454" s="602"/>
      <c r="C454" s="602"/>
      <c r="D454" s="602"/>
      <c r="E454" s="602"/>
      <c r="F454" s="602"/>
      <c r="G454" s="602"/>
      <c r="H454" s="602"/>
      <c r="I454" s="602"/>
      <c r="J454" s="602"/>
      <c r="K454" s="602"/>
      <c r="L454" s="602"/>
      <c r="M454" s="602"/>
      <c r="N454" s="602"/>
      <c r="O454" s="602"/>
      <c r="P454" s="602"/>
      <c r="Q454" s="602"/>
      <c r="R454" s="602"/>
      <c r="S454" s="602"/>
      <c r="T454" s="602"/>
      <c r="U454" s="602"/>
      <c r="V454" s="602"/>
      <c r="W454" s="602"/>
      <c r="X454" s="602"/>
      <c r="Y454" s="602"/>
      <c r="Z454" s="602"/>
    </row>
    <row r="455" spans="1:26" ht="12.75" customHeight="1" x14ac:dyDescent="0.25">
      <c r="A455" s="602"/>
      <c r="B455" s="602"/>
      <c r="C455" s="602"/>
      <c r="D455" s="602"/>
      <c r="E455" s="602"/>
      <c r="F455" s="602"/>
      <c r="G455" s="602"/>
      <c r="H455" s="602"/>
      <c r="I455" s="602"/>
      <c r="J455" s="602"/>
      <c r="K455" s="602"/>
      <c r="L455" s="602"/>
      <c r="M455" s="602"/>
      <c r="N455" s="602"/>
      <c r="O455" s="602"/>
      <c r="P455" s="602"/>
      <c r="Q455" s="602"/>
      <c r="R455" s="602"/>
      <c r="S455" s="602"/>
      <c r="T455" s="602"/>
      <c r="U455" s="602"/>
      <c r="V455" s="602"/>
      <c r="W455" s="602"/>
      <c r="X455" s="602"/>
      <c r="Y455" s="602"/>
      <c r="Z455" s="602"/>
    </row>
    <row r="456" spans="1:26" ht="12.75" customHeight="1" x14ac:dyDescent="0.25">
      <c r="A456" s="602"/>
      <c r="B456" s="602"/>
      <c r="C456" s="602"/>
      <c r="D456" s="602"/>
      <c r="E456" s="602"/>
      <c r="F456" s="602"/>
      <c r="G456" s="602"/>
      <c r="H456" s="602"/>
      <c r="I456" s="602"/>
      <c r="J456" s="602"/>
      <c r="K456" s="602"/>
      <c r="L456" s="602"/>
      <c r="M456" s="602"/>
      <c r="N456" s="602"/>
      <c r="O456" s="602"/>
      <c r="P456" s="602"/>
      <c r="Q456" s="602"/>
      <c r="R456" s="602"/>
      <c r="S456" s="602"/>
      <c r="T456" s="602"/>
      <c r="U456" s="602"/>
      <c r="V456" s="602"/>
      <c r="W456" s="602"/>
      <c r="X456" s="602"/>
      <c r="Y456" s="602"/>
      <c r="Z456" s="602"/>
    </row>
    <row r="457" spans="1:26" ht="12.75" customHeight="1" x14ac:dyDescent="0.25">
      <c r="A457" s="602"/>
      <c r="B457" s="602"/>
      <c r="C457" s="602"/>
      <c r="D457" s="602"/>
      <c r="E457" s="602"/>
      <c r="F457" s="602"/>
      <c r="G457" s="602"/>
      <c r="H457" s="602"/>
      <c r="I457" s="602"/>
      <c r="J457" s="602"/>
      <c r="K457" s="602"/>
      <c r="L457" s="602"/>
      <c r="M457" s="602"/>
      <c r="N457" s="602"/>
      <c r="O457" s="602"/>
      <c r="P457" s="602"/>
      <c r="Q457" s="602"/>
      <c r="R457" s="602"/>
      <c r="S457" s="602"/>
      <c r="T457" s="602"/>
      <c r="U457" s="602"/>
      <c r="V457" s="602"/>
      <c r="W457" s="602"/>
      <c r="X457" s="602"/>
      <c r="Y457" s="602"/>
      <c r="Z457" s="602"/>
    </row>
    <row r="458" spans="1:26" ht="12.75" customHeight="1" x14ac:dyDescent="0.25">
      <c r="A458" s="602"/>
      <c r="B458" s="602"/>
      <c r="C458" s="602"/>
      <c r="D458" s="602"/>
      <c r="E458" s="602"/>
      <c r="F458" s="602"/>
      <c r="G458" s="602"/>
      <c r="H458" s="602"/>
      <c r="I458" s="602"/>
      <c r="J458" s="602"/>
      <c r="K458" s="602"/>
      <c r="L458" s="602"/>
      <c r="M458" s="602"/>
      <c r="N458" s="602"/>
      <c r="O458" s="602"/>
      <c r="P458" s="602"/>
      <c r="Q458" s="602"/>
      <c r="R458" s="602"/>
      <c r="S458" s="602"/>
      <c r="T458" s="602"/>
      <c r="U458" s="602"/>
      <c r="V458" s="602"/>
      <c r="W458" s="602"/>
      <c r="X458" s="602"/>
      <c r="Y458" s="602"/>
      <c r="Z458" s="602"/>
    </row>
    <row r="459" spans="1:26" ht="12.75" customHeight="1" x14ac:dyDescent="0.25">
      <c r="A459" s="602"/>
      <c r="B459" s="602"/>
      <c r="C459" s="602"/>
      <c r="D459" s="602"/>
      <c r="E459" s="602"/>
      <c r="F459" s="602"/>
      <c r="G459" s="602"/>
      <c r="H459" s="602"/>
      <c r="I459" s="602"/>
      <c r="J459" s="602"/>
      <c r="K459" s="602"/>
      <c r="L459" s="602"/>
      <c r="M459" s="602"/>
      <c r="N459" s="602"/>
      <c r="O459" s="602"/>
      <c r="P459" s="602"/>
      <c r="Q459" s="602"/>
      <c r="R459" s="602"/>
      <c r="S459" s="602"/>
      <c r="T459" s="602"/>
      <c r="U459" s="602"/>
      <c r="V459" s="602"/>
      <c r="W459" s="602"/>
      <c r="X459" s="602"/>
      <c r="Y459" s="602"/>
      <c r="Z459" s="602"/>
    </row>
    <row r="460" spans="1:26" ht="12.75" customHeight="1" x14ac:dyDescent="0.25">
      <c r="A460" s="602"/>
      <c r="B460" s="602"/>
      <c r="C460" s="602"/>
      <c r="D460" s="602"/>
      <c r="E460" s="602"/>
      <c r="F460" s="602"/>
      <c r="G460" s="602"/>
      <c r="H460" s="602"/>
      <c r="I460" s="602"/>
      <c r="J460" s="602"/>
      <c r="K460" s="602"/>
      <c r="L460" s="602"/>
      <c r="M460" s="602"/>
      <c r="N460" s="602"/>
      <c r="O460" s="602"/>
      <c r="P460" s="602"/>
      <c r="Q460" s="602"/>
      <c r="R460" s="602"/>
      <c r="S460" s="602"/>
      <c r="T460" s="602"/>
      <c r="U460" s="602"/>
      <c r="V460" s="602"/>
      <c r="W460" s="602"/>
      <c r="X460" s="602"/>
      <c r="Y460" s="602"/>
      <c r="Z460" s="602"/>
    </row>
    <row r="461" spans="1:26" ht="12.75" customHeight="1" x14ac:dyDescent="0.25">
      <c r="A461" s="602"/>
      <c r="B461" s="602"/>
      <c r="C461" s="602"/>
      <c r="D461" s="602"/>
      <c r="E461" s="602"/>
      <c r="F461" s="602"/>
      <c r="G461" s="602"/>
      <c r="H461" s="602"/>
      <c r="I461" s="602"/>
      <c r="J461" s="602"/>
      <c r="K461" s="602"/>
      <c r="L461" s="602"/>
      <c r="M461" s="602"/>
      <c r="N461" s="602"/>
      <c r="O461" s="602"/>
      <c r="P461" s="602"/>
      <c r="Q461" s="602"/>
      <c r="R461" s="602"/>
      <c r="S461" s="602"/>
      <c r="T461" s="602"/>
      <c r="U461" s="602"/>
      <c r="V461" s="602"/>
      <c r="W461" s="602"/>
      <c r="X461" s="602"/>
      <c r="Y461" s="602"/>
      <c r="Z461" s="602"/>
    </row>
    <row r="462" spans="1:26" ht="12.75" customHeight="1" x14ac:dyDescent="0.25">
      <c r="A462" s="602"/>
      <c r="B462" s="602"/>
      <c r="C462" s="602"/>
      <c r="D462" s="602"/>
      <c r="E462" s="602"/>
      <c r="F462" s="602"/>
      <c r="G462" s="602"/>
      <c r="H462" s="602"/>
      <c r="I462" s="602"/>
      <c r="J462" s="602"/>
      <c r="K462" s="602"/>
      <c r="L462" s="602"/>
      <c r="M462" s="602"/>
      <c r="N462" s="602"/>
      <c r="O462" s="602"/>
      <c r="P462" s="602"/>
      <c r="Q462" s="602"/>
      <c r="R462" s="602"/>
      <c r="S462" s="602"/>
      <c r="T462" s="602"/>
      <c r="U462" s="602"/>
      <c r="V462" s="602"/>
      <c r="W462" s="602"/>
      <c r="X462" s="602"/>
      <c r="Y462" s="602"/>
      <c r="Z462" s="602"/>
    </row>
    <row r="463" spans="1:26" ht="12.75" customHeight="1" x14ac:dyDescent="0.25">
      <c r="A463" s="602"/>
      <c r="B463" s="602"/>
      <c r="C463" s="602"/>
      <c r="D463" s="602"/>
      <c r="E463" s="602"/>
      <c r="F463" s="602"/>
      <c r="G463" s="602"/>
      <c r="H463" s="602"/>
      <c r="I463" s="602"/>
      <c r="J463" s="602"/>
      <c r="K463" s="602"/>
      <c r="L463" s="602"/>
      <c r="M463" s="602"/>
      <c r="N463" s="602"/>
      <c r="O463" s="602"/>
      <c r="P463" s="602"/>
      <c r="Q463" s="602"/>
      <c r="R463" s="602"/>
      <c r="S463" s="602"/>
      <c r="T463" s="602"/>
      <c r="U463" s="602"/>
      <c r="V463" s="602"/>
      <c r="W463" s="602"/>
      <c r="X463" s="602"/>
      <c r="Y463" s="602"/>
      <c r="Z463" s="602"/>
    </row>
    <row r="464" spans="1:26" ht="12.75" customHeight="1" x14ac:dyDescent="0.25">
      <c r="A464" s="602"/>
      <c r="B464" s="602"/>
      <c r="C464" s="602"/>
      <c r="D464" s="602"/>
      <c r="E464" s="602"/>
      <c r="F464" s="602"/>
      <c r="G464" s="602"/>
      <c r="H464" s="602"/>
      <c r="I464" s="602"/>
      <c r="J464" s="602"/>
      <c r="K464" s="602"/>
      <c r="L464" s="602"/>
      <c r="M464" s="602"/>
      <c r="N464" s="602"/>
      <c r="O464" s="602"/>
      <c r="P464" s="602"/>
      <c r="Q464" s="602"/>
      <c r="R464" s="602"/>
      <c r="S464" s="602"/>
      <c r="T464" s="602"/>
      <c r="U464" s="602"/>
      <c r="V464" s="602"/>
      <c r="W464" s="602"/>
      <c r="X464" s="602"/>
      <c r="Y464" s="602"/>
      <c r="Z464" s="602"/>
    </row>
    <row r="465" spans="1:26" ht="12.75" customHeight="1" x14ac:dyDescent="0.25">
      <c r="A465" s="602"/>
      <c r="B465" s="602"/>
      <c r="C465" s="602"/>
      <c r="D465" s="602"/>
      <c r="E465" s="602"/>
      <c r="F465" s="602"/>
      <c r="G465" s="602"/>
      <c r="H465" s="602"/>
      <c r="I465" s="602"/>
      <c r="J465" s="602"/>
      <c r="K465" s="602"/>
      <c r="L465" s="602"/>
      <c r="M465" s="602"/>
      <c r="N465" s="602"/>
      <c r="O465" s="602"/>
      <c r="P465" s="602"/>
      <c r="Q465" s="602"/>
      <c r="R465" s="602"/>
      <c r="S465" s="602"/>
      <c r="T465" s="602"/>
      <c r="U465" s="602"/>
      <c r="V465" s="602"/>
      <c r="W465" s="602"/>
      <c r="X465" s="602"/>
      <c r="Y465" s="602"/>
      <c r="Z465" s="602"/>
    </row>
    <row r="466" spans="1:26" ht="12.75" customHeight="1" x14ac:dyDescent="0.25">
      <c r="A466" s="602"/>
      <c r="B466" s="602"/>
      <c r="C466" s="602"/>
      <c r="D466" s="602"/>
      <c r="E466" s="602"/>
      <c r="F466" s="602"/>
      <c r="G466" s="602"/>
      <c r="H466" s="602"/>
      <c r="I466" s="602"/>
      <c r="J466" s="602"/>
      <c r="K466" s="602"/>
      <c r="L466" s="602"/>
      <c r="M466" s="602"/>
      <c r="N466" s="602"/>
      <c r="O466" s="602"/>
      <c r="P466" s="602"/>
      <c r="Q466" s="602"/>
      <c r="R466" s="602"/>
      <c r="S466" s="602"/>
      <c r="T466" s="602"/>
      <c r="U466" s="602"/>
      <c r="V466" s="602"/>
      <c r="W466" s="602"/>
      <c r="X466" s="602"/>
      <c r="Y466" s="602"/>
      <c r="Z466" s="602"/>
    </row>
    <row r="467" spans="1:26" ht="12.75" customHeight="1" x14ac:dyDescent="0.25">
      <c r="A467" s="602"/>
      <c r="B467" s="602"/>
      <c r="C467" s="602"/>
      <c r="D467" s="602"/>
      <c r="E467" s="602"/>
      <c r="F467" s="602"/>
      <c r="G467" s="602"/>
      <c r="H467" s="602"/>
      <c r="I467" s="602"/>
      <c r="J467" s="602"/>
      <c r="K467" s="602"/>
      <c r="L467" s="602"/>
      <c r="M467" s="602"/>
      <c r="N467" s="602"/>
      <c r="O467" s="602"/>
      <c r="P467" s="602"/>
      <c r="Q467" s="602"/>
      <c r="R467" s="602"/>
      <c r="S467" s="602"/>
      <c r="T467" s="602"/>
      <c r="U467" s="602"/>
      <c r="V467" s="602"/>
      <c r="W467" s="602"/>
      <c r="X467" s="602"/>
      <c r="Y467" s="602"/>
      <c r="Z467" s="602"/>
    </row>
    <row r="468" spans="1:26" ht="12.75" customHeight="1" x14ac:dyDescent="0.25">
      <c r="A468" s="602"/>
      <c r="B468" s="602"/>
      <c r="C468" s="602"/>
      <c r="D468" s="602"/>
      <c r="E468" s="602"/>
      <c r="F468" s="602"/>
      <c r="G468" s="602"/>
      <c r="H468" s="602"/>
      <c r="I468" s="602"/>
      <c r="J468" s="602"/>
      <c r="K468" s="602"/>
      <c r="L468" s="602"/>
      <c r="M468" s="602"/>
      <c r="N468" s="602"/>
      <c r="O468" s="602"/>
      <c r="P468" s="602"/>
      <c r="Q468" s="602"/>
      <c r="R468" s="602"/>
      <c r="S468" s="602"/>
      <c r="T468" s="602"/>
      <c r="U468" s="602"/>
      <c r="V468" s="602"/>
      <c r="W468" s="602"/>
      <c r="X468" s="602"/>
      <c r="Y468" s="602"/>
      <c r="Z468" s="602"/>
    </row>
    <row r="469" spans="1:26" ht="12.75" customHeight="1" x14ac:dyDescent="0.25">
      <c r="A469" s="602"/>
      <c r="B469" s="602"/>
      <c r="C469" s="602"/>
      <c r="D469" s="602"/>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row>
    <row r="470" spans="1:26" ht="12.75" customHeight="1" x14ac:dyDescent="0.25">
      <c r="A470" s="602"/>
      <c r="B470" s="602"/>
      <c r="C470" s="602"/>
      <c r="D470" s="602"/>
      <c r="E470" s="602"/>
      <c r="F470" s="602"/>
      <c r="G470" s="602"/>
      <c r="H470" s="602"/>
      <c r="I470" s="602"/>
      <c r="J470" s="602"/>
      <c r="K470" s="602"/>
      <c r="L470" s="602"/>
      <c r="M470" s="602"/>
      <c r="N470" s="602"/>
      <c r="O470" s="602"/>
      <c r="P470" s="602"/>
      <c r="Q470" s="602"/>
      <c r="R470" s="602"/>
      <c r="S470" s="602"/>
      <c r="T470" s="602"/>
      <c r="U470" s="602"/>
      <c r="V470" s="602"/>
      <c r="W470" s="602"/>
      <c r="X470" s="602"/>
      <c r="Y470" s="602"/>
      <c r="Z470" s="602"/>
    </row>
    <row r="471" spans="1:26" ht="12.75" customHeight="1" x14ac:dyDescent="0.25">
      <c r="A471" s="602"/>
      <c r="B471" s="602"/>
      <c r="C471" s="602"/>
      <c r="D471" s="602"/>
      <c r="E471" s="602"/>
      <c r="F471" s="602"/>
      <c r="G471" s="602"/>
      <c r="H471" s="602"/>
      <c r="I471" s="602"/>
      <c r="J471" s="602"/>
      <c r="K471" s="602"/>
      <c r="L471" s="602"/>
      <c r="M471" s="602"/>
      <c r="N471" s="602"/>
      <c r="O471" s="602"/>
      <c r="P471" s="602"/>
      <c r="Q471" s="602"/>
      <c r="R471" s="602"/>
      <c r="S471" s="602"/>
      <c r="T471" s="602"/>
      <c r="U471" s="602"/>
      <c r="V471" s="602"/>
      <c r="W471" s="602"/>
      <c r="X471" s="602"/>
      <c r="Y471" s="602"/>
      <c r="Z471" s="602"/>
    </row>
    <row r="472" spans="1:26" ht="12.75" customHeight="1" x14ac:dyDescent="0.25">
      <c r="A472" s="602"/>
      <c r="B472" s="602"/>
      <c r="C472" s="602"/>
      <c r="D472" s="602"/>
      <c r="E472" s="602"/>
      <c r="F472" s="602"/>
      <c r="G472" s="602"/>
      <c r="H472" s="602"/>
      <c r="I472" s="602"/>
      <c r="J472" s="602"/>
      <c r="K472" s="602"/>
      <c r="L472" s="602"/>
      <c r="M472" s="602"/>
      <c r="N472" s="602"/>
      <c r="O472" s="602"/>
      <c r="P472" s="602"/>
      <c r="Q472" s="602"/>
      <c r="R472" s="602"/>
      <c r="S472" s="602"/>
      <c r="T472" s="602"/>
      <c r="U472" s="602"/>
      <c r="V472" s="602"/>
      <c r="W472" s="602"/>
      <c r="X472" s="602"/>
      <c r="Y472" s="602"/>
      <c r="Z472" s="602"/>
    </row>
    <row r="473" spans="1:26" ht="12.75" customHeight="1" x14ac:dyDescent="0.25">
      <c r="A473" s="602"/>
      <c r="B473" s="602"/>
      <c r="C473" s="602"/>
      <c r="D473" s="602"/>
      <c r="E473" s="602"/>
      <c r="F473" s="602"/>
      <c r="G473" s="602"/>
      <c r="H473" s="602"/>
      <c r="I473" s="602"/>
      <c r="J473" s="602"/>
      <c r="K473" s="602"/>
      <c r="L473" s="602"/>
      <c r="M473" s="602"/>
      <c r="N473" s="602"/>
      <c r="O473" s="602"/>
      <c r="P473" s="602"/>
      <c r="Q473" s="602"/>
      <c r="R473" s="602"/>
      <c r="S473" s="602"/>
      <c r="T473" s="602"/>
      <c r="U473" s="602"/>
      <c r="V473" s="602"/>
      <c r="W473" s="602"/>
      <c r="X473" s="602"/>
      <c r="Y473" s="602"/>
      <c r="Z473" s="602"/>
    </row>
    <row r="474" spans="1:26" ht="12.75" customHeight="1" x14ac:dyDescent="0.25">
      <c r="A474" s="602"/>
      <c r="B474" s="602"/>
      <c r="C474" s="602"/>
      <c r="D474" s="602"/>
      <c r="E474" s="602"/>
      <c r="F474" s="602"/>
      <c r="G474" s="602"/>
      <c r="H474" s="602"/>
      <c r="I474" s="602"/>
      <c r="J474" s="602"/>
      <c r="K474" s="602"/>
      <c r="L474" s="602"/>
      <c r="M474" s="602"/>
      <c r="N474" s="602"/>
      <c r="O474" s="602"/>
      <c r="P474" s="602"/>
      <c r="Q474" s="602"/>
      <c r="R474" s="602"/>
      <c r="S474" s="602"/>
      <c r="T474" s="602"/>
      <c r="U474" s="602"/>
      <c r="V474" s="602"/>
      <c r="W474" s="602"/>
      <c r="X474" s="602"/>
      <c r="Y474" s="602"/>
      <c r="Z474" s="602"/>
    </row>
    <row r="475" spans="1:26" ht="12.75" customHeight="1" x14ac:dyDescent="0.25">
      <c r="A475" s="602"/>
      <c r="B475" s="602"/>
      <c r="C475" s="602"/>
      <c r="D475" s="602"/>
      <c r="E475" s="602"/>
      <c r="F475" s="602"/>
      <c r="G475" s="602"/>
      <c r="H475" s="602"/>
      <c r="I475" s="602"/>
      <c r="J475" s="602"/>
      <c r="K475" s="602"/>
      <c r="L475" s="602"/>
      <c r="M475" s="602"/>
      <c r="N475" s="602"/>
      <c r="O475" s="602"/>
      <c r="P475" s="602"/>
      <c r="Q475" s="602"/>
      <c r="R475" s="602"/>
      <c r="S475" s="602"/>
      <c r="T475" s="602"/>
      <c r="U475" s="602"/>
      <c r="V475" s="602"/>
      <c r="W475" s="602"/>
      <c r="X475" s="602"/>
      <c r="Y475" s="602"/>
      <c r="Z475" s="602"/>
    </row>
    <row r="476" spans="1:26" ht="12.75" customHeight="1" x14ac:dyDescent="0.25">
      <c r="A476" s="602"/>
      <c r="B476" s="602"/>
      <c r="C476" s="602"/>
      <c r="D476" s="602"/>
      <c r="E476" s="602"/>
      <c r="F476" s="602"/>
      <c r="G476" s="602"/>
      <c r="H476" s="602"/>
      <c r="I476" s="602"/>
      <c r="J476" s="602"/>
      <c r="K476" s="602"/>
      <c r="L476" s="602"/>
      <c r="M476" s="602"/>
      <c r="N476" s="602"/>
      <c r="O476" s="602"/>
      <c r="P476" s="602"/>
      <c r="Q476" s="602"/>
      <c r="R476" s="602"/>
      <c r="S476" s="602"/>
      <c r="T476" s="602"/>
      <c r="U476" s="602"/>
      <c r="V476" s="602"/>
      <c r="W476" s="602"/>
      <c r="X476" s="602"/>
      <c r="Y476" s="602"/>
      <c r="Z476" s="602"/>
    </row>
    <row r="477" spans="1:26" ht="12.75" customHeight="1" x14ac:dyDescent="0.25">
      <c r="A477" s="602"/>
      <c r="B477" s="602"/>
      <c r="C477" s="602"/>
      <c r="D477" s="602"/>
      <c r="E477" s="602"/>
      <c r="F477" s="602"/>
      <c r="G477" s="602"/>
      <c r="H477" s="602"/>
      <c r="I477" s="602"/>
      <c r="J477" s="602"/>
      <c r="K477" s="602"/>
      <c r="L477" s="602"/>
      <c r="M477" s="602"/>
      <c r="N477" s="602"/>
      <c r="O477" s="602"/>
      <c r="P477" s="602"/>
      <c r="Q477" s="602"/>
      <c r="R477" s="602"/>
      <c r="S477" s="602"/>
      <c r="T477" s="602"/>
      <c r="U477" s="602"/>
      <c r="V477" s="602"/>
      <c r="W477" s="602"/>
      <c r="X477" s="602"/>
      <c r="Y477" s="602"/>
      <c r="Z477" s="602"/>
    </row>
    <row r="478" spans="1:26" ht="12.75" customHeight="1" x14ac:dyDescent="0.25">
      <c r="A478" s="602"/>
      <c r="B478" s="602"/>
      <c r="C478" s="602"/>
      <c r="D478" s="602"/>
      <c r="E478" s="602"/>
      <c r="F478" s="602"/>
      <c r="G478" s="602"/>
      <c r="H478" s="602"/>
      <c r="I478" s="602"/>
      <c r="J478" s="602"/>
      <c r="K478" s="602"/>
      <c r="L478" s="602"/>
      <c r="M478" s="602"/>
      <c r="N478" s="602"/>
      <c r="O478" s="602"/>
      <c r="P478" s="602"/>
      <c r="Q478" s="602"/>
      <c r="R478" s="602"/>
      <c r="S478" s="602"/>
      <c r="T478" s="602"/>
      <c r="U478" s="602"/>
      <c r="V478" s="602"/>
      <c r="W478" s="602"/>
      <c r="X478" s="602"/>
      <c r="Y478" s="602"/>
      <c r="Z478" s="602"/>
    </row>
    <row r="479" spans="1:26" ht="12.75" customHeight="1" x14ac:dyDescent="0.25">
      <c r="A479" s="602"/>
      <c r="B479" s="602"/>
      <c r="C479" s="602"/>
      <c r="D479" s="602"/>
      <c r="E479" s="602"/>
      <c r="F479" s="602"/>
      <c r="G479" s="602"/>
      <c r="H479" s="602"/>
      <c r="I479" s="602"/>
      <c r="J479" s="602"/>
      <c r="K479" s="602"/>
      <c r="L479" s="602"/>
      <c r="M479" s="602"/>
      <c r="N479" s="602"/>
      <c r="O479" s="602"/>
      <c r="P479" s="602"/>
      <c r="Q479" s="602"/>
      <c r="R479" s="602"/>
      <c r="S479" s="602"/>
      <c r="T479" s="602"/>
      <c r="U479" s="602"/>
      <c r="V479" s="602"/>
      <c r="W479" s="602"/>
      <c r="X479" s="602"/>
      <c r="Y479" s="602"/>
      <c r="Z479" s="602"/>
    </row>
    <row r="480" spans="1:26" ht="12.75" customHeight="1" x14ac:dyDescent="0.25">
      <c r="A480" s="602"/>
      <c r="B480" s="602"/>
      <c r="C480" s="602"/>
      <c r="D480" s="602"/>
      <c r="E480" s="602"/>
      <c r="F480" s="602"/>
      <c r="G480" s="602"/>
      <c r="H480" s="602"/>
      <c r="I480" s="602"/>
      <c r="J480" s="602"/>
      <c r="K480" s="602"/>
      <c r="L480" s="602"/>
      <c r="M480" s="602"/>
      <c r="N480" s="602"/>
      <c r="O480" s="602"/>
      <c r="P480" s="602"/>
      <c r="Q480" s="602"/>
      <c r="R480" s="602"/>
      <c r="S480" s="602"/>
      <c r="T480" s="602"/>
      <c r="U480" s="602"/>
      <c r="V480" s="602"/>
      <c r="W480" s="602"/>
      <c r="X480" s="602"/>
      <c r="Y480" s="602"/>
      <c r="Z480" s="602"/>
    </row>
    <row r="481" spans="1:26" ht="12.75" customHeight="1" x14ac:dyDescent="0.25">
      <c r="A481" s="602"/>
      <c r="B481" s="602"/>
      <c r="C481" s="602"/>
      <c r="D481" s="602"/>
      <c r="E481" s="602"/>
      <c r="F481" s="602"/>
      <c r="G481" s="602"/>
      <c r="H481" s="602"/>
      <c r="I481" s="602"/>
      <c r="J481" s="602"/>
      <c r="K481" s="602"/>
      <c r="L481" s="602"/>
      <c r="M481" s="602"/>
      <c r="N481" s="602"/>
      <c r="O481" s="602"/>
      <c r="P481" s="602"/>
      <c r="Q481" s="602"/>
      <c r="R481" s="602"/>
      <c r="S481" s="602"/>
      <c r="T481" s="602"/>
      <c r="U481" s="602"/>
      <c r="V481" s="602"/>
      <c r="W481" s="602"/>
      <c r="X481" s="602"/>
      <c r="Y481" s="602"/>
      <c r="Z481" s="602"/>
    </row>
    <row r="482" spans="1:26" ht="12.75" customHeight="1" x14ac:dyDescent="0.25">
      <c r="A482" s="602"/>
      <c r="B482" s="602"/>
      <c r="C482" s="602"/>
      <c r="D482" s="602"/>
      <c r="E482" s="602"/>
      <c r="F482" s="602"/>
      <c r="G482" s="602"/>
      <c r="H482" s="602"/>
      <c r="I482" s="602"/>
      <c r="J482" s="602"/>
      <c r="K482" s="602"/>
      <c r="L482" s="602"/>
      <c r="M482" s="602"/>
      <c r="N482" s="602"/>
      <c r="O482" s="602"/>
      <c r="P482" s="602"/>
      <c r="Q482" s="602"/>
      <c r="R482" s="602"/>
      <c r="S482" s="602"/>
      <c r="T482" s="602"/>
      <c r="U482" s="602"/>
      <c r="V482" s="602"/>
      <c r="W482" s="602"/>
      <c r="X482" s="602"/>
      <c r="Y482" s="602"/>
      <c r="Z482" s="602"/>
    </row>
    <row r="483" spans="1:26" ht="12.75" customHeight="1" x14ac:dyDescent="0.25">
      <c r="A483" s="602"/>
      <c r="B483" s="602"/>
      <c r="C483" s="602"/>
      <c r="D483" s="602"/>
      <c r="E483" s="602"/>
      <c r="F483" s="602"/>
      <c r="G483" s="602"/>
      <c r="H483" s="602"/>
      <c r="I483" s="602"/>
      <c r="J483" s="602"/>
      <c r="K483" s="602"/>
      <c r="L483" s="602"/>
      <c r="M483" s="602"/>
      <c r="N483" s="602"/>
      <c r="O483" s="602"/>
      <c r="P483" s="602"/>
      <c r="Q483" s="602"/>
      <c r="R483" s="602"/>
      <c r="S483" s="602"/>
      <c r="T483" s="602"/>
      <c r="U483" s="602"/>
      <c r="V483" s="602"/>
      <c r="W483" s="602"/>
      <c r="X483" s="602"/>
      <c r="Y483" s="602"/>
      <c r="Z483" s="602"/>
    </row>
    <row r="484" spans="1:26" ht="12.75" customHeight="1" x14ac:dyDescent="0.25">
      <c r="A484" s="602"/>
      <c r="B484" s="602"/>
      <c r="C484" s="602"/>
      <c r="D484" s="602"/>
      <c r="E484" s="602"/>
      <c r="F484" s="602"/>
      <c r="G484" s="602"/>
      <c r="H484" s="602"/>
      <c r="I484" s="602"/>
      <c r="J484" s="602"/>
      <c r="K484" s="602"/>
      <c r="L484" s="602"/>
      <c r="M484" s="602"/>
      <c r="N484" s="602"/>
      <c r="O484" s="602"/>
      <c r="P484" s="602"/>
      <c r="Q484" s="602"/>
      <c r="R484" s="602"/>
      <c r="S484" s="602"/>
      <c r="T484" s="602"/>
      <c r="U484" s="602"/>
      <c r="V484" s="602"/>
      <c r="W484" s="602"/>
      <c r="X484" s="602"/>
      <c r="Y484" s="602"/>
      <c r="Z484" s="602"/>
    </row>
    <row r="485" spans="1:26" ht="12.75" customHeight="1" x14ac:dyDescent="0.25">
      <c r="A485" s="602"/>
      <c r="B485" s="602"/>
      <c r="C485" s="602"/>
      <c r="D485" s="602"/>
      <c r="E485" s="602"/>
      <c r="F485" s="602"/>
      <c r="G485" s="602"/>
      <c r="H485" s="602"/>
      <c r="I485" s="602"/>
      <c r="J485" s="602"/>
      <c r="K485" s="602"/>
      <c r="L485" s="602"/>
      <c r="M485" s="602"/>
      <c r="N485" s="602"/>
      <c r="O485" s="602"/>
      <c r="P485" s="602"/>
      <c r="Q485" s="602"/>
      <c r="R485" s="602"/>
      <c r="S485" s="602"/>
      <c r="T485" s="602"/>
      <c r="U485" s="602"/>
      <c r="V485" s="602"/>
      <c r="W485" s="602"/>
      <c r="X485" s="602"/>
      <c r="Y485" s="602"/>
      <c r="Z485" s="602"/>
    </row>
    <row r="486" spans="1:26" ht="12.75" customHeight="1" x14ac:dyDescent="0.25">
      <c r="A486" s="602"/>
      <c r="B486" s="602"/>
      <c r="C486" s="602"/>
      <c r="D486" s="602"/>
      <c r="E486" s="602"/>
      <c r="F486" s="602"/>
      <c r="G486" s="602"/>
      <c r="H486" s="602"/>
      <c r="I486" s="602"/>
      <c r="J486" s="602"/>
      <c r="K486" s="602"/>
      <c r="L486" s="602"/>
      <c r="M486" s="602"/>
      <c r="N486" s="602"/>
      <c r="O486" s="602"/>
      <c r="P486" s="602"/>
      <c r="Q486" s="602"/>
      <c r="R486" s="602"/>
      <c r="S486" s="602"/>
      <c r="T486" s="602"/>
      <c r="U486" s="602"/>
      <c r="V486" s="602"/>
      <c r="W486" s="602"/>
      <c r="X486" s="602"/>
      <c r="Y486" s="602"/>
      <c r="Z486" s="602"/>
    </row>
    <row r="487" spans="1:26" ht="12.75" customHeight="1" x14ac:dyDescent="0.25">
      <c r="A487" s="602"/>
      <c r="B487" s="602"/>
      <c r="C487" s="602"/>
      <c r="D487" s="602"/>
      <c r="E487" s="602"/>
      <c r="F487" s="602"/>
      <c r="G487" s="602"/>
      <c r="H487" s="602"/>
      <c r="I487" s="602"/>
      <c r="J487" s="602"/>
      <c r="K487" s="602"/>
      <c r="L487" s="602"/>
      <c r="M487" s="602"/>
      <c r="N487" s="602"/>
      <c r="O487" s="602"/>
      <c r="P487" s="602"/>
      <c r="Q487" s="602"/>
      <c r="R487" s="602"/>
      <c r="S487" s="602"/>
      <c r="T487" s="602"/>
      <c r="U487" s="602"/>
      <c r="V487" s="602"/>
      <c r="W487" s="602"/>
      <c r="X487" s="602"/>
      <c r="Y487" s="602"/>
      <c r="Z487" s="602"/>
    </row>
    <row r="488" spans="1:26" ht="12.75" customHeight="1" x14ac:dyDescent="0.25">
      <c r="A488" s="602"/>
      <c r="B488" s="602"/>
      <c r="C488" s="602"/>
      <c r="D488" s="602"/>
      <c r="E488" s="602"/>
      <c r="F488" s="602"/>
      <c r="G488" s="602"/>
      <c r="H488" s="602"/>
      <c r="I488" s="602"/>
      <c r="J488" s="602"/>
      <c r="K488" s="602"/>
      <c r="L488" s="602"/>
      <c r="M488" s="602"/>
      <c r="N488" s="602"/>
      <c r="O488" s="602"/>
      <c r="P488" s="602"/>
      <c r="Q488" s="602"/>
      <c r="R488" s="602"/>
      <c r="S488" s="602"/>
      <c r="T488" s="602"/>
      <c r="U488" s="602"/>
      <c r="V488" s="602"/>
      <c r="W488" s="602"/>
      <c r="X488" s="602"/>
      <c r="Y488" s="602"/>
      <c r="Z488" s="602"/>
    </row>
    <row r="489" spans="1:26" ht="12.75" customHeight="1" x14ac:dyDescent="0.25">
      <c r="A489" s="602"/>
      <c r="B489" s="602"/>
      <c r="C489" s="602"/>
      <c r="D489" s="602"/>
      <c r="E489" s="602"/>
      <c r="F489" s="602"/>
      <c r="G489" s="602"/>
      <c r="H489" s="602"/>
      <c r="I489" s="602"/>
      <c r="J489" s="602"/>
      <c r="K489" s="602"/>
      <c r="L489" s="602"/>
      <c r="M489" s="602"/>
      <c r="N489" s="602"/>
      <c r="O489" s="602"/>
      <c r="P489" s="602"/>
      <c r="Q489" s="602"/>
      <c r="R489" s="602"/>
      <c r="S489" s="602"/>
      <c r="T489" s="602"/>
      <c r="U489" s="602"/>
      <c r="V489" s="602"/>
      <c r="W489" s="602"/>
      <c r="X489" s="602"/>
      <c r="Y489" s="602"/>
      <c r="Z489" s="602"/>
    </row>
    <row r="490" spans="1:26" ht="12.75" customHeight="1" x14ac:dyDescent="0.25">
      <c r="A490" s="602"/>
      <c r="B490" s="602"/>
      <c r="C490" s="602"/>
      <c r="D490" s="602"/>
      <c r="E490" s="602"/>
      <c r="F490" s="602"/>
      <c r="G490" s="602"/>
      <c r="H490" s="602"/>
      <c r="I490" s="602"/>
      <c r="J490" s="602"/>
      <c r="K490" s="602"/>
      <c r="L490" s="602"/>
      <c r="M490" s="602"/>
      <c r="N490" s="602"/>
      <c r="O490" s="602"/>
      <c r="P490" s="602"/>
      <c r="Q490" s="602"/>
      <c r="R490" s="602"/>
      <c r="S490" s="602"/>
      <c r="T490" s="602"/>
      <c r="U490" s="602"/>
      <c r="V490" s="602"/>
      <c r="W490" s="602"/>
      <c r="X490" s="602"/>
      <c r="Y490" s="602"/>
      <c r="Z490" s="602"/>
    </row>
    <row r="491" spans="1:26" ht="12.75" customHeight="1" x14ac:dyDescent="0.25">
      <c r="A491" s="602"/>
      <c r="B491" s="602"/>
      <c r="C491" s="602"/>
      <c r="D491" s="602"/>
      <c r="E491" s="602"/>
      <c r="F491" s="602"/>
      <c r="G491" s="602"/>
      <c r="H491" s="602"/>
      <c r="I491" s="602"/>
      <c r="J491" s="602"/>
      <c r="K491" s="602"/>
      <c r="L491" s="602"/>
      <c r="M491" s="602"/>
      <c r="N491" s="602"/>
      <c r="O491" s="602"/>
      <c r="P491" s="602"/>
      <c r="Q491" s="602"/>
      <c r="R491" s="602"/>
      <c r="S491" s="602"/>
      <c r="T491" s="602"/>
      <c r="U491" s="602"/>
      <c r="V491" s="602"/>
      <c r="W491" s="602"/>
      <c r="X491" s="602"/>
      <c r="Y491" s="602"/>
      <c r="Z491" s="602"/>
    </row>
    <row r="492" spans="1:26" ht="12.75" customHeight="1" x14ac:dyDescent="0.25">
      <c r="A492" s="602"/>
      <c r="B492" s="602"/>
      <c r="C492" s="602"/>
      <c r="D492" s="602"/>
      <c r="E492" s="602"/>
      <c r="F492" s="602"/>
      <c r="G492" s="602"/>
      <c r="H492" s="602"/>
      <c r="I492" s="602"/>
      <c r="J492" s="602"/>
      <c r="K492" s="602"/>
      <c r="L492" s="602"/>
      <c r="M492" s="602"/>
      <c r="N492" s="602"/>
      <c r="O492" s="602"/>
      <c r="P492" s="602"/>
      <c r="Q492" s="602"/>
      <c r="R492" s="602"/>
      <c r="S492" s="602"/>
      <c r="T492" s="602"/>
      <c r="U492" s="602"/>
      <c r="V492" s="602"/>
      <c r="W492" s="602"/>
      <c r="X492" s="602"/>
      <c r="Y492" s="602"/>
      <c r="Z492" s="602"/>
    </row>
    <row r="493" spans="1:26" ht="12.75" customHeight="1" x14ac:dyDescent="0.25">
      <c r="A493" s="602"/>
      <c r="B493" s="602"/>
      <c r="C493" s="602"/>
      <c r="D493" s="602"/>
      <c r="E493" s="602"/>
      <c r="F493" s="602"/>
      <c r="G493" s="602"/>
      <c r="H493" s="602"/>
      <c r="I493" s="602"/>
      <c r="J493" s="602"/>
      <c r="K493" s="602"/>
      <c r="L493" s="602"/>
      <c r="M493" s="602"/>
      <c r="N493" s="602"/>
      <c r="O493" s="602"/>
      <c r="P493" s="602"/>
      <c r="Q493" s="602"/>
      <c r="R493" s="602"/>
      <c r="S493" s="602"/>
      <c r="T493" s="602"/>
      <c r="U493" s="602"/>
      <c r="V493" s="602"/>
      <c r="W493" s="602"/>
      <c r="X493" s="602"/>
      <c r="Y493" s="602"/>
      <c r="Z493" s="602"/>
    </row>
    <row r="494" spans="1:26" ht="12.75" customHeight="1" x14ac:dyDescent="0.25">
      <c r="A494" s="602"/>
      <c r="B494" s="602"/>
      <c r="C494" s="602"/>
      <c r="D494" s="602"/>
      <c r="E494" s="602"/>
      <c r="F494" s="602"/>
      <c r="G494" s="602"/>
      <c r="H494" s="602"/>
      <c r="I494" s="602"/>
      <c r="J494" s="602"/>
      <c r="K494" s="602"/>
      <c r="L494" s="602"/>
      <c r="M494" s="602"/>
      <c r="N494" s="602"/>
      <c r="O494" s="602"/>
      <c r="P494" s="602"/>
      <c r="Q494" s="602"/>
      <c r="R494" s="602"/>
      <c r="S494" s="602"/>
      <c r="T494" s="602"/>
      <c r="U494" s="602"/>
      <c r="V494" s="602"/>
      <c r="W494" s="602"/>
      <c r="X494" s="602"/>
      <c r="Y494" s="602"/>
      <c r="Z494" s="602"/>
    </row>
    <row r="495" spans="1:26" ht="12.75" customHeight="1" x14ac:dyDescent="0.25">
      <c r="A495" s="602"/>
      <c r="B495" s="602"/>
      <c r="C495" s="602"/>
      <c r="D495" s="602"/>
      <c r="E495" s="602"/>
      <c r="F495" s="602"/>
      <c r="G495" s="602"/>
      <c r="H495" s="602"/>
      <c r="I495" s="602"/>
      <c r="J495" s="602"/>
      <c r="K495" s="602"/>
      <c r="L495" s="602"/>
      <c r="M495" s="602"/>
      <c r="N495" s="602"/>
      <c r="O495" s="602"/>
      <c r="P495" s="602"/>
      <c r="Q495" s="602"/>
      <c r="R495" s="602"/>
      <c r="S495" s="602"/>
      <c r="T495" s="602"/>
      <c r="U495" s="602"/>
      <c r="V495" s="602"/>
      <c r="W495" s="602"/>
      <c r="X495" s="602"/>
      <c r="Y495" s="602"/>
      <c r="Z495" s="602"/>
    </row>
    <row r="496" spans="1:26" ht="12.75" customHeight="1" x14ac:dyDescent="0.25">
      <c r="A496" s="602"/>
      <c r="B496" s="602"/>
      <c r="C496" s="602"/>
      <c r="D496" s="602"/>
      <c r="E496" s="602"/>
      <c r="F496" s="602"/>
      <c r="G496" s="602"/>
      <c r="H496" s="602"/>
      <c r="I496" s="602"/>
      <c r="J496" s="602"/>
      <c r="K496" s="602"/>
      <c r="L496" s="602"/>
      <c r="M496" s="602"/>
      <c r="N496" s="602"/>
      <c r="O496" s="602"/>
      <c r="P496" s="602"/>
      <c r="Q496" s="602"/>
      <c r="R496" s="602"/>
      <c r="S496" s="602"/>
      <c r="T496" s="602"/>
      <c r="U496" s="602"/>
      <c r="V496" s="602"/>
      <c r="W496" s="602"/>
      <c r="X496" s="602"/>
      <c r="Y496" s="602"/>
      <c r="Z496" s="602"/>
    </row>
    <row r="497" spans="1:26" ht="12.75" customHeight="1" x14ac:dyDescent="0.25">
      <c r="A497" s="602"/>
      <c r="B497" s="602"/>
      <c r="C497" s="602"/>
      <c r="D497" s="602"/>
      <c r="E497" s="602"/>
      <c r="F497" s="602"/>
      <c r="G497" s="602"/>
      <c r="H497" s="602"/>
      <c r="I497" s="602"/>
      <c r="J497" s="602"/>
      <c r="K497" s="602"/>
      <c r="L497" s="602"/>
      <c r="M497" s="602"/>
      <c r="N497" s="602"/>
      <c r="O497" s="602"/>
      <c r="P497" s="602"/>
      <c r="Q497" s="602"/>
      <c r="R497" s="602"/>
      <c r="S497" s="602"/>
      <c r="T497" s="602"/>
      <c r="U497" s="602"/>
      <c r="V497" s="602"/>
      <c r="W497" s="602"/>
      <c r="X497" s="602"/>
      <c r="Y497" s="602"/>
      <c r="Z497" s="602"/>
    </row>
    <row r="498" spans="1:26" ht="12.75" customHeight="1" x14ac:dyDescent="0.25">
      <c r="A498" s="602"/>
      <c r="B498" s="602"/>
      <c r="C498" s="602"/>
      <c r="D498" s="602"/>
      <c r="E498" s="602"/>
      <c r="F498" s="602"/>
      <c r="G498" s="602"/>
      <c r="H498" s="602"/>
      <c r="I498" s="602"/>
      <c r="J498" s="602"/>
      <c r="K498" s="602"/>
      <c r="L498" s="602"/>
      <c r="M498" s="602"/>
      <c r="N498" s="602"/>
      <c r="O498" s="602"/>
      <c r="P498" s="602"/>
      <c r="Q498" s="602"/>
      <c r="R498" s="602"/>
      <c r="S498" s="602"/>
      <c r="T498" s="602"/>
      <c r="U498" s="602"/>
      <c r="V498" s="602"/>
      <c r="W498" s="602"/>
      <c r="X498" s="602"/>
      <c r="Y498" s="602"/>
      <c r="Z498" s="602"/>
    </row>
    <row r="499" spans="1:26" ht="12.75" customHeight="1" x14ac:dyDescent="0.25">
      <c r="A499" s="602"/>
      <c r="B499" s="602"/>
      <c r="C499" s="602"/>
      <c r="D499" s="602"/>
      <c r="E499" s="602"/>
      <c r="F499" s="602"/>
      <c r="G499" s="602"/>
      <c r="H499" s="602"/>
      <c r="I499" s="602"/>
      <c r="J499" s="602"/>
      <c r="K499" s="602"/>
      <c r="L499" s="602"/>
      <c r="M499" s="602"/>
      <c r="N499" s="602"/>
      <c r="O499" s="602"/>
      <c r="P499" s="602"/>
      <c r="Q499" s="602"/>
      <c r="R499" s="602"/>
      <c r="S499" s="602"/>
      <c r="T499" s="602"/>
      <c r="U499" s="602"/>
      <c r="V499" s="602"/>
      <c r="W499" s="602"/>
      <c r="X499" s="602"/>
      <c r="Y499" s="602"/>
      <c r="Z499" s="602"/>
    </row>
    <row r="500" spans="1:26" ht="12.75" customHeight="1" x14ac:dyDescent="0.25">
      <c r="A500" s="602"/>
      <c r="B500" s="602"/>
      <c r="C500" s="602"/>
      <c r="D500" s="602"/>
      <c r="E500" s="602"/>
      <c r="F500" s="602"/>
      <c r="G500" s="602"/>
      <c r="H500" s="602"/>
      <c r="I500" s="602"/>
      <c r="J500" s="602"/>
      <c r="K500" s="602"/>
      <c r="L500" s="602"/>
      <c r="M500" s="602"/>
      <c r="N500" s="602"/>
      <c r="O500" s="602"/>
      <c r="P500" s="602"/>
      <c r="Q500" s="602"/>
      <c r="R500" s="602"/>
      <c r="S500" s="602"/>
      <c r="T500" s="602"/>
      <c r="U500" s="602"/>
      <c r="V500" s="602"/>
      <c r="W500" s="602"/>
      <c r="X500" s="602"/>
      <c r="Y500" s="602"/>
      <c r="Z500" s="602"/>
    </row>
    <row r="501" spans="1:26" ht="12.75" customHeight="1" x14ac:dyDescent="0.25">
      <c r="A501" s="602"/>
      <c r="B501" s="602"/>
      <c r="C501" s="602"/>
      <c r="D501" s="602"/>
      <c r="E501" s="602"/>
      <c r="F501" s="602"/>
      <c r="G501" s="602"/>
      <c r="H501" s="602"/>
      <c r="I501" s="602"/>
      <c r="J501" s="602"/>
      <c r="K501" s="602"/>
      <c r="L501" s="602"/>
      <c r="M501" s="602"/>
      <c r="N501" s="602"/>
      <c r="O501" s="602"/>
      <c r="P501" s="602"/>
      <c r="Q501" s="602"/>
      <c r="R501" s="602"/>
      <c r="S501" s="602"/>
      <c r="T501" s="602"/>
      <c r="U501" s="602"/>
      <c r="V501" s="602"/>
      <c r="W501" s="602"/>
      <c r="X501" s="602"/>
      <c r="Y501" s="602"/>
      <c r="Z501" s="602"/>
    </row>
    <row r="502" spans="1:26" ht="12.75" customHeight="1" x14ac:dyDescent="0.25">
      <c r="A502" s="602"/>
      <c r="B502" s="602"/>
      <c r="C502" s="602"/>
      <c r="D502" s="602"/>
      <c r="E502" s="602"/>
      <c r="F502" s="602"/>
      <c r="G502" s="602"/>
      <c r="H502" s="602"/>
      <c r="I502" s="602"/>
      <c r="J502" s="602"/>
      <c r="K502" s="602"/>
      <c r="L502" s="602"/>
      <c r="M502" s="602"/>
      <c r="N502" s="602"/>
      <c r="O502" s="602"/>
      <c r="P502" s="602"/>
      <c r="Q502" s="602"/>
      <c r="R502" s="602"/>
      <c r="S502" s="602"/>
      <c r="T502" s="602"/>
      <c r="U502" s="602"/>
      <c r="V502" s="602"/>
      <c r="W502" s="602"/>
      <c r="X502" s="602"/>
      <c r="Y502" s="602"/>
      <c r="Z502" s="602"/>
    </row>
    <row r="503" spans="1:26" ht="12.75" customHeight="1" x14ac:dyDescent="0.25">
      <c r="A503" s="602"/>
      <c r="B503" s="602"/>
      <c r="C503" s="602"/>
      <c r="D503" s="602"/>
      <c r="E503" s="602"/>
      <c r="F503" s="602"/>
      <c r="G503" s="602"/>
      <c r="H503" s="602"/>
      <c r="I503" s="602"/>
      <c r="J503" s="602"/>
      <c r="K503" s="602"/>
      <c r="L503" s="602"/>
      <c r="M503" s="602"/>
      <c r="N503" s="602"/>
      <c r="O503" s="602"/>
      <c r="P503" s="602"/>
      <c r="Q503" s="602"/>
      <c r="R503" s="602"/>
      <c r="S503" s="602"/>
      <c r="T503" s="602"/>
      <c r="U503" s="602"/>
      <c r="V503" s="602"/>
      <c r="W503" s="602"/>
      <c r="X503" s="602"/>
      <c r="Y503" s="602"/>
      <c r="Z503" s="602"/>
    </row>
    <row r="504" spans="1:26" ht="12.75" customHeight="1" x14ac:dyDescent="0.25">
      <c r="A504" s="602"/>
      <c r="B504" s="602"/>
      <c r="C504" s="602"/>
      <c r="D504" s="602"/>
      <c r="E504" s="602"/>
      <c r="F504" s="602"/>
      <c r="G504" s="602"/>
      <c r="H504" s="602"/>
      <c r="I504" s="602"/>
      <c r="J504" s="602"/>
      <c r="K504" s="602"/>
      <c r="L504" s="602"/>
      <c r="M504" s="602"/>
      <c r="N504" s="602"/>
      <c r="O504" s="602"/>
      <c r="P504" s="602"/>
      <c r="Q504" s="602"/>
      <c r="R504" s="602"/>
      <c r="S504" s="602"/>
      <c r="T504" s="602"/>
      <c r="U504" s="602"/>
      <c r="V504" s="602"/>
      <c r="W504" s="602"/>
      <c r="X504" s="602"/>
      <c r="Y504" s="602"/>
      <c r="Z504" s="602"/>
    </row>
    <row r="505" spans="1:26" ht="12.75" customHeight="1" x14ac:dyDescent="0.25">
      <c r="A505" s="602"/>
      <c r="B505" s="602"/>
      <c r="C505" s="602"/>
      <c r="D505" s="602"/>
      <c r="E505" s="602"/>
      <c r="F505" s="602"/>
      <c r="G505" s="602"/>
      <c r="H505" s="602"/>
      <c r="I505" s="602"/>
      <c r="J505" s="602"/>
      <c r="K505" s="602"/>
      <c r="L505" s="602"/>
      <c r="M505" s="602"/>
      <c r="N505" s="602"/>
      <c r="O505" s="602"/>
      <c r="P505" s="602"/>
      <c r="Q505" s="602"/>
      <c r="R505" s="602"/>
      <c r="S505" s="602"/>
      <c r="T505" s="602"/>
      <c r="U505" s="602"/>
      <c r="V505" s="602"/>
      <c r="W505" s="602"/>
      <c r="X505" s="602"/>
      <c r="Y505" s="602"/>
      <c r="Z505" s="602"/>
    </row>
    <row r="506" spans="1:26" ht="12.75" customHeight="1" x14ac:dyDescent="0.25">
      <c r="A506" s="602"/>
      <c r="B506" s="602"/>
      <c r="C506" s="602"/>
      <c r="D506" s="602"/>
      <c r="E506" s="602"/>
      <c r="F506" s="602"/>
      <c r="G506" s="602"/>
      <c r="H506" s="602"/>
      <c r="I506" s="602"/>
      <c r="J506" s="602"/>
      <c r="K506" s="602"/>
      <c r="L506" s="602"/>
      <c r="M506" s="602"/>
      <c r="N506" s="602"/>
      <c r="O506" s="602"/>
      <c r="P506" s="602"/>
      <c r="Q506" s="602"/>
      <c r="R506" s="602"/>
      <c r="S506" s="602"/>
      <c r="T506" s="602"/>
      <c r="U506" s="602"/>
      <c r="V506" s="602"/>
      <c r="W506" s="602"/>
      <c r="X506" s="602"/>
      <c r="Y506" s="602"/>
      <c r="Z506" s="602"/>
    </row>
    <row r="507" spans="1:26" ht="12.75" customHeight="1" x14ac:dyDescent="0.25">
      <c r="A507" s="602"/>
      <c r="B507" s="602"/>
      <c r="C507" s="602"/>
      <c r="D507" s="602"/>
      <c r="E507" s="602"/>
      <c r="F507" s="602"/>
      <c r="G507" s="602"/>
      <c r="H507" s="602"/>
      <c r="I507" s="602"/>
      <c r="J507" s="602"/>
      <c r="K507" s="602"/>
      <c r="L507" s="602"/>
      <c r="M507" s="602"/>
      <c r="N507" s="602"/>
      <c r="O507" s="602"/>
      <c r="P507" s="602"/>
      <c r="Q507" s="602"/>
      <c r="R507" s="602"/>
      <c r="S507" s="602"/>
      <c r="T507" s="602"/>
      <c r="U507" s="602"/>
      <c r="V507" s="602"/>
      <c r="W507" s="602"/>
      <c r="X507" s="602"/>
      <c r="Y507" s="602"/>
      <c r="Z507" s="602"/>
    </row>
    <row r="508" spans="1:26" ht="12.75" customHeight="1" x14ac:dyDescent="0.25">
      <c r="A508" s="602"/>
      <c r="B508" s="602"/>
      <c r="C508" s="602"/>
      <c r="D508" s="602"/>
      <c r="E508" s="602"/>
      <c r="F508" s="602"/>
      <c r="G508" s="602"/>
      <c r="H508" s="602"/>
      <c r="I508" s="602"/>
      <c r="J508" s="602"/>
      <c r="K508" s="602"/>
      <c r="L508" s="602"/>
      <c r="M508" s="602"/>
      <c r="N508" s="602"/>
      <c r="O508" s="602"/>
      <c r="P508" s="602"/>
      <c r="Q508" s="602"/>
      <c r="R508" s="602"/>
      <c r="S508" s="602"/>
      <c r="T508" s="602"/>
      <c r="U508" s="602"/>
      <c r="V508" s="602"/>
      <c r="W508" s="602"/>
      <c r="X508" s="602"/>
      <c r="Y508" s="602"/>
      <c r="Z508" s="602"/>
    </row>
    <row r="509" spans="1:26" ht="12.75" customHeight="1" x14ac:dyDescent="0.25">
      <c r="A509" s="602"/>
      <c r="B509" s="602"/>
      <c r="C509" s="602"/>
      <c r="D509" s="602"/>
      <c r="E509" s="602"/>
      <c r="F509" s="602"/>
      <c r="G509" s="602"/>
      <c r="H509" s="602"/>
      <c r="I509" s="602"/>
      <c r="J509" s="602"/>
      <c r="K509" s="602"/>
      <c r="L509" s="602"/>
      <c r="M509" s="602"/>
      <c r="N509" s="602"/>
      <c r="O509" s="602"/>
      <c r="P509" s="602"/>
      <c r="Q509" s="602"/>
      <c r="R509" s="602"/>
      <c r="S509" s="602"/>
      <c r="T509" s="602"/>
      <c r="U509" s="602"/>
      <c r="V509" s="602"/>
      <c r="W509" s="602"/>
      <c r="X509" s="602"/>
      <c r="Y509" s="602"/>
      <c r="Z509" s="602"/>
    </row>
    <row r="510" spans="1:26" ht="12.75" customHeight="1" x14ac:dyDescent="0.25">
      <c r="A510" s="602"/>
      <c r="B510" s="602"/>
      <c r="C510" s="602"/>
      <c r="D510" s="602"/>
      <c r="E510" s="602"/>
      <c r="F510" s="602"/>
      <c r="G510" s="602"/>
      <c r="H510" s="602"/>
      <c r="I510" s="602"/>
      <c r="J510" s="602"/>
      <c r="K510" s="602"/>
      <c r="L510" s="602"/>
      <c r="M510" s="602"/>
      <c r="N510" s="602"/>
      <c r="O510" s="602"/>
      <c r="P510" s="602"/>
      <c r="Q510" s="602"/>
      <c r="R510" s="602"/>
      <c r="S510" s="602"/>
      <c r="T510" s="602"/>
      <c r="U510" s="602"/>
      <c r="V510" s="602"/>
      <c r="W510" s="602"/>
      <c r="X510" s="602"/>
      <c r="Y510" s="602"/>
      <c r="Z510" s="602"/>
    </row>
    <row r="511" spans="1:26" ht="12.75" customHeight="1" x14ac:dyDescent="0.25">
      <c r="A511" s="602"/>
      <c r="B511" s="602"/>
      <c r="C511" s="602"/>
      <c r="D511" s="602"/>
      <c r="E511" s="602"/>
      <c r="F511" s="602"/>
      <c r="G511" s="602"/>
      <c r="H511" s="602"/>
      <c r="I511" s="602"/>
      <c r="J511" s="602"/>
      <c r="K511" s="602"/>
      <c r="L511" s="602"/>
      <c r="M511" s="602"/>
      <c r="N511" s="602"/>
      <c r="O511" s="602"/>
      <c r="P511" s="602"/>
      <c r="Q511" s="602"/>
      <c r="R511" s="602"/>
      <c r="S511" s="602"/>
      <c r="T511" s="602"/>
      <c r="U511" s="602"/>
      <c r="V511" s="602"/>
      <c r="W511" s="602"/>
      <c r="X511" s="602"/>
      <c r="Y511" s="602"/>
      <c r="Z511" s="602"/>
    </row>
    <row r="512" spans="1:26" ht="12.75" customHeight="1" x14ac:dyDescent="0.25">
      <c r="A512" s="602"/>
      <c r="B512" s="602"/>
      <c r="C512" s="602"/>
      <c r="D512" s="602"/>
      <c r="E512" s="602"/>
      <c r="F512" s="602"/>
      <c r="G512" s="602"/>
      <c r="H512" s="602"/>
      <c r="I512" s="602"/>
      <c r="J512" s="602"/>
      <c r="K512" s="602"/>
      <c r="L512" s="602"/>
      <c r="M512" s="602"/>
      <c r="N512" s="602"/>
      <c r="O512" s="602"/>
      <c r="P512" s="602"/>
      <c r="Q512" s="602"/>
      <c r="R512" s="602"/>
      <c r="S512" s="602"/>
      <c r="T512" s="602"/>
      <c r="U512" s="602"/>
      <c r="V512" s="602"/>
      <c r="W512" s="602"/>
      <c r="X512" s="602"/>
      <c r="Y512" s="602"/>
      <c r="Z512" s="602"/>
    </row>
    <row r="513" spans="1:26" ht="12.75" customHeight="1" x14ac:dyDescent="0.25">
      <c r="A513" s="602"/>
      <c r="B513" s="602"/>
      <c r="C513" s="602"/>
      <c r="D513" s="602"/>
      <c r="E513" s="602"/>
      <c r="F513" s="602"/>
      <c r="G513" s="602"/>
      <c r="H513" s="602"/>
      <c r="I513" s="602"/>
      <c r="J513" s="602"/>
      <c r="K513" s="602"/>
      <c r="L513" s="602"/>
      <c r="M513" s="602"/>
      <c r="N513" s="602"/>
      <c r="O513" s="602"/>
      <c r="P513" s="602"/>
      <c r="Q513" s="602"/>
      <c r="R513" s="602"/>
      <c r="S513" s="602"/>
      <c r="T513" s="602"/>
      <c r="U513" s="602"/>
      <c r="V513" s="602"/>
      <c r="W513" s="602"/>
      <c r="X513" s="602"/>
      <c r="Y513" s="602"/>
      <c r="Z513" s="602"/>
    </row>
    <row r="514" spans="1:26" ht="12.75" customHeight="1" x14ac:dyDescent="0.25">
      <c r="A514" s="602"/>
      <c r="B514" s="602"/>
      <c r="C514" s="602"/>
      <c r="D514" s="602"/>
      <c r="E514" s="602"/>
      <c r="F514" s="602"/>
      <c r="G514" s="602"/>
      <c r="H514" s="602"/>
      <c r="I514" s="602"/>
      <c r="J514" s="602"/>
      <c r="K514" s="602"/>
      <c r="L514" s="602"/>
      <c r="M514" s="602"/>
      <c r="N514" s="602"/>
      <c r="O514" s="602"/>
      <c r="P514" s="602"/>
      <c r="Q514" s="602"/>
      <c r="R514" s="602"/>
      <c r="S514" s="602"/>
      <c r="T514" s="602"/>
      <c r="U514" s="602"/>
      <c r="V514" s="602"/>
      <c r="W514" s="602"/>
      <c r="X514" s="602"/>
      <c r="Y514" s="602"/>
      <c r="Z514" s="602"/>
    </row>
    <row r="515" spans="1:26" ht="12.75" customHeight="1" x14ac:dyDescent="0.25">
      <c r="A515" s="602"/>
      <c r="B515" s="602"/>
      <c r="C515" s="602"/>
      <c r="D515" s="602"/>
      <c r="E515" s="602"/>
      <c r="F515" s="602"/>
      <c r="G515" s="602"/>
      <c r="H515" s="602"/>
      <c r="I515" s="602"/>
      <c r="J515" s="602"/>
      <c r="K515" s="602"/>
      <c r="L515" s="602"/>
      <c r="M515" s="602"/>
      <c r="N515" s="602"/>
      <c r="O515" s="602"/>
      <c r="P515" s="602"/>
      <c r="Q515" s="602"/>
      <c r="R515" s="602"/>
      <c r="S515" s="602"/>
      <c r="T515" s="602"/>
      <c r="U515" s="602"/>
      <c r="V515" s="602"/>
      <c r="W515" s="602"/>
      <c r="X515" s="602"/>
      <c r="Y515" s="602"/>
      <c r="Z515" s="602"/>
    </row>
    <row r="516" spans="1:26" ht="12.75" customHeight="1" x14ac:dyDescent="0.25">
      <c r="A516" s="602"/>
      <c r="B516" s="602"/>
      <c r="C516" s="602"/>
      <c r="D516" s="602"/>
      <c r="E516" s="602"/>
      <c r="F516" s="602"/>
      <c r="G516" s="602"/>
      <c r="H516" s="602"/>
      <c r="I516" s="602"/>
      <c r="J516" s="602"/>
      <c r="K516" s="602"/>
      <c r="L516" s="602"/>
      <c r="M516" s="602"/>
      <c r="N516" s="602"/>
      <c r="O516" s="602"/>
      <c r="P516" s="602"/>
      <c r="Q516" s="602"/>
      <c r="R516" s="602"/>
      <c r="S516" s="602"/>
      <c r="T516" s="602"/>
      <c r="U516" s="602"/>
      <c r="V516" s="602"/>
      <c r="W516" s="602"/>
      <c r="X516" s="602"/>
      <c r="Y516" s="602"/>
      <c r="Z516" s="602"/>
    </row>
    <row r="517" spans="1:26" ht="12.75" customHeight="1" x14ac:dyDescent="0.25">
      <c r="A517" s="602"/>
      <c r="B517" s="602"/>
      <c r="C517" s="602"/>
      <c r="D517" s="602"/>
      <c r="E517" s="602"/>
      <c r="F517" s="602"/>
      <c r="G517" s="602"/>
      <c r="H517" s="602"/>
      <c r="I517" s="602"/>
      <c r="J517" s="602"/>
      <c r="K517" s="602"/>
      <c r="L517" s="602"/>
      <c r="M517" s="602"/>
      <c r="N517" s="602"/>
      <c r="O517" s="602"/>
      <c r="P517" s="602"/>
      <c r="Q517" s="602"/>
      <c r="R517" s="602"/>
      <c r="S517" s="602"/>
      <c r="T517" s="602"/>
      <c r="U517" s="602"/>
      <c r="V517" s="602"/>
      <c r="W517" s="602"/>
      <c r="X517" s="602"/>
      <c r="Y517" s="602"/>
      <c r="Z517" s="602"/>
    </row>
    <row r="518" spans="1:26" ht="12.75" customHeight="1" x14ac:dyDescent="0.25">
      <c r="A518" s="602"/>
      <c r="B518" s="602"/>
      <c r="C518" s="602"/>
      <c r="D518" s="602"/>
      <c r="E518" s="602"/>
      <c r="F518" s="602"/>
      <c r="G518" s="602"/>
      <c r="H518" s="602"/>
      <c r="I518" s="602"/>
      <c r="J518" s="602"/>
      <c r="K518" s="602"/>
      <c r="L518" s="602"/>
      <c r="M518" s="602"/>
      <c r="N518" s="602"/>
      <c r="O518" s="602"/>
      <c r="P518" s="602"/>
      <c r="Q518" s="602"/>
      <c r="R518" s="602"/>
      <c r="S518" s="602"/>
      <c r="T518" s="602"/>
      <c r="U518" s="602"/>
      <c r="V518" s="602"/>
      <c r="W518" s="602"/>
      <c r="X518" s="602"/>
      <c r="Y518" s="602"/>
      <c r="Z518" s="602"/>
    </row>
    <row r="519" spans="1:26" ht="12.75" customHeight="1" x14ac:dyDescent="0.25">
      <c r="A519" s="602"/>
      <c r="B519" s="602"/>
      <c r="C519" s="602"/>
      <c r="D519" s="602"/>
      <c r="E519" s="602"/>
      <c r="F519" s="602"/>
      <c r="G519" s="602"/>
      <c r="H519" s="602"/>
      <c r="I519" s="602"/>
      <c r="J519" s="602"/>
      <c r="K519" s="602"/>
      <c r="L519" s="602"/>
      <c r="M519" s="602"/>
      <c r="N519" s="602"/>
      <c r="O519" s="602"/>
      <c r="P519" s="602"/>
      <c r="Q519" s="602"/>
      <c r="R519" s="602"/>
      <c r="S519" s="602"/>
      <c r="T519" s="602"/>
      <c r="U519" s="602"/>
      <c r="V519" s="602"/>
      <c r="W519" s="602"/>
      <c r="X519" s="602"/>
      <c r="Y519" s="602"/>
      <c r="Z519" s="602"/>
    </row>
    <row r="520" spans="1:26" ht="12.75" customHeight="1" x14ac:dyDescent="0.25">
      <c r="A520" s="602"/>
      <c r="B520" s="602"/>
      <c r="C520" s="602"/>
      <c r="D520" s="602"/>
      <c r="E520" s="602"/>
      <c r="F520" s="602"/>
      <c r="G520" s="602"/>
      <c r="H520" s="602"/>
      <c r="I520" s="602"/>
      <c r="J520" s="602"/>
      <c r="K520" s="602"/>
      <c r="L520" s="602"/>
      <c r="M520" s="602"/>
      <c r="N520" s="602"/>
      <c r="O520" s="602"/>
      <c r="P520" s="602"/>
      <c r="Q520" s="602"/>
      <c r="R520" s="602"/>
      <c r="S520" s="602"/>
      <c r="T520" s="602"/>
      <c r="U520" s="602"/>
      <c r="V520" s="602"/>
      <c r="W520" s="602"/>
      <c r="X520" s="602"/>
      <c r="Y520" s="602"/>
      <c r="Z520" s="602"/>
    </row>
    <row r="521" spans="1:26" ht="12.75" customHeight="1" x14ac:dyDescent="0.25">
      <c r="A521" s="602"/>
      <c r="B521" s="602"/>
      <c r="C521" s="602"/>
      <c r="D521" s="602"/>
      <c r="E521" s="602"/>
      <c r="F521" s="602"/>
      <c r="G521" s="602"/>
      <c r="H521" s="602"/>
      <c r="I521" s="602"/>
      <c r="J521" s="602"/>
      <c r="K521" s="602"/>
      <c r="L521" s="602"/>
      <c r="M521" s="602"/>
      <c r="N521" s="602"/>
      <c r="O521" s="602"/>
      <c r="P521" s="602"/>
      <c r="Q521" s="602"/>
      <c r="R521" s="602"/>
      <c r="S521" s="602"/>
      <c r="T521" s="602"/>
      <c r="U521" s="602"/>
      <c r="V521" s="602"/>
      <c r="W521" s="602"/>
      <c r="X521" s="602"/>
      <c r="Y521" s="602"/>
      <c r="Z521" s="602"/>
    </row>
    <row r="522" spans="1:26" ht="12.75" customHeight="1" x14ac:dyDescent="0.25">
      <c r="A522" s="602"/>
      <c r="B522" s="602"/>
      <c r="C522" s="602"/>
      <c r="D522" s="602"/>
      <c r="E522" s="602"/>
      <c r="F522" s="602"/>
      <c r="G522" s="602"/>
      <c r="H522" s="602"/>
      <c r="I522" s="602"/>
      <c r="J522" s="602"/>
      <c r="K522" s="602"/>
      <c r="L522" s="602"/>
      <c r="M522" s="602"/>
      <c r="N522" s="602"/>
      <c r="O522" s="602"/>
      <c r="P522" s="602"/>
      <c r="Q522" s="602"/>
      <c r="R522" s="602"/>
      <c r="S522" s="602"/>
      <c r="T522" s="602"/>
      <c r="U522" s="602"/>
      <c r="V522" s="602"/>
      <c r="W522" s="602"/>
      <c r="X522" s="602"/>
      <c r="Y522" s="602"/>
      <c r="Z522" s="602"/>
    </row>
    <row r="523" spans="1:26" ht="12.75" customHeight="1" x14ac:dyDescent="0.25">
      <c r="A523" s="602"/>
      <c r="B523" s="602"/>
      <c r="C523" s="602"/>
      <c r="D523" s="602"/>
      <c r="E523" s="602"/>
      <c r="F523" s="602"/>
      <c r="G523" s="602"/>
      <c r="H523" s="602"/>
      <c r="I523" s="602"/>
      <c r="J523" s="602"/>
      <c r="K523" s="602"/>
      <c r="L523" s="602"/>
      <c r="M523" s="602"/>
      <c r="N523" s="602"/>
      <c r="O523" s="602"/>
      <c r="P523" s="602"/>
      <c r="Q523" s="602"/>
      <c r="R523" s="602"/>
      <c r="S523" s="602"/>
      <c r="T523" s="602"/>
      <c r="U523" s="602"/>
      <c r="V523" s="602"/>
      <c r="W523" s="602"/>
      <c r="X523" s="602"/>
      <c r="Y523" s="602"/>
      <c r="Z523" s="602"/>
    </row>
    <row r="524" spans="1:26" ht="12.75" customHeight="1" x14ac:dyDescent="0.25">
      <c r="A524" s="602"/>
      <c r="B524" s="602"/>
      <c r="C524" s="602"/>
      <c r="D524" s="602"/>
      <c r="E524" s="602"/>
      <c r="F524" s="602"/>
      <c r="G524" s="602"/>
      <c r="H524" s="602"/>
      <c r="I524" s="602"/>
      <c r="J524" s="602"/>
      <c r="K524" s="602"/>
      <c r="L524" s="602"/>
      <c r="M524" s="602"/>
      <c r="N524" s="602"/>
      <c r="O524" s="602"/>
      <c r="P524" s="602"/>
      <c r="Q524" s="602"/>
      <c r="R524" s="602"/>
      <c r="S524" s="602"/>
      <c r="T524" s="602"/>
      <c r="U524" s="602"/>
      <c r="V524" s="602"/>
      <c r="W524" s="602"/>
      <c r="X524" s="602"/>
      <c r="Y524" s="602"/>
      <c r="Z524" s="602"/>
    </row>
    <row r="525" spans="1:26" ht="12.75" customHeight="1" x14ac:dyDescent="0.25">
      <c r="A525" s="602"/>
      <c r="B525" s="602"/>
      <c r="C525" s="602"/>
      <c r="D525" s="602"/>
      <c r="E525" s="602"/>
      <c r="F525" s="602"/>
      <c r="G525" s="602"/>
      <c r="H525" s="602"/>
      <c r="I525" s="602"/>
      <c r="J525" s="602"/>
      <c r="K525" s="602"/>
      <c r="L525" s="602"/>
      <c r="M525" s="602"/>
      <c r="N525" s="602"/>
      <c r="O525" s="602"/>
      <c r="P525" s="602"/>
      <c r="Q525" s="602"/>
      <c r="R525" s="602"/>
      <c r="S525" s="602"/>
      <c r="T525" s="602"/>
      <c r="U525" s="602"/>
      <c r="V525" s="602"/>
      <c r="W525" s="602"/>
      <c r="X525" s="602"/>
      <c r="Y525" s="602"/>
      <c r="Z525" s="602"/>
    </row>
    <row r="526" spans="1:26" ht="12.75" customHeight="1" x14ac:dyDescent="0.25">
      <c r="A526" s="602"/>
      <c r="B526" s="602"/>
      <c r="C526" s="602"/>
      <c r="D526" s="602"/>
      <c r="E526" s="602"/>
      <c r="F526" s="602"/>
      <c r="G526" s="602"/>
      <c r="H526" s="602"/>
      <c r="I526" s="602"/>
      <c r="J526" s="602"/>
      <c r="K526" s="602"/>
      <c r="L526" s="602"/>
      <c r="M526" s="602"/>
      <c r="N526" s="602"/>
      <c r="O526" s="602"/>
      <c r="P526" s="602"/>
      <c r="Q526" s="602"/>
      <c r="R526" s="602"/>
      <c r="S526" s="602"/>
      <c r="T526" s="602"/>
      <c r="U526" s="602"/>
      <c r="V526" s="602"/>
      <c r="W526" s="602"/>
      <c r="X526" s="602"/>
      <c r="Y526" s="602"/>
      <c r="Z526" s="602"/>
    </row>
    <row r="527" spans="1:26" ht="12.75" customHeight="1" x14ac:dyDescent="0.25">
      <c r="A527" s="602"/>
      <c r="B527" s="602"/>
      <c r="C527" s="602"/>
      <c r="D527" s="602"/>
      <c r="E527" s="602"/>
      <c r="F527" s="602"/>
      <c r="G527" s="602"/>
      <c r="H527" s="602"/>
      <c r="I527" s="602"/>
      <c r="J527" s="602"/>
      <c r="K527" s="602"/>
      <c r="L527" s="602"/>
      <c r="M527" s="602"/>
      <c r="N527" s="602"/>
      <c r="O527" s="602"/>
      <c r="P527" s="602"/>
      <c r="Q527" s="602"/>
      <c r="R527" s="602"/>
      <c r="S527" s="602"/>
      <c r="T527" s="602"/>
      <c r="U527" s="602"/>
      <c r="V527" s="602"/>
      <c r="W527" s="602"/>
      <c r="X527" s="602"/>
      <c r="Y527" s="602"/>
      <c r="Z527" s="602"/>
    </row>
    <row r="528" spans="1:26" ht="12.75" customHeight="1" x14ac:dyDescent="0.25">
      <c r="A528" s="602"/>
      <c r="B528" s="602"/>
      <c r="C528" s="602"/>
      <c r="D528" s="602"/>
      <c r="E528" s="602"/>
      <c r="F528" s="602"/>
      <c r="G528" s="602"/>
      <c r="H528" s="602"/>
      <c r="I528" s="602"/>
      <c r="J528" s="602"/>
      <c r="K528" s="602"/>
      <c r="L528" s="602"/>
      <c r="M528" s="602"/>
      <c r="N528" s="602"/>
      <c r="O528" s="602"/>
      <c r="P528" s="602"/>
      <c r="Q528" s="602"/>
      <c r="R528" s="602"/>
      <c r="S528" s="602"/>
      <c r="T528" s="602"/>
      <c r="U528" s="602"/>
      <c r="V528" s="602"/>
      <c r="W528" s="602"/>
      <c r="X528" s="602"/>
      <c r="Y528" s="602"/>
      <c r="Z528" s="602"/>
    </row>
    <row r="529" spans="1:26" ht="12.75" customHeight="1" x14ac:dyDescent="0.25">
      <c r="A529" s="602"/>
      <c r="B529" s="602"/>
      <c r="C529" s="602"/>
      <c r="D529" s="602"/>
      <c r="E529" s="602"/>
      <c r="F529" s="602"/>
      <c r="G529" s="602"/>
      <c r="H529" s="602"/>
      <c r="I529" s="602"/>
      <c r="J529" s="602"/>
      <c r="K529" s="602"/>
      <c r="L529" s="602"/>
      <c r="M529" s="602"/>
      <c r="N529" s="602"/>
      <c r="O529" s="602"/>
      <c r="P529" s="602"/>
      <c r="Q529" s="602"/>
      <c r="R529" s="602"/>
      <c r="S529" s="602"/>
      <c r="T529" s="602"/>
      <c r="U529" s="602"/>
      <c r="V529" s="602"/>
      <c r="W529" s="602"/>
      <c r="X529" s="602"/>
      <c r="Y529" s="602"/>
      <c r="Z529" s="602"/>
    </row>
    <row r="530" spans="1:26" ht="12.75" customHeight="1" x14ac:dyDescent="0.25">
      <c r="A530" s="602"/>
      <c r="B530" s="602"/>
      <c r="C530" s="602"/>
      <c r="D530" s="602"/>
      <c r="E530" s="602"/>
      <c r="F530" s="602"/>
      <c r="G530" s="602"/>
      <c r="H530" s="602"/>
      <c r="I530" s="602"/>
      <c r="J530" s="602"/>
      <c r="K530" s="602"/>
      <c r="L530" s="602"/>
      <c r="M530" s="602"/>
      <c r="N530" s="602"/>
      <c r="O530" s="602"/>
      <c r="P530" s="602"/>
      <c r="Q530" s="602"/>
      <c r="R530" s="602"/>
      <c r="S530" s="602"/>
      <c r="T530" s="602"/>
      <c r="U530" s="602"/>
      <c r="V530" s="602"/>
      <c r="W530" s="602"/>
      <c r="X530" s="602"/>
      <c r="Y530" s="602"/>
      <c r="Z530" s="602"/>
    </row>
    <row r="531" spans="1:26" ht="12.75" customHeight="1" x14ac:dyDescent="0.25">
      <c r="A531" s="602"/>
      <c r="B531" s="602"/>
      <c r="C531" s="602"/>
      <c r="D531" s="602"/>
      <c r="E531" s="602"/>
      <c r="F531" s="602"/>
      <c r="G531" s="602"/>
      <c r="H531" s="602"/>
      <c r="I531" s="602"/>
      <c r="J531" s="602"/>
      <c r="K531" s="602"/>
      <c r="L531" s="602"/>
      <c r="M531" s="602"/>
      <c r="N531" s="602"/>
      <c r="O531" s="602"/>
      <c r="P531" s="602"/>
      <c r="Q531" s="602"/>
      <c r="R531" s="602"/>
      <c r="S531" s="602"/>
      <c r="T531" s="602"/>
      <c r="U531" s="602"/>
      <c r="V531" s="602"/>
      <c r="W531" s="602"/>
      <c r="X531" s="602"/>
      <c r="Y531" s="602"/>
      <c r="Z531" s="602"/>
    </row>
    <row r="532" spans="1:26" ht="12.75" customHeight="1" x14ac:dyDescent="0.25">
      <c r="A532" s="602"/>
      <c r="B532" s="602"/>
      <c r="C532" s="602"/>
      <c r="D532" s="602"/>
      <c r="E532" s="602"/>
      <c r="F532" s="602"/>
      <c r="G532" s="602"/>
      <c r="H532" s="602"/>
      <c r="I532" s="602"/>
      <c r="J532" s="602"/>
      <c r="K532" s="602"/>
      <c r="L532" s="602"/>
      <c r="M532" s="602"/>
      <c r="N532" s="602"/>
      <c r="O532" s="602"/>
      <c r="P532" s="602"/>
      <c r="Q532" s="602"/>
      <c r="R532" s="602"/>
      <c r="S532" s="602"/>
      <c r="T532" s="602"/>
      <c r="U532" s="602"/>
      <c r="V532" s="602"/>
      <c r="W532" s="602"/>
      <c r="X532" s="602"/>
      <c r="Y532" s="602"/>
      <c r="Z532" s="602"/>
    </row>
    <row r="533" spans="1:26" ht="12.75" customHeight="1" x14ac:dyDescent="0.25">
      <c r="A533" s="602"/>
      <c r="B533" s="602"/>
      <c r="C533" s="602"/>
      <c r="D533" s="602"/>
      <c r="E533" s="602"/>
      <c r="F533" s="602"/>
      <c r="G533" s="602"/>
      <c r="H533" s="602"/>
      <c r="I533" s="602"/>
      <c r="J533" s="602"/>
      <c r="K533" s="602"/>
      <c r="L533" s="602"/>
      <c r="M533" s="602"/>
      <c r="N533" s="602"/>
      <c r="O533" s="602"/>
      <c r="P533" s="602"/>
      <c r="Q533" s="602"/>
      <c r="R533" s="602"/>
      <c r="S533" s="602"/>
      <c r="T533" s="602"/>
      <c r="U533" s="602"/>
      <c r="V533" s="602"/>
      <c r="W533" s="602"/>
      <c r="X533" s="602"/>
      <c r="Y533" s="602"/>
      <c r="Z533" s="602"/>
    </row>
    <row r="534" spans="1:26" ht="12.75" customHeight="1" x14ac:dyDescent="0.25">
      <c r="A534" s="602"/>
      <c r="B534" s="602"/>
      <c r="C534" s="602"/>
      <c r="D534" s="602"/>
      <c r="E534" s="602"/>
      <c r="F534" s="602"/>
      <c r="G534" s="602"/>
      <c r="H534" s="602"/>
      <c r="I534" s="602"/>
      <c r="J534" s="602"/>
      <c r="K534" s="602"/>
      <c r="L534" s="602"/>
      <c r="M534" s="602"/>
      <c r="N534" s="602"/>
      <c r="O534" s="602"/>
      <c r="P534" s="602"/>
      <c r="Q534" s="602"/>
      <c r="R534" s="602"/>
      <c r="S534" s="602"/>
      <c r="T534" s="602"/>
      <c r="U534" s="602"/>
      <c r="V534" s="602"/>
      <c r="W534" s="602"/>
      <c r="X534" s="602"/>
      <c r="Y534" s="602"/>
      <c r="Z534" s="602"/>
    </row>
    <row r="535" spans="1:26" ht="12.75" customHeight="1" x14ac:dyDescent="0.25">
      <c r="A535" s="602"/>
      <c r="B535" s="602"/>
      <c r="C535" s="602"/>
      <c r="D535" s="602"/>
      <c r="E535" s="602"/>
      <c r="F535" s="602"/>
      <c r="G535" s="602"/>
      <c r="H535" s="602"/>
      <c r="I535" s="602"/>
      <c r="J535" s="602"/>
      <c r="K535" s="602"/>
      <c r="L535" s="602"/>
      <c r="M535" s="602"/>
      <c r="N535" s="602"/>
      <c r="O535" s="602"/>
      <c r="P535" s="602"/>
      <c r="Q535" s="602"/>
      <c r="R535" s="602"/>
      <c r="S535" s="602"/>
      <c r="T535" s="602"/>
      <c r="U535" s="602"/>
      <c r="V535" s="602"/>
      <c r="W535" s="602"/>
      <c r="X535" s="602"/>
      <c r="Y535" s="602"/>
      <c r="Z535" s="602"/>
    </row>
    <row r="536" spans="1:26" ht="12.75" customHeight="1" x14ac:dyDescent="0.25">
      <c r="A536" s="602"/>
      <c r="B536" s="602"/>
      <c r="C536" s="602"/>
      <c r="D536" s="602"/>
      <c r="E536" s="602"/>
      <c r="F536" s="602"/>
      <c r="G536" s="602"/>
      <c r="H536" s="602"/>
      <c r="I536" s="602"/>
      <c r="J536" s="602"/>
      <c r="K536" s="602"/>
      <c r="L536" s="602"/>
      <c r="M536" s="602"/>
      <c r="N536" s="602"/>
      <c r="O536" s="602"/>
      <c r="P536" s="602"/>
      <c r="Q536" s="602"/>
      <c r="R536" s="602"/>
      <c r="S536" s="602"/>
      <c r="T536" s="602"/>
      <c r="U536" s="602"/>
      <c r="V536" s="602"/>
      <c r="W536" s="602"/>
      <c r="X536" s="602"/>
      <c r="Y536" s="602"/>
      <c r="Z536" s="602"/>
    </row>
    <row r="537" spans="1:26" ht="12.75" customHeight="1" x14ac:dyDescent="0.25">
      <c r="A537" s="602"/>
      <c r="B537" s="602"/>
      <c r="C537" s="602"/>
      <c r="D537" s="602"/>
      <c r="E537" s="602"/>
      <c r="F537" s="602"/>
      <c r="G537" s="602"/>
      <c r="H537" s="602"/>
      <c r="I537" s="602"/>
      <c r="J537" s="602"/>
      <c r="K537" s="602"/>
      <c r="L537" s="602"/>
      <c r="M537" s="602"/>
      <c r="N537" s="602"/>
      <c r="O537" s="602"/>
      <c r="P537" s="602"/>
      <c r="Q537" s="602"/>
      <c r="R537" s="602"/>
      <c r="S537" s="602"/>
      <c r="T537" s="602"/>
      <c r="U537" s="602"/>
      <c r="V537" s="602"/>
      <c r="W537" s="602"/>
      <c r="X537" s="602"/>
      <c r="Y537" s="602"/>
      <c r="Z537" s="602"/>
    </row>
    <row r="538" spans="1:26" ht="12.75" customHeight="1" x14ac:dyDescent="0.25">
      <c r="A538" s="602"/>
      <c r="B538" s="602"/>
      <c r="C538" s="602"/>
      <c r="D538" s="602"/>
      <c r="E538" s="602"/>
      <c r="F538" s="602"/>
      <c r="G538" s="602"/>
      <c r="H538" s="602"/>
      <c r="I538" s="602"/>
      <c r="J538" s="602"/>
      <c r="K538" s="602"/>
      <c r="L538" s="602"/>
      <c r="M538" s="602"/>
      <c r="N538" s="602"/>
      <c r="O538" s="602"/>
      <c r="P538" s="602"/>
      <c r="Q538" s="602"/>
      <c r="R538" s="602"/>
      <c r="S538" s="602"/>
      <c r="T538" s="602"/>
      <c r="U538" s="602"/>
      <c r="V538" s="602"/>
      <c r="W538" s="602"/>
      <c r="X538" s="602"/>
      <c r="Y538" s="602"/>
      <c r="Z538" s="602"/>
    </row>
    <row r="539" spans="1:26" ht="12.75" customHeight="1" x14ac:dyDescent="0.25">
      <c r="A539" s="602"/>
      <c r="B539" s="602"/>
      <c r="C539" s="602"/>
      <c r="D539" s="602"/>
      <c r="E539" s="602"/>
      <c r="F539" s="602"/>
      <c r="G539" s="602"/>
      <c r="H539" s="602"/>
      <c r="I539" s="602"/>
      <c r="J539" s="602"/>
      <c r="K539" s="602"/>
      <c r="L539" s="602"/>
      <c r="M539" s="602"/>
      <c r="N539" s="602"/>
      <c r="O539" s="602"/>
      <c r="P539" s="602"/>
      <c r="Q539" s="602"/>
      <c r="R539" s="602"/>
      <c r="S539" s="602"/>
      <c r="T539" s="602"/>
      <c r="U539" s="602"/>
      <c r="V539" s="602"/>
      <c r="W539" s="602"/>
      <c r="X539" s="602"/>
      <c r="Y539" s="602"/>
      <c r="Z539" s="602"/>
    </row>
    <row r="540" spans="1:26" ht="12.75" customHeight="1" x14ac:dyDescent="0.25">
      <c r="A540" s="602"/>
      <c r="B540" s="602"/>
      <c r="C540" s="602"/>
      <c r="D540" s="602"/>
      <c r="E540" s="602"/>
      <c r="F540" s="602"/>
      <c r="G540" s="602"/>
      <c r="H540" s="602"/>
      <c r="I540" s="602"/>
      <c r="J540" s="602"/>
      <c r="K540" s="602"/>
      <c r="L540" s="602"/>
      <c r="M540" s="602"/>
      <c r="N540" s="602"/>
      <c r="O540" s="602"/>
      <c r="P540" s="602"/>
      <c r="Q540" s="602"/>
      <c r="R540" s="602"/>
      <c r="S540" s="602"/>
      <c r="T540" s="602"/>
      <c r="U540" s="602"/>
      <c r="V540" s="602"/>
      <c r="W540" s="602"/>
      <c r="X540" s="602"/>
      <c r="Y540" s="602"/>
      <c r="Z540" s="602"/>
    </row>
    <row r="541" spans="1:26" ht="12.75" customHeight="1" x14ac:dyDescent="0.25">
      <c r="A541" s="602"/>
      <c r="B541" s="602"/>
      <c r="C541" s="602"/>
      <c r="D541" s="602"/>
      <c r="E541" s="602"/>
      <c r="F541" s="602"/>
      <c r="G541" s="602"/>
      <c r="H541" s="602"/>
      <c r="I541" s="602"/>
      <c r="J541" s="602"/>
      <c r="K541" s="602"/>
      <c r="L541" s="602"/>
      <c r="M541" s="602"/>
      <c r="N541" s="602"/>
      <c r="O541" s="602"/>
      <c r="P541" s="602"/>
      <c r="Q541" s="602"/>
      <c r="R541" s="602"/>
      <c r="S541" s="602"/>
      <c r="T541" s="602"/>
      <c r="U541" s="602"/>
      <c r="V541" s="602"/>
      <c r="W541" s="602"/>
      <c r="X541" s="602"/>
      <c r="Y541" s="602"/>
      <c r="Z541" s="602"/>
    </row>
    <row r="542" spans="1:26" ht="12.75" customHeight="1" x14ac:dyDescent="0.25">
      <c r="A542" s="602"/>
      <c r="B542" s="602"/>
      <c r="C542" s="602"/>
      <c r="D542" s="602"/>
      <c r="E542" s="602"/>
      <c r="F542" s="602"/>
      <c r="G542" s="602"/>
      <c r="H542" s="602"/>
      <c r="I542" s="602"/>
      <c r="J542" s="602"/>
      <c r="K542" s="602"/>
      <c r="L542" s="602"/>
      <c r="M542" s="602"/>
      <c r="N542" s="602"/>
      <c r="O542" s="602"/>
      <c r="P542" s="602"/>
      <c r="Q542" s="602"/>
      <c r="R542" s="602"/>
      <c r="S542" s="602"/>
      <c r="T542" s="602"/>
      <c r="U542" s="602"/>
      <c r="V542" s="602"/>
      <c r="W542" s="602"/>
      <c r="X542" s="602"/>
      <c r="Y542" s="602"/>
      <c r="Z542" s="602"/>
    </row>
    <row r="543" spans="1:26" ht="12.75" customHeight="1" x14ac:dyDescent="0.25">
      <c r="A543" s="602"/>
      <c r="B543" s="602"/>
      <c r="C543" s="602"/>
      <c r="D543" s="602"/>
      <c r="E543" s="602"/>
      <c r="F543" s="602"/>
      <c r="G543" s="602"/>
      <c r="H543" s="602"/>
      <c r="I543" s="602"/>
      <c r="J543" s="602"/>
      <c r="K543" s="602"/>
      <c r="L543" s="602"/>
      <c r="M543" s="602"/>
      <c r="N543" s="602"/>
      <c r="O543" s="602"/>
      <c r="P543" s="602"/>
      <c r="Q543" s="602"/>
      <c r="R543" s="602"/>
      <c r="S543" s="602"/>
      <c r="T543" s="602"/>
      <c r="U543" s="602"/>
      <c r="V543" s="602"/>
      <c r="W543" s="602"/>
      <c r="X543" s="602"/>
      <c r="Y543" s="602"/>
      <c r="Z543" s="602"/>
    </row>
    <row r="544" spans="1:26" ht="12.75" customHeight="1" x14ac:dyDescent="0.25">
      <c r="A544" s="602"/>
      <c r="B544" s="602"/>
      <c r="C544" s="602"/>
      <c r="D544" s="602"/>
      <c r="E544" s="602"/>
      <c r="F544" s="602"/>
      <c r="G544" s="602"/>
      <c r="H544" s="602"/>
      <c r="I544" s="602"/>
      <c r="J544" s="602"/>
      <c r="K544" s="602"/>
      <c r="L544" s="602"/>
      <c r="M544" s="602"/>
      <c r="N544" s="602"/>
      <c r="O544" s="602"/>
      <c r="P544" s="602"/>
      <c r="Q544" s="602"/>
      <c r="R544" s="602"/>
      <c r="S544" s="602"/>
      <c r="T544" s="602"/>
      <c r="U544" s="602"/>
      <c r="V544" s="602"/>
      <c r="W544" s="602"/>
      <c r="X544" s="602"/>
      <c r="Y544" s="602"/>
      <c r="Z544" s="602"/>
    </row>
    <row r="545" spans="1:26" ht="12.75" customHeight="1" x14ac:dyDescent="0.25">
      <c r="A545" s="602"/>
      <c r="B545" s="602"/>
      <c r="C545" s="602"/>
      <c r="D545" s="602"/>
      <c r="E545" s="602"/>
      <c r="F545" s="602"/>
      <c r="G545" s="602"/>
      <c r="H545" s="602"/>
      <c r="I545" s="602"/>
      <c r="J545" s="602"/>
      <c r="K545" s="602"/>
      <c r="L545" s="602"/>
      <c r="M545" s="602"/>
      <c r="N545" s="602"/>
      <c r="O545" s="602"/>
      <c r="P545" s="602"/>
      <c r="Q545" s="602"/>
      <c r="R545" s="602"/>
      <c r="S545" s="602"/>
      <c r="T545" s="602"/>
      <c r="U545" s="602"/>
      <c r="V545" s="602"/>
      <c r="W545" s="602"/>
      <c r="X545" s="602"/>
      <c r="Y545" s="602"/>
      <c r="Z545" s="602"/>
    </row>
    <row r="546" spans="1:26" ht="12.75" customHeight="1" x14ac:dyDescent="0.25">
      <c r="A546" s="602"/>
      <c r="B546" s="602"/>
      <c r="C546" s="602"/>
      <c r="D546" s="602"/>
      <c r="E546" s="602"/>
      <c r="F546" s="602"/>
      <c r="G546" s="602"/>
      <c r="H546" s="602"/>
      <c r="I546" s="602"/>
      <c r="J546" s="602"/>
      <c r="K546" s="602"/>
      <c r="L546" s="602"/>
      <c r="M546" s="602"/>
      <c r="N546" s="602"/>
      <c r="O546" s="602"/>
      <c r="P546" s="602"/>
      <c r="Q546" s="602"/>
      <c r="R546" s="602"/>
      <c r="S546" s="602"/>
      <c r="T546" s="602"/>
      <c r="U546" s="602"/>
      <c r="V546" s="602"/>
      <c r="W546" s="602"/>
      <c r="X546" s="602"/>
      <c r="Y546" s="602"/>
      <c r="Z546" s="602"/>
    </row>
    <row r="547" spans="1:26" ht="12.75" customHeight="1" x14ac:dyDescent="0.25">
      <c r="A547" s="602"/>
      <c r="B547" s="602"/>
      <c r="C547" s="602"/>
      <c r="D547" s="602"/>
      <c r="E547" s="602"/>
      <c r="F547" s="602"/>
      <c r="G547" s="602"/>
      <c r="H547" s="602"/>
      <c r="I547" s="602"/>
      <c r="J547" s="602"/>
      <c r="K547" s="602"/>
      <c r="L547" s="602"/>
      <c r="M547" s="602"/>
      <c r="N547" s="602"/>
      <c r="O547" s="602"/>
      <c r="P547" s="602"/>
      <c r="Q547" s="602"/>
      <c r="R547" s="602"/>
      <c r="S547" s="602"/>
      <c r="T547" s="602"/>
      <c r="U547" s="602"/>
      <c r="V547" s="602"/>
      <c r="W547" s="602"/>
      <c r="X547" s="602"/>
      <c r="Y547" s="602"/>
      <c r="Z547" s="602"/>
    </row>
    <row r="548" spans="1:26" ht="12.75" customHeight="1" x14ac:dyDescent="0.25">
      <c r="A548" s="602"/>
      <c r="B548" s="602"/>
      <c r="C548" s="602"/>
      <c r="D548" s="602"/>
      <c r="E548" s="602"/>
      <c r="F548" s="602"/>
      <c r="G548" s="602"/>
      <c r="H548" s="602"/>
      <c r="I548" s="602"/>
      <c r="J548" s="602"/>
      <c r="K548" s="602"/>
      <c r="L548" s="602"/>
      <c r="M548" s="602"/>
      <c r="N548" s="602"/>
      <c r="O548" s="602"/>
      <c r="P548" s="602"/>
      <c r="Q548" s="602"/>
      <c r="R548" s="602"/>
      <c r="S548" s="602"/>
      <c r="T548" s="602"/>
      <c r="U548" s="602"/>
      <c r="V548" s="602"/>
      <c r="W548" s="602"/>
      <c r="X548" s="602"/>
      <c r="Y548" s="602"/>
      <c r="Z548" s="602"/>
    </row>
    <row r="549" spans="1:26" ht="12.75" customHeight="1" x14ac:dyDescent="0.25">
      <c r="A549" s="602"/>
      <c r="B549" s="602"/>
      <c r="C549" s="602"/>
      <c r="D549" s="602"/>
      <c r="E549" s="602"/>
      <c r="F549" s="602"/>
      <c r="G549" s="602"/>
      <c r="H549" s="602"/>
      <c r="I549" s="602"/>
      <c r="J549" s="602"/>
      <c r="K549" s="602"/>
      <c r="L549" s="602"/>
      <c r="M549" s="602"/>
      <c r="N549" s="602"/>
      <c r="O549" s="602"/>
      <c r="P549" s="602"/>
      <c r="Q549" s="602"/>
      <c r="R549" s="602"/>
      <c r="S549" s="602"/>
      <c r="T549" s="602"/>
      <c r="U549" s="602"/>
      <c r="V549" s="602"/>
      <c r="W549" s="602"/>
      <c r="X549" s="602"/>
      <c r="Y549" s="602"/>
      <c r="Z549" s="602"/>
    </row>
    <row r="550" spans="1:26" ht="12.75" customHeight="1" x14ac:dyDescent="0.25">
      <c r="A550" s="602"/>
      <c r="B550" s="602"/>
      <c r="C550" s="602"/>
      <c r="D550" s="602"/>
      <c r="E550" s="602"/>
      <c r="F550" s="602"/>
      <c r="G550" s="602"/>
      <c r="H550" s="602"/>
      <c r="I550" s="602"/>
      <c r="J550" s="602"/>
      <c r="K550" s="602"/>
      <c r="L550" s="602"/>
      <c r="M550" s="602"/>
      <c r="N550" s="602"/>
      <c r="O550" s="602"/>
      <c r="P550" s="602"/>
      <c r="Q550" s="602"/>
      <c r="R550" s="602"/>
      <c r="S550" s="602"/>
      <c r="T550" s="602"/>
      <c r="U550" s="602"/>
      <c r="V550" s="602"/>
      <c r="W550" s="602"/>
      <c r="X550" s="602"/>
      <c r="Y550" s="602"/>
      <c r="Z550" s="602"/>
    </row>
    <row r="551" spans="1:26" ht="12.75" customHeight="1" x14ac:dyDescent="0.25">
      <c r="A551" s="602"/>
      <c r="B551" s="602"/>
      <c r="C551" s="602"/>
      <c r="D551" s="602"/>
      <c r="E551" s="602"/>
      <c r="F551" s="602"/>
      <c r="G551" s="602"/>
      <c r="H551" s="602"/>
      <c r="I551" s="602"/>
      <c r="J551" s="602"/>
      <c r="K551" s="602"/>
      <c r="L551" s="602"/>
      <c r="M551" s="602"/>
      <c r="N551" s="602"/>
      <c r="O551" s="602"/>
      <c r="P551" s="602"/>
      <c r="Q551" s="602"/>
      <c r="R551" s="602"/>
      <c r="S551" s="602"/>
      <c r="T551" s="602"/>
      <c r="U551" s="602"/>
      <c r="V551" s="602"/>
      <c r="W551" s="602"/>
      <c r="X551" s="602"/>
      <c r="Y551" s="602"/>
      <c r="Z551" s="602"/>
    </row>
    <row r="552" spans="1:26" ht="12.75" customHeight="1" x14ac:dyDescent="0.25">
      <c r="A552" s="602"/>
      <c r="B552" s="602"/>
      <c r="C552" s="602"/>
      <c r="D552" s="602"/>
      <c r="E552" s="602"/>
      <c r="F552" s="602"/>
      <c r="G552" s="602"/>
      <c r="H552" s="602"/>
      <c r="I552" s="602"/>
      <c r="J552" s="602"/>
      <c r="K552" s="602"/>
      <c r="L552" s="602"/>
      <c r="M552" s="602"/>
      <c r="N552" s="602"/>
      <c r="O552" s="602"/>
      <c r="P552" s="602"/>
      <c r="Q552" s="602"/>
      <c r="R552" s="602"/>
      <c r="S552" s="602"/>
      <c r="T552" s="602"/>
      <c r="U552" s="602"/>
      <c r="V552" s="602"/>
      <c r="W552" s="602"/>
      <c r="X552" s="602"/>
      <c r="Y552" s="602"/>
      <c r="Z552" s="602"/>
    </row>
    <row r="553" spans="1:26" ht="12.75" customHeight="1" x14ac:dyDescent="0.25">
      <c r="A553" s="602"/>
      <c r="B553" s="602"/>
      <c r="C553" s="602"/>
      <c r="D553" s="602"/>
      <c r="E553" s="602"/>
      <c r="F553" s="602"/>
      <c r="G553" s="602"/>
      <c r="H553" s="602"/>
      <c r="I553" s="602"/>
      <c r="J553" s="602"/>
      <c r="K553" s="602"/>
      <c r="L553" s="602"/>
      <c r="M553" s="602"/>
      <c r="N553" s="602"/>
      <c r="O553" s="602"/>
      <c r="P553" s="602"/>
      <c r="Q553" s="602"/>
      <c r="R553" s="602"/>
      <c r="S553" s="602"/>
      <c r="T553" s="602"/>
      <c r="U553" s="602"/>
      <c r="V553" s="602"/>
      <c r="W553" s="602"/>
      <c r="X553" s="602"/>
      <c r="Y553" s="602"/>
      <c r="Z553" s="602"/>
    </row>
    <row r="554" spans="1:26" ht="12.75" customHeight="1" x14ac:dyDescent="0.25">
      <c r="A554" s="602"/>
      <c r="B554" s="602"/>
      <c r="C554" s="602"/>
      <c r="D554" s="602"/>
      <c r="E554" s="602"/>
      <c r="F554" s="602"/>
      <c r="G554" s="602"/>
      <c r="H554" s="602"/>
      <c r="I554" s="602"/>
      <c r="J554" s="602"/>
      <c r="K554" s="602"/>
      <c r="L554" s="602"/>
      <c r="M554" s="602"/>
      <c r="N554" s="602"/>
      <c r="O554" s="602"/>
      <c r="P554" s="602"/>
      <c r="Q554" s="602"/>
      <c r="R554" s="602"/>
      <c r="S554" s="602"/>
      <c r="T554" s="602"/>
      <c r="U554" s="602"/>
      <c r="V554" s="602"/>
      <c r="W554" s="602"/>
      <c r="X554" s="602"/>
      <c r="Y554" s="602"/>
      <c r="Z554" s="602"/>
    </row>
    <row r="555" spans="1:26" ht="12.75" customHeight="1" x14ac:dyDescent="0.25">
      <c r="A555" s="602"/>
      <c r="B555" s="602"/>
      <c r="C555" s="602"/>
      <c r="D555" s="602"/>
      <c r="E555" s="602"/>
      <c r="F555" s="602"/>
      <c r="G555" s="602"/>
      <c r="H555" s="602"/>
      <c r="I555" s="602"/>
      <c r="J555" s="602"/>
      <c r="K555" s="602"/>
      <c r="L555" s="602"/>
      <c r="M555" s="602"/>
      <c r="N555" s="602"/>
      <c r="O555" s="602"/>
      <c r="P555" s="602"/>
      <c r="Q555" s="602"/>
      <c r="R555" s="602"/>
      <c r="S555" s="602"/>
      <c r="T555" s="602"/>
      <c r="U555" s="602"/>
      <c r="V555" s="602"/>
      <c r="W555" s="602"/>
      <c r="X555" s="602"/>
      <c r="Y555" s="602"/>
      <c r="Z555" s="602"/>
    </row>
    <row r="556" spans="1:26" ht="12.75" customHeight="1" x14ac:dyDescent="0.25">
      <c r="A556" s="602"/>
      <c r="B556" s="602"/>
      <c r="C556" s="602"/>
      <c r="D556" s="602"/>
      <c r="E556" s="602"/>
      <c r="F556" s="602"/>
      <c r="G556" s="602"/>
      <c r="H556" s="602"/>
      <c r="I556" s="602"/>
      <c r="J556" s="602"/>
      <c r="K556" s="602"/>
      <c r="L556" s="602"/>
      <c r="M556" s="602"/>
      <c r="N556" s="602"/>
      <c r="O556" s="602"/>
      <c r="P556" s="602"/>
      <c r="Q556" s="602"/>
      <c r="R556" s="602"/>
      <c r="S556" s="602"/>
      <c r="T556" s="602"/>
      <c r="U556" s="602"/>
      <c r="V556" s="602"/>
      <c r="W556" s="602"/>
      <c r="X556" s="602"/>
      <c r="Y556" s="602"/>
      <c r="Z556" s="602"/>
    </row>
    <row r="557" spans="1:26" ht="12.75" customHeight="1" x14ac:dyDescent="0.25">
      <c r="A557" s="602"/>
      <c r="B557" s="602"/>
      <c r="C557" s="602"/>
      <c r="D557" s="602"/>
      <c r="E557" s="602"/>
      <c r="F557" s="602"/>
      <c r="G557" s="602"/>
      <c r="H557" s="602"/>
      <c r="I557" s="602"/>
      <c r="J557" s="602"/>
      <c r="K557" s="602"/>
      <c r="L557" s="602"/>
      <c r="M557" s="602"/>
      <c r="N557" s="602"/>
      <c r="O557" s="602"/>
      <c r="P557" s="602"/>
      <c r="Q557" s="602"/>
      <c r="R557" s="602"/>
      <c r="S557" s="602"/>
      <c r="T557" s="602"/>
      <c r="U557" s="602"/>
      <c r="V557" s="602"/>
      <c r="W557" s="602"/>
      <c r="X557" s="602"/>
      <c r="Y557" s="602"/>
      <c r="Z557" s="602"/>
    </row>
    <row r="558" spans="1:26" ht="12.75" customHeight="1" x14ac:dyDescent="0.25">
      <c r="A558" s="602"/>
      <c r="B558" s="602"/>
      <c r="C558" s="602"/>
      <c r="D558" s="602"/>
      <c r="E558" s="602"/>
      <c r="F558" s="602"/>
      <c r="G558" s="602"/>
      <c r="H558" s="602"/>
      <c r="I558" s="602"/>
      <c r="J558" s="602"/>
      <c r="K558" s="602"/>
      <c r="L558" s="602"/>
      <c r="M558" s="602"/>
      <c r="N558" s="602"/>
      <c r="O558" s="602"/>
      <c r="P558" s="602"/>
      <c r="Q558" s="602"/>
      <c r="R558" s="602"/>
      <c r="S558" s="602"/>
      <c r="T558" s="602"/>
      <c r="U558" s="602"/>
      <c r="V558" s="602"/>
      <c r="W558" s="602"/>
      <c r="X558" s="602"/>
      <c r="Y558" s="602"/>
      <c r="Z558" s="602"/>
    </row>
    <row r="559" spans="1:26" ht="12.75" customHeight="1" x14ac:dyDescent="0.25">
      <c r="A559" s="602"/>
      <c r="B559" s="602"/>
      <c r="C559" s="602"/>
      <c r="D559" s="602"/>
      <c r="E559" s="602"/>
      <c r="F559" s="602"/>
      <c r="G559" s="602"/>
      <c r="H559" s="602"/>
      <c r="I559" s="602"/>
      <c r="J559" s="602"/>
      <c r="K559" s="602"/>
      <c r="L559" s="602"/>
      <c r="M559" s="602"/>
      <c r="N559" s="602"/>
      <c r="O559" s="602"/>
      <c r="P559" s="602"/>
      <c r="Q559" s="602"/>
      <c r="R559" s="602"/>
      <c r="S559" s="602"/>
      <c r="T559" s="602"/>
      <c r="U559" s="602"/>
      <c r="V559" s="602"/>
      <c r="W559" s="602"/>
      <c r="X559" s="602"/>
      <c r="Y559" s="602"/>
      <c r="Z559" s="602"/>
    </row>
    <row r="560" spans="1:26" ht="12.75" customHeight="1" x14ac:dyDescent="0.25">
      <c r="A560" s="602"/>
      <c r="B560" s="602"/>
      <c r="C560" s="602"/>
      <c r="D560" s="602"/>
      <c r="E560" s="602"/>
      <c r="F560" s="602"/>
      <c r="G560" s="602"/>
      <c r="H560" s="602"/>
      <c r="I560" s="602"/>
      <c r="J560" s="602"/>
      <c r="K560" s="602"/>
      <c r="L560" s="602"/>
      <c r="M560" s="602"/>
      <c r="N560" s="602"/>
      <c r="O560" s="602"/>
      <c r="P560" s="602"/>
      <c r="Q560" s="602"/>
      <c r="R560" s="602"/>
      <c r="S560" s="602"/>
      <c r="T560" s="602"/>
      <c r="U560" s="602"/>
      <c r="V560" s="602"/>
      <c r="W560" s="602"/>
      <c r="X560" s="602"/>
      <c r="Y560" s="602"/>
      <c r="Z560" s="602"/>
    </row>
    <row r="561" spans="1:26" ht="12.75" customHeight="1" x14ac:dyDescent="0.25">
      <c r="A561" s="602"/>
      <c r="B561" s="602"/>
      <c r="C561" s="602"/>
      <c r="D561" s="602"/>
      <c r="E561" s="602"/>
      <c r="F561" s="602"/>
      <c r="G561" s="602"/>
      <c r="H561" s="602"/>
      <c r="I561" s="602"/>
      <c r="J561" s="602"/>
      <c r="K561" s="602"/>
      <c r="L561" s="602"/>
      <c r="M561" s="602"/>
      <c r="N561" s="602"/>
      <c r="O561" s="602"/>
      <c r="P561" s="602"/>
      <c r="Q561" s="602"/>
      <c r="R561" s="602"/>
      <c r="S561" s="602"/>
      <c r="T561" s="602"/>
      <c r="U561" s="602"/>
      <c r="V561" s="602"/>
      <c r="W561" s="602"/>
      <c r="X561" s="602"/>
      <c r="Y561" s="602"/>
      <c r="Z561" s="602"/>
    </row>
    <row r="562" spans="1:26" ht="12.75" customHeight="1" x14ac:dyDescent="0.25">
      <c r="A562" s="602"/>
      <c r="B562" s="602"/>
      <c r="C562" s="602"/>
      <c r="D562" s="602"/>
      <c r="E562" s="602"/>
      <c r="F562" s="602"/>
      <c r="G562" s="602"/>
      <c r="H562" s="602"/>
      <c r="I562" s="602"/>
      <c r="J562" s="602"/>
      <c r="K562" s="602"/>
      <c r="L562" s="602"/>
      <c r="M562" s="602"/>
      <c r="N562" s="602"/>
      <c r="O562" s="602"/>
      <c r="P562" s="602"/>
      <c r="Q562" s="602"/>
      <c r="R562" s="602"/>
      <c r="S562" s="602"/>
      <c r="T562" s="602"/>
      <c r="U562" s="602"/>
      <c r="V562" s="602"/>
      <c r="W562" s="602"/>
      <c r="X562" s="602"/>
      <c r="Y562" s="602"/>
      <c r="Z562" s="602"/>
    </row>
    <row r="563" spans="1:26" ht="12.75" customHeight="1" x14ac:dyDescent="0.25">
      <c r="A563" s="602"/>
      <c r="B563" s="602"/>
      <c r="C563" s="602"/>
      <c r="D563" s="602"/>
      <c r="E563" s="602"/>
      <c r="F563" s="602"/>
      <c r="G563" s="602"/>
      <c r="H563" s="602"/>
      <c r="I563" s="602"/>
      <c r="J563" s="602"/>
      <c r="K563" s="602"/>
      <c r="L563" s="602"/>
      <c r="M563" s="602"/>
      <c r="N563" s="602"/>
      <c r="O563" s="602"/>
      <c r="P563" s="602"/>
      <c r="Q563" s="602"/>
      <c r="R563" s="602"/>
      <c r="S563" s="602"/>
      <c r="T563" s="602"/>
      <c r="U563" s="602"/>
      <c r="V563" s="602"/>
      <c r="W563" s="602"/>
      <c r="X563" s="602"/>
      <c r="Y563" s="602"/>
      <c r="Z563" s="602"/>
    </row>
    <row r="564" spans="1:26" ht="12.75" customHeight="1" x14ac:dyDescent="0.25">
      <c r="A564" s="602"/>
      <c r="B564" s="602"/>
      <c r="C564" s="602"/>
      <c r="D564" s="602"/>
      <c r="E564" s="602"/>
      <c r="F564" s="602"/>
      <c r="G564" s="602"/>
      <c r="H564" s="602"/>
      <c r="I564" s="602"/>
      <c r="J564" s="602"/>
      <c r="K564" s="602"/>
      <c r="L564" s="602"/>
      <c r="M564" s="602"/>
      <c r="N564" s="602"/>
      <c r="O564" s="602"/>
      <c r="P564" s="602"/>
      <c r="Q564" s="602"/>
      <c r="R564" s="602"/>
      <c r="S564" s="602"/>
      <c r="T564" s="602"/>
      <c r="U564" s="602"/>
      <c r="V564" s="602"/>
      <c r="W564" s="602"/>
      <c r="X564" s="602"/>
      <c r="Y564" s="602"/>
      <c r="Z564" s="602"/>
    </row>
    <row r="565" spans="1:26" ht="12.75" customHeight="1" x14ac:dyDescent="0.25">
      <c r="A565" s="602"/>
      <c r="B565" s="602"/>
      <c r="C565" s="602"/>
      <c r="D565" s="602"/>
      <c r="E565" s="602"/>
      <c r="F565" s="602"/>
      <c r="G565" s="602"/>
      <c r="H565" s="602"/>
      <c r="I565" s="602"/>
      <c r="J565" s="602"/>
      <c r="K565" s="602"/>
      <c r="L565" s="602"/>
      <c r="M565" s="602"/>
      <c r="N565" s="602"/>
      <c r="O565" s="602"/>
      <c r="P565" s="602"/>
      <c r="Q565" s="602"/>
      <c r="R565" s="602"/>
      <c r="S565" s="602"/>
      <c r="T565" s="602"/>
      <c r="U565" s="602"/>
      <c r="V565" s="602"/>
      <c r="W565" s="602"/>
      <c r="X565" s="602"/>
      <c r="Y565" s="602"/>
      <c r="Z565" s="602"/>
    </row>
    <row r="566" spans="1:26" ht="12.75" customHeight="1" x14ac:dyDescent="0.25">
      <c r="A566" s="602"/>
      <c r="B566" s="602"/>
      <c r="C566" s="602"/>
      <c r="D566" s="602"/>
      <c r="E566" s="602"/>
      <c r="F566" s="602"/>
      <c r="G566" s="602"/>
      <c r="H566" s="602"/>
      <c r="I566" s="602"/>
      <c r="J566" s="602"/>
      <c r="K566" s="602"/>
      <c r="L566" s="602"/>
      <c r="M566" s="602"/>
      <c r="N566" s="602"/>
      <c r="O566" s="602"/>
      <c r="P566" s="602"/>
      <c r="Q566" s="602"/>
      <c r="R566" s="602"/>
      <c r="S566" s="602"/>
      <c r="T566" s="602"/>
      <c r="U566" s="602"/>
      <c r="V566" s="602"/>
      <c r="W566" s="602"/>
      <c r="X566" s="602"/>
      <c r="Y566" s="602"/>
      <c r="Z566" s="602"/>
    </row>
    <row r="567" spans="1:26" ht="12.75" customHeight="1" x14ac:dyDescent="0.25">
      <c r="A567" s="602"/>
      <c r="B567" s="602"/>
      <c r="C567" s="602"/>
      <c r="D567" s="602"/>
      <c r="E567" s="602"/>
      <c r="F567" s="602"/>
      <c r="G567" s="602"/>
      <c r="H567" s="602"/>
      <c r="I567" s="602"/>
      <c r="J567" s="602"/>
      <c r="K567" s="602"/>
      <c r="L567" s="602"/>
      <c r="M567" s="602"/>
      <c r="N567" s="602"/>
      <c r="O567" s="602"/>
      <c r="P567" s="602"/>
      <c r="Q567" s="602"/>
      <c r="R567" s="602"/>
      <c r="S567" s="602"/>
      <c r="T567" s="602"/>
      <c r="U567" s="602"/>
      <c r="V567" s="602"/>
      <c r="W567" s="602"/>
      <c r="X567" s="602"/>
      <c r="Y567" s="602"/>
      <c r="Z567" s="602"/>
    </row>
    <row r="568" spans="1:26" ht="12.75" customHeight="1" x14ac:dyDescent="0.25">
      <c r="A568" s="602"/>
      <c r="B568" s="602"/>
      <c r="C568" s="602"/>
      <c r="D568" s="602"/>
      <c r="E568" s="602"/>
      <c r="F568" s="602"/>
      <c r="G568" s="602"/>
      <c r="H568" s="602"/>
      <c r="I568" s="602"/>
      <c r="J568" s="602"/>
      <c r="K568" s="602"/>
      <c r="L568" s="602"/>
      <c r="M568" s="602"/>
      <c r="N568" s="602"/>
      <c r="O568" s="602"/>
      <c r="P568" s="602"/>
      <c r="Q568" s="602"/>
      <c r="R568" s="602"/>
      <c r="S568" s="602"/>
      <c r="T568" s="602"/>
      <c r="U568" s="602"/>
      <c r="V568" s="602"/>
      <c r="W568" s="602"/>
      <c r="X568" s="602"/>
      <c r="Y568" s="602"/>
      <c r="Z568" s="602"/>
    </row>
    <row r="569" spans="1:26" ht="12.75" customHeight="1" x14ac:dyDescent="0.25">
      <c r="A569" s="602"/>
      <c r="B569" s="602"/>
      <c r="C569" s="602"/>
      <c r="D569" s="602"/>
      <c r="E569" s="602"/>
      <c r="F569" s="602"/>
      <c r="G569" s="602"/>
      <c r="H569" s="602"/>
      <c r="I569" s="602"/>
      <c r="J569" s="602"/>
      <c r="K569" s="602"/>
      <c r="L569" s="602"/>
      <c r="M569" s="602"/>
      <c r="N569" s="602"/>
      <c r="O569" s="602"/>
      <c r="P569" s="602"/>
      <c r="Q569" s="602"/>
      <c r="R569" s="602"/>
      <c r="S569" s="602"/>
      <c r="T569" s="602"/>
      <c r="U569" s="602"/>
      <c r="V569" s="602"/>
      <c r="W569" s="602"/>
      <c r="X569" s="602"/>
      <c r="Y569" s="602"/>
      <c r="Z569" s="602"/>
    </row>
    <row r="570" spans="1:26" ht="12.75" customHeight="1" x14ac:dyDescent="0.25">
      <c r="A570" s="602"/>
      <c r="B570" s="602"/>
      <c r="C570" s="602"/>
      <c r="D570" s="602"/>
      <c r="E570" s="602"/>
      <c r="F570" s="602"/>
      <c r="G570" s="602"/>
      <c r="H570" s="602"/>
      <c r="I570" s="602"/>
      <c r="J570" s="602"/>
      <c r="K570" s="602"/>
      <c r="L570" s="602"/>
      <c r="M570" s="602"/>
      <c r="N570" s="602"/>
      <c r="O570" s="602"/>
      <c r="P570" s="602"/>
      <c r="Q570" s="602"/>
      <c r="R570" s="602"/>
      <c r="S570" s="602"/>
      <c r="T570" s="602"/>
      <c r="U570" s="602"/>
      <c r="V570" s="602"/>
      <c r="W570" s="602"/>
      <c r="X570" s="602"/>
      <c r="Y570" s="602"/>
      <c r="Z570" s="602"/>
    </row>
    <row r="571" spans="1:26" ht="12.75" customHeight="1" x14ac:dyDescent="0.25">
      <c r="A571" s="602"/>
      <c r="B571" s="602"/>
      <c r="C571" s="602"/>
      <c r="D571" s="602"/>
      <c r="E571" s="602"/>
      <c r="F571" s="602"/>
      <c r="G571" s="602"/>
      <c r="H571" s="602"/>
      <c r="I571" s="602"/>
      <c r="J571" s="602"/>
      <c r="K571" s="602"/>
      <c r="L571" s="602"/>
      <c r="M571" s="602"/>
      <c r="N571" s="602"/>
      <c r="O571" s="602"/>
      <c r="P571" s="602"/>
      <c r="Q571" s="602"/>
      <c r="R571" s="602"/>
      <c r="S571" s="602"/>
      <c r="T571" s="602"/>
      <c r="U571" s="602"/>
      <c r="V571" s="602"/>
      <c r="W571" s="602"/>
      <c r="X571" s="602"/>
      <c r="Y571" s="602"/>
      <c r="Z571" s="602"/>
    </row>
    <row r="572" spans="1:26" ht="12.75" customHeight="1" x14ac:dyDescent="0.25">
      <c r="A572" s="602"/>
      <c r="B572" s="602"/>
      <c r="C572" s="602"/>
      <c r="D572" s="602"/>
      <c r="E572" s="602"/>
      <c r="F572" s="602"/>
      <c r="G572" s="602"/>
      <c r="H572" s="602"/>
      <c r="I572" s="602"/>
      <c r="J572" s="602"/>
      <c r="K572" s="602"/>
      <c r="L572" s="602"/>
      <c r="M572" s="602"/>
      <c r="N572" s="602"/>
      <c r="O572" s="602"/>
      <c r="P572" s="602"/>
      <c r="Q572" s="602"/>
      <c r="R572" s="602"/>
      <c r="S572" s="602"/>
      <c r="T572" s="602"/>
      <c r="U572" s="602"/>
      <c r="V572" s="602"/>
      <c r="W572" s="602"/>
      <c r="X572" s="602"/>
      <c r="Y572" s="602"/>
      <c r="Z572" s="602"/>
    </row>
    <row r="573" spans="1:26" ht="12.75" customHeight="1" x14ac:dyDescent="0.25">
      <c r="A573" s="602"/>
      <c r="B573" s="602"/>
      <c r="C573" s="602"/>
      <c r="D573" s="602"/>
      <c r="E573" s="602"/>
      <c r="F573" s="602"/>
      <c r="G573" s="602"/>
      <c r="H573" s="602"/>
      <c r="I573" s="602"/>
      <c r="J573" s="602"/>
      <c r="K573" s="602"/>
      <c r="L573" s="602"/>
      <c r="M573" s="602"/>
      <c r="N573" s="602"/>
      <c r="O573" s="602"/>
      <c r="P573" s="602"/>
      <c r="Q573" s="602"/>
      <c r="R573" s="602"/>
      <c r="S573" s="602"/>
      <c r="T573" s="602"/>
      <c r="U573" s="602"/>
      <c r="V573" s="602"/>
      <c r="W573" s="602"/>
      <c r="X573" s="602"/>
      <c r="Y573" s="602"/>
      <c r="Z573" s="602"/>
    </row>
    <row r="574" spans="1:26" ht="12.75" customHeight="1" x14ac:dyDescent="0.25">
      <c r="A574" s="602"/>
      <c r="B574" s="602"/>
      <c r="C574" s="602"/>
      <c r="D574" s="602"/>
      <c r="E574" s="602"/>
      <c r="F574" s="602"/>
      <c r="G574" s="602"/>
      <c r="H574" s="602"/>
      <c r="I574" s="602"/>
      <c r="J574" s="602"/>
      <c r="K574" s="602"/>
      <c r="L574" s="602"/>
      <c r="M574" s="602"/>
      <c r="N574" s="602"/>
      <c r="O574" s="602"/>
      <c r="P574" s="602"/>
      <c r="Q574" s="602"/>
      <c r="R574" s="602"/>
      <c r="S574" s="602"/>
      <c r="T574" s="602"/>
      <c r="U574" s="602"/>
      <c r="V574" s="602"/>
      <c r="W574" s="602"/>
      <c r="X574" s="602"/>
      <c r="Y574" s="602"/>
      <c r="Z574" s="602"/>
    </row>
    <row r="575" spans="1:26" ht="12.75" customHeight="1" x14ac:dyDescent="0.25">
      <c r="A575" s="602"/>
      <c r="B575" s="602"/>
      <c r="C575" s="602"/>
      <c r="D575" s="602"/>
      <c r="E575" s="602"/>
      <c r="F575" s="602"/>
      <c r="G575" s="602"/>
      <c r="H575" s="602"/>
      <c r="I575" s="602"/>
      <c r="J575" s="602"/>
      <c r="K575" s="602"/>
      <c r="L575" s="602"/>
      <c r="M575" s="602"/>
      <c r="N575" s="602"/>
      <c r="O575" s="602"/>
      <c r="P575" s="602"/>
      <c r="Q575" s="602"/>
      <c r="R575" s="602"/>
      <c r="S575" s="602"/>
      <c r="T575" s="602"/>
      <c r="U575" s="602"/>
      <c r="V575" s="602"/>
      <c r="W575" s="602"/>
      <c r="X575" s="602"/>
      <c r="Y575" s="602"/>
      <c r="Z575" s="602"/>
    </row>
    <row r="576" spans="1:26" ht="12.75" customHeight="1" x14ac:dyDescent="0.25">
      <c r="A576" s="602"/>
      <c r="B576" s="602"/>
      <c r="C576" s="602"/>
      <c r="D576" s="602"/>
      <c r="E576" s="602"/>
      <c r="F576" s="602"/>
      <c r="G576" s="602"/>
      <c r="H576" s="602"/>
      <c r="I576" s="602"/>
      <c r="J576" s="602"/>
      <c r="K576" s="602"/>
      <c r="L576" s="602"/>
      <c r="M576" s="602"/>
      <c r="N576" s="602"/>
      <c r="O576" s="602"/>
      <c r="P576" s="602"/>
      <c r="Q576" s="602"/>
      <c r="R576" s="602"/>
      <c r="S576" s="602"/>
      <c r="T576" s="602"/>
      <c r="U576" s="602"/>
      <c r="V576" s="602"/>
      <c r="W576" s="602"/>
      <c r="X576" s="602"/>
      <c r="Y576" s="602"/>
      <c r="Z576" s="602"/>
    </row>
    <row r="577" spans="1:26" ht="12.75" customHeight="1" x14ac:dyDescent="0.25">
      <c r="A577" s="602"/>
      <c r="B577" s="602"/>
      <c r="C577" s="602"/>
      <c r="D577" s="602"/>
      <c r="E577" s="602"/>
      <c r="F577" s="602"/>
      <c r="G577" s="602"/>
      <c r="H577" s="602"/>
      <c r="I577" s="602"/>
      <c r="J577" s="602"/>
      <c r="K577" s="602"/>
      <c r="L577" s="602"/>
      <c r="M577" s="602"/>
      <c r="N577" s="602"/>
      <c r="O577" s="602"/>
      <c r="P577" s="602"/>
      <c r="Q577" s="602"/>
      <c r="R577" s="602"/>
      <c r="S577" s="602"/>
      <c r="T577" s="602"/>
      <c r="U577" s="602"/>
      <c r="V577" s="602"/>
      <c r="W577" s="602"/>
      <c r="X577" s="602"/>
      <c r="Y577" s="602"/>
      <c r="Z577" s="602"/>
    </row>
    <row r="578" spans="1:26" ht="12.75" customHeight="1" x14ac:dyDescent="0.25">
      <c r="A578" s="602"/>
      <c r="B578" s="602"/>
      <c r="C578" s="602"/>
      <c r="D578" s="602"/>
      <c r="E578" s="602"/>
      <c r="F578" s="602"/>
      <c r="G578" s="602"/>
      <c r="H578" s="602"/>
      <c r="I578" s="602"/>
      <c r="J578" s="602"/>
      <c r="K578" s="602"/>
      <c r="L578" s="602"/>
      <c r="M578" s="602"/>
      <c r="N578" s="602"/>
      <c r="O578" s="602"/>
      <c r="P578" s="602"/>
      <c r="Q578" s="602"/>
      <c r="R578" s="602"/>
      <c r="S578" s="602"/>
      <c r="T578" s="602"/>
      <c r="U578" s="602"/>
      <c r="V578" s="602"/>
      <c r="W578" s="602"/>
      <c r="X578" s="602"/>
      <c r="Y578" s="602"/>
      <c r="Z578" s="602"/>
    </row>
    <row r="579" spans="1:26" ht="12.75" customHeight="1" x14ac:dyDescent="0.25">
      <c r="A579" s="602"/>
      <c r="B579" s="602"/>
      <c r="C579" s="602"/>
      <c r="D579" s="602"/>
      <c r="E579" s="602"/>
      <c r="F579" s="602"/>
      <c r="G579" s="602"/>
      <c r="H579" s="602"/>
      <c r="I579" s="602"/>
      <c r="J579" s="602"/>
      <c r="K579" s="602"/>
      <c r="L579" s="602"/>
      <c r="M579" s="602"/>
      <c r="N579" s="602"/>
      <c r="O579" s="602"/>
      <c r="P579" s="602"/>
      <c r="Q579" s="602"/>
      <c r="R579" s="602"/>
      <c r="S579" s="602"/>
      <c r="T579" s="602"/>
      <c r="U579" s="602"/>
      <c r="V579" s="602"/>
      <c r="W579" s="602"/>
      <c r="X579" s="602"/>
      <c r="Y579" s="602"/>
      <c r="Z579" s="602"/>
    </row>
    <row r="580" spans="1:26" ht="12.75" customHeight="1" x14ac:dyDescent="0.25">
      <c r="A580" s="602"/>
      <c r="B580" s="602"/>
      <c r="C580" s="602"/>
      <c r="D580" s="602"/>
      <c r="E580" s="602"/>
      <c r="F580" s="602"/>
      <c r="G580" s="602"/>
      <c r="H580" s="602"/>
      <c r="I580" s="602"/>
      <c r="J580" s="602"/>
      <c r="K580" s="602"/>
      <c r="L580" s="602"/>
      <c r="M580" s="602"/>
      <c r="N580" s="602"/>
      <c r="O580" s="602"/>
      <c r="P580" s="602"/>
      <c r="Q580" s="602"/>
      <c r="R580" s="602"/>
      <c r="S580" s="602"/>
      <c r="T580" s="602"/>
      <c r="U580" s="602"/>
      <c r="V580" s="602"/>
      <c r="W580" s="602"/>
      <c r="X580" s="602"/>
      <c r="Y580" s="602"/>
      <c r="Z580" s="602"/>
    </row>
    <row r="581" spans="1:26" ht="12.75" customHeight="1" x14ac:dyDescent="0.25">
      <c r="A581" s="602"/>
      <c r="B581" s="602"/>
      <c r="C581" s="602"/>
      <c r="D581" s="602"/>
      <c r="E581" s="602"/>
      <c r="F581" s="602"/>
      <c r="G581" s="602"/>
      <c r="H581" s="602"/>
      <c r="I581" s="602"/>
      <c r="J581" s="602"/>
      <c r="K581" s="602"/>
      <c r="L581" s="602"/>
      <c r="M581" s="602"/>
      <c r="N581" s="602"/>
      <c r="O581" s="602"/>
      <c r="P581" s="602"/>
      <c r="Q581" s="602"/>
      <c r="R581" s="602"/>
      <c r="S581" s="602"/>
      <c r="T581" s="602"/>
      <c r="U581" s="602"/>
      <c r="V581" s="602"/>
      <c r="W581" s="602"/>
      <c r="X581" s="602"/>
      <c r="Y581" s="602"/>
      <c r="Z581" s="602"/>
    </row>
    <row r="582" spans="1:26" ht="12.75" customHeight="1" x14ac:dyDescent="0.25">
      <c r="A582" s="602"/>
      <c r="B582" s="602"/>
      <c r="C582" s="602"/>
      <c r="D582" s="602"/>
      <c r="E582" s="602"/>
      <c r="F582" s="602"/>
      <c r="G582" s="602"/>
      <c r="H582" s="602"/>
      <c r="I582" s="602"/>
      <c r="J582" s="602"/>
      <c r="K582" s="602"/>
      <c r="L582" s="602"/>
      <c r="M582" s="602"/>
      <c r="N582" s="602"/>
      <c r="O582" s="602"/>
      <c r="P582" s="602"/>
      <c r="Q582" s="602"/>
      <c r="R582" s="602"/>
      <c r="S582" s="602"/>
      <c r="T582" s="602"/>
      <c r="U582" s="602"/>
      <c r="V582" s="602"/>
      <c r="W582" s="602"/>
      <c r="X582" s="602"/>
      <c r="Y582" s="602"/>
      <c r="Z582" s="602"/>
    </row>
    <row r="583" spans="1:26" ht="12.75" customHeight="1" x14ac:dyDescent="0.25">
      <c r="A583" s="602"/>
      <c r="B583" s="602"/>
      <c r="C583" s="602"/>
      <c r="D583" s="602"/>
      <c r="E583" s="602"/>
      <c r="F583" s="602"/>
      <c r="G583" s="602"/>
      <c r="H583" s="602"/>
      <c r="I583" s="602"/>
      <c r="J583" s="602"/>
      <c r="K583" s="602"/>
      <c r="L583" s="602"/>
      <c r="M583" s="602"/>
      <c r="N583" s="602"/>
      <c r="O583" s="602"/>
      <c r="P583" s="602"/>
      <c r="Q583" s="602"/>
      <c r="R583" s="602"/>
      <c r="S583" s="602"/>
      <c r="T583" s="602"/>
      <c r="U583" s="602"/>
      <c r="V583" s="602"/>
      <c r="W583" s="602"/>
      <c r="X583" s="602"/>
      <c r="Y583" s="602"/>
      <c r="Z583" s="602"/>
    </row>
    <row r="584" spans="1:26" ht="12.75" customHeight="1" x14ac:dyDescent="0.25">
      <c r="A584" s="602"/>
      <c r="B584" s="602"/>
      <c r="C584" s="602"/>
      <c r="D584" s="602"/>
      <c r="E584" s="602"/>
      <c r="F584" s="602"/>
      <c r="G584" s="602"/>
      <c r="H584" s="602"/>
      <c r="I584" s="602"/>
      <c r="J584" s="602"/>
      <c r="K584" s="602"/>
      <c r="L584" s="602"/>
      <c r="M584" s="602"/>
      <c r="N584" s="602"/>
      <c r="O584" s="602"/>
      <c r="P584" s="602"/>
      <c r="Q584" s="602"/>
      <c r="R584" s="602"/>
      <c r="S584" s="602"/>
      <c r="T584" s="602"/>
      <c r="U584" s="602"/>
      <c r="V584" s="602"/>
      <c r="W584" s="602"/>
      <c r="X584" s="602"/>
      <c r="Y584" s="602"/>
      <c r="Z584" s="602"/>
    </row>
    <row r="585" spans="1:26" ht="12.75" customHeight="1" x14ac:dyDescent="0.25">
      <c r="A585" s="602"/>
      <c r="B585" s="602"/>
      <c r="C585" s="602"/>
      <c r="D585" s="602"/>
      <c r="E585" s="602"/>
      <c r="F585" s="602"/>
      <c r="G585" s="602"/>
      <c r="H585" s="602"/>
      <c r="I585" s="602"/>
      <c r="J585" s="602"/>
      <c r="K585" s="602"/>
      <c r="L585" s="602"/>
      <c r="M585" s="602"/>
      <c r="N585" s="602"/>
      <c r="O585" s="602"/>
      <c r="P585" s="602"/>
      <c r="Q585" s="602"/>
      <c r="R585" s="602"/>
      <c r="S585" s="602"/>
      <c r="T585" s="602"/>
      <c r="U585" s="602"/>
      <c r="V585" s="602"/>
      <c r="W585" s="602"/>
      <c r="X585" s="602"/>
      <c r="Y585" s="602"/>
      <c r="Z585" s="602"/>
    </row>
    <row r="586" spans="1:26" ht="12.75" customHeight="1" x14ac:dyDescent="0.25">
      <c r="A586" s="602"/>
      <c r="B586" s="602"/>
      <c r="C586" s="602"/>
      <c r="D586" s="602"/>
      <c r="E586" s="602"/>
      <c r="F586" s="602"/>
      <c r="G586" s="602"/>
      <c r="H586" s="602"/>
      <c r="I586" s="602"/>
      <c r="J586" s="602"/>
      <c r="K586" s="602"/>
      <c r="L586" s="602"/>
      <c r="M586" s="602"/>
      <c r="N586" s="602"/>
      <c r="O586" s="602"/>
      <c r="P586" s="602"/>
      <c r="Q586" s="602"/>
      <c r="R586" s="602"/>
      <c r="S586" s="602"/>
      <c r="T586" s="602"/>
      <c r="U586" s="602"/>
      <c r="V586" s="602"/>
      <c r="W586" s="602"/>
      <c r="X586" s="602"/>
      <c r="Y586" s="602"/>
      <c r="Z586" s="602"/>
    </row>
    <row r="587" spans="1:26" ht="12.75" customHeight="1" x14ac:dyDescent="0.25">
      <c r="A587" s="602"/>
      <c r="B587" s="602"/>
      <c r="C587" s="602"/>
      <c r="D587" s="602"/>
      <c r="E587" s="602"/>
      <c r="F587" s="602"/>
      <c r="G587" s="602"/>
      <c r="H587" s="602"/>
      <c r="I587" s="602"/>
      <c r="J587" s="602"/>
      <c r="K587" s="602"/>
      <c r="L587" s="602"/>
      <c r="M587" s="602"/>
      <c r="N587" s="602"/>
      <c r="O587" s="602"/>
      <c r="P587" s="602"/>
      <c r="Q587" s="602"/>
      <c r="R587" s="602"/>
      <c r="S587" s="602"/>
      <c r="T587" s="602"/>
      <c r="U587" s="602"/>
      <c r="V587" s="602"/>
      <c r="W587" s="602"/>
      <c r="X587" s="602"/>
      <c r="Y587" s="602"/>
      <c r="Z587" s="602"/>
    </row>
    <row r="588" spans="1:26" ht="12.75" customHeight="1" x14ac:dyDescent="0.25">
      <c r="A588" s="602"/>
      <c r="B588" s="602"/>
      <c r="C588" s="602"/>
      <c r="D588" s="602"/>
      <c r="E588" s="602"/>
      <c r="F588" s="602"/>
      <c r="G588" s="602"/>
      <c r="H588" s="602"/>
      <c r="I588" s="602"/>
      <c r="J588" s="602"/>
      <c r="K588" s="602"/>
      <c r="L588" s="602"/>
      <c r="M588" s="602"/>
      <c r="N588" s="602"/>
      <c r="O588" s="602"/>
      <c r="P588" s="602"/>
      <c r="Q588" s="602"/>
      <c r="R588" s="602"/>
      <c r="S588" s="602"/>
      <c r="T588" s="602"/>
      <c r="U588" s="602"/>
      <c r="V588" s="602"/>
      <c r="W588" s="602"/>
      <c r="X588" s="602"/>
      <c r="Y588" s="602"/>
      <c r="Z588" s="602"/>
    </row>
    <row r="589" spans="1:26" ht="12.75" customHeight="1" x14ac:dyDescent="0.25">
      <c r="A589" s="602"/>
      <c r="B589" s="602"/>
      <c r="C589" s="602"/>
      <c r="D589" s="602"/>
      <c r="E589" s="602"/>
      <c r="F589" s="602"/>
      <c r="G589" s="602"/>
      <c r="H589" s="602"/>
      <c r="I589" s="602"/>
      <c r="J589" s="602"/>
      <c r="K589" s="602"/>
      <c r="L589" s="602"/>
      <c r="M589" s="602"/>
      <c r="N589" s="602"/>
      <c r="O589" s="602"/>
      <c r="P589" s="602"/>
      <c r="Q589" s="602"/>
      <c r="R589" s="602"/>
      <c r="S589" s="602"/>
      <c r="T589" s="602"/>
      <c r="U589" s="602"/>
      <c r="V589" s="602"/>
      <c r="W589" s="602"/>
      <c r="X589" s="602"/>
      <c r="Y589" s="602"/>
      <c r="Z589" s="602"/>
    </row>
    <row r="590" spans="1:26" ht="12.75" customHeight="1" x14ac:dyDescent="0.25">
      <c r="A590" s="602"/>
      <c r="B590" s="602"/>
      <c r="C590" s="602"/>
      <c r="D590" s="602"/>
      <c r="E590" s="602"/>
      <c r="F590" s="602"/>
      <c r="G590" s="602"/>
      <c r="H590" s="602"/>
      <c r="I590" s="602"/>
      <c r="J590" s="602"/>
      <c r="K590" s="602"/>
      <c r="L590" s="602"/>
      <c r="M590" s="602"/>
      <c r="N590" s="602"/>
      <c r="O590" s="602"/>
      <c r="P590" s="602"/>
      <c r="Q590" s="602"/>
      <c r="R590" s="602"/>
      <c r="S590" s="602"/>
      <c r="T590" s="602"/>
      <c r="U590" s="602"/>
      <c r="V590" s="602"/>
      <c r="W590" s="602"/>
      <c r="X590" s="602"/>
      <c r="Y590" s="602"/>
      <c r="Z590" s="602"/>
    </row>
    <row r="591" spans="1:26" ht="12.75" customHeight="1" x14ac:dyDescent="0.25">
      <c r="A591" s="602"/>
      <c r="B591" s="602"/>
      <c r="C591" s="602"/>
      <c r="D591" s="602"/>
      <c r="E591" s="602"/>
      <c r="F591" s="602"/>
      <c r="G591" s="602"/>
      <c r="H591" s="602"/>
      <c r="I591" s="602"/>
      <c r="J591" s="602"/>
      <c r="K591" s="602"/>
      <c r="L591" s="602"/>
      <c r="M591" s="602"/>
      <c r="N591" s="602"/>
      <c r="O591" s="602"/>
      <c r="P591" s="602"/>
      <c r="Q591" s="602"/>
      <c r="R591" s="602"/>
      <c r="S591" s="602"/>
      <c r="T591" s="602"/>
      <c r="U591" s="602"/>
      <c r="V591" s="602"/>
      <c r="W591" s="602"/>
      <c r="X591" s="602"/>
      <c r="Y591" s="602"/>
      <c r="Z591" s="602"/>
    </row>
    <row r="592" spans="1:26" ht="12.75" customHeight="1" x14ac:dyDescent="0.25">
      <c r="A592" s="602"/>
      <c r="B592" s="602"/>
      <c r="C592" s="602"/>
      <c r="D592" s="602"/>
      <c r="E592" s="602"/>
      <c r="F592" s="602"/>
      <c r="G592" s="602"/>
      <c r="H592" s="602"/>
      <c r="I592" s="602"/>
      <c r="J592" s="602"/>
      <c r="K592" s="602"/>
      <c r="L592" s="602"/>
      <c r="M592" s="602"/>
      <c r="N592" s="602"/>
      <c r="O592" s="602"/>
      <c r="P592" s="602"/>
      <c r="Q592" s="602"/>
      <c r="R592" s="602"/>
      <c r="S592" s="602"/>
      <c r="T592" s="602"/>
      <c r="U592" s="602"/>
      <c r="V592" s="602"/>
      <c r="W592" s="602"/>
      <c r="X592" s="602"/>
      <c r="Y592" s="602"/>
      <c r="Z592" s="602"/>
    </row>
    <row r="593" spans="1:26" ht="12.75" customHeight="1" x14ac:dyDescent="0.25">
      <c r="A593" s="602"/>
      <c r="B593" s="602"/>
      <c r="C593" s="602"/>
      <c r="D593" s="602"/>
      <c r="E593" s="602"/>
      <c r="F593" s="602"/>
      <c r="G593" s="602"/>
      <c r="H593" s="602"/>
      <c r="I593" s="602"/>
      <c r="J593" s="602"/>
      <c r="K593" s="602"/>
      <c r="L593" s="602"/>
      <c r="M593" s="602"/>
      <c r="N593" s="602"/>
      <c r="O593" s="602"/>
      <c r="P593" s="602"/>
      <c r="Q593" s="602"/>
      <c r="R593" s="602"/>
      <c r="S593" s="602"/>
      <c r="T593" s="602"/>
      <c r="U593" s="602"/>
      <c r="V593" s="602"/>
      <c r="W593" s="602"/>
      <c r="X593" s="602"/>
      <c r="Y593" s="602"/>
      <c r="Z593" s="602"/>
    </row>
    <row r="594" spans="1:26" ht="12.75" customHeight="1" x14ac:dyDescent="0.25">
      <c r="A594" s="602"/>
      <c r="B594" s="602"/>
      <c r="C594" s="602"/>
      <c r="D594" s="602"/>
      <c r="E594" s="602"/>
      <c r="F594" s="602"/>
      <c r="G594" s="602"/>
      <c r="H594" s="602"/>
      <c r="I594" s="602"/>
      <c r="J594" s="602"/>
      <c r="K594" s="602"/>
      <c r="L594" s="602"/>
      <c r="M594" s="602"/>
      <c r="N594" s="602"/>
      <c r="O594" s="602"/>
      <c r="P594" s="602"/>
      <c r="Q594" s="602"/>
      <c r="R594" s="602"/>
      <c r="S594" s="602"/>
      <c r="T594" s="602"/>
      <c r="U594" s="602"/>
      <c r="V594" s="602"/>
      <c r="W594" s="602"/>
      <c r="X594" s="602"/>
      <c r="Y594" s="602"/>
      <c r="Z594" s="602"/>
    </row>
    <row r="595" spans="1:26" ht="12.75" customHeight="1" x14ac:dyDescent="0.25">
      <c r="A595" s="602"/>
      <c r="B595" s="602"/>
      <c r="C595" s="602"/>
      <c r="D595" s="602"/>
      <c r="E595" s="602"/>
      <c r="F595" s="602"/>
      <c r="G595" s="602"/>
      <c r="H595" s="602"/>
      <c r="I595" s="602"/>
      <c r="J595" s="602"/>
      <c r="K595" s="602"/>
      <c r="L595" s="602"/>
      <c r="M595" s="602"/>
      <c r="N595" s="602"/>
      <c r="O595" s="602"/>
      <c r="P595" s="602"/>
      <c r="Q595" s="602"/>
      <c r="R595" s="602"/>
      <c r="S595" s="602"/>
      <c r="T595" s="602"/>
      <c r="U595" s="602"/>
      <c r="V595" s="602"/>
      <c r="W595" s="602"/>
      <c r="X595" s="602"/>
      <c r="Y595" s="602"/>
      <c r="Z595" s="602"/>
    </row>
    <row r="596" spans="1:26" ht="12.75" customHeight="1" x14ac:dyDescent="0.25">
      <c r="A596" s="602"/>
      <c r="B596" s="602"/>
      <c r="C596" s="602"/>
      <c r="D596" s="602"/>
      <c r="E596" s="602"/>
      <c r="F596" s="602"/>
      <c r="G596" s="602"/>
      <c r="H596" s="602"/>
      <c r="I596" s="602"/>
      <c r="J596" s="602"/>
      <c r="K596" s="602"/>
      <c r="L596" s="602"/>
      <c r="M596" s="602"/>
      <c r="N596" s="602"/>
      <c r="O596" s="602"/>
      <c r="P596" s="602"/>
      <c r="Q596" s="602"/>
      <c r="R596" s="602"/>
      <c r="S596" s="602"/>
      <c r="T596" s="602"/>
      <c r="U596" s="602"/>
      <c r="V596" s="602"/>
      <c r="W596" s="602"/>
      <c r="X596" s="602"/>
      <c r="Y596" s="602"/>
      <c r="Z596" s="602"/>
    </row>
    <row r="597" spans="1:26" ht="12.75" customHeight="1" x14ac:dyDescent="0.25">
      <c r="A597" s="602"/>
      <c r="B597" s="602"/>
      <c r="C597" s="602"/>
      <c r="D597" s="602"/>
      <c r="E597" s="602"/>
      <c r="F597" s="602"/>
      <c r="G597" s="602"/>
      <c r="H597" s="602"/>
      <c r="I597" s="602"/>
      <c r="J597" s="602"/>
      <c r="K597" s="602"/>
      <c r="L597" s="602"/>
      <c r="M597" s="602"/>
      <c r="N597" s="602"/>
      <c r="O597" s="602"/>
      <c r="P597" s="602"/>
      <c r="Q597" s="602"/>
      <c r="R597" s="602"/>
      <c r="S597" s="602"/>
      <c r="T597" s="602"/>
      <c r="U597" s="602"/>
      <c r="V597" s="602"/>
      <c r="W597" s="602"/>
      <c r="X597" s="602"/>
      <c r="Y597" s="602"/>
      <c r="Z597" s="602"/>
    </row>
    <row r="598" spans="1:26" ht="12.75" customHeight="1" x14ac:dyDescent="0.25">
      <c r="A598" s="602"/>
      <c r="B598" s="602"/>
      <c r="C598" s="602"/>
      <c r="D598" s="602"/>
      <c r="E598" s="602"/>
      <c r="F598" s="602"/>
      <c r="G598" s="602"/>
      <c r="H598" s="602"/>
      <c r="I598" s="602"/>
      <c r="J598" s="602"/>
      <c r="K598" s="602"/>
      <c r="L598" s="602"/>
      <c r="M598" s="602"/>
      <c r="N598" s="602"/>
      <c r="O598" s="602"/>
      <c r="P598" s="602"/>
      <c r="Q598" s="602"/>
      <c r="R598" s="602"/>
      <c r="S598" s="602"/>
      <c r="T598" s="602"/>
      <c r="U598" s="602"/>
      <c r="V598" s="602"/>
      <c r="W598" s="602"/>
      <c r="X598" s="602"/>
      <c r="Y598" s="602"/>
      <c r="Z598" s="602"/>
    </row>
    <row r="599" spans="1:26" ht="12.75" customHeight="1" x14ac:dyDescent="0.25">
      <c r="A599" s="602"/>
      <c r="B599" s="602"/>
      <c r="C599" s="602"/>
      <c r="D599" s="602"/>
      <c r="E599" s="602"/>
      <c r="F599" s="602"/>
      <c r="G599" s="602"/>
      <c r="H599" s="602"/>
      <c r="I599" s="602"/>
      <c r="J599" s="602"/>
      <c r="K599" s="602"/>
      <c r="L599" s="602"/>
      <c r="M599" s="602"/>
      <c r="N599" s="602"/>
      <c r="O599" s="602"/>
      <c r="P599" s="602"/>
      <c r="Q599" s="602"/>
      <c r="R599" s="602"/>
      <c r="S599" s="602"/>
      <c r="T599" s="602"/>
      <c r="U599" s="602"/>
      <c r="V599" s="602"/>
      <c r="W599" s="602"/>
      <c r="X599" s="602"/>
      <c r="Y599" s="602"/>
      <c r="Z599" s="602"/>
    </row>
    <row r="600" spans="1:26" ht="12.75" customHeight="1" x14ac:dyDescent="0.25">
      <c r="A600" s="602"/>
      <c r="B600" s="602"/>
      <c r="C600" s="602"/>
      <c r="D600" s="602"/>
      <c r="E600" s="602"/>
      <c r="F600" s="602"/>
      <c r="G600" s="602"/>
      <c r="H600" s="602"/>
      <c r="I600" s="602"/>
      <c r="J600" s="602"/>
      <c r="K600" s="602"/>
      <c r="L600" s="602"/>
      <c r="M600" s="602"/>
      <c r="N600" s="602"/>
      <c r="O600" s="602"/>
      <c r="P600" s="602"/>
      <c r="Q600" s="602"/>
      <c r="R600" s="602"/>
      <c r="S600" s="602"/>
      <c r="T600" s="602"/>
      <c r="U600" s="602"/>
      <c r="V600" s="602"/>
      <c r="W600" s="602"/>
      <c r="X600" s="602"/>
      <c r="Y600" s="602"/>
      <c r="Z600" s="602"/>
    </row>
    <row r="601" spans="1:26" ht="12.75" customHeight="1" x14ac:dyDescent="0.25">
      <c r="A601" s="602"/>
      <c r="B601" s="602"/>
      <c r="C601" s="602"/>
      <c r="D601" s="602"/>
      <c r="E601" s="602"/>
      <c r="F601" s="602"/>
      <c r="G601" s="602"/>
      <c r="H601" s="602"/>
      <c r="I601" s="602"/>
      <c r="J601" s="602"/>
      <c r="K601" s="602"/>
      <c r="L601" s="602"/>
      <c r="M601" s="602"/>
      <c r="N601" s="602"/>
      <c r="O601" s="602"/>
      <c r="P601" s="602"/>
      <c r="Q601" s="602"/>
      <c r="R601" s="602"/>
      <c r="S601" s="602"/>
      <c r="T601" s="602"/>
      <c r="U601" s="602"/>
      <c r="V601" s="602"/>
      <c r="W601" s="602"/>
      <c r="X601" s="602"/>
      <c r="Y601" s="602"/>
      <c r="Z601" s="602"/>
    </row>
    <row r="602" spans="1:26" ht="12.75" customHeight="1" x14ac:dyDescent="0.25">
      <c r="A602" s="602"/>
      <c r="B602" s="602"/>
      <c r="C602" s="602"/>
      <c r="D602" s="602"/>
      <c r="E602" s="602"/>
      <c r="F602" s="602"/>
      <c r="G602" s="602"/>
      <c r="H602" s="602"/>
      <c r="I602" s="602"/>
      <c r="J602" s="602"/>
      <c r="K602" s="602"/>
      <c r="L602" s="602"/>
      <c r="M602" s="602"/>
      <c r="N602" s="602"/>
      <c r="O602" s="602"/>
      <c r="P602" s="602"/>
      <c r="Q602" s="602"/>
      <c r="R602" s="602"/>
      <c r="S602" s="602"/>
      <c r="T602" s="602"/>
      <c r="U602" s="602"/>
      <c r="V602" s="602"/>
      <c r="W602" s="602"/>
      <c r="X602" s="602"/>
      <c r="Y602" s="602"/>
      <c r="Z602" s="602"/>
    </row>
    <row r="603" spans="1:26" ht="12.75" customHeight="1" x14ac:dyDescent="0.25">
      <c r="A603" s="602"/>
      <c r="B603" s="602"/>
      <c r="C603" s="602"/>
      <c r="D603" s="602"/>
      <c r="E603" s="602"/>
      <c r="F603" s="602"/>
      <c r="G603" s="602"/>
      <c r="H603" s="602"/>
      <c r="I603" s="602"/>
      <c r="J603" s="602"/>
      <c r="K603" s="602"/>
      <c r="L603" s="602"/>
      <c r="M603" s="602"/>
      <c r="N603" s="602"/>
      <c r="O603" s="602"/>
      <c r="P603" s="602"/>
      <c r="Q603" s="602"/>
      <c r="R603" s="602"/>
      <c r="S603" s="602"/>
      <c r="T603" s="602"/>
      <c r="U603" s="602"/>
      <c r="V603" s="602"/>
      <c r="W603" s="602"/>
      <c r="X603" s="602"/>
      <c r="Y603" s="602"/>
      <c r="Z603" s="602"/>
    </row>
    <row r="604" spans="1:26" ht="12.75" customHeight="1" x14ac:dyDescent="0.25">
      <c r="A604" s="602"/>
      <c r="B604" s="602"/>
      <c r="C604" s="602"/>
      <c r="D604" s="602"/>
      <c r="E604" s="602"/>
      <c r="F604" s="602"/>
      <c r="G604" s="602"/>
      <c r="H604" s="602"/>
      <c r="I604" s="602"/>
      <c r="J604" s="602"/>
      <c r="K604" s="602"/>
      <c r="L604" s="602"/>
      <c r="M604" s="602"/>
      <c r="N604" s="602"/>
      <c r="O604" s="602"/>
      <c r="P604" s="602"/>
      <c r="Q604" s="602"/>
      <c r="R604" s="602"/>
      <c r="S604" s="602"/>
      <c r="T604" s="602"/>
      <c r="U604" s="602"/>
      <c r="V604" s="602"/>
      <c r="W604" s="602"/>
      <c r="X604" s="602"/>
      <c r="Y604" s="602"/>
      <c r="Z604" s="602"/>
    </row>
    <row r="605" spans="1:26" ht="12.75" customHeight="1" x14ac:dyDescent="0.25">
      <c r="A605" s="602"/>
      <c r="B605" s="602"/>
      <c r="C605" s="602"/>
      <c r="D605" s="602"/>
      <c r="E605" s="602"/>
      <c r="F605" s="602"/>
      <c r="G605" s="602"/>
      <c r="H605" s="602"/>
      <c r="I605" s="602"/>
      <c r="J605" s="602"/>
      <c r="K605" s="602"/>
      <c r="L605" s="602"/>
      <c r="M605" s="602"/>
      <c r="N605" s="602"/>
      <c r="O605" s="602"/>
      <c r="P605" s="602"/>
      <c r="Q605" s="602"/>
      <c r="R605" s="602"/>
      <c r="S605" s="602"/>
      <c r="T605" s="602"/>
      <c r="U605" s="602"/>
      <c r="V605" s="602"/>
      <c r="W605" s="602"/>
      <c r="X605" s="602"/>
      <c r="Y605" s="602"/>
      <c r="Z605" s="602"/>
    </row>
    <row r="606" spans="1:26" ht="12.75" customHeight="1" x14ac:dyDescent="0.25">
      <c r="A606" s="602"/>
      <c r="B606" s="602"/>
      <c r="C606" s="602"/>
      <c r="D606" s="602"/>
      <c r="E606" s="602"/>
      <c r="F606" s="602"/>
      <c r="G606" s="602"/>
      <c r="H606" s="602"/>
      <c r="I606" s="602"/>
      <c r="J606" s="602"/>
      <c r="K606" s="602"/>
      <c r="L606" s="602"/>
      <c r="M606" s="602"/>
      <c r="N606" s="602"/>
      <c r="O606" s="602"/>
      <c r="P606" s="602"/>
      <c r="Q606" s="602"/>
      <c r="R606" s="602"/>
      <c r="S606" s="602"/>
      <c r="T606" s="602"/>
      <c r="U606" s="602"/>
      <c r="V606" s="602"/>
      <c r="W606" s="602"/>
      <c r="X606" s="602"/>
      <c r="Y606" s="602"/>
      <c r="Z606" s="602"/>
    </row>
    <row r="607" spans="1:26" ht="12.75" customHeight="1" x14ac:dyDescent="0.25">
      <c r="A607" s="602"/>
      <c r="B607" s="602"/>
      <c r="C607" s="602"/>
      <c r="D607" s="602"/>
      <c r="E607" s="602"/>
      <c r="F607" s="602"/>
      <c r="G607" s="602"/>
      <c r="H607" s="602"/>
      <c r="I607" s="602"/>
      <c r="J607" s="602"/>
      <c r="K607" s="602"/>
      <c r="L607" s="602"/>
      <c r="M607" s="602"/>
      <c r="N607" s="602"/>
      <c r="O607" s="602"/>
      <c r="P607" s="602"/>
      <c r="Q607" s="602"/>
      <c r="R607" s="602"/>
      <c r="S607" s="602"/>
      <c r="T607" s="602"/>
      <c r="U607" s="602"/>
      <c r="V607" s="602"/>
      <c r="W607" s="602"/>
      <c r="X607" s="602"/>
      <c r="Y607" s="602"/>
      <c r="Z607" s="602"/>
    </row>
    <row r="608" spans="1:26" ht="12.75" customHeight="1" x14ac:dyDescent="0.25">
      <c r="A608" s="602"/>
      <c r="B608" s="602"/>
      <c r="C608" s="602"/>
      <c r="D608" s="602"/>
      <c r="E608" s="602"/>
      <c r="F608" s="602"/>
      <c r="G608" s="602"/>
      <c r="H608" s="602"/>
      <c r="I608" s="602"/>
      <c r="J608" s="602"/>
      <c r="K608" s="602"/>
      <c r="L608" s="602"/>
      <c r="M608" s="602"/>
      <c r="N608" s="602"/>
      <c r="O608" s="602"/>
      <c r="P608" s="602"/>
      <c r="Q608" s="602"/>
      <c r="R608" s="602"/>
      <c r="S608" s="602"/>
      <c r="T608" s="602"/>
      <c r="U608" s="602"/>
      <c r="V608" s="602"/>
      <c r="W608" s="602"/>
      <c r="X608" s="602"/>
      <c r="Y608" s="602"/>
      <c r="Z608" s="602"/>
    </row>
    <row r="609" spans="1:26" ht="12.75" customHeight="1" x14ac:dyDescent="0.25">
      <c r="A609" s="602"/>
      <c r="B609" s="602"/>
      <c r="C609" s="602"/>
      <c r="D609" s="602"/>
      <c r="E609" s="602"/>
      <c r="F609" s="602"/>
      <c r="G609" s="602"/>
      <c r="H609" s="602"/>
      <c r="I609" s="602"/>
      <c r="J609" s="602"/>
      <c r="K609" s="602"/>
      <c r="L609" s="602"/>
      <c r="M609" s="602"/>
      <c r="N609" s="602"/>
      <c r="O609" s="602"/>
      <c r="P609" s="602"/>
      <c r="Q609" s="602"/>
      <c r="R609" s="602"/>
      <c r="S609" s="602"/>
      <c r="T609" s="602"/>
      <c r="U609" s="602"/>
      <c r="V609" s="602"/>
      <c r="W609" s="602"/>
      <c r="X609" s="602"/>
      <c r="Y609" s="602"/>
      <c r="Z609" s="602"/>
    </row>
    <row r="610" spans="1:26" ht="12.75" customHeight="1" x14ac:dyDescent="0.25">
      <c r="A610" s="602"/>
      <c r="B610" s="602"/>
      <c r="C610" s="602"/>
      <c r="D610" s="602"/>
      <c r="E610" s="602"/>
      <c r="F610" s="602"/>
      <c r="G610" s="602"/>
      <c r="H610" s="602"/>
      <c r="I610" s="602"/>
      <c r="J610" s="602"/>
      <c r="K610" s="602"/>
      <c r="L610" s="602"/>
      <c r="M610" s="602"/>
      <c r="N610" s="602"/>
      <c r="O610" s="602"/>
      <c r="P610" s="602"/>
      <c r="Q610" s="602"/>
      <c r="R610" s="602"/>
      <c r="S610" s="602"/>
      <c r="T610" s="602"/>
      <c r="U610" s="602"/>
      <c r="V610" s="602"/>
      <c r="W610" s="602"/>
      <c r="X610" s="602"/>
      <c r="Y610" s="602"/>
      <c r="Z610" s="602"/>
    </row>
    <row r="611" spans="1:26" ht="12.75" customHeight="1" x14ac:dyDescent="0.25">
      <c r="A611" s="602"/>
      <c r="B611" s="602"/>
      <c r="C611" s="602"/>
      <c r="D611" s="602"/>
      <c r="E611" s="602"/>
      <c r="F611" s="602"/>
      <c r="G611" s="602"/>
      <c r="H611" s="602"/>
      <c r="I611" s="602"/>
      <c r="J611" s="602"/>
      <c r="K611" s="602"/>
      <c r="L611" s="602"/>
      <c r="M611" s="602"/>
      <c r="N611" s="602"/>
      <c r="O611" s="602"/>
      <c r="P611" s="602"/>
      <c r="Q611" s="602"/>
      <c r="R611" s="602"/>
      <c r="S611" s="602"/>
      <c r="T611" s="602"/>
      <c r="U611" s="602"/>
      <c r="V611" s="602"/>
      <c r="W611" s="602"/>
      <c r="X611" s="602"/>
      <c r="Y611" s="602"/>
      <c r="Z611" s="602"/>
    </row>
    <row r="612" spans="1:26" ht="12.75" customHeight="1" x14ac:dyDescent="0.25">
      <c r="A612" s="602"/>
      <c r="B612" s="602"/>
      <c r="C612" s="602"/>
      <c r="D612" s="602"/>
      <c r="E612" s="602"/>
      <c r="F612" s="602"/>
      <c r="G612" s="602"/>
      <c r="H612" s="602"/>
      <c r="I612" s="602"/>
      <c r="J612" s="602"/>
      <c r="K612" s="602"/>
      <c r="L612" s="602"/>
      <c r="M612" s="602"/>
      <c r="N612" s="602"/>
      <c r="O612" s="602"/>
      <c r="P612" s="602"/>
      <c r="Q612" s="602"/>
      <c r="R612" s="602"/>
      <c r="S612" s="602"/>
      <c r="T612" s="602"/>
      <c r="U612" s="602"/>
      <c r="V612" s="602"/>
      <c r="W612" s="602"/>
      <c r="X612" s="602"/>
      <c r="Y612" s="602"/>
      <c r="Z612" s="602"/>
    </row>
    <row r="613" spans="1:26" ht="12.75" customHeight="1" x14ac:dyDescent="0.25">
      <c r="A613" s="602"/>
      <c r="B613" s="602"/>
      <c r="C613" s="602"/>
      <c r="D613" s="602"/>
      <c r="E613" s="602"/>
      <c r="F613" s="602"/>
      <c r="G613" s="602"/>
      <c r="H613" s="602"/>
      <c r="I613" s="602"/>
      <c r="J613" s="602"/>
      <c r="K613" s="602"/>
      <c r="L613" s="602"/>
      <c r="M613" s="602"/>
      <c r="N613" s="602"/>
      <c r="O613" s="602"/>
      <c r="P613" s="602"/>
      <c r="Q613" s="602"/>
      <c r="R613" s="602"/>
      <c r="S613" s="602"/>
      <c r="T613" s="602"/>
      <c r="U613" s="602"/>
      <c r="V613" s="602"/>
      <c r="W613" s="602"/>
      <c r="X613" s="602"/>
      <c r="Y613" s="602"/>
      <c r="Z613" s="602"/>
    </row>
    <row r="614" spans="1:26" ht="12.75" customHeight="1" x14ac:dyDescent="0.25">
      <c r="A614" s="602"/>
      <c r="B614" s="602"/>
      <c r="C614" s="602"/>
      <c r="D614" s="602"/>
      <c r="E614" s="602"/>
      <c r="F614" s="602"/>
      <c r="G614" s="602"/>
      <c r="H614" s="602"/>
      <c r="I614" s="602"/>
      <c r="J614" s="602"/>
      <c r="K614" s="602"/>
      <c r="L614" s="602"/>
      <c r="M614" s="602"/>
      <c r="N614" s="602"/>
      <c r="O614" s="602"/>
      <c r="P614" s="602"/>
      <c r="Q614" s="602"/>
      <c r="R614" s="602"/>
      <c r="S614" s="602"/>
      <c r="T614" s="602"/>
      <c r="U614" s="602"/>
      <c r="V614" s="602"/>
      <c r="W614" s="602"/>
      <c r="X614" s="602"/>
      <c r="Y614" s="602"/>
      <c r="Z614" s="602"/>
    </row>
    <row r="615" spans="1:26" ht="12.75" customHeight="1" x14ac:dyDescent="0.25">
      <c r="A615" s="602"/>
      <c r="B615" s="602"/>
      <c r="C615" s="602"/>
      <c r="D615" s="602"/>
      <c r="E615" s="602"/>
      <c r="F615" s="602"/>
      <c r="G615" s="602"/>
      <c r="H615" s="602"/>
      <c r="I615" s="602"/>
      <c r="J615" s="602"/>
      <c r="K615" s="602"/>
      <c r="L615" s="602"/>
      <c r="M615" s="602"/>
      <c r="N615" s="602"/>
      <c r="O615" s="602"/>
      <c r="P615" s="602"/>
      <c r="Q615" s="602"/>
      <c r="R615" s="602"/>
      <c r="S615" s="602"/>
      <c r="T615" s="602"/>
      <c r="U615" s="602"/>
      <c r="V615" s="602"/>
      <c r="W615" s="602"/>
      <c r="X615" s="602"/>
      <c r="Y615" s="602"/>
      <c r="Z615" s="602"/>
    </row>
    <row r="616" spans="1:26" ht="12.75" customHeight="1" x14ac:dyDescent="0.25">
      <c r="A616" s="602"/>
      <c r="B616" s="602"/>
      <c r="C616" s="602"/>
      <c r="D616" s="602"/>
      <c r="E616" s="602"/>
      <c r="F616" s="602"/>
      <c r="G616" s="602"/>
      <c r="H616" s="602"/>
      <c r="I616" s="602"/>
      <c r="J616" s="602"/>
      <c r="K616" s="602"/>
      <c r="L616" s="602"/>
      <c r="M616" s="602"/>
      <c r="N616" s="602"/>
      <c r="O616" s="602"/>
      <c r="P616" s="602"/>
      <c r="Q616" s="602"/>
      <c r="R616" s="602"/>
      <c r="S616" s="602"/>
      <c r="T616" s="602"/>
      <c r="U616" s="602"/>
      <c r="V616" s="602"/>
      <c r="W616" s="602"/>
      <c r="X616" s="602"/>
      <c r="Y616" s="602"/>
      <c r="Z616" s="602"/>
    </row>
    <row r="617" spans="1:26" ht="12.75" customHeight="1" x14ac:dyDescent="0.25">
      <c r="A617" s="602"/>
      <c r="B617" s="602"/>
      <c r="C617" s="602"/>
      <c r="D617" s="602"/>
      <c r="E617" s="602"/>
      <c r="F617" s="602"/>
      <c r="G617" s="602"/>
      <c r="H617" s="602"/>
      <c r="I617" s="602"/>
      <c r="J617" s="602"/>
      <c r="K617" s="602"/>
      <c r="L617" s="602"/>
      <c r="M617" s="602"/>
      <c r="N617" s="602"/>
      <c r="O617" s="602"/>
      <c r="P617" s="602"/>
      <c r="Q617" s="602"/>
      <c r="R617" s="602"/>
      <c r="S617" s="602"/>
      <c r="T617" s="602"/>
      <c r="U617" s="602"/>
      <c r="V617" s="602"/>
      <c r="W617" s="602"/>
      <c r="X617" s="602"/>
      <c r="Y617" s="602"/>
      <c r="Z617" s="602"/>
    </row>
    <row r="618" spans="1:26" ht="12.75" customHeight="1" x14ac:dyDescent="0.25">
      <c r="A618" s="602"/>
      <c r="B618" s="602"/>
      <c r="C618" s="602"/>
      <c r="D618" s="602"/>
      <c r="E618" s="602"/>
      <c r="F618" s="602"/>
      <c r="G618" s="602"/>
      <c r="H618" s="602"/>
      <c r="I618" s="602"/>
      <c r="J618" s="602"/>
      <c r="K618" s="602"/>
      <c r="L618" s="602"/>
      <c r="M618" s="602"/>
      <c r="N618" s="602"/>
      <c r="O618" s="602"/>
      <c r="P618" s="602"/>
      <c r="Q618" s="602"/>
      <c r="R618" s="602"/>
      <c r="S618" s="602"/>
      <c r="T618" s="602"/>
      <c r="U618" s="602"/>
      <c r="V618" s="602"/>
      <c r="W618" s="602"/>
      <c r="X618" s="602"/>
      <c r="Y618" s="602"/>
      <c r="Z618" s="602"/>
    </row>
    <row r="619" spans="1:26" ht="12.75" customHeight="1" x14ac:dyDescent="0.25">
      <c r="A619" s="602"/>
      <c r="B619" s="602"/>
      <c r="C619" s="602"/>
      <c r="D619" s="602"/>
      <c r="E619" s="602"/>
      <c r="F619" s="602"/>
      <c r="G619" s="602"/>
      <c r="H619" s="602"/>
      <c r="I619" s="602"/>
      <c r="J619" s="602"/>
      <c r="K619" s="602"/>
      <c r="L619" s="602"/>
      <c r="M619" s="602"/>
      <c r="N619" s="602"/>
      <c r="O619" s="602"/>
      <c r="P619" s="602"/>
      <c r="Q619" s="602"/>
      <c r="R619" s="602"/>
      <c r="S619" s="602"/>
      <c r="T619" s="602"/>
      <c r="U619" s="602"/>
      <c r="V619" s="602"/>
      <c r="W619" s="602"/>
      <c r="X619" s="602"/>
      <c r="Y619" s="602"/>
      <c r="Z619" s="602"/>
    </row>
    <row r="620" spans="1:26" ht="12.75" customHeight="1" x14ac:dyDescent="0.25">
      <c r="A620" s="602"/>
      <c r="B620" s="602"/>
      <c r="C620" s="602"/>
      <c r="D620" s="602"/>
      <c r="E620" s="602"/>
      <c r="F620" s="602"/>
      <c r="G620" s="602"/>
      <c r="H620" s="602"/>
      <c r="I620" s="602"/>
      <c r="J620" s="602"/>
      <c r="K620" s="602"/>
      <c r="L620" s="602"/>
      <c r="M620" s="602"/>
      <c r="N620" s="602"/>
      <c r="O620" s="602"/>
      <c r="P620" s="602"/>
      <c r="Q620" s="602"/>
      <c r="R620" s="602"/>
      <c r="S620" s="602"/>
      <c r="T620" s="602"/>
      <c r="U620" s="602"/>
      <c r="V620" s="602"/>
      <c r="W620" s="602"/>
      <c r="X620" s="602"/>
      <c r="Y620" s="602"/>
      <c r="Z620" s="602"/>
    </row>
    <row r="621" spans="1:26" ht="12.75" customHeight="1" x14ac:dyDescent="0.25">
      <c r="A621" s="602"/>
      <c r="B621" s="602"/>
      <c r="C621" s="602"/>
      <c r="D621" s="602"/>
      <c r="E621" s="602"/>
      <c r="F621" s="602"/>
      <c r="G621" s="602"/>
      <c r="H621" s="602"/>
      <c r="I621" s="602"/>
      <c r="J621" s="602"/>
      <c r="K621" s="602"/>
      <c r="L621" s="602"/>
      <c r="M621" s="602"/>
      <c r="N621" s="602"/>
      <c r="O621" s="602"/>
      <c r="P621" s="602"/>
      <c r="Q621" s="602"/>
      <c r="R621" s="602"/>
      <c r="S621" s="602"/>
      <c r="T621" s="602"/>
      <c r="U621" s="602"/>
      <c r="V621" s="602"/>
      <c r="W621" s="602"/>
      <c r="X621" s="602"/>
      <c r="Y621" s="602"/>
      <c r="Z621" s="602"/>
    </row>
    <row r="622" spans="1:26" ht="12.75" customHeight="1" x14ac:dyDescent="0.25">
      <c r="A622" s="602"/>
      <c r="B622" s="602"/>
      <c r="C622" s="602"/>
      <c r="D622" s="602"/>
      <c r="E622" s="602"/>
      <c r="F622" s="602"/>
      <c r="G622" s="602"/>
      <c r="H622" s="602"/>
      <c r="I622" s="602"/>
      <c r="J622" s="602"/>
      <c r="K622" s="602"/>
      <c r="L622" s="602"/>
      <c r="M622" s="602"/>
      <c r="N622" s="602"/>
      <c r="O622" s="602"/>
      <c r="P622" s="602"/>
      <c r="Q622" s="602"/>
      <c r="R622" s="602"/>
      <c r="S622" s="602"/>
      <c r="T622" s="602"/>
      <c r="U622" s="602"/>
      <c r="V622" s="602"/>
      <c r="W622" s="602"/>
      <c r="X622" s="602"/>
      <c r="Y622" s="602"/>
      <c r="Z622" s="602"/>
    </row>
    <row r="623" spans="1:26" ht="12.75" customHeight="1" x14ac:dyDescent="0.25">
      <c r="A623" s="602"/>
      <c r="B623" s="602"/>
      <c r="C623" s="602"/>
      <c r="D623" s="602"/>
      <c r="E623" s="602"/>
      <c r="F623" s="602"/>
      <c r="G623" s="602"/>
      <c r="H623" s="602"/>
      <c r="I623" s="602"/>
      <c r="J623" s="602"/>
      <c r="K623" s="602"/>
      <c r="L623" s="602"/>
      <c r="M623" s="602"/>
      <c r="N623" s="602"/>
      <c r="O623" s="602"/>
      <c r="P623" s="602"/>
      <c r="Q623" s="602"/>
      <c r="R623" s="602"/>
      <c r="S623" s="602"/>
      <c r="T623" s="602"/>
      <c r="U623" s="602"/>
      <c r="V623" s="602"/>
      <c r="W623" s="602"/>
      <c r="X623" s="602"/>
      <c r="Y623" s="602"/>
      <c r="Z623" s="602"/>
    </row>
    <row r="624" spans="1:26" ht="12.75" customHeight="1" x14ac:dyDescent="0.25">
      <c r="A624" s="602"/>
      <c r="B624" s="602"/>
      <c r="C624" s="602"/>
      <c r="D624" s="602"/>
      <c r="E624" s="602"/>
      <c r="F624" s="602"/>
      <c r="G624" s="602"/>
      <c r="H624" s="602"/>
      <c r="I624" s="602"/>
      <c r="J624" s="602"/>
      <c r="K624" s="602"/>
      <c r="L624" s="602"/>
      <c r="M624" s="602"/>
      <c r="N624" s="602"/>
      <c r="O624" s="602"/>
      <c r="P624" s="602"/>
      <c r="Q624" s="602"/>
      <c r="R624" s="602"/>
      <c r="S624" s="602"/>
      <c r="T624" s="602"/>
      <c r="U624" s="602"/>
      <c r="V624" s="602"/>
      <c r="W624" s="602"/>
      <c r="X624" s="602"/>
      <c r="Y624" s="602"/>
      <c r="Z624" s="602"/>
    </row>
    <row r="625" spans="1:26" ht="12.75" customHeight="1" x14ac:dyDescent="0.25">
      <c r="A625" s="602"/>
      <c r="B625" s="602"/>
      <c r="C625" s="602"/>
      <c r="D625" s="602"/>
      <c r="E625" s="602"/>
      <c r="F625" s="602"/>
      <c r="G625" s="602"/>
      <c r="H625" s="602"/>
      <c r="I625" s="602"/>
      <c r="J625" s="602"/>
      <c r="K625" s="602"/>
      <c r="L625" s="602"/>
      <c r="M625" s="602"/>
      <c r="N625" s="602"/>
      <c r="O625" s="602"/>
      <c r="P625" s="602"/>
      <c r="Q625" s="602"/>
      <c r="R625" s="602"/>
      <c r="S625" s="602"/>
      <c r="T625" s="602"/>
      <c r="U625" s="602"/>
      <c r="V625" s="602"/>
      <c r="W625" s="602"/>
      <c r="X625" s="602"/>
      <c r="Y625" s="602"/>
      <c r="Z625" s="602"/>
    </row>
    <row r="626" spans="1:26" ht="12.75" customHeight="1" x14ac:dyDescent="0.25">
      <c r="A626" s="602"/>
      <c r="B626" s="602"/>
      <c r="C626" s="602"/>
      <c r="D626" s="602"/>
      <c r="E626" s="602"/>
      <c r="F626" s="602"/>
      <c r="G626" s="602"/>
      <c r="H626" s="602"/>
      <c r="I626" s="602"/>
      <c r="J626" s="602"/>
      <c r="K626" s="602"/>
      <c r="L626" s="602"/>
      <c r="M626" s="602"/>
      <c r="N626" s="602"/>
      <c r="O626" s="602"/>
      <c r="P626" s="602"/>
      <c r="Q626" s="602"/>
      <c r="R626" s="602"/>
      <c r="S626" s="602"/>
      <c r="T626" s="602"/>
      <c r="U626" s="602"/>
      <c r="V626" s="602"/>
      <c r="W626" s="602"/>
      <c r="X626" s="602"/>
      <c r="Y626" s="602"/>
      <c r="Z626" s="602"/>
    </row>
    <row r="627" spans="1:26" ht="12.75" customHeight="1" x14ac:dyDescent="0.25">
      <c r="A627" s="602"/>
      <c r="B627" s="602"/>
      <c r="C627" s="602"/>
      <c r="D627" s="602"/>
      <c r="E627" s="602"/>
      <c r="F627" s="602"/>
      <c r="G627" s="602"/>
      <c r="H627" s="602"/>
      <c r="I627" s="602"/>
      <c r="J627" s="602"/>
      <c r="K627" s="602"/>
      <c r="L627" s="602"/>
      <c r="M627" s="602"/>
      <c r="N627" s="602"/>
      <c r="O627" s="602"/>
      <c r="P627" s="602"/>
      <c r="Q627" s="602"/>
      <c r="R627" s="602"/>
      <c r="S627" s="602"/>
      <c r="T627" s="602"/>
      <c r="U627" s="602"/>
      <c r="V627" s="602"/>
      <c r="W627" s="602"/>
      <c r="X627" s="602"/>
      <c r="Y627" s="602"/>
      <c r="Z627" s="602"/>
    </row>
    <row r="628" spans="1:26" ht="12.75" customHeight="1" x14ac:dyDescent="0.25">
      <c r="A628" s="602"/>
      <c r="B628" s="602"/>
      <c r="C628" s="602"/>
      <c r="D628" s="602"/>
      <c r="E628" s="602"/>
      <c r="F628" s="602"/>
      <c r="G628" s="602"/>
      <c r="H628" s="602"/>
      <c r="I628" s="602"/>
      <c r="J628" s="602"/>
      <c r="K628" s="602"/>
      <c r="L628" s="602"/>
      <c r="M628" s="602"/>
      <c r="N628" s="602"/>
      <c r="O628" s="602"/>
      <c r="P628" s="602"/>
      <c r="Q628" s="602"/>
      <c r="R628" s="602"/>
      <c r="S628" s="602"/>
      <c r="T628" s="602"/>
      <c r="U628" s="602"/>
      <c r="V628" s="602"/>
      <c r="W628" s="602"/>
      <c r="X628" s="602"/>
      <c r="Y628" s="602"/>
      <c r="Z628" s="602"/>
    </row>
    <row r="629" spans="1:26" ht="12.75" customHeight="1" x14ac:dyDescent="0.25">
      <c r="A629" s="602"/>
      <c r="B629" s="602"/>
      <c r="C629" s="602"/>
      <c r="D629" s="602"/>
      <c r="E629" s="602"/>
      <c r="F629" s="602"/>
      <c r="G629" s="602"/>
      <c r="H629" s="602"/>
      <c r="I629" s="602"/>
      <c r="J629" s="602"/>
      <c r="K629" s="602"/>
      <c r="L629" s="602"/>
      <c r="M629" s="602"/>
      <c r="N629" s="602"/>
      <c r="O629" s="602"/>
      <c r="P629" s="602"/>
      <c r="Q629" s="602"/>
      <c r="R629" s="602"/>
      <c r="S629" s="602"/>
      <c r="T629" s="602"/>
      <c r="U629" s="602"/>
      <c r="V629" s="602"/>
      <c r="W629" s="602"/>
      <c r="X629" s="602"/>
      <c r="Y629" s="602"/>
      <c r="Z629" s="602"/>
    </row>
    <row r="630" spans="1:26" ht="12.75" customHeight="1" x14ac:dyDescent="0.25">
      <c r="A630" s="602"/>
      <c r="B630" s="602"/>
      <c r="C630" s="602"/>
      <c r="D630" s="602"/>
      <c r="E630" s="602"/>
      <c r="F630" s="602"/>
      <c r="G630" s="602"/>
      <c r="H630" s="602"/>
      <c r="I630" s="602"/>
      <c r="J630" s="602"/>
      <c r="K630" s="602"/>
      <c r="L630" s="602"/>
      <c r="M630" s="602"/>
      <c r="N630" s="602"/>
      <c r="O630" s="602"/>
      <c r="P630" s="602"/>
      <c r="Q630" s="602"/>
      <c r="R630" s="602"/>
      <c r="S630" s="602"/>
      <c r="T630" s="602"/>
      <c r="U630" s="602"/>
      <c r="V630" s="602"/>
      <c r="W630" s="602"/>
      <c r="X630" s="602"/>
      <c r="Y630" s="602"/>
      <c r="Z630" s="602"/>
    </row>
    <row r="631" spans="1:26" ht="12.75" customHeight="1" x14ac:dyDescent="0.25">
      <c r="A631" s="602"/>
      <c r="B631" s="602"/>
      <c r="C631" s="602"/>
      <c r="D631" s="602"/>
      <c r="E631" s="602"/>
      <c r="F631" s="602"/>
      <c r="G631" s="602"/>
      <c r="H631" s="602"/>
      <c r="I631" s="602"/>
      <c r="J631" s="602"/>
      <c r="K631" s="602"/>
      <c r="L631" s="602"/>
      <c r="M631" s="602"/>
      <c r="N631" s="602"/>
      <c r="O631" s="602"/>
      <c r="P631" s="602"/>
      <c r="Q631" s="602"/>
      <c r="R631" s="602"/>
      <c r="S631" s="602"/>
      <c r="T631" s="602"/>
      <c r="U631" s="602"/>
      <c r="V631" s="602"/>
      <c r="W631" s="602"/>
      <c r="X631" s="602"/>
      <c r="Y631" s="602"/>
      <c r="Z631" s="602"/>
    </row>
    <row r="632" spans="1:26" ht="12.75" customHeight="1" x14ac:dyDescent="0.25">
      <c r="A632" s="602"/>
      <c r="B632" s="602"/>
      <c r="C632" s="602"/>
      <c r="D632" s="602"/>
      <c r="E632" s="602"/>
      <c r="F632" s="602"/>
      <c r="G632" s="602"/>
      <c r="H632" s="602"/>
      <c r="I632" s="602"/>
      <c r="J632" s="602"/>
      <c r="K632" s="602"/>
      <c r="L632" s="602"/>
      <c r="M632" s="602"/>
      <c r="N632" s="602"/>
      <c r="O632" s="602"/>
      <c r="P632" s="602"/>
      <c r="Q632" s="602"/>
      <c r="R632" s="602"/>
      <c r="S632" s="602"/>
      <c r="T632" s="602"/>
      <c r="U632" s="602"/>
      <c r="V632" s="602"/>
      <c r="W632" s="602"/>
      <c r="X632" s="602"/>
      <c r="Y632" s="602"/>
      <c r="Z632" s="602"/>
    </row>
    <row r="633" spans="1:26" ht="12.75" customHeight="1" x14ac:dyDescent="0.25">
      <c r="A633" s="602"/>
      <c r="B633" s="602"/>
      <c r="C633" s="602"/>
      <c r="D633" s="602"/>
      <c r="E633" s="602"/>
      <c r="F633" s="602"/>
      <c r="G633" s="602"/>
      <c r="H633" s="602"/>
      <c r="I633" s="602"/>
      <c r="J633" s="602"/>
      <c r="K633" s="602"/>
      <c r="L633" s="602"/>
      <c r="M633" s="602"/>
      <c r="N633" s="602"/>
      <c r="O633" s="602"/>
      <c r="P633" s="602"/>
      <c r="Q633" s="602"/>
      <c r="R633" s="602"/>
      <c r="S633" s="602"/>
      <c r="T633" s="602"/>
      <c r="U633" s="602"/>
      <c r="V633" s="602"/>
      <c r="W633" s="602"/>
      <c r="X633" s="602"/>
      <c r="Y633" s="602"/>
      <c r="Z633" s="602"/>
    </row>
    <row r="634" spans="1:26" ht="12.75" customHeight="1" x14ac:dyDescent="0.25">
      <c r="A634" s="602"/>
      <c r="B634" s="602"/>
      <c r="C634" s="602"/>
      <c r="D634" s="602"/>
      <c r="E634" s="602"/>
      <c r="F634" s="602"/>
      <c r="G634" s="602"/>
      <c r="H634" s="602"/>
      <c r="I634" s="602"/>
      <c r="J634" s="602"/>
      <c r="K634" s="602"/>
      <c r="L634" s="602"/>
      <c r="M634" s="602"/>
      <c r="N634" s="602"/>
      <c r="O634" s="602"/>
      <c r="P634" s="602"/>
      <c r="Q634" s="602"/>
      <c r="R634" s="602"/>
      <c r="S634" s="602"/>
      <c r="T634" s="602"/>
      <c r="U634" s="602"/>
      <c r="V634" s="602"/>
      <c r="W634" s="602"/>
      <c r="X634" s="602"/>
      <c r="Y634" s="602"/>
      <c r="Z634" s="602"/>
    </row>
    <row r="635" spans="1:26" ht="12.75" customHeight="1" x14ac:dyDescent="0.25">
      <c r="A635" s="602"/>
      <c r="B635" s="602"/>
      <c r="C635" s="602"/>
      <c r="D635" s="602"/>
      <c r="E635" s="602"/>
      <c r="F635" s="602"/>
      <c r="G635" s="602"/>
      <c r="H635" s="602"/>
      <c r="I635" s="602"/>
      <c r="J635" s="602"/>
      <c r="K635" s="602"/>
      <c r="L635" s="602"/>
      <c r="M635" s="602"/>
      <c r="N635" s="602"/>
      <c r="O635" s="602"/>
      <c r="P635" s="602"/>
      <c r="Q635" s="602"/>
      <c r="R635" s="602"/>
      <c r="S635" s="602"/>
      <c r="T635" s="602"/>
      <c r="U635" s="602"/>
      <c r="V635" s="602"/>
      <c r="W635" s="602"/>
      <c r="X635" s="602"/>
      <c r="Y635" s="602"/>
      <c r="Z635" s="602"/>
    </row>
    <row r="636" spans="1:26" ht="12.75" customHeight="1" x14ac:dyDescent="0.25">
      <c r="A636" s="602"/>
      <c r="B636" s="602"/>
      <c r="C636" s="602"/>
      <c r="D636" s="602"/>
      <c r="E636" s="602"/>
      <c r="F636" s="602"/>
      <c r="G636" s="602"/>
      <c r="H636" s="602"/>
      <c r="I636" s="602"/>
      <c r="J636" s="602"/>
      <c r="K636" s="602"/>
      <c r="L636" s="602"/>
      <c r="M636" s="602"/>
      <c r="N636" s="602"/>
      <c r="O636" s="602"/>
      <c r="P636" s="602"/>
      <c r="Q636" s="602"/>
      <c r="R636" s="602"/>
      <c r="S636" s="602"/>
      <c r="T636" s="602"/>
      <c r="U636" s="602"/>
      <c r="V636" s="602"/>
      <c r="W636" s="602"/>
      <c r="X636" s="602"/>
      <c r="Y636" s="602"/>
      <c r="Z636" s="602"/>
    </row>
    <row r="637" spans="1:26" ht="12.75" customHeight="1" x14ac:dyDescent="0.25">
      <c r="A637" s="602"/>
      <c r="B637" s="602"/>
      <c r="C637" s="602"/>
      <c r="D637" s="602"/>
      <c r="E637" s="602"/>
      <c r="F637" s="602"/>
      <c r="G637" s="602"/>
      <c r="H637" s="602"/>
      <c r="I637" s="602"/>
      <c r="J637" s="602"/>
      <c r="K637" s="602"/>
      <c r="L637" s="602"/>
      <c r="M637" s="602"/>
      <c r="N637" s="602"/>
      <c r="O637" s="602"/>
      <c r="P637" s="602"/>
      <c r="Q637" s="602"/>
      <c r="R637" s="602"/>
      <c r="S637" s="602"/>
      <c r="T637" s="602"/>
      <c r="U637" s="602"/>
      <c r="V637" s="602"/>
      <c r="W637" s="602"/>
      <c r="X637" s="602"/>
      <c r="Y637" s="602"/>
      <c r="Z637" s="602"/>
    </row>
    <row r="638" spans="1:26" ht="12.75" customHeight="1" x14ac:dyDescent="0.25">
      <c r="A638" s="602"/>
      <c r="B638" s="602"/>
      <c r="C638" s="602"/>
      <c r="D638" s="602"/>
      <c r="E638" s="602"/>
      <c r="F638" s="602"/>
      <c r="G638" s="602"/>
      <c r="H638" s="602"/>
      <c r="I638" s="602"/>
      <c r="J638" s="602"/>
      <c r="K638" s="602"/>
      <c r="L638" s="602"/>
      <c r="M638" s="602"/>
      <c r="N638" s="602"/>
      <c r="O638" s="602"/>
      <c r="P638" s="602"/>
      <c r="Q638" s="602"/>
      <c r="R638" s="602"/>
      <c r="S638" s="602"/>
      <c r="T638" s="602"/>
      <c r="U638" s="602"/>
      <c r="V638" s="602"/>
      <c r="W638" s="602"/>
      <c r="X638" s="602"/>
      <c r="Y638" s="602"/>
      <c r="Z638" s="602"/>
    </row>
    <row r="639" spans="1:26" ht="12.75" customHeight="1" x14ac:dyDescent="0.25">
      <c r="A639" s="602"/>
      <c r="B639" s="602"/>
      <c r="C639" s="602"/>
      <c r="D639" s="602"/>
      <c r="E639" s="602"/>
      <c r="F639" s="602"/>
      <c r="G639" s="602"/>
      <c r="H639" s="602"/>
      <c r="I639" s="602"/>
      <c r="J639" s="602"/>
      <c r="K639" s="602"/>
      <c r="L639" s="602"/>
      <c r="M639" s="602"/>
      <c r="N639" s="602"/>
      <c r="O639" s="602"/>
      <c r="P639" s="602"/>
      <c r="Q639" s="602"/>
      <c r="R639" s="602"/>
      <c r="S639" s="602"/>
      <c r="T639" s="602"/>
      <c r="U639" s="602"/>
      <c r="V639" s="602"/>
      <c r="W639" s="602"/>
      <c r="X639" s="602"/>
      <c r="Y639" s="602"/>
      <c r="Z639" s="602"/>
    </row>
    <row r="640" spans="1:26" ht="12.75" customHeight="1" x14ac:dyDescent="0.25">
      <c r="A640" s="602"/>
      <c r="B640" s="602"/>
      <c r="C640" s="602"/>
      <c r="D640" s="602"/>
      <c r="E640" s="602"/>
      <c r="F640" s="602"/>
      <c r="G640" s="602"/>
      <c r="H640" s="602"/>
      <c r="I640" s="602"/>
      <c r="J640" s="602"/>
      <c r="K640" s="602"/>
      <c r="L640" s="602"/>
      <c r="M640" s="602"/>
      <c r="N640" s="602"/>
      <c r="O640" s="602"/>
      <c r="P640" s="602"/>
      <c r="Q640" s="602"/>
      <c r="R640" s="602"/>
      <c r="S640" s="602"/>
      <c r="T640" s="602"/>
      <c r="U640" s="602"/>
      <c r="V640" s="602"/>
      <c r="W640" s="602"/>
      <c r="X640" s="602"/>
      <c r="Y640" s="602"/>
      <c r="Z640" s="602"/>
    </row>
    <row r="641" spans="1:26" ht="12.75" customHeight="1" x14ac:dyDescent="0.25">
      <c r="A641" s="602"/>
      <c r="B641" s="602"/>
      <c r="C641" s="602"/>
      <c r="D641" s="602"/>
      <c r="E641" s="602"/>
      <c r="F641" s="602"/>
      <c r="G641" s="602"/>
      <c r="H641" s="602"/>
      <c r="I641" s="602"/>
      <c r="J641" s="602"/>
      <c r="K641" s="602"/>
      <c r="L641" s="602"/>
      <c r="M641" s="602"/>
      <c r="N641" s="602"/>
      <c r="O641" s="602"/>
      <c r="P641" s="602"/>
      <c r="Q641" s="602"/>
      <c r="R641" s="602"/>
      <c r="S641" s="602"/>
      <c r="T641" s="602"/>
      <c r="U641" s="602"/>
      <c r="V641" s="602"/>
      <c r="W641" s="602"/>
      <c r="X641" s="602"/>
      <c r="Y641" s="602"/>
      <c r="Z641" s="602"/>
    </row>
    <row r="642" spans="1:26" ht="12.75" customHeight="1" x14ac:dyDescent="0.25">
      <c r="A642" s="602"/>
      <c r="B642" s="602"/>
      <c r="C642" s="602"/>
      <c r="D642" s="602"/>
      <c r="E642" s="602"/>
      <c r="F642" s="602"/>
      <c r="G642" s="602"/>
      <c r="H642" s="602"/>
      <c r="I642" s="602"/>
      <c r="J642" s="602"/>
      <c r="K642" s="602"/>
      <c r="L642" s="602"/>
      <c r="M642" s="602"/>
      <c r="N642" s="602"/>
      <c r="O642" s="602"/>
      <c r="P642" s="602"/>
      <c r="Q642" s="602"/>
      <c r="R642" s="602"/>
      <c r="S642" s="602"/>
      <c r="T642" s="602"/>
      <c r="U642" s="602"/>
      <c r="V642" s="602"/>
      <c r="W642" s="602"/>
      <c r="X642" s="602"/>
      <c r="Y642" s="602"/>
      <c r="Z642" s="602"/>
    </row>
    <row r="643" spans="1:26" ht="12.75" customHeight="1" x14ac:dyDescent="0.25">
      <c r="A643" s="602"/>
      <c r="B643" s="602"/>
      <c r="C643" s="602"/>
      <c r="D643" s="602"/>
      <c r="E643" s="602"/>
      <c r="F643" s="602"/>
      <c r="G643" s="602"/>
      <c r="H643" s="602"/>
      <c r="I643" s="602"/>
      <c r="J643" s="602"/>
      <c r="K643" s="602"/>
      <c r="L643" s="602"/>
      <c r="M643" s="602"/>
      <c r="N643" s="602"/>
      <c r="O643" s="602"/>
      <c r="P643" s="602"/>
      <c r="Q643" s="602"/>
      <c r="R643" s="602"/>
      <c r="S643" s="602"/>
      <c r="T643" s="602"/>
      <c r="U643" s="602"/>
      <c r="V643" s="602"/>
      <c r="W643" s="602"/>
      <c r="X643" s="602"/>
      <c r="Y643" s="602"/>
      <c r="Z643" s="602"/>
    </row>
    <row r="644" spans="1:26" ht="12.75" customHeight="1" x14ac:dyDescent="0.25">
      <c r="A644" s="602"/>
      <c r="B644" s="602"/>
      <c r="C644" s="602"/>
      <c r="D644" s="602"/>
      <c r="E644" s="602"/>
      <c r="F644" s="602"/>
      <c r="G644" s="602"/>
      <c r="H644" s="602"/>
      <c r="I644" s="602"/>
      <c r="J644" s="602"/>
      <c r="K644" s="602"/>
      <c r="L644" s="602"/>
      <c r="M644" s="602"/>
      <c r="N644" s="602"/>
      <c r="O644" s="602"/>
      <c r="P644" s="602"/>
      <c r="Q644" s="602"/>
      <c r="R644" s="602"/>
      <c r="S644" s="602"/>
      <c r="T644" s="602"/>
      <c r="U644" s="602"/>
      <c r="V644" s="602"/>
      <c r="W644" s="602"/>
      <c r="X644" s="602"/>
      <c r="Y644" s="602"/>
      <c r="Z644" s="602"/>
    </row>
    <row r="645" spans="1:26" ht="12.75" customHeight="1" x14ac:dyDescent="0.25">
      <c r="A645" s="602"/>
      <c r="B645" s="602"/>
      <c r="C645" s="602"/>
      <c r="D645" s="602"/>
      <c r="E645" s="602"/>
      <c r="F645" s="602"/>
      <c r="G645" s="602"/>
      <c r="H645" s="602"/>
      <c r="I645" s="602"/>
      <c r="J645" s="602"/>
      <c r="K645" s="602"/>
      <c r="L645" s="602"/>
      <c r="M645" s="602"/>
      <c r="N645" s="602"/>
      <c r="O645" s="602"/>
      <c r="P645" s="602"/>
      <c r="Q645" s="602"/>
      <c r="R645" s="602"/>
      <c r="S645" s="602"/>
      <c r="T645" s="602"/>
      <c r="U645" s="602"/>
      <c r="V645" s="602"/>
      <c r="W645" s="602"/>
      <c r="X645" s="602"/>
      <c r="Y645" s="602"/>
      <c r="Z645" s="602"/>
    </row>
    <row r="646" spans="1:26" ht="12.75" customHeight="1" x14ac:dyDescent="0.25">
      <c r="A646" s="602"/>
      <c r="B646" s="602"/>
      <c r="C646" s="602"/>
      <c r="D646" s="602"/>
      <c r="E646" s="602"/>
      <c r="F646" s="602"/>
      <c r="G646" s="602"/>
      <c r="H646" s="602"/>
      <c r="I646" s="602"/>
      <c r="J646" s="602"/>
      <c r="K646" s="602"/>
      <c r="L646" s="602"/>
      <c r="M646" s="602"/>
      <c r="N646" s="602"/>
      <c r="O646" s="602"/>
      <c r="P646" s="602"/>
      <c r="Q646" s="602"/>
      <c r="R646" s="602"/>
      <c r="S646" s="602"/>
      <c r="T646" s="602"/>
      <c r="U646" s="602"/>
      <c r="V646" s="602"/>
      <c r="W646" s="602"/>
      <c r="X646" s="602"/>
      <c r="Y646" s="602"/>
      <c r="Z646" s="602"/>
    </row>
    <row r="647" spans="1:26" ht="12.75" customHeight="1" x14ac:dyDescent="0.25">
      <c r="A647" s="602"/>
      <c r="B647" s="602"/>
      <c r="C647" s="602"/>
      <c r="D647" s="602"/>
      <c r="E647" s="602"/>
      <c r="F647" s="602"/>
      <c r="G647" s="602"/>
      <c r="H647" s="602"/>
      <c r="I647" s="602"/>
      <c r="J647" s="602"/>
      <c r="K647" s="602"/>
      <c r="L647" s="602"/>
      <c r="M647" s="602"/>
      <c r="N647" s="602"/>
      <c r="O647" s="602"/>
      <c r="P647" s="602"/>
      <c r="Q647" s="602"/>
      <c r="R647" s="602"/>
      <c r="S647" s="602"/>
      <c r="T647" s="602"/>
      <c r="U647" s="602"/>
      <c r="V647" s="602"/>
      <c r="W647" s="602"/>
      <c r="X647" s="602"/>
      <c r="Y647" s="602"/>
      <c r="Z647" s="602"/>
    </row>
    <row r="648" spans="1:26" ht="12.75" customHeight="1" x14ac:dyDescent="0.25">
      <c r="A648" s="602"/>
      <c r="B648" s="602"/>
      <c r="C648" s="602"/>
      <c r="D648" s="602"/>
      <c r="E648" s="602"/>
      <c r="F648" s="602"/>
      <c r="G648" s="602"/>
      <c r="H648" s="602"/>
      <c r="I648" s="602"/>
      <c r="J648" s="602"/>
      <c r="K648" s="602"/>
      <c r="L648" s="602"/>
      <c r="M648" s="602"/>
      <c r="N648" s="602"/>
      <c r="O648" s="602"/>
      <c r="P648" s="602"/>
      <c r="Q648" s="602"/>
      <c r="R648" s="602"/>
      <c r="S648" s="602"/>
      <c r="T648" s="602"/>
      <c r="U648" s="602"/>
      <c r="V648" s="602"/>
      <c r="W648" s="602"/>
      <c r="X648" s="602"/>
      <c r="Y648" s="602"/>
      <c r="Z648" s="602"/>
    </row>
    <row r="649" spans="1:26" ht="12.75" customHeight="1" x14ac:dyDescent="0.25">
      <c r="A649" s="602"/>
      <c r="B649" s="602"/>
      <c r="C649" s="602"/>
      <c r="D649" s="602"/>
      <c r="E649" s="602"/>
      <c r="F649" s="602"/>
      <c r="G649" s="602"/>
      <c r="H649" s="602"/>
      <c r="I649" s="602"/>
      <c r="J649" s="602"/>
      <c r="K649" s="602"/>
      <c r="L649" s="602"/>
      <c r="M649" s="602"/>
      <c r="N649" s="602"/>
      <c r="O649" s="602"/>
      <c r="P649" s="602"/>
      <c r="Q649" s="602"/>
      <c r="R649" s="602"/>
      <c r="S649" s="602"/>
      <c r="T649" s="602"/>
      <c r="U649" s="602"/>
      <c r="V649" s="602"/>
      <c r="W649" s="602"/>
      <c r="X649" s="602"/>
      <c r="Y649" s="602"/>
      <c r="Z649" s="602"/>
    </row>
    <row r="650" spans="1:26" ht="12.75" customHeight="1" x14ac:dyDescent="0.25">
      <c r="A650" s="602"/>
      <c r="B650" s="602"/>
      <c r="C650" s="602"/>
      <c r="D650" s="602"/>
      <c r="E650" s="602"/>
      <c r="F650" s="602"/>
      <c r="G650" s="602"/>
      <c r="H650" s="602"/>
      <c r="I650" s="602"/>
      <c r="J650" s="602"/>
      <c r="K650" s="602"/>
      <c r="L650" s="602"/>
      <c r="M650" s="602"/>
      <c r="N650" s="602"/>
      <c r="O650" s="602"/>
      <c r="P650" s="602"/>
      <c r="Q650" s="602"/>
      <c r="R650" s="602"/>
      <c r="S650" s="602"/>
      <c r="T650" s="602"/>
      <c r="U650" s="602"/>
      <c r="V650" s="602"/>
      <c r="W650" s="602"/>
      <c r="X650" s="602"/>
      <c r="Y650" s="602"/>
      <c r="Z650" s="602"/>
    </row>
    <row r="651" spans="1:26" ht="12.75" customHeight="1" x14ac:dyDescent="0.25">
      <c r="A651" s="602"/>
      <c r="B651" s="602"/>
      <c r="C651" s="602"/>
      <c r="D651" s="602"/>
      <c r="E651" s="602"/>
      <c r="F651" s="602"/>
      <c r="G651" s="602"/>
      <c r="H651" s="602"/>
      <c r="I651" s="602"/>
      <c r="J651" s="602"/>
      <c r="K651" s="602"/>
      <c r="L651" s="602"/>
      <c r="M651" s="602"/>
      <c r="N651" s="602"/>
      <c r="O651" s="602"/>
      <c r="P651" s="602"/>
      <c r="Q651" s="602"/>
      <c r="R651" s="602"/>
      <c r="S651" s="602"/>
      <c r="T651" s="602"/>
      <c r="U651" s="602"/>
      <c r="V651" s="602"/>
      <c r="W651" s="602"/>
      <c r="X651" s="602"/>
      <c r="Y651" s="602"/>
      <c r="Z651" s="602"/>
    </row>
    <row r="652" spans="1:26" ht="12.75" customHeight="1" x14ac:dyDescent="0.25">
      <c r="A652" s="602"/>
      <c r="B652" s="602"/>
      <c r="C652" s="602"/>
      <c r="D652" s="602"/>
      <c r="E652" s="602"/>
      <c r="F652" s="602"/>
      <c r="G652" s="602"/>
      <c r="H652" s="602"/>
      <c r="I652" s="602"/>
      <c r="J652" s="602"/>
      <c r="K652" s="602"/>
      <c r="L652" s="602"/>
      <c r="M652" s="602"/>
      <c r="N652" s="602"/>
      <c r="O652" s="602"/>
      <c r="P652" s="602"/>
      <c r="Q652" s="602"/>
      <c r="R652" s="602"/>
      <c r="S652" s="602"/>
      <c r="T652" s="602"/>
      <c r="U652" s="602"/>
      <c r="V652" s="602"/>
      <c r="W652" s="602"/>
      <c r="X652" s="602"/>
      <c r="Y652" s="602"/>
      <c r="Z652" s="602"/>
    </row>
    <row r="653" spans="1:26" ht="12.75" customHeight="1" x14ac:dyDescent="0.25">
      <c r="A653" s="602"/>
      <c r="B653" s="602"/>
      <c r="C653" s="602"/>
      <c r="D653" s="602"/>
      <c r="E653" s="602"/>
      <c r="F653" s="602"/>
      <c r="G653" s="602"/>
      <c r="H653" s="602"/>
      <c r="I653" s="602"/>
      <c r="J653" s="602"/>
      <c r="K653" s="602"/>
      <c r="L653" s="602"/>
      <c r="M653" s="602"/>
      <c r="N653" s="602"/>
      <c r="O653" s="602"/>
      <c r="P653" s="602"/>
      <c r="Q653" s="602"/>
      <c r="R653" s="602"/>
      <c r="S653" s="602"/>
      <c r="T653" s="602"/>
      <c r="U653" s="602"/>
      <c r="V653" s="602"/>
      <c r="W653" s="602"/>
      <c r="X653" s="602"/>
      <c r="Y653" s="602"/>
      <c r="Z653" s="602"/>
    </row>
    <row r="654" spans="1:26" ht="12.75" customHeight="1" x14ac:dyDescent="0.25">
      <c r="A654" s="602"/>
      <c r="B654" s="602"/>
      <c r="C654" s="602"/>
      <c r="D654" s="602"/>
      <c r="E654" s="602"/>
      <c r="F654" s="602"/>
      <c r="G654" s="602"/>
      <c r="H654" s="602"/>
      <c r="I654" s="602"/>
      <c r="J654" s="602"/>
      <c r="K654" s="602"/>
      <c r="L654" s="602"/>
      <c r="M654" s="602"/>
      <c r="N654" s="602"/>
      <c r="O654" s="602"/>
      <c r="P654" s="602"/>
      <c r="Q654" s="602"/>
      <c r="R654" s="602"/>
      <c r="S654" s="602"/>
      <c r="T654" s="602"/>
      <c r="U654" s="602"/>
      <c r="V654" s="602"/>
      <c r="W654" s="602"/>
      <c r="X654" s="602"/>
      <c r="Y654" s="602"/>
      <c r="Z654" s="602"/>
    </row>
    <row r="655" spans="1:26" ht="12.75" customHeight="1" x14ac:dyDescent="0.25">
      <c r="A655" s="602"/>
      <c r="B655" s="602"/>
      <c r="C655" s="602"/>
      <c r="D655" s="602"/>
      <c r="E655" s="602"/>
      <c r="F655" s="602"/>
      <c r="G655" s="602"/>
      <c r="H655" s="602"/>
      <c r="I655" s="602"/>
      <c r="J655" s="602"/>
      <c r="K655" s="602"/>
      <c r="L655" s="602"/>
      <c r="M655" s="602"/>
      <c r="N655" s="602"/>
      <c r="O655" s="602"/>
      <c r="P655" s="602"/>
      <c r="Q655" s="602"/>
      <c r="R655" s="602"/>
      <c r="S655" s="602"/>
      <c r="T655" s="602"/>
      <c r="U655" s="602"/>
      <c r="V655" s="602"/>
      <c r="W655" s="602"/>
      <c r="X655" s="602"/>
      <c r="Y655" s="602"/>
      <c r="Z655" s="602"/>
    </row>
    <row r="656" spans="1:26" ht="12.75" customHeight="1" x14ac:dyDescent="0.25">
      <c r="A656" s="602"/>
      <c r="B656" s="602"/>
      <c r="C656" s="602"/>
      <c r="D656" s="602"/>
      <c r="E656" s="602"/>
      <c r="F656" s="602"/>
      <c r="G656" s="602"/>
      <c r="H656" s="602"/>
      <c r="I656" s="602"/>
      <c r="J656" s="602"/>
      <c r="K656" s="602"/>
      <c r="L656" s="602"/>
      <c r="M656" s="602"/>
      <c r="N656" s="602"/>
      <c r="O656" s="602"/>
      <c r="P656" s="602"/>
      <c r="Q656" s="602"/>
      <c r="R656" s="602"/>
      <c r="S656" s="602"/>
      <c r="T656" s="602"/>
      <c r="U656" s="602"/>
      <c r="V656" s="602"/>
      <c r="W656" s="602"/>
      <c r="X656" s="602"/>
      <c r="Y656" s="602"/>
      <c r="Z656" s="602"/>
    </row>
    <row r="657" spans="1:26" ht="12.75" customHeight="1" x14ac:dyDescent="0.25">
      <c r="A657" s="602"/>
      <c r="B657" s="602"/>
      <c r="C657" s="602"/>
      <c r="D657" s="602"/>
      <c r="E657" s="602"/>
      <c r="F657" s="602"/>
      <c r="G657" s="602"/>
      <c r="H657" s="602"/>
      <c r="I657" s="602"/>
      <c r="J657" s="602"/>
      <c r="K657" s="602"/>
      <c r="L657" s="602"/>
      <c r="M657" s="602"/>
      <c r="N657" s="602"/>
      <c r="O657" s="602"/>
      <c r="P657" s="602"/>
      <c r="Q657" s="602"/>
      <c r="R657" s="602"/>
      <c r="S657" s="602"/>
      <c r="T657" s="602"/>
      <c r="U657" s="602"/>
      <c r="V657" s="602"/>
      <c r="W657" s="602"/>
      <c r="X657" s="602"/>
      <c r="Y657" s="602"/>
      <c r="Z657" s="602"/>
    </row>
    <row r="658" spans="1:26" ht="12.75" customHeight="1" x14ac:dyDescent="0.25">
      <c r="A658" s="602"/>
      <c r="B658" s="602"/>
      <c r="C658" s="602"/>
      <c r="D658" s="602"/>
      <c r="E658" s="602"/>
      <c r="F658" s="602"/>
      <c r="G658" s="602"/>
      <c r="H658" s="602"/>
      <c r="I658" s="602"/>
      <c r="J658" s="602"/>
      <c r="K658" s="602"/>
      <c r="L658" s="602"/>
      <c r="M658" s="602"/>
      <c r="N658" s="602"/>
      <c r="O658" s="602"/>
      <c r="P658" s="602"/>
      <c r="Q658" s="602"/>
      <c r="R658" s="602"/>
      <c r="S658" s="602"/>
      <c r="T658" s="602"/>
      <c r="U658" s="602"/>
      <c r="V658" s="602"/>
      <c r="W658" s="602"/>
      <c r="X658" s="602"/>
      <c r="Y658" s="602"/>
      <c r="Z658" s="602"/>
    </row>
    <row r="659" spans="1:26" ht="12.75" customHeight="1" x14ac:dyDescent="0.25">
      <c r="A659" s="602"/>
      <c r="B659" s="602"/>
      <c r="C659" s="602"/>
      <c r="D659" s="602"/>
      <c r="E659" s="602"/>
      <c r="F659" s="602"/>
      <c r="G659" s="602"/>
      <c r="H659" s="602"/>
      <c r="I659" s="602"/>
      <c r="J659" s="602"/>
      <c r="K659" s="602"/>
      <c r="L659" s="602"/>
      <c r="M659" s="602"/>
      <c r="N659" s="602"/>
      <c r="O659" s="602"/>
      <c r="P659" s="602"/>
      <c r="Q659" s="602"/>
      <c r="R659" s="602"/>
      <c r="S659" s="602"/>
      <c r="T659" s="602"/>
      <c r="U659" s="602"/>
      <c r="V659" s="602"/>
      <c r="W659" s="602"/>
      <c r="X659" s="602"/>
      <c r="Y659" s="602"/>
      <c r="Z659" s="602"/>
    </row>
    <row r="660" spans="1:26" ht="12.75" customHeight="1" x14ac:dyDescent="0.25">
      <c r="A660" s="602"/>
      <c r="B660" s="602"/>
      <c r="C660" s="602"/>
      <c r="D660" s="602"/>
      <c r="E660" s="602"/>
      <c r="F660" s="602"/>
      <c r="G660" s="602"/>
      <c r="H660" s="602"/>
      <c r="I660" s="602"/>
      <c r="J660" s="602"/>
      <c r="K660" s="602"/>
      <c r="L660" s="602"/>
      <c r="M660" s="602"/>
      <c r="N660" s="602"/>
      <c r="O660" s="602"/>
      <c r="P660" s="602"/>
      <c r="Q660" s="602"/>
      <c r="R660" s="602"/>
      <c r="S660" s="602"/>
      <c r="T660" s="602"/>
      <c r="U660" s="602"/>
      <c r="V660" s="602"/>
      <c r="W660" s="602"/>
      <c r="X660" s="602"/>
      <c r="Y660" s="602"/>
      <c r="Z660" s="602"/>
    </row>
    <row r="661" spans="1:26" ht="12.75" customHeight="1" x14ac:dyDescent="0.25">
      <c r="A661" s="602"/>
      <c r="B661" s="602"/>
      <c r="C661" s="602"/>
      <c r="D661" s="602"/>
      <c r="E661" s="602"/>
      <c r="F661" s="602"/>
      <c r="G661" s="602"/>
      <c r="H661" s="602"/>
      <c r="I661" s="602"/>
      <c r="J661" s="602"/>
      <c r="K661" s="602"/>
      <c r="L661" s="602"/>
      <c r="M661" s="602"/>
      <c r="N661" s="602"/>
      <c r="O661" s="602"/>
      <c r="P661" s="602"/>
      <c r="Q661" s="602"/>
      <c r="R661" s="602"/>
      <c r="S661" s="602"/>
      <c r="T661" s="602"/>
      <c r="U661" s="602"/>
      <c r="V661" s="602"/>
      <c r="W661" s="602"/>
      <c r="X661" s="602"/>
      <c r="Y661" s="602"/>
      <c r="Z661" s="602"/>
    </row>
    <row r="662" spans="1:26" ht="12.75" customHeight="1" x14ac:dyDescent="0.25">
      <c r="A662" s="602"/>
      <c r="B662" s="602"/>
      <c r="C662" s="602"/>
      <c r="D662" s="602"/>
      <c r="E662" s="602"/>
      <c r="F662" s="602"/>
      <c r="G662" s="602"/>
      <c r="H662" s="602"/>
      <c r="I662" s="602"/>
      <c r="J662" s="602"/>
      <c r="K662" s="602"/>
      <c r="L662" s="602"/>
      <c r="M662" s="602"/>
      <c r="N662" s="602"/>
      <c r="O662" s="602"/>
      <c r="P662" s="602"/>
      <c r="Q662" s="602"/>
      <c r="R662" s="602"/>
      <c r="S662" s="602"/>
      <c r="T662" s="602"/>
      <c r="U662" s="602"/>
      <c r="V662" s="602"/>
      <c r="W662" s="602"/>
      <c r="X662" s="602"/>
      <c r="Y662" s="602"/>
      <c r="Z662" s="602"/>
    </row>
    <row r="663" spans="1:26" ht="12.75" customHeight="1" x14ac:dyDescent="0.25">
      <c r="A663" s="602"/>
      <c r="B663" s="602"/>
      <c r="C663" s="602"/>
      <c r="D663" s="602"/>
      <c r="E663" s="602"/>
      <c r="F663" s="602"/>
      <c r="G663" s="602"/>
      <c r="H663" s="602"/>
      <c r="I663" s="602"/>
      <c r="J663" s="602"/>
      <c r="K663" s="602"/>
      <c r="L663" s="602"/>
      <c r="M663" s="602"/>
      <c r="N663" s="602"/>
      <c r="O663" s="602"/>
      <c r="P663" s="602"/>
      <c r="Q663" s="602"/>
      <c r="R663" s="602"/>
      <c r="S663" s="602"/>
      <c r="T663" s="602"/>
      <c r="U663" s="602"/>
      <c r="V663" s="602"/>
      <c r="W663" s="602"/>
      <c r="X663" s="602"/>
      <c r="Y663" s="602"/>
      <c r="Z663" s="602"/>
    </row>
    <row r="664" spans="1:26" ht="12.75" customHeight="1" x14ac:dyDescent="0.25">
      <c r="A664" s="602"/>
      <c r="B664" s="602"/>
      <c r="C664" s="602"/>
      <c r="D664" s="602"/>
      <c r="E664" s="602"/>
      <c r="F664" s="602"/>
      <c r="G664" s="602"/>
      <c r="H664" s="602"/>
      <c r="I664" s="602"/>
      <c r="J664" s="602"/>
      <c r="K664" s="602"/>
      <c r="L664" s="602"/>
      <c r="M664" s="602"/>
      <c r="N664" s="602"/>
      <c r="O664" s="602"/>
      <c r="P664" s="602"/>
      <c r="Q664" s="602"/>
      <c r="R664" s="602"/>
      <c r="S664" s="602"/>
      <c r="T664" s="602"/>
      <c r="U664" s="602"/>
      <c r="V664" s="602"/>
      <c r="W664" s="602"/>
      <c r="X664" s="602"/>
      <c r="Y664" s="602"/>
      <c r="Z664" s="602"/>
    </row>
    <row r="665" spans="1:26" ht="12.75" customHeight="1" x14ac:dyDescent="0.25">
      <c r="A665" s="602"/>
      <c r="B665" s="602"/>
      <c r="C665" s="602"/>
      <c r="D665" s="602"/>
      <c r="E665" s="602"/>
      <c r="F665" s="602"/>
      <c r="G665" s="602"/>
      <c r="H665" s="602"/>
      <c r="I665" s="602"/>
      <c r="J665" s="602"/>
      <c r="K665" s="602"/>
      <c r="L665" s="602"/>
      <c r="M665" s="602"/>
      <c r="N665" s="602"/>
      <c r="O665" s="602"/>
      <c r="P665" s="602"/>
      <c r="Q665" s="602"/>
      <c r="R665" s="602"/>
      <c r="S665" s="602"/>
      <c r="T665" s="602"/>
      <c r="U665" s="602"/>
      <c r="V665" s="602"/>
      <c r="W665" s="602"/>
      <c r="X665" s="602"/>
      <c r="Y665" s="602"/>
      <c r="Z665" s="602"/>
    </row>
    <row r="666" spans="1:26" ht="12.75" customHeight="1" x14ac:dyDescent="0.25">
      <c r="A666" s="602"/>
      <c r="B666" s="602"/>
      <c r="C666" s="602"/>
      <c r="D666" s="602"/>
      <c r="E666" s="602"/>
      <c r="F666" s="602"/>
      <c r="G666" s="602"/>
      <c r="H666" s="602"/>
      <c r="I666" s="602"/>
      <c r="J666" s="602"/>
      <c r="K666" s="602"/>
      <c r="L666" s="602"/>
      <c r="M666" s="602"/>
      <c r="N666" s="602"/>
      <c r="O666" s="602"/>
      <c r="P666" s="602"/>
      <c r="Q666" s="602"/>
      <c r="R666" s="602"/>
      <c r="S666" s="602"/>
      <c r="T666" s="602"/>
      <c r="U666" s="602"/>
      <c r="V666" s="602"/>
      <c r="W666" s="602"/>
      <c r="X666" s="602"/>
      <c r="Y666" s="602"/>
      <c r="Z666" s="602"/>
    </row>
    <row r="667" spans="1:26" ht="12.75" customHeight="1" x14ac:dyDescent="0.25">
      <c r="A667" s="602"/>
      <c r="B667" s="602"/>
      <c r="C667" s="602"/>
      <c r="D667" s="602"/>
      <c r="E667" s="602"/>
      <c r="F667" s="602"/>
      <c r="G667" s="602"/>
      <c r="H667" s="602"/>
      <c r="I667" s="602"/>
      <c r="J667" s="602"/>
      <c r="K667" s="602"/>
      <c r="L667" s="602"/>
      <c r="M667" s="602"/>
      <c r="N667" s="602"/>
      <c r="O667" s="602"/>
      <c r="P667" s="602"/>
      <c r="Q667" s="602"/>
      <c r="R667" s="602"/>
      <c r="S667" s="602"/>
      <c r="T667" s="602"/>
      <c r="U667" s="602"/>
      <c r="V667" s="602"/>
      <c r="W667" s="602"/>
      <c r="X667" s="602"/>
      <c r="Y667" s="602"/>
      <c r="Z667" s="602"/>
    </row>
    <row r="668" spans="1:26" ht="12.75" customHeight="1" x14ac:dyDescent="0.25">
      <c r="A668" s="602"/>
      <c r="B668" s="602"/>
      <c r="C668" s="602"/>
      <c r="D668" s="602"/>
      <c r="E668" s="602"/>
      <c r="F668" s="602"/>
      <c r="G668" s="602"/>
      <c r="H668" s="602"/>
      <c r="I668" s="602"/>
      <c r="J668" s="602"/>
      <c r="K668" s="602"/>
      <c r="L668" s="602"/>
      <c r="M668" s="602"/>
      <c r="N668" s="602"/>
      <c r="O668" s="602"/>
      <c r="P668" s="602"/>
      <c r="Q668" s="602"/>
      <c r="R668" s="602"/>
      <c r="S668" s="602"/>
      <c r="T668" s="602"/>
      <c r="U668" s="602"/>
      <c r="V668" s="602"/>
      <c r="W668" s="602"/>
      <c r="X668" s="602"/>
      <c r="Y668" s="602"/>
      <c r="Z668" s="602"/>
    </row>
    <row r="669" spans="1:26" ht="12.75" customHeight="1" x14ac:dyDescent="0.25">
      <c r="A669" s="602"/>
      <c r="B669" s="602"/>
      <c r="C669" s="602"/>
      <c r="D669" s="602"/>
      <c r="E669" s="602"/>
      <c r="F669" s="602"/>
      <c r="G669" s="602"/>
      <c r="H669" s="602"/>
      <c r="I669" s="602"/>
      <c r="J669" s="602"/>
      <c r="K669" s="602"/>
      <c r="L669" s="602"/>
      <c r="M669" s="602"/>
      <c r="N669" s="602"/>
      <c r="O669" s="602"/>
      <c r="P669" s="602"/>
      <c r="Q669" s="602"/>
      <c r="R669" s="602"/>
      <c r="S669" s="602"/>
      <c r="T669" s="602"/>
      <c r="U669" s="602"/>
      <c r="V669" s="602"/>
      <c r="W669" s="602"/>
      <c r="X669" s="602"/>
      <c r="Y669" s="602"/>
      <c r="Z669" s="602"/>
    </row>
    <row r="670" spans="1:26" ht="12.75" customHeight="1" x14ac:dyDescent="0.25">
      <c r="A670" s="602"/>
      <c r="B670" s="602"/>
      <c r="C670" s="602"/>
      <c r="D670" s="602"/>
      <c r="E670" s="602"/>
      <c r="F670" s="602"/>
      <c r="G670" s="602"/>
      <c r="H670" s="602"/>
      <c r="I670" s="602"/>
      <c r="J670" s="602"/>
      <c r="K670" s="602"/>
      <c r="L670" s="602"/>
      <c r="M670" s="602"/>
      <c r="N670" s="602"/>
      <c r="O670" s="602"/>
      <c r="P670" s="602"/>
      <c r="Q670" s="602"/>
      <c r="R670" s="602"/>
      <c r="S670" s="602"/>
      <c r="T670" s="602"/>
      <c r="U670" s="602"/>
      <c r="V670" s="602"/>
      <c r="W670" s="602"/>
      <c r="X670" s="602"/>
      <c r="Y670" s="602"/>
      <c r="Z670" s="602"/>
    </row>
    <row r="671" spans="1:26" ht="12.75" customHeight="1" x14ac:dyDescent="0.25">
      <c r="A671" s="602"/>
      <c r="B671" s="602"/>
      <c r="C671" s="602"/>
      <c r="D671" s="602"/>
      <c r="E671" s="602"/>
      <c r="F671" s="602"/>
      <c r="G671" s="602"/>
      <c r="H671" s="602"/>
      <c r="I671" s="602"/>
      <c r="J671" s="602"/>
      <c r="K671" s="602"/>
      <c r="L671" s="602"/>
      <c r="M671" s="602"/>
      <c r="N671" s="602"/>
      <c r="O671" s="602"/>
      <c r="P671" s="602"/>
      <c r="Q671" s="602"/>
      <c r="R671" s="602"/>
      <c r="S671" s="602"/>
      <c r="T671" s="602"/>
      <c r="U671" s="602"/>
      <c r="V671" s="602"/>
      <c r="W671" s="602"/>
      <c r="X671" s="602"/>
      <c r="Y671" s="602"/>
      <c r="Z671" s="602"/>
    </row>
    <row r="672" spans="1:26" ht="12.75" customHeight="1" x14ac:dyDescent="0.25">
      <c r="A672" s="602"/>
      <c r="B672" s="602"/>
      <c r="C672" s="602"/>
      <c r="D672" s="602"/>
      <c r="E672" s="602"/>
      <c r="F672" s="602"/>
      <c r="G672" s="602"/>
      <c r="H672" s="602"/>
      <c r="I672" s="602"/>
      <c r="J672" s="602"/>
      <c r="K672" s="602"/>
      <c r="L672" s="602"/>
      <c r="M672" s="602"/>
      <c r="N672" s="602"/>
      <c r="O672" s="602"/>
      <c r="P672" s="602"/>
      <c r="Q672" s="602"/>
      <c r="R672" s="602"/>
      <c r="S672" s="602"/>
      <c r="T672" s="602"/>
      <c r="U672" s="602"/>
      <c r="V672" s="602"/>
      <c r="W672" s="602"/>
      <c r="X672" s="602"/>
      <c r="Y672" s="602"/>
      <c r="Z672" s="602"/>
    </row>
    <row r="673" spans="1:26" ht="12.75" customHeight="1" x14ac:dyDescent="0.25">
      <c r="A673" s="602"/>
      <c r="B673" s="602"/>
      <c r="C673" s="602"/>
      <c r="D673" s="602"/>
      <c r="E673" s="602"/>
      <c r="F673" s="602"/>
      <c r="G673" s="602"/>
      <c r="H673" s="602"/>
      <c r="I673" s="602"/>
      <c r="J673" s="602"/>
      <c r="K673" s="602"/>
      <c r="L673" s="602"/>
      <c r="M673" s="602"/>
      <c r="N673" s="602"/>
      <c r="O673" s="602"/>
      <c r="P673" s="602"/>
      <c r="Q673" s="602"/>
      <c r="R673" s="602"/>
      <c r="S673" s="602"/>
      <c r="T673" s="602"/>
      <c r="U673" s="602"/>
      <c r="V673" s="602"/>
      <c r="W673" s="602"/>
      <c r="X673" s="602"/>
      <c r="Y673" s="602"/>
      <c r="Z673" s="602"/>
    </row>
    <row r="674" spans="1:26" ht="12.75" customHeight="1" x14ac:dyDescent="0.25">
      <c r="A674" s="602"/>
      <c r="B674" s="602"/>
      <c r="C674" s="602"/>
      <c r="D674" s="602"/>
      <c r="E674" s="602"/>
      <c r="F674" s="602"/>
      <c r="G674" s="602"/>
      <c r="H674" s="602"/>
      <c r="I674" s="602"/>
      <c r="J674" s="602"/>
      <c r="K674" s="602"/>
      <c r="L674" s="602"/>
      <c r="M674" s="602"/>
      <c r="N674" s="602"/>
      <c r="O674" s="602"/>
      <c r="P674" s="602"/>
      <c r="Q674" s="602"/>
      <c r="R674" s="602"/>
      <c r="S674" s="602"/>
      <c r="T674" s="602"/>
      <c r="U674" s="602"/>
      <c r="V674" s="602"/>
      <c r="W674" s="602"/>
      <c r="X674" s="602"/>
      <c r="Y674" s="602"/>
      <c r="Z674" s="602"/>
    </row>
    <row r="675" spans="1:26" ht="12.75" customHeight="1" x14ac:dyDescent="0.25">
      <c r="A675" s="602"/>
      <c r="B675" s="602"/>
      <c r="C675" s="602"/>
      <c r="D675" s="602"/>
      <c r="E675" s="602"/>
      <c r="F675" s="602"/>
      <c r="G675" s="602"/>
      <c r="H675" s="602"/>
      <c r="I675" s="602"/>
      <c r="J675" s="602"/>
      <c r="K675" s="602"/>
      <c r="L675" s="602"/>
      <c r="M675" s="602"/>
      <c r="N675" s="602"/>
      <c r="O675" s="602"/>
      <c r="P675" s="602"/>
      <c r="Q675" s="602"/>
      <c r="R675" s="602"/>
      <c r="S675" s="602"/>
      <c r="T675" s="602"/>
      <c r="U675" s="602"/>
      <c r="V675" s="602"/>
      <c r="W675" s="602"/>
      <c r="X675" s="602"/>
      <c r="Y675" s="602"/>
      <c r="Z675" s="602"/>
    </row>
    <row r="676" spans="1:26" ht="12.75" customHeight="1" x14ac:dyDescent="0.25">
      <c r="A676" s="602"/>
      <c r="B676" s="602"/>
      <c r="C676" s="602"/>
      <c r="D676" s="602"/>
      <c r="E676" s="602"/>
      <c r="F676" s="602"/>
      <c r="G676" s="602"/>
      <c r="H676" s="602"/>
      <c r="I676" s="602"/>
      <c r="J676" s="602"/>
      <c r="K676" s="602"/>
      <c r="L676" s="602"/>
      <c r="M676" s="602"/>
      <c r="N676" s="602"/>
      <c r="O676" s="602"/>
      <c r="P676" s="602"/>
      <c r="Q676" s="602"/>
      <c r="R676" s="602"/>
      <c r="S676" s="602"/>
      <c r="T676" s="602"/>
      <c r="U676" s="602"/>
      <c r="V676" s="602"/>
      <c r="W676" s="602"/>
      <c r="X676" s="602"/>
      <c r="Y676" s="602"/>
      <c r="Z676" s="602"/>
    </row>
    <row r="677" spans="1:26" ht="12.75" customHeight="1" x14ac:dyDescent="0.25">
      <c r="A677" s="602"/>
      <c r="B677" s="602"/>
      <c r="C677" s="602"/>
      <c r="D677" s="602"/>
      <c r="E677" s="602"/>
      <c r="F677" s="602"/>
      <c r="G677" s="602"/>
      <c r="H677" s="602"/>
      <c r="I677" s="602"/>
      <c r="J677" s="602"/>
      <c r="K677" s="602"/>
      <c r="L677" s="602"/>
      <c r="M677" s="602"/>
      <c r="N677" s="602"/>
      <c r="O677" s="602"/>
      <c r="P677" s="602"/>
      <c r="Q677" s="602"/>
      <c r="R677" s="602"/>
      <c r="S677" s="602"/>
      <c r="T677" s="602"/>
      <c r="U677" s="602"/>
      <c r="V677" s="602"/>
      <c r="W677" s="602"/>
      <c r="X677" s="602"/>
      <c r="Y677" s="602"/>
      <c r="Z677" s="602"/>
    </row>
    <row r="678" spans="1:26" ht="12.75" customHeight="1" x14ac:dyDescent="0.25">
      <c r="A678" s="602"/>
      <c r="B678" s="602"/>
      <c r="C678" s="602"/>
      <c r="D678" s="602"/>
      <c r="E678" s="602"/>
      <c r="F678" s="602"/>
      <c r="G678" s="602"/>
      <c r="H678" s="602"/>
      <c r="I678" s="602"/>
      <c r="J678" s="602"/>
      <c r="K678" s="602"/>
      <c r="L678" s="602"/>
      <c r="M678" s="602"/>
      <c r="N678" s="602"/>
      <c r="O678" s="602"/>
      <c r="P678" s="602"/>
      <c r="Q678" s="602"/>
      <c r="R678" s="602"/>
      <c r="S678" s="602"/>
      <c r="T678" s="602"/>
      <c r="U678" s="602"/>
      <c r="V678" s="602"/>
      <c r="W678" s="602"/>
      <c r="X678" s="602"/>
      <c r="Y678" s="602"/>
      <c r="Z678" s="602"/>
    </row>
    <row r="679" spans="1:26" ht="12.75" customHeight="1" x14ac:dyDescent="0.25">
      <c r="A679" s="602"/>
      <c r="B679" s="602"/>
      <c r="C679" s="602"/>
      <c r="D679" s="602"/>
      <c r="E679" s="602"/>
      <c r="F679" s="602"/>
      <c r="G679" s="602"/>
      <c r="H679" s="602"/>
      <c r="I679" s="602"/>
      <c r="J679" s="602"/>
      <c r="K679" s="602"/>
      <c r="L679" s="602"/>
      <c r="M679" s="602"/>
      <c r="N679" s="602"/>
      <c r="O679" s="602"/>
      <c r="P679" s="602"/>
      <c r="Q679" s="602"/>
      <c r="R679" s="602"/>
      <c r="S679" s="602"/>
      <c r="T679" s="602"/>
      <c r="U679" s="602"/>
      <c r="V679" s="602"/>
      <c r="W679" s="602"/>
      <c r="X679" s="602"/>
      <c r="Y679" s="602"/>
      <c r="Z679" s="602"/>
    </row>
    <row r="680" spans="1:26" ht="12.75" customHeight="1" x14ac:dyDescent="0.25">
      <c r="A680" s="602"/>
      <c r="B680" s="602"/>
      <c r="C680" s="602"/>
      <c r="D680" s="602"/>
      <c r="E680" s="602"/>
      <c r="F680" s="602"/>
      <c r="G680" s="602"/>
      <c r="H680" s="602"/>
      <c r="I680" s="602"/>
      <c r="J680" s="602"/>
      <c r="K680" s="602"/>
      <c r="L680" s="602"/>
      <c r="M680" s="602"/>
      <c r="N680" s="602"/>
      <c r="O680" s="602"/>
      <c r="P680" s="602"/>
      <c r="Q680" s="602"/>
      <c r="R680" s="602"/>
      <c r="S680" s="602"/>
      <c r="T680" s="602"/>
      <c r="U680" s="602"/>
      <c r="V680" s="602"/>
      <c r="W680" s="602"/>
      <c r="X680" s="602"/>
      <c r="Y680" s="602"/>
      <c r="Z680" s="602"/>
    </row>
    <row r="681" spans="1:26" ht="12.75" customHeight="1" x14ac:dyDescent="0.25">
      <c r="A681" s="602"/>
      <c r="B681" s="602"/>
      <c r="C681" s="602"/>
      <c r="D681" s="602"/>
      <c r="E681" s="602"/>
      <c r="F681" s="602"/>
      <c r="G681" s="602"/>
      <c r="H681" s="602"/>
      <c r="I681" s="602"/>
      <c r="J681" s="602"/>
      <c r="K681" s="602"/>
      <c r="L681" s="602"/>
      <c r="M681" s="602"/>
      <c r="N681" s="602"/>
      <c r="O681" s="602"/>
      <c r="P681" s="602"/>
      <c r="Q681" s="602"/>
      <c r="R681" s="602"/>
      <c r="S681" s="602"/>
      <c r="T681" s="602"/>
      <c r="U681" s="602"/>
      <c r="V681" s="602"/>
      <c r="W681" s="602"/>
      <c r="X681" s="602"/>
      <c r="Y681" s="602"/>
      <c r="Z681" s="602"/>
    </row>
    <row r="682" spans="1:26" ht="12.75" customHeight="1" x14ac:dyDescent="0.25">
      <c r="A682" s="602"/>
      <c r="B682" s="602"/>
      <c r="C682" s="602"/>
      <c r="D682" s="602"/>
      <c r="E682" s="602"/>
      <c r="F682" s="602"/>
      <c r="G682" s="602"/>
      <c r="H682" s="602"/>
      <c r="I682" s="602"/>
      <c r="J682" s="602"/>
      <c r="K682" s="602"/>
      <c r="L682" s="602"/>
      <c r="M682" s="602"/>
      <c r="N682" s="602"/>
      <c r="O682" s="602"/>
      <c r="P682" s="602"/>
      <c r="Q682" s="602"/>
      <c r="R682" s="602"/>
      <c r="S682" s="602"/>
      <c r="T682" s="602"/>
      <c r="U682" s="602"/>
      <c r="V682" s="602"/>
      <c r="W682" s="602"/>
      <c r="X682" s="602"/>
      <c r="Y682" s="602"/>
      <c r="Z682" s="602"/>
    </row>
    <row r="683" spans="1:26" ht="12.75" customHeight="1" x14ac:dyDescent="0.25">
      <c r="A683" s="602"/>
      <c r="B683" s="602"/>
      <c r="C683" s="602"/>
      <c r="D683" s="602"/>
      <c r="E683" s="602"/>
      <c r="F683" s="602"/>
      <c r="G683" s="602"/>
      <c r="H683" s="602"/>
      <c r="I683" s="602"/>
      <c r="J683" s="602"/>
      <c r="K683" s="602"/>
      <c r="L683" s="602"/>
      <c r="M683" s="602"/>
      <c r="N683" s="602"/>
      <c r="O683" s="602"/>
      <c r="P683" s="602"/>
      <c r="Q683" s="602"/>
      <c r="R683" s="602"/>
      <c r="S683" s="602"/>
      <c r="T683" s="602"/>
      <c r="U683" s="602"/>
      <c r="V683" s="602"/>
      <c r="W683" s="602"/>
      <c r="X683" s="602"/>
      <c r="Y683" s="602"/>
      <c r="Z683" s="602"/>
    </row>
    <row r="684" spans="1:26" ht="12.75" customHeight="1" x14ac:dyDescent="0.25">
      <c r="A684" s="602"/>
      <c r="B684" s="602"/>
      <c r="C684" s="602"/>
      <c r="D684" s="602"/>
      <c r="E684" s="602"/>
      <c r="F684" s="602"/>
      <c r="G684" s="602"/>
      <c r="H684" s="602"/>
      <c r="I684" s="602"/>
      <c r="J684" s="602"/>
      <c r="K684" s="602"/>
      <c r="L684" s="602"/>
      <c r="M684" s="602"/>
      <c r="N684" s="602"/>
      <c r="O684" s="602"/>
      <c r="P684" s="602"/>
      <c r="Q684" s="602"/>
      <c r="R684" s="602"/>
      <c r="S684" s="602"/>
      <c r="T684" s="602"/>
      <c r="U684" s="602"/>
      <c r="V684" s="602"/>
      <c r="W684" s="602"/>
      <c r="X684" s="602"/>
      <c r="Y684" s="602"/>
      <c r="Z684" s="602"/>
    </row>
    <row r="685" spans="1:26" ht="12.75" customHeight="1" x14ac:dyDescent="0.25">
      <c r="A685" s="602"/>
      <c r="B685" s="602"/>
      <c r="C685" s="602"/>
      <c r="D685" s="602"/>
      <c r="E685" s="602"/>
      <c r="F685" s="602"/>
      <c r="G685" s="602"/>
      <c r="H685" s="602"/>
      <c r="I685" s="602"/>
      <c r="J685" s="602"/>
      <c r="K685" s="602"/>
      <c r="L685" s="602"/>
      <c r="M685" s="602"/>
      <c r="N685" s="602"/>
      <c r="O685" s="602"/>
      <c r="P685" s="602"/>
      <c r="Q685" s="602"/>
      <c r="R685" s="602"/>
      <c r="S685" s="602"/>
      <c r="T685" s="602"/>
      <c r="U685" s="602"/>
      <c r="V685" s="602"/>
      <c r="W685" s="602"/>
      <c r="X685" s="602"/>
      <c r="Y685" s="602"/>
      <c r="Z685" s="602"/>
    </row>
    <row r="686" spans="1:26" ht="12.75" customHeight="1" x14ac:dyDescent="0.25">
      <c r="A686" s="602"/>
      <c r="B686" s="602"/>
      <c r="C686" s="602"/>
      <c r="D686" s="602"/>
      <c r="E686" s="602"/>
      <c r="F686" s="602"/>
      <c r="G686" s="602"/>
      <c r="H686" s="602"/>
      <c r="I686" s="602"/>
      <c r="J686" s="602"/>
      <c r="K686" s="602"/>
      <c r="L686" s="602"/>
      <c r="M686" s="602"/>
      <c r="N686" s="602"/>
      <c r="O686" s="602"/>
      <c r="P686" s="602"/>
      <c r="Q686" s="602"/>
      <c r="R686" s="602"/>
      <c r="S686" s="602"/>
      <c r="T686" s="602"/>
      <c r="U686" s="602"/>
      <c r="V686" s="602"/>
      <c r="W686" s="602"/>
      <c r="X686" s="602"/>
      <c r="Y686" s="602"/>
      <c r="Z686" s="602"/>
    </row>
    <row r="687" spans="1:26" ht="12.75" customHeight="1" x14ac:dyDescent="0.25">
      <c r="A687" s="602"/>
      <c r="B687" s="602"/>
      <c r="C687" s="602"/>
      <c r="D687" s="602"/>
      <c r="E687" s="602"/>
      <c r="F687" s="602"/>
      <c r="G687" s="602"/>
      <c r="H687" s="602"/>
      <c r="I687" s="602"/>
      <c r="J687" s="602"/>
      <c r="K687" s="602"/>
      <c r="L687" s="602"/>
      <c r="M687" s="602"/>
      <c r="N687" s="602"/>
      <c r="O687" s="602"/>
      <c r="P687" s="602"/>
      <c r="Q687" s="602"/>
      <c r="R687" s="602"/>
      <c r="S687" s="602"/>
      <c r="T687" s="602"/>
      <c r="U687" s="602"/>
      <c r="V687" s="602"/>
      <c r="W687" s="602"/>
      <c r="X687" s="602"/>
      <c r="Y687" s="602"/>
      <c r="Z687" s="602"/>
    </row>
    <row r="688" spans="1:26" ht="12.75" customHeight="1" x14ac:dyDescent="0.25">
      <c r="A688" s="602"/>
      <c r="B688" s="602"/>
      <c r="C688" s="602"/>
      <c r="D688" s="602"/>
      <c r="E688" s="602"/>
      <c r="F688" s="602"/>
      <c r="G688" s="602"/>
      <c r="H688" s="602"/>
      <c r="I688" s="602"/>
      <c r="J688" s="602"/>
      <c r="K688" s="602"/>
      <c r="L688" s="602"/>
      <c r="M688" s="602"/>
      <c r="N688" s="602"/>
      <c r="O688" s="602"/>
      <c r="P688" s="602"/>
      <c r="Q688" s="602"/>
      <c r="R688" s="602"/>
      <c r="S688" s="602"/>
      <c r="T688" s="602"/>
      <c r="U688" s="602"/>
      <c r="V688" s="602"/>
      <c r="W688" s="602"/>
      <c r="X688" s="602"/>
      <c r="Y688" s="602"/>
      <c r="Z688" s="602"/>
    </row>
    <row r="689" spans="1:26" ht="12.75" customHeight="1" x14ac:dyDescent="0.25">
      <c r="A689" s="602"/>
      <c r="B689" s="602"/>
      <c r="C689" s="602"/>
      <c r="D689" s="602"/>
      <c r="E689" s="602"/>
      <c r="F689" s="602"/>
      <c r="G689" s="602"/>
      <c r="H689" s="602"/>
      <c r="I689" s="602"/>
      <c r="J689" s="602"/>
      <c r="K689" s="602"/>
      <c r="L689" s="602"/>
      <c r="M689" s="602"/>
      <c r="N689" s="602"/>
      <c r="O689" s="602"/>
      <c r="P689" s="602"/>
      <c r="Q689" s="602"/>
      <c r="R689" s="602"/>
      <c r="S689" s="602"/>
      <c r="T689" s="602"/>
      <c r="U689" s="602"/>
      <c r="V689" s="602"/>
      <c r="W689" s="602"/>
      <c r="X689" s="602"/>
      <c r="Y689" s="602"/>
      <c r="Z689" s="602"/>
    </row>
    <row r="690" spans="1:26" ht="12.75" customHeight="1" x14ac:dyDescent="0.25">
      <c r="A690" s="602"/>
      <c r="B690" s="602"/>
      <c r="C690" s="602"/>
      <c r="D690" s="602"/>
      <c r="E690" s="602"/>
      <c r="F690" s="602"/>
      <c r="G690" s="602"/>
      <c r="H690" s="602"/>
      <c r="I690" s="602"/>
      <c r="J690" s="602"/>
      <c r="K690" s="602"/>
      <c r="L690" s="602"/>
      <c r="M690" s="602"/>
      <c r="N690" s="602"/>
      <c r="O690" s="602"/>
      <c r="P690" s="602"/>
      <c r="Q690" s="602"/>
      <c r="R690" s="602"/>
      <c r="S690" s="602"/>
      <c r="T690" s="602"/>
      <c r="U690" s="602"/>
      <c r="V690" s="602"/>
      <c r="W690" s="602"/>
      <c r="X690" s="602"/>
      <c r="Y690" s="602"/>
      <c r="Z690" s="602"/>
    </row>
    <row r="691" spans="1:26" ht="12.75" customHeight="1" x14ac:dyDescent="0.25">
      <c r="A691" s="602"/>
      <c r="B691" s="602"/>
      <c r="C691" s="602"/>
      <c r="D691" s="602"/>
      <c r="E691" s="602"/>
      <c r="F691" s="602"/>
      <c r="G691" s="602"/>
      <c r="H691" s="602"/>
      <c r="I691" s="602"/>
      <c r="J691" s="602"/>
      <c r="K691" s="602"/>
      <c r="L691" s="602"/>
      <c r="M691" s="602"/>
      <c r="N691" s="602"/>
      <c r="O691" s="602"/>
      <c r="P691" s="602"/>
      <c r="Q691" s="602"/>
      <c r="R691" s="602"/>
      <c r="S691" s="602"/>
      <c r="T691" s="602"/>
      <c r="U691" s="602"/>
      <c r="V691" s="602"/>
      <c r="W691" s="602"/>
      <c r="X691" s="602"/>
      <c r="Y691" s="602"/>
      <c r="Z691" s="602"/>
    </row>
    <row r="692" spans="1:26" ht="12.75" customHeight="1" x14ac:dyDescent="0.25">
      <c r="A692" s="602"/>
      <c r="B692" s="602"/>
      <c r="C692" s="602"/>
      <c r="D692" s="602"/>
      <c r="E692" s="602"/>
      <c r="F692" s="602"/>
      <c r="G692" s="602"/>
      <c r="H692" s="602"/>
      <c r="I692" s="602"/>
      <c r="J692" s="602"/>
      <c r="K692" s="602"/>
      <c r="L692" s="602"/>
      <c r="M692" s="602"/>
      <c r="N692" s="602"/>
      <c r="O692" s="602"/>
      <c r="P692" s="602"/>
      <c r="Q692" s="602"/>
      <c r="R692" s="602"/>
      <c r="S692" s="602"/>
      <c r="T692" s="602"/>
      <c r="U692" s="602"/>
      <c r="V692" s="602"/>
      <c r="W692" s="602"/>
      <c r="X692" s="602"/>
      <c r="Y692" s="602"/>
      <c r="Z692" s="602"/>
    </row>
    <row r="693" spans="1:26" ht="12.75" customHeight="1" x14ac:dyDescent="0.25">
      <c r="A693" s="602"/>
      <c r="B693" s="602"/>
      <c r="C693" s="602"/>
      <c r="D693" s="602"/>
      <c r="E693" s="602"/>
      <c r="F693" s="602"/>
      <c r="G693" s="602"/>
      <c r="H693" s="602"/>
      <c r="I693" s="602"/>
      <c r="J693" s="602"/>
      <c r="K693" s="602"/>
      <c r="L693" s="602"/>
      <c r="M693" s="602"/>
      <c r="N693" s="602"/>
      <c r="O693" s="602"/>
      <c r="P693" s="602"/>
      <c r="Q693" s="602"/>
      <c r="R693" s="602"/>
      <c r="S693" s="602"/>
      <c r="T693" s="602"/>
      <c r="U693" s="602"/>
      <c r="V693" s="602"/>
      <c r="W693" s="602"/>
      <c r="X693" s="602"/>
      <c r="Y693" s="602"/>
      <c r="Z693" s="602"/>
    </row>
    <row r="694" spans="1:26" ht="12.75" customHeight="1" x14ac:dyDescent="0.25">
      <c r="A694" s="602"/>
      <c r="B694" s="602"/>
      <c r="C694" s="602"/>
      <c r="D694" s="602"/>
      <c r="E694" s="602"/>
      <c r="F694" s="602"/>
      <c r="G694" s="602"/>
      <c r="H694" s="602"/>
      <c r="I694" s="602"/>
      <c r="J694" s="602"/>
      <c r="K694" s="602"/>
      <c r="L694" s="602"/>
      <c r="M694" s="602"/>
      <c r="N694" s="602"/>
      <c r="O694" s="602"/>
      <c r="P694" s="602"/>
      <c r="Q694" s="602"/>
      <c r="R694" s="602"/>
      <c r="S694" s="602"/>
      <c r="T694" s="602"/>
      <c r="U694" s="602"/>
      <c r="V694" s="602"/>
      <c r="W694" s="602"/>
      <c r="X694" s="602"/>
      <c r="Y694" s="602"/>
      <c r="Z694" s="602"/>
    </row>
    <row r="695" spans="1:26" ht="12.75" customHeight="1" x14ac:dyDescent="0.25">
      <c r="A695" s="602"/>
      <c r="B695" s="602"/>
      <c r="C695" s="602"/>
      <c r="D695" s="602"/>
      <c r="E695" s="602"/>
      <c r="F695" s="602"/>
      <c r="G695" s="602"/>
      <c r="H695" s="602"/>
      <c r="I695" s="602"/>
      <c r="J695" s="602"/>
      <c r="K695" s="602"/>
      <c r="L695" s="602"/>
      <c r="M695" s="602"/>
      <c r="N695" s="602"/>
      <c r="O695" s="602"/>
      <c r="P695" s="602"/>
      <c r="Q695" s="602"/>
      <c r="R695" s="602"/>
      <c r="S695" s="602"/>
      <c r="T695" s="602"/>
      <c r="U695" s="602"/>
      <c r="V695" s="602"/>
      <c r="W695" s="602"/>
      <c r="X695" s="602"/>
      <c r="Y695" s="602"/>
      <c r="Z695" s="602"/>
    </row>
    <row r="696" spans="1:26" ht="12.75" customHeight="1" x14ac:dyDescent="0.25">
      <c r="A696" s="602"/>
      <c r="B696" s="602"/>
      <c r="C696" s="602"/>
      <c r="D696" s="602"/>
      <c r="E696" s="602"/>
      <c r="F696" s="602"/>
      <c r="G696" s="602"/>
      <c r="H696" s="602"/>
      <c r="I696" s="602"/>
      <c r="J696" s="602"/>
      <c r="K696" s="602"/>
      <c r="L696" s="602"/>
      <c r="M696" s="602"/>
      <c r="N696" s="602"/>
      <c r="O696" s="602"/>
      <c r="P696" s="602"/>
      <c r="Q696" s="602"/>
      <c r="R696" s="602"/>
      <c r="S696" s="602"/>
      <c r="T696" s="602"/>
      <c r="U696" s="602"/>
      <c r="V696" s="602"/>
      <c r="W696" s="602"/>
      <c r="X696" s="602"/>
      <c r="Y696" s="602"/>
      <c r="Z696" s="602"/>
    </row>
    <row r="697" spans="1:26" ht="12.75" customHeight="1" x14ac:dyDescent="0.25">
      <c r="A697" s="602"/>
      <c r="B697" s="602"/>
      <c r="C697" s="602"/>
      <c r="D697" s="602"/>
      <c r="E697" s="602"/>
      <c r="F697" s="602"/>
      <c r="G697" s="602"/>
      <c r="H697" s="602"/>
      <c r="I697" s="602"/>
      <c r="J697" s="602"/>
      <c r="K697" s="602"/>
      <c r="L697" s="602"/>
      <c r="M697" s="602"/>
      <c r="N697" s="602"/>
      <c r="O697" s="602"/>
      <c r="P697" s="602"/>
      <c r="Q697" s="602"/>
      <c r="R697" s="602"/>
      <c r="S697" s="602"/>
      <c r="T697" s="602"/>
      <c r="U697" s="602"/>
      <c r="V697" s="602"/>
      <c r="W697" s="602"/>
      <c r="X697" s="602"/>
      <c r="Y697" s="602"/>
      <c r="Z697" s="602"/>
    </row>
    <row r="698" spans="1:26" ht="12.75" customHeight="1" x14ac:dyDescent="0.25">
      <c r="A698" s="602"/>
      <c r="B698" s="602"/>
      <c r="C698" s="602"/>
      <c r="D698" s="602"/>
      <c r="E698" s="602"/>
      <c r="F698" s="602"/>
      <c r="G698" s="602"/>
      <c r="H698" s="602"/>
      <c r="I698" s="602"/>
      <c r="J698" s="602"/>
      <c r="K698" s="602"/>
      <c r="L698" s="602"/>
      <c r="M698" s="602"/>
      <c r="N698" s="602"/>
      <c r="O698" s="602"/>
      <c r="P698" s="602"/>
      <c r="Q698" s="602"/>
      <c r="R698" s="602"/>
      <c r="S698" s="602"/>
      <c r="T698" s="602"/>
      <c r="U698" s="602"/>
      <c r="V698" s="602"/>
      <c r="W698" s="602"/>
      <c r="X698" s="602"/>
      <c r="Y698" s="602"/>
      <c r="Z698" s="602"/>
    </row>
    <row r="699" spans="1:26" ht="12.75" customHeight="1" x14ac:dyDescent="0.25">
      <c r="A699" s="602"/>
      <c r="B699" s="602"/>
      <c r="C699" s="602"/>
      <c r="D699" s="602"/>
      <c r="E699" s="602"/>
      <c r="F699" s="602"/>
      <c r="G699" s="602"/>
      <c r="H699" s="602"/>
      <c r="I699" s="602"/>
      <c r="J699" s="602"/>
      <c r="K699" s="602"/>
      <c r="L699" s="602"/>
      <c r="M699" s="602"/>
      <c r="N699" s="602"/>
      <c r="O699" s="602"/>
      <c r="P699" s="602"/>
      <c r="Q699" s="602"/>
      <c r="R699" s="602"/>
      <c r="S699" s="602"/>
      <c r="T699" s="602"/>
      <c r="U699" s="602"/>
      <c r="V699" s="602"/>
      <c r="W699" s="602"/>
      <c r="X699" s="602"/>
      <c r="Y699" s="602"/>
      <c r="Z699" s="602"/>
    </row>
    <row r="700" spans="1:26" ht="12.75" customHeight="1" x14ac:dyDescent="0.25">
      <c r="A700" s="602"/>
      <c r="B700" s="602"/>
      <c r="C700" s="602"/>
      <c r="D700" s="602"/>
      <c r="E700" s="602"/>
      <c r="F700" s="602"/>
      <c r="G700" s="602"/>
      <c r="H700" s="602"/>
      <c r="I700" s="602"/>
      <c r="J700" s="602"/>
      <c r="K700" s="602"/>
      <c r="L700" s="602"/>
      <c r="M700" s="602"/>
      <c r="N700" s="602"/>
      <c r="O700" s="602"/>
      <c r="P700" s="602"/>
      <c r="Q700" s="602"/>
      <c r="R700" s="602"/>
      <c r="S700" s="602"/>
      <c r="T700" s="602"/>
      <c r="U700" s="602"/>
      <c r="V700" s="602"/>
      <c r="W700" s="602"/>
      <c r="X700" s="602"/>
      <c r="Y700" s="602"/>
      <c r="Z700" s="602"/>
    </row>
    <row r="701" spans="1:26" ht="12.75" customHeight="1" x14ac:dyDescent="0.25">
      <c r="A701" s="602"/>
      <c r="B701" s="602"/>
      <c r="C701" s="602"/>
      <c r="D701" s="602"/>
      <c r="E701" s="602"/>
      <c r="F701" s="602"/>
      <c r="G701" s="602"/>
      <c r="H701" s="602"/>
      <c r="I701" s="602"/>
      <c r="J701" s="602"/>
      <c r="K701" s="602"/>
      <c r="L701" s="602"/>
      <c r="M701" s="602"/>
      <c r="N701" s="602"/>
      <c r="O701" s="602"/>
      <c r="P701" s="602"/>
      <c r="Q701" s="602"/>
      <c r="R701" s="602"/>
      <c r="S701" s="602"/>
      <c r="T701" s="602"/>
      <c r="U701" s="602"/>
      <c r="V701" s="602"/>
      <c r="W701" s="602"/>
      <c r="X701" s="602"/>
      <c r="Y701" s="602"/>
      <c r="Z701" s="602"/>
    </row>
    <row r="702" spans="1:26" ht="12.75" customHeight="1" x14ac:dyDescent="0.25">
      <c r="A702" s="602"/>
      <c r="B702" s="602"/>
      <c r="C702" s="602"/>
      <c r="D702" s="602"/>
      <c r="E702" s="602"/>
      <c r="F702" s="602"/>
      <c r="G702" s="602"/>
      <c r="H702" s="602"/>
      <c r="I702" s="602"/>
      <c r="J702" s="602"/>
      <c r="K702" s="602"/>
      <c r="L702" s="602"/>
      <c r="M702" s="602"/>
      <c r="N702" s="602"/>
      <c r="O702" s="602"/>
      <c r="P702" s="602"/>
      <c r="Q702" s="602"/>
      <c r="R702" s="602"/>
      <c r="S702" s="602"/>
      <c r="T702" s="602"/>
      <c r="U702" s="602"/>
      <c r="V702" s="602"/>
      <c r="W702" s="602"/>
      <c r="X702" s="602"/>
      <c r="Y702" s="602"/>
      <c r="Z702" s="602"/>
    </row>
    <row r="703" spans="1:26" ht="12.75" customHeight="1" x14ac:dyDescent="0.25">
      <c r="A703" s="602"/>
      <c r="B703" s="602"/>
      <c r="C703" s="602"/>
      <c r="D703" s="602"/>
      <c r="E703" s="602"/>
      <c r="F703" s="602"/>
      <c r="G703" s="602"/>
      <c r="H703" s="602"/>
      <c r="I703" s="602"/>
      <c r="J703" s="602"/>
      <c r="K703" s="602"/>
      <c r="L703" s="602"/>
      <c r="M703" s="602"/>
      <c r="N703" s="602"/>
      <c r="O703" s="602"/>
      <c r="P703" s="602"/>
      <c r="Q703" s="602"/>
      <c r="R703" s="602"/>
      <c r="S703" s="602"/>
      <c r="T703" s="602"/>
      <c r="U703" s="602"/>
      <c r="V703" s="602"/>
      <c r="W703" s="602"/>
      <c r="X703" s="602"/>
      <c r="Y703" s="602"/>
      <c r="Z703" s="602"/>
    </row>
    <row r="704" spans="1:26" ht="12.75" customHeight="1" x14ac:dyDescent="0.25">
      <c r="A704" s="602"/>
      <c r="B704" s="602"/>
      <c r="C704" s="602"/>
      <c r="D704" s="602"/>
      <c r="E704" s="602"/>
      <c r="F704" s="602"/>
      <c r="G704" s="602"/>
      <c r="H704" s="602"/>
      <c r="I704" s="602"/>
      <c r="J704" s="602"/>
      <c r="K704" s="602"/>
      <c r="L704" s="602"/>
      <c r="M704" s="602"/>
      <c r="N704" s="602"/>
      <c r="O704" s="602"/>
      <c r="P704" s="602"/>
      <c r="Q704" s="602"/>
      <c r="R704" s="602"/>
      <c r="S704" s="602"/>
      <c r="T704" s="602"/>
      <c r="U704" s="602"/>
      <c r="V704" s="602"/>
      <c r="W704" s="602"/>
      <c r="X704" s="602"/>
      <c r="Y704" s="602"/>
      <c r="Z704" s="602"/>
    </row>
    <row r="705" spans="1:26" ht="12.75" customHeight="1" x14ac:dyDescent="0.25">
      <c r="A705" s="602"/>
      <c r="B705" s="602"/>
      <c r="C705" s="602"/>
      <c r="D705" s="602"/>
      <c r="E705" s="602"/>
      <c r="F705" s="602"/>
      <c r="G705" s="602"/>
      <c r="H705" s="602"/>
      <c r="I705" s="602"/>
      <c r="J705" s="602"/>
      <c r="K705" s="602"/>
      <c r="L705" s="602"/>
      <c r="M705" s="602"/>
      <c r="N705" s="602"/>
      <c r="O705" s="602"/>
      <c r="P705" s="602"/>
      <c r="Q705" s="602"/>
      <c r="R705" s="602"/>
      <c r="S705" s="602"/>
      <c r="T705" s="602"/>
      <c r="U705" s="602"/>
      <c r="V705" s="602"/>
      <c r="W705" s="602"/>
      <c r="X705" s="602"/>
      <c r="Y705" s="602"/>
      <c r="Z705" s="602"/>
    </row>
    <row r="706" spans="1:26" ht="12.75" customHeight="1" x14ac:dyDescent="0.25">
      <c r="A706" s="602"/>
      <c r="B706" s="602"/>
      <c r="C706" s="602"/>
      <c r="D706" s="602"/>
      <c r="E706" s="602"/>
      <c r="F706" s="602"/>
      <c r="G706" s="602"/>
      <c r="H706" s="602"/>
      <c r="I706" s="602"/>
      <c r="J706" s="602"/>
      <c r="K706" s="602"/>
      <c r="L706" s="602"/>
      <c r="M706" s="602"/>
      <c r="N706" s="602"/>
      <c r="O706" s="602"/>
      <c r="P706" s="602"/>
      <c r="Q706" s="602"/>
      <c r="R706" s="602"/>
      <c r="S706" s="602"/>
      <c r="T706" s="602"/>
      <c r="U706" s="602"/>
      <c r="V706" s="602"/>
      <c r="W706" s="602"/>
      <c r="X706" s="602"/>
      <c r="Y706" s="602"/>
      <c r="Z706" s="602"/>
    </row>
    <row r="707" spans="1:26" ht="12.75" customHeight="1" x14ac:dyDescent="0.25">
      <c r="A707" s="602"/>
      <c r="B707" s="602"/>
      <c r="C707" s="602"/>
      <c r="D707" s="602"/>
      <c r="E707" s="602"/>
      <c r="F707" s="602"/>
      <c r="G707" s="602"/>
      <c r="H707" s="602"/>
      <c r="I707" s="602"/>
      <c r="J707" s="602"/>
      <c r="K707" s="602"/>
      <c r="L707" s="602"/>
      <c r="M707" s="602"/>
      <c r="N707" s="602"/>
      <c r="O707" s="602"/>
      <c r="P707" s="602"/>
      <c r="Q707" s="602"/>
      <c r="R707" s="602"/>
      <c r="S707" s="602"/>
      <c r="T707" s="602"/>
      <c r="U707" s="602"/>
      <c r="V707" s="602"/>
      <c r="W707" s="602"/>
      <c r="X707" s="602"/>
      <c r="Y707" s="602"/>
      <c r="Z707" s="602"/>
    </row>
    <row r="708" spans="1:26" ht="12.75" customHeight="1" x14ac:dyDescent="0.25">
      <c r="A708" s="602"/>
      <c r="B708" s="602"/>
      <c r="C708" s="602"/>
      <c r="D708" s="602"/>
      <c r="E708" s="602"/>
      <c r="F708" s="602"/>
      <c r="G708" s="602"/>
      <c r="H708" s="602"/>
      <c r="I708" s="602"/>
      <c r="J708" s="602"/>
      <c r="K708" s="602"/>
      <c r="L708" s="602"/>
      <c r="M708" s="602"/>
      <c r="N708" s="602"/>
      <c r="O708" s="602"/>
      <c r="P708" s="602"/>
      <c r="Q708" s="602"/>
      <c r="R708" s="602"/>
      <c r="S708" s="602"/>
      <c r="T708" s="602"/>
      <c r="U708" s="602"/>
      <c r="V708" s="602"/>
      <c r="W708" s="602"/>
      <c r="X708" s="602"/>
      <c r="Y708" s="602"/>
      <c r="Z708" s="602"/>
    </row>
    <row r="709" spans="1:26" ht="12.75" customHeight="1" x14ac:dyDescent="0.25">
      <c r="A709" s="602"/>
      <c r="B709" s="602"/>
      <c r="C709" s="602"/>
      <c r="D709" s="602"/>
      <c r="E709" s="602"/>
      <c r="F709" s="602"/>
      <c r="G709" s="602"/>
      <c r="H709" s="602"/>
      <c r="I709" s="602"/>
      <c r="J709" s="602"/>
      <c r="K709" s="602"/>
      <c r="L709" s="602"/>
      <c r="M709" s="602"/>
      <c r="N709" s="602"/>
      <c r="O709" s="602"/>
      <c r="P709" s="602"/>
      <c r="Q709" s="602"/>
      <c r="R709" s="602"/>
      <c r="S709" s="602"/>
      <c r="T709" s="602"/>
      <c r="U709" s="602"/>
      <c r="V709" s="602"/>
      <c r="W709" s="602"/>
      <c r="X709" s="602"/>
      <c r="Y709" s="602"/>
      <c r="Z709" s="602"/>
    </row>
    <row r="710" spans="1:26" ht="12.75" customHeight="1" x14ac:dyDescent="0.25">
      <c r="A710" s="602"/>
      <c r="B710" s="602"/>
      <c r="C710" s="602"/>
      <c r="D710" s="602"/>
      <c r="E710" s="602"/>
      <c r="F710" s="602"/>
      <c r="G710" s="602"/>
      <c r="H710" s="602"/>
      <c r="I710" s="602"/>
      <c r="J710" s="602"/>
      <c r="K710" s="602"/>
      <c r="L710" s="602"/>
      <c r="M710" s="602"/>
      <c r="N710" s="602"/>
      <c r="O710" s="602"/>
      <c r="P710" s="602"/>
      <c r="Q710" s="602"/>
      <c r="R710" s="602"/>
      <c r="S710" s="602"/>
      <c r="T710" s="602"/>
      <c r="U710" s="602"/>
      <c r="V710" s="602"/>
      <c r="W710" s="602"/>
      <c r="X710" s="602"/>
      <c r="Y710" s="602"/>
      <c r="Z710" s="602"/>
    </row>
    <row r="711" spans="1:26" ht="12.75" customHeight="1" x14ac:dyDescent="0.25">
      <c r="A711" s="602"/>
      <c r="B711" s="602"/>
      <c r="C711" s="602"/>
      <c r="D711" s="602"/>
      <c r="E711" s="602"/>
      <c r="F711" s="602"/>
      <c r="G711" s="602"/>
      <c r="H711" s="602"/>
      <c r="I711" s="602"/>
      <c r="J711" s="602"/>
      <c r="K711" s="602"/>
      <c r="L711" s="602"/>
      <c r="M711" s="602"/>
      <c r="N711" s="602"/>
      <c r="O711" s="602"/>
      <c r="P711" s="602"/>
      <c r="Q711" s="602"/>
      <c r="R711" s="602"/>
      <c r="S711" s="602"/>
      <c r="T711" s="602"/>
      <c r="U711" s="602"/>
      <c r="V711" s="602"/>
      <c r="W711" s="602"/>
      <c r="X711" s="602"/>
      <c r="Y711" s="602"/>
      <c r="Z711" s="602"/>
    </row>
    <row r="712" spans="1:26" ht="12.75" customHeight="1" x14ac:dyDescent="0.25">
      <c r="A712" s="602"/>
      <c r="B712" s="602"/>
      <c r="C712" s="602"/>
      <c r="D712" s="602"/>
      <c r="E712" s="602"/>
      <c r="F712" s="602"/>
      <c r="G712" s="602"/>
      <c r="H712" s="602"/>
      <c r="I712" s="602"/>
      <c r="J712" s="602"/>
      <c r="K712" s="602"/>
      <c r="L712" s="602"/>
      <c r="M712" s="602"/>
      <c r="N712" s="602"/>
      <c r="O712" s="602"/>
      <c r="P712" s="602"/>
      <c r="Q712" s="602"/>
      <c r="R712" s="602"/>
      <c r="S712" s="602"/>
      <c r="T712" s="602"/>
      <c r="U712" s="602"/>
      <c r="V712" s="602"/>
      <c r="W712" s="602"/>
      <c r="X712" s="602"/>
      <c r="Y712" s="602"/>
      <c r="Z712" s="602"/>
    </row>
    <row r="713" spans="1:26" ht="12.75" customHeight="1" x14ac:dyDescent="0.25">
      <c r="A713" s="602"/>
      <c r="B713" s="602"/>
      <c r="C713" s="602"/>
      <c r="D713" s="602"/>
      <c r="E713" s="602"/>
      <c r="F713" s="602"/>
      <c r="G713" s="602"/>
      <c r="H713" s="602"/>
      <c r="I713" s="602"/>
      <c r="J713" s="602"/>
      <c r="K713" s="602"/>
      <c r="L713" s="602"/>
      <c r="M713" s="602"/>
      <c r="N713" s="602"/>
      <c r="O713" s="602"/>
      <c r="P713" s="602"/>
      <c r="Q713" s="602"/>
      <c r="R713" s="602"/>
      <c r="S713" s="602"/>
      <c r="T713" s="602"/>
      <c r="U713" s="602"/>
      <c r="V713" s="602"/>
      <c r="W713" s="602"/>
      <c r="X713" s="602"/>
      <c r="Y713" s="602"/>
      <c r="Z713" s="602"/>
    </row>
    <row r="714" spans="1:26" ht="12.75" customHeight="1" x14ac:dyDescent="0.25">
      <c r="A714" s="602"/>
      <c r="B714" s="602"/>
      <c r="C714" s="602"/>
      <c r="D714" s="602"/>
      <c r="E714" s="602"/>
      <c r="F714" s="602"/>
      <c r="G714" s="602"/>
      <c r="H714" s="602"/>
      <c r="I714" s="602"/>
      <c r="J714" s="602"/>
      <c r="K714" s="602"/>
      <c r="L714" s="602"/>
      <c r="M714" s="602"/>
      <c r="N714" s="602"/>
      <c r="O714" s="602"/>
      <c r="P714" s="602"/>
      <c r="Q714" s="602"/>
      <c r="R714" s="602"/>
      <c r="S714" s="602"/>
      <c r="T714" s="602"/>
      <c r="U714" s="602"/>
      <c r="V714" s="602"/>
      <c r="W714" s="602"/>
      <c r="X714" s="602"/>
      <c r="Y714" s="602"/>
      <c r="Z714" s="602"/>
    </row>
    <row r="715" spans="1:26" ht="12.75" customHeight="1" x14ac:dyDescent="0.25">
      <c r="A715" s="602"/>
      <c r="B715" s="602"/>
      <c r="C715" s="602"/>
      <c r="D715" s="602"/>
      <c r="E715" s="602"/>
      <c r="F715" s="602"/>
      <c r="G715" s="602"/>
      <c r="H715" s="602"/>
      <c r="I715" s="602"/>
      <c r="J715" s="602"/>
      <c r="K715" s="602"/>
      <c r="L715" s="602"/>
      <c r="M715" s="602"/>
      <c r="N715" s="602"/>
      <c r="O715" s="602"/>
      <c r="P715" s="602"/>
      <c r="Q715" s="602"/>
      <c r="R715" s="602"/>
      <c r="S715" s="602"/>
      <c r="T715" s="602"/>
      <c r="U715" s="602"/>
      <c r="V715" s="602"/>
      <c r="W715" s="602"/>
      <c r="X715" s="602"/>
      <c r="Y715" s="602"/>
      <c r="Z715" s="602"/>
    </row>
    <row r="716" spans="1:26" ht="12.75" customHeight="1" x14ac:dyDescent="0.25">
      <c r="A716" s="602"/>
      <c r="B716" s="602"/>
      <c r="C716" s="602"/>
      <c r="D716" s="602"/>
      <c r="E716" s="602"/>
      <c r="F716" s="602"/>
      <c r="G716" s="602"/>
      <c r="H716" s="602"/>
      <c r="I716" s="602"/>
      <c r="J716" s="602"/>
      <c r="K716" s="602"/>
      <c r="L716" s="602"/>
      <c r="M716" s="602"/>
      <c r="N716" s="602"/>
      <c r="O716" s="602"/>
      <c r="P716" s="602"/>
      <c r="Q716" s="602"/>
      <c r="R716" s="602"/>
      <c r="S716" s="602"/>
      <c r="T716" s="602"/>
      <c r="U716" s="602"/>
      <c r="V716" s="602"/>
      <c r="W716" s="602"/>
      <c r="X716" s="602"/>
      <c r="Y716" s="602"/>
      <c r="Z716" s="602"/>
    </row>
    <row r="717" spans="1:26" ht="12.75" customHeight="1" x14ac:dyDescent="0.25">
      <c r="A717" s="602"/>
      <c r="B717" s="602"/>
      <c r="C717" s="602"/>
      <c r="D717" s="602"/>
      <c r="E717" s="602"/>
      <c r="F717" s="602"/>
      <c r="G717" s="602"/>
      <c r="H717" s="602"/>
      <c r="I717" s="602"/>
      <c r="J717" s="602"/>
      <c r="K717" s="602"/>
      <c r="L717" s="602"/>
      <c r="M717" s="602"/>
      <c r="N717" s="602"/>
      <c r="O717" s="602"/>
      <c r="P717" s="602"/>
      <c r="Q717" s="602"/>
      <c r="R717" s="602"/>
      <c r="S717" s="602"/>
      <c r="T717" s="602"/>
      <c r="U717" s="602"/>
      <c r="V717" s="602"/>
      <c r="W717" s="602"/>
      <c r="X717" s="602"/>
      <c r="Y717" s="602"/>
      <c r="Z717" s="602"/>
    </row>
    <row r="718" spans="1:26" ht="12.75" customHeight="1" x14ac:dyDescent="0.25">
      <c r="A718" s="602"/>
      <c r="B718" s="602"/>
      <c r="C718" s="602"/>
      <c r="D718" s="602"/>
      <c r="E718" s="602"/>
      <c r="F718" s="602"/>
      <c r="G718" s="602"/>
      <c r="H718" s="602"/>
      <c r="I718" s="602"/>
      <c r="J718" s="602"/>
      <c r="K718" s="602"/>
      <c r="L718" s="602"/>
      <c r="M718" s="602"/>
      <c r="N718" s="602"/>
      <c r="O718" s="602"/>
      <c r="P718" s="602"/>
      <c r="Q718" s="602"/>
      <c r="R718" s="602"/>
      <c r="S718" s="602"/>
      <c r="T718" s="602"/>
      <c r="U718" s="602"/>
      <c r="V718" s="602"/>
      <c r="W718" s="602"/>
      <c r="X718" s="602"/>
      <c r="Y718" s="602"/>
      <c r="Z718" s="602"/>
    </row>
    <row r="719" spans="1:26" ht="12.75" customHeight="1" x14ac:dyDescent="0.25">
      <c r="A719" s="602"/>
      <c r="B719" s="602"/>
      <c r="C719" s="602"/>
      <c r="D719" s="602"/>
      <c r="E719" s="602"/>
      <c r="F719" s="602"/>
      <c r="G719" s="602"/>
      <c r="H719" s="602"/>
      <c r="I719" s="602"/>
      <c r="J719" s="602"/>
      <c r="K719" s="602"/>
      <c r="L719" s="602"/>
      <c r="M719" s="602"/>
      <c r="N719" s="602"/>
      <c r="O719" s="602"/>
      <c r="P719" s="602"/>
      <c r="Q719" s="602"/>
      <c r="R719" s="602"/>
      <c r="S719" s="602"/>
      <c r="T719" s="602"/>
      <c r="U719" s="602"/>
      <c r="V719" s="602"/>
      <c r="W719" s="602"/>
      <c r="X719" s="602"/>
      <c r="Y719" s="602"/>
      <c r="Z719" s="602"/>
    </row>
    <row r="720" spans="1:26" ht="12.75" customHeight="1" x14ac:dyDescent="0.25">
      <c r="A720" s="602"/>
      <c r="B720" s="602"/>
      <c r="C720" s="602"/>
      <c r="D720" s="602"/>
      <c r="E720" s="602"/>
      <c r="F720" s="602"/>
      <c r="G720" s="602"/>
      <c r="H720" s="602"/>
      <c r="I720" s="602"/>
      <c r="J720" s="602"/>
      <c r="K720" s="602"/>
      <c r="L720" s="602"/>
      <c r="M720" s="602"/>
      <c r="N720" s="602"/>
      <c r="O720" s="602"/>
      <c r="P720" s="602"/>
      <c r="Q720" s="602"/>
      <c r="R720" s="602"/>
      <c r="S720" s="602"/>
      <c r="T720" s="602"/>
      <c r="U720" s="602"/>
      <c r="V720" s="602"/>
      <c r="W720" s="602"/>
      <c r="X720" s="602"/>
      <c r="Y720" s="602"/>
      <c r="Z720" s="602"/>
    </row>
    <row r="721" spans="1:26" ht="12.75" customHeight="1" x14ac:dyDescent="0.25">
      <c r="A721" s="602"/>
      <c r="B721" s="602"/>
      <c r="C721" s="602"/>
      <c r="D721" s="602"/>
      <c r="E721" s="602"/>
      <c r="F721" s="602"/>
      <c r="G721" s="602"/>
      <c r="H721" s="602"/>
      <c r="I721" s="602"/>
      <c r="J721" s="602"/>
      <c r="K721" s="602"/>
      <c r="L721" s="602"/>
      <c r="M721" s="602"/>
      <c r="N721" s="602"/>
      <c r="O721" s="602"/>
      <c r="P721" s="602"/>
      <c r="Q721" s="602"/>
      <c r="R721" s="602"/>
      <c r="S721" s="602"/>
      <c r="T721" s="602"/>
      <c r="U721" s="602"/>
      <c r="V721" s="602"/>
      <c r="W721" s="602"/>
      <c r="X721" s="602"/>
      <c r="Y721" s="602"/>
      <c r="Z721" s="602"/>
    </row>
    <row r="722" spans="1:26" ht="12.75" customHeight="1" x14ac:dyDescent="0.25">
      <c r="A722" s="602"/>
      <c r="B722" s="602"/>
      <c r="C722" s="602"/>
      <c r="D722" s="602"/>
      <c r="E722" s="602"/>
      <c r="F722" s="602"/>
      <c r="G722" s="602"/>
      <c r="H722" s="602"/>
      <c r="I722" s="602"/>
      <c r="J722" s="602"/>
      <c r="K722" s="602"/>
      <c r="L722" s="602"/>
      <c r="M722" s="602"/>
      <c r="N722" s="602"/>
      <c r="O722" s="602"/>
      <c r="P722" s="602"/>
      <c r="Q722" s="602"/>
      <c r="R722" s="602"/>
      <c r="S722" s="602"/>
      <c r="T722" s="602"/>
      <c r="U722" s="602"/>
      <c r="V722" s="602"/>
      <c r="W722" s="602"/>
      <c r="X722" s="602"/>
      <c r="Y722" s="602"/>
      <c r="Z722" s="602"/>
    </row>
    <row r="723" spans="1:26" ht="12.75" customHeight="1" x14ac:dyDescent="0.25">
      <c r="A723" s="602"/>
      <c r="B723" s="602"/>
      <c r="C723" s="602"/>
      <c r="D723" s="602"/>
      <c r="E723" s="602"/>
      <c r="F723" s="602"/>
      <c r="G723" s="602"/>
      <c r="H723" s="602"/>
      <c r="I723" s="602"/>
      <c r="J723" s="602"/>
      <c r="K723" s="602"/>
      <c r="L723" s="602"/>
      <c r="M723" s="602"/>
      <c r="N723" s="602"/>
      <c r="O723" s="602"/>
      <c r="P723" s="602"/>
      <c r="Q723" s="602"/>
      <c r="R723" s="602"/>
      <c r="S723" s="602"/>
      <c r="T723" s="602"/>
      <c r="U723" s="602"/>
      <c r="V723" s="602"/>
      <c r="W723" s="602"/>
      <c r="X723" s="602"/>
      <c r="Y723" s="602"/>
      <c r="Z723" s="602"/>
    </row>
    <row r="724" spans="1:26" ht="12.75" customHeight="1" x14ac:dyDescent="0.25">
      <c r="A724" s="602"/>
      <c r="B724" s="602"/>
      <c r="C724" s="602"/>
      <c r="D724" s="602"/>
      <c r="E724" s="602"/>
      <c r="F724" s="602"/>
      <c r="G724" s="602"/>
      <c r="H724" s="602"/>
      <c r="I724" s="602"/>
      <c r="J724" s="602"/>
      <c r="K724" s="602"/>
      <c r="L724" s="602"/>
      <c r="M724" s="602"/>
      <c r="N724" s="602"/>
      <c r="O724" s="602"/>
      <c r="P724" s="602"/>
      <c r="Q724" s="602"/>
      <c r="R724" s="602"/>
      <c r="S724" s="602"/>
      <c r="T724" s="602"/>
      <c r="U724" s="602"/>
      <c r="V724" s="602"/>
      <c r="W724" s="602"/>
      <c r="X724" s="602"/>
      <c r="Y724" s="602"/>
      <c r="Z724" s="602"/>
    </row>
    <row r="725" spans="1:26" ht="12.75" customHeight="1" x14ac:dyDescent="0.25">
      <c r="A725" s="602"/>
      <c r="B725" s="602"/>
      <c r="C725" s="602"/>
      <c r="D725" s="602"/>
      <c r="E725" s="602"/>
      <c r="F725" s="602"/>
      <c r="G725" s="602"/>
      <c r="H725" s="602"/>
      <c r="I725" s="602"/>
      <c r="J725" s="602"/>
      <c r="K725" s="602"/>
      <c r="L725" s="602"/>
      <c r="M725" s="602"/>
      <c r="N725" s="602"/>
      <c r="O725" s="602"/>
      <c r="P725" s="602"/>
      <c r="Q725" s="602"/>
      <c r="R725" s="602"/>
      <c r="S725" s="602"/>
      <c r="T725" s="602"/>
      <c r="U725" s="602"/>
      <c r="V725" s="602"/>
      <c r="W725" s="602"/>
      <c r="X725" s="602"/>
      <c r="Y725" s="602"/>
      <c r="Z725" s="602"/>
    </row>
    <row r="726" spans="1:26" ht="12.75" customHeight="1" x14ac:dyDescent="0.25">
      <c r="A726" s="602"/>
      <c r="B726" s="602"/>
      <c r="C726" s="602"/>
      <c r="D726" s="602"/>
      <c r="E726" s="602"/>
      <c r="F726" s="602"/>
      <c r="G726" s="602"/>
      <c r="H726" s="602"/>
      <c r="I726" s="602"/>
      <c r="J726" s="602"/>
      <c r="K726" s="602"/>
      <c r="L726" s="602"/>
      <c r="M726" s="602"/>
      <c r="N726" s="602"/>
      <c r="O726" s="602"/>
      <c r="P726" s="602"/>
      <c r="Q726" s="602"/>
      <c r="R726" s="602"/>
      <c r="S726" s="602"/>
      <c r="T726" s="602"/>
      <c r="U726" s="602"/>
      <c r="V726" s="602"/>
      <c r="W726" s="602"/>
      <c r="X726" s="602"/>
      <c r="Y726" s="602"/>
      <c r="Z726" s="602"/>
    </row>
    <row r="727" spans="1:26" ht="12.75" customHeight="1" x14ac:dyDescent="0.25">
      <c r="A727" s="602"/>
      <c r="B727" s="602"/>
      <c r="C727" s="602"/>
      <c r="D727" s="602"/>
      <c r="E727" s="602"/>
      <c r="F727" s="602"/>
      <c r="G727" s="602"/>
      <c r="H727" s="602"/>
      <c r="I727" s="602"/>
      <c r="J727" s="602"/>
      <c r="K727" s="602"/>
      <c r="L727" s="602"/>
      <c r="M727" s="602"/>
      <c r="N727" s="602"/>
      <c r="O727" s="602"/>
      <c r="P727" s="602"/>
      <c r="Q727" s="602"/>
      <c r="R727" s="602"/>
      <c r="S727" s="602"/>
      <c r="T727" s="602"/>
      <c r="U727" s="602"/>
      <c r="V727" s="602"/>
      <c r="W727" s="602"/>
      <c r="X727" s="602"/>
      <c r="Y727" s="602"/>
      <c r="Z727" s="602"/>
    </row>
    <row r="728" spans="1:26" ht="12.75" customHeight="1" x14ac:dyDescent="0.25">
      <c r="A728" s="602"/>
      <c r="B728" s="602"/>
      <c r="C728" s="602"/>
      <c r="D728" s="602"/>
      <c r="E728" s="602"/>
      <c r="F728" s="602"/>
      <c r="G728" s="602"/>
      <c r="H728" s="602"/>
      <c r="I728" s="602"/>
      <c r="J728" s="602"/>
      <c r="K728" s="602"/>
      <c r="L728" s="602"/>
      <c r="M728" s="602"/>
      <c r="N728" s="602"/>
      <c r="O728" s="602"/>
      <c r="P728" s="602"/>
      <c r="Q728" s="602"/>
      <c r="R728" s="602"/>
      <c r="S728" s="602"/>
      <c r="T728" s="602"/>
      <c r="U728" s="602"/>
      <c r="V728" s="602"/>
      <c r="W728" s="602"/>
      <c r="X728" s="602"/>
      <c r="Y728" s="602"/>
      <c r="Z728" s="602"/>
    </row>
    <row r="729" spans="1:26" ht="12.75" customHeight="1" x14ac:dyDescent="0.25">
      <c r="A729" s="602"/>
      <c r="B729" s="602"/>
      <c r="C729" s="602"/>
      <c r="D729" s="602"/>
      <c r="E729" s="602"/>
      <c r="F729" s="602"/>
      <c r="G729" s="602"/>
      <c r="H729" s="602"/>
      <c r="I729" s="602"/>
      <c r="J729" s="602"/>
      <c r="K729" s="602"/>
      <c r="L729" s="602"/>
      <c r="M729" s="602"/>
      <c r="N729" s="602"/>
      <c r="O729" s="602"/>
      <c r="P729" s="602"/>
      <c r="Q729" s="602"/>
      <c r="R729" s="602"/>
      <c r="S729" s="602"/>
      <c r="T729" s="602"/>
      <c r="U729" s="602"/>
      <c r="V729" s="602"/>
      <c r="W729" s="602"/>
      <c r="X729" s="602"/>
      <c r="Y729" s="602"/>
      <c r="Z729" s="602"/>
    </row>
    <row r="730" spans="1:26" ht="12.75" customHeight="1" x14ac:dyDescent="0.25">
      <c r="A730" s="602"/>
      <c r="B730" s="602"/>
      <c r="C730" s="602"/>
      <c r="D730" s="602"/>
      <c r="E730" s="602"/>
      <c r="F730" s="602"/>
      <c r="G730" s="602"/>
      <c r="H730" s="602"/>
      <c r="I730" s="602"/>
      <c r="J730" s="602"/>
      <c r="K730" s="602"/>
      <c r="L730" s="602"/>
      <c r="M730" s="602"/>
      <c r="N730" s="602"/>
      <c r="O730" s="602"/>
      <c r="P730" s="602"/>
      <c r="Q730" s="602"/>
      <c r="R730" s="602"/>
      <c r="S730" s="602"/>
      <c r="T730" s="602"/>
      <c r="U730" s="602"/>
      <c r="V730" s="602"/>
      <c r="W730" s="602"/>
      <c r="X730" s="602"/>
      <c r="Y730" s="602"/>
      <c r="Z730" s="602"/>
    </row>
    <row r="731" spans="1:26" ht="12.75" customHeight="1" x14ac:dyDescent="0.25">
      <c r="A731" s="602"/>
      <c r="B731" s="602"/>
      <c r="C731" s="602"/>
      <c r="D731" s="602"/>
      <c r="E731" s="602"/>
      <c r="F731" s="602"/>
      <c r="G731" s="602"/>
      <c r="H731" s="602"/>
      <c r="I731" s="602"/>
      <c r="J731" s="602"/>
      <c r="K731" s="602"/>
      <c r="L731" s="602"/>
      <c r="M731" s="602"/>
      <c r="N731" s="602"/>
      <c r="O731" s="602"/>
      <c r="P731" s="602"/>
      <c r="Q731" s="602"/>
      <c r="R731" s="602"/>
      <c r="S731" s="602"/>
      <c r="T731" s="602"/>
      <c r="U731" s="602"/>
      <c r="V731" s="602"/>
      <c r="W731" s="602"/>
      <c r="X731" s="602"/>
      <c r="Y731" s="602"/>
      <c r="Z731" s="602"/>
    </row>
    <row r="732" spans="1:26" ht="12.75" customHeight="1" x14ac:dyDescent="0.25">
      <c r="A732" s="602"/>
      <c r="B732" s="602"/>
      <c r="C732" s="602"/>
      <c r="D732" s="602"/>
      <c r="E732" s="602"/>
      <c r="F732" s="602"/>
      <c r="G732" s="602"/>
      <c r="H732" s="602"/>
      <c r="I732" s="602"/>
      <c r="J732" s="602"/>
      <c r="K732" s="602"/>
      <c r="L732" s="602"/>
      <c r="M732" s="602"/>
      <c r="N732" s="602"/>
      <c r="O732" s="602"/>
      <c r="P732" s="602"/>
      <c r="Q732" s="602"/>
      <c r="R732" s="602"/>
      <c r="S732" s="602"/>
      <c r="T732" s="602"/>
      <c r="U732" s="602"/>
      <c r="V732" s="602"/>
      <c r="W732" s="602"/>
      <c r="X732" s="602"/>
      <c r="Y732" s="602"/>
      <c r="Z732" s="602"/>
    </row>
    <row r="733" spans="1:26" ht="12.75" customHeight="1" x14ac:dyDescent="0.25">
      <c r="A733" s="602"/>
      <c r="B733" s="602"/>
      <c r="C733" s="602"/>
      <c r="D733" s="602"/>
      <c r="E733" s="602"/>
      <c r="F733" s="602"/>
      <c r="G733" s="602"/>
      <c r="H733" s="602"/>
      <c r="I733" s="602"/>
      <c r="J733" s="602"/>
      <c r="K733" s="602"/>
      <c r="L733" s="602"/>
      <c r="M733" s="602"/>
      <c r="N733" s="602"/>
      <c r="O733" s="602"/>
      <c r="P733" s="602"/>
      <c r="Q733" s="602"/>
      <c r="R733" s="602"/>
      <c r="S733" s="602"/>
      <c r="T733" s="602"/>
      <c r="U733" s="602"/>
      <c r="V733" s="602"/>
      <c r="W733" s="602"/>
      <c r="X733" s="602"/>
      <c r="Y733" s="602"/>
      <c r="Z733" s="602"/>
    </row>
    <row r="734" spans="1:26" ht="12.75" customHeight="1" x14ac:dyDescent="0.25">
      <c r="A734" s="602"/>
      <c r="B734" s="602"/>
      <c r="C734" s="602"/>
      <c r="D734" s="602"/>
      <c r="E734" s="602"/>
      <c r="F734" s="602"/>
      <c r="G734" s="602"/>
      <c r="H734" s="602"/>
      <c r="I734" s="602"/>
      <c r="J734" s="602"/>
      <c r="K734" s="602"/>
      <c r="L734" s="602"/>
      <c r="M734" s="602"/>
      <c r="N734" s="602"/>
      <c r="O734" s="602"/>
      <c r="P734" s="602"/>
      <c r="Q734" s="602"/>
      <c r="R734" s="602"/>
      <c r="S734" s="602"/>
      <c r="T734" s="602"/>
      <c r="U734" s="602"/>
      <c r="V734" s="602"/>
      <c r="W734" s="602"/>
      <c r="X734" s="602"/>
      <c r="Y734" s="602"/>
      <c r="Z734" s="602"/>
    </row>
    <row r="735" spans="1:26" ht="12.75" customHeight="1" x14ac:dyDescent="0.25">
      <c r="A735" s="602"/>
      <c r="B735" s="602"/>
      <c r="C735" s="602"/>
      <c r="D735" s="602"/>
      <c r="E735" s="602"/>
      <c r="F735" s="602"/>
      <c r="G735" s="602"/>
      <c r="H735" s="602"/>
      <c r="I735" s="602"/>
      <c r="J735" s="602"/>
      <c r="K735" s="602"/>
      <c r="L735" s="602"/>
      <c r="M735" s="602"/>
      <c r="N735" s="602"/>
      <c r="O735" s="602"/>
      <c r="P735" s="602"/>
      <c r="Q735" s="602"/>
      <c r="R735" s="602"/>
      <c r="S735" s="602"/>
      <c r="T735" s="602"/>
      <c r="U735" s="602"/>
      <c r="V735" s="602"/>
      <c r="W735" s="602"/>
      <c r="X735" s="602"/>
      <c r="Y735" s="602"/>
      <c r="Z735" s="602"/>
    </row>
    <row r="736" spans="1:26" ht="12.75" customHeight="1" x14ac:dyDescent="0.25">
      <c r="A736" s="602"/>
      <c r="B736" s="602"/>
      <c r="C736" s="602"/>
      <c r="D736" s="602"/>
      <c r="E736" s="602"/>
      <c r="F736" s="602"/>
      <c r="G736" s="602"/>
      <c r="H736" s="602"/>
      <c r="I736" s="602"/>
      <c r="J736" s="602"/>
      <c r="K736" s="602"/>
      <c r="L736" s="602"/>
      <c r="M736" s="602"/>
      <c r="N736" s="602"/>
      <c r="O736" s="602"/>
      <c r="P736" s="602"/>
      <c r="Q736" s="602"/>
      <c r="R736" s="602"/>
      <c r="S736" s="602"/>
      <c r="T736" s="602"/>
      <c r="U736" s="602"/>
      <c r="V736" s="602"/>
      <c r="W736" s="602"/>
      <c r="X736" s="602"/>
      <c r="Y736" s="602"/>
      <c r="Z736" s="602"/>
    </row>
    <row r="737" spans="1:26" ht="12.75" customHeight="1" x14ac:dyDescent="0.25">
      <c r="A737" s="602"/>
      <c r="B737" s="602"/>
      <c r="C737" s="602"/>
      <c r="D737" s="602"/>
      <c r="E737" s="602"/>
      <c r="F737" s="602"/>
      <c r="G737" s="602"/>
      <c r="H737" s="602"/>
      <c r="I737" s="602"/>
      <c r="J737" s="602"/>
      <c r="K737" s="602"/>
      <c r="L737" s="602"/>
      <c r="M737" s="602"/>
      <c r="N737" s="602"/>
      <c r="O737" s="602"/>
      <c r="P737" s="602"/>
      <c r="Q737" s="602"/>
      <c r="R737" s="602"/>
      <c r="S737" s="602"/>
      <c r="T737" s="602"/>
      <c r="U737" s="602"/>
      <c r="V737" s="602"/>
      <c r="W737" s="602"/>
      <c r="X737" s="602"/>
      <c r="Y737" s="602"/>
      <c r="Z737" s="602"/>
    </row>
    <row r="738" spans="1:26" ht="12.75" customHeight="1" x14ac:dyDescent="0.25">
      <c r="A738" s="602"/>
      <c r="B738" s="602"/>
      <c r="C738" s="602"/>
      <c r="D738" s="602"/>
      <c r="E738" s="602"/>
      <c r="F738" s="602"/>
      <c r="G738" s="602"/>
      <c r="H738" s="602"/>
      <c r="I738" s="602"/>
      <c r="J738" s="602"/>
      <c r="K738" s="602"/>
      <c r="L738" s="602"/>
      <c r="M738" s="602"/>
      <c r="N738" s="602"/>
      <c r="O738" s="602"/>
      <c r="P738" s="602"/>
      <c r="Q738" s="602"/>
      <c r="R738" s="602"/>
      <c r="S738" s="602"/>
      <c r="T738" s="602"/>
      <c r="U738" s="602"/>
      <c r="V738" s="602"/>
      <c r="W738" s="602"/>
      <c r="X738" s="602"/>
      <c r="Y738" s="602"/>
      <c r="Z738" s="602"/>
    </row>
    <row r="739" spans="1:26" ht="12.75" customHeight="1" x14ac:dyDescent="0.25">
      <c r="A739" s="602"/>
      <c r="B739" s="602"/>
      <c r="C739" s="602"/>
      <c r="D739" s="602"/>
      <c r="E739" s="602"/>
      <c r="F739" s="602"/>
      <c r="G739" s="602"/>
      <c r="H739" s="602"/>
      <c r="I739" s="602"/>
      <c r="J739" s="602"/>
      <c r="K739" s="602"/>
      <c r="L739" s="602"/>
      <c r="M739" s="602"/>
      <c r="N739" s="602"/>
      <c r="O739" s="602"/>
      <c r="P739" s="602"/>
      <c r="Q739" s="602"/>
      <c r="R739" s="602"/>
      <c r="S739" s="602"/>
      <c r="T739" s="602"/>
      <c r="U739" s="602"/>
      <c r="V739" s="602"/>
      <c r="W739" s="602"/>
      <c r="X739" s="602"/>
      <c r="Y739" s="602"/>
      <c r="Z739" s="602"/>
    </row>
    <row r="740" spans="1:26" ht="12.75" customHeight="1" x14ac:dyDescent="0.25">
      <c r="A740" s="602"/>
      <c r="B740" s="602"/>
      <c r="C740" s="602"/>
      <c r="D740" s="602"/>
      <c r="E740" s="602"/>
      <c r="F740" s="602"/>
      <c r="G740" s="602"/>
      <c r="H740" s="602"/>
      <c r="I740" s="602"/>
      <c r="J740" s="602"/>
      <c r="K740" s="602"/>
      <c r="L740" s="602"/>
      <c r="M740" s="602"/>
      <c r="N740" s="602"/>
      <c r="O740" s="602"/>
      <c r="P740" s="602"/>
      <c r="Q740" s="602"/>
      <c r="R740" s="602"/>
      <c r="S740" s="602"/>
      <c r="T740" s="602"/>
      <c r="U740" s="602"/>
      <c r="V740" s="602"/>
      <c r="W740" s="602"/>
      <c r="X740" s="602"/>
      <c r="Y740" s="602"/>
      <c r="Z740" s="602"/>
    </row>
    <row r="741" spans="1:26" ht="12.75" customHeight="1" x14ac:dyDescent="0.25">
      <c r="A741" s="602"/>
      <c r="B741" s="602"/>
      <c r="C741" s="602"/>
      <c r="D741" s="602"/>
      <c r="E741" s="602"/>
      <c r="F741" s="602"/>
      <c r="G741" s="602"/>
      <c r="H741" s="602"/>
      <c r="I741" s="602"/>
      <c r="J741" s="602"/>
      <c r="K741" s="602"/>
      <c r="L741" s="602"/>
      <c r="M741" s="602"/>
      <c r="N741" s="602"/>
      <c r="O741" s="602"/>
      <c r="P741" s="602"/>
      <c r="Q741" s="602"/>
      <c r="R741" s="602"/>
      <c r="S741" s="602"/>
      <c r="T741" s="602"/>
      <c r="U741" s="602"/>
      <c r="V741" s="602"/>
      <c r="W741" s="602"/>
      <c r="X741" s="602"/>
      <c r="Y741" s="602"/>
      <c r="Z741" s="602"/>
    </row>
    <row r="742" spans="1:26" ht="12.75" customHeight="1" x14ac:dyDescent="0.25">
      <c r="A742" s="602"/>
      <c r="B742" s="602"/>
      <c r="C742" s="602"/>
      <c r="D742" s="602"/>
      <c r="E742" s="602"/>
      <c r="F742" s="602"/>
      <c r="G742" s="602"/>
      <c r="H742" s="602"/>
      <c r="I742" s="602"/>
      <c r="J742" s="602"/>
      <c r="K742" s="602"/>
      <c r="L742" s="602"/>
      <c r="M742" s="602"/>
      <c r="N742" s="602"/>
      <c r="O742" s="602"/>
      <c r="P742" s="602"/>
      <c r="Q742" s="602"/>
      <c r="R742" s="602"/>
      <c r="S742" s="602"/>
      <c r="T742" s="602"/>
      <c r="U742" s="602"/>
      <c r="V742" s="602"/>
      <c r="W742" s="602"/>
      <c r="X742" s="602"/>
      <c r="Y742" s="602"/>
      <c r="Z742" s="602"/>
    </row>
    <row r="743" spans="1:26" ht="12.75" customHeight="1" x14ac:dyDescent="0.25">
      <c r="A743" s="602"/>
      <c r="B743" s="602"/>
      <c r="C743" s="602"/>
      <c r="D743" s="602"/>
      <c r="E743" s="602"/>
      <c r="F743" s="602"/>
      <c r="G743" s="602"/>
      <c r="H743" s="602"/>
      <c r="I743" s="602"/>
      <c r="J743" s="602"/>
      <c r="K743" s="602"/>
      <c r="L743" s="602"/>
      <c r="M743" s="602"/>
      <c r="N743" s="602"/>
      <c r="O743" s="602"/>
      <c r="P743" s="602"/>
      <c r="Q743" s="602"/>
      <c r="R743" s="602"/>
      <c r="S743" s="602"/>
      <c r="T743" s="602"/>
      <c r="U743" s="602"/>
      <c r="V743" s="602"/>
      <c r="W743" s="602"/>
      <c r="X743" s="602"/>
      <c r="Y743" s="602"/>
      <c r="Z743" s="602"/>
    </row>
    <row r="744" spans="1:26" ht="12.75" customHeight="1" x14ac:dyDescent="0.25">
      <c r="A744" s="602"/>
      <c r="B744" s="602"/>
      <c r="C744" s="602"/>
      <c r="D744" s="602"/>
      <c r="E744" s="602"/>
      <c r="F744" s="602"/>
      <c r="G744" s="602"/>
      <c r="H744" s="602"/>
      <c r="I744" s="602"/>
      <c r="J744" s="602"/>
      <c r="K744" s="602"/>
      <c r="L744" s="602"/>
      <c r="M744" s="602"/>
      <c r="N744" s="602"/>
      <c r="O744" s="602"/>
      <c r="P744" s="602"/>
      <c r="Q744" s="602"/>
      <c r="R744" s="602"/>
      <c r="S744" s="602"/>
      <c r="T744" s="602"/>
      <c r="U744" s="602"/>
      <c r="V744" s="602"/>
      <c r="W744" s="602"/>
      <c r="X744" s="602"/>
      <c r="Y744" s="602"/>
      <c r="Z744" s="602"/>
    </row>
    <row r="745" spans="1:26" ht="12.75" customHeight="1" x14ac:dyDescent="0.25">
      <c r="A745" s="602"/>
      <c r="B745" s="602"/>
      <c r="C745" s="602"/>
      <c r="D745" s="602"/>
      <c r="E745" s="602"/>
      <c r="F745" s="602"/>
      <c r="G745" s="602"/>
      <c r="H745" s="602"/>
      <c r="I745" s="602"/>
      <c r="J745" s="602"/>
      <c r="K745" s="602"/>
      <c r="L745" s="602"/>
      <c r="M745" s="602"/>
      <c r="N745" s="602"/>
      <c r="O745" s="602"/>
      <c r="P745" s="602"/>
      <c r="Q745" s="602"/>
      <c r="R745" s="602"/>
      <c r="S745" s="602"/>
      <c r="T745" s="602"/>
      <c r="U745" s="602"/>
      <c r="V745" s="602"/>
      <c r="W745" s="602"/>
      <c r="X745" s="602"/>
      <c r="Y745" s="602"/>
      <c r="Z745" s="602"/>
    </row>
    <row r="746" spans="1:26" ht="12.75" customHeight="1" x14ac:dyDescent="0.25">
      <c r="A746" s="602"/>
      <c r="B746" s="602"/>
      <c r="C746" s="602"/>
      <c r="D746" s="602"/>
      <c r="E746" s="602"/>
      <c r="F746" s="602"/>
      <c r="G746" s="602"/>
      <c r="H746" s="602"/>
      <c r="I746" s="602"/>
      <c r="J746" s="602"/>
      <c r="K746" s="602"/>
      <c r="L746" s="602"/>
      <c r="M746" s="602"/>
      <c r="N746" s="602"/>
      <c r="O746" s="602"/>
      <c r="P746" s="602"/>
      <c r="Q746" s="602"/>
      <c r="R746" s="602"/>
      <c r="S746" s="602"/>
      <c r="T746" s="602"/>
      <c r="U746" s="602"/>
      <c r="V746" s="602"/>
      <c r="W746" s="602"/>
      <c r="X746" s="602"/>
      <c r="Y746" s="602"/>
      <c r="Z746" s="602"/>
    </row>
    <row r="747" spans="1:26" ht="12.75" customHeight="1" x14ac:dyDescent="0.25">
      <c r="A747" s="602"/>
      <c r="B747" s="602"/>
      <c r="C747" s="602"/>
      <c r="D747" s="602"/>
      <c r="E747" s="602"/>
      <c r="F747" s="602"/>
      <c r="G747" s="602"/>
      <c r="H747" s="602"/>
      <c r="I747" s="602"/>
      <c r="J747" s="602"/>
      <c r="K747" s="602"/>
      <c r="L747" s="602"/>
      <c r="M747" s="602"/>
      <c r="N747" s="602"/>
      <c r="O747" s="602"/>
      <c r="P747" s="602"/>
      <c r="Q747" s="602"/>
      <c r="R747" s="602"/>
      <c r="S747" s="602"/>
      <c r="T747" s="602"/>
      <c r="U747" s="602"/>
      <c r="V747" s="602"/>
      <c r="W747" s="602"/>
      <c r="X747" s="602"/>
      <c r="Y747" s="602"/>
      <c r="Z747" s="602"/>
    </row>
    <row r="748" spans="1:26" ht="12.75" customHeight="1" x14ac:dyDescent="0.25">
      <c r="A748" s="602"/>
      <c r="B748" s="602"/>
      <c r="C748" s="602"/>
      <c r="D748" s="602"/>
      <c r="E748" s="602"/>
      <c r="F748" s="602"/>
      <c r="G748" s="602"/>
      <c r="H748" s="602"/>
      <c r="I748" s="602"/>
      <c r="J748" s="602"/>
      <c r="K748" s="602"/>
      <c r="L748" s="602"/>
      <c r="M748" s="602"/>
      <c r="N748" s="602"/>
      <c r="O748" s="602"/>
      <c r="P748" s="602"/>
      <c r="Q748" s="602"/>
      <c r="R748" s="602"/>
      <c r="S748" s="602"/>
      <c r="T748" s="602"/>
      <c r="U748" s="602"/>
      <c r="V748" s="602"/>
      <c r="W748" s="602"/>
      <c r="X748" s="602"/>
      <c r="Y748" s="602"/>
      <c r="Z748" s="602"/>
    </row>
    <row r="749" spans="1:26" ht="12.75" customHeight="1" x14ac:dyDescent="0.25">
      <c r="A749" s="602"/>
      <c r="B749" s="602"/>
      <c r="C749" s="602"/>
      <c r="D749" s="602"/>
      <c r="E749" s="602"/>
      <c r="F749" s="602"/>
      <c r="G749" s="602"/>
      <c r="H749" s="602"/>
      <c r="I749" s="602"/>
      <c r="J749" s="602"/>
      <c r="K749" s="602"/>
      <c r="L749" s="602"/>
      <c r="M749" s="602"/>
      <c r="N749" s="602"/>
      <c r="O749" s="602"/>
      <c r="P749" s="602"/>
      <c r="Q749" s="602"/>
      <c r="R749" s="602"/>
      <c r="S749" s="602"/>
      <c r="T749" s="602"/>
      <c r="U749" s="602"/>
      <c r="V749" s="602"/>
      <c r="W749" s="602"/>
      <c r="X749" s="602"/>
      <c r="Y749" s="602"/>
      <c r="Z749" s="602"/>
    </row>
    <row r="750" spans="1:26" ht="12.75" customHeight="1" x14ac:dyDescent="0.25">
      <c r="A750" s="602"/>
      <c r="B750" s="602"/>
      <c r="C750" s="602"/>
      <c r="D750" s="602"/>
      <c r="E750" s="602"/>
      <c r="F750" s="602"/>
      <c r="G750" s="602"/>
      <c r="H750" s="602"/>
      <c r="I750" s="602"/>
      <c r="J750" s="602"/>
      <c r="K750" s="602"/>
      <c r="L750" s="602"/>
      <c r="M750" s="602"/>
      <c r="N750" s="602"/>
      <c r="O750" s="602"/>
      <c r="P750" s="602"/>
      <c r="Q750" s="602"/>
      <c r="R750" s="602"/>
      <c r="S750" s="602"/>
      <c r="T750" s="602"/>
      <c r="U750" s="602"/>
      <c r="V750" s="602"/>
      <c r="W750" s="602"/>
      <c r="X750" s="602"/>
      <c r="Y750" s="602"/>
      <c r="Z750" s="602"/>
    </row>
    <row r="751" spans="1:26" ht="12.75" customHeight="1" x14ac:dyDescent="0.25">
      <c r="A751" s="602"/>
      <c r="B751" s="602"/>
      <c r="C751" s="602"/>
      <c r="D751" s="602"/>
      <c r="E751" s="602"/>
      <c r="F751" s="602"/>
      <c r="G751" s="602"/>
      <c r="H751" s="602"/>
      <c r="I751" s="602"/>
      <c r="J751" s="602"/>
      <c r="K751" s="602"/>
      <c r="L751" s="602"/>
      <c r="M751" s="602"/>
      <c r="N751" s="602"/>
      <c r="O751" s="602"/>
      <c r="P751" s="602"/>
      <c r="Q751" s="602"/>
      <c r="R751" s="602"/>
      <c r="S751" s="602"/>
      <c r="T751" s="602"/>
      <c r="U751" s="602"/>
      <c r="V751" s="602"/>
      <c r="W751" s="602"/>
      <c r="X751" s="602"/>
      <c r="Y751" s="602"/>
      <c r="Z751" s="602"/>
    </row>
    <row r="752" spans="1:26" ht="12.75" customHeight="1" x14ac:dyDescent="0.25">
      <c r="A752" s="602"/>
      <c r="B752" s="602"/>
      <c r="C752" s="602"/>
      <c r="D752" s="602"/>
      <c r="E752" s="602"/>
      <c r="F752" s="602"/>
      <c r="G752" s="602"/>
      <c r="H752" s="602"/>
      <c r="I752" s="602"/>
      <c r="J752" s="602"/>
      <c r="K752" s="602"/>
      <c r="L752" s="602"/>
      <c r="M752" s="602"/>
      <c r="N752" s="602"/>
      <c r="O752" s="602"/>
      <c r="P752" s="602"/>
      <c r="Q752" s="602"/>
      <c r="R752" s="602"/>
      <c r="S752" s="602"/>
      <c r="T752" s="602"/>
      <c r="U752" s="602"/>
      <c r="V752" s="602"/>
      <c r="W752" s="602"/>
      <c r="X752" s="602"/>
      <c r="Y752" s="602"/>
      <c r="Z752" s="602"/>
    </row>
    <row r="753" spans="1:26" ht="12.75" customHeight="1" x14ac:dyDescent="0.25">
      <c r="A753" s="602"/>
      <c r="B753" s="602"/>
      <c r="C753" s="602"/>
      <c r="D753" s="602"/>
      <c r="E753" s="602"/>
      <c r="F753" s="602"/>
      <c r="G753" s="602"/>
      <c r="H753" s="602"/>
      <c r="I753" s="602"/>
      <c r="J753" s="602"/>
      <c r="K753" s="602"/>
      <c r="L753" s="602"/>
      <c r="M753" s="602"/>
      <c r="N753" s="602"/>
      <c r="O753" s="602"/>
      <c r="P753" s="602"/>
      <c r="Q753" s="602"/>
      <c r="R753" s="602"/>
      <c r="S753" s="602"/>
      <c r="T753" s="602"/>
      <c r="U753" s="602"/>
      <c r="V753" s="602"/>
      <c r="W753" s="602"/>
      <c r="X753" s="602"/>
      <c r="Y753" s="602"/>
      <c r="Z753" s="602"/>
    </row>
    <row r="754" spans="1:26" ht="12.75" customHeight="1" x14ac:dyDescent="0.25">
      <c r="A754" s="602"/>
      <c r="B754" s="602"/>
      <c r="C754" s="602"/>
      <c r="D754" s="602"/>
      <c r="E754" s="602"/>
      <c r="F754" s="602"/>
      <c r="G754" s="602"/>
      <c r="H754" s="602"/>
      <c r="I754" s="602"/>
      <c r="J754" s="602"/>
      <c r="K754" s="602"/>
      <c r="L754" s="602"/>
      <c r="M754" s="602"/>
      <c r="N754" s="602"/>
      <c r="O754" s="602"/>
      <c r="P754" s="602"/>
      <c r="Q754" s="602"/>
      <c r="R754" s="602"/>
      <c r="S754" s="602"/>
      <c r="T754" s="602"/>
      <c r="U754" s="602"/>
      <c r="V754" s="602"/>
      <c r="W754" s="602"/>
      <c r="X754" s="602"/>
      <c r="Y754" s="602"/>
      <c r="Z754" s="602"/>
    </row>
    <row r="755" spans="1:26" ht="12.75" customHeight="1" x14ac:dyDescent="0.25">
      <c r="A755" s="602"/>
      <c r="B755" s="602"/>
      <c r="C755" s="602"/>
      <c r="D755" s="602"/>
      <c r="E755" s="602"/>
      <c r="F755" s="602"/>
      <c r="G755" s="602"/>
      <c r="H755" s="602"/>
      <c r="I755" s="602"/>
      <c r="J755" s="602"/>
      <c r="K755" s="602"/>
      <c r="L755" s="602"/>
      <c r="M755" s="602"/>
      <c r="N755" s="602"/>
      <c r="O755" s="602"/>
      <c r="P755" s="602"/>
      <c r="Q755" s="602"/>
      <c r="R755" s="602"/>
      <c r="S755" s="602"/>
      <c r="T755" s="602"/>
      <c r="U755" s="602"/>
      <c r="V755" s="602"/>
      <c r="W755" s="602"/>
      <c r="X755" s="602"/>
      <c r="Y755" s="602"/>
      <c r="Z755" s="602"/>
    </row>
    <row r="756" spans="1:26" ht="12.75" customHeight="1" x14ac:dyDescent="0.25">
      <c r="A756" s="602"/>
      <c r="B756" s="602"/>
      <c r="C756" s="602"/>
      <c r="D756" s="602"/>
      <c r="E756" s="602"/>
      <c r="F756" s="602"/>
      <c r="G756" s="602"/>
      <c r="H756" s="602"/>
      <c r="I756" s="602"/>
      <c r="J756" s="602"/>
      <c r="K756" s="602"/>
      <c r="L756" s="602"/>
      <c r="M756" s="602"/>
      <c r="N756" s="602"/>
      <c r="O756" s="602"/>
      <c r="P756" s="602"/>
      <c r="Q756" s="602"/>
      <c r="R756" s="602"/>
      <c r="S756" s="602"/>
      <c r="T756" s="602"/>
      <c r="U756" s="602"/>
      <c r="V756" s="602"/>
      <c r="W756" s="602"/>
      <c r="X756" s="602"/>
      <c r="Y756" s="602"/>
      <c r="Z756" s="602"/>
    </row>
    <row r="757" spans="1:26" ht="12.75" customHeight="1" x14ac:dyDescent="0.25">
      <c r="A757" s="602"/>
      <c r="B757" s="602"/>
      <c r="C757" s="602"/>
      <c r="D757" s="602"/>
      <c r="E757" s="602"/>
      <c r="F757" s="602"/>
      <c r="G757" s="602"/>
      <c r="H757" s="602"/>
      <c r="I757" s="602"/>
      <c r="J757" s="602"/>
      <c r="K757" s="602"/>
      <c r="L757" s="602"/>
      <c r="M757" s="602"/>
      <c r="N757" s="602"/>
      <c r="O757" s="602"/>
      <c r="P757" s="602"/>
      <c r="Q757" s="602"/>
      <c r="R757" s="602"/>
      <c r="S757" s="602"/>
      <c r="T757" s="602"/>
      <c r="U757" s="602"/>
      <c r="V757" s="602"/>
      <c r="W757" s="602"/>
      <c r="X757" s="602"/>
      <c r="Y757" s="602"/>
      <c r="Z757" s="602"/>
    </row>
    <row r="758" spans="1:26" ht="12.75" customHeight="1" x14ac:dyDescent="0.25">
      <c r="A758" s="602"/>
      <c r="B758" s="602"/>
      <c r="C758" s="602"/>
      <c r="D758" s="602"/>
      <c r="E758" s="602"/>
      <c r="F758" s="602"/>
      <c r="G758" s="602"/>
      <c r="H758" s="602"/>
      <c r="I758" s="602"/>
      <c r="J758" s="602"/>
      <c r="K758" s="602"/>
      <c r="L758" s="602"/>
      <c r="M758" s="602"/>
      <c r="N758" s="602"/>
      <c r="O758" s="602"/>
      <c r="P758" s="602"/>
      <c r="Q758" s="602"/>
      <c r="R758" s="602"/>
      <c r="S758" s="602"/>
      <c r="T758" s="602"/>
      <c r="U758" s="602"/>
      <c r="V758" s="602"/>
      <c r="W758" s="602"/>
      <c r="X758" s="602"/>
      <c r="Y758" s="602"/>
      <c r="Z758" s="602"/>
    </row>
    <row r="759" spans="1:26" ht="12.75" customHeight="1" x14ac:dyDescent="0.25">
      <c r="A759" s="602"/>
      <c r="B759" s="602"/>
      <c r="C759" s="602"/>
      <c r="D759" s="602"/>
      <c r="E759" s="602"/>
      <c r="F759" s="602"/>
      <c r="G759" s="602"/>
      <c r="H759" s="602"/>
      <c r="I759" s="602"/>
      <c r="J759" s="602"/>
      <c r="K759" s="602"/>
      <c r="L759" s="602"/>
      <c r="M759" s="602"/>
      <c r="N759" s="602"/>
      <c r="O759" s="602"/>
      <c r="P759" s="602"/>
      <c r="Q759" s="602"/>
      <c r="R759" s="602"/>
      <c r="S759" s="602"/>
      <c r="T759" s="602"/>
      <c r="U759" s="602"/>
      <c r="V759" s="602"/>
      <c r="W759" s="602"/>
      <c r="X759" s="602"/>
      <c r="Y759" s="602"/>
      <c r="Z759" s="602"/>
    </row>
    <row r="760" spans="1:26" ht="12.75" customHeight="1" x14ac:dyDescent="0.25">
      <c r="A760" s="602"/>
      <c r="B760" s="602"/>
      <c r="C760" s="602"/>
      <c r="D760" s="602"/>
      <c r="E760" s="602"/>
      <c r="F760" s="602"/>
      <c r="G760" s="602"/>
      <c r="H760" s="602"/>
      <c r="I760" s="602"/>
      <c r="J760" s="602"/>
      <c r="K760" s="602"/>
      <c r="L760" s="602"/>
      <c r="M760" s="602"/>
      <c r="N760" s="602"/>
      <c r="O760" s="602"/>
      <c r="P760" s="602"/>
      <c r="Q760" s="602"/>
      <c r="R760" s="602"/>
      <c r="S760" s="602"/>
      <c r="T760" s="602"/>
      <c r="U760" s="602"/>
      <c r="V760" s="602"/>
      <c r="W760" s="602"/>
      <c r="X760" s="602"/>
      <c r="Y760" s="602"/>
      <c r="Z760" s="602"/>
    </row>
    <row r="761" spans="1:26" ht="12.75" customHeight="1" x14ac:dyDescent="0.25">
      <c r="A761" s="602"/>
      <c r="B761" s="602"/>
      <c r="C761" s="602"/>
      <c r="D761" s="602"/>
      <c r="E761" s="602"/>
      <c r="F761" s="602"/>
      <c r="G761" s="602"/>
      <c r="H761" s="602"/>
      <c r="I761" s="602"/>
      <c r="J761" s="602"/>
      <c r="K761" s="602"/>
      <c r="L761" s="602"/>
      <c r="M761" s="602"/>
      <c r="N761" s="602"/>
      <c r="O761" s="602"/>
      <c r="P761" s="602"/>
      <c r="Q761" s="602"/>
      <c r="R761" s="602"/>
      <c r="S761" s="602"/>
      <c r="T761" s="602"/>
      <c r="U761" s="602"/>
      <c r="V761" s="602"/>
      <c r="W761" s="602"/>
      <c r="X761" s="602"/>
      <c r="Y761" s="602"/>
      <c r="Z761" s="602"/>
    </row>
    <row r="762" spans="1:26" ht="12.75" customHeight="1" x14ac:dyDescent="0.25">
      <c r="A762" s="602"/>
      <c r="B762" s="602"/>
      <c r="C762" s="602"/>
      <c r="D762" s="602"/>
      <c r="E762" s="602"/>
      <c r="F762" s="602"/>
      <c r="G762" s="602"/>
      <c r="H762" s="602"/>
      <c r="I762" s="602"/>
      <c r="J762" s="602"/>
      <c r="K762" s="602"/>
      <c r="L762" s="602"/>
      <c r="M762" s="602"/>
      <c r="N762" s="602"/>
      <c r="O762" s="602"/>
      <c r="P762" s="602"/>
      <c r="Q762" s="602"/>
      <c r="R762" s="602"/>
      <c r="S762" s="602"/>
      <c r="T762" s="602"/>
      <c r="U762" s="602"/>
      <c r="V762" s="602"/>
      <c r="W762" s="602"/>
      <c r="X762" s="602"/>
      <c r="Y762" s="602"/>
      <c r="Z762" s="602"/>
    </row>
    <row r="763" spans="1:26" ht="12.75" customHeight="1" x14ac:dyDescent="0.25">
      <c r="A763" s="602"/>
      <c r="B763" s="602"/>
      <c r="C763" s="602"/>
      <c r="D763" s="602"/>
      <c r="E763" s="602"/>
      <c r="F763" s="602"/>
      <c r="G763" s="602"/>
      <c r="H763" s="602"/>
      <c r="I763" s="602"/>
      <c r="J763" s="602"/>
      <c r="K763" s="602"/>
      <c r="L763" s="602"/>
      <c r="M763" s="602"/>
      <c r="N763" s="602"/>
      <c r="O763" s="602"/>
      <c r="P763" s="602"/>
      <c r="Q763" s="602"/>
      <c r="R763" s="602"/>
      <c r="S763" s="602"/>
      <c r="T763" s="602"/>
      <c r="U763" s="602"/>
      <c r="V763" s="602"/>
      <c r="W763" s="602"/>
      <c r="X763" s="602"/>
      <c r="Y763" s="602"/>
      <c r="Z763" s="602"/>
    </row>
    <row r="764" spans="1:26" ht="12.75" customHeight="1" x14ac:dyDescent="0.25">
      <c r="A764" s="602"/>
      <c r="B764" s="602"/>
      <c r="C764" s="602"/>
      <c r="D764" s="602"/>
      <c r="E764" s="602"/>
      <c r="F764" s="602"/>
      <c r="G764" s="602"/>
      <c r="H764" s="602"/>
      <c r="I764" s="602"/>
      <c r="J764" s="602"/>
      <c r="K764" s="602"/>
      <c r="L764" s="602"/>
      <c r="M764" s="602"/>
      <c r="N764" s="602"/>
      <c r="O764" s="602"/>
      <c r="P764" s="602"/>
      <c r="Q764" s="602"/>
      <c r="R764" s="602"/>
      <c r="S764" s="602"/>
      <c r="T764" s="602"/>
      <c r="U764" s="602"/>
      <c r="V764" s="602"/>
      <c r="W764" s="602"/>
      <c r="X764" s="602"/>
      <c r="Y764" s="602"/>
      <c r="Z764" s="602"/>
    </row>
    <row r="765" spans="1:26" ht="12.75" customHeight="1" x14ac:dyDescent="0.25">
      <c r="A765" s="602"/>
      <c r="B765" s="602"/>
      <c r="C765" s="602"/>
      <c r="D765" s="602"/>
      <c r="E765" s="602"/>
      <c r="F765" s="602"/>
      <c r="G765" s="602"/>
      <c r="H765" s="602"/>
      <c r="I765" s="602"/>
      <c r="J765" s="602"/>
      <c r="K765" s="602"/>
      <c r="L765" s="602"/>
      <c r="M765" s="602"/>
      <c r="N765" s="602"/>
      <c r="O765" s="602"/>
      <c r="P765" s="602"/>
      <c r="Q765" s="602"/>
      <c r="R765" s="602"/>
      <c r="S765" s="602"/>
      <c r="T765" s="602"/>
      <c r="U765" s="602"/>
      <c r="V765" s="602"/>
      <c r="W765" s="602"/>
      <c r="X765" s="602"/>
      <c r="Y765" s="602"/>
      <c r="Z765" s="602"/>
    </row>
    <row r="766" spans="1:26" ht="12.75" customHeight="1" x14ac:dyDescent="0.25">
      <c r="A766" s="602"/>
      <c r="B766" s="602"/>
      <c r="C766" s="602"/>
      <c r="D766" s="602"/>
      <c r="E766" s="602"/>
      <c r="F766" s="602"/>
      <c r="G766" s="602"/>
      <c r="H766" s="602"/>
      <c r="I766" s="602"/>
      <c r="J766" s="602"/>
      <c r="K766" s="602"/>
      <c r="L766" s="602"/>
      <c r="M766" s="602"/>
      <c r="N766" s="602"/>
      <c r="O766" s="602"/>
      <c r="P766" s="602"/>
      <c r="Q766" s="602"/>
      <c r="R766" s="602"/>
      <c r="S766" s="602"/>
      <c r="T766" s="602"/>
      <c r="U766" s="602"/>
      <c r="V766" s="602"/>
      <c r="W766" s="602"/>
      <c r="X766" s="602"/>
      <c r="Y766" s="602"/>
      <c r="Z766" s="602"/>
    </row>
    <row r="767" spans="1:26" ht="12.75" customHeight="1" x14ac:dyDescent="0.25">
      <c r="A767" s="602"/>
      <c r="B767" s="602"/>
      <c r="C767" s="602"/>
      <c r="D767" s="602"/>
      <c r="E767" s="602"/>
      <c r="F767" s="602"/>
      <c r="G767" s="602"/>
      <c r="H767" s="602"/>
      <c r="I767" s="602"/>
      <c r="J767" s="602"/>
      <c r="K767" s="602"/>
      <c r="L767" s="602"/>
      <c r="M767" s="602"/>
      <c r="N767" s="602"/>
      <c r="O767" s="602"/>
      <c r="P767" s="602"/>
      <c r="Q767" s="602"/>
      <c r="R767" s="602"/>
      <c r="S767" s="602"/>
      <c r="T767" s="602"/>
      <c r="U767" s="602"/>
      <c r="V767" s="602"/>
      <c r="W767" s="602"/>
      <c r="X767" s="602"/>
      <c r="Y767" s="602"/>
      <c r="Z767" s="602"/>
    </row>
    <row r="768" spans="1:26" ht="12.75" customHeight="1" x14ac:dyDescent="0.25">
      <c r="A768" s="602"/>
      <c r="B768" s="602"/>
      <c r="C768" s="602"/>
      <c r="D768" s="602"/>
      <c r="E768" s="602"/>
      <c r="F768" s="602"/>
      <c r="G768" s="602"/>
      <c r="H768" s="602"/>
      <c r="I768" s="602"/>
      <c r="J768" s="602"/>
      <c r="K768" s="602"/>
      <c r="L768" s="602"/>
      <c r="M768" s="602"/>
      <c r="N768" s="602"/>
      <c r="O768" s="602"/>
      <c r="P768" s="602"/>
      <c r="Q768" s="602"/>
      <c r="R768" s="602"/>
      <c r="S768" s="602"/>
      <c r="T768" s="602"/>
      <c r="U768" s="602"/>
      <c r="V768" s="602"/>
      <c r="W768" s="602"/>
      <c r="X768" s="602"/>
      <c r="Y768" s="602"/>
      <c r="Z768" s="602"/>
    </row>
    <row r="769" spans="1:26" ht="12.75" customHeight="1" x14ac:dyDescent="0.25">
      <c r="A769" s="602"/>
      <c r="B769" s="602"/>
      <c r="C769" s="602"/>
      <c r="D769" s="602"/>
      <c r="E769" s="602"/>
      <c r="F769" s="602"/>
      <c r="G769" s="602"/>
      <c r="H769" s="602"/>
      <c r="I769" s="602"/>
      <c r="J769" s="602"/>
      <c r="K769" s="602"/>
      <c r="L769" s="602"/>
      <c r="M769" s="602"/>
      <c r="N769" s="602"/>
      <c r="O769" s="602"/>
      <c r="P769" s="602"/>
      <c r="Q769" s="602"/>
      <c r="R769" s="602"/>
      <c r="S769" s="602"/>
      <c r="T769" s="602"/>
      <c r="U769" s="602"/>
      <c r="V769" s="602"/>
      <c r="W769" s="602"/>
      <c r="X769" s="602"/>
      <c r="Y769" s="602"/>
      <c r="Z769" s="602"/>
    </row>
    <row r="770" spans="1:26" ht="12.75" customHeight="1" x14ac:dyDescent="0.25">
      <c r="A770" s="602"/>
      <c r="B770" s="602"/>
      <c r="C770" s="602"/>
      <c r="D770" s="602"/>
      <c r="E770" s="602"/>
      <c r="F770" s="602"/>
      <c r="G770" s="602"/>
      <c r="H770" s="602"/>
      <c r="I770" s="602"/>
      <c r="J770" s="602"/>
      <c r="K770" s="602"/>
      <c r="L770" s="602"/>
      <c r="M770" s="602"/>
      <c r="N770" s="602"/>
      <c r="O770" s="602"/>
      <c r="P770" s="602"/>
      <c r="Q770" s="602"/>
      <c r="R770" s="602"/>
      <c r="S770" s="602"/>
      <c r="T770" s="602"/>
      <c r="U770" s="602"/>
      <c r="V770" s="602"/>
      <c r="W770" s="602"/>
      <c r="X770" s="602"/>
      <c r="Y770" s="602"/>
      <c r="Z770" s="602"/>
    </row>
    <row r="771" spans="1:26" ht="12.75" customHeight="1" x14ac:dyDescent="0.25">
      <c r="A771" s="602"/>
      <c r="B771" s="602"/>
      <c r="C771" s="602"/>
      <c r="D771" s="602"/>
      <c r="E771" s="602"/>
      <c r="F771" s="602"/>
      <c r="G771" s="602"/>
      <c r="H771" s="602"/>
      <c r="I771" s="602"/>
      <c r="J771" s="602"/>
      <c r="K771" s="602"/>
      <c r="L771" s="602"/>
      <c r="M771" s="602"/>
      <c r="N771" s="602"/>
      <c r="O771" s="602"/>
      <c r="P771" s="602"/>
      <c r="Q771" s="602"/>
      <c r="R771" s="602"/>
      <c r="S771" s="602"/>
      <c r="T771" s="602"/>
      <c r="U771" s="602"/>
      <c r="V771" s="602"/>
      <c r="W771" s="602"/>
      <c r="X771" s="602"/>
      <c r="Y771" s="602"/>
      <c r="Z771" s="602"/>
    </row>
    <row r="772" spans="1:26" ht="12.75" customHeight="1" x14ac:dyDescent="0.25">
      <c r="A772" s="602"/>
      <c r="B772" s="602"/>
      <c r="C772" s="602"/>
      <c r="D772" s="602"/>
      <c r="E772" s="602"/>
      <c r="F772" s="602"/>
      <c r="G772" s="602"/>
      <c r="H772" s="602"/>
      <c r="I772" s="602"/>
      <c r="J772" s="602"/>
      <c r="K772" s="602"/>
      <c r="L772" s="602"/>
      <c r="M772" s="602"/>
      <c r="N772" s="602"/>
      <c r="O772" s="602"/>
      <c r="P772" s="602"/>
      <c r="Q772" s="602"/>
      <c r="R772" s="602"/>
      <c r="S772" s="602"/>
      <c r="T772" s="602"/>
      <c r="U772" s="602"/>
      <c r="V772" s="602"/>
      <c r="W772" s="602"/>
      <c r="X772" s="602"/>
      <c r="Y772" s="602"/>
      <c r="Z772" s="602"/>
    </row>
    <row r="773" spans="1:26" ht="12.75" customHeight="1" x14ac:dyDescent="0.25">
      <c r="A773" s="602"/>
      <c r="B773" s="602"/>
      <c r="C773" s="602"/>
      <c r="D773" s="602"/>
      <c r="E773" s="602"/>
      <c r="F773" s="602"/>
      <c r="G773" s="602"/>
      <c r="H773" s="602"/>
      <c r="I773" s="602"/>
      <c r="J773" s="602"/>
      <c r="K773" s="602"/>
      <c r="L773" s="602"/>
      <c r="M773" s="602"/>
      <c r="N773" s="602"/>
      <c r="O773" s="602"/>
      <c r="P773" s="602"/>
      <c r="Q773" s="602"/>
      <c r="R773" s="602"/>
      <c r="S773" s="602"/>
      <c r="T773" s="602"/>
      <c r="U773" s="602"/>
      <c r="V773" s="602"/>
      <c r="W773" s="602"/>
      <c r="X773" s="602"/>
      <c r="Y773" s="602"/>
      <c r="Z773" s="602"/>
    </row>
    <row r="774" spans="1:26" ht="12.75" customHeight="1" x14ac:dyDescent="0.25">
      <c r="A774" s="602"/>
      <c r="B774" s="602"/>
      <c r="C774" s="602"/>
      <c r="D774" s="602"/>
      <c r="E774" s="602"/>
      <c r="F774" s="602"/>
      <c r="G774" s="602"/>
      <c r="H774" s="602"/>
      <c r="I774" s="602"/>
      <c r="J774" s="602"/>
      <c r="K774" s="602"/>
      <c r="L774" s="602"/>
      <c r="M774" s="602"/>
      <c r="N774" s="602"/>
      <c r="O774" s="602"/>
      <c r="P774" s="602"/>
      <c r="Q774" s="602"/>
      <c r="R774" s="602"/>
      <c r="S774" s="602"/>
      <c r="T774" s="602"/>
      <c r="U774" s="602"/>
      <c r="V774" s="602"/>
      <c r="W774" s="602"/>
      <c r="X774" s="602"/>
      <c r="Y774" s="602"/>
      <c r="Z774" s="602"/>
    </row>
    <row r="775" spans="1:26" ht="12.75" customHeight="1" x14ac:dyDescent="0.25">
      <c r="A775" s="602"/>
      <c r="B775" s="602"/>
      <c r="C775" s="602"/>
      <c r="D775" s="602"/>
      <c r="E775" s="602"/>
      <c r="F775" s="602"/>
      <c r="G775" s="602"/>
      <c r="H775" s="602"/>
      <c r="I775" s="602"/>
      <c r="J775" s="602"/>
      <c r="K775" s="602"/>
      <c r="L775" s="602"/>
      <c r="M775" s="602"/>
      <c r="N775" s="602"/>
      <c r="O775" s="602"/>
      <c r="P775" s="602"/>
      <c r="Q775" s="602"/>
      <c r="R775" s="602"/>
      <c r="S775" s="602"/>
      <c r="T775" s="602"/>
      <c r="U775" s="602"/>
      <c r="V775" s="602"/>
      <c r="W775" s="602"/>
      <c r="X775" s="602"/>
      <c r="Y775" s="602"/>
      <c r="Z775" s="602"/>
    </row>
    <row r="776" spans="1:26" ht="12.75" customHeight="1" x14ac:dyDescent="0.25">
      <c r="A776" s="602"/>
      <c r="B776" s="602"/>
      <c r="C776" s="602"/>
      <c r="D776" s="602"/>
      <c r="E776" s="602"/>
      <c r="F776" s="602"/>
      <c r="G776" s="602"/>
      <c r="H776" s="602"/>
      <c r="I776" s="602"/>
      <c r="J776" s="602"/>
      <c r="K776" s="602"/>
      <c r="L776" s="602"/>
      <c r="M776" s="602"/>
      <c r="N776" s="602"/>
      <c r="O776" s="602"/>
      <c r="P776" s="602"/>
      <c r="Q776" s="602"/>
      <c r="R776" s="602"/>
      <c r="S776" s="602"/>
      <c r="T776" s="602"/>
      <c r="U776" s="602"/>
      <c r="V776" s="602"/>
      <c r="W776" s="602"/>
      <c r="X776" s="602"/>
      <c r="Y776" s="602"/>
      <c r="Z776" s="602"/>
    </row>
    <row r="777" spans="1:26" ht="12.75" customHeight="1" x14ac:dyDescent="0.25">
      <c r="A777" s="602"/>
      <c r="B777" s="602"/>
      <c r="C777" s="602"/>
      <c r="D777" s="602"/>
      <c r="E777" s="602"/>
      <c r="F777" s="602"/>
      <c r="G777" s="602"/>
      <c r="H777" s="602"/>
      <c r="I777" s="602"/>
      <c r="J777" s="602"/>
      <c r="K777" s="602"/>
      <c r="L777" s="602"/>
      <c r="M777" s="602"/>
      <c r="N777" s="602"/>
      <c r="O777" s="602"/>
      <c r="P777" s="602"/>
      <c r="Q777" s="602"/>
      <c r="R777" s="602"/>
      <c r="S777" s="602"/>
      <c r="T777" s="602"/>
      <c r="U777" s="602"/>
      <c r="V777" s="602"/>
      <c r="W777" s="602"/>
      <c r="X777" s="602"/>
      <c r="Y777" s="602"/>
      <c r="Z777" s="602"/>
    </row>
    <row r="778" spans="1:26" ht="12.75" customHeight="1" x14ac:dyDescent="0.25">
      <c r="A778" s="602"/>
      <c r="B778" s="602"/>
      <c r="C778" s="602"/>
      <c r="D778" s="602"/>
      <c r="E778" s="602"/>
      <c r="F778" s="602"/>
      <c r="G778" s="602"/>
      <c r="H778" s="602"/>
      <c r="I778" s="602"/>
      <c r="J778" s="602"/>
      <c r="K778" s="602"/>
      <c r="L778" s="602"/>
      <c r="M778" s="602"/>
      <c r="N778" s="602"/>
      <c r="O778" s="602"/>
      <c r="P778" s="602"/>
      <c r="Q778" s="602"/>
      <c r="R778" s="602"/>
      <c r="S778" s="602"/>
      <c r="T778" s="602"/>
      <c r="U778" s="602"/>
      <c r="V778" s="602"/>
      <c r="W778" s="602"/>
      <c r="X778" s="602"/>
      <c r="Y778" s="602"/>
      <c r="Z778" s="602"/>
    </row>
    <row r="779" spans="1:26" ht="12.75" customHeight="1" x14ac:dyDescent="0.25">
      <c r="A779" s="602"/>
      <c r="B779" s="602"/>
      <c r="C779" s="602"/>
      <c r="D779" s="602"/>
      <c r="E779" s="602"/>
      <c r="F779" s="602"/>
      <c r="G779" s="602"/>
      <c r="H779" s="602"/>
      <c r="I779" s="602"/>
      <c r="J779" s="602"/>
      <c r="K779" s="602"/>
      <c r="L779" s="602"/>
      <c r="M779" s="602"/>
      <c r="N779" s="602"/>
      <c r="O779" s="602"/>
      <c r="P779" s="602"/>
      <c r="Q779" s="602"/>
      <c r="R779" s="602"/>
      <c r="S779" s="602"/>
      <c r="T779" s="602"/>
      <c r="U779" s="602"/>
      <c r="V779" s="602"/>
      <c r="W779" s="602"/>
      <c r="X779" s="602"/>
      <c r="Y779" s="602"/>
      <c r="Z779" s="602"/>
    </row>
    <row r="780" spans="1:26" ht="12.75" customHeight="1" x14ac:dyDescent="0.25">
      <c r="A780" s="602"/>
      <c r="B780" s="602"/>
      <c r="C780" s="602"/>
      <c r="D780" s="602"/>
      <c r="E780" s="602"/>
      <c r="F780" s="602"/>
      <c r="G780" s="602"/>
      <c r="H780" s="602"/>
      <c r="I780" s="602"/>
      <c r="J780" s="602"/>
      <c r="K780" s="602"/>
      <c r="L780" s="602"/>
      <c r="M780" s="602"/>
      <c r="N780" s="602"/>
      <c r="O780" s="602"/>
      <c r="P780" s="602"/>
      <c r="Q780" s="602"/>
      <c r="R780" s="602"/>
      <c r="S780" s="602"/>
      <c r="T780" s="602"/>
      <c r="U780" s="602"/>
      <c r="V780" s="602"/>
      <c r="W780" s="602"/>
      <c r="X780" s="602"/>
      <c r="Y780" s="602"/>
      <c r="Z780" s="602"/>
    </row>
    <row r="781" spans="1:26" ht="12.75" customHeight="1" x14ac:dyDescent="0.25">
      <c r="A781" s="602"/>
      <c r="B781" s="602"/>
      <c r="C781" s="602"/>
      <c r="D781" s="602"/>
      <c r="E781" s="602"/>
      <c r="F781" s="602"/>
      <c r="G781" s="602"/>
      <c r="H781" s="602"/>
      <c r="I781" s="602"/>
      <c r="J781" s="602"/>
      <c r="K781" s="602"/>
      <c r="L781" s="602"/>
      <c r="M781" s="602"/>
      <c r="N781" s="602"/>
      <c r="O781" s="602"/>
      <c r="P781" s="602"/>
      <c r="Q781" s="602"/>
      <c r="R781" s="602"/>
      <c r="S781" s="602"/>
      <c r="T781" s="602"/>
      <c r="U781" s="602"/>
      <c r="V781" s="602"/>
      <c r="W781" s="602"/>
      <c r="X781" s="602"/>
      <c r="Y781" s="602"/>
      <c r="Z781" s="602"/>
    </row>
    <row r="782" spans="1:26" ht="12.75" customHeight="1" x14ac:dyDescent="0.25">
      <c r="A782" s="602"/>
      <c r="B782" s="602"/>
      <c r="C782" s="602"/>
      <c r="D782" s="602"/>
      <c r="E782" s="602"/>
      <c r="F782" s="602"/>
      <c r="G782" s="602"/>
      <c r="H782" s="602"/>
      <c r="I782" s="602"/>
      <c r="J782" s="602"/>
      <c r="K782" s="602"/>
      <c r="L782" s="602"/>
      <c r="M782" s="602"/>
      <c r="N782" s="602"/>
      <c r="O782" s="602"/>
      <c r="P782" s="602"/>
      <c r="Q782" s="602"/>
      <c r="R782" s="602"/>
      <c r="S782" s="602"/>
      <c r="T782" s="602"/>
      <c r="U782" s="602"/>
      <c r="V782" s="602"/>
      <c r="W782" s="602"/>
      <c r="X782" s="602"/>
      <c r="Y782" s="602"/>
      <c r="Z782" s="602"/>
    </row>
    <row r="783" spans="1:26" ht="12.75" customHeight="1" x14ac:dyDescent="0.25">
      <c r="A783" s="602"/>
      <c r="B783" s="602"/>
      <c r="C783" s="602"/>
      <c r="D783" s="602"/>
      <c r="E783" s="602"/>
      <c r="F783" s="602"/>
      <c r="G783" s="602"/>
      <c r="H783" s="602"/>
      <c r="I783" s="602"/>
      <c r="J783" s="602"/>
      <c r="K783" s="602"/>
      <c r="L783" s="602"/>
      <c r="M783" s="602"/>
      <c r="N783" s="602"/>
      <c r="O783" s="602"/>
      <c r="P783" s="602"/>
      <c r="Q783" s="602"/>
      <c r="R783" s="602"/>
      <c r="S783" s="602"/>
      <c r="T783" s="602"/>
      <c r="U783" s="602"/>
      <c r="V783" s="602"/>
      <c r="W783" s="602"/>
      <c r="X783" s="602"/>
      <c r="Y783" s="602"/>
      <c r="Z783" s="602"/>
    </row>
    <row r="784" spans="1:26" ht="12.75" customHeight="1" x14ac:dyDescent="0.25">
      <c r="A784" s="602"/>
      <c r="B784" s="602"/>
      <c r="C784" s="602"/>
      <c r="D784" s="602"/>
      <c r="E784" s="602"/>
      <c r="F784" s="602"/>
      <c r="G784" s="602"/>
      <c r="H784" s="602"/>
      <c r="I784" s="602"/>
      <c r="J784" s="602"/>
      <c r="K784" s="602"/>
      <c r="L784" s="602"/>
      <c r="M784" s="602"/>
      <c r="N784" s="602"/>
      <c r="O784" s="602"/>
      <c r="P784" s="602"/>
      <c r="Q784" s="602"/>
      <c r="R784" s="602"/>
      <c r="S784" s="602"/>
      <c r="T784" s="602"/>
      <c r="U784" s="602"/>
      <c r="V784" s="602"/>
      <c r="W784" s="602"/>
      <c r="X784" s="602"/>
      <c r="Y784" s="602"/>
      <c r="Z784" s="602"/>
    </row>
    <row r="785" spans="1:26" ht="12.75" customHeight="1" x14ac:dyDescent="0.25">
      <c r="A785" s="602"/>
      <c r="B785" s="602"/>
      <c r="C785" s="602"/>
      <c r="D785" s="602"/>
      <c r="E785" s="602"/>
      <c r="F785" s="602"/>
      <c r="G785" s="602"/>
      <c r="H785" s="602"/>
      <c r="I785" s="602"/>
      <c r="J785" s="602"/>
      <c r="K785" s="602"/>
      <c r="L785" s="602"/>
      <c r="M785" s="602"/>
      <c r="N785" s="602"/>
      <c r="O785" s="602"/>
      <c r="P785" s="602"/>
      <c r="Q785" s="602"/>
      <c r="R785" s="602"/>
      <c r="S785" s="602"/>
      <c r="T785" s="602"/>
      <c r="U785" s="602"/>
      <c r="V785" s="602"/>
      <c r="W785" s="602"/>
      <c r="X785" s="602"/>
      <c r="Y785" s="602"/>
      <c r="Z785" s="602"/>
    </row>
    <row r="786" spans="1:26" ht="12.75" customHeight="1" x14ac:dyDescent="0.25">
      <c r="A786" s="602"/>
      <c r="B786" s="602"/>
      <c r="C786" s="602"/>
      <c r="D786" s="602"/>
      <c r="E786" s="602"/>
      <c r="F786" s="602"/>
      <c r="G786" s="602"/>
      <c r="H786" s="602"/>
      <c r="I786" s="602"/>
      <c r="J786" s="602"/>
      <c r="K786" s="602"/>
      <c r="L786" s="602"/>
      <c r="M786" s="602"/>
      <c r="N786" s="602"/>
      <c r="O786" s="602"/>
      <c r="P786" s="602"/>
      <c r="Q786" s="602"/>
      <c r="R786" s="602"/>
      <c r="S786" s="602"/>
      <c r="T786" s="602"/>
      <c r="U786" s="602"/>
      <c r="V786" s="602"/>
      <c r="W786" s="602"/>
      <c r="X786" s="602"/>
      <c r="Y786" s="602"/>
      <c r="Z786" s="602"/>
    </row>
    <row r="787" spans="1:26" ht="12.75" customHeight="1" x14ac:dyDescent="0.25">
      <c r="A787" s="602"/>
      <c r="B787" s="602"/>
      <c r="C787" s="602"/>
      <c r="D787" s="602"/>
      <c r="E787" s="602"/>
      <c r="F787" s="602"/>
      <c r="G787" s="602"/>
      <c r="H787" s="602"/>
      <c r="I787" s="602"/>
      <c r="J787" s="602"/>
      <c r="K787" s="602"/>
      <c r="L787" s="602"/>
      <c r="M787" s="602"/>
      <c r="N787" s="602"/>
      <c r="O787" s="602"/>
      <c r="P787" s="602"/>
      <c r="Q787" s="602"/>
      <c r="R787" s="602"/>
      <c r="S787" s="602"/>
      <c r="T787" s="602"/>
      <c r="U787" s="602"/>
      <c r="V787" s="602"/>
      <c r="W787" s="602"/>
      <c r="X787" s="602"/>
      <c r="Y787" s="602"/>
      <c r="Z787" s="602"/>
    </row>
    <row r="788" spans="1:26" ht="12.75" customHeight="1" x14ac:dyDescent="0.25">
      <c r="A788" s="602"/>
      <c r="B788" s="602"/>
      <c r="C788" s="602"/>
      <c r="D788" s="602"/>
      <c r="E788" s="602"/>
      <c r="F788" s="602"/>
      <c r="G788" s="602"/>
      <c r="H788" s="602"/>
      <c r="I788" s="602"/>
      <c r="J788" s="602"/>
      <c r="K788" s="602"/>
      <c r="L788" s="602"/>
      <c r="M788" s="602"/>
      <c r="N788" s="602"/>
      <c r="O788" s="602"/>
      <c r="P788" s="602"/>
      <c r="Q788" s="602"/>
      <c r="R788" s="602"/>
      <c r="S788" s="602"/>
      <c r="T788" s="602"/>
      <c r="U788" s="602"/>
      <c r="V788" s="602"/>
      <c r="W788" s="602"/>
      <c r="X788" s="602"/>
      <c r="Y788" s="602"/>
      <c r="Z788" s="602"/>
    </row>
    <row r="789" spans="1:26" ht="12.75" customHeight="1" x14ac:dyDescent="0.25">
      <c r="A789" s="602"/>
      <c r="B789" s="602"/>
      <c r="C789" s="602"/>
      <c r="D789" s="602"/>
      <c r="E789" s="602"/>
      <c r="F789" s="602"/>
      <c r="G789" s="602"/>
      <c r="H789" s="602"/>
      <c r="I789" s="602"/>
      <c r="J789" s="602"/>
      <c r="K789" s="602"/>
      <c r="L789" s="602"/>
      <c r="M789" s="602"/>
      <c r="N789" s="602"/>
      <c r="O789" s="602"/>
      <c r="P789" s="602"/>
      <c r="Q789" s="602"/>
      <c r="R789" s="602"/>
      <c r="S789" s="602"/>
      <c r="T789" s="602"/>
      <c r="U789" s="602"/>
      <c r="V789" s="602"/>
      <c r="W789" s="602"/>
      <c r="X789" s="602"/>
      <c r="Y789" s="602"/>
      <c r="Z789" s="602"/>
    </row>
    <row r="790" spans="1:26" ht="12.75" customHeight="1" x14ac:dyDescent="0.25">
      <c r="A790" s="602"/>
      <c r="B790" s="602"/>
      <c r="C790" s="602"/>
      <c r="D790" s="602"/>
      <c r="E790" s="602"/>
      <c r="F790" s="602"/>
      <c r="G790" s="602"/>
      <c r="H790" s="602"/>
      <c r="I790" s="602"/>
      <c r="J790" s="602"/>
      <c r="K790" s="602"/>
      <c r="L790" s="602"/>
      <c r="M790" s="602"/>
      <c r="N790" s="602"/>
      <c r="O790" s="602"/>
      <c r="P790" s="602"/>
      <c r="Q790" s="602"/>
      <c r="R790" s="602"/>
      <c r="S790" s="602"/>
      <c r="T790" s="602"/>
      <c r="U790" s="602"/>
      <c r="V790" s="602"/>
      <c r="W790" s="602"/>
      <c r="X790" s="602"/>
      <c r="Y790" s="602"/>
      <c r="Z790" s="602"/>
    </row>
    <row r="791" spans="1:26" ht="12.75" customHeight="1" x14ac:dyDescent="0.25">
      <c r="A791" s="602"/>
      <c r="B791" s="602"/>
      <c r="C791" s="602"/>
      <c r="D791" s="602"/>
      <c r="E791" s="602"/>
      <c r="F791" s="602"/>
      <c r="G791" s="602"/>
      <c r="H791" s="602"/>
      <c r="I791" s="602"/>
      <c r="J791" s="602"/>
      <c r="K791" s="602"/>
      <c r="L791" s="602"/>
      <c r="M791" s="602"/>
      <c r="N791" s="602"/>
      <c r="O791" s="602"/>
      <c r="P791" s="602"/>
      <c r="Q791" s="602"/>
      <c r="R791" s="602"/>
      <c r="S791" s="602"/>
      <c r="T791" s="602"/>
      <c r="U791" s="602"/>
      <c r="V791" s="602"/>
      <c r="W791" s="602"/>
      <c r="X791" s="602"/>
      <c r="Y791" s="602"/>
      <c r="Z791" s="602"/>
    </row>
    <row r="792" spans="1:26" ht="12.75" customHeight="1" x14ac:dyDescent="0.25">
      <c r="A792" s="602"/>
      <c r="B792" s="602"/>
      <c r="C792" s="602"/>
      <c r="D792" s="602"/>
      <c r="E792" s="602"/>
      <c r="F792" s="602"/>
      <c r="G792" s="602"/>
      <c r="H792" s="602"/>
      <c r="I792" s="602"/>
      <c r="J792" s="602"/>
      <c r="K792" s="602"/>
      <c r="L792" s="602"/>
      <c r="M792" s="602"/>
      <c r="N792" s="602"/>
      <c r="O792" s="602"/>
      <c r="P792" s="602"/>
      <c r="Q792" s="602"/>
      <c r="R792" s="602"/>
      <c r="S792" s="602"/>
      <c r="T792" s="602"/>
      <c r="U792" s="602"/>
      <c r="V792" s="602"/>
      <c r="W792" s="602"/>
      <c r="X792" s="602"/>
      <c r="Y792" s="602"/>
      <c r="Z792" s="602"/>
    </row>
    <row r="793" spans="1:26" ht="12.75" customHeight="1" x14ac:dyDescent="0.25">
      <c r="A793" s="602"/>
      <c r="B793" s="602"/>
      <c r="C793" s="602"/>
      <c r="D793" s="602"/>
      <c r="E793" s="602"/>
      <c r="F793" s="602"/>
      <c r="G793" s="602"/>
      <c r="H793" s="602"/>
      <c r="I793" s="602"/>
      <c r="J793" s="602"/>
      <c r="K793" s="602"/>
      <c r="L793" s="602"/>
      <c r="M793" s="602"/>
      <c r="N793" s="602"/>
      <c r="O793" s="602"/>
      <c r="P793" s="602"/>
      <c r="Q793" s="602"/>
      <c r="R793" s="602"/>
      <c r="S793" s="602"/>
      <c r="T793" s="602"/>
      <c r="U793" s="602"/>
      <c r="V793" s="602"/>
      <c r="W793" s="602"/>
      <c r="X793" s="602"/>
      <c r="Y793" s="602"/>
      <c r="Z793" s="602"/>
    </row>
    <row r="794" spans="1:26" ht="12.75" customHeight="1" x14ac:dyDescent="0.25">
      <c r="A794" s="602"/>
      <c r="B794" s="602"/>
      <c r="C794" s="602"/>
      <c r="D794" s="602"/>
      <c r="E794" s="602"/>
      <c r="F794" s="602"/>
      <c r="G794" s="602"/>
      <c r="H794" s="602"/>
      <c r="I794" s="602"/>
      <c r="J794" s="602"/>
      <c r="K794" s="602"/>
      <c r="L794" s="602"/>
      <c r="M794" s="602"/>
      <c r="N794" s="602"/>
      <c r="O794" s="602"/>
      <c r="P794" s="602"/>
      <c r="Q794" s="602"/>
      <c r="R794" s="602"/>
      <c r="S794" s="602"/>
      <c r="T794" s="602"/>
      <c r="U794" s="602"/>
      <c r="V794" s="602"/>
      <c r="W794" s="602"/>
      <c r="X794" s="602"/>
      <c r="Y794" s="602"/>
      <c r="Z794" s="602"/>
    </row>
    <row r="795" spans="1:26" ht="12.75" customHeight="1" x14ac:dyDescent="0.25">
      <c r="A795" s="602"/>
      <c r="B795" s="602"/>
      <c r="C795" s="602"/>
      <c r="D795" s="602"/>
      <c r="E795" s="602"/>
      <c r="F795" s="602"/>
      <c r="G795" s="602"/>
      <c r="H795" s="602"/>
      <c r="I795" s="602"/>
      <c r="J795" s="602"/>
      <c r="K795" s="602"/>
      <c r="L795" s="602"/>
      <c r="M795" s="602"/>
      <c r="N795" s="602"/>
      <c r="O795" s="602"/>
      <c r="P795" s="602"/>
      <c r="Q795" s="602"/>
      <c r="R795" s="602"/>
      <c r="S795" s="602"/>
      <c r="T795" s="602"/>
      <c r="U795" s="602"/>
      <c r="V795" s="602"/>
      <c r="W795" s="602"/>
      <c r="X795" s="602"/>
      <c r="Y795" s="602"/>
      <c r="Z795" s="602"/>
    </row>
    <row r="796" spans="1:26" ht="12.75" customHeight="1" x14ac:dyDescent="0.25">
      <c r="A796" s="602"/>
      <c r="B796" s="602"/>
      <c r="C796" s="602"/>
      <c r="D796" s="602"/>
      <c r="E796" s="602"/>
      <c r="F796" s="602"/>
      <c r="G796" s="602"/>
      <c r="H796" s="602"/>
      <c r="I796" s="602"/>
      <c r="J796" s="602"/>
      <c r="K796" s="602"/>
      <c r="L796" s="602"/>
      <c r="M796" s="602"/>
      <c r="N796" s="602"/>
      <c r="O796" s="602"/>
      <c r="P796" s="602"/>
      <c r="Q796" s="602"/>
      <c r="R796" s="602"/>
      <c r="S796" s="602"/>
      <c r="T796" s="602"/>
      <c r="U796" s="602"/>
      <c r="V796" s="602"/>
      <c r="W796" s="602"/>
      <c r="X796" s="602"/>
      <c r="Y796" s="602"/>
      <c r="Z796" s="602"/>
    </row>
    <row r="797" spans="1:26" ht="12.75" customHeight="1" x14ac:dyDescent="0.25">
      <c r="A797" s="602"/>
      <c r="B797" s="602"/>
      <c r="C797" s="602"/>
      <c r="D797" s="602"/>
      <c r="E797" s="602"/>
      <c r="F797" s="602"/>
      <c r="G797" s="602"/>
      <c r="H797" s="602"/>
      <c r="I797" s="602"/>
      <c r="J797" s="602"/>
      <c r="K797" s="602"/>
      <c r="L797" s="602"/>
      <c r="M797" s="602"/>
      <c r="N797" s="602"/>
      <c r="O797" s="602"/>
      <c r="P797" s="602"/>
      <c r="Q797" s="602"/>
      <c r="R797" s="602"/>
      <c r="S797" s="602"/>
      <c r="T797" s="602"/>
      <c r="U797" s="602"/>
      <c r="V797" s="602"/>
      <c r="W797" s="602"/>
      <c r="X797" s="602"/>
      <c r="Y797" s="602"/>
      <c r="Z797" s="602"/>
    </row>
    <row r="798" spans="1:26" ht="12.75" customHeight="1" x14ac:dyDescent="0.25">
      <c r="A798" s="602"/>
      <c r="B798" s="602"/>
      <c r="C798" s="602"/>
      <c r="D798" s="602"/>
      <c r="E798" s="602"/>
      <c r="F798" s="602"/>
      <c r="G798" s="602"/>
      <c r="H798" s="602"/>
      <c r="I798" s="602"/>
      <c r="J798" s="602"/>
      <c r="K798" s="602"/>
      <c r="L798" s="602"/>
      <c r="M798" s="602"/>
      <c r="N798" s="602"/>
      <c r="O798" s="602"/>
      <c r="P798" s="602"/>
      <c r="Q798" s="602"/>
      <c r="R798" s="602"/>
      <c r="S798" s="602"/>
      <c r="T798" s="602"/>
      <c r="U798" s="602"/>
      <c r="V798" s="602"/>
      <c r="W798" s="602"/>
      <c r="X798" s="602"/>
      <c r="Y798" s="602"/>
      <c r="Z798" s="602"/>
    </row>
    <row r="799" spans="1:26" ht="12.75" customHeight="1" x14ac:dyDescent="0.25">
      <c r="A799" s="602"/>
      <c r="B799" s="602"/>
      <c r="C799" s="602"/>
      <c r="D799" s="602"/>
      <c r="E799" s="602"/>
      <c r="F799" s="602"/>
      <c r="G799" s="602"/>
      <c r="H799" s="602"/>
      <c r="I799" s="602"/>
      <c r="J799" s="602"/>
      <c r="K799" s="602"/>
      <c r="L799" s="602"/>
      <c r="M799" s="602"/>
      <c r="N799" s="602"/>
      <c r="O799" s="602"/>
      <c r="P799" s="602"/>
      <c r="Q799" s="602"/>
      <c r="R799" s="602"/>
      <c r="S799" s="602"/>
      <c r="T799" s="602"/>
      <c r="U799" s="602"/>
      <c r="V799" s="602"/>
      <c r="W799" s="602"/>
      <c r="X799" s="602"/>
      <c r="Y799" s="602"/>
      <c r="Z799" s="602"/>
    </row>
    <row r="800" spans="1:26" ht="12.75" customHeight="1" x14ac:dyDescent="0.25">
      <c r="A800" s="602"/>
      <c r="B800" s="602"/>
      <c r="C800" s="602"/>
      <c r="D800" s="602"/>
      <c r="E800" s="602"/>
      <c r="F800" s="602"/>
      <c r="G800" s="602"/>
      <c r="H800" s="602"/>
      <c r="I800" s="602"/>
      <c r="J800" s="602"/>
      <c r="K800" s="602"/>
      <c r="L800" s="602"/>
      <c r="M800" s="602"/>
      <c r="N800" s="602"/>
      <c r="O800" s="602"/>
      <c r="P800" s="602"/>
      <c r="Q800" s="602"/>
      <c r="R800" s="602"/>
      <c r="S800" s="602"/>
      <c r="T800" s="602"/>
      <c r="U800" s="602"/>
      <c r="V800" s="602"/>
      <c r="W800" s="602"/>
      <c r="X800" s="602"/>
      <c r="Y800" s="602"/>
      <c r="Z800" s="602"/>
    </row>
    <row r="801" spans="1:26" ht="12.75" customHeight="1" x14ac:dyDescent="0.25">
      <c r="A801" s="602"/>
      <c r="B801" s="602"/>
      <c r="C801" s="602"/>
      <c r="D801" s="602"/>
      <c r="E801" s="602"/>
      <c r="F801" s="602"/>
      <c r="G801" s="602"/>
      <c r="H801" s="602"/>
      <c r="I801" s="602"/>
      <c r="J801" s="602"/>
      <c r="K801" s="602"/>
      <c r="L801" s="602"/>
      <c r="M801" s="602"/>
      <c r="N801" s="602"/>
      <c r="O801" s="602"/>
      <c r="P801" s="602"/>
      <c r="Q801" s="602"/>
      <c r="R801" s="602"/>
      <c r="S801" s="602"/>
      <c r="T801" s="602"/>
      <c r="U801" s="602"/>
      <c r="V801" s="602"/>
      <c r="W801" s="602"/>
      <c r="X801" s="602"/>
      <c r="Y801" s="602"/>
      <c r="Z801" s="602"/>
    </row>
    <row r="802" spans="1:26" ht="12.75" customHeight="1" x14ac:dyDescent="0.25">
      <c r="A802" s="602"/>
      <c r="B802" s="602"/>
      <c r="C802" s="602"/>
      <c r="D802" s="602"/>
      <c r="E802" s="602"/>
      <c r="F802" s="602"/>
      <c r="G802" s="602"/>
      <c r="H802" s="602"/>
      <c r="I802" s="602"/>
      <c r="J802" s="602"/>
      <c r="K802" s="602"/>
      <c r="L802" s="602"/>
      <c r="M802" s="602"/>
      <c r="N802" s="602"/>
      <c r="O802" s="602"/>
      <c r="P802" s="602"/>
      <c r="Q802" s="602"/>
      <c r="R802" s="602"/>
      <c r="S802" s="602"/>
      <c r="T802" s="602"/>
      <c r="U802" s="602"/>
      <c r="V802" s="602"/>
      <c r="W802" s="602"/>
      <c r="X802" s="602"/>
      <c r="Y802" s="602"/>
      <c r="Z802" s="602"/>
    </row>
    <row r="803" spans="1:26" ht="12.75" customHeight="1" x14ac:dyDescent="0.25">
      <c r="A803" s="602"/>
      <c r="B803" s="602"/>
      <c r="C803" s="602"/>
      <c r="D803" s="602"/>
      <c r="E803" s="602"/>
      <c r="F803" s="602"/>
      <c r="G803" s="602"/>
      <c r="H803" s="602"/>
      <c r="I803" s="602"/>
      <c r="J803" s="602"/>
      <c r="K803" s="602"/>
      <c r="L803" s="602"/>
      <c r="M803" s="602"/>
      <c r="N803" s="602"/>
      <c r="O803" s="602"/>
      <c r="P803" s="602"/>
      <c r="Q803" s="602"/>
      <c r="R803" s="602"/>
      <c r="S803" s="602"/>
      <c r="T803" s="602"/>
      <c r="U803" s="602"/>
      <c r="V803" s="602"/>
      <c r="W803" s="602"/>
      <c r="X803" s="602"/>
      <c r="Y803" s="602"/>
      <c r="Z803" s="602"/>
    </row>
    <row r="804" spans="1:26" ht="12.75" customHeight="1" x14ac:dyDescent="0.25">
      <c r="A804" s="602"/>
      <c r="B804" s="602"/>
      <c r="C804" s="602"/>
      <c r="D804" s="602"/>
      <c r="E804" s="602"/>
      <c r="F804" s="602"/>
      <c r="G804" s="602"/>
      <c r="H804" s="602"/>
      <c r="I804" s="602"/>
      <c r="J804" s="602"/>
      <c r="K804" s="602"/>
      <c r="L804" s="602"/>
      <c r="M804" s="602"/>
      <c r="N804" s="602"/>
      <c r="O804" s="602"/>
      <c r="P804" s="602"/>
      <c r="Q804" s="602"/>
      <c r="R804" s="602"/>
      <c r="S804" s="602"/>
      <c r="T804" s="602"/>
      <c r="U804" s="602"/>
      <c r="V804" s="602"/>
      <c r="W804" s="602"/>
      <c r="X804" s="602"/>
      <c r="Y804" s="602"/>
      <c r="Z804" s="602"/>
    </row>
    <row r="805" spans="1:26" ht="12.75" customHeight="1" x14ac:dyDescent="0.25">
      <c r="A805" s="602"/>
      <c r="B805" s="602"/>
      <c r="C805" s="602"/>
      <c r="D805" s="602"/>
      <c r="E805" s="602"/>
      <c r="F805" s="602"/>
      <c r="G805" s="602"/>
      <c r="H805" s="602"/>
      <c r="I805" s="602"/>
      <c r="J805" s="602"/>
      <c r="K805" s="602"/>
      <c r="L805" s="602"/>
      <c r="M805" s="602"/>
      <c r="N805" s="602"/>
      <c r="O805" s="602"/>
      <c r="P805" s="602"/>
      <c r="Q805" s="602"/>
      <c r="R805" s="602"/>
      <c r="S805" s="602"/>
      <c r="T805" s="602"/>
      <c r="U805" s="602"/>
      <c r="V805" s="602"/>
      <c r="W805" s="602"/>
      <c r="X805" s="602"/>
      <c r="Y805" s="602"/>
      <c r="Z805" s="602"/>
    </row>
    <row r="806" spans="1:26" ht="12.75" customHeight="1" x14ac:dyDescent="0.25">
      <c r="A806" s="602"/>
      <c r="B806" s="602"/>
      <c r="C806" s="602"/>
      <c r="D806" s="602"/>
      <c r="E806" s="602"/>
      <c r="F806" s="602"/>
      <c r="G806" s="602"/>
      <c r="H806" s="602"/>
      <c r="I806" s="602"/>
      <c r="J806" s="602"/>
      <c r="K806" s="602"/>
      <c r="L806" s="602"/>
      <c r="M806" s="602"/>
      <c r="N806" s="602"/>
      <c r="O806" s="602"/>
      <c r="P806" s="602"/>
      <c r="Q806" s="602"/>
      <c r="R806" s="602"/>
      <c r="S806" s="602"/>
      <c r="T806" s="602"/>
      <c r="U806" s="602"/>
      <c r="V806" s="602"/>
      <c r="W806" s="602"/>
      <c r="X806" s="602"/>
      <c r="Y806" s="602"/>
      <c r="Z806" s="602"/>
    </row>
    <row r="807" spans="1:26" ht="12.75" customHeight="1" x14ac:dyDescent="0.25">
      <c r="A807" s="602"/>
      <c r="B807" s="602"/>
      <c r="C807" s="602"/>
      <c r="D807" s="602"/>
      <c r="E807" s="602"/>
      <c r="F807" s="602"/>
      <c r="G807" s="602"/>
      <c r="H807" s="602"/>
      <c r="I807" s="602"/>
      <c r="J807" s="602"/>
      <c r="K807" s="602"/>
      <c r="L807" s="602"/>
      <c r="M807" s="602"/>
      <c r="N807" s="602"/>
      <c r="O807" s="602"/>
      <c r="P807" s="602"/>
      <c r="Q807" s="602"/>
      <c r="R807" s="602"/>
      <c r="S807" s="602"/>
      <c r="T807" s="602"/>
      <c r="U807" s="602"/>
      <c r="V807" s="602"/>
      <c r="W807" s="602"/>
      <c r="X807" s="602"/>
      <c r="Y807" s="602"/>
      <c r="Z807" s="602"/>
    </row>
    <row r="808" spans="1:26" ht="12.75" customHeight="1" x14ac:dyDescent="0.25">
      <c r="A808" s="602"/>
      <c r="B808" s="602"/>
      <c r="C808" s="602"/>
      <c r="D808" s="602"/>
      <c r="E808" s="602"/>
      <c r="F808" s="602"/>
      <c r="G808" s="602"/>
      <c r="H808" s="602"/>
      <c r="I808" s="602"/>
      <c r="J808" s="602"/>
      <c r="K808" s="602"/>
      <c r="L808" s="602"/>
      <c r="M808" s="602"/>
      <c r="N808" s="602"/>
      <c r="O808" s="602"/>
      <c r="P808" s="602"/>
      <c r="Q808" s="602"/>
      <c r="R808" s="602"/>
      <c r="S808" s="602"/>
      <c r="T808" s="602"/>
      <c r="U808" s="602"/>
      <c r="V808" s="602"/>
      <c r="W808" s="602"/>
      <c r="X808" s="602"/>
      <c r="Y808" s="602"/>
      <c r="Z808" s="602"/>
    </row>
    <row r="809" spans="1:26" ht="12.75" customHeight="1" x14ac:dyDescent="0.25">
      <c r="A809" s="602"/>
      <c r="B809" s="602"/>
      <c r="C809" s="602"/>
      <c r="D809" s="602"/>
      <c r="E809" s="602"/>
      <c r="F809" s="602"/>
      <c r="G809" s="602"/>
      <c r="H809" s="602"/>
      <c r="I809" s="602"/>
      <c r="J809" s="602"/>
      <c r="K809" s="602"/>
      <c r="L809" s="602"/>
      <c r="M809" s="602"/>
      <c r="N809" s="602"/>
      <c r="O809" s="602"/>
      <c r="P809" s="602"/>
      <c r="Q809" s="602"/>
      <c r="R809" s="602"/>
      <c r="S809" s="602"/>
      <c r="T809" s="602"/>
      <c r="U809" s="602"/>
      <c r="V809" s="602"/>
      <c r="W809" s="602"/>
      <c r="X809" s="602"/>
      <c r="Y809" s="602"/>
      <c r="Z809" s="602"/>
    </row>
    <row r="810" spans="1:26" ht="12.75" customHeight="1" x14ac:dyDescent="0.25">
      <c r="A810" s="602"/>
      <c r="B810" s="602"/>
      <c r="C810" s="602"/>
      <c r="D810" s="602"/>
      <c r="E810" s="602"/>
      <c r="F810" s="602"/>
      <c r="G810" s="602"/>
      <c r="H810" s="602"/>
      <c r="I810" s="602"/>
      <c r="J810" s="602"/>
      <c r="K810" s="602"/>
      <c r="L810" s="602"/>
      <c r="M810" s="602"/>
      <c r="N810" s="602"/>
      <c r="O810" s="602"/>
      <c r="P810" s="602"/>
      <c r="Q810" s="602"/>
      <c r="R810" s="602"/>
      <c r="S810" s="602"/>
      <c r="T810" s="602"/>
      <c r="U810" s="602"/>
      <c r="V810" s="602"/>
      <c r="W810" s="602"/>
      <c r="X810" s="602"/>
      <c r="Y810" s="602"/>
      <c r="Z810" s="602"/>
    </row>
    <row r="811" spans="1:26" ht="12.75" customHeight="1" x14ac:dyDescent="0.25">
      <c r="A811" s="602"/>
      <c r="B811" s="602"/>
      <c r="C811" s="602"/>
      <c r="D811" s="602"/>
      <c r="E811" s="602"/>
      <c r="F811" s="602"/>
      <c r="G811" s="602"/>
      <c r="H811" s="602"/>
      <c r="I811" s="602"/>
      <c r="J811" s="602"/>
      <c r="K811" s="602"/>
      <c r="L811" s="602"/>
      <c r="M811" s="602"/>
      <c r="N811" s="602"/>
      <c r="O811" s="602"/>
      <c r="P811" s="602"/>
      <c r="Q811" s="602"/>
      <c r="R811" s="602"/>
      <c r="S811" s="602"/>
      <c r="T811" s="602"/>
      <c r="U811" s="602"/>
      <c r="V811" s="602"/>
      <c r="W811" s="602"/>
      <c r="X811" s="602"/>
      <c r="Y811" s="602"/>
      <c r="Z811" s="602"/>
    </row>
    <row r="812" spans="1:26" ht="12.75" customHeight="1" x14ac:dyDescent="0.25">
      <c r="A812" s="602"/>
      <c r="B812" s="602"/>
      <c r="C812" s="602"/>
      <c r="D812" s="602"/>
      <c r="E812" s="602"/>
      <c r="F812" s="602"/>
      <c r="G812" s="602"/>
      <c r="H812" s="602"/>
      <c r="I812" s="602"/>
      <c r="J812" s="602"/>
      <c r="K812" s="602"/>
      <c r="L812" s="602"/>
      <c r="M812" s="602"/>
      <c r="N812" s="602"/>
      <c r="O812" s="602"/>
      <c r="P812" s="602"/>
      <c r="Q812" s="602"/>
      <c r="R812" s="602"/>
      <c r="S812" s="602"/>
      <c r="T812" s="602"/>
      <c r="U812" s="602"/>
      <c r="V812" s="602"/>
      <c r="W812" s="602"/>
      <c r="X812" s="602"/>
      <c r="Y812" s="602"/>
      <c r="Z812" s="602"/>
    </row>
    <row r="813" spans="1:26" ht="12.75" customHeight="1" x14ac:dyDescent="0.25">
      <c r="A813" s="602"/>
      <c r="B813" s="602"/>
      <c r="C813" s="602"/>
      <c r="D813" s="602"/>
      <c r="E813" s="602"/>
      <c r="F813" s="602"/>
      <c r="G813" s="602"/>
      <c r="H813" s="602"/>
      <c r="I813" s="602"/>
      <c r="J813" s="602"/>
      <c r="K813" s="602"/>
      <c r="L813" s="602"/>
      <c r="M813" s="602"/>
      <c r="N813" s="602"/>
      <c r="O813" s="602"/>
      <c r="P813" s="602"/>
      <c r="Q813" s="602"/>
      <c r="R813" s="602"/>
      <c r="S813" s="602"/>
      <c r="T813" s="602"/>
      <c r="U813" s="602"/>
      <c r="V813" s="602"/>
      <c r="W813" s="602"/>
      <c r="X813" s="602"/>
      <c r="Y813" s="602"/>
      <c r="Z813" s="602"/>
    </row>
    <row r="814" spans="1:26" ht="12.75" customHeight="1" x14ac:dyDescent="0.25">
      <c r="A814" s="602"/>
      <c r="B814" s="602"/>
      <c r="C814" s="602"/>
      <c r="D814" s="602"/>
      <c r="E814" s="602"/>
      <c r="F814" s="602"/>
      <c r="G814" s="602"/>
      <c r="H814" s="602"/>
      <c r="I814" s="602"/>
      <c r="J814" s="602"/>
      <c r="K814" s="602"/>
      <c r="L814" s="602"/>
      <c r="M814" s="602"/>
      <c r="N814" s="602"/>
      <c r="O814" s="602"/>
      <c r="P814" s="602"/>
      <c r="Q814" s="602"/>
      <c r="R814" s="602"/>
      <c r="S814" s="602"/>
      <c r="T814" s="602"/>
      <c r="U814" s="602"/>
      <c r="V814" s="602"/>
      <c r="W814" s="602"/>
      <c r="X814" s="602"/>
      <c r="Y814" s="602"/>
      <c r="Z814" s="602"/>
    </row>
    <row r="815" spans="1:26" ht="12.75" customHeight="1" x14ac:dyDescent="0.25">
      <c r="A815" s="602"/>
      <c r="B815" s="602"/>
      <c r="C815" s="602"/>
      <c r="D815" s="602"/>
      <c r="E815" s="602"/>
      <c r="F815" s="602"/>
      <c r="G815" s="602"/>
      <c r="H815" s="602"/>
      <c r="I815" s="602"/>
      <c r="J815" s="602"/>
      <c r="K815" s="602"/>
      <c r="L815" s="602"/>
      <c r="M815" s="602"/>
      <c r="N815" s="602"/>
      <c r="O815" s="602"/>
      <c r="P815" s="602"/>
      <c r="Q815" s="602"/>
      <c r="R815" s="602"/>
      <c r="S815" s="602"/>
      <c r="T815" s="602"/>
      <c r="U815" s="602"/>
      <c r="V815" s="602"/>
      <c r="W815" s="602"/>
      <c r="X815" s="602"/>
      <c r="Y815" s="602"/>
      <c r="Z815" s="602"/>
    </row>
    <row r="816" spans="1:26" ht="12.75" customHeight="1" x14ac:dyDescent="0.25">
      <c r="A816" s="602"/>
      <c r="B816" s="602"/>
      <c r="C816" s="602"/>
      <c r="D816" s="602"/>
      <c r="E816" s="602"/>
      <c r="F816" s="602"/>
      <c r="G816" s="602"/>
      <c r="H816" s="602"/>
      <c r="I816" s="602"/>
      <c r="J816" s="602"/>
      <c r="K816" s="602"/>
      <c r="L816" s="602"/>
      <c r="M816" s="602"/>
      <c r="N816" s="602"/>
      <c r="O816" s="602"/>
      <c r="P816" s="602"/>
      <c r="Q816" s="602"/>
      <c r="R816" s="602"/>
      <c r="S816" s="602"/>
      <c r="T816" s="602"/>
      <c r="U816" s="602"/>
      <c r="V816" s="602"/>
      <c r="W816" s="602"/>
      <c r="X816" s="602"/>
      <c r="Y816" s="602"/>
      <c r="Z816" s="602"/>
    </row>
    <row r="817" spans="1:26" ht="12.75" customHeight="1" x14ac:dyDescent="0.25">
      <c r="A817" s="602"/>
      <c r="B817" s="602"/>
      <c r="C817" s="602"/>
      <c r="D817" s="602"/>
      <c r="E817" s="602"/>
      <c r="F817" s="602"/>
      <c r="G817" s="602"/>
      <c r="H817" s="602"/>
      <c r="I817" s="602"/>
      <c r="J817" s="602"/>
      <c r="K817" s="602"/>
      <c r="L817" s="602"/>
      <c r="M817" s="602"/>
      <c r="N817" s="602"/>
      <c r="O817" s="602"/>
      <c r="P817" s="602"/>
      <c r="Q817" s="602"/>
      <c r="R817" s="602"/>
      <c r="S817" s="602"/>
      <c r="T817" s="602"/>
      <c r="U817" s="602"/>
      <c r="V817" s="602"/>
      <c r="W817" s="602"/>
      <c r="X817" s="602"/>
      <c r="Y817" s="602"/>
      <c r="Z817" s="602"/>
    </row>
    <row r="818" spans="1:26" ht="12.75" customHeight="1" x14ac:dyDescent="0.25">
      <c r="A818" s="602"/>
      <c r="B818" s="602"/>
      <c r="C818" s="602"/>
      <c r="D818" s="602"/>
      <c r="E818" s="602"/>
      <c r="F818" s="602"/>
      <c r="G818" s="602"/>
      <c r="H818" s="602"/>
      <c r="I818" s="602"/>
      <c r="J818" s="602"/>
      <c r="K818" s="602"/>
      <c r="L818" s="602"/>
      <c r="M818" s="602"/>
      <c r="N818" s="602"/>
      <c r="O818" s="602"/>
      <c r="P818" s="602"/>
      <c r="Q818" s="602"/>
      <c r="R818" s="602"/>
      <c r="S818" s="602"/>
      <c r="T818" s="602"/>
      <c r="U818" s="602"/>
      <c r="V818" s="602"/>
      <c r="W818" s="602"/>
      <c r="X818" s="602"/>
      <c r="Y818" s="602"/>
      <c r="Z818" s="602"/>
    </row>
    <row r="819" spans="1:26" ht="12.75" customHeight="1" x14ac:dyDescent="0.25">
      <c r="A819" s="602"/>
      <c r="B819" s="602"/>
      <c r="C819" s="602"/>
      <c r="D819" s="602"/>
      <c r="E819" s="602"/>
      <c r="F819" s="602"/>
      <c r="G819" s="602"/>
      <c r="H819" s="602"/>
      <c r="I819" s="602"/>
      <c r="J819" s="602"/>
      <c r="K819" s="602"/>
      <c r="L819" s="602"/>
      <c r="M819" s="602"/>
      <c r="N819" s="602"/>
      <c r="O819" s="602"/>
      <c r="P819" s="602"/>
      <c r="Q819" s="602"/>
      <c r="R819" s="602"/>
      <c r="S819" s="602"/>
      <c r="T819" s="602"/>
      <c r="U819" s="602"/>
      <c r="V819" s="602"/>
      <c r="W819" s="602"/>
      <c r="X819" s="602"/>
      <c r="Y819" s="602"/>
      <c r="Z819" s="602"/>
    </row>
    <row r="820" spans="1:26" ht="12.75" customHeight="1" x14ac:dyDescent="0.25">
      <c r="A820" s="602"/>
      <c r="B820" s="602"/>
      <c r="C820" s="602"/>
      <c r="D820" s="602"/>
      <c r="E820" s="602"/>
      <c r="F820" s="602"/>
      <c r="G820" s="602"/>
      <c r="H820" s="602"/>
      <c r="I820" s="602"/>
      <c r="J820" s="602"/>
      <c r="K820" s="602"/>
      <c r="L820" s="602"/>
      <c r="M820" s="602"/>
      <c r="N820" s="602"/>
      <c r="O820" s="602"/>
      <c r="P820" s="602"/>
      <c r="Q820" s="602"/>
      <c r="R820" s="602"/>
      <c r="S820" s="602"/>
      <c r="T820" s="602"/>
      <c r="U820" s="602"/>
      <c r="V820" s="602"/>
      <c r="W820" s="602"/>
      <c r="X820" s="602"/>
      <c r="Y820" s="602"/>
      <c r="Z820" s="602"/>
    </row>
    <row r="821" spans="1:26" ht="12.75" customHeight="1" x14ac:dyDescent="0.25">
      <c r="A821" s="602"/>
      <c r="B821" s="602"/>
      <c r="C821" s="602"/>
      <c r="D821" s="602"/>
      <c r="E821" s="602"/>
      <c r="F821" s="602"/>
      <c r="G821" s="602"/>
      <c r="H821" s="602"/>
      <c r="I821" s="602"/>
      <c r="J821" s="602"/>
      <c r="K821" s="602"/>
      <c r="L821" s="602"/>
      <c r="M821" s="602"/>
      <c r="N821" s="602"/>
      <c r="O821" s="602"/>
      <c r="P821" s="602"/>
      <c r="Q821" s="602"/>
      <c r="R821" s="602"/>
      <c r="S821" s="602"/>
      <c r="T821" s="602"/>
      <c r="U821" s="602"/>
      <c r="V821" s="602"/>
      <c r="W821" s="602"/>
      <c r="X821" s="602"/>
      <c r="Y821" s="602"/>
      <c r="Z821" s="602"/>
    </row>
    <row r="822" spans="1:26" ht="12.75" customHeight="1" x14ac:dyDescent="0.25">
      <c r="A822" s="602"/>
      <c r="B822" s="602"/>
      <c r="C822" s="602"/>
      <c r="D822" s="602"/>
      <c r="E822" s="602"/>
      <c r="F822" s="602"/>
      <c r="G822" s="602"/>
      <c r="H822" s="602"/>
      <c r="I822" s="602"/>
      <c r="J822" s="602"/>
      <c r="K822" s="602"/>
      <c r="L822" s="602"/>
      <c r="M822" s="602"/>
      <c r="N822" s="602"/>
      <c r="O822" s="602"/>
      <c r="P822" s="602"/>
      <c r="Q822" s="602"/>
      <c r="R822" s="602"/>
      <c r="S822" s="602"/>
      <c r="T822" s="602"/>
      <c r="U822" s="602"/>
      <c r="V822" s="602"/>
      <c r="W822" s="602"/>
      <c r="X822" s="602"/>
      <c r="Y822" s="602"/>
      <c r="Z822" s="602"/>
    </row>
    <row r="823" spans="1:26" ht="12.75" customHeight="1" x14ac:dyDescent="0.25">
      <c r="A823" s="602"/>
      <c r="B823" s="602"/>
      <c r="C823" s="602"/>
      <c r="D823" s="602"/>
      <c r="E823" s="602"/>
      <c r="F823" s="602"/>
      <c r="G823" s="602"/>
      <c r="H823" s="602"/>
      <c r="I823" s="602"/>
      <c r="J823" s="602"/>
      <c r="K823" s="602"/>
      <c r="L823" s="602"/>
      <c r="M823" s="602"/>
      <c r="N823" s="602"/>
      <c r="O823" s="602"/>
      <c r="P823" s="602"/>
      <c r="Q823" s="602"/>
      <c r="R823" s="602"/>
      <c r="S823" s="602"/>
      <c r="T823" s="602"/>
      <c r="U823" s="602"/>
      <c r="V823" s="602"/>
      <c r="W823" s="602"/>
      <c r="X823" s="602"/>
      <c r="Y823" s="602"/>
      <c r="Z823" s="602"/>
    </row>
    <row r="824" spans="1:26" ht="12.75" customHeight="1" x14ac:dyDescent="0.25">
      <c r="A824" s="602"/>
      <c r="B824" s="602"/>
      <c r="C824" s="602"/>
      <c r="D824" s="602"/>
      <c r="E824" s="602"/>
      <c r="F824" s="602"/>
      <c r="G824" s="602"/>
      <c r="H824" s="602"/>
      <c r="I824" s="602"/>
      <c r="J824" s="602"/>
      <c r="K824" s="602"/>
      <c r="L824" s="602"/>
      <c r="M824" s="602"/>
      <c r="N824" s="602"/>
      <c r="O824" s="602"/>
      <c r="P824" s="602"/>
      <c r="Q824" s="602"/>
      <c r="R824" s="602"/>
      <c r="S824" s="602"/>
      <c r="T824" s="602"/>
      <c r="U824" s="602"/>
      <c r="V824" s="602"/>
      <c r="W824" s="602"/>
      <c r="X824" s="602"/>
      <c r="Y824" s="602"/>
      <c r="Z824" s="602"/>
    </row>
    <row r="825" spans="1:26" ht="12.75" customHeight="1" x14ac:dyDescent="0.25">
      <c r="A825" s="602"/>
      <c r="B825" s="602"/>
      <c r="C825" s="602"/>
      <c r="D825" s="602"/>
      <c r="E825" s="602"/>
      <c r="F825" s="602"/>
      <c r="G825" s="602"/>
      <c r="H825" s="602"/>
      <c r="I825" s="602"/>
      <c r="J825" s="602"/>
      <c r="K825" s="602"/>
      <c r="L825" s="602"/>
      <c r="M825" s="602"/>
      <c r="N825" s="602"/>
      <c r="O825" s="602"/>
      <c r="P825" s="602"/>
      <c r="Q825" s="602"/>
      <c r="R825" s="602"/>
      <c r="S825" s="602"/>
      <c r="T825" s="602"/>
      <c r="U825" s="602"/>
      <c r="V825" s="602"/>
      <c r="W825" s="602"/>
      <c r="X825" s="602"/>
      <c r="Y825" s="602"/>
      <c r="Z825" s="602"/>
    </row>
    <row r="826" spans="1:26" ht="12.75" customHeight="1" x14ac:dyDescent="0.25">
      <c r="A826" s="602"/>
      <c r="B826" s="602"/>
      <c r="C826" s="602"/>
      <c r="D826" s="602"/>
      <c r="E826" s="602"/>
      <c r="F826" s="602"/>
      <c r="G826" s="602"/>
      <c r="H826" s="602"/>
      <c r="I826" s="602"/>
      <c r="J826" s="602"/>
      <c r="K826" s="602"/>
      <c r="L826" s="602"/>
      <c r="M826" s="602"/>
      <c r="N826" s="602"/>
      <c r="O826" s="602"/>
      <c r="P826" s="602"/>
      <c r="Q826" s="602"/>
      <c r="R826" s="602"/>
      <c r="S826" s="602"/>
      <c r="T826" s="602"/>
      <c r="U826" s="602"/>
      <c r="V826" s="602"/>
      <c r="W826" s="602"/>
      <c r="X826" s="602"/>
      <c r="Y826" s="602"/>
      <c r="Z826" s="602"/>
    </row>
    <row r="827" spans="1:26" ht="12.75" customHeight="1" x14ac:dyDescent="0.25">
      <c r="A827" s="602"/>
      <c r="B827" s="602"/>
      <c r="C827" s="602"/>
      <c r="D827" s="602"/>
      <c r="E827" s="602"/>
      <c r="F827" s="602"/>
      <c r="G827" s="602"/>
      <c r="H827" s="602"/>
      <c r="I827" s="602"/>
      <c r="J827" s="602"/>
      <c r="K827" s="602"/>
      <c r="L827" s="602"/>
      <c r="M827" s="602"/>
      <c r="N827" s="602"/>
      <c r="O827" s="602"/>
      <c r="P827" s="602"/>
      <c r="Q827" s="602"/>
      <c r="R827" s="602"/>
      <c r="S827" s="602"/>
      <c r="T827" s="602"/>
      <c r="U827" s="602"/>
      <c r="V827" s="602"/>
      <c r="W827" s="602"/>
      <c r="X827" s="602"/>
      <c r="Y827" s="602"/>
      <c r="Z827" s="602"/>
    </row>
    <row r="828" spans="1:26" ht="12.75" customHeight="1" x14ac:dyDescent="0.25">
      <c r="A828" s="602"/>
      <c r="B828" s="602"/>
      <c r="C828" s="602"/>
      <c r="D828" s="602"/>
      <c r="E828" s="602"/>
      <c r="F828" s="602"/>
      <c r="G828" s="602"/>
      <c r="H828" s="602"/>
      <c r="I828" s="602"/>
      <c r="J828" s="602"/>
      <c r="K828" s="602"/>
      <c r="L828" s="602"/>
      <c r="M828" s="602"/>
      <c r="N828" s="602"/>
      <c r="O828" s="602"/>
      <c r="P828" s="602"/>
      <c r="Q828" s="602"/>
      <c r="R828" s="602"/>
      <c r="S828" s="602"/>
      <c r="T828" s="602"/>
      <c r="U828" s="602"/>
      <c r="V828" s="602"/>
      <c r="W828" s="602"/>
      <c r="X828" s="602"/>
      <c r="Y828" s="602"/>
      <c r="Z828" s="602"/>
    </row>
    <row r="829" spans="1:26" ht="12.75" customHeight="1" x14ac:dyDescent="0.25">
      <c r="A829" s="602"/>
      <c r="B829" s="602"/>
      <c r="C829" s="602"/>
      <c r="D829" s="602"/>
      <c r="E829" s="602"/>
      <c r="F829" s="602"/>
      <c r="G829" s="602"/>
      <c r="H829" s="602"/>
      <c r="I829" s="602"/>
      <c r="J829" s="602"/>
      <c r="K829" s="602"/>
      <c r="L829" s="602"/>
      <c r="M829" s="602"/>
      <c r="N829" s="602"/>
      <c r="O829" s="602"/>
      <c r="P829" s="602"/>
      <c r="Q829" s="602"/>
      <c r="R829" s="602"/>
      <c r="S829" s="602"/>
      <c r="T829" s="602"/>
      <c r="U829" s="602"/>
      <c r="V829" s="602"/>
      <c r="W829" s="602"/>
      <c r="X829" s="602"/>
      <c r="Y829" s="602"/>
      <c r="Z829" s="602"/>
    </row>
    <row r="830" spans="1:26" ht="12.75" customHeight="1" x14ac:dyDescent="0.25">
      <c r="A830" s="602"/>
      <c r="B830" s="602"/>
      <c r="C830" s="602"/>
      <c r="D830" s="602"/>
      <c r="E830" s="602"/>
      <c r="F830" s="602"/>
      <c r="G830" s="602"/>
      <c r="H830" s="602"/>
      <c r="I830" s="602"/>
      <c r="J830" s="602"/>
      <c r="K830" s="602"/>
      <c r="L830" s="602"/>
      <c r="M830" s="602"/>
      <c r="N830" s="602"/>
      <c r="O830" s="602"/>
      <c r="P830" s="602"/>
      <c r="Q830" s="602"/>
      <c r="R830" s="602"/>
      <c r="S830" s="602"/>
      <c r="T830" s="602"/>
      <c r="U830" s="602"/>
      <c r="V830" s="602"/>
      <c r="W830" s="602"/>
      <c r="X830" s="602"/>
      <c r="Y830" s="602"/>
      <c r="Z830" s="602"/>
    </row>
    <row r="831" spans="1:26" ht="12.75" customHeight="1" x14ac:dyDescent="0.25">
      <c r="A831" s="602"/>
      <c r="B831" s="602"/>
      <c r="C831" s="602"/>
      <c r="D831" s="602"/>
      <c r="E831" s="602"/>
      <c r="F831" s="602"/>
      <c r="G831" s="602"/>
      <c r="H831" s="602"/>
      <c r="I831" s="602"/>
      <c r="J831" s="602"/>
      <c r="K831" s="602"/>
      <c r="L831" s="602"/>
      <c r="M831" s="602"/>
      <c r="N831" s="602"/>
      <c r="O831" s="602"/>
      <c r="P831" s="602"/>
      <c r="Q831" s="602"/>
      <c r="R831" s="602"/>
      <c r="S831" s="602"/>
      <c r="T831" s="602"/>
      <c r="U831" s="602"/>
      <c r="V831" s="602"/>
      <c r="W831" s="602"/>
      <c r="X831" s="602"/>
      <c r="Y831" s="602"/>
      <c r="Z831" s="602"/>
    </row>
    <row r="832" spans="1:26" ht="12.75" customHeight="1" x14ac:dyDescent="0.25">
      <c r="A832" s="602"/>
      <c r="B832" s="602"/>
      <c r="C832" s="602"/>
      <c r="D832" s="602"/>
      <c r="E832" s="602"/>
      <c r="F832" s="602"/>
      <c r="G832" s="602"/>
      <c r="H832" s="602"/>
      <c r="I832" s="602"/>
      <c r="J832" s="602"/>
      <c r="K832" s="602"/>
      <c r="L832" s="602"/>
      <c r="M832" s="602"/>
      <c r="N832" s="602"/>
      <c r="O832" s="602"/>
      <c r="P832" s="602"/>
      <c r="Q832" s="602"/>
      <c r="R832" s="602"/>
      <c r="S832" s="602"/>
      <c r="T832" s="602"/>
      <c r="U832" s="602"/>
      <c r="V832" s="602"/>
      <c r="W832" s="602"/>
      <c r="X832" s="602"/>
      <c r="Y832" s="602"/>
      <c r="Z832" s="602"/>
    </row>
    <row r="833" spans="1:26" ht="12.75" customHeight="1" x14ac:dyDescent="0.25">
      <c r="A833" s="602"/>
      <c r="B833" s="602"/>
      <c r="C833" s="602"/>
      <c r="D833" s="602"/>
      <c r="E833" s="602"/>
      <c r="F833" s="602"/>
      <c r="G833" s="602"/>
      <c r="H833" s="602"/>
      <c r="I833" s="602"/>
      <c r="J833" s="602"/>
      <c r="K833" s="602"/>
      <c r="L833" s="602"/>
      <c r="M833" s="602"/>
      <c r="N833" s="602"/>
      <c r="O833" s="602"/>
      <c r="P833" s="602"/>
      <c r="Q833" s="602"/>
      <c r="R833" s="602"/>
      <c r="S833" s="602"/>
      <c r="T833" s="602"/>
      <c r="U833" s="602"/>
      <c r="V833" s="602"/>
      <c r="W833" s="602"/>
      <c r="X833" s="602"/>
      <c r="Y833" s="602"/>
      <c r="Z833" s="602"/>
    </row>
    <row r="834" spans="1:26" ht="12.75" customHeight="1" x14ac:dyDescent="0.25">
      <c r="A834" s="602"/>
      <c r="B834" s="602"/>
      <c r="C834" s="602"/>
      <c r="D834" s="602"/>
      <c r="E834" s="602"/>
      <c r="F834" s="602"/>
      <c r="G834" s="602"/>
      <c r="H834" s="602"/>
      <c r="I834" s="602"/>
      <c r="J834" s="602"/>
      <c r="K834" s="602"/>
      <c r="L834" s="602"/>
      <c r="M834" s="602"/>
      <c r="N834" s="602"/>
      <c r="O834" s="602"/>
      <c r="P834" s="602"/>
      <c r="Q834" s="602"/>
      <c r="R834" s="602"/>
      <c r="S834" s="602"/>
      <c r="T834" s="602"/>
      <c r="U834" s="602"/>
      <c r="V834" s="602"/>
      <c r="W834" s="602"/>
      <c r="X834" s="602"/>
      <c r="Y834" s="602"/>
      <c r="Z834" s="602"/>
    </row>
    <row r="835" spans="1:26" ht="12.75" customHeight="1" x14ac:dyDescent="0.25">
      <c r="A835" s="602"/>
      <c r="B835" s="602"/>
      <c r="C835" s="602"/>
      <c r="D835" s="602"/>
      <c r="E835" s="602"/>
      <c r="F835" s="602"/>
      <c r="G835" s="602"/>
      <c r="H835" s="602"/>
      <c r="I835" s="602"/>
      <c r="J835" s="602"/>
      <c r="K835" s="602"/>
      <c r="L835" s="602"/>
      <c r="M835" s="602"/>
      <c r="N835" s="602"/>
      <c r="O835" s="602"/>
      <c r="P835" s="602"/>
      <c r="Q835" s="602"/>
      <c r="R835" s="602"/>
      <c r="S835" s="602"/>
      <c r="T835" s="602"/>
      <c r="U835" s="602"/>
      <c r="V835" s="602"/>
      <c r="W835" s="602"/>
      <c r="X835" s="602"/>
      <c r="Y835" s="602"/>
      <c r="Z835" s="602"/>
    </row>
    <row r="836" spans="1:26" ht="12.75" customHeight="1" x14ac:dyDescent="0.25">
      <c r="A836" s="602"/>
      <c r="B836" s="602"/>
      <c r="C836" s="602"/>
      <c r="D836" s="602"/>
      <c r="E836" s="602"/>
      <c r="F836" s="602"/>
      <c r="G836" s="602"/>
      <c r="H836" s="602"/>
      <c r="I836" s="602"/>
      <c r="J836" s="602"/>
      <c r="K836" s="602"/>
      <c r="L836" s="602"/>
      <c r="M836" s="602"/>
      <c r="N836" s="602"/>
      <c r="O836" s="602"/>
      <c r="P836" s="602"/>
      <c r="Q836" s="602"/>
      <c r="R836" s="602"/>
      <c r="S836" s="602"/>
      <c r="T836" s="602"/>
      <c r="U836" s="602"/>
      <c r="V836" s="602"/>
      <c r="W836" s="602"/>
      <c r="X836" s="602"/>
      <c r="Y836" s="602"/>
      <c r="Z836" s="602"/>
    </row>
    <row r="837" spans="1:26" ht="12.75" customHeight="1" x14ac:dyDescent="0.25">
      <c r="A837" s="602"/>
      <c r="B837" s="602"/>
      <c r="C837" s="602"/>
      <c r="D837" s="602"/>
      <c r="E837" s="602"/>
      <c r="F837" s="602"/>
      <c r="G837" s="602"/>
      <c r="H837" s="602"/>
      <c r="I837" s="602"/>
      <c r="J837" s="602"/>
      <c r="K837" s="602"/>
      <c r="L837" s="602"/>
      <c r="M837" s="602"/>
      <c r="N837" s="602"/>
      <c r="O837" s="602"/>
      <c r="P837" s="602"/>
      <c r="Q837" s="602"/>
      <c r="R837" s="602"/>
      <c r="S837" s="602"/>
      <c r="T837" s="602"/>
      <c r="U837" s="602"/>
      <c r="V837" s="602"/>
      <c r="W837" s="602"/>
      <c r="X837" s="602"/>
      <c r="Y837" s="602"/>
      <c r="Z837" s="602"/>
    </row>
    <row r="838" spans="1:26" ht="12.75" customHeight="1" x14ac:dyDescent="0.25">
      <c r="A838" s="602"/>
      <c r="B838" s="602"/>
      <c r="C838" s="602"/>
      <c r="D838" s="602"/>
      <c r="E838" s="602"/>
      <c r="F838" s="602"/>
      <c r="G838" s="602"/>
      <c r="H838" s="602"/>
      <c r="I838" s="602"/>
      <c r="J838" s="602"/>
      <c r="K838" s="602"/>
      <c r="L838" s="602"/>
      <c r="M838" s="602"/>
      <c r="N838" s="602"/>
      <c r="O838" s="602"/>
      <c r="P838" s="602"/>
      <c r="Q838" s="602"/>
      <c r="R838" s="602"/>
      <c r="S838" s="602"/>
      <c r="T838" s="602"/>
      <c r="U838" s="602"/>
      <c r="V838" s="602"/>
      <c r="W838" s="602"/>
      <c r="X838" s="602"/>
      <c r="Y838" s="602"/>
      <c r="Z838" s="602"/>
    </row>
    <row r="839" spans="1:26" ht="12.75" customHeight="1" x14ac:dyDescent="0.25">
      <c r="A839" s="602"/>
      <c r="B839" s="602"/>
      <c r="C839" s="602"/>
      <c r="D839" s="602"/>
      <c r="E839" s="602"/>
      <c r="F839" s="602"/>
      <c r="G839" s="602"/>
      <c r="H839" s="602"/>
      <c r="I839" s="602"/>
      <c r="J839" s="602"/>
      <c r="K839" s="602"/>
      <c r="L839" s="602"/>
      <c r="M839" s="602"/>
      <c r="N839" s="602"/>
      <c r="O839" s="602"/>
      <c r="P839" s="602"/>
      <c r="Q839" s="602"/>
      <c r="R839" s="602"/>
      <c r="S839" s="602"/>
      <c r="T839" s="602"/>
      <c r="U839" s="602"/>
      <c r="V839" s="602"/>
      <c r="W839" s="602"/>
      <c r="X839" s="602"/>
      <c r="Y839" s="602"/>
      <c r="Z839" s="602"/>
    </row>
    <row r="840" spans="1:26" ht="12.75" customHeight="1" x14ac:dyDescent="0.25">
      <c r="A840" s="602"/>
      <c r="B840" s="602"/>
      <c r="C840" s="602"/>
      <c r="D840" s="602"/>
      <c r="E840" s="602"/>
      <c r="F840" s="602"/>
      <c r="G840" s="602"/>
      <c r="H840" s="602"/>
      <c r="I840" s="602"/>
      <c r="J840" s="602"/>
      <c r="K840" s="602"/>
      <c r="L840" s="602"/>
      <c r="M840" s="602"/>
      <c r="N840" s="602"/>
      <c r="O840" s="602"/>
      <c r="P840" s="602"/>
      <c r="Q840" s="602"/>
      <c r="R840" s="602"/>
      <c r="S840" s="602"/>
      <c r="T840" s="602"/>
      <c r="U840" s="602"/>
      <c r="V840" s="602"/>
      <c r="W840" s="602"/>
      <c r="X840" s="602"/>
      <c r="Y840" s="602"/>
      <c r="Z840" s="602"/>
    </row>
    <row r="841" spans="1:26" ht="12.75" customHeight="1" x14ac:dyDescent="0.25">
      <c r="A841" s="602"/>
      <c r="B841" s="602"/>
      <c r="C841" s="602"/>
      <c r="D841" s="602"/>
      <c r="E841" s="602"/>
      <c r="F841" s="602"/>
      <c r="G841" s="602"/>
      <c r="H841" s="602"/>
      <c r="I841" s="602"/>
      <c r="J841" s="602"/>
      <c r="K841" s="602"/>
      <c r="L841" s="602"/>
      <c r="M841" s="602"/>
      <c r="N841" s="602"/>
      <c r="O841" s="602"/>
      <c r="P841" s="602"/>
      <c r="Q841" s="602"/>
      <c r="R841" s="602"/>
      <c r="S841" s="602"/>
      <c r="T841" s="602"/>
      <c r="U841" s="602"/>
      <c r="V841" s="602"/>
      <c r="W841" s="602"/>
      <c r="X841" s="602"/>
      <c r="Y841" s="602"/>
      <c r="Z841" s="602"/>
    </row>
    <row r="842" spans="1:26" ht="12.75" customHeight="1" x14ac:dyDescent="0.25">
      <c r="A842" s="602"/>
      <c r="B842" s="602"/>
      <c r="C842" s="602"/>
      <c r="D842" s="602"/>
      <c r="E842" s="602"/>
      <c r="F842" s="602"/>
      <c r="G842" s="602"/>
      <c r="H842" s="602"/>
      <c r="I842" s="602"/>
      <c r="J842" s="602"/>
      <c r="K842" s="602"/>
      <c r="L842" s="602"/>
      <c r="M842" s="602"/>
      <c r="N842" s="602"/>
      <c r="O842" s="602"/>
      <c r="P842" s="602"/>
      <c r="Q842" s="602"/>
      <c r="R842" s="602"/>
      <c r="S842" s="602"/>
      <c r="T842" s="602"/>
      <c r="U842" s="602"/>
      <c r="V842" s="602"/>
      <c r="W842" s="602"/>
      <c r="X842" s="602"/>
      <c r="Y842" s="602"/>
      <c r="Z842" s="602"/>
    </row>
    <row r="843" spans="1:26" ht="12.75" customHeight="1" x14ac:dyDescent="0.25">
      <c r="A843" s="602"/>
      <c r="B843" s="602"/>
      <c r="C843" s="602"/>
      <c r="D843" s="602"/>
      <c r="E843" s="602"/>
      <c r="F843" s="602"/>
      <c r="G843" s="602"/>
      <c r="H843" s="602"/>
      <c r="I843" s="602"/>
      <c r="J843" s="602"/>
      <c r="K843" s="602"/>
      <c r="L843" s="602"/>
      <c r="M843" s="602"/>
      <c r="N843" s="602"/>
      <c r="O843" s="602"/>
      <c r="P843" s="602"/>
      <c r="Q843" s="602"/>
      <c r="R843" s="602"/>
      <c r="S843" s="602"/>
      <c r="T843" s="602"/>
      <c r="U843" s="602"/>
      <c r="V843" s="602"/>
      <c r="W843" s="602"/>
      <c r="X843" s="602"/>
      <c r="Y843" s="602"/>
      <c r="Z843" s="602"/>
    </row>
    <row r="844" spans="1:26" ht="12.75" customHeight="1" x14ac:dyDescent="0.25">
      <c r="A844" s="602"/>
      <c r="B844" s="602"/>
      <c r="C844" s="602"/>
      <c r="D844" s="602"/>
      <c r="E844" s="602"/>
      <c r="F844" s="602"/>
      <c r="G844" s="602"/>
      <c r="H844" s="602"/>
      <c r="I844" s="602"/>
      <c r="J844" s="602"/>
      <c r="K844" s="602"/>
      <c r="L844" s="602"/>
      <c r="M844" s="602"/>
      <c r="N844" s="602"/>
      <c r="O844" s="602"/>
      <c r="P844" s="602"/>
      <c r="Q844" s="602"/>
      <c r="R844" s="602"/>
      <c r="S844" s="602"/>
      <c r="T844" s="602"/>
      <c r="U844" s="602"/>
      <c r="V844" s="602"/>
      <c r="W844" s="602"/>
      <c r="X844" s="602"/>
      <c r="Y844" s="602"/>
      <c r="Z844" s="602"/>
    </row>
    <row r="845" spans="1:26" ht="12.75" customHeight="1" x14ac:dyDescent="0.25">
      <c r="A845" s="602"/>
      <c r="B845" s="602"/>
      <c r="C845" s="602"/>
      <c r="D845" s="602"/>
      <c r="E845" s="602"/>
      <c r="F845" s="602"/>
      <c r="G845" s="602"/>
      <c r="H845" s="602"/>
      <c r="I845" s="602"/>
      <c r="J845" s="602"/>
      <c r="K845" s="602"/>
      <c r="L845" s="602"/>
      <c r="M845" s="602"/>
      <c r="N845" s="602"/>
      <c r="O845" s="602"/>
      <c r="P845" s="602"/>
      <c r="Q845" s="602"/>
      <c r="R845" s="602"/>
      <c r="S845" s="602"/>
      <c r="T845" s="602"/>
      <c r="U845" s="602"/>
      <c r="V845" s="602"/>
      <c r="W845" s="602"/>
      <c r="X845" s="602"/>
      <c r="Y845" s="602"/>
      <c r="Z845" s="602"/>
    </row>
    <row r="846" spans="1:26" ht="12.75" customHeight="1" x14ac:dyDescent="0.25">
      <c r="A846" s="602"/>
      <c r="B846" s="602"/>
      <c r="C846" s="602"/>
      <c r="D846" s="602"/>
      <c r="E846" s="602"/>
      <c r="F846" s="602"/>
      <c r="G846" s="602"/>
      <c r="H846" s="602"/>
      <c r="I846" s="602"/>
      <c r="J846" s="602"/>
      <c r="K846" s="602"/>
      <c r="L846" s="602"/>
      <c r="M846" s="602"/>
      <c r="N846" s="602"/>
      <c r="O846" s="602"/>
      <c r="P846" s="602"/>
      <c r="Q846" s="602"/>
      <c r="R846" s="602"/>
      <c r="S846" s="602"/>
      <c r="T846" s="602"/>
      <c r="U846" s="602"/>
      <c r="V846" s="602"/>
      <c r="W846" s="602"/>
      <c r="X846" s="602"/>
      <c r="Y846" s="602"/>
      <c r="Z846" s="602"/>
    </row>
    <row r="847" spans="1:26" ht="12.75" customHeight="1" x14ac:dyDescent="0.25">
      <c r="A847" s="602"/>
      <c r="B847" s="602"/>
      <c r="C847" s="602"/>
      <c r="D847" s="602"/>
      <c r="E847" s="602"/>
      <c r="F847" s="602"/>
      <c r="G847" s="602"/>
      <c r="H847" s="602"/>
      <c r="I847" s="602"/>
      <c r="J847" s="602"/>
      <c r="K847" s="602"/>
      <c r="L847" s="602"/>
      <c r="M847" s="602"/>
      <c r="N847" s="602"/>
      <c r="O847" s="602"/>
      <c r="P847" s="602"/>
      <c r="Q847" s="602"/>
      <c r="R847" s="602"/>
      <c r="S847" s="602"/>
      <c r="T847" s="602"/>
      <c r="U847" s="602"/>
      <c r="V847" s="602"/>
      <c r="W847" s="602"/>
      <c r="X847" s="602"/>
      <c r="Y847" s="602"/>
      <c r="Z847" s="602"/>
    </row>
    <row r="848" spans="1:26" ht="12.75" customHeight="1" x14ac:dyDescent="0.25">
      <c r="A848" s="602"/>
      <c r="B848" s="602"/>
      <c r="C848" s="602"/>
      <c r="D848" s="602"/>
      <c r="E848" s="602"/>
      <c r="F848" s="602"/>
      <c r="G848" s="602"/>
      <c r="H848" s="602"/>
      <c r="I848" s="602"/>
      <c r="J848" s="602"/>
      <c r="K848" s="602"/>
      <c r="L848" s="602"/>
      <c r="M848" s="602"/>
      <c r="N848" s="602"/>
      <c r="O848" s="602"/>
      <c r="P848" s="602"/>
      <c r="Q848" s="602"/>
      <c r="R848" s="602"/>
      <c r="S848" s="602"/>
      <c r="T848" s="602"/>
      <c r="U848" s="602"/>
      <c r="V848" s="602"/>
      <c r="W848" s="602"/>
      <c r="X848" s="602"/>
      <c r="Y848" s="602"/>
      <c r="Z848" s="602"/>
    </row>
    <row r="849" spans="1:26" ht="12.75" customHeight="1" x14ac:dyDescent="0.25">
      <c r="A849" s="602"/>
      <c r="B849" s="602"/>
      <c r="C849" s="602"/>
      <c r="D849" s="602"/>
      <c r="E849" s="602"/>
      <c r="F849" s="602"/>
      <c r="G849" s="602"/>
      <c r="H849" s="602"/>
      <c r="I849" s="602"/>
      <c r="J849" s="602"/>
      <c r="K849" s="602"/>
      <c r="L849" s="602"/>
      <c r="M849" s="602"/>
      <c r="N849" s="602"/>
      <c r="O849" s="602"/>
      <c r="P849" s="602"/>
      <c r="Q849" s="602"/>
      <c r="R849" s="602"/>
      <c r="S849" s="602"/>
      <c r="T849" s="602"/>
      <c r="U849" s="602"/>
      <c r="V849" s="602"/>
      <c r="W849" s="602"/>
      <c r="X849" s="602"/>
      <c r="Y849" s="602"/>
      <c r="Z849" s="602"/>
    </row>
    <row r="850" spans="1:26" ht="12.75" customHeight="1" x14ac:dyDescent="0.25">
      <c r="A850" s="602"/>
      <c r="B850" s="602"/>
      <c r="C850" s="602"/>
      <c r="D850" s="602"/>
      <c r="E850" s="602"/>
      <c r="F850" s="602"/>
      <c r="G850" s="602"/>
      <c r="H850" s="602"/>
      <c r="I850" s="602"/>
      <c r="J850" s="602"/>
      <c r="K850" s="602"/>
      <c r="L850" s="602"/>
      <c r="M850" s="602"/>
      <c r="N850" s="602"/>
      <c r="O850" s="602"/>
      <c r="P850" s="602"/>
      <c r="Q850" s="602"/>
      <c r="R850" s="602"/>
      <c r="S850" s="602"/>
      <c r="T850" s="602"/>
      <c r="U850" s="602"/>
      <c r="V850" s="602"/>
      <c r="W850" s="602"/>
      <c r="X850" s="602"/>
      <c r="Y850" s="602"/>
      <c r="Z850" s="602"/>
    </row>
    <row r="851" spans="1:26" ht="12.75" customHeight="1" x14ac:dyDescent="0.25">
      <c r="A851" s="602"/>
      <c r="B851" s="602"/>
      <c r="C851" s="602"/>
      <c r="D851" s="602"/>
      <c r="E851" s="602"/>
      <c r="F851" s="602"/>
      <c r="G851" s="602"/>
      <c r="H851" s="602"/>
      <c r="I851" s="602"/>
      <c r="J851" s="602"/>
      <c r="K851" s="602"/>
      <c r="L851" s="602"/>
      <c r="M851" s="602"/>
      <c r="N851" s="602"/>
      <c r="O851" s="602"/>
      <c r="P851" s="602"/>
      <c r="Q851" s="602"/>
      <c r="R851" s="602"/>
      <c r="S851" s="602"/>
      <c r="T851" s="602"/>
      <c r="U851" s="602"/>
      <c r="V851" s="602"/>
      <c r="W851" s="602"/>
      <c r="X851" s="602"/>
      <c r="Y851" s="602"/>
      <c r="Z851" s="602"/>
    </row>
    <row r="852" spans="1:26" ht="12.75" customHeight="1" x14ac:dyDescent="0.25">
      <c r="A852" s="602"/>
      <c r="B852" s="602"/>
      <c r="C852" s="602"/>
      <c r="D852" s="602"/>
      <c r="E852" s="602"/>
      <c r="F852" s="602"/>
      <c r="G852" s="602"/>
      <c r="H852" s="602"/>
      <c r="I852" s="602"/>
      <c r="J852" s="602"/>
      <c r="K852" s="602"/>
      <c r="L852" s="602"/>
      <c r="M852" s="602"/>
      <c r="N852" s="602"/>
      <c r="O852" s="602"/>
      <c r="P852" s="602"/>
      <c r="Q852" s="602"/>
      <c r="R852" s="602"/>
      <c r="S852" s="602"/>
      <c r="T852" s="602"/>
      <c r="U852" s="602"/>
      <c r="V852" s="602"/>
      <c r="W852" s="602"/>
      <c r="X852" s="602"/>
      <c r="Y852" s="602"/>
      <c r="Z852" s="602"/>
    </row>
    <row r="853" spans="1:26" ht="12.75" customHeight="1" x14ac:dyDescent="0.25">
      <c r="A853" s="602"/>
      <c r="B853" s="602"/>
      <c r="C853" s="602"/>
      <c r="D853" s="602"/>
      <c r="E853" s="602"/>
      <c r="F853" s="602"/>
      <c r="G853" s="602"/>
      <c r="H853" s="602"/>
      <c r="I853" s="602"/>
      <c r="J853" s="602"/>
      <c r="K853" s="602"/>
      <c r="L853" s="602"/>
      <c r="M853" s="602"/>
      <c r="N853" s="602"/>
      <c r="O853" s="602"/>
      <c r="P853" s="602"/>
      <c r="Q853" s="602"/>
      <c r="R853" s="602"/>
      <c r="S853" s="602"/>
      <c r="T853" s="602"/>
      <c r="U853" s="602"/>
      <c r="V853" s="602"/>
      <c r="W853" s="602"/>
      <c r="X853" s="602"/>
      <c r="Y853" s="602"/>
      <c r="Z853" s="602"/>
    </row>
    <row r="854" spans="1:26" ht="12.75" customHeight="1" x14ac:dyDescent="0.25">
      <c r="A854" s="602"/>
      <c r="B854" s="602"/>
      <c r="C854" s="602"/>
      <c r="D854" s="602"/>
      <c r="E854" s="602"/>
      <c r="F854" s="602"/>
      <c r="G854" s="602"/>
      <c r="H854" s="602"/>
      <c r="I854" s="602"/>
      <c r="J854" s="602"/>
      <c r="K854" s="602"/>
      <c r="L854" s="602"/>
      <c r="M854" s="602"/>
      <c r="N854" s="602"/>
      <c r="O854" s="602"/>
      <c r="P854" s="602"/>
      <c r="Q854" s="602"/>
      <c r="R854" s="602"/>
      <c r="S854" s="602"/>
      <c r="T854" s="602"/>
      <c r="U854" s="602"/>
      <c r="V854" s="602"/>
      <c r="W854" s="602"/>
      <c r="X854" s="602"/>
      <c r="Y854" s="602"/>
      <c r="Z854" s="602"/>
    </row>
    <row r="855" spans="1:26" ht="12.75" customHeight="1" x14ac:dyDescent="0.25">
      <c r="A855" s="602"/>
      <c r="B855" s="602"/>
      <c r="C855" s="602"/>
      <c r="D855" s="602"/>
      <c r="E855" s="602"/>
      <c r="F855" s="602"/>
      <c r="G855" s="602"/>
      <c r="H855" s="602"/>
      <c r="I855" s="602"/>
      <c r="J855" s="602"/>
      <c r="K855" s="602"/>
      <c r="L855" s="602"/>
      <c r="M855" s="602"/>
      <c r="N855" s="602"/>
      <c r="O855" s="602"/>
      <c r="P855" s="602"/>
      <c r="Q855" s="602"/>
      <c r="R855" s="602"/>
      <c r="S855" s="602"/>
      <c r="T855" s="602"/>
      <c r="U855" s="602"/>
      <c r="V855" s="602"/>
      <c r="W855" s="602"/>
      <c r="X855" s="602"/>
      <c r="Y855" s="602"/>
      <c r="Z855" s="602"/>
    </row>
    <row r="856" spans="1:26" ht="12.75" customHeight="1" x14ac:dyDescent="0.25">
      <c r="A856" s="602"/>
      <c r="B856" s="602"/>
      <c r="C856" s="602"/>
      <c r="D856" s="602"/>
      <c r="E856" s="602"/>
      <c r="F856" s="602"/>
      <c r="G856" s="602"/>
      <c r="H856" s="602"/>
      <c r="I856" s="602"/>
      <c r="J856" s="602"/>
      <c r="K856" s="602"/>
      <c r="L856" s="602"/>
      <c r="M856" s="602"/>
      <c r="N856" s="602"/>
      <c r="O856" s="602"/>
      <c r="P856" s="602"/>
      <c r="Q856" s="602"/>
      <c r="R856" s="602"/>
      <c r="S856" s="602"/>
      <c r="T856" s="602"/>
      <c r="U856" s="602"/>
      <c r="V856" s="602"/>
      <c r="W856" s="602"/>
      <c r="X856" s="602"/>
      <c r="Y856" s="602"/>
      <c r="Z856" s="602"/>
    </row>
    <row r="857" spans="1:26" ht="12.75" customHeight="1" x14ac:dyDescent="0.25">
      <c r="A857" s="602"/>
      <c r="B857" s="602"/>
      <c r="C857" s="602"/>
      <c r="D857" s="602"/>
      <c r="E857" s="602"/>
      <c r="F857" s="602"/>
      <c r="G857" s="602"/>
      <c r="H857" s="602"/>
      <c r="I857" s="602"/>
      <c r="J857" s="602"/>
      <c r="K857" s="602"/>
      <c r="L857" s="602"/>
      <c r="M857" s="602"/>
      <c r="N857" s="602"/>
      <c r="O857" s="602"/>
      <c r="P857" s="602"/>
      <c r="Q857" s="602"/>
      <c r="R857" s="602"/>
      <c r="S857" s="602"/>
      <c r="T857" s="602"/>
      <c r="U857" s="602"/>
      <c r="V857" s="602"/>
      <c r="W857" s="602"/>
      <c r="X857" s="602"/>
      <c r="Y857" s="602"/>
      <c r="Z857" s="602"/>
    </row>
    <row r="858" spans="1:26" ht="12.75" customHeight="1" x14ac:dyDescent="0.25">
      <c r="A858" s="602"/>
      <c r="B858" s="602"/>
      <c r="C858" s="602"/>
      <c r="D858" s="602"/>
      <c r="E858" s="602"/>
      <c r="F858" s="602"/>
      <c r="G858" s="602"/>
      <c r="H858" s="602"/>
      <c r="I858" s="602"/>
      <c r="J858" s="602"/>
      <c r="K858" s="602"/>
      <c r="L858" s="602"/>
      <c r="M858" s="602"/>
      <c r="N858" s="602"/>
      <c r="O858" s="602"/>
      <c r="P858" s="602"/>
      <c r="Q858" s="602"/>
      <c r="R858" s="602"/>
      <c r="S858" s="602"/>
      <c r="T858" s="602"/>
      <c r="U858" s="602"/>
      <c r="V858" s="602"/>
      <c r="W858" s="602"/>
      <c r="X858" s="602"/>
      <c r="Y858" s="602"/>
      <c r="Z858" s="602"/>
    </row>
    <row r="859" spans="1:26" ht="12.75" customHeight="1" x14ac:dyDescent="0.25">
      <c r="A859" s="602"/>
      <c r="B859" s="602"/>
      <c r="C859" s="602"/>
      <c r="D859" s="602"/>
      <c r="E859" s="602"/>
      <c r="F859" s="602"/>
      <c r="G859" s="602"/>
      <c r="H859" s="602"/>
      <c r="I859" s="602"/>
      <c r="J859" s="602"/>
      <c r="K859" s="602"/>
      <c r="L859" s="602"/>
      <c r="M859" s="602"/>
      <c r="N859" s="602"/>
      <c r="O859" s="602"/>
      <c r="P859" s="602"/>
      <c r="Q859" s="602"/>
      <c r="R859" s="602"/>
      <c r="S859" s="602"/>
      <c r="T859" s="602"/>
      <c r="U859" s="602"/>
      <c r="V859" s="602"/>
      <c r="W859" s="602"/>
      <c r="X859" s="602"/>
      <c r="Y859" s="602"/>
      <c r="Z859" s="602"/>
    </row>
    <row r="860" spans="1:26" ht="12.75" customHeight="1" x14ac:dyDescent="0.25">
      <c r="A860" s="602"/>
      <c r="B860" s="602"/>
      <c r="C860" s="602"/>
      <c r="D860" s="602"/>
      <c r="E860" s="602"/>
      <c r="F860" s="602"/>
      <c r="G860" s="602"/>
      <c r="H860" s="602"/>
      <c r="I860" s="602"/>
      <c r="J860" s="602"/>
      <c r="K860" s="602"/>
      <c r="L860" s="602"/>
      <c r="M860" s="602"/>
      <c r="N860" s="602"/>
      <c r="O860" s="602"/>
      <c r="P860" s="602"/>
      <c r="Q860" s="602"/>
      <c r="R860" s="602"/>
      <c r="S860" s="602"/>
      <c r="T860" s="602"/>
      <c r="U860" s="602"/>
      <c r="V860" s="602"/>
      <c r="W860" s="602"/>
      <c r="X860" s="602"/>
      <c r="Y860" s="602"/>
      <c r="Z860" s="602"/>
    </row>
    <row r="861" spans="1:26" ht="12.75" customHeight="1" x14ac:dyDescent="0.25">
      <c r="A861" s="602"/>
      <c r="B861" s="602"/>
      <c r="C861" s="602"/>
      <c r="D861" s="602"/>
      <c r="E861" s="602"/>
      <c r="F861" s="602"/>
      <c r="G861" s="602"/>
      <c r="H861" s="602"/>
      <c r="I861" s="602"/>
      <c r="J861" s="602"/>
      <c r="K861" s="602"/>
      <c r="L861" s="602"/>
      <c r="M861" s="602"/>
      <c r="N861" s="602"/>
      <c r="O861" s="602"/>
      <c r="P861" s="602"/>
      <c r="Q861" s="602"/>
      <c r="R861" s="602"/>
      <c r="S861" s="602"/>
      <c r="T861" s="602"/>
      <c r="U861" s="602"/>
      <c r="V861" s="602"/>
      <c r="W861" s="602"/>
      <c r="X861" s="602"/>
      <c r="Y861" s="602"/>
      <c r="Z861" s="602"/>
    </row>
    <row r="862" spans="1:26" ht="12.75" customHeight="1" x14ac:dyDescent="0.25">
      <c r="A862" s="602"/>
      <c r="B862" s="602"/>
      <c r="C862" s="602"/>
      <c r="D862" s="602"/>
      <c r="E862" s="602"/>
      <c r="F862" s="602"/>
      <c r="G862" s="602"/>
      <c r="H862" s="602"/>
      <c r="I862" s="602"/>
      <c r="J862" s="602"/>
      <c r="K862" s="602"/>
      <c r="L862" s="602"/>
      <c r="M862" s="602"/>
      <c r="N862" s="602"/>
      <c r="O862" s="602"/>
      <c r="P862" s="602"/>
      <c r="Q862" s="602"/>
      <c r="R862" s="602"/>
      <c r="S862" s="602"/>
      <c r="T862" s="602"/>
      <c r="U862" s="602"/>
      <c r="V862" s="602"/>
      <c r="W862" s="602"/>
      <c r="X862" s="602"/>
      <c r="Y862" s="602"/>
      <c r="Z862" s="602"/>
    </row>
    <row r="863" spans="1:26" ht="12.75" customHeight="1" x14ac:dyDescent="0.25">
      <c r="A863" s="602"/>
      <c r="B863" s="602"/>
      <c r="C863" s="602"/>
      <c r="D863" s="602"/>
      <c r="E863" s="602"/>
      <c r="F863" s="602"/>
      <c r="G863" s="602"/>
      <c r="H863" s="602"/>
      <c r="I863" s="602"/>
      <c r="J863" s="602"/>
      <c r="K863" s="602"/>
      <c r="L863" s="602"/>
      <c r="M863" s="602"/>
      <c r="N863" s="602"/>
      <c r="O863" s="602"/>
      <c r="P863" s="602"/>
      <c r="Q863" s="602"/>
      <c r="R863" s="602"/>
      <c r="S863" s="602"/>
      <c r="T863" s="602"/>
      <c r="U863" s="602"/>
      <c r="V863" s="602"/>
      <c r="W863" s="602"/>
      <c r="X863" s="602"/>
      <c r="Y863" s="602"/>
      <c r="Z863" s="602"/>
    </row>
    <row r="864" spans="1:26" ht="12.75" customHeight="1" x14ac:dyDescent="0.25">
      <c r="A864" s="602"/>
      <c r="B864" s="602"/>
      <c r="C864" s="602"/>
      <c r="D864" s="602"/>
      <c r="E864" s="602"/>
      <c r="F864" s="602"/>
      <c r="G864" s="602"/>
      <c r="H864" s="602"/>
      <c r="I864" s="602"/>
      <c r="J864" s="602"/>
      <c r="K864" s="602"/>
      <c r="L864" s="602"/>
      <c r="M864" s="602"/>
      <c r="N864" s="602"/>
      <c r="O864" s="602"/>
      <c r="P864" s="602"/>
      <c r="Q864" s="602"/>
      <c r="R864" s="602"/>
      <c r="S864" s="602"/>
      <c r="T864" s="602"/>
      <c r="U864" s="602"/>
      <c r="V864" s="602"/>
      <c r="W864" s="602"/>
      <c r="X864" s="602"/>
      <c r="Y864" s="602"/>
      <c r="Z864" s="602"/>
    </row>
    <row r="865" spans="1:26" ht="12.75" customHeight="1" x14ac:dyDescent="0.25">
      <c r="A865" s="602"/>
      <c r="B865" s="602"/>
      <c r="C865" s="602"/>
      <c r="D865" s="602"/>
      <c r="E865" s="602"/>
      <c r="F865" s="602"/>
      <c r="G865" s="602"/>
      <c r="H865" s="602"/>
      <c r="I865" s="602"/>
      <c r="J865" s="602"/>
      <c r="K865" s="602"/>
      <c r="L865" s="602"/>
      <c r="M865" s="602"/>
      <c r="N865" s="602"/>
      <c r="O865" s="602"/>
      <c r="P865" s="602"/>
      <c r="Q865" s="602"/>
      <c r="R865" s="602"/>
      <c r="S865" s="602"/>
      <c r="T865" s="602"/>
      <c r="U865" s="602"/>
      <c r="V865" s="602"/>
      <c r="W865" s="602"/>
      <c r="X865" s="602"/>
      <c r="Y865" s="602"/>
      <c r="Z865" s="602"/>
    </row>
    <row r="866" spans="1:26" ht="12.75" customHeight="1" x14ac:dyDescent="0.25">
      <c r="A866" s="602"/>
      <c r="B866" s="602"/>
      <c r="C866" s="602"/>
      <c r="D866" s="602"/>
      <c r="E866" s="602"/>
      <c r="F866" s="602"/>
      <c r="G866" s="602"/>
      <c r="H866" s="602"/>
      <c r="I866" s="602"/>
      <c r="J866" s="602"/>
      <c r="K866" s="602"/>
      <c r="L866" s="602"/>
      <c r="M866" s="602"/>
      <c r="N866" s="602"/>
      <c r="O866" s="602"/>
      <c r="P866" s="602"/>
      <c r="Q866" s="602"/>
      <c r="R866" s="602"/>
      <c r="S866" s="602"/>
      <c r="T866" s="602"/>
      <c r="U866" s="602"/>
      <c r="V866" s="602"/>
      <c r="W866" s="602"/>
      <c r="X866" s="602"/>
      <c r="Y866" s="602"/>
      <c r="Z866" s="602"/>
    </row>
    <row r="867" spans="1:26" ht="12.75" customHeight="1" x14ac:dyDescent="0.25">
      <c r="A867" s="602"/>
      <c r="B867" s="602"/>
      <c r="C867" s="602"/>
      <c r="D867" s="602"/>
      <c r="E867" s="602"/>
      <c r="F867" s="602"/>
      <c r="G867" s="602"/>
      <c r="H867" s="602"/>
      <c r="I867" s="602"/>
      <c r="J867" s="602"/>
      <c r="K867" s="602"/>
      <c r="L867" s="602"/>
      <c r="M867" s="602"/>
      <c r="N867" s="602"/>
      <c r="O867" s="602"/>
      <c r="P867" s="602"/>
      <c r="Q867" s="602"/>
      <c r="R867" s="602"/>
      <c r="S867" s="602"/>
      <c r="T867" s="602"/>
      <c r="U867" s="602"/>
      <c r="V867" s="602"/>
      <c r="W867" s="602"/>
      <c r="X867" s="602"/>
      <c r="Y867" s="602"/>
      <c r="Z867" s="602"/>
    </row>
    <row r="868" spans="1:26" ht="12.75" customHeight="1" x14ac:dyDescent="0.25">
      <c r="A868" s="602"/>
      <c r="B868" s="602"/>
      <c r="C868" s="602"/>
      <c r="D868" s="602"/>
      <c r="E868" s="602"/>
      <c r="F868" s="602"/>
      <c r="G868" s="602"/>
      <c r="H868" s="602"/>
      <c r="I868" s="602"/>
      <c r="J868" s="602"/>
      <c r="K868" s="602"/>
      <c r="L868" s="602"/>
      <c r="M868" s="602"/>
      <c r="N868" s="602"/>
      <c r="O868" s="602"/>
      <c r="P868" s="602"/>
      <c r="Q868" s="602"/>
      <c r="R868" s="602"/>
      <c r="S868" s="602"/>
      <c r="T868" s="602"/>
      <c r="U868" s="602"/>
      <c r="V868" s="602"/>
      <c r="W868" s="602"/>
      <c r="X868" s="602"/>
      <c r="Y868" s="602"/>
      <c r="Z868" s="602"/>
    </row>
    <row r="869" spans="1:26" ht="12.75" customHeight="1" x14ac:dyDescent="0.25">
      <c r="A869" s="602"/>
      <c r="B869" s="602"/>
      <c r="C869" s="602"/>
      <c r="D869" s="602"/>
      <c r="E869" s="602"/>
      <c r="F869" s="602"/>
      <c r="G869" s="602"/>
      <c r="H869" s="602"/>
      <c r="I869" s="602"/>
      <c r="J869" s="602"/>
      <c r="K869" s="602"/>
      <c r="L869" s="602"/>
      <c r="M869" s="602"/>
      <c r="N869" s="602"/>
      <c r="O869" s="602"/>
      <c r="P869" s="602"/>
      <c r="Q869" s="602"/>
      <c r="R869" s="602"/>
      <c r="S869" s="602"/>
      <c r="T869" s="602"/>
      <c r="U869" s="602"/>
      <c r="V869" s="602"/>
      <c r="W869" s="602"/>
      <c r="X869" s="602"/>
      <c r="Y869" s="602"/>
      <c r="Z869" s="602"/>
    </row>
    <row r="870" spans="1:26" ht="12.75" customHeight="1" x14ac:dyDescent="0.25">
      <c r="A870" s="602"/>
      <c r="B870" s="602"/>
      <c r="C870" s="602"/>
      <c r="D870" s="602"/>
      <c r="E870" s="602"/>
      <c r="F870" s="602"/>
      <c r="G870" s="602"/>
      <c r="H870" s="602"/>
      <c r="I870" s="602"/>
      <c r="J870" s="602"/>
      <c r="K870" s="602"/>
      <c r="L870" s="602"/>
      <c r="M870" s="602"/>
      <c r="N870" s="602"/>
      <c r="O870" s="602"/>
      <c r="P870" s="602"/>
      <c r="Q870" s="602"/>
      <c r="R870" s="602"/>
      <c r="S870" s="602"/>
      <c r="T870" s="602"/>
      <c r="U870" s="602"/>
      <c r="V870" s="602"/>
      <c r="W870" s="602"/>
      <c r="X870" s="602"/>
      <c r="Y870" s="602"/>
      <c r="Z870" s="602"/>
    </row>
    <row r="871" spans="1:26" ht="12.75" customHeight="1" x14ac:dyDescent="0.25">
      <c r="A871" s="602"/>
      <c r="B871" s="602"/>
      <c r="C871" s="602"/>
      <c r="D871" s="602"/>
      <c r="E871" s="602"/>
      <c r="F871" s="602"/>
      <c r="G871" s="602"/>
      <c r="H871" s="602"/>
      <c r="I871" s="602"/>
      <c r="J871" s="602"/>
      <c r="K871" s="602"/>
      <c r="L871" s="602"/>
      <c r="M871" s="602"/>
      <c r="N871" s="602"/>
      <c r="O871" s="602"/>
      <c r="P871" s="602"/>
      <c r="Q871" s="602"/>
      <c r="R871" s="602"/>
      <c r="S871" s="602"/>
      <c r="T871" s="602"/>
      <c r="U871" s="602"/>
      <c r="V871" s="602"/>
      <c r="W871" s="602"/>
      <c r="X871" s="602"/>
      <c r="Y871" s="602"/>
      <c r="Z871" s="602"/>
    </row>
    <row r="872" spans="1:26" ht="12.75" customHeight="1" x14ac:dyDescent="0.25">
      <c r="A872" s="602"/>
      <c r="B872" s="602"/>
      <c r="C872" s="602"/>
      <c r="D872" s="602"/>
      <c r="E872" s="602"/>
      <c r="F872" s="602"/>
      <c r="G872" s="602"/>
      <c r="H872" s="602"/>
      <c r="I872" s="602"/>
      <c r="J872" s="602"/>
      <c r="K872" s="602"/>
      <c r="L872" s="602"/>
      <c r="M872" s="602"/>
      <c r="N872" s="602"/>
      <c r="O872" s="602"/>
      <c r="P872" s="602"/>
      <c r="Q872" s="602"/>
      <c r="R872" s="602"/>
      <c r="S872" s="602"/>
      <c r="T872" s="602"/>
      <c r="U872" s="602"/>
      <c r="V872" s="602"/>
      <c r="W872" s="602"/>
      <c r="X872" s="602"/>
      <c r="Y872" s="602"/>
      <c r="Z872" s="602"/>
    </row>
    <row r="873" spans="1:26" ht="12.75" customHeight="1" x14ac:dyDescent="0.25">
      <c r="A873" s="602"/>
      <c r="B873" s="602"/>
      <c r="C873" s="602"/>
      <c r="D873" s="602"/>
      <c r="E873" s="602"/>
      <c r="F873" s="602"/>
      <c r="G873" s="602"/>
      <c r="H873" s="602"/>
      <c r="I873" s="602"/>
      <c r="J873" s="602"/>
      <c r="K873" s="602"/>
      <c r="L873" s="602"/>
      <c r="M873" s="602"/>
      <c r="N873" s="602"/>
      <c r="O873" s="602"/>
      <c r="P873" s="602"/>
      <c r="Q873" s="602"/>
      <c r="R873" s="602"/>
      <c r="S873" s="602"/>
      <c r="T873" s="602"/>
      <c r="U873" s="602"/>
      <c r="V873" s="602"/>
      <c r="W873" s="602"/>
      <c r="X873" s="602"/>
      <c r="Y873" s="602"/>
      <c r="Z873" s="602"/>
    </row>
    <row r="874" spans="1:26" ht="12.75" customHeight="1" x14ac:dyDescent="0.25">
      <c r="A874" s="602"/>
      <c r="B874" s="602"/>
      <c r="C874" s="602"/>
      <c r="D874" s="602"/>
      <c r="E874" s="602"/>
      <c r="F874" s="602"/>
      <c r="G874" s="602"/>
      <c r="H874" s="602"/>
      <c r="I874" s="602"/>
      <c r="J874" s="602"/>
      <c r="K874" s="602"/>
      <c r="L874" s="602"/>
      <c r="M874" s="602"/>
      <c r="N874" s="602"/>
      <c r="O874" s="602"/>
      <c r="P874" s="602"/>
      <c r="Q874" s="602"/>
      <c r="R874" s="602"/>
      <c r="S874" s="602"/>
      <c r="T874" s="602"/>
      <c r="U874" s="602"/>
      <c r="V874" s="602"/>
      <c r="W874" s="602"/>
      <c r="X874" s="602"/>
      <c r="Y874" s="602"/>
      <c r="Z874" s="602"/>
    </row>
    <row r="875" spans="1:26" ht="12.75" customHeight="1" x14ac:dyDescent="0.25">
      <c r="A875" s="602"/>
      <c r="B875" s="602"/>
      <c r="C875" s="602"/>
      <c r="D875" s="602"/>
      <c r="E875" s="602"/>
      <c r="F875" s="602"/>
      <c r="G875" s="602"/>
      <c r="H875" s="602"/>
      <c r="I875" s="602"/>
      <c r="J875" s="602"/>
      <c r="K875" s="602"/>
      <c r="L875" s="602"/>
      <c r="M875" s="602"/>
      <c r="N875" s="602"/>
      <c r="O875" s="602"/>
      <c r="P875" s="602"/>
      <c r="Q875" s="602"/>
      <c r="R875" s="602"/>
      <c r="S875" s="602"/>
      <c r="T875" s="602"/>
      <c r="U875" s="602"/>
      <c r="V875" s="602"/>
      <c r="W875" s="602"/>
      <c r="X875" s="602"/>
      <c r="Y875" s="602"/>
      <c r="Z875" s="602"/>
    </row>
    <row r="876" spans="1:26" ht="12.75" customHeight="1" x14ac:dyDescent="0.25">
      <c r="A876" s="602"/>
      <c r="B876" s="602"/>
      <c r="C876" s="602"/>
      <c r="D876" s="602"/>
      <c r="E876" s="602"/>
      <c r="F876" s="602"/>
      <c r="G876" s="602"/>
      <c r="H876" s="602"/>
      <c r="I876" s="602"/>
      <c r="J876" s="602"/>
      <c r="K876" s="602"/>
      <c r="L876" s="602"/>
      <c r="M876" s="602"/>
      <c r="N876" s="602"/>
      <c r="O876" s="602"/>
      <c r="P876" s="602"/>
      <c r="Q876" s="602"/>
      <c r="R876" s="602"/>
      <c r="S876" s="602"/>
      <c r="T876" s="602"/>
      <c r="U876" s="602"/>
      <c r="V876" s="602"/>
      <c r="W876" s="602"/>
      <c r="X876" s="602"/>
      <c r="Y876" s="602"/>
      <c r="Z876" s="602"/>
    </row>
    <row r="877" spans="1:26" ht="12.75" customHeight="1" x14ac:dyDescent="0.25">
      <c r="A877" s="602"/>
      <c r="B877" s="602"/>
      <c r="C877" s="602"/>
      <c r="D877" s="602"/>
      <c r="E877" s="602"/>
      <c r="F877" s="602"/>
      <c r="G877" s="602"/>
      <c r="H877" s="602"/>
      <c r="I877" s="602"/>
      <c r="J877" s="602"/>
      <c r="K877" s="602"/>
      <c r="L877" s="602"/>
      <c r="M877" s="602"/>
      <c r="N877" s="602"/>
      <c r="O877" s="602"/>
      <c r="P877" s="602"/>
      <c r="Q877" s="602"/>
      <c r="R877" s="602"/>
      <c r="S877" s="602"/>
      <c r="T877" s="602"/>
      <c r="U877" s="602"/>
      <c r="V877" s="602"/>
      <c r="W877" s="602"/>
      <c r="X877" s="602"/>
      <c r="Y877" s="602"/>
      <c r="Z877" s="602"/>
    </row>
    <row r="878" spans="1:26" ht="12.75" customHeight="1" x14ac:dyDescent="0.25">
      <c r="A878" s="602"/>
      <c r="B878" s="602"/>
      <c r="C878" s="602"/>
      <c r="D878" s="602"/>
      <c r="E878" s="602"/>
      <c r="F878" s="602"/>
      <c r="G878" s="602"/>
      <c r="H878" s="602"/>
      <c r="I878" s="602"/>
      <c r="J878" s="602"/>
      <c r="K878" s="602"/>
      <c r="L878" s="602"/>
      <c r="M878" s="602"/>
      <c r="N878" s="602"/>
      <c r="O878" s="602"/>
      <c r="P878" s="602"/>
      <c r="Q878" s="602"/>
      <c r="R878" s="602"/>
      <c r="S878" s="602"/>
      <c r="T878" s="602"/>
      <c r="U878" s="602"/>
      <c r="V878" s="602"/>
      <c r="W878" s="602"/>
      <c r="X878" s="602"/>
      <c r="Y878" s="602"/>
      <c r="Z878" s="602"/>
    </row>
    <row r="879" spans="1:26" ht="12.75" customHeight="1" x14ac:dyDescent="0.25">
      <c r="A879" s="602"/>
      <c r="B879" s="602"/>
      <c r="C879" s="602"/>
      <c r="D879" s="602"/>
      <c r="E879" s="602"/>
      <c r="F879" s="602"/>
      <c r="G879" s="602"/>
      <c r="H879" s="602"/>
      <c r="I879" s="602"/>
      <c r="J879" s="602"/>
      <c r="K879" s="602"/>
      <c r="L879" s="602"/>
      <c r="M879" s="602"/>
      <c r="N879" s="602"/>
      <c r="O879" s="602"/>
      <c r="P879" s="602"/>
      <c r="Q879" s="602"/>
      <c r="R879" s="602"/>
      <c r="S879" s="602"/>
      <c r="T879" s="602"/>
      <c r="U879" s="602"/>
      <c r="V879" s="602"/>
      <c r="W879" s="602"/>
      <c r="X879" s="602"/>
      <c r="Y879" s="602"/>
      <c r="Z879" s="602"/>
    </row>
    <row r="880" spans="1:26" ht="12.75" customHeight="1" x14ac:dyDescent="0.25">
      <c r="A880" s="602"/>
      <c r="B880" s="602"/>
      <c r="C880" s="602"/>
      <c r="D880" s="602"/>
      <c r="E880" s="602"/>
      <c r="F880" s="602"/>
      <c r="G880" s="602"/>
      <c r="H880" s="602"/>
      <c r="I880" s="602"/>
      <c r="J880" s="602"/>
      <c r="K880" s="602"/>
      <c r="L880" s="602"/>
      <c r="M880" s="602"/>
      <c r="N880" s="602"/>
      <c r="O880" s="602"/>
      <c r="P880" s="602"/>
      <c r="Q880" s="602"/>
      <c r="R880" s="602"/>
      <c r="S880" s="602"/>
      <c r="T880" s="602"/>
      <c r="U880" s="602"/>
      <c r="V880" s="602"/>
      <c r="W880" s="602"/>
      <c r="X880" s="602"/>
      <c r="Y880" s="602"/>
      <c r="Z880" s="602"/>
    </row>
    <row r="881" spans="1:26" ht="12.75" customHeight="1" x14ac:dyDescent="0.25">
      <c r="A881" s="602"/>
      <c r="B881" s="602"/>
      <c r="C881" s="602"/>
      <c r="D881" s="602"/>
      <c r="E881" s="602"/>
      <c r="F881" s="602"/>
      <c r="G881" s="602"/>
      <c r="H881" s="602"/>
      <c r="I881" s="602"/>
      <c r="J881" s="602"/>
      <c r="K881" s="602"/>
      <c r="L881" s="602"/>
      <c r="M881" s="602"/>
      <c r="N881" s="602"/>
      <c r="O881" s="602"/>
      <c r="P881" s="602"/>
      <c r="Q881" s="602"/>
      <c r="R881" s="602"/>
      <c r="S881" s="602"/>
      <c r="T881" s="602"/>
      <c r="U881" s="602"/>
      <c r="V881" s="602"/>
      <c r="W881" s="602"/>
      <c r="X881" s="602"/>
      <c r="Y881" s="602"/>
      <c r="Z881" s="602"/>
    </row>
    <row r="882" spans="1:26" ht="12.75" customHeight="1" x14ac:dyDescent="0.25">
      <c r="A882" s="602"/>
      <c r="B882" s="602"/>
      <c r="C882" s="602"/>
      <c r="D882" s="602"/>
      <c r="E882" s="602"/>
      <c r="F882" s="602"/>
      <c r="G882" s="602"/>
      <c r="H882" s="602"/>
      <c r="I882" s="602"/>
      <c r="J882" s="602"/>
      <c r="K882" s="602"/>
      <c r="L882" s="602"/>
      <c r="M882" s="602"/>
      <c r="N882" s="602"/>
      <c r="O882" s="602"/>
      <c r="P882" s="602"/>
      <c r="Q882" s="602"/>
      <c r="R882" s="602"/>
      <c r="S882" s="602"/>
      <c r="T882" s="602"/>
      <c r="U882" s="602"/>
      <c r="V882" s="602"/>
      <c r="W882" s="602"/>
      <c r="X882" s="602"/>
      <c r="Y882" s="602"/>
      <c r="Z882" s="602"/>
    </row>
    <row r="883" spans="1:26" ht="12.75" customHeight="1" x14ac:dyDescent="0.25">
      <c r="A883" s="602"/>
      <c r="B883" s="602"/>
      <c r="C883" s="602"/>
      <c r="D883" s="602"/>
      <c r="E883" s="602"/>
      <c r="F883" s="602"/>
      <c r="G883" s="602"/>
      <c r="H883" s="602"/>
      <c r="I883" s="602"/>
      <c r="J883" s="602"/>
      <c r="K883" s="602"/>
      <c r="L883" s="602"/>
      <c r="M883" s="602"/>
      <c r="N883" s="602"/>
      <c r="O883" s="602"/>
      <c r="P883" s="602"/>
      <c r="Q883" s="602"/>
      <c r="R883" s="602"/>
      <c r="S883" s="602"/>
      <c r="T883" s="602"/>
      <c r="U883" s="602"/>
      <c r="V883" s="602"/>
      <c r="W883" s="602"/>
      <c r="X883" s="602"/>
      <c r="Y883" s="602"/>
      <c r="Z883" s="602"/>
    </row>
    <row r="884" spans="1:26" ht="12.75" customHeight="1" x14ac:dyDescent="0.25">
      <c r="A884" s="602"/>
      <c r="B884" s="602"/>
      <c r="C884" s="602"/>
      <c r="D884" s="602"/>
      <c r="E884" s="602"/>
      <c r="F884" s="602"/>
      <c r="G884" s="602"/>
      <c r="H884" s="602"/>
      <c r="I884" s="602"/>
      <c r="J884" s="602"/>
      <c r="K884" s="602"/>
      <c r="L884" s="602"/>
      <c r="M884" s="602"/>
      <c r="N884" s="602"/>
      <c r="O884" s="602"/>
      <c r="P884" s="602"/>
      <c r="Q884" s="602"/>
      <c r="R884" s="602"/>
      <c r="S884" s="602"/>
      <c r="T884" s="602"/>
      <c r="U884" s="602"/>
      <c r="V884" s="602"/>
      <c r="W884" s="602"/>
      <c r="X884" s="602"/>
      <c r="Y884" s="602"/>
      <c r="Z884" s="602"/>
    </row>
    <row r="885" spans="1:26" ht="12.75" customHeight="1" x14ac:dyDescent="0.25">
      <c r="A885" s="602"/>
      <c r="B885" s="602"/>
      <c r="C885" s="602"/>
      <c r="D885" s="602"/>
      <c r="E885" s="602"/>
      <c r="F885" s="602"/>
      <c r="G885" s="602"/>
      <c r="H885" s="602"/>
      <c r="I885" s="602"/>
      <c r="J885" s="602"/>
      <c r="K885" s="602"/>
      <c r="L885" s="602"/>
      <c r="M885" s="602"/>
      <c r="N885" s="602"/>
      <c r="O885" s="602"/>
      <c r="P885" s="602"/>
      <c r="Q885" s="602"/>
      <c r="R885" s="602"/>
      <c r="S885" s="602"/>
      <c r="T885" s="602"/>
      <c r="U885" s="602"/>
      <c r="V885" s="602"/>
      <c r="W885" s="602"/>
      <c r="X885" s="602"/>
      <c r="Y885" s="602"/>
      <c r="Z885" s="602"/>
    </row>
    <row r="886" spans="1:26" ht="12.75" customHeight="1" x14ac:dyDescent="0.25">
      <c r="A886" s="602"/>
      <c r="B886" s="602"/>
      <c r="C886" s="602"/>
      <c r="D886" s="602"/>
      <c r="E886" s="602"/>
      <c r="F886" s="602"/>
      <c r="G886" s="602"/>
      <c r="H886" s="602"/>
      <c r="I886" s="602"/>
      <c r="J886" s="602"/>
      <c r="K886" s="602"/>
      <c r="L886" s="602"/>
      <c r="M886" s="602"/>
      <c r="N886" s="602"/>
      <c r="O886" s="602"/>
      <c r="P886" s="602"/>
      <c r="Q886" s="602"/>
      <c r="R886" s="602"/>
      <c r="S886" s="602"/>
      <c r="T886" s="602"/>
      <c r="U886" s="602"/>
      <c r="V886" s="602"/>
      <c r="W886" s="602"/>
      <c r="X886" s="602"/>
      <c r="Y886" s="602"/>
      <c r="Z886" s="602"/>
    </row>
    <row r="887" spans="1:26" ht="12.75" customHeight="1" x14ac:dyDescent="0.25">
      <c r="A887" s="602"/>
      <c r="B887" s="602"/>
      <c r="C887" s="602"/>
      <c r="D887" s="602"/>
      <c r="E887" s="602"/>
      <c r="F887" s="602"/>
      <c r="G887" s="602"/>
      <c r="H887" s="602"/>
      <c r="I887" s="602"/>
      <c r="J887" s="602"/>
      <c r="K887" s="602"/>
      <c r="L887" s="602"/>
      <c r="M887" s="602"/>
      <c r="N887" s="602"/>
      <c r="O887" s="602"/>
      <c r="P887" s="602"/>
      <c r="Q887" s="602"/>
      <c r="R887" s="602"/>
      <c r="S887" s="602"/>
      <c r="T887" s="602"/>
      <c r="U887" s="602"/>
      <c r="V887" s="602"/>
      <c r="W887" s="602"/>
      <c r="X887" s="602"/>
      <c r="Y887" s="602"/>
      <c r="Z887" s="602"/>
    </row>
    <row r="888" spans="1:26" ht="12.75" customHeight="1" x14ac:dyDescent="0.25">
      <c r="A888" s="602"/>
      <c r="B888" s="602"/>
      <c r="C888" s="602"/>
      <c r="D888" s="602"/>
      <c r="E888" s="602"/>
      <c r="F888" s="602"/>
      <c r="G888" s="602"/>
      <c r="H888" s="602"/>
      <c r="I888" s="602"/>
      <c r="J888" s="602"/>
      <c r="K888" s="602"/>
      <c r="L888" s="602"/>
      <c r="M888" s="602"/>
      <c r="N888" s="602"/>
      <c r="O888" s="602"/>
      <c r="P888" s="602"/>
      <c r="Q888" s="602"/>
      <c r="R888" s="602"/>
      <c r="S888" s="602"/>
      <c r="T888" s="602"/>
      <c r="U888" s="602"/>
      <c r="V888" s="602"/>
      <c r="W888" s="602"/>
      <c r="X888" s="602"/>
      <c r="Y888" s="602"/>
      <c r="Z888" s="602"/>
    </row>
    <row r="889" spans="1:26" ht="12.75" customHeight="1" x14ac:dyDescent="0.25">
      <c r="A889" s="602"/>
      <c r="B889" s="602"/>
      <c r="C889" s="602"/>
      <c r="D889" s="602"/>
      <c r="E889" s="602"/>
      <c r="F889" s="602"/>
      <c r="G889" s="602"/>
      <c r="H889" s="602"/>
      <c r="I889" s="602"/>
      <c r="J889" s="602"/>
      <c r="K889" s="602"/>
      <c r="L889" s="602"/>
      <c r="M889" s="602"/>
      <c r="N889" s="602"/>
      <c r="O889" s="602"/>
      <c r="P889" s="602"/>
      <c r="Q889" s="602"/>
      <c r="R889" s="602"/>
      <c r="S889" s="602"/>
      <c r="T889" s="602"/>
      <c r="U889" s="602"/>
      <c r="V889" s="602"/>
      <c r="W889" s="602"/>
      <c r="X889" s="602"/>
      <c r="Y889" s="602"/>
      <c r="Z889" s="602"/>
    </row>
    <row r="890" spans="1:26" ht="12.75" customHeight="1" x14ac:dyDescent="0.25">
      <c r="A890" s="602"/>
      <c r="B890" s="602"/>
      <c r="C890" s="602"/>
      <c r="D890" s="602"/>
      <c r="E890" s="602"/>
      <c r="F890" s="602"/>
      <c r="G890" s="602"/>
      <c r="H890" s="602"/>
      <c r="I890" s="602"/>
      <c r="J890" s="602"/>
      <c r="K890" s="602"/>
      <c r="L890" s="602"/>
      <c r="M890" s="602"/>
      <c r="N890" s="602"/>
      <c r="O890" s="602"/>
      <c r="P890" s="602"/>
      <c r="Q890" s="602"/>
      <c r="R890" s="602"/>
      <c r="S890" s="602"/>
      <c r="T890" s="602"/>
      <c r="U890" s="602"/>
      <c r="V890" s="602"/>
      <c r="W890" s="602"/>
      <c r="X890" s="602"/>
      <c r="Y890" s="602"/>
      <c r="Z890" s="602"/>
    </row>
    <row r="891" spans="1:26" ht="12.75" customHeight="1" x14ac:dyDescent="0.25">
      <c r="A891" s="602"/>
      <c r="B891" s="602"/>
      <c r="C891" s="602"/>
      <c r="D891" s="602"/>
      <c r="E891" s="602"/>
      <c r="F891" s="602"/>
      <c r="G891" s="602"/>
      <c r="H891" s="602"/>
      <c r="I891" s="602"/>
      <c r="J891" s="602"/>
      <c r="K891" s="602"/>
      <c r="L891" s="602"/>
      <c r="M891" s="602"/>
      <c r="N891" s="602"/>
      <c r="O891" s="602"/>
      <c r="P891" s="602"/>
      <c r="Q891" s="602"/>
      <c r="R891" s="602"/>
      <c r="S891" s="602"/>
      <c r="T891" s="602"/>
      <c r="U891" s="602"/>
      <c r="V891" s="602"/>
      <c r="W891" s="602"/>
      <c r="X891" s="602"/>
      <c r="Y891" s="602"/>
      <c r="Z891" s="602"/>
    </row>
    <row r="892" spans="1:26" ht="12.75" customHeight="1" x14ac:dyDescent="0.25">
      <c r="A892" s="602"/>
      <c r="B892" s="602"/>
      <c r="C892" s="602"/>
      <c r="D892" s="602"/>
      <c r="E892" s="602"/>
      <c r="F892" s="602"/>
      <c r="G892" s="602"/>
      <c r="H892" s="602"/>
      <c r="I892" s="602"/>
      <c r="J892" s="602"/>
      <c r="K892" s="602"/>
      <c r="L892" s="602"/>
      <c r="M892" s="602"/>
      <c r="N892" s="602"/>
      <c r="O892" s="602"/>
      <c r="P892" s="602"/>
      <c r="Q892" s="602"/>
      <c r="R892" s="602"/>
      <c r="S892" s="602"/>
      <c r="T892" s="602"/>
      <c r="U892" s="602"/>
      <c r="V892" s="602"/>
      <c r="W892" s="602"/>
      <c r="X892" s="602"/>
      <c r="Y892" s="602"/>
      <c r="Z892" s="602"/>
    </row>
    <row r="893" spans="1:26" ht="12.75" customHeight="1" x14ac:dyDescent="0.25">
      <c r="A893" s="602"/>
      <c r="B893" s="602"/>
      <c r="C893" s="602"/>
      <c r="D893" s="602"/>
      <c r="E893" s="602"/>
      <c r="F893" s="602"/>
      <c r="G893" s="602"/>
      <c r="H893" s="602"/>
      <c r="I893" s="602"/>
      <c r="J893" s="602"/>
      <c r="K893" s="602"/>
      <c r="L893" s="602"/>
      <c r="M893" s="602"/>
      <c r="N893" s="602"/>
      <c r="O893" s="602"/>
      <c r="P893" s="602"/>
      <c r="Q893" s="602"/>
      <c r="R893" s="602"/>
      <c r="S893" s="602"/>
      <c r="T893" s="602"/>
      <c r="U893" s="602"/>
      <c r="V893" s="602"/>
      <c r="W893" s="602"/>
      <c r="X893" s="602"/>
      <c r="Y893" s="602"/>
      <c r="Z893" s="602"/>
    </row>
    <row r="894" spans="1:26" ht="12.75" customHeight="1" x14ac:dyDescent="0.25">
      <c r="A894" s="602"/>
      <c r="B894" s="602"/>
      <c r="C894" s="602"/>
      <c r="D894" s="602"/>
      <c r="E894" s="602"/>
      <c r="F894" s="602"/>
      <c r="G894" s="602"/>
      <c r="H894" s="602"/>
      <c r="I894" s="602"/>
      <c r="J894" s="602"/>
      <c r="K894" s="602"/>
      <c r="L894" s="602"/>
      <c r="M894" s="602"/>
      <c r="N894" s="602"/>
      <c r="O894" s="602"/>
      <c r="P894" s="602"/>
      <c r="Q894" s="602"/>
      <c r="R894" s="602"/>
      <c r="S894" s="602"/>
      <c r="T894" s="602"/>
      <c r="U894" s="602"/>
      <c r="V894" s="602"/>
      <c r="W894" s="602"/>
      <c r="X894" s="602"/>
      <c r="Y894" s="602"/>
      <c r="Z894" s="602"/>
    </row>
    <row r="895" spans="1:26" ht="12.75" customHeight="1" x14ac:dyDescent="0.25">
      <c r="A895" s="602"/>
      <c r="B895" s="602"/>
      <c r="C895" s="602"/>
      <c r="D895" s="602"/>
      <c r="E895" s="602"/>
      <c r="F895" s="602"/>
      <c r="G895" s="602"/>
      <c r="H895" s="602"/>
      <c r="I895" s="602"/>
      <c r="J895" s="602"/>
      <c r="K895" s="602"/>
      <c r="L895" s="602"/>
      <c r="M895" s="602"/>
      <c r="N895" s="602"/>
      <c r="O895" s="602"/>
      <c r="P895" s="602"/>
      <c r="Q895" s="602"/>
      <c r="R895" s="602"/>
      <c r="S895" s="602"/>
      <c r="T895" s="602"/>
      <c r="U895" s="602"/>
      <c r="V895" s="602"/>
      <c r="W895" s="602"/>
      <c r="X895" s="602"/>
      <c r="Y895" s="602"/>
      <c r="Z895" s="602"/>
    </row>
    <row r="896" spans="1:26" ht="12.75" customHeight="1" x14ac:dyDescent="0.25">
      <c r="A896" s="602"/>
      <c r="B896" s="602"/>
      <c r="C896" s="602"/>
      <c r="D896" s="602"/>
      <c r="E896" s="602"/>
      <c r="F896" s="602"/>
      <c r="G896" s="602"/>
      <c r="H896" s="602"/>
      <c r="I896" s="602"/>
      <c r="J896" s="602"/>
      <c r="K896" s="602"/>
      <c r="L896" s="602"/>
      <c r="M896" s="602"/>
      <c r="N896" s="602"/>
      <c r="O896" s="602"/>
      <c r="P896" s="602"/>
      <c r="Q896" s="602"/>
      <c r="R896" s="602"/>
      <c r="S896" s="602"/>
      <c r="T896" s="602"/>
      <c r="U896" s="602"/>
      <c r="V896" s="602"/>
      <c r="W896" s="602"/>
      <c r="X896" s="602"/>
      <c r="Y896" s="602"/>
      <c r="Z896" s="602"/>
    </row>
    <row r="897" spans="1:26" ht="12.75" customHeight="1" x14ac:dyDescent="0.25">
      <c r="A897" s="602"/>
      <c r="B897" s="602"/>
      <c r="C897" s="602"/>
      <c r="D897" s="602"/>
      <c r="E897" s="602"/>
      <c r="F897" s="602"/>
      <c r="G897" s="602"/>
      <c r="H897" s="602"/>
      <c r="I897" s="602"/>
      <c r="J897" s="602"/>
      <c r="K897" s="602"/>
      <c r="L897" s="602"/>
      <c r="M897" s="602"/>
      <c r="N897" s="602"/>
      <c r="O897" s="602"/>
      <c r="P897" s="602"/>
      <c r="Q897" s="602"/>
      <c r="R897" s="602"/>
      <c r="S897" s="602"/>
      <c r="T897" s="602"/>
      <c r="U897" s="602"/>
      <c r="V897" s="602"/>
      <c r="W897" s="602"/>
      <c r="X897" s="602"/>
      <c r="Y897" s="602"/>
      <c r="Z897" s="602"/>
    </row>
    <row r="898" spans="1:26" ht="12.75" customHeight="1" x14ac:dyDescent="0.25">
      <c r="A898" s="602"/>
      <c r="B898" s="602"/>
      <c r="C898" s="602"/>
      <c r="D898" s="602"/>
      <c r="E898" s="602"/>
      <c r="F898" s="602"/>
      <c r="G898" s="602"/>
      <c r="H898" s="602"/>
      <c r="I898" s="602"/>
      <c r="J898" s="602"/>
      <c r="K898" s="602"/>
      <c r="L898" s="602"/>
      <c r="M898" s="602"/>
      <c r="N898" s="602"/>
      <c r="O898" s="602"/>
      <c r="P898" s="602"/>
      <c r="Q898" s="602"/>
      <c r="R898" s="602"/>
      <c r="S898" s="602"/>
      <c r="T898" s="602"/>
      <c r="U898" s="602"/>
      <c r="V898" s="602"/>
      <c r="W898" s="602"/>
      <c r="X898" s="602"/>
      <c r="Y898" s="602"/>
      <c r="Z898" s="602"/>
    </row>
    <row r="899" spans="1:26" ht="12.75" customHeight="1" x14ac:dyDescent="0.25">
      <c r="A899" s="602"/>
      <c r="B899" s="602"/>
      <c r="C899" s="602"/>
      <c r="D899" s="602"/>
      <c r="E899" s="602"/>
      <c r="F899" s="602"/>
      <c r="G899" s="602"/>
      <c r="H899" s="602"/>
      <c r="I899" s="602"/>
      <c r="J899" s="602"/>
      <c r="K899" s="602"/>
      <c r="L899" s="602"/>
      <c r="M899" s="602"/>
      <c r="N899" s="602"/>
      <c r="O899" s="602"/>
      <c r="P899" s="602"/>
      <c r="Q899" s="602"/>
      <c r="R899" s="602"/>
      <c r="S899" s="602"/>
      <c r="T899" s="602"/>
      <c r="U899" s="602"/>
      <c r="V899" s="602"/>
      <c r="W899" s="602"/>
      <c r="X899" s="602"/>
      <c r="Y899" s="602"/>
      <c r="Z899" s="602"/>
    </row>
    <row r="900" spans="1:26" ht="12.75" customHeight="1" x14ac:dyDescent="0.25">
      <c r="A900" s="602"/>
      <c r="B900" s="602"/>
      <c r="C900" s="602"/>
      <c r="D900" s="602"/>
      <c r="E900" s="602"/>
      <c r="F900" s="602"/>
      <c r="G900" s="602"/>
      <c r="H900" s="602"/>
      <c r="I900" s="602"/>
      <c r="J900" s="602"/>
      <c r="K900" s="602"/>
      <c r="L900" s="602"/>
      <c r="M900" s="602"/>
      <c r="N900" s="602"/>
      <c r="O900" s="602"/>
      <c r="P900" s="602"/>
      <c r="Q900" s="602"/>
      <c r="R900" s="602"/>
      <c r="S900" s="602"/>
      <c r="T900" s="602"/>
      <c r="U900" s="602"/>
      <c r="V900" s="602"/>
      <c r="W900" s="602"/>
      <c r="X900" s="602"/>
      <c r="Y900" s="602"/>
      <c r="Z900" s="602"/>
    </row>
    <row r="901" spans="1:26" ht="12.75" customHeight="1" x14ac:dyDescent="0.25">
      <c r="A901" s="602"/>
      <c r="B901" s="602"/>
      <c r="C901" s="602"/>
      <c r="D901" s="602"/>
      <c r="E901" s="602"/>
      <c r="F901" s="602"/>
      <c r="G901" s="602"/>
      <c r="H901" s="602"/>
      <c r="I901" s="602"/>
      <c r="J901" s="602"/>
      <c r="K901" s="602"/>
      <c r="L901" s="602"/>
      <c r="M901" s="602"/>
      <c r="N901" s="602"/>
      <c r="O901" s="602"/>
      <c r="P901" s="602"/>
      <c r="Q901" s="602"/>
      <c r="R901" s="602"/>
      <c r="S901" s="602"/>
      <c r="T901" s="602"/>
      <c r="U901" s="602"/>
      <c r="V901" s="602"/>
      <c r="W901" s="602"/>
      <c r="X901" s="602"/>
      <c r="Y901" s="602"/>
      <c r="Z901" s="602"/>
    </row>
    <row r="902" spans="1:26" ht="12.75" customHeight="1" x14ac:dyDescent="0.25">
      <c r="A902" s="602"/>
      <c r="B902" s="602"/>
      <c r="C902" s="602"/>
      <c r="D902" s="602"/>
      <c r="E902" s="602"/>
      <c r="F902" s="602"/>
      <c r="G902" s="602"/>
      <c r="H902" s="602"/>
      <c r="I902" s="602"/>
      <c r="J902" s="602"/>
      <c r="K902" s="602"/>
      <c r="L902" s="602"/>
      <c r="M902" s="602"/>
      <c r="N902" s="602"/>
      <c r="O902" s="602"/>
      <c r="P902" s="602"/>
      <c r="Q902" s="602"/>
      <c r="R902" s="602"/>
      <c r="S902" s="602"/>
      <c r="T902" s="602"/>
      <c r="U902" s="602"/>
      <c r="V902" s="602"/>
      <c r="W902" s="602"/>
      <c r="X902" s="602"/>
      <c r="Y902" s="602"/>
      <c r="Z902" s="602"/>
    </row>
    <row r="903" spans="1:26" ht="12.75" customHeight="1" x14ac:dyDescent="0.25">
      <c r="A903" s="602"/>
      <c r="B903" s="602"/>
      <c r="C903" s="602"/>
      <c r="D903" s="602"/>
      <c r="E903" s="602"/>
      <c r="F903" s="602"/>
      <c r="G903" s="602"/>
      <c r="H903" s="602"/>
      <c r="I903" s="602"/>
      <c r="J903" s="602"/>
      <c r="K903" s="602"/>
      <c r="L903" s="602"/>
      <c r="M903" s="602"/>
      <c r="N903" s="602"/>
      <c r="O903" s="602"/>
      <c r="P903" s="602"/>
      <c r="Q903" s="602"/>
      <c r="R903" s="602"/>
      <c r="S903" s="602"/>
      <c r="T903" s="602"/>
      <c r="U903" s="602"/>
      <c r="V903" s="602"/>
      <c r="W903" s="602"/>
      <c r="X903" s="602"/>
      <c r="Y903" s="602"/>
      <c r="Z903" s="602"/>
    </row>
    <row r="904" spans="1:26" ht="12.75" customHeight="1" x14ac:dyDescent="0.25">
      <c r="A904" s="602"/>
      <c r="B904" s="602"/>
      <c r="C904" s="602"/>
      <c r="D904" s="602"/>
      <c r="E904" s="602"/>
      <c r="F904" s="602"/>
      <c r="G904" s="602"/>
      <c r="H904" s="602"/>
      <c r="I904" s="602"/>
      <c r="J904" s="602"/>
      <c r="K904" s="602"/>
      <c r="L904" s="602"/>
      <c r="M904" s="602"/>
      <c r="N904" s="602"/>
      <c r="O904" s="602"/>
      <c r="P904" s="602"/>
      <c r="Q904" s="602"/>
      <c r="R904" s="602"/>
      <c r="S904" s="602"/>
      <c r="T904" s="602"/>
      <c r="U904" s="602"/>
      <c r="V904" s="602"/>
      <c r="W904" s="602"/>
      <c r="X904" s="602"/>
      <c r="Y904" s="602"/>
      <c r="Z904" s="602"/>
    </row>
    <row r="905" spans="1:26" ht="12.75" customHeight="1" x14ac:dyDescent="0.25">
      <c r="A905" s="602"/>
      <c r="B905" s="602"/>
      <c r="C905" s="602"/>
      <c r="D905" s="602"/>
      <c r="E905" s="602"/>
      <c r="F905" s="602"/>
      <c r="G905" s="602"/>
      <c r="H905" s="602"/>
      <c r="I905" s="602"/>
      <c r="J905" s="602"/>
      <c r="K905" s="602"/>
      <c r="L905" s="602"/>
      <c r="M905" s="602"/>
      <c r="N905" s="602"/>
      <c r="O905" s="602"/>
      <c r="P905" s="602"/>
      <c r="Q905" s="602"/>
      <c r="R905" s="602"/>
      <c r="S905" s="602"/>
      <c r="T905" s="602"/>
      <c r="U905" s="602"/>
      <c r="V905" s="602"/>
      <c r="W905" s="602"/>
      <c r="X905" s="602"/>
      <c r="Y905" s="602"/>
      <c r="Z905" s="602"/>
    </row>
    <row r="906" spans="1:26" ht="12.75" customHeight="1" x14ac:dyDescent="0.25">
      <c r="A906" s="602"/>
      <c r="B906" s="602"/>
      <c r="C906" s="602"/>
      <c r="D906" s="602"/>
      <c r="E906" s="602"/>
      <c r="F906" s="602"/>
      <c r="G906" s="602"/>
      <c r="H906" s="602"/>
      <c r="I906" s="602"/>
      <c r="J906" s="602"/>
      <c r="K906" s="602"/>
      <c r="L906" s="602"/>
      <c r="M906" s="602"/>
      <c r="N906" s="602"/>
      <c r="O906" s="602"/>
      <c r="P906" s="602"/>
      <c r="Q906" s="602"/>
      <c r="R906" s="602"/>
      <c r="S906" s="602"/>
      <c r="T906" s="602"/>
      <c r="U906" s="602"/>
      <c r="V906" s="602"/>
      <c r="W906" s="602"/>
      <c r="X906" s="602"/>
      <c r="Y906" s="602"/>
      <c r="Z906" s="602"/>
    </row>
    <row r="907" spans="1:26" ht="12.75" customHeight="1" x14ac:dyDescent="0.25">
      <c r="A907" s="602"/>
      <c r="B907" s="602"/>
      <c r="C907" s="602"/>
      <c r="D907" s="602"/>
      <c r="E907" s="602"/>
      <c r="F907" s="602"/>
      <c r="G907" s="602"/>
      <c r="H907" s="602"/>
      <c r="I907" s="602"/>
      <c r="J907" s="602"/>
      <c r="K907" s="602"/>
      <c r="L907" s="602"/>
      <c r="M907" s="602"/>
      <c r="N907" s="602"/>
      <c r="O907" s="602"/>
      <c r="P907" s="602"/>
      <c r="Q907" s="602"/>
      <c r="R907" s="602"/>
      <c r="S907" s="602"/>
      <c r="T907" s="602"/>
      <c r="U907" s="602"/>
      <c r="V907" s="602"/>
      <c r="W907" s="602"/>
      <c r="X907" s="602"/>
      <c r="Y907" s="602"/>
      <c r="Z907" s="602"/>
    </row>
    <row r="908" spans="1:26" ht="12.75" customHeight="1" x14ac:dyDescent="0.25">
      <c r="A908" s="602"/>
      <c r="B908" s="602"/>
      <c r="C908" s="602"/>
      <c r="D908" s="602"/>
      <c r="E908" s="602"/>
      <c r="F908" s="602"/>
      <c r="G908" s="602"/>
      <c r="H908" s="602"/>
      <c r="I908" s="602"/>
      <c r="J908" s="602"/>
      <c r="K908" s="602"/>
      <c r="L908" s="602"/>
      <c r="M908" s="602"/>
      <c r="N908" s="602"/>
      <c r="O908" s="602"/>
      <c r="P908" s="602"/>
      <c r="Q908" s="602"/>
      <c r="R908" s="602"/>
      <c r="S908" s="602"/>
      <c r="T908" s="602"/>
      <c r="U908" s="602"/>
      <c r="V908" s="602"/>
      <c r="W908" s="602"/>
      <c r="X908" s="602"/>
      <c r="Y908" s="602"/>
      <c r="Z908" s="602"/>
    </row>
    <row r="909" spans="1:26" ht="12.75" customHeight="1" x14ac:dyDescent="0.25">
      <c r="A909" s="602"/>
      <c r="B909" s="602"/>
      <c r="C909" s="602"/>
      <c r="D909" s="602"/>
      <c r="E909" s="602"/>
      <c r="F909" s="602"/>
      <c r="G909" s="602"/>
      <c r="H909" s="602"/>
      <c r="I909" s="602"/>
      <c r="J909" s="602"/>
      <c r="K909" s="602"/>
      <c r="L909" s="602"/>
      <c r="M909" s="602"/>
      <c r="N909" s="602"/>
      <c r="O909" s="602"/>
      <c r="P909" s="602"/>
      <c r="Q909" s="602"/>
      <c r="R909" s="602"/>
      <c r="S909" s="602"/>
      <c r="T909" s="602"/>
      <c r="U909" s="602"/>
      <c r="V909" s="602"/>
      <c r="W909" s="602"/>
      <c r="X909" s="602"/>
      <c r="Y909" s="602"/>
      <c r="Z909" s="602"/>
    </row>
    <row r="910" spans="1:26" ht="12.75" customHeight="1" x14ac:dyDescent="0.25">
      <c r="A910" s="602"/>
      <c r="B910" s="602"/>
      <c r="C910" s="602"/>
      <c r="D910" s="602"/>
      <c r="E910" s="602"/>
      <c r="F910" s="602"/>
      <c r="G910" s="602"/>
      <c r="H910" s="602"/>
      <c r="I910" s="602"/>
      <c r="J910" s="602"/>
      <c r="K910" s="602"/>
      <c r="L910" s="602"/>
      <c r="M910" s="602"/>
      <c r="N910" s="602"/>
      <c r="O910" s="602"/>
      <c r="P910" s="602"/>
      <c r="Q910" s="602"/>
      <c r="R910" s="602"/>
      <c r="S910" s="602"/>
      <c r="T910" s="602"/>
      <c r="U910" s="602"/>
      <c r="V910" s="602"/>
      <c r="W910" s="602"/>
      <c r="X910" s="602"/>
      <c r="Y910" s="602"/>
      <c r="Z910" s="602"/>
    </row>
    <row r="911" spans="1:26" ht="12.75" customHeight="1" x14ac:dyDescent="0.25">
      <c r="A911" s="602"/>
      <c r="B911" s="602"/>
      <c r="C911" s="602"/>
      <c r="D911" s="602"/>
      <c r="E911" s="602"/>
      <c r="F911" s="602"/>
      <c r="G911" s="602"/>
      <c r="H911" s="602"/>
      <c r="I911" s="602"/>
      <c r="J911" s="602"/>
      <c r="K911" s="602"/>
      <c r="L911" s="602"/>
      <c r="M911" s="602"/>
      <c r="N911" s="602"/>
      <c r="O911" s="602"/>
      <c r="P911" s="602"/>
      <c r="Q911" s="602"/>
      <c r="R911" s="602"/>
      <c r="S911" s="602"/>
      <c r="T911" s="602"/>
      <c r="U911" s="602"/>
      <c r="V911" s="602"/>
      <c r="W911" s="602"/>
      <c r="X911" s="602"/>
      <c r="Y911" s="602"/>
      <c r="Z911" s="602"/>
    </row>
    <row r="912" spans="1:26" ht="12.75" customHeight="1" x14ac:dyDescent="0.25">
      <c r="A912" s="602"/>
      <c r="B912" s="602"/>
      <c r="C912" s="602"/>
      <c r="D912" s="602"/>
      <c r="E912" s="602"/>
      <c r="F912" s="602"/>
      <c r="G912" s="602"/>
      <c r="H912" s="602"/>
      <c r="I912" s="602"/>
      <c r="J912" s="602"/>
      <c r="K912" s="602"/>
      <c r="L912" s="602"/>
      <c r="M912" s="602"/>
      <c r="N912" s="602"/>
      <c r="O912" s="602"/>
      <c r="P912" s="602"/>
      <c r="Q912" s="602"/>
      <c r="R912" s="602"/>
      <c r="S912" s="602"/>
      <c r="T912" s="602"/>
      <c r="U912" s="602"/>
      <c r="V912" s="602"/>
      <c r="W912" s="602"/>
      <c r="X912" s="602"/>
      <c r="Y912" s="602"/>
      <c r="Z912" s="602"/>
    </row>
    <row r="913" spans="1:26" ht="12.75" customHeight="1" x14ac:dyDescent="0.25">
      <c r="A913" s="602"/>
      <c r="B913" s="602"/>
      <c r="C913" s="602"/>
      <c r="D913" s="602"/>
      <c r="E913" s="602"/>
      <c r="F913" s="602"/>
      <c r="G913" s="602"/>
      <c r="H913" s="602"/>
      <c r="I913" s="602"/>
      <c r="J913" s="602"/>
      <c r="K913" s="602"/>
      <c r="L913" s="602"/>
      <c r="M913" s="602"/>
      <c r="N913" s="602"/>
      <c r="O913" s="602"/>
      <c r="P913" s="602"/>
      <c r="Q913" s="602"/>
      <c r="R913" s="602"/>
      <c r="S913" s="602"/>
      <c r="T913" s="602"/>
      <c r="U913" s="602"/>
      <c r="V913" s="602"/>
      <c r="W913" s="602"/>
      <c r="X913" s="602"/>
      <c r="Y913" s="602"/>
      <c r="Z913" s="602"/>
    </row>
    <row r="914" spans="1:26" ht="12.75" customHeight="1" x14ac:dyDescent="0.25">
      <c r="A914" s="602"/>
      <c r="B914" s="602"/>
      <c r="C914" s="602"/>
      <c r="D914" s="602"/>
      <c r="E914" s="602"/>
      <c r="F914" s="602"/>
      <c r="G914" s="602"/>
      <c r="H914" s="602"/>
      <c r="I914" s="602"/>
      <c r="J914" s="602"/>
      <c r="K914" s="602"/>
      <c r="L914" s="602"/>
      <c r="M914" s="602"/>
      <c r="N914" s="602"/>
      <c r="O914" s="602"/>
      <c r="P914" s="602"/>
      <c r="Q914" s="602"/>
      <c r="R914" s="602"/>
      <c r="S914" s="602"/>
      <c r="T914" s="602"/>
      <c r="U914" s="602"/>
      <c r="V914" s="602"/>
      <c r="W914" s="602"/>
      <c r="X914" s="602"/>
      <c r="Y914" s="602"/>
      <c r="Z914" s="602"/>
    </row>
    <row r="915" spans="1:26" ht="12.75" customHeight="1" x14ac:dyDescent="0.25">
      <c r="A915" s="602"/>
      <c r="B915" s="602"/>
      <c r="C915" s="602"/>
      <c r="D915" s="602"/>
      <c r="E915" s="602"/>
      <c r="F915" s="602"/>
      <c r="G915" s="602"/>
      <c r="H915" s="602"/>
      <c r="I915" s="602"/>
      <c r="J915" s="602"/>
      <c r="K915" s="602"/>
      <c r="L915" s="602"/>
      <c r="M915" s="602"/>
      <c r="N915" s="602"/>
      <c r="O915" s="602"/>
      <c r="P915" s="602"/>
      <c r="Q915" s="602"/>
      <c r="R915" s="602"/>
      <c r="S915" s="602"/>
      <c r="T915" s="602"/>
      <c r="U915" s="602"/>
      <c r="V915" s="602"/>
      <c r="W915" s="602"/>
      <c r="X915" s="602"/>
      <c r="Y915" s="602"/>
      <c r="Z915" s="602"/>
    </row>
    <row r="916" spans="1:26" ht="12.75" customHeight="1" x14ac:dyDescent="0.25">
      <c r="A916" s="602"/>
      <c r="B916" s="602"/>
      <c r="C916" s="602"/>
      <c r="D916" s="602"/>
      <c r="E916" s="602"/>
      <c r="F916" s="602"/>
      <c r="G916" s="602"/>
      <c r="H916" s="602"/>
      <c r="I916" s="602"/>
      <c r="J916" s="602"/>
      <c r="K916" s="602"/>
      <c r="L916" s="602"/>
      <c r="M916" s="602"/>
      <c r="N916" s="602"/>
      <c r="O916" s="602"/>
      <c r="P916" s="602"/>
      <c r="Q916" s="602"/>
      <c r="R916" s="602"/>
      <c r="S916" s="602"/>
      <c r="T916" s="602"/>
      <c r="U916" s="602"/>
      <c r="V916" s="602"/>
      <c r="W916" s="602"/>
      <c r="X916" s="602"/>
      <c r="Y916" s="602"/>
      <c r="Z916" s="602"/>
    </row>
    <row r="917" spans="1:26" ht="12.75" customHeight="1" x14ac:dyDescent="0.25">
      <c r="A917" s="602"/>
      <c r="B917" s="602"/>
      <c r="C917" s="602"/>
      <c r="D917" s="602"/>
      <c r="E917" s="602"/>
      <c r="F917" s="602"/>
      <c r="G917" s="602"/>
      <c r="H917" s="602"/>
      <c r="I917" s="602"/>
      <c r="J917" s="602"/>
      <c r="K917" s="602"/>
      <c r="L917" s="602"/>
      <c r="M917" s="602"/>
      <c r="N917" s="602"/>
      <c r="O917" s="602"/>
      <c r="P917" s="602"/>
      <c r="Q917" s="602"/>
      <c r="R917" s="602"/>
      <c r="S917" s="602"/>
      <c r="T917" s="602"/>
      <c r="U917" s="602"/>
      <c r="V917" s="602"/>
      <c r="W917" s="602"/>
      <c r="X917" s="602"/>
      <c r="Y917" s="602"/>
      <c r="Z917" s="602"/>
    </row>
    <row r="918" spans="1:26" ht="12.75" customHeight="1" x14ac:dyDescent="0.25">
      <c r="A918" s="602"/>
      <c r="B918" s="602"/>
      <c r="C918" s="602"/>
      <c r="D918" s="602"/>
      <c r="E918" s="602"/>
      <c r="F918" s="602"/>
      <c r="G918" s="602"/>
      <c r="H918" s="602"/>
      <c r="I918" s="602"/>
      <c r="J918" s="602"/>
      <c r="K918" s="602"/>
      <c r="L918" s="602"/>
      <c r="M918" s="602"/>
      <c r="N918" s="602"/>
      <c r="O918" s="602"/>
      <c r="P918" s="602"/>
      <c r="Q918" s="602"/>
      <c r="R918" s="602"/>
      <c r="S918" s="602"/>
      <c r="T918" s="602"/>
      <c r="U918" s="602"/>
      <c r="V918" s="602"/>
      <c r="W918" s="602"/>
      <c r="X918" s="602"/>
      <c r="Y918" s="602"/>
      <c r="Z918" s="602"/>
    </row>
    <row r="919" spans="1:26" ht="12.75" customHeight="1" x14ac:dyDescent="0.25">
      <c r="A919" s="602"/>
      <c r="B919" s="602"/>
      <c r="C919" s="602"/>
      <c r="D919" s="602"/>
      <c r="E919" s="602"/>
      <c r="F919" s="602"/>
      <c r="G919" s="602"/>
      <c r="H919" s="602"/>
      <c r="I919" s="602"/>
      <c r="J919" s="602"/>
      <c r="K919" s="602"/>
      <c r="L919" s="602"/>
      <c r="M919" s="602"/>
      <c r="N919" s="602"/>
      <c r="O919" s="602"/>
      <c r="P919" s="602"/>
      <c r="Q919" s="602"/>
      <c r="R919" s="602"/>
      <c r="S919" s="602"/>
      <c r="T919" s="602"/>
      <c r="U919" s="602"/>
      <c r="V919" s="602"/>
      <c r="W919" s="602"/>
      <c r="X919" s="602"/>
      <c r="Y919" s="602"/>
      <c r="Z919" s="602"/>
    </row>
    <row r="920" spans="1:26" ht="12.75" customHeight="1" x14ac:dyDescent="0.25">
      <c r="A920" s="602"/>
      <c r="B920" s="602"/>
      <c r="C920" s="602"/>
      <c r="D920" s="602"/>
      <c r="E920" s="602"/>
      <c r="F920" s="602"/>
      <c r="G920" s="602"/>
      <c r="H920" s="602"/>
      <c r="I920" s="602"/>
      <c r="J920" s="602"/>
      <c r="K920" s="602"/>
      <c r="L920" s="602"/>
      <c r="M920" s="602"/>
      <c r="N920" s="602"/>
      <c r="O920" s="602"/>
      <c r="P920" s="602"/>
      <c r="Q920" s="602"/>
      <c r="R920" s="602"/>
      <c r="S920" s="602"/>
      <c r="T920" s="602"/>
      <c r="U920" s="602"/>
      <c r="V920" s="602"/>
      <c r="W920" s="602"/>
      <c r="X920" s="602"/>
      <c r="Y920" s="602"/>
      <c r="Z920" s="602"/>
    </row>
    <row r="921" spans="1:26" ht="12.75" customHeight="1" x14ac:dyDescent="0.25">
      <c r="A921" s="602"/>
      <c r="B921" s="602"/>
      <c r="C921" s="602"/>
      <c r="D921" s="602"/>
      <c r="E921" s="602"/>
      <c r="F921" s="602"/>
      <c r="G921" s="602"/>
      <c r="H921" s="602"/>
      <c r="I921" s="602"/>
      <c r="J921" s="602"/>
      <c r="K921" s="602"/>
      <c r="L921" s="602"/>
      <c r="M921" s="602"/>
      <c r="N921" s="602"/>
      <c r="O921" s="602"/>
      <c r="P921" s="602"/>
      <c r="Q921" s="602"/>
      <c r="R921" s="602"/>
      <c r="S921" s="602"/>
      <c r="T921" s="602"/>
      <c r="U921" s="602"/>
      <c r="V921" s="602"/>
      <c r="W921" s="602"/>
      <c r="X921" s="602"/>
      <c r="Y921" s="602"/>
      <c r="Z921" s="602"/>
    </row>
    <row r="922" spans="1:26" ht="12.75" customHeight="1" x14ac:dyDescent="0.25">
      <c r="A922" s="602"/>
      <c r="B922" s="602"/>
      <c r="C922" s="602"/>
      <c r="D922" s="602"/>
      <c r="E922" s="602"/>
      <c r="F922" s="602"/>
      <c r="G922" s="602"/>
      <c r="H922" s="602"/>
      <c r="I922" s="602"/>
      <c r="J922" s="602"/>
      <c r="K922" s="602"/>
      <c r="L922" s="602"/>
      <c r="M922" s="602"/>
      <c r="N922" s="602"/>
      <c r="O922" s="602"/>
      <c r="P922" s="602"/>
      <c r="Q922" s="602"/>
      <c r="R922" s="602"/>
      <c r="S922" s="602"/>
      <c r="T922" s="602"/>
      <c r="U922" s="602"/>
      <c r="V922" s="602"/>
      <c r="W922" s="602"/>
      <c r="X922" s="602"/>
      <c r="Y922" s="602"/>
      <c r="Z922" s="602"/>
    </row>
    <row r="923" spans="1:26" ht="12.75" customHeight="1" x14ac:dyDescent="0.25">
      <c r="A923" s="602"/>
      <c r="B923" s="602"/>
      <c r="C923" s="602"/>
      <c r="D923" s="602"/>
      <c r="E923" s="602"/>
      <c r="F923" s="602"/>
      <c r="G923" s="602"/>
      <c r="H923" s="602"/>
      <c r="I923" s="602"/>
      <c r="J923" s="602"/>
      <c r="K923" s="602"/>
      <c r="L923" s="602"/>
      <c r="M923" s="602"/>
      <c r="N923" s="602"/>
      <c r="O923" s="602"/>
      <c r="P923" s="602"/>
      <c r="Q923" s="602"/>
      <c r="R923" s="602"/>
      <c r="S923" s="602"/>
      <c r="T923" s="602"/>
      <c r="U923" s="602"/>
      <c r="V923" s="602"/>
      <c r="W923" s="602"/>
      <c r="X923" s="602"/>
      <c r="Y923" s="602"/>
      <c r="Z923" s="602"/>
    </row>
    <row r="924" spans="1:26" ht="12.75" customHeight="1" x14ac:dyDescent="0.25">
      <c r="A924" s="602"/>
      <c r="B924" s="602"/>
      <c r="C924" s="602"/>
      <c r="D924" s="602"/>
      <c r="E924" s="602"/>
      <c r="F924" s="602"/>
      <c r="G924" s="602"/>
      <c r="H924" s="602"/>
      <c r="I924" s="602"/>
      <c r="J924" s="602"/>
      <c r="K924" s="602"/>
      <c r="L924" s="602"/>
      <c r="M924" s="602"/>
      <c r="N924" s="602"/>
      <c r="O924" s="602"/>
      <c r="P924" s="602"/>
      <c r="Q924" s="602"/>
      <c r="R924" s="602"/>
      <c r="S924" s="602"/>
      <c r="T924" s="602"/>
      <c r="U924" s="602"/>
      <c r="V924" s="602"/>
      <c r="W924" s="602"/>
      <c r="X924" s="602"/>
      <c r="Y924" s="602"/>
      <c r="Z924" s="602"/>
    </row>
    <row r="925" spans="1:26" ht="12.75" customHeight="1" x14ac:dyDescent="0.25">
      <c r="A925" s="602"/>
      <c r="B925" s="602"/>
      <c r="C925" s="602"/>
      <c r="D925" s="602"/>
      <c r="E925" s="602"/>
      <c r="F925" s="602"/>
      <c r="G925" s="602"/>
      <c r="H925" s="602"/>
      <c r="I925" s="602"/>
      <c r="J925" s="602"/>
      <c r="K925" s="602"/>
      <c r="L925" s="602"/>
      <c r="M925" s="602"/>
      <c r="N925" s="602"/>
      <c r="O925" s="602"/>
      <c r="P925" s="602"/>
      <c r="Q925" s="602"/>
      <c r="R925" s="602"/>
      <c r="S925" s="602"/>
      <c r="T925" s="602"/>
      <c r="U925" s="602"/>
      <c r="V925" s="602"/>
      <c r="W925" s="602"/>
      <c r="X925" s="602"/>
      <c r="Y925" s="602"/>
      <c r="Z925" s="602"/>
    </row>
    <row r="926" spans="1:26" ht="12.75" customHeight="1" x14ac:dyDescent="0.25">
      <c r="A926" s="602"/>
      <c r="B926" s="602"/>
      <c r="C926" s="602"/>
      <c r="D926" s="602"/>
      <c r="E926" s="602"/>
      <c r="F926" s="602"/>
      <c r="G926" s="602"/>
      <c r="H926" s="602"/>
      <c r="I926" s="602"/>
      <c r="J926" s="602"/>
      <c r="K926" s="602"/>
      <c r="L926" s="602"/>
      <c r="M926" s="602"/>
      <c r="N926" s="602"/>
      <c r="O926" s="602"/>
      <c r="P926" s="602"/>
      <c r="Q926" s="602"/>
      <c r="R926" s="602"/>
      <c r="S926" s="602"/>
      <c r="T926" s="602"/>
      <c r="U926" s="602"/>
      <c r="V926" s="602"/>
      <c r="W926" s="602"/>
      <c r="X926" s="602"/>
      <c r="Y926" s="602"/>
      <c r="Z926" s="602"/>
    </row>
    <row r="927" spans="1:26" ht="12.75" customHeight="1" x14ac:dyDescent="0.25">
      <c r="A927" s="602"/>
      <c r="B927" s="602"/>
      <c r="C927" s="602"/>
      <c r="D927" s="602"/>
      <c r="E927" s="602"/>
      <c r="F927" s="602"/>
      <c r="G927" s="602"/>
      <c r="H927" s="602"/>
      <c r="I927" s="602"/>
      <c r="J927" s="602"/>
      <c r="K927" s="602"/>
      <c r="L927" s="602"/>
      <c r="M927" s="602"/>
      <c r="N927" s="602"/>
      <c r="O927" s="602"/>
      <c r="P927" s="602"/>
      <c r="Q927" s="602"/>
      <c r="R927" s="602"/>
      <c r="S927" s="602"/>
      <c r="T927" s="602"/>
      <c r="U927" s="602"/>
      <c r="V927" s="602"/>
      <c r="W927" s="602"/>
      <c r="X927" s="602"/>
      <c r="Y927" s="602"/>
      <c r="Z927" s="602"/>
    </row>
    <row r="928" spans="1:26" ht="12.75" customHeight="1" x14ac:dyDescent="0.25">
      <c r="A928" s="602"/>
      <c r="B928" s="602"/>
      <c r="C928" s="602"/>
      <c r="D928" s="602"/>
      <c r="E928" s="602"/>
      <c r="F928" s="602"/>
      <c r="G928" s="602"/>
      <c r="H928" s="602"/>
      <c r="I928" s="602"/>
      <c r="J928" s="602"/>
      <c r="K928" s="602"/>
      <c r="L928" s="602"/>
      <c r="M928" s="602"/>
      <c r="N928" s="602"/>
      <c r="O928" s="602"/>
      <c r="P928" s="602"/>
      <c r="Q928" s="602"/>
      <c r="R928" s="602"/>
      <c r="S928" s="602"/>
      <c r="T928" s="602"/>
      <c r="U928" s="602"/>
      <c r="V928" s="602"/>
      <c r="W928" s="602"/>
      <c r="X928" s="602"/>
      <c r="Y928" s="602"/>
      <c r="Z928" s="602"/>
    </row>
    <row r="929" spans="1:26" ht="12.75" customHeight="1" x14ac:dyDescent="0.25">
      <c r="A929" s="602"/>
      <c r="B929" s="602"/>
      <c r="C929" s="602"/>
      <c r="D929" s="602"/>
      <c r="E929" s="602"/>
      <c r="F929" s="602"/>
      <c r="G929" s="602"/>
      <c r="H929" s="602"/>
      <c r="I929" s="602"/>
      <c r="J929" s="602"/>
      <c r="K929" s="602"/>
      <c r="L929" s="602"/>
      <c r="M929" s="602"/>
      <c r="N929" s="602"/>
      <c r="O929" s="602"/>
      <c r="P929" s="602"/>
      <c r="Q929" s="602"/>
      <c r="R929" s="602"/>
      <c r="S929" s="602"/>
      <c r="T929" s="602"/>
      <c r="U929" s="602"/>
      <c r="V929" s="602"/>
      <c r="W929" s="602"/>
      <c r="X929" s="602"/>
      <c r="Y929" s="602"/>
      <c r="Z929" s="602"/>
    </row>
    <row r="930" spans="1:26" ht="12.75" customHeight="1" x14ac:dyDescent="0.25">
      <c r="A930" s="602"/>
      <c r="B930" s="602"/>
      <c r="C930" s="602"/>
      <c r="D930" s="602"/>
      <c r="E930" s="602"/>
      <c r="F930" s="602"/>
      <c r="G930" s="602"/>
      <c r="H930" s="602"/>
      <c r="I930" s="602"/>
      <c r="J930" s="602"/>
      <c r="K930" s="602"/>
      <c r="L930" s="602"/>
      <c r="M930" s="602"/>
      <c r="N930" s="602"/>
      <c r="O930" s="602"/>
      <c r="P930" s="602"/>
      <c r="Q930" s="602"/>
      <c r="R930" s="602"/>
      <c r="S930" s="602"/>
      <c r="T930" s="602"/>
      <c r="U930" s="602"/>
      <c r="V930" s="602"/>
      <c r="W930" s="602"/>
      <c r="X930" s="602"/>
      <c r="Y930" s="602"/>
      <c r="Z930" s="602"/>
    </row>
    <row r="931" spans="1:26" ht="12.75" customHeight="1" x14ac:dyDescent="0.25">
      <c r="A931" s="602"/>
      <c r="B931" s="602"/>
      <c r="C931" s="602"/>
      <c r="D931" s="602"/>
      <c r="E931" s="602"/>
      <c r="F931" s="602"/>
      <c r="G931" s="602"/>
      <c r="H931" s="602"/>
      <c r="I931" s="602"/>
      <c r="J931" s="602"/>
      <c r="K931" s="602"/>
      <c r="L931" s="602"/>
      <c r="M931" s="602"/>
      <c r="N931" s="602"/>
      <c r="O931" s="602"/>
      <c r="P931" s="602"/>
      <c r="Q931" s="602"/>
      <c r="R931" s="602"/>
      <c r="S931" s="602"/>
      <c r="T931" s="602"/>
      <c r="U931" s="602"/>
      <c r="V931" s="602"/>
      <c r="W931" s="602"/>
      <c r="X931" s="602"/>
      <c r="Y931" s="602"/>
      <c r="Z931" s="602"/>
    </row>
    <row r="932" spans="1:26" ht="12.75" customHeight="1" x14ac:dyDescent="0.25">
      <c r="A932" s="602"/>
      <c r="B932" s="602"/>
      <c r="C932" s="602"/>
      <c r="D932" s="602"/>
      <c r="E932" s="602"/>
      <c r="F932" s="602"/>
      <c r="G932" s="602"/>
      <c r="H932" s="602"/>
      <c r="I932" s="602"/>
      <c r="J932" s="602"/>
      <c r="K932" s="602"/>
      <c r="L932" s="602"/>
      <c r="M932" s="602"/>
      <c r="N932" s="602"/>
      <c r="O932" s="602"/>
      <c r="P932" s="602"/>
      <c r="Q932" s="602"/>
      <c r="R932" s="602"/>
      <c r="S932" s="602"/>
      <c r="T932" s="602"/>
      <c r="U932" s="602"/>
      <c r="V932" s="602"/>
      <c r="W932" s="602"/>
      <c r="X932" s="602"/>
      <c r="Y932" s="602"/>
      <c r="Z932" s="602"/>
    </row>
    <row r="933" spans="1:26" ht="12.75" customHeight="1" x14ac:dyDescent="0.25">
      <c r="A933" s="602"/>
      <c r="B933" s="602"/>
      <c r="C933" s="602"/>
      <c r="D933" s="602"/>
      <c r="E933" s="602"/>
      <c r="F933" s="602"/>
      <c r="G933" s="602"/>
      <c r="H933" s="602"/>
      <c r="I933" s="602"/>
      <c r="J933" s="602"/>
      <c r="K933" s="602"/>
      <c r="L933" s="602"/>
      <c r="M933" s="602"/>
      <c r="N933" s="602"/>
      <c r="O933" s="602"/>
      <c r="P933" s="602"/>
      <c r="Q933" s="602"/>
      <c r="R933" s="602"/>
      <c r="S933" s="602"/>
      <c r="T933" s="602"/>
      <c r="U933" s="602"/>
      <c r="V933" s="602"/>
      <c r="W933" s="602"/>
      <c r="X933" s="602"/>
      <c r="Y933" s="602"/>
      <c r="Z933" s="602"/>
    </row>
    <row r="934" spans="1:26" ht="12.75" customHeight="1" x14ac:dyDescent="0.25">
      <c r="A934" s="602"/>
      <c r="B934" s="602"/>
      <c r="C934" s="602"/>
      <c r="D934" s="602"/>
      <c r="E934" s="602"/>
      <c r="F934" s="602"/>
      <c r="G934" s="602"/>
      <c r="H934" s="602"/>
      <c r="I934" s="602"/>
      <c r="J934" s="602"/>
      <c r="K934" s="602"/>
      <c r="L934" s="602"/>
      <c r="M934" s="602"/>
      <c r="N934" s="602"/>
      <c r="O934" s="602"/>
      <c r="P934" s="602"/>
      <c r="Q934" s="602"/>
      <c r="R934" s="602"/>
      <c r="S934" s="602"/>
      <c r="T934" s="602"/>
      <c r="U934" s="602"/>
      <c r="V934" s="602"/>
      <c r="W934" s="602"/>
      <c r="X934" s="602"/>
      <c r="Y934" s="602"/>
      <c r="Z934" s="602"/>
    </row>
    <row r="935" spans="1:26" ht="12.75" customHeight="1" x14ac:dyDescent="0.25">
      <c r="A935" s="602"/>
      <c r="B935" s="602"/>
      <c r="C935" s="602"/>
      <c r="D935" s="602"/>
      <c r="E935" s="602"/>
      <c r="F935" s="602"/>
      <c r="G935" s="602"/>
      <c r="H935" s="602"/>
      <c r="I935" s="602"/>
      <c r="J935" s="602"/>
      <c r="K935" s="602"/>
      <c r="L935" s="602"/>
      <c r="M935" s="602"/>
      <c r="N935" s="602"/>
      <c r="O935" s="602"/>
      <c r="P935" s="602"/>
      <c r="Q935" s="602"/>
      <c r="R935" s="602"/>
      <c r="S935" s="602"/>
      <c r="T935" s="602"/>
      <c r="U935" s="602"/>
      <c r="V935" s="602"/>
      <c r="W935" s="602"/>
      <c r="X935" s="602"/>
      <c r="Y935" s="602"/>
      <c r="Z935" s="602"/>
    </row>
    <row r="936" spans="1:26" ht="12.75" customHeight="1" x14ac:dyDescent="0.25">
      <c r="A936" s="602"/>
      <c r="B936" s="602"/>
      <c r="C936" s="602"/>
      <c r="D936" s="602"/>
      <c r="E936" s="602"/>
      <c r="F936" s="602"/>
      <c r="G936" s="602"/>
      <c r="H936" s="602"/>
      <c r="I936" s="602"/>
      <c r="J936" s="602"/>
      <c r="K936" s="602"/>
      <c r="L936" s="602"/>
      <c r="M936" s="602"/>
      <c r="N936" s="602"/>
      <c r="O936" s="602"/>
      <c r="P936" s="602"/>
      <c r="Q936" s="602"/>
      <c r="R936" s="602"/>
      <c r="S936" s="602"/>
      <c r="T936" s="602"/>
      <c r="U936" s="602"/>
      <c r="V936" s="602"/>
      <c r="W936" s="602"/>
      <c r="X936" s="602"/>
      <c r="Y936" s="602"/>
      <c r="Z936" s="602"/>
    </row>
    <row r="937" spans="1:26" ht="12.75" customHeight="1" x14ac:dyDescent="0.25">
      <c r="A937" s="602"/>
      <c r="B937" s="602"/>
      <c r="C937" s="602"/>
      <c r="D937" s="602"/>
      <c r="E937" s="602"/>
      <c r="F937" s="602"/>
      <c r="G937" s="602"/>
      <c r="H937" s="602"/>
      <c r="I937" s="602"/>
      <c r="J937" s="602"/>
      <c r="K937" s="602"/>
      <c r="L937" s="602"/>
      <c r="M937" s="602"/>
      <c r="N937" s="602"/>
      <c r="O937" s="602"/>
      <c r="P937" s="602"/>
      <c r="Q937" s="602"/>
      <c r="R937" s="602"/>
      <c r="S937" s="602"/>
      <c r="T937" s="602"/>
      <c r="U937" s="602"/>
      <c r="V937" s="602"/>
      <c r="W937" s="602"/>
      <c r="X937" s="602"/>
      <c r="Y937" s="602"/>
      <c r="Z937" s="602"/>
    </row>
    <row r="938" spans="1:26" ht="12.75" customHeight="1" x14ac:dyDescent="0.25">
      <c r="A938" s="602"/>
      <c r="B938" s="602"/>
      <c r="C938" s="602"/>
      <c r="D938" s="602"/>
      <c r="E938" s="602"/>
      <c r="F938" s="602"/>
      <c r="G938" s="602"/>
      <c r="H938" s="602"/>
      <c r="I938" s="602"/>
      <c r="J938" s="602"/>
      <c r="K938" s="602"/>
      <c r="L938" s="602"/>
      <c r="M938" s="602"/>
      <c r="N938" s="602"/>
      <c r="O938" s="602"/>
      <c r="P938" s="602"/>
      <c r="Q938" s="602"/>
      <c r="R938" s="602"/>
      <c r="S938" s="602"/>
      <c r="T938" s="602"/>
      <c r="U938" s="602"/>
      <c r="V938" s="602"/>
      <c r="W938" s="602"/>
      <c r="X938" s="602"/>
      <c r="Y938" s="602"/>
      <c r="Z938" s="602"/>
    </row>
    <row r="939" spans="1:26" ht="12.75" customHeight="1" x14ac:dyDescent="0.25">
      <c r="A939" s="602"/>
      <c r="B939" s="602"/>
      <c r="C939" s="602"/>
      <c r="D939" s="602"/>
      <c r="E939" s="602"/>
      <c r="F939" s="602"/>
      <c r="G939" s="602"/>
      <c r="H939" s="602"/>
      <c r="I939" s="602"/>
      <c r="J939" s="602"/>
      <c r="K939" s="602"/>
      <c r="L939" s="602"/>
      <c r="M939" s="602"/>
      <c r="N939" s="602"/>
      <c r="O939" s="602"/>
      <c r="P939" s="602"/>
      <c r="Q939" s="602"/>
      <c r="R939" s="602"/>
      <c r="S939" s="602"/>
      <c r="T939" s="602"/>
      <c r="U939" s="602"/>
      <c r="V939" s="602"/>
      <c r="W939" s="602"/>
      <c r="X939" s="602"/>
      <c r="Y939" s="602"/>
      <c r="Z939" s="602"/>
    </row>
    <row r="940" spans="1:26" ht="12.75" customHeight="1" x14ac:dyDescent="0.25">
      <c r="A940" s="602"/>
      <c r="B940" s="602"/>
      <c r="C940" s="602"/>
      <c r="D940" s="602"/>
      <c r="E940" s="602"/>
      <c r="F940" s="602"/>
      <c r="G940" s="602"/>
      <c r="H940" s="602"/>
      <c r="I940" s="602"/>
      <c r="J940" s="602"/>
      <c r="K940" s="602"/>
      <c r="L940" s="602"/>
      <c r="M940" s="602"/>
      <c r="N940" s="602"/>
      <c r="O940" s="602"/>
      <c r="P940" s="602"/>
      <c r="Q940" s="602"/>
      <c r="R940" s="602"/>
      <c r="S940" s="602"/>
      <c r="T940" s="602"/>
      <c r="U940" s="602"/>
      <c r="V940" s="602"/>
      <c r="W940" s="602"/>
      <c r="X940" s="602"/>
      <c r="Y940" s="602"/>
      <c r="Z940" s="602"/>
    </row>
    <row r="941" spans="1:26" ht="12.75" customHeight="1" x14ac:dyDescent="0.25">
      <c r="A941" s="602"/>
      <c r="B941" s="602"/>
      <c r="C941" s="602"/>
      <c r="D941" s="602"/>
      <c r="E941" s="602"/>
      <c r="F941" s="602"/>
      <c r="G941" s="602"/>
      <c r="H941" s="602"/>
      <c r="I941" s="602"/>
      <c r="J941" s="602"/>
      <c r="K941" s="602"/>
      <c r="L941" s="602"/>
      <c r="M941" s="602"/>
      <c r="N941" s="602"/>
      <c r="O941" s="602"/>
      <c r="P941" s="602"/>
      <c r="Q941" s="602"/>
      <c r="R941" s="602"/>
      <c r="S941" s="602"/>
      <c r="T941" s="602"/>
      <c r="U941" s="602"/>
      <c r="V941" s="602"/>
      <c r="W941" s="602"/>
      <c r="X941" s="602"/>
      <c r="Y941" s="602"/>
      <c r="Z941" s="602"/>
    </row>
    <row r="942" spans="1:26" ht="12.75" customHeight="1" x14ac:dyDescent="0.25">
      <c r="A942" s="602"/>
      <c r="B942" s="602"/>
      <c r="C942" s="602"/>
      <c r="D942" s="602"/>
      <c r="E942" s="602"/>
      <c r="F942" s="602"/>
      <c r="G942" s="602"/>
      <c r="H942" s="602"/>
      <c r="I942" s="602"/>
      <c r="J942" s="602"/>
      <c r="K942" s="602"/>
      <c r="L942" s="602"/>
      <c r="M942" s="602"/>
      <c r="N942" s="602"/>
      <c r="O942" s="602"/>
      <c r="P942" s="602"/>
      <c r="Q942" s="602"/>
      <c r="R942" s="602"/>
      <c r="S942" s="602"/>
      <c r="T942" s="602"/>
      <c r="U942" s="602"/>
      <c r="V942" s="602"/>
      <c r="W942" s="602"/>
      <c r="X942" s="602"/>
      <c r="Y942" s="602"/>
      <c r="Z942" s="602"/>
    </row>
    <row r="943" spans="1:26" ht="12.75" customHeight="1" x14ac:dyDescent="0.25">
      <c r="A943" s="602"/>
      <c r="B943" s="602"/>
      <c r="C943" s="602"/>
      <c r="D943" s="602"/>
      <c r="E943" s="602"/>
      <c r="F943" s="602"/>
      <c r="G943" s="602"/>
      <c r="H943" s="602"/>
      <c r="I943" s="602"/>
      <c r="J943" s="602"/>
      <c r="K943" s="602"/>
      <c r="L943" s="602"/>
      <c r="M943" s="602"/>
      <c r="N943" s="602"/>
      <c r="O943" s="602"/>
      <c r="P943" s="602"/>
      <c r="Q943" s="602"/>
      <c r="R943" s="602"/>
      <c r="S943" s="602"/>
      <c r="T943" s="602"/>
      <c r="U943" s="602"/>
      <c r="V943" s="602"/>
      <c r="W943" s="602"/>
      <c r="X943" s="602"/>
      <c r="Y943" s="602"/>
      <c r="Z943" s="602"/>
    </row>
    <row r="944" spans="1:26" ht="12.75" customHeight="1" x14ac:dyDescent="0.25">
      <c r="A944" s="602"/>
      <c r="B944" s="602"/>
      <c r="C944" s="602"/>
      <c r="D944" s="602"/>
      <c r="E944" s="602"/>
      <c r="F944" s="602"/>
      <c r="G944" s="602"/>
      <c r="H944" s="602"/>
      <c r="I944" s="602"/>
      <c r="J944" s="602"/>
      <c r="K944" s="602"/>
      <c r="L944" s="602"/>
      <c r="M944" s="602"/>
      <c r="N944" s="602"/>
      <c r="O944" s="602"/>
      <c r="P944" s="602"/>
      <c r="Q944" s="602"/>
      <c r="R944" s="602"/>
      <c r="S944" s="602"/>
      <c r="T944" s="602"/>
      <c r="U944" s="602"/>
      <c r="V944" s="602"/>
      <c r="W944" s="602"/>
      <c r="X944" s="602"/>
      <c r="Y944" s="602"/>
      <c r="Z944" s="602"/>
    </row>
    <row r="945" spans="1:26" ht="12.75" customHeight="1" x14ac:dyDescent="0.25">
      <c r="A945" s="602"/>
      <c r="B945" s="602"/>
      <c r="C945" s="602"/>
      <c r="D945" s="602"/>
      <c r="E945" s="602"/>
      <c r="F945" s="602"/>
      <c r="G945" s="602"/>
      <c r="H945" s="602"/>
      <c r="I945" s="602"/>
      <c r="J945" s="602"/>
      <c r="K945" s="602"/>
      <c r="L945" s="602"/>
      <c r="M945" s="602"/>
      <c r="N945" s="602"/>
      <c r="O945" s="602"/>
      <c r="P945" s="602"/>
      <c r="Q945" s="602"/>
      <c r="R945" s="602"/>
      <c r="S945" s="602"/>
      <c r="T945" s="602"/>
      <c r="U945" s="602"/>
      <c r="V945" s="602"/>
      <c r="W945" s="602"/>
      <c r="X945" s="602"/>
      <c r="Y945" s="602"/>
      <c r="Z945" s="602"/>
    </row>
    <row r="946" spans="1:26" ht="12.75" customHeight="1" x14ac:dyDescent="0.25">
      <c r="A946" s="602"/>
      <c r="B946" s="602"/>
      <c r="C946" s="602"/>
      <c r="D946" s="602"/>
      <c r="E946" s="602"/>
      <c r="F946" s="602"/>
      <c r="G946" s="602"/>
      <c r="H946" s="602"/>
      <c r="I946" s="602"/>
      <c r="J946" s="602"/>
      <c r="K946" s="602"/>
      <c r="L946" s="602"/>
      <c r="M946" s="602"/>
      <c r="N946" s="602"/>
      <c r="O946" s="602"/>
      <c r="P946" s="602"/>
      <c r="Q946" s="602"/>
      <c r="R946" s="602"/>
      <c r="S946" s="602"/>
      <c r="T946" s="602"/>
      <c r="U946" s="602"/>
      <c r="V946" s="602"/>
      <c r="W946" s="602"/>
      <c r="X946" s="602"/>
      <c r="Y946" s="602"/>
      <c r="Z946" s="602"/>
    </row>
    <row r="947" spans="1:26" ht="12.75" customHeight="1" x14ac:dyDescent="0.25">
      <c r="A947" s="602"/>
      <c r="B947" s="602"/>
      <c r="C947" s="602"/>
      <c r="D947" s="602"/>
      <c r="E947" s="602"/>
      <c r="F947" s="602"/>
      <c r="G947" s="602"/>
      <c r="H947" s="602"/>
      <c r="I947" s="602"/>
      <c r="J947" s="602"/>
      <c r="K947" s="602"/>
      <c r="L947" s="602"/>
      <c r="M947" s="602"/>
      <c r="N947" s="602"/>
      <c r="O947" s="602"/>
      <c r="P947" s="602"/>
      <c r="Q947" s="602"/>
      <c r="R947" s="602"/>
      <c r="S947" s="602"/>
      <c r="T947" s="602"/>
      <c r="U947" s="602"/>
      <c r="V947" s="602"/>
      <c r="W947" s="602"/>
      <c r="X947" s="602"/>
      <c r="Y947" s="602"/>
      <c r="Z947" s="602"/>
    </row>
    <row r="948" spans="1:26" ht="12.75" customHeight="1" x14ac:dyDescent="0.25">
      <c r="A948" s="602"/>
      <c r="B948" s="602"/>
      <c r="C948" s="602"/>
      <c r="D948" s="602"/>
      <c r="E948" s="602"/>
      <c r="F948" s="602"/>
      <c r="G948" s="602"/>
      <c r="H948" s="602"/>
      <c r="I948" s="602"/>
      <c r="J948" s="602"/>
      <c r="K948" s="602"/>
      <c r="L948" s="602"/>
      <c r="M948" s="602"/>
      <c r="N948" s="602"/>
      <c r="O948" s="602"/>
      <c r="P948" s="602"/>
      <c r="Q948" s="602"/>
      <c r="R948" s="602"/>
      <c r="S948" s="602"/>
      <c r="T948" s="602"/>
      <c r="U948" s="602"/>
      <c r="V948" s="602"/>
      <c r="W948" s="602"/>
      <c r="X948" s="602"/>
      <c r="Y948" s="602"/>
      <c r="Z948" s="602"/>
    </row>
    <row r="949" spans="1:26" ht="12.75" customHeight="1" x14ac:dyDescent="0.25">
      <c r="A949" s="602"/>
      <c r="B949" s="602"/>
      <c r="C949" s="602"/>
      <c r="D949" s="602"/>
      <c r="E949" s="602"/>
      <c r="F949" s="602"/>
      <c r="G949" s="602"/>
      <c r="H949" s="602"/>
      <c r="I949" s="602"/>
      <c r="J949" s="602"/>
      <c r="K949" s="602"/>
      <c r="L949" s="602"/>
      <c r="M949" s="602"/>
      <c r="N949" s="602"/>
      <c r="O949" s="602"/>
      <c r="P949" s="602"/>
      <c r="Q949" s="602"/>
      <c r="R949" s="602"/>
      <c r="S949" s="602"/>
      <c r="T949" s="602"/>
      <c r="U949" s="602"/>
      <c r="V949" s="602"/>
      <c r="W949" s="602"/>
      <c r="X949" s="602"/>
      <c r="Y949" s="602"/>
      <c r="Z949" s="602"/>
    </row>
    <row r="950" spans="1:26" ht="12.75" customHeight="1" x14ac:dyDescent="0.25">
      <c r="A950" s="602"/>
      <c r="B950" s="602"/>
      <c r="C950" s="602"/>
      <c r="D950" s="602"/>
      <c r="E950" s="602"/>
      <c r="F950" s="602"/>
      <c r="G950" s="602"/>
      <c r="H950" s="602"/>
      <c r="I950" s="602"/>
      <c r="J950" s="602"/>
      <c r="K950" s="602"/>
      <c r="L950" s="602"/>
      <c r="M950" s="602"/>
      <c r="N950" s="602"/>
      <c r="O950" s="602"/>
      <c r="P950" s="602"/>
      <c r="Q950" s="602"/>
      <c r="R950" s="602"/>
      <c r="S950" s="602"/>
      <c r="T950" s="602"/>
      <c r="U950" s="602"/>
      <c r="V950" s="602"/>
      <c r="W950" s="602"/>
      <c r="X950" s="602"/>
      <c r="Y950" s="602"/>
      <c r="Z950" s="602"/>
    </row>
    <row r="951" spans="1:26" ht="12.75" customHeight="1" x14ac:dyDescent="0.25">
      <c r="A951" s="602"/>
      <c r="B951" s="602"/>
      <c r="C951" s="602"/>
      <c r="D951" s="602"/>
      <c r="E951" s="602"/>
      <c r="F951" s="602"/>
      <c r="G951" s="602"/>
      <c r="H951" s="602"/>
      <c r="I951" s="602"/>
      <c r="J951" s="602"/>
      <c r="K951" s="602"/>
      <c r="L951" s="602"/>
      <c r="M951" s="602"/>
      <c r="N951" s="602"/>
      <c r="O951" s="602"/>
      <c r="P951" s="602"/>
      <c r="Q951" s="602"/>
      <c r="R951" s="602"/>
      <c r="S951" s="602"/>
      <c r="T951" s="602"/>
      <c r="U951" s="602"/>
      <c r="V951" s="602"/>
      <c r="W951" s="602"/>
      <c r="X951" s="602"/>
      <c r="Y951" s="602"/>
      <c r="Z951" s="602"/>
    </row>
    <row r="952" spans="1:26" ht="12.75" customHeight="1" x14ac:dyDescent="0.25">
      <c r="A952" s="602"/>
      <c r="B952" s="602"/>
      <c r="C952" s="602"/>
      <c r="D952" s="602"/>
      <c r="E952" s="602"/>
      <c r="F952" s="602"/>
      <c r="G952" s="602"/>
      <c r="H952" s="602"/>
      <c r="I952" s="602"/>
      <c r="J952" s="602"/>
      <c r="K952" s="602"/>
      <c r="L952" s="602"/>
      <c r="M952" s="602"/>
      <c r="N952" s="602"/>
      <c r="O952" s="602"/>
      <c r="P952" s="602"/>
      <c r="Q952" s="602"/>
      <c r="R952" s="602"/>
      <c r="S952" s="602"/>
      <c r="T952" s="602"/>
      <c r="U952" s="602"/>
      <c r="V952" s="602"/>
      <c r="W952" s="602"/>
      <c r="X952" s="602"/>
      <c r="Y952" s="602"/>
      <c r="Z952" s="602"/>
    </row>
    <row r="953" spans="1:26" ht="12.75" customHeight="1" x14ac:dyDescent="0.25">
      <c r="A953" s="602"/>
      <c r="B953" s="602"/>
      <c r="C953" s="602"/>
      <c r="D953" s="602"/>
      <c r="E953" s="602"/>
      <c r="F953" s="602"/>
      <c r="G953" s="602"/>
      <c r="H953" s="602"/>
      <c r="I953" s="602"/>
      <c r="J953" s="602"/>
      <c r="K953" s="602"/>
      <c r="L953" s="602"/>
      <c r="M953" s="602"/>
      <c r="N953" s="602"/>
      <c r="O953" s="602"/>
      <c r="P953" s="602"/>
      <c r="Q953" s="602"/>
      <c r="R953" s="602"/>
      <c r="S953" s="602"/>
      <c r="T953" s="602"/>
      <c r="U953" s="602"/>
      <c r="V953" s="602"/>
      <c r="W953" s="602"/>
      <c r="X953" s="602"/>
      <c r="Y953" s="602"/>
      <c r="Z953" s="602"/>
    </row>
    <row r="954" spans="1:26" ht="12.75" customHeight="1" x14ac:dyDescent="0.25">
      <c r="A954" s="602"/>
      <c r="B954" s="602"/>
      <c r="C954" s="602"/>
      <c r="D954" s="602"/>
      <c r="E954" s="602"/>
      <c r="F954" s="602"/>
      <c r="G954" s="602"/>
      <c r="H954" s="602"/>
      <c r="I954" s="602"/>
      <c r="J954" s="602"/>
      <c r="K954" s="602"/>
      <c r="L954" s="602"/>
      <c r="M954" s="602"/>
      <c r="N954" s="602"/>
      <c r="O954" s="602"/>
      <c r="P954" s="602"/>
      <c r="Q954" s="602"/>
      <c r="R954" s="602"/>
      <c r="S954" s="602"/>
      <c r="T954" s="602"/>
      <c r="U954" s="602"/>
      <c r="V954" s="602"/>
      <c r="W954" s="602"/>
      <c r="X954" s="602"/>
      <c r="Y954" s="602"/>
      <c r="Z954" s="602"/>
    </row>
    <row r="955" spans="1:26" ht="12.75" customHeight="1" x14ac:dyDescent="0.25">
      <c r="A955" s="602"/>
      <c r="B955" s="602"/>
      <c r="C955" s="602"/>
      <c r="D955" s="602"/>
      <c r="E955" s="602"/>
      <c r="F955" s="602"/>
      <c r="G955" s="602"/>
      <c r="H955" s="602"/>
      <c r="I955" s="602"/>
      <c r="J955" s="602"/>
      <c r="K955" s="602"/>
      <c r="L955" s="602"/>
      <c r="M955" s="602"/>
      <c r="N955" s="602"/>
      <c r="O955" s="602"/>
      <c r="P955" s="602"/>
      <c r="Q955" s="602"/>
      <c r="R955" s="602"/>
      <c r="S955" s="602"/>
      <c r="T955" s="602"/>
      <c r="U955" s="602"/>
      <c r="V955" s="602"/>
      <c r="W955" s="602"/>
      <c r="X955" s="602"/>
      <c r="Y955" s="602"/>
      <c r="Z955" s="602"/>
    </row>
    <row r="956" spans="1:26" ht="12.75" customHeight="1" x14ac:dyDescent="0.25">
      <c r="A956" s="602"/>
      <c r="B956" s="602"/>
      <c r="C956" s="602"/>
      <c r="D956" s="602"/>
      <c r="E956" s="602"/>
      <c r="F956" s="602"/>
      <c r="G956" s="602"/>
      <c r="H956" s="602"/>
      <c r="I956" s="602"/>
      <c r="J956" s="602"/>
      <c r="K956" s="602"/>
      <c r="L956" s="602"/>
      <c r="M956" s="602"/>
      <c r="N956" s="602"/>
      <c r="O956" s="602"/>
      <c r="P956" s="602"/>
      <c r="Q956" s="602"/>
      <c r="R956" s="602"/>
      <c r="S956" s="602"/>
      <c r="T956" s="602"/>
      <c r="U956" s="602"/>
      <c r="V956" s="602"/>
      <c r="W956" s="602"/>
      <c r="X956" s="602"/>
      <c r="Y956" s="602"/>
      <c r="Z956" s="602"/>
    </row>
    <row r="957" spans="1:26" ht="12.75" customHeight="1" x14ac:dyDescent="0.25">
      <c r="A957" s="602"/>
      <c r="B957" s="602"/>
      <c r="C957" s="602"/>
      <c r="D957" s="602"/>
      <c r="E957" s="602"/>
      <c r="F957" s="602"/>
      <c r="G957" s="602"/>
      <c r="H957" s="602"/>
      <c r="I957" s="602"/>
      <c r="J957" s="602"/>
      <c r="K957" s="602"/>
      <c r="L957" s="602"/>
      <c r="M957" s="602"/>
      <c r="N957" s="602"/>
      <c r="O957" s="602"/>
      <c r="P957" s="602"/>
      <c r="Q957" s="602"/>
      <c r="R957" s="602"/>
      <c r="S957" s="602"/>
      <c r="T957" s="602"/>
      <c r="U957" s="602"/>
      <c r="V957" s="602"/>
      <c r="W957" s="602"/>
      <c r="X957" s="602"/>
      <c r="Y957" s="602"/>
      <c r="Z957" s="602"/>
    </row>
    <row r="958" spans="1:26" ht="12.75" customHeight="1" x14ac:dyDescent="0.25">
      <c r="A958" s="602"/>
      <c r="B958" s="602"/>
      <c r="C958" s="602"/>
      <c r="D958" s="602"/>
      <c r="E958" s="602"/>
      <c r="F958" s="602"/>
      <c r="G958" s="602"/>
      <c r="H958" s="602"/>
      <c r="I958" s="602"/>
      <c r="J958" s="602"/>
      <c r="K958" s="602"/>
      <c r="L958" s="602"/>
      <c r="M958" s="602"/>
      <c r="N958" s="602"/>
      <c r="O958" s="602"/>
      <c r="P958" s="602"/>
      <c r="Q958" s="602"/>
      <c r="R958" s="602"/>
      <c r="S958" s="602"/>
      <c r="T958" s="602"/>
      <c r="U958" s="602"/>
      <c r="V958" s="602"/>
      <c r="W958" s="602"/>
      <c r="X958" s="602"/>
      <c r="Y958" s="602"/>
      <c r="Z958" s="602"/>
    </row>
    <row r="959" spans="1:26" ht="12.75" customHeight="1" x14ac:dyDescent="0.25">
      <c r="A959" s="602"/>
      <c r="B959" s="602"/>
      <c r="C959" s="602"/>
      <c r="D959" s="602"/>
      <c r="E959" s="602"/>
      <c r="F959" s="602"/>
      <c r="G959" s="602"/>
      <c r="H959" s="602"/>
      <c r="I959" s="602"/>
      <c r="J959" s="602"/>
      <c r="K959" s="602"/>
      <c r="L959" s="602"/>
      <c r="M959" s="602"/>
      <c r="N959" s="602"/>
      <c r="O959" s="602"/>
      <c r="P959" s="602"/>
      <c r="Q959" s="602"/>
      <c r="R959" s="602"/>
      <c r="S959" s="602"/>
      <c r="T959" s="602"/>
      <c r="U959" s="602"/>
      <c r="V959" s="602"/>
      <c r="W959" s="602"/>
      <c r="X959" s="602"/>
      <c r="Y959" s="602"/>
      <c r="Z959" s="602"/>
    </row>
    <row r="960" spans="1:26" ht="12.75" customHeight="1" x14ac:dyDescent="0.25">
      <c r="A960" s="602"/>
      <c r="B960" s="602"/>
      <c r="C960" s="602"/>
      <c r="D960" s="602"/>
      <c r="E960" s="602"/>
      <c r="F960" s="602"/>
      <c r="G960" s="602"/>
      <c r="H960" s="602"/>
      <c r="I960" s="602"/>
      <c r="J960" s="602"/>
      <c r="K960" s="602"/>
      <c r="L960" s="602"/>
      <c r="M960" s="602"/>
      <c r="N960" s="602"/>
      <c r="O960" s="602"/>
      <c r="P960" s="602"/>
      <c r="Q960" s="602"/>
      <c r="R960" s="602"/>
      <c r="S960" s="602"/>
      <c r="T960" s="602"/>
      <c r="U960" s="602"/>
      <c r="V960" s="602"/>
      <c r="W960" s="602"/>
      <c r="X960" s="602"/>
      <c r="Y960" s="602"/>
      <c r="Z960" s="602"/>
    </row>
    <row r="961" spans="1:26" ht="12.75" customHeight="1" x14ac:dyDescent="0.25">
      <c r="A961" s="602"/>
      <c r="B961" s="602"/>
      <c r="C961" s="602"/>
      <c r="D961" s="602"/>
      <c r="E961" s="602"/>
      <c r="F961" s="602"/>
      <c r="G961" s="602"/>
      <c r="H961" s="602"/>
      <c r="I961" s="602"/>
      <c r="J961" s="602"/>
      <c r="K961" s="602"/>
      <c r="L961" s="602"/>
      <c r="M961" s="602"/>
      <c r="N961" s="602"/>
      <c r="O961" s="602"/>
      <c r="P961" s="602"/>
      <c r="Q961" s="602"/>
      <c r="R961" s="602"/>
      <c r="S961" s="602"/>
      <c r="T961" s="602"/>
      <c r="U961" s="602"/>
      <c r="V961" s="602"/>
      <c r="W961" s="602"/>
      <c r="X961" s="602"/>
      <c r="Y961" s="602"/>
      <c r="Z961" s="602"/>
    </row>
    <row r="962" spans="1:26" ht="12.75" customHeight="1" x14ac:dyDescent="0.25">
      <c r="A962" s="602"/>
      <c r="B962" s="602"/>
      <c r="C962" s="602"/>
      <c r="D962" s="602"/>
      <c r="E962" s="602"/>
      <c r="F962" s="602"/>
      <c r="G962" s="602"/>
      <c r="H962" s="602"/>
      <c r="I962" s="602"/>
      <c r="J962" s="602"/>
      <c r="K962" s="602"/>
      <c r="L962" s="602"/>
      <c r="M962" s="602"/>
      <c r="N962" s="602"/>
      <c r="O962" s="602"/>
      <c r="P962" s="602"/>
      <c r="Q962" s="602"/>
      <c r="R962" s="602"/>
      <c r="S962" s="602"/>
      <c r="T962" s="602"/>
      <c r="U962" s="602"/>
      <c r="V962" s="602"/>
      <c r="W962" s="602"/>
      <c r="X962" s="602"/>
      <c r="Y962" s="602"/>
      <c r="Z962" s="602"/>
    </row>
    <row r="963" spans="1:26" ht="12.75" customHeight="1" x14ac:dyDescent="0.25">
      <c r="A963" s="602"/>
      <c r="B963" s="602"/>
      <c r="C963" s="602"/>
      <c r="D963" s="602"/>
      <c r="E963" s="602"/>
      <c r="F963" s="602"/>
      <c r="G963" s="602"/>
      <c r="H963" s="602"/>
      <c r="I963" s="602"/>
      <c r="J963" s="602"/>
      <c r="K963" s="602"/>
      <c r="L963" s="602"/>
      <c r="M963" s="602"/>
      <c r="N963" s="602"/>
      <c r="O963" s="602"/>
      <c r="P963" s="602"/>
      <c r="Q963" s="602"/>
      <c r="R963" s="602"/>
      <c r="S963" s="602"/>
      <c r="T963" s="602"/>
      <c r="U963" s="602"/>
      <c r="V963" s="602"/>
      <c r="W963" s="602"/>
      <c r="X963" s="602"/>
      <c r="Y963" s="602"/>
      <c r="Z963" s="602"/>
    </row>
    <row r="964" spans="1:26" ht="12.75" customHeight="1" x14ac:dyDescent="0.25">
      <c r="A964" s="602"/>
      <c r="B964" s="602"/>
      <c r="C964" s="602"/>
      <c r="D964" s="602"/>
      <c r="E964" s="602"/>
      <c r="F964" s="602"/>
      <c r="G964" s="602"/>
      <c r="H964" s="602"/>
      <c r="I964" s="602"/>
      <c r="J964" s="602"/>
      <c r="K964" s="602"/>
      <c r="L964" s="602"/>
      <c r="M964" s="602"/>
      <c r="N964" s="602"/>
      <c r="O964" s="602"/>
      <c r="P964" s="602"/>
      <c r="Q964" s="602"/>
      <c r="R964" s="602"/>
      <c r="S964" s="602"/>
      <c r="T964" s="602"/>
      <c r="U964" s="602"/>
      <c r="V964" s="602"/>
      <c r="W964" s="602"/>
      <c r="X964" s="602"/>
      <c r="Y964" s="602"/>
      <c r="Z964" s="602"/>
    </row>
    <row r="965" spans="1:26" ht="12.75" customHeight="1" x14ac:dyDescent="0.25">
      <c r="A965" s="602"/>
      <c r="B965" s="602"/>
      <c r="C965" s="602"/>
      <c r="D965" s="602"/>
      <c r="E965" s="602"/>
      <c r="F965" s="602"/>
      <c r="G965" s="602"/>
      <c r="H965" s="602"/>
      <c r="I965" s="602"/>
      <c r="J965" s="602"/>
      <c r="K965" s="602"/>
      <c r="L965" s="602"/>
      <c r="M965" s="602"/>
      <c r="N965" s="602"/>
      <c r="O965" s="602"/>
      <c r="P965" s="602"/>
      <c r="Q965" s="602"/>
      <c r="R965" s="602"/>
      <c r="S965" s="602"/>
      <c r="T965" s="602"/>
      <c r="U965" s="602"/>
      <c r="V965" s="602"/>
      <c r="W965" s="602"/>
      <c r="X965" s="602"/>
      <c r="Y965" s="602"/>
      <c r="Z965" s="602"/>
    </row>
    <row r="966" spans="1:26" ht="12.75" customHeight="1" x14ac:dyDescent="0.25">
      <c r="A966" s="602"/>
      <c r="B966" s="602"/>
      <c r="C966" s="602"/>
      <c r="D966" s="602"/>
      <c r="E966" s="602"/>
      <c r="F966" s="602"/>
      <c r="G966" s="602"/>
      <c r="H966" s="602"/>
      <c r="I966" s="602"/>
      <c r="J966" s="602"/>
      <c r="K966" s="602"/>
      <c r="L966" s="602"/>
      <c r="M966" s="602"/>
      <c r="N966" s="602"/>
      <c r="O966" s="602"/>
      <c r="P966" s="602"/>
      <c r="Q966" s="602"/>
      <c r="R966" s="602"/>
      <c r="S966" s="602"/>
      <c r="T966" s="602"/>
      <c r="U966" s="602"/>
      <c r="V966" s="602"/>
      <c r="W966" s="602"/>
      <c r="X966" s="602"/>
      <c r="Y966" s="602"/>
      <c r="Z966" s="602"/>
    </row>
    <row r="967" spans="1:26" ht="12.75" customHeight="1" x14ac:dyDescent="0.25">
      <c r="A967" s="602"/>
      <c r="B967" s="602"/>
      <c r="C967" s="602"/>
      <c r="D967" s="602"/>
      <c r="E967" s="602"/>
      <c r="F967" s="602"/>
      <c r="G967" s="602"/>
      <c r="H967" s="602"/>
      <c r="I967" s="602"/>
      <c r="J967" s="602"/>
      <c r="K967" s="602"/>
      <c r="L967" s="602"/>
      <c r="M967" s="602"/>
      <c r="N967" s="602"/>
      <c r="O967" s="602"/>
      <c r="P967" s="602"/>
      <c r="Q967" s="602"/>
      <c r="R967" s="602"/>
      <c r="S967" s="602"/>
      <c r="T967" s="602"/>
      <c r="U967" s="602"/>
      <c r="V967" s="602"/>
      <c r="W967" s="602"/>
      <c r="X967" s="602"/>
      <c r="Y967" s="602"/>
      <c r="Z967" s="602"/>
    </row>
    <row r="968" spans="1:26" ht="12.75" customHeight="1" x14ac:dyDescent="0.25">
      <c r="A968" s="602"/>
      <c r="B968" s="602"/>
      <c r="C968" s="602"/>
      <c r="D968" s="602"/>
      <c r="E968" s="602"/>
      <c r="F968" s="602"/>
      <c r="G968" s="602"/>
      <c r="H968" s="602"/>
      <c r="I968" s="602"/>
      <c r="J968" s="602"/>
      <c r="K968" s="602"/>
      <c r="L968" s="602"/>
      <c r="M968" s="602"/>
      <c r="N968" s="602"/>
      <c r="O968" s="602"/>
      <c r="P968" s="602"/>
      <c r="Q968" s="602"/>
      <c r="R968" s="602"/>
      <c r="S968" s="602"/>
      <c r="T968" s="602"/>
      <c r="U968" s="602"/>
      <c r="V968" s="602"/>
      <c r="W968" s="602"/>
      <c r="X968" s="602"/>
      <c r="Y968" s="602"/>
      <c r="Z968" s="602"/>
    </row>
    <row r="969" spans="1:26" ht="12.75" customHeight="1" x14ac:dyDescent="0.25">
      <c r="A969" s="602"/>
      <c r="B969" s="602"/>
      <c r="C969" s="602"/>
      <c r="D969" s="602"/>
      <c r="E969" s="602"/>
      <c r="F969" s="602"/>
      <c r="G969" s="602"/>
      <c r="H969" s="602"/>
      <c r="I969" s="602"/>
      <c r="J969" s="602"/>
      <c r="K969" s="602"/>
      <c r="L969" s="602"/>
      <c r="M969" s="602"/>
      <c r="N969" s="602"/>
      <c r="O969" s="602"/>
      <c r="P969" s="602"/>
      <c r="Q969" s="602"/>
      <c r="R969" s="602"/>
      <c r="S969" s="602"/>
      <c r="T969" s="602"/>
      <c r="U969" s="602"/>
      <c r="V969" s="602"/>
      <c r="W969" s="602"/>
      <c r="X969" s="602"/>
      <c r="Y969" s="602"/>
      <c r="Z969" s="602"/>
    </row>
    <row r="970" spans="1:26" ht="12.75" customHeight="1" x14ac:dyDescent="0.25">
      <c r="A970" s="602"/>
      <c r="B970" s="602"/>
      <c r="C970" s="602"/>
      <c r="D970" s="602"/>
      <c r="E970" s="602"/>
      <c r="F970" s="602"/>
      <c r="G970" s="602"/>
      <c r="H970" s="602"/>
      <c r="I970" s="602"/>
      <c r="J970" s="602"/>
      <c r="K970" s="602"/>
      <c r="L970" s="602"/>
      <c r="M970" s="602"/>
      <c r="N970" s="602"/>
      <c r="O970" s="602"/>
      <c r="P970" s="602"/>
      <c r="Q970" s="602"/>
      <c r="R970" s="602"/>
      <c r="S970" s="602"/>
      <c r="T970" s="602"/>
      <c r="U970" s="602"/>
      <c r="V970" s="602"/>
      <c r="W970" s="602"/>
      <c r="X970" s="602"/>
      <c r="Y970" s="602"/>
      <c r="Z970" s="602"/>
    </row>
    <row r="971" spans="1:26" ht="12.75" customHeight="1" x14ac:dyDescent="0.25">
      <c r="A971" s="602"/>
      <c r="B971" s="602"/>
      <c r="C971" s="602"/>
      <c r="D971" s="602"/>
      <c r="E971" s="602"/>
      <c r="F971" s="602"/>
      <c r="G971" s="602"/>
      <c r="H971" s="602"/>
      <c r="I971" s="602"/>
      <c r="J971" s="602"/>
      <c r="K971" s="602"/>
      <c r="L971" s="602"/>
      <c r="M971" s="602"/>
      <c r="N971" s="602"/>
      <c r="O971" s="602"/>
      <c r="P971" s="602"/>
      <c r="Q971" s="602"/>
      <c r="R971" s="602"/>
      <c r="S971" s="602"/>
      <c r="T971" s="602"/>
      <c r="U971" s="602"/>
      <c r="V971" s="602"/>
      <c r="W971" s="602"/>
      <c r="X971" s="602"/>
      <c r="Y971" s="602"/>
      <c r="Z971" s="602"/>
    </row>
    <row r="972" spans="1:26" ht="12.75" customHeight="1" x14ac:dyDescent="0.25">
      <c r="A972" s="602"/>
      <c r="B972" s="602"/>
      <c r="C972" s="602"/>
      <c r="D972" s="602"/>
      <c r="E972" s="602"/>
      <c r="F972" s="602"/>
      <c r="G972" s="602"/>
      <c r="H972" s="602"/>
      <c r="I972" s="602"/>
      <c r="J972" s="602"/>
      <c r="K972" s="602"/>
      <c r="L972" s="602"/>
      <c r="M972" s="602"/>
      <c r="N972" s="602"/>
      <c r="O972" s="602"/>
      <c r="P972" s="602"/>
      <c r="Q972" s="602"/>
      <c r="R972" s="602"/>
      <c r="S972" s="602"/>
      <c r="T972" s="602"/>
      <c r="U972" s="602"/>
      <c r="V972" s="602"/>
      <c r="W972" s="602"/>
      <c r="X972" s="602"/>
      <c r="Y972" s="602"/>
      <c r="Z972" s="602"/>
    </row>
    <row r="973" spans="1:26" ht="12.75" customHeight="1" x14ac:dyDescent="0.25">
      <c r="A973" s="602"/>
      <c r="B973" s="602"/>
      <c r="C973" s="602"/>
      <c r="D973" s="602"/>
      <c r="E973" s="602"/>
      <c r="F973" s="602"/>
      <c r="G973" s="602"/>
      <c r="H973" s="602"/>
      <c r="I973" s="602"/>
      <c r="J973" s="602"/>
      <c r="K973" s="602"/>
      <c r="L973" s="602"/>
      <c r="M973" s="602"/>
      <c r="N973" s="602"/>
      <c r="O973" s="602"/>
      <c r="P973" s="602"/>
      <c r="Q973" s="602"/>
      <c r="R973" s="602"/>
      <c r="S973" s="602"/>
      <c r="T973" s="602"/>
      <c r="U973" s="602"/>
      <c r="V973" s="602"/>
      <c r="W973" s="602"/>
      <c r="X973" s="602"/>
      <c r="Y973" s="602"/>
      <c r="Z973" s="602"/>
    </row>
    <row r="974" spans="1:26" ht="12.75" customHeight="1" x14ac:dyDescent="0.25">
      <c r="A974" s="602"/>
      <c r="B974" s="602"/>
      <c r="C974" s="602"/>
      <c r="D974" s="602"/>
      <c r="E974" s="602"/>
      <c r="F974" s="602"/>
      <c r="G974" s="602"/>
      <c r="H974" s="602"/>
      <c r="I974" s="602"/>
      <c r="J974" s="602"/>
      <c r="K974" s="602"/>
      <c r="L974" s="602"/>
      <c r="M974" s="602"/>
      <c r="N974" s="602"/>
      <c r="O974" s="602"/>
      <c r="P974" s="602"/>
      <c r="Q974" s="602"/>
      <c r="R974" s="602"/>
      <c r="S974" s="602"/>
      <c r="T974" s="602"/>
      <c r="U974" s="602"/>
      <c r="V974" s="602"/>
      <c r="W974" s="602"/>
      <c r="X974" s="602"/>
      <c r="Y974" s="602"/>
      <c r="Z974" s="602"/>
    </row>
    <row r="975" spans="1:26" ht="12.75" customHeight="1" x14ac:dyDescent="0.25">
      <c r="A975" s="602"/>
      <c r="B975" s="602"/>
      <c r="C975" s="602"/>
      <c r="D975" s="602"/>
      <c r="E975" s="602"/>
      <c r="F975" s="602"/>
      <c r="G975" s="602"/>
      <c r="H975" s="602"/>
      <c r="I975" s="602"/>
      <c r="J975" s="602"/>
      <c r="K975" s="602"/>
      <c r="L975" s="602"/>
      <c r="M975" s="602"/>
      <c r="N975" s="602"/>
      <c r="O975" s="602"/>
      <c r="P975" s="602"/>
      <c r="Q975" s="602"/>
      <c r="R975" s="602"/>
      <c r="S975" s="602"/>
      <c r="T975" s="602"/>
      <c r="U975" s="602"/>
      <c r="V975" s="602"/>
      <c r="W975" s="602"/>
      <c r="X975" s="602"/>
      <c r="Y975" s="602"/>
      <c r="Z975" s="602"/>
    </row>
    <row r="976" spans="1:26" ht="12.75" customHeight="1" x14ac:dyDescent="0.25">
      <c r="A976" s="602"/>
      <c r="B976" s="602"/>
      <c r="C976" s="602"/>
      <c r="D976" s="602"/>
      <c r="E976" s="602"/>
      <c r="F976" s="602"/>
      <c r="G976" s="602"/>
      <c r="H976" s="602"/>
      <c r="I976" s="602"/>
      <c r="J976" s="602"/>
      <c r="K976" s="602"/>
      <c r="L976" s="602"/>
      <c r="M976" s="602"/>
      <c r="N976" s="602"/>
      <c r="O976" s="602"/>
      <c r="P976" s="602"/>
      <c r="Q976" s="602"/>
      <c r="R976" s="602"/>
      <c r="S976" s="602"/>
      <c r="T976" s="602"/>
      <c r="U976" s="602"/>
      <c r="V976" s="602"/>
      <c r="W976" s="602"/>
      <c r="X976" s="602"/>
      <c r="Y976" s="602"/>
      <c r="Z976" s="602"/>
    </row>
    <row r="977" spans="1:26" ht="12.75" customHeight="1" x14ac:dyDescent="0.25">
      <c r="A977" s="602"/>
      <c r="B977" s="602"/>
      <c r="C977" s="602"/>
      <c r="D977" s="602"/>
      <c r="E977" s="602"/>
      <c r="F977" s="602"/>
      <c r="G977" s="602"/>
      <c r="H977" s="602"/>
      <c r="I977" s="602"/>
      <c r="J977" s="602"/>
      <c r="K977" s="602"/>
      <c r="L977" s="602"/>
      <c r="M977" s="602"/>
      <c r="N977" s="602"/>
      <c r="O977" s="602"/>
      <c r="P977" s="602"/>
      <c r="Q977" s="602"/>
      <c r="R977" s="602"/>
      <c r="S977" s="602"/>
      <c r="T977" s="602"/>
      <c r="U977" s="602"/>
      <c r="V977" s="602"/>
      <c r="W977" s="602"/>
      <c r="X977" s="602"/>
      <c r="Y977" s="602"/>
      <c r="Z977" s="602"/>
    </row>
    <row r="978" spans="1:26" ht="12.75" customHeight="1" x14ac:dyDescent="0.25">
      <c r="A978" s="602"/>
      <c r="B978" s="602"/>
      <c r="C978" s="602"/>
      <c r="D978" s="602"/>
      <c r="E978" s="602"/>
      <c r="F978" s="602"/>
      <c r="G978" s="602"/>
      <c r="H978" s="602"/>
      <c r="I978" s="602"/>
      <c r="J978" s="602"/>
      <c r="K978" s="602"/>
      <c r="L978" s="602"/>
      <c r="M978" s="602"/>
      <c r="N978" s="602"/>
      <c r="O978" s="602"/>
      <c r="P978" s="602"/>
      <c r="Q978" s="602"/>
      <c r="R978" s="602"/>
      <c r="S978" s="602"/>
      <c r="T978" s="602"/>
      <c r="U978" s="602"/>
      <c r="V978" s="602"/>
      <c r="W978" s="602"/>
      <c r="X978" s="602"/>
      <c r="Y978" s="602"/>
      <c r="Z978" s="602"/>
    </row>
    <row r="979" spans="1:26" ht="12.75" customHeight="1" x14ac:dyDescent="0.25">
      <c r="A979" s="602"/>
      <c r="B979" s="602"/>
      <c r="C979" s="602"/>
      <c r="D979" s="602"/>
      <c r="E979" s="602"/>
      <c r="F979" s="602"/>
      <c r="G979" s="602"/>
      <c r="H979" s="602"/>
      <c r="I979" s="602"/>
      <c r="J979" s="602"/>
      <c r="K979" s="602"/>
      <c r="L979" s="602"/>
      <c r="M979" s="602"/>
      <c r="N979" s="602"/>
      <c r="O979" s="602"/>
      <c r="P979" s="602"/>
      <c r="Q979" s="602"/>
      <c r="R979" s="602"/>
      <c r="S979" s="602"/>
      <c r="T979" s="602"/>
      <c r="U979" s="602"/>
      <c r="V979" s="602"/>
      <c r="W979" s="602"/>
      <c r="X979" s="602"/>
      <c r="Y979" s="602"/>
      <c r="Z979" s="602"/>
    </row>
    <row r="980" spans="1:26" ht="12.75" customHeight="1" x14ac:dyDescent="0.25">
      <c r="A980" s="602"/>
      <c r="B980" s="602"/>
      <c r="C980" s="602"/>
      <c r="D980" s="602"/>
      <c r="E980" s="602"/>
      <c r="F980" s="602"/>
      <c r="G980" s="602"/>
      <c r="H980" s="602"/>
      <c r="I980" s="602"/>
      <c r="J980" s="602"/>
      <c r="K980" s="602"/>
      <c r="L980" s="602"/>
      <c r="M980" s="602"/>
      <c r="N980" s="602"/>
      <c r="O980" s="602"/>
      <c r="P980" s="602"/>
      <c r="Q980" s="602"/>
      <c r="R980" s="602"/>
      <c r="S980" s="602"/>
      <c r="T980" s="602"/>
      <c r="U980" s="602"/>
      <c r="V980" s="602"/>
      <c r="W980" s="602"/>
      <c r="X980" s="602"/>
      <c r="Y980" s="602"/>
      <c r="Z980" s="602"/>
    </row>
    <row r="981" spans="1:26" ht="12.75" customHeight="1" x14ac:dyDescent="0.25">
      <c r="A981" s="602"/>
      <c r="B981" s="602"/>
      <c r="C981" s="602"/>
      <c r="D981" s="602"/>
      <c r="E981" s="602"/>
      <c r="F981" s="602"/>
      <c r="G981" s="602"/>
      <c r="H981" s="602"/>
      <c r="I981" s="602"/>
      <c r="J981" s="602"/>
      <c r="K981" s="602"/>
      <c r="L981" s="602"/>
      <c r="M981" s="602"/>
      <c r="N981" s="602"/>
      <c r="O981" s="602"/>
      <c r="P981" s="602"/>
      <c r="Q981" s="602"/>
      <c r="R981" s="602"/>
      <c r="S981" s="602"/>
      <c r="T981" s="602"/>
      <c r="U981" s="602"/>
      <c r="V981" s="602"/>
      <c r="W981" s="602"/>
      <c r="X981" s="602"/>
      <c r="Y981" s="602"/>
      <c r="Z981" s="602"/>
    </row>
    <row r="982" spans="1:26" ht="12.75" customHeight="1" x14ac:dyDescent="0.25">
      <c r="A982" s="602"/>
      <c r="B982" s="602"/>
      <c r="C982" s="602"/>
      <c r="D982" s="602"/>
      <c r="E982" s="602"/>
      <c r="F982" s="602"/>
      <c r="G982" s="602"/>
      <c r="H982" s="602"/>
      <c r="I982" s="602"/>
      <c r="J982" s="602"/>
      <c r="K982" s="602"/>
      <c r="L982" s="602"/>
      <c r="M982" s="602"/>
      <c r="N982" s="602"/>
      <c r="O982" s="602"/>
      <c r="P982" s="602"/>
      <c r="Q982" s="602"/>
      <c r="R982" s="602"/>
      <c r="S982" s="602"/>
      <c r="T982" s="602"/>
      <c r="U982" s="602"/>
      <c r="V982" s="602"/>
      <c r="W982" s="602"/>
      <c r="X982" s="602"/>
      <c r="Y982" s="602"/>
      <c r="Z982" s="602"/>
    </row>
    <row r="983" spans="1:26" ht="12.75" customHeight="1" x14ac:dyDescent="0.25">
      <c r="A983" s="602"/>
      <c r="B983" s="602"/>
      <c r="C983" s="602"/>
      <c r="D983" s="602"/>
      <c r="E983" s="602"/>
      <c r="F983" s="602"/>
      <c r="G983" s="602"/>
      <c r="H983" s="602"/>
      <c r="I983" s="602"/>
      <c r="J983" s="602"/>
      <c r="K983" s="602"/>
      <c r="L983" s="602"/>
      <c r="M983" s="602"/>
      <c r="N983" s="602"/>
      <c r="O983" s="602"/>
      <c r="P983" s="602"/>
      <c r="Q983" s="602"/>
      <c r="R983" s="602"/>
      <c r="S983" s="602"/>
      <c r="T983" s="602"/>
      <c r="U983" s="602"/>
      <c r="V983" s="602"/>
      <c r="W983" s="602"/>
      <c r="X983" s="602"/>
      <c r="Y983" s="602"/>
      <c r="Z983" s="602"/>
    </row>
    <row r="984" spans="1:26" ht="12.75" customHeight="1" x14ac:dyDescent="0.25">
      <c r="A984" s="602"/>
      <c r="B984" s="602"/>
      <c r="C984" s="602"/>
      <c r="D984" s="602"/>
      <c r="E984" s="602"/>
      <c r="F984" s="602"/>
      <c r="G984" s="602"/>
      <c r="H984" s="602"/>
      <c r="I984" s="602"/>
      <c r="J984" s="602"/>
      <c r="K984" s="602"/>
      <c r="L984" s="602"/>
      <c r="M984" s="602"/>
      <c r="N984" s="602"/>
      <c r="O984" s="602"/>
      <c r="P984" s="602"/>
      <c r="Q984" s="602"/>
      <c r="R984" s="602"/>
      <c r="S984" s="602"/>
      <c r="T984" s="602"/>
      <c r="U984" s="602"/>
      <c r="V984" s="602"/>
      <c r="W984" s="602"/>
      <c r="X984" s="602"/>
      <c r="Y984" s="602"/>
      <c r="Z984" s="602"/>
    </row>
    <row r="985" spans="1:26" ht="12.75" customHeight="1" x14ac:dyDescent="0.25">
      <c r="A985" s="602"/>
      <c r="B985" s="602"/>
      <c r="C985" s="602"/>
      <c r="D985" s="602"/>
      <c r="E985" s="602"/>
      <c r="F985" s="602"/>
      <c r="G985" s="602"/>
      <c r="H985" s="602"/>
      <c r="I985" s="602"/>
      <c r="J985" s="602"/>
      <c r="K985" s="602"/>
      <c r="L985" s="602"/>
      <c r="M985" s="602"/>
      <c r="N985" s="602"/>
      <c r="O985" s="602"/>
      <c r="P985" s="602"/>
      <c r="Q985" s="602"/>
      <c r="R985" s="602"/>
      <c r="S985" s="602"/>
      <c r="T985" s="602"/>
      <c r="U985" s="602"/>
      <c r="V985" s="602"/>
      <c r="W985" s="602"/>
      <c r="X985" s="602"/>
      <c r="Y985" s="602"/>
      <c r="Z985" s="602"/>
    </row>
    <row r="986" spans="1:26" ht="12.75" customHeight="1" x14ac:dyDescent="0.25">
      <c r="A986" s="602"/>
      <c r="B986" s="602"/>
      <c r="C986" s="602"/>
      <c r="D986" s="602"/>
      <c r="E986" s="602"/>
      <c r="F986" s="602"/>
      <c r="G986" s="602"/>
      <c r="H986" s="602"/>
      <c r="I986" s="602"/>
      <c r="J986" s="602"/>
      <c r="K986" s="602"/>
      <c r="L986" s="602"/>
      <c r="M986" s="602"/>
      <c r="N986" s="602"/>
      <c r="O986" s="602"/>
      <c r="P986" s="602"/>
      <c r="Q986" s="602"/>
      <c r="R986" s="602"/>
      <c r="S986" s="602"/>
      <c r="T986" s="602"/>
      <c r="U986" s="602"/>
      <c r="V986" s="602"/>
      <c r="W986" s="602"/>
      <c r="X986" s="602"/>
      <c r="Y986" s="602"/>
      <c r="Z986" s="602"/>
    </row>
    <row r="987" spans="1:26" ht="12.75" customHeight="1" x14ac:dyDescent="0.25">
      <c r="A987" s="602"/>
      <c r="B987" s="602"/>
      <c r="C987" s="602"/>
      <c r="D987" s="602"/>
      <c r="E987" s="602"/>
      <c r="F987" s="602"/>
      <c r="G987" s="602"/>
      <c r="H987" s="602"/>
      <c r="I987" s="602"/>
      <c r="J987" s="602"/>
      <c r="K987" s="602"/>
      <c r="L987" s="602"/>
      <c r="M987" s="602"/>
      <c r="N987" s="602"/>
      <c r="O987" s="602"/>
      <c r="P987" s="602"/>
      <c r="Q987" s="602"/>
      <c r="R987" s="602"/>
      <c r="S987" s="602"/>
      <c r="T987" s="602"/>
      <c r="U987" s="602"/>
      <c r="V987" s="602"/>
      <c r="W987" s="602"/>
      <c r="X987" s="602"/>
      <c r="Y987" s="602"/>
      <c r="Z987" s="602"/>
    </row>
    <row r="988" spans="1:26" ht="12.75" customHeight="1" x14ac:dyDescent="0.25">
      <c r="A988" s="602"/>
      <c r="B988" s="602"/>
      <c r="C988" s="602"/>
      <c r="D988" s="602"/>
      <c r="E988" s="602"/>
      <c r="F988" s="602"/>
      <c r="G988" s="602"/>
      <c r="H988" s="602"/>
      <c r="I988" s="602"/>
      <c r="J988" s="602"/>
      <c r="K988" s="602"/>
      <c r="L988" s="602"/>
      <c r="M988" s="602"/>
      <c r="N988" s="602"/>
      <c r="O988" s="602"/>
      <c r="P988" s="602"/>
      <c r="Q988" s="602"/>
      <c r="R988" s="602"/>
      <c r="S988" s="602"/>
      <c r="T988" s="602"/>
      <c r="U988" s="602"/>
      <c r="V988" s="602"/>
      <c r="W988" s="602"/>
      <c r="X988" s="602"/>
      <c r="Y988" s="602"/>
      <c r="Z988" s="602"/>
    </row>
    <row r="989" spans="1:26" ht="12.75" customHeight="1" x14ac:dyDescent="0.25">
      <c r="A989" s="602"/>
      <c r="B989" s="602"/>
      <c r="C989" s="602"/>
      <c r="D989" s="602"/>
      <c r="E989" s="602"/>
      <c r="F989" s="602"/>
      <c r="G989" s="602"/>
      <c r="H989" s="602"/>
      <c r="I989" s="602"/>
      <c r="J989" s="602"/>
      <c r="K989" s="602"/>
      <c r="L989" s="602"/>
      <c r="M989" s="602"/>
      <c r="N989" s="602"/>
      <c r="O989" s="602"/>
      <c r="P989" s="602"/>
      <c r="Q989" s="602"/>
      <c r="R989" s="602"/>
      <c r="S989" s="602"/>
      <c r="T989" s="602"/>
      <c r="U989" s="602"/>
      <c r="V989" s="602"/>
      <c r="W989" s="602"/>
      <c r="X989" s="602"/>
      <c r="Y989" s="602"/>
      <c r="Z989" s="602"/>
    </row>
    <row r="990" spans="1:26" ht="12.75" customHeight="1" x14ac:dyDescent="0.25">
      <c r="A990" s="602"/>
      <c r="B990" s="602"/>
      <c r="C990" s="602"/>
      <c r="D990" s="602"/>
      <c r="E990" s="602"/>
      <c r="F990" s="602"/>
      <c r="G990" s="602"/>
      <c r="H990" s="602"/>
      <c r="I990" s="602"/>
      <c r="J990" s="602"/>
      <c r="K990" s="602"/>
      <c r="L990" s="602"/>
      <c r="M990" s="602"/>
      <c r="N990" s="602"/>
      <c r="O990" s="602"/>
      <c r="P990" s="602"/>
      <c r="Q990" s="602"/>
      <c r="R990" s="602"/>
      <c r="S990" s="602"/>
      <c r="T990" s="602"/>
      <c r="U990" s="602"/>
      <c r="V990" s="602"/>
      <c r="W990" s="602"/>
      <c r="X990" s="602"/>
      <c r="Y990" s="602"/>
      <c r="Z990" s="602"/>
    </row>
    <row r="991" spans="1:26" ht="12.75" customHeight="1" x14ac:dyDescent="0.25">
      <c r="A991" s="602"/>
      <c r="B991" s="602"/>
      <c r="C991" s="602"/>
      <c r="D991" s="602"/>
      <c r="E991" s="602"/>
      <c r="F991" s="602"/>
      <c r="G991" s="602"/>
      <c r="H991" s="602"/>
      <c r="I991" s="602"/>
      <c r="J991" s="602"/>
      <c r="K991" s="602"/>
      <c r="L991" s="602"/>
      <c r="M991" s="602"/>
      <c r="N991" s="602"/>
      <c r="O991" s="602"/>
      <c r="P991" s="602"/>
      <c r="Q991" s="602"/>
      <c r="R991" s="602"/>
      <c r="S991" s="602"/>
      <c r="T991" s="602"/>
      <c r="U991" s="602"/>
      <c r="V991" s="602"/>
      <c r="W991" s="602"/>
      <c r="X991" s="602"/>
      <c r="Y991" s="602"/>
      <c r="Z991" s="602"/>
    </row>
    <row r="992" spans="1:26" ht="12.75" customHeight="1" x14ac:dyDescent="0.25">
      <c r="A992" s="602"/>
      <c r="B992" s="602"/>
      <c r="C992" s="602"/>
      <c r="D992" s="602"/>
      <c r="E992" s="602"/>
      <c r="F992" s="602"/>
      <c r="G992" s="602"/>
      <c r="H992" s="602"/>
      <c r="I992" s="602"/>
      <c r="J992" s="602"/>
      <c r="K992" s="602"/>
      <c r="L992" s="602"/>
      <c r="M992" s="602"/>
      <c r="N992" s="602"/>
      <c r="O992" s="602"/>
      <c r="P992" s="602"/>
      <c r="Q992" s="602"/>
      <c r="R992" s="602"/>
      <c r="S992" s="602"/>
      <c r="T992" s="602"/>
      <c r="U992" s="602"/>
      <c r="V992" s="602"/>
      <c r="W992" s="602"/>
      <c r="X992" s="602"/>
      <c r="Y992" s="602"/>
      <c r="Z992" s="602"/>
    </row>
    <row r="993" spans="1:26" ht="12.75" customHeight="1" x14ac:dyDescent="0.25">
      <c r="A993" s="602"/>
      <c r="B993" s="602"/>
      <c r="C993" s="602"/>
      <c r="D993" s="602"/>
      <c r="E993" s="602"/>
      <c r="F993" s="602"/>
      <c r="G993" s="602"/>
      <c r="H993" s="602"/>
      <c r="I993" s="602"/>
      <c r="J993" s="602"/>
      <c r="K993" s="602"/>
      <c r="L993" s="602"/>
      <c r="M993" s="602"/>
      <c r="N993" s="602"/>
      <c r="O993" s="602"/>
      <c r="P993" s="602"/>
      <c r="Q993" s="602"/>
      <c r="R993" s="602"/>
      <c r="S993" s="602"/>
      <c r="T993" s="602"/>
      <c r="U993" s="602"/>
      <c r="V993" s="602"/>
      <c r="W993" s="602"/>
      <c r="X993" s="602"/>
      <c r="Y993" s="602"/>
      <c r="Z993" s="602"/>
    </row>
    <row r="994" spans="1:26" ht="12.75" customHeight="1" x14ac:dyDescent="0.25">
      <c r="A994" s="602"/>
      <c r="B994" s="602"/>
      <c r="C994" s="602"/>
      <c r="D994" s="602"/>
      <c r="E994" s="602"/>
      <c r="F994" s="602"/>
      <c r="G994" s="602"/>
      <c r="H994" s="602"/>
      <c r="I994" s="602"/>
      <c r="J994" s="602"/>
      <c r="K994" s="602"/>
      <c r="L994" s="602"/>
      <c r="M994" s="602"/>
      <c r="N994" s="602"/>
      <c r="O994" s="602"/>
      <c r="P994" s="602"/>
      <c r="Q994" s="602"/>
      <c r="R994" s="602"/>
      <c r="S994" s="602"/>
      <c r="T994" s="602"/>
      <c r="U994" s="602"/>
      <c r="V994" s="602"/>
      <c r="W994" s="602"/>
      <c r="X994" s="602"/>
      <c r="Y994" s="602"/>
      <c r="Z994" s="602"/>
    </row>
    <row r="995" spans="1:26" ht="12.75" customHeight="1" x14ac:dyDescent="0.25">
      <c r="A995" s="602"/>
      <c r="B995" s="602"/>
      <c r="C995" s="602"/>
      <c r="D995" s="602"/>
      <c r="E995" s="602"/>
      <c r="F995" s="602"/>
      <c r="G995" s="602"/>
      <c r="H995" s="602"/>
      <c r="I995" s="602"/>
      <c r="J995" s="602"/>
      <c r="K995" s="602"/>
      <c r="L995" s="602"/>
      <c r="M995" s="602"/>
      <c r="N995" s="602"/>
      <c r="O995" s="602"/>
      <c r="P995" s="602"/>
      <c r="Q995" s="602"/>
      <c r="R995" s="602"/>
      <c r="S995" s="602"/>
      <c r="T995" s="602"/>
      <c r="U995" s="602"/>
      <c r="V995" s="602"/>
      <c r="W995" s="602"/>
      <c r="X995" s="602"/>
      <c r="Y995" s="602"/>
      <c r="Z995" s="602"/>
    </row>
    <row r="996" spans="1:26" ht="12.75" customHeight="1" x14ac:dyDescent="0.25">
      <c r="A996" s="602"/>
      <c r="B996" s="602"/>
      <c r="C996" s="602"/>
      <c r="D996" s="602"/>
      <c r="E996" s="602"/>
      <c r="F996" s="602"/>
      <c r="G996" s="602"/>
      <c r="H996" s="602"/>
      <c r="I996" s="602"/>
      <c r="J996" s="602"/>
      <c r="K996" s="602"/>
      <c r="L996" s="602"/>
      <c r="M996" s="602"/>
      <c r="N996" s="602"/>
      <c r="O996" s="602"/>
      <c r="P996" s="602"/>
      <c r="Q996" s="602"/>
      <c r="R996" s="602"/>
      <c r="S996" s="602"/>
      <c r="T996" s="602"/>
      <c r="U996" s="602"/>
      <c r="V996" s="602"/>
      <c r="W996" s="602"/>
      <c r="X996" s="602"/>
      <c r="Y996" s="602"/>
      <c r="Z996" s="602"/>
    </row>
    <row r="997" spans="1:26" ht="12.75" customHeight="1" x14ac:dyDescent="0.25">
      <c r="A997" s="602"/>
      <c r="B997" s="602"/>
      <c r="C997" s="602"/>
      <c r="D997" s="602"/>
      <c r="E997" s="602"/>
      <c r="F997" s="602"/>
      <c r="G997" s="602"/>
      <c r="H997" s="602"/>
      <c r="I997" s="602"/>
      <c r="J997" s="602"/>
      <c r="K997" s="602"/>
      <c r="L997" s="602"/>
      <c r="M997" s="602"/>
      <c r="N997" s="602"/>
      <c r="O997" s="602"/>
      <c r="P997" s="602"/>
      <c r="Q997" s="602"/>
      <c r="R997" s="602"/>
      <c r="S997" s="602"/>
      <c r="T997" s="602"/>
      <c r="U997" s="602"/>
      <c r="V997" s="602"/>
      <c r="W997" s="602"/>
      <c r="X997" s="602"/>
      <c r="Y997" s="602"/>
      <c r="Z997" s="602"/>
    </row>
  </sheetData>
  <mergeCells count="9">
    <mergeCell ref="A30:O30"/>
    <mergeCell ref="A31:O31"/>
    <mergeCell ref="A32:O32"/>
    <mergeCell ref="A2:O2"/>
    <mergeCell ref="A3:O3"/>
    <mergeCell ref="A4:O4"/>
    <mergeCell ref="A15:O15"/>
    <mergeCell ref="A16:O16"/>
    <mergeCell ref="A17:O17"/>
  </mergeCells>
  <hyperlinks>
    <hyperlink ref="O5" location="Índice!A50" display="Volver" xr:uid="{00000000-0004-0000-2600-000000000000}"/>
    <hyperlink ref="O19" location="Índice!A50" display="Volver" xr:uid="{00000000-0004-0000-2600-000001000000}"/>
    <hyperlink ref="O34" location="Índice!A50" display="Volver" xr:uid="{00000000-0004-0000-2600-000002000000}"/>
  </hyperlinks>
  <pageMargins left="0.70866141732283472" right="0.70866141732283472" top="0.74803149606299213" bottom="0.74803149606299213" header="0" footer="0"/>
  <pageSetup paperSize="14"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BO30"/>
  <sheetViews>
    <sheetView showGridLines="0" zoomScale="90" zoomScaleNormal="90" workbookViewId="0"/>
  </sheetViews>
  <sheetFormatPr baseColWidth="10" defaultColWidth="10.85546875" defaultRowHeight="12.75" x14ac:dyDescent="0.2"/>
  <cols>
    <col min="1" max="1" width="2.28515625" style="2" customWidth="1"/>
    <col min="2" max="2" width="53.140625" style="2" customWidth="1"/>
    <col min="3" max="3" width="9.42578125" style="2" customWidth="1"/>
    <col min="4" max="9" width="9.42578125" style="81" customWidth="1"/>
    <col min="10" max="62" width="9.42578125" style="2" customWidth="1"/>
    <col min="63" max="16384" width="10.85546875" style="2"/>
  </cols>
  <sheetData>
    <row r="1" spans="2:67" s="5" customFormat="1" ht="18" x14ac:dyDescent="0.2">
      <c r="B1" s="36" t="s">
        <v>99</v>
      </c>
      <c r="C1" s="33"/>
      <c r="D1" s="34"/>
      <c r="E1" s="34"/>
      <c r="F1" s="34"/>
      <c r="G1" s="34"/>
      <c r="H1" s="35"/>
      <c r="I1" s="35"/>
      <c r="L1" s="1191" t="s">
        <v>1070</v>
      </c>
    </row>
    <row r="2" spans="2:67" s="5" customFormat="1" ht="18" x14ac:dyDescent="0.2">
      <c r="B2" s="36" t="s">
        <v>1073</v>
      </c>
      <c r="C2" s="33"/>
      <c r="D2" s="34"/>
      <c r="E2" s="34"/>
      <c r="F2" s="34"/>
      <c r="G2" s="34"/>
      <c r="H2" s="35"/>
      <c r="I2" s="35"/>
    </row>
    <row r="3" spans="2:67" s="5" customFormat="1" ht="15.75" x14ac:dyDescent="0.25">
      <c r="B3" s="37" t="s">
        <v>2</v>
      </c>
      <c r="C3" s="38"/>
      <c r="D3" s="39"/>
      <c r="E3" s="39"/>
      <c r="F3" s="39"/>
      <c r="G3" s="39"/>
      <c r="H3" s="35"/>
      <c r="I3" s="35"/>
    </row>
    <row r="4" spans="2:67" s="46" customFormat="1" x14ac:dyDescent="0.2">
      <c r="B4" s="40"/>
      <c r="C4" s="40"/>
      <c r="D4" s="42"/>
      <c r="E4" s="42"/>
      <c r="F4" s="43"/>
      <c r="G4" s="43"/>
      <c r="H4" s="43"/>
      <c r="I4" s="43"/>
      <c r="J4" s="44"/>
      <c r="K4" s="44"/>
      <c r="L4" s="44"/>
      <c r="M4" s="45"/>
      <c r="N4" s="45"/>
      <c r="O4" s="45"/>
      <c r="P4" s="45"/>
      <c r="Q4" s="45"/>
      <c r="R4" s="45"/>
      <c r="S4" s="45"/>
      <c r="T4" s="45"/>
      <c r="U4" s="45"/>
      <c r="V4" s="45"/>
      <c r="W4" s="45"/>
      <c r="X4" s="45"/>
      <c r="Y4" s="45"/>
      <c r="Z4" s="45"/>
      <c r="AA4" s="45"/>
      <c r="AB4" s="45"/>
      <c r="AC4" s="45"/>
      <c r="AD4" s="45"/>
      <c r="AE4" s="45"/>
      <c r="AF4" s="45"/>
      <c r="AG4" s="45"/>
    </row>
    <row r="5" spans="2:67" s="5" customFormat="1" x14ac:dyDescent="0.2">
      <c r="B5" s="1240" t="s">
        <v>100</v>
      </c>
      <c r="C5" s="1238" t="s">
        <v>5</v>
      </c>
      <c r="D5" s="1238"/>
      <c r="E5" s="1238"/>
      <c r="F5" s="1238"/>
      <c r="G5" s="1239"/>
      <c r="H5" s="1237" t="s">
        <v>6</v>
      </c>
      <c r="I5" s="1238"/>
      <c r="J5" s="1238"/>
      <c r="K5" s="1238"/>
      <c r="L5" s="1239"/>
      <c r="M5" s="1237" t="s">
        <v>7</v>
      </c>
      <c r="N5" s="1238"/>
      <c r="O5" s="1238"/>
      <c r="P5" s="1238"/>
      <c r="Q5" s="1239"/>
      <c r="R5" s="1237" t="s">
        <v>8</v>
      </c>
      <c r="S5" s="1238"/>
      <c r="T5" s="1238"/>
      <c r="U5" s="1238"/>
      <c r="V5" s="1239"/>
      <c r="W5" s="1237" t="s">
        <v>9</v>
      </c>
      <c r="X5" s="1238"/>
      <c r="Y5" s="1238"/>
      <c r="Z5" s="1238"/>
      <c r="AA5" s="1239"/>
      <c r="AB5" s="1237" t="s">
        <v>10</v>
      </c>
      <c r="AC5" s="1238"/>
      <c r="AD5" s="1238"/>
      <c r="AE5" s="1238"/>
      <c r="AF5" s="1239"/>
      <c r="AG5" s="1237" t="s">
        <v>11</v>
      </c>
      <c r="AH5" s="1238"/>
      <c r="AI5" s="1238"/>
      <c r="AJ5" s="1238"/>
      <c r="AK5" s="1239"/>
      <c r="AL5" s="1237" t="s">
        <v>12</v>
      </c>
      <c r="AM5" s="1238"/>
      <c r="AN5" s="1238"/>
      <c r="AO5" s="1238"/>
      <c r="AP5" s="1239"/>
      <c r="AQ5" s="1237" t="s">
        <v>13</v>
      </c>
      <c r="AR5" s="1238"/>
      <c r="AS5" s="1238"/>
      <c r="AT5" s="1238"/>
      <c r="AU5" s="1239"/>
      <c r="AV5" s="1237" t="s">
        <v>14</v>
      </c>
      <c r="AW5" s="1238"/>
      <c r="AX5" s="1238"/>
      <c r="AY5" s="1238"/>
      <c r="AZ5" s="1239"/>
      <c r="BA5" s="1237" t="s">
        <v>15</v>
      </c>
      <c r="BB5" s="1238"/>
      <c r="BC5" s="1238"/>
      <c r="BD5" s="1238"/>
      <c r="BE5" s="1239"/>
      <c r="BF5" s="1237" t="s">
        <v>16</v>
      </c>
      <c r="BG5" s="1238"/>
      <c r="BH5" s="1238"/>
      <c r="BI5" s="1238"/>
      <c r="BJ5" s="1239"/>
      <c r="BK5" s="1237" t="s">
        <v>101</v>
      </c>
      <c r="BL5" s="1238"/>
      <c r="BM5" s="1238"/>
      <c r="BN5" s="1238"/>
      <c r="BO5" s="1239"/>
    </row>
    <row r="6" spans="2:67" ht="22.5" customHeight="1" x14ac:dyDescent="0.2">
      <c r="B6" s="1241"/>
      <c r="C6" s="129" t="s">
        <v>102</v>
      </c>
      <c r="D6" s="130" t="s">
        <v>103</v>
      </c>
      <c r="E6" s="130" t="s">
        <v>23</v>
      </c>
      <c r="F6" s="130" t="s">
        <v>68</v>
      </c>
      <c r="G6" s="131" t="s">
        <v>17</v>
      </c>
      <c r="H6" s="129" t="s">
        <v>102</v>
      </c>
      <c r="I6" s="130" t="s">
        <v>103</v>
      </c>
      <c r="J6" s="130" t="s">
        <v>23</v>
      </c>
      <c r="K6" s="130" t="s">
        <v>68</v>
      </c>
      <c r="L6" s="131" t="s">
        <v>17</v>
      </c>
      <c r="M6" s="129" t="s">
        <v>102</v>
      </c>
      <c r="N6" s="130" t="s">
        <v>103</v>
      </c>
      <c r="O6" s="130" t="s">
        <v>23</v>
      </c>
      <c r="P6" s="130" t="s">
        <v>68</v>
      </c>
      <c r="Q6" s="131" t="s">
        <v>17</v>
      </c>
      <c r="R6" s="129" t="s">
        <v>102</v>
      </c>
      <c r="S6" s="130" t="s">
        <v>103</v>
      </c>
      <c r="T6" s="130" t="s">
        <v>23</v>
      </c>
      <c r="U6" s="130" t="s">
        <v>68</v>
      </c>
      <c r="V6" s="131" t="s">
        <v>17</v>
      </c>
      <c r="W6" s="129" t="s">
        <v>102</v>
      </c>
      <c r="X6" s="130" t="s">
        <v>103</v>
      </c>
      <c r="Y6" s="130" t="s">
        <v>23</v>
      </c>
      <c r="Z6" s="130" t="s">
        <v>68</v>
      </c>
      <c r="AA6" s="131" t="s">
        <v>17</v>
      </c>
      <c r="AB6" s="129" t="s">
        <v>102</v>
      </c>
      <c r="AC6" s="130" t="s">
        <v>103</v>
      </c>
      <c r="AD6" s="130" t="s">
        <v>23</v>
      </c>
      <c r="AE6" s="130" t="s">
        <v>68</v>
      </c>
      <c r="AF6" s="131" t="s">
        <v>17</v>
      </c>
      <c r="AG6" s="129" t="s">
        <v>102</v>
      </c>
      <c r="AH6" s="130" t="s">
        <v>103</v>
      </c>
      <c r="AI6" s="130" t="s">
        <v>23</v>
      </c>
      <c r="AJ6" s="130" t="s">
        <v>68</v>
      </c>
      <c r="AK6" s="131" t="s">
        <v>17</v>
      </c>
      <c r="AL6" s="129" t="s">
        <v>102</v>
      </c>
      <c r="AM6" s="130" t="s">
        <v>103</v>
      </c>
      <c r="AN6" s="130" t="s">
        <v>23</v>
      </c>
      <c r="AO6" s="130" t="s">
        <v>68</v>
      </c>
      <c r="AP6" s="131" t="s">
        <v>17</v>
      </c>
      <c r="AQ6" s="129" t="s">
        <v>102</v>
      </c>
      <c r="AR6" s="130" t="s">
        <v>103</v>
      </c>
      <c r="AS6" s="130" t="s">
        <v>23</v>
      </c>
      <c r="AT6" s="130" t="s">
        <v>68</v>
      </c>
      <c r="AU6" s="131" t="s">
        <v>17</v>
      </c>
      <c r="AV6" s="129" t="s">
        <v>102</v>
      </c>
      <c r="AW6" s="130" t="s">
        <v>103</v>
      </c>
      <c r="AX6" s="130" t="s">
        <v>23</v>
      </c>
      <c r="AY6" s="130" t="s">
        <v>68</v>
      </c>
      <c r="AZ6" s="131" t="s">
        <v>17</v>
      </c>
      <c r="BA6" s="129" t="s">
        <v>102</v>
      </c>
      <c r="BB6" s="130" t="s">
        <v>103</v>
      </c>
      <c r="BC6" s="130" t="s">
        <v>23</v>
      </c>
      <c r="BD6" s="130" t="s">
        <v>68</v>
      </c>
      <c r="BE6" s="131" t="s">
        <v>17</v>
      </c>
      <c r="BF6" s="129" t="s">
        <v>102</v>
      </c>
      <c r="BG6" s="130" t="s">
        <v>103</v>
      </c>
      <c r="BH6" s="130" t="s">
        <v>23</v>
      </c>
      <c r="BI6" s="130" t="s">
        <v>68</v>
      </c>
      <c r="BJ6" s="131" t="s">
        <v>17</v>
      </c>
      <c r="BK6" s="129" t="s">
        <v>102</v>
      </c>
      <c r="BL6" s="130" t="s">
        <v>103</v>
      </c>
      <c r="BM6" s="130" t="s">
        <v>23</v>
      </c>
      <c r="BN6" s="130" t="s">
        <v>68</v>
      </c>
      <c r="BO6" s="131" t="s">
        <v>17</v>
      </c>
    </row>
    <row r="7" spans="2:67" x14ac:dyDescent="0.2">
      <c r="B7" s="132" t="s">
        <v>104</v>
      </c>
      <c r="C7" s="133">
        <v>6595</v>
      </c>
      <c r="D7" s="134">
        <v>6281</v>
      </c>
      <c r="E7" s="134">
        <v>1391</v>
      </c>
      <c r="F7" s="134">
        <v>20129</v>
      </c>
      <c r="G7" s="135">
        <v>34396</v>
      </c>
      <c r="H7" s="55">
        <v>6622</v>
      </c>
      <c r="I7" s="56">
        <v>6294</v>
      </c>
      <c r="J7" s="56">
        <v>1387</v>
      </c>
      <c r="K7" s="56">
        <v>19986</v>
      </c>
      <c r="L7" s="135">
        <v>34289</v>
      </c>
      <c r="M7" s="55">
        <v>6650</v>
      </c>
      <c r="N7" s="56">
        <v>6371</v>
      </c>
      <c r="O7" s="56">
        <v>1394</v>
      </c>
      <c r="P7" s="56">
        <v>19957</v>
      </c>
      <c r="Q7" s="135">
        <v>34372</v>
      </c>
      <c r="R7" s="55">
        <v>6640</v>
      </c>
      <c r="S7" s="56">
        <v>6344</v>
      </c>
      <c r="T7" s="56">
        <v>1394</v>
      </c>
      <c r="U7" s="56">
        <v>19880</v>
      </c>
      <c r="V7" s="135">
        <v>34258</v>
      </c>
      <c r="W7" s="55">
        <v>6663</v>
      </c>
      <c r="X7" s="56">
        <v>6298</v>
      </c>
      <c r="Y7" s="56">
        <v>1391</v>
      </c>
      <c r="Z7" s="56">
        <v>19703</v>
      </c>
      <c r="AA7" s="135">
        <v>34055</v>
      </c>
      <c r="AB7" s="55">
        <v>6709</v>
      </c>
      <c r="AC7" s="56">
        <v>6286</v>
      </c>
      <c r="AD7" s="56">
        <v>1399</v>
      </c>
      <c r="AE7" s="56">
        <v>19462</v>
      </c>
      <c r="AF7" s="135">
        <v>33856</v>
      </c>
      <c r="AG7" s="55">
        <v>6710</v>
      </c>
      <c r="AH7" s="56">
        <v>6285</v>
      </c>
      <c r="AI7" s="56">
        <v>1437</v>
      </c>
      <c r="AJ7" s="56">
        <v>21258</v>
      </c>
      <c r="AK7" s="135">
        <v>35690</v>
      </c>
      <c r="AL7" s="55">
        <v>6619</v>
      </c>
      <c r="AM7" s="56">
        <v>6225</v>
      </c>
      <c r="AN7" s="56">
        <v>1438</v>
      </c>
      <c r="AO7" s="56">
        <v>21464</v>
      </c>
      <c r="AP7" s="135">
        <v>35746</v>
      </c>
      <c r="AQ7" s="55">
        <v>6583</v>
      </c>
      <c r="AR7" s="56">
        <v>6183</v>
      </c>
      <c r="AS7" s="56">
        <v>1427</v>
      </c>
      <c r="AT7" s="56">
        <v>21406</v>
      </c>
      <c r="AU7" s="135">
        <v>35599</v>
      </c>
      <c r="AV7" s="55">
        <v>6556</v>
      </c>
      <c r="AW7" s="56">
        <v>6151</v>
      </c>
      <c r="AX7" s="56">
        <v>1425</v>
      </c>
      <c r="AY7" s="56">
        <v>20731</v>
      </c>
      <c r="AZ7" s="135">
        <v>34863</v>
      </c>
      <c r="BA7" s="55">
        <v>6552</v>
      </c>
      <c r="BB7" s="56">
        <v>6215</v>
      </c>
      <c r="BC7" s="56">
        <v>1423</v>
      </c>
      <c r="BD7" s="56">
        <v>20903</v>
      </c>
      <c r="BE7" s="135">
        <v>35093</v>
      </c>
      <c r="BF7" s="55">
        <v>6537</v>
      </c>
      <c r="BG7" s="56">
        <v>6200</v>
      </c>
      <c r="BH7" s="56">
        <v>1415</v>
      </c>
      <c r="BI7" s="56">
        <v>21058</v>
      </c>
      <c r="BJ7" s="135">
        <v>35210</v>
      </c>
      <c r="BK7" s="55">
        <v>6619.666666666667</v>
      </c>
      <c r="BL7" s="56">
        <v>6261.083333333333</v>
      </c>
      <c r="BM7" s="56">
        <v>1410.0833333333333</v>
      </c>
      <c r="BN7" s="56">
        <v>20494.75</v>
      </c>
      <c r="BO7" s="135">
        <v>34785.583333333336</v>
      </c>
    </row>
    <row r="8" spans="2:67" x14ac:dyDescent="0.2">
      <c r="B8" s="136" t="s">
        <v>105</v>
      </c>
      <c r="C8" s="137">
        <v>288</v>
      </c>
      <c r="D8" s="138">
        <v>293</v>
      </c>
      <c r="E8" s="138">
        <v>66</v>
      </c>
      <c r="F8" s="138">
        <v>593</v>
      </c>
      <c r="G8" s="135">
        <v>1240</v>
      </c>
      <c r="H8" s="59">
        <v>293</v>
      </c>
      <c r="I8" s="60">
        <v>294</v>
      </c>
      <c r="J8" s="60">
        <v>64</v>
      </c>
      <c r="K8" s="60">
        <v>553</v>
      </c>
      <c r="L8" s="135">
        <v>1204</v>
      </c>
      <c r="M8" s="59">
        <v>300</v>
      </c>
      <c r="N8" s="60">
        <v>299</v>
      </c>
      <c r="O8" s="60">
        <v>67</v>
      </c>
      <c r="P8" s="60">
        <v>558</v>
      </c>
      <c r="Q8" s="135">
        <v>1224</v>
      </c>
      <c r="R8" s="59">
        <v>302</v>
      </c>
      <c r="S8" s="60">
        <v>303</v>
      </c>
      <c r="T8" s="60">
        <v>64</v>
      </c>
      <c r="U8" s="60">
        <v>576</v>
      </c>
      <c r="V8" s="135">
        <v>1245</v>
      </c>
      <c r="W8" s="59">
        <v>304</v>
      </c>
      <c r="X8" s="60">
        <v>309</v>
      </c>
      <c r="Y8" s="60">
        <v>64</v>
      </c>
      <c r="Z8" s="60">
        <v>585</v>
      </c>
      <c r="AA8" s="135">
        <v>1262</v>
      </c>
      <c r="AB8" s="59">
        <v>305</v>
      </c>
      <c r="AC8" s="60">
        <v>310</v>
      </c>
      <c r="AD8" s="60">
        <v>64</v>
      </c>
      <c r="AE8" s="60">
        <v>627</v>
      </c>
      <c r="AF8" s="135">
        <v>1306</v>
      </c>
      <c r="AG8" s="59">
        <v>305</v>
      </c>
      <c r="AH8" s="60">
        <v>308</v>
      </c>
      <c r="AI8" s="60">
        <v>68</v>
      </c>
      <c r="AJ8" s="60">
        <v>802</v>
      </c>
      <c r="AK8" s="135">
        <v>1483</v>
      </c>
      <c r="AL8" s="59">
        <v>303</v>
      </c>
      <c r="AM8" s="60">
        <v>306</v>
      </c>
      <c r="AN8" s="60">
        <v>66</v>
      </c>
      <c r="AO8" s="60">
        <v>864</v>
      </c>
      <c r="AP8" s="135">
        <v>1539</v>
      </c>
      <c r="AQ8" s="59">
        <v>300</v>
      </c>
      <c r="AR8" s="60">
        <v>310</v>
      </c>
      <c r="AS8" s="60">
        <v>67</v>
      </c>
      <c r="AT8" s="60">
        <v>857</v>
      </c>
      <c r="AU8" s="135">
        <v>1534</v>
      </c>
      <c r="AV8" s="59">
        <v>300</v>
      </c>
      <c r="AW8" s="60">
        <v>312</v>
      </c>
      <c r="AX8" s="60">
        <v>67</v>
      </c>
      <c r="AY8" s="60">
        <v>840</v>
      </c>
      <c r="AZ8" s="135">
        <v>1519</v>
      </c>
      <c r="BA8" s="59">
        <v>300</v>
      </c>
      <c r="BB8" s="60">
        <v>314</v>
      </c>
      <c r="BC8" s="60">
        <v>68</v>
      </c>
      <c r="BD8" s="60">
        <v>787</v>
      </c>
      <c r="BE8" s="135">
        <v>1469</v>
      </c>
      <c r="BF8" s="59">
        <v>297</v>
      </c>
      <c r="BG8" s="60">
        <v>310</v>
      </c>
      <c r="BH8" s="60">
        <v>68</v>
      </c>
      <c r="BI8" s="60">
        <v>782</v>
      </c>
      <c r="BJ8" s="135">
        <v>1457</v>
      </c>
      <c r="BK8" s="59">
        <v>299.75</v>
      </c>
      <c r="BL8" s="60">
        <v>305.66666666666669</v>
      </c>
      <c r="BM8" s="60">
        <v>66.083333333333329</v>
      </c>
      <c r="BN8" s="60">
        <v>702</v>
      </c>
      <c r="BO8" s="135">
        <v>1373.5</v>
      </c>
    </row>
    <row r="9" spans="2:67" x14ac:dyDescent="0.2">
      <c r="B9" s="136" t="s">
        <v>106</v>
      </c>
      <c r="C9" s="137">
        <v>333</v>
      </c>
      <c r="D9" s="138">
        <v>246</v>
      </c>
      <c r="E9" s="138">
        <v>46</v>
      </c>
      <c r="F9" s="138">
        <v>689</v>
      </c>
      <c r="G9" s="135">
        <v>1314</v>
      </c>
      <c r="H9" s="59">
        <v>328</v>
      </c>
      <c r="I9" s="60">
        <v>254</v>
      </c>
      <c r="J9" s="60">
        <v>45</v>
      </c>
      <c r="K9" s="60">
        <v>696</v>
      </c>
      <c r="L9" s="135">
        <v>1323</v>
      </c>
      <c r="M9" s="59">
        <v>331</v>
      </c>
      <c r="N9" s="60">
        <v>260</v>
      </c>
      <c r="O9" s="60">
        <v>45</v>
      </c>
      <c r="P9" s="60">
        <v>695</v>
      </c>
      <c r="Q9" s="135">
        <v>1331</v>
      </c>
      <c r="R9" s="59">
        <v>330</v>
      </c>
      <c r="S9" s="60">
        <v>261</v>
      </c>
      <c r="T9" s="60">
        <v>46</v>
      </c>
      <c r="U9" s="60">
        <v>686</v>
      </c>
      <c r="V9" s="135">
        <v>1323</v>
      </c>
      <c r="W9" s="59">
        <v>338</v>
      </c>
      <c r="X9" s="60">
        <v>259</v>
      </c>
      <c r="Y9" s="60">
        <v>48</v>
      </c>
      <c r="Z9" s="60">
        <v>684</v>
      </c>
      <c r="AA9" s="135">
        <v>1329</v>
      </c>
      <c r="AB9" s="59">
        <v>339</v>
      </c>
      <c r="AC9" s="60">
        <v>261</v>
      </c>
      <c r="AD9" s="60">
        <v>53</v>
      </c>
      <c r="AE9" s="60">
        <v>677</v>
      </c>
      <c r="AF9" s="135">
        <v>1330</v>
      </c>
      <c r="AG9" s="59">
        <v>339</v>
      </c>
      <c r="AH9" s="60">
        <v>264</v>
      </c>
      <c r="AI9" s="60">
        <v>54</v>
      </c>
      <c r="AJ9" s="60">
        <v>797</v>
      </c>
      <c r="AK9" s="135">
        <v>1454</v>
      </c>
      <c r="AL9" s="59">
        <v>335</v>
      </c>
      <c r="AM9" s="60">
        <v>261</v>
      </c>
      <c r="AN9" s="60">
        <v>54</v>
      </c>
      <c r="AO9" s="60">
        <v>803</v>
      </c>
      <c r="AP9" s="135">
        <v>1453</v>
      </c>
      <c r="AQ9" s="59">
        <v>334</v>
      </c>
      <c r="AR9" s="60">
        <v>260</v>
      </c>
      <c r="AS9" s="60">
        <v>53</v>
      </c>
      <c r="AT9" s="60">
        <v>788</v>
      </c>
      <c r="AU9" s="135">
        <v>1435</v>
      </c>
      <c r="AV9" s="59">
        <v>333</v>
      </c>
      <c r="AW9" s="60">
        <v>258</v>
      </c>
      <c r="AX9" s="60">
        <v>52</v>
      </c>
      <c r="AY9" s="60">
        <v>772</v>
      </c>
      <c r="AZ9" s="135">
        <v>1415</v>
      </c>
      <c r="BA9" s="59">
        <v>336</v>
      </c>
      <c r="BB9" s="60">
        <v>256</v>
      </c>
      <c r="BC9" s="60">
        <v>53</v>
      </c>
      <c r="BD9" s="60">
        <v>737</v>
      </c>
      <c r="BE9" s="135">
        <v>1382</v>
      </c>
      <c r="BF9" s="59">
        <v>338</v>
      </c>
      <c r="BG9" s="60">
        <v>256</v>
      </c>
      <c r="BH9" s="60">
        <v>53</v>
      </c>
      <c r="BI9" s="60">
        <v>733</v>
      </c>
      <c r="BJ9" s="135">
        <v>1380</v>
      </c>
      <c r="BK9" s="59">
        <v>334.5</v>
      </c>
      <c r="BL9" s="60">
        <v>258</v>
      </c>
      <c r="BM9" s="60">
        <v>50.166666666666664</v>
      </c>
      <c r="BN9" s="60">
        <v>729.75</v>
      </c>
      <c r="BO9" s="135">
        <v>1372.4166666666667</v>
      </c>
    </row>
    <row r="10" spans="2:67" x14ac:dyDescent="0.2">
      <c r="B10" s="136" t="s">
        <v>107</v>
      </c>
      <c r="C10" s="137">
        <v>6413</v>
      </c>
      <c r="D10" s="138">
        <v>7537</v>
      </c>
      <c r="E10" s="138">
        <v>1784</v>
      </c>
      <c r="F10" s="138">
        <v>13756</v>
      </c>
      <c r="G10" s="135">
        <v>29490</v>
      </c>
      <c r="H10" s="59">
        <v>6422</v>
      </c>
      <c r="I10" s="60">
        <v>7567</v>
      </c>
      <c r="J10" s="60">
        <v>1787</v>
      </c>
      <c r="K10" s="60">
        <v>13844</v>
      </c>
      <c r="L10" s="135">
        <v>29620</v>
      </c>
      <c r="M10" s="59">
        <v>6451</v>
      </c>
      <c r="N10" s="60">
        <v>7575</v>
      </c>
      <c r="O10" s="60">
        <v>1795</v>
      </c>
      <c r="P10" s="60">
        <v>13836</v>
      </c>
      <c r="Q10" s="135">
        <v>29657</v>
      </c>
      <c r="R10" s="59">
        <v>6442</v>
      </c>
      <c r="S10" s="60">
        <v>7498</v>
      </c>
      <c r="T10" s="60">
        <v>1799</v>
      </c>
      <c r="U10" s="60">
        <v>13921</v>
      </c>
      <c r="V10" s="135">
        <v>29660</v>
      </c>
      <c r="W10" s="59">
        <v>6468</v>
      </c>
      <c r="X10" s="60">
        <v>7485</v>
      </c>
      <c r="Y10" s="60">
        <v>1794</v>
      </c>
      <c r="Z10" s="60">
        <v>14033</v>
      </c>
      <c r="AA10" s="135">
        <v>29780</v>
      </c>
      <c r="AB10" s="59">
        <v>6542</v>
      </c>
      <c r="AC10" s="60">
        <v>7437</v>
      </c>
      <c r="AD10" s="60">
        <v>1792</v>
      </c>
      <c r="AE10" s="60">
        <v>14108</v>
      </c>
      <c r="AF10" s="135">
        <v>29879</v>
      </c>
      <c r="AG10" s="59">
        <v>6553</v>
      </c>
      <c r="AH10" s="60">
        <v>7460</v>
      </c>
      <c r="AI10" s="60">
        <v>1979</v>
      </c>
      <c r="AJ10" s="60">
        <v>17183</v>
      </c>
      <c r="AK10" s="135">
        <v>33175</v>
      </c>
      <c r="AL10" s="59">
        <v>6564</v>
      </c>
      <c r="AM10" s="60">
        <v>7462</v>
      </c>
      <c r="AN10" s="60">
        <v>1974</v>
      </c>
      <c r="AO10" s="60">
        <v>17405</v>
      </c>
      <c r="AP10" s="135">
        <v>33405</v>
      </c>
      <c r="AQ10" s="59">
        <v>6526</v>
      </c>
      <c r="AR10" s="60">
        <v>7477</v>
      </c>
      <c r="AS10" s="60">
        <v>1968</v>
      </c>
      <c r="AT10" s="60">
        <v>17298</v>
      </c>
      <c r="AU10" s="135">
        <v>33269</v>
      </c>
      <c r="AV10" s="59">
        <v>6505</v>
      </c>
      <c r="AW10" s="60">
        <v>7459</v>
      </c>
      <c r="AX10" s="60">
        <v>1964</v>
      </c>
      <c r="AY10" s="60">
        <v>16784</v>
      </c>
      <c r="AZ10" s="135">
        <v>32712</v>
      </c>
      <c r="BA10" s="59">
        <v>6480</v>
      </c>
      <c r="BB10" s="60">
        <v>7438</v>
      </c>
      <c r="BC10" s="60">
        <v>1951</v>
      </c>
      <c r="BD10" s="60">
        <v>16347</v>
      </c>
      <c r="BE10" s="135">
        <v>32216</v>
      </c>
      <c r="BF10" s="59">
        <v>6440</v>
      </c>
      <c r="BG10" s="60">
        <v>7407</v>
      </c>
      <c r="BH10" s="60">
        <v>1945</v>
      </c>
      <c r="BI10" s="60">
        <v>16431</v>
      </c>
      <c r="BJ10" s="135">
        <v>32223</v>
      </c>
      <c r="BK10" s="59">
        <v>6483.833333333333</v>
      </c>
      <c r="BL10" s="60">
        <v>7483.5</v>
      </c>
      <c r="BM10" s="60">
        <v>1877.6666666666667</v>
      </c>
      <c r="BN10" s="60">
        <v>15412.166666666666</v>
      </c>
      <c r="BO10" s="135">
        <v>31257.166666666668</v>
      </c>
    </row>
    <row r="11" spans="2:67" x14ac:dyDescent="0.2">
      <c r="B11" s="136" t="s">
        <v>108</v>
      </c>
      <c r="C11" s="137">
        <v>546</v>
      </c>
      <c r="D11" s="138">
        <v>396</v>
      </c>
      <c r="E11" s="138">
        <v>47</v>
      </c>
      <c r="F11" s="138">
        <v>1565</v>
      </c>
      <c r="G11" s="135">
        <v>2554</v>
      </c>
      <c r="H11" s="59">
        <v>554</v>
      </c>
      <c r="I11" s="60">
        <v>398</v>
      </c>
      <c r="J11" s="60">
        <v>46</v>
      </c>
      <c r="K11" s="60">
        <v>1566</v>
      </c>
      <c r="L11" s="135">
        <v>2564</v>
      </c>
      <c r="M11" s="59">
        <v>568</v>
      </c>
      <c r="N11" s="60">
        <v>397</v>
      </c>
      <c r="O11" s="60">
        <v>46</v>
      </c>
      <c r="P11" s="60">
        <v>1558</v>
      </c>
      <c r="Q11" s="135">
        <v>2569</v>
      </c>
      <c r="R11" s="59">
        <v>570</v>
      </c>
      <c r="S11" s="60">
        <v>400</v>
      </c>
      <c r="T11" s="60">
        <v>46</v>
      </c>
      <c r="U11" s="60">
        <v>1572</v>
      </c>
      <c r="V11" s="135">
        <v>2588</v>
      </c>
      <c r="W11" s="59">
        <v>577</v>
      </c>
      <c r="X11" s="60">
        <v>400</v>
      </c>
      <c r="Y11" s="60">
        <v>46</v>
      </c>
      <c r="Z11" s="60">
        <v>1573</v>
      </c>
      <c r="AA11" s="135">
        <v>2596</v>
      </c>
      <c r="AB11" s="59">
        <v>586</v>
      </c>
      <c r="AC11" s="60">
        <v>404</v>
      </c>
      <c r="AD11" s="60">
        <v>47</v>
      </c>
      <c r="AE11" s="60">
        <v>1585</v>
      </c>
      <c r="AF11" s="135">
        <v>2622</v>
      </c>
      <c r="AG11" s="59">
        <v>586</v>
      </c>
      <c r="AH11" s="60">
        <v>398</v>
      </c>
      <c r="AI11" s="60">
        <v>50</v>
      </c>
      <c r="AJ11" s="60">
        <v>1636</v>
      </c>
      <c r="AK11" s="135">
        <v>2670</v>
      </c>
      <c r="AL11" s="59">
        <v>597</v>
      </c>
      <c r="AM11" s="60">
        <v>395</v>
      </c>
      <c r="AN11" s="60">
        <v>49</v>
      </c>
      <c r="AO11" s="60">
        <v>1654</v>
      </c>
      <c r="AP11" s="135">
        <v>2695</v>
      </c>
      <c r="AQ11" s="59">
        <v>599</v>
      </c>
      <c r="AR11" s="60">
        <v>399</v>
      </c>
      <c r="AS11" s="60">
        <v>49</v>
      </c>
      <c r="AT11" s="60">
        <v>1644</v>
      </c>
      <c r="AU11" s="135">
        <v>2691</v>
      </c>
      <c r="AV11" s="59">
        <v>600</v>
      </c>
      <c r="AW11" s="60">
        <v>398</v>
      </c>
      <c r="AX11" s="60">
        <v>49</v>
      </c>
      <c r="AY11" s="60">
        <v>1631</v>
      </c>
      <c r="AZ11" s="135">
        <v>2678</v>
      </c>
      <c r="BA11" s="59">
        <v>599</v>
      </c>
      <c r="BB11" s="60">
        <v>397</v>
      </c>
      <c r="BC11" s="60">
        <v>49</v>
      </c>
      <c r="BD11" s="60">
        <v>1668</v>
      </c>
      <c r="BE11" s="135">
        <v>2713</v>
      </c>
      <c r="BF11" s="59">
        <v>597</v>
      </c>
      <c r="BG11" s="60">
        <v>394</v>
      </c>
      <c r="BH11" s="60">
        <v>49</v>
      </c>
      <c r="BI11" s="60">
        <v>1679</v>
      </c>
      <c r="BJ11" s="135">
        <v>2719</v>
      </c>
      <c r="BK11" s="59">
        <v>581.58333333333337</v>
      </c>
      <c r="BL11" s="60">
        <v>398</v>
      </c>
      <c r="BM11" s="60">
        <v>47.75</v>
      </c>
      <c r="BN11" s="60">
        <v>1610.9166666666667</v>
      </c>
      <c r="BO11" s="135">
        <v>2638.25</v>
      </c>
    </row>
    <row r="12" spans="2:67" x14ac:dyDescent="0.2">
      <c r="B12" s="136" t="s">
        <v>109</v>
      </c>
      <c r="C12" s="137">
        <v>7822</v>
      </c>
      <c r="D12" s="138">
        <v>15098</v>
      </c>
      <c r="E12" s="138">
        <v>1605</v>
      </c>
      <c r="F12" s="138">
        <v>13968</v>
      </c>
      <c r="G12" s="135">
        <v>38493</v>
      </c>
      <c r="H12" s="59">
        <v>7884</v>
      </c>
      <c r="I12" s="60">
        <v>15150</v>
      </c>
      <c r="J12" s="60">
        <v>1617</v>
      </c>
      <c r="K12" s="60">
        <v>13840</v>
      </c>
      <c r="L12" s="135">
        <v>38491</v>
      </c>
      <c r="M12" s="59">
        <v>7963</v>
      </c>
      <c r="N12" s="60">
        <v>15148</v>
      </c>
      <c r="O12" s="60">
        <v>1629</v>
      </c>
      <c r="P12" s="60">
        <v>13775</v>
      </c>
      <c r="Q12" s="135">
        <v>38515</v>
      </c>
      <c r="R12" s="59">
        <v>7997</v>
      </c>
      <c r="S12" s="60">
        <v>14951</v>
      </c>
      <c r="T12" s="60">
        <v>1634</v>
      </c>
      <c r="U12" s="60">
        <v>13902</v>
      </c>
      <c r="V12" s="135">
        <v>38484</v>
      </c>
      <c r="W12" s="59">
        <v>8073</v>
      </c>
      <c r="X12" s="60">
        <v>14932</v>
      </c>
      <c r="Y12" s="60">
        <v>1628</v>
      </c>
      <c r="Z12" s="60">
        <v>13881</v>
      </c>
      <c r="AA12" s="135">
        <v>38514</v>
      </c>
      <c r="AB12" s="59">
        <v>8148</v>
      </c>
      <c r="AC12" s="60">
        <v>14922</v>
      </c>
      <c r="AD12" s="60">
        <v>1645</v>
      </c>
      <c r="AE12" s="60">
        <v>14072</v>
      </c>
      <c r="AF12" s="135">
        <v>38787</v>
      </c>
      <c r="AG12" s="59">
        <v>8164</v>
      </c>
      <c r="AH12" s="60">
        <v>14991</v>
      </c>
      <c r="AI12" s="60">
        <v>1865</v>
      </c>
      <c r="AJ12" s="60">
        <v>19767</v>
      </c>
      <c r="AK12" s="135">
        <v>44787</v>
      </c>
      <c r="AL12" s="59">
        <v>8231</v>
      </c>
      <c r="AM12" s="60">
        <v>15029</v>
      </c>
      <c r="AN12" s="60">
        <v>1850</v>
      </c>
      <c r="AO12" s="60">
        <v>20145</v>
      </c>
      <c r="AP12" s="135">
        <v>45255</v>
      </c>
      <c r="AQ12" s="59">
        <v>8184</v>
      </c>
      <c r="AR12" s="60">
        <v>14976</v>
      </c>
      <c r="AS12" s="60">
        <v>1853</v>
      </c>
      <c r="AT12" s="60">
        <v>20160</v>
      </c>
      <c r="AU12" s="135">
        <v>45173</v>
      </c>
      <c r="AV12" s="59">
        <v>8069</v>
      </c>
      <c r="AW12" s="60">
        <v>14946</v>
      </c>
      <c r="AX12" s="60">
        <v>1838</v>
      </c>
      <c r="AY12" s="60">
        <v>19423</v>
      </c>
      <c r="AZ12" s="135">
        <v>44276</v>
      </c>
      <c r="BA12" s="59">
        <v>8033</v>
      </c>
      <c r="BB12" s="60">
        <v>14943</v>
      </c>
      <c r="BC12" s="60">
        <v>1812</v>
      </c>
      <c r="BD12" s="60">
        <v>17343</v>
      </c>
      <c r="BE12" s="135">
        <v>42131</v>
      </c>
      <c r="BF12" s="59">
        <v>7960</v>
      </c>
      <c r="BG12" s="60">
        <v>14868</v>
      </c>
      <c r="BH12" s="60">
        <v>1804</v>
      </c>
      <c r="BI12" s="60">
        <v>17364</v>
      </c>
      <c r="BJ12" s="135">
        <v>41996</v>
      </c>
      <c r="BK12" s="59">
        <v>8044</v>
      </c>
      <c r="BL12" s="60">
        <v>14996.166666666666</v>
      </c>
      <c r="BM12" s="60">
        <v>1731.6666666666667</v>
      </c>
      <c r="BN12" s="60">
        <v>16470</v>
      </c>
      <c r="BO12" s="135">
        <v>41241.833333333336</v>
      </c>
    </row>
    <row r="13" spans="2:67" x14ac:dyDescent="0.2">
      <c r="B13" s="136" t="s">
        <v>110</v>
      </c>
      <c r="C13" s="137">
        <v>10872</v>
      </c>
      <c r="D13" s="138">
        <v>14812</v>
      </c>
      <c r="E13" s="138">
        <v>2199</v>
      </c>
      <c r="F13" s="138">
        <v>52942</v>
      </c>
      <c r="G13" s="135">
        <v>80825</v>
      </c>
      <c r="H13" s="59">
        <v>10939</v>
      </c>
      <c r="I13" s="60">
        <v>14722</v>
      </c>
      <c r="J13" s="60">
        <v>2211</v>
      </c>
      <c r="K13" s="60">
        <v>53351</v>
      </c>
      <c r="L13" s="135">
        <v>81223</v>
      </c>
      <c r="M13" s="59">
        <v>10999</v>
      </c>
      <c r="N13" s="60">
        <v>14702</v>
      </c>
      <c r="O13" s="60">
        <v>2221</v>
      </c>
      <c r="P13" s="60">
        <v>53329</v>
      </c>
      <c r="Q13" s="135">
        <v>81251</v>
      </c>
      <c r="R13" s="59">
        <v>11061</v>
      </c>
      <c r="S13" s="60">
        <v>14597</v>
      </c>
      <c r="T13" s="60">
        <v>2223</v>
      </c>
      <c r="U13" s="60">
        <v>53578</v>
      </c>
      <c r="V13" s="135">
        <v>81459</v>
      </c>
      <c r="W13" s="59">
        <v>11120</v>
      </c>
      <c r="X13" s="60">
        <v>14532</v>
      </c>
      <c r="Y13" s="60">
        <v>2200</v>
      </c>
      <c r="Z13" s="60">
        <v>53825</v>
      </c>
      <c r="AA13" s="135">
        <v>81677</v>
      </c>
      <c r="AB13" s="59">
        <v>11242</v>
      </c>
      <c r="AC13" s="60">
        <v>14474</v>
      </c>
      <c r="AD13" s="60">
        <v>2201</v>
      </c>
      <c r="AE13" s="60">
        <v>54424</v>
      </c>
      <c r="AF13" s="135">
        <v>82341</v>
      </c>
      <c r="AG13" s="59">
        <v>11247</v>
      </c>
      <c r="AH13" s="60">
        <v>14477</v>
      </c>
      <c r="AI13" s="60">
        <v>2438</v>
      </c>
      <c r="AJ13" s="60">
        <v>64733</v>
      </c>
      <c r="AK13" s="135">
        <v>92895</v>
      </c>
      <c r="AL13" s="59">
        <v>11362</v>
      </c>
      <c r="AM13" s="60">
        <v>14407</v>
      </c>
      <c r="AN13" s="60">
        <v>2436</v>
      </c>
      <c r="AO13" s="60">
        <v>65414</v>
      </c>
      <c r="AP13" s="135">
        <v>93619</v>
      </c>
      <c r="AQ13" s="59">
        <v>11284</v>
      </c>
      <c r="AR13" s="60">
        <v>14360</v>
      </c>
      <c r="AS13" s="60">
        <v>2425</v>
      </c>
      <c r="AT13" s="60">
        <v>65266</v>
      </c>
      <c r="AU13" s="135">
        <v>93335</v>
      </c>
      <c r="AV13" s="59">
        <v>11232</v>
      </c>
      <c r="AW13" s="60">
        <v>14320</v>
      </c>
      <c r="AX13" s="60">
        <v>2417</v>
      </c>
      <c r="AY13" s="60">
        <v>63057</v>
      </c>
      <c r="AZ13" s="135">
        <v>91026</v>
      </c>
      <c r="BA13" s="59">
        <v>11203</v>
      </c>
      <c r="BB13" s="60">
        <v>14288</v>
      </c>
      <c r="BC13" s="60">
        <v>2410</v>
      </c>
      <c r="BD13" s="60">
        <v>63633</v>
      </c>
      <c r="BE13" s="135">
        <v>91534</v>
      </c>
      <c r="BF13" s="59">
        <v>11128</v>
      </c>
      <c r="BG13" s="60">
        <v>14177</v>
      </c>
      <c r="BH13" s="60">
        <v>2397</v>
      </c>
      <c r="BI13" s="60">
        <v>63711</v>
      </c>
      <c r="BJ13" s="135">
        <v>91413</v>
      </c>
      <c r="BK13" s="59">
        <v>11140.75</v>
      </c>
      <c r="BL13" s="60">
        <v>14489</v>
      </c>
      <c r="BM13" s="60">
        <v>2314.8333333333335</v>
      </c>
      <c r="BN13" s="60">
        <v>58938.583333333336</v>
      </c>
      <c r="BO13" s="135">
        <v>86883.166666666672</v>
      </c>
    </row>
    <row r="14" spans="2:67" x14ac:dyDescent="0.2">
      <c r="B14" s="136" t="s">
        <v>111</v>
      </c>
      <c r="C14" s="137">
        <v>3227</v>
      </c>
      <c r="D14" s="138">
        <v>3813</v>
      </c>
      <c r="E14" s="138">
        <v>652</v>
      </c>
      <c r="F14" s="138">
        <v>15617</v>
      </c>
      <c r="G14" s="135">
        <v>23309</v>
      </c>
      <c r="H14" s="59">
        <v>3240</v>
      </c>
      <c r="I14" s="60">
        <v>3804</v>
      </c>
      <c r="J14" s="60">
        <v>655</v>
      </c>
      <c r="K14" s="60">
        <v>15833</v>
      </c>
      <c r="L14" s="135">
        <v>23532</v>
      </c>
      <c r="M14" s="59">
        <v>3288</v>
      </c>
      <c r="N14" s="60">
        <v>3800</v>
      </c>
      <c r="O14" s="60">
        <v>655</v>
      </c>
      <c r="P14" s="60">
        <v>15829</v>
      </c>
      <c r="Q14" s="135">
        <v>23572</v>
      </c>
      <c r="R14" s="59">
        <v>3307</v>
      </c>
      <c r="S14" s="60">
        <v>3769</v>
      </c>
      <c r="T14" s="60">
        <v>661</v>
      </c>
      <c r="U14" s="60">
        <v>15860</v>
      </c>
      <c r="V14" s="135">
        <v>23597</v>
      </c>
      <c r="W14" s="59">
        <v>3323</v>
      </c>
      <c r="X14" s="60">
        <v>3757</v>
      </c>
      <c r="Y14" s="60">
        <v>666</v>
      </c>
      <c r="Z14" s="60">
        <v>15881</v>
      </c>
      <c r="AA14" s="135">
        <v>23627</v>
      </c>
      <c r="AB14" s="59">
        <v>3379</v>
      </c>
      <c r="AC14" s="60">
        <v>3726</v>
      </c>
      <c r="AD14" s="60">
        <v>675</v>
      </c>
      <c r="AE14" s="60">
        <v>16027</v>
      </c>
      <c r="AF14" s="135">
        <v>23807</v>
      </c>
      <c r="AG14" s="59">
        <v>3383</v>
      </c>
      <c r="AH14" s="60">
        <v>3704</v>
      </c>
      <c r="AI14" s="60">
        <v>754</v>
      </c>
      <c r="AJ14" s="60">
        <v>18454</v>
      </c>
      <c r="AK14" s="135">
        <v>26295</v>
      </c>
      <c r="AL14" s="59">
        <v>3426</v>
      </c>
      <c r="AM14" s="60">
        <v>3694</v>
      </c>
      <c r="AN14" s="60">
        <v>752</v>
      </c>
      <c r="AO14" s="60">
        <v>18667</v>
      </c>
      <c r="AP14" s="135">
        <v>26539</v>
      </c>
      <c r="AQ14" s="59">
        <v>3405</v>
      </c>
      <c r="AR14" s="60">
        <v>3683</v>
      </c>
      <c r="AS14" s="60">
        <v>748</v>
      </c>
      <c r="AT14" s="60">
        <v>18569</v>
      </c>
      <c r="AU14" s="135">
        <v>26405</v>
      </c>
      <c r="AV14" s="59">
        <v>3383</v>
      </c>
      <c r="AW14" s="60">
        <v>3656</v>
      </c>
      <c r="AX14" s="60">
        <v>742</v>
      </c>
      <c r="AY14" s="60">
        <v>18004</v>
      </c>
      <c r="AZ14" s="135">
        <v>25785</v>
      </c>
      <c r="BA14" s="59">
        <v>3349</v>
      </c>
      <c r="BB14" s="60">
        <v>3652</v>
      </c>
      <c r="BC14" s="60">
        <v>740</v>
      </c>
      <c r="BD14" s="60">
        <v>18418</v>
      </c>
      <c r="BE14" s="135">
        <v>26159</v>
      </c>
      <c r="BF14" s="59">
        <v>3320</v>
      </c>
      <c r="BG14" s="60">
        <v>3639</v>
      </c>
      <c r="BH14" s="60">
        <v>732</v>
      </c>
      <c r="BI14" s="60">
        <v>18393</v>
      </c>
      <c r="BJ14" s="135">
        <v>26084</v>
      </c>
      <c r="BK14" s="59">
        <v>3335.8333333333335</v>
      </c>
      <c r="BL14" s="60">
        <v>3724.75</v>
      </c>
      <c r="BM14" s="60">
        <v>702.66666666666663</v>
      </c>
      <c r="BN14" s="60">
        <v>17129.333333333332</v>
      </c>
      <c r="BO14" s="135">
        <v>24892.583333333332</v>
      </c>
    </row>
    <row r="15" spans="2:67" x14ac:dyDescent="0.2">
      <c r="B15" s="136" t="s">
        <v>112</v>
      </c>
      <c r="C15" s="137">
        <v>6800</v>
      </c>
      <c r="D15" s="138">
        <v>9486</v>
      </c>
      <c r="E15" s="138">
        <v>2693</v>
      </c>
      <c r="F15" s="138">
        <v>28445</v>
      </c>
      <c r="G15" s="135">
        <v>47424</v>
      </c>
      <c r="H15" s="59">
        <v>6877</v>
      </c>
      <c r="I15" s="60">
        <v>9512</v>
      </c>
      <c r="J15" s="60">
        <v>2695</v>
      </c>
      <c r="K15" s="60">
        <v>27736</v>
      </c>
      <c r="L15" s="135">
        <v>46820</v>
      </c>
      <c r="M15" s="59">
        <v>6925</v>
      </c>
      <c r="N15" s="60">
        <v>9514</v>
      </c>
      <c r="O15" s="60">
        <v>2710</v>
      </c>
      <c r="P15" s="60">
        <v>27634</v>
      </c>
      <c r="Q15" s="135">
        <v>46783</v>
      </c>
      <c r="R15" s="59">
        <v>6952</v>
      </c>
      <c r="S15" s="60">
        <v>9462</v>
      </c>
      <c r="T15" s="60">
        <v>2718</v>
      </c>
      <c r="U15" s="60">
        <v>28081</v>
      </c>
      <c r="V15" s="135">
        <v>47213</v>
      </c>
      <c r="W15" s="59">
        <v>6978</v>
      </c>
      <c r="X15" s="60">
        <v>9472</v>
      </c>
      <c r="Y15" s="60">
        <v>2700</v>
      </c>
      <c r="Z15" s="60">
        <v>28206</v>
      </c>
      <c r="AA15" s="135">
        <v>47356</v>
      </c>
      <c r="AB15" s="59">
        <v>7064</v>
      </c>
      <c r="AC15" s="60">
        <v>9463</v>
      </c>
      <c r="AD15" s="60">
        <v>2700</v>
      </c>
      <c r="AE15" s="60">
        <v>27705</v>
      </c>
      <c r="AF15" s="135">
        <v>46932</v>
      </c>
      <c r="AG15" s="59">
        <v>7069</v>
      </c>
      <c r="AH15" s="60">
        <v>9519</v>
      </c>
      <c r="AI15" s="60">
        <v>2824</v>
      </c>
      <c r="AJ15" s="60">
        <v>32690</v>
      </c>
      <c r="AK15" s="135">
        <v>52102</v>
      </c>
      <c r="AL15" s="59">
        <v>7080</v>
      </c>
      <c r="AM15" s="60">
        <v>9487</v>
      </c>
      <c r="AN15" s="60">
        <v>2811</v>
      </c>
      <c r="AO15" s="60">
        <v>32166</v>
      </c>
      <c r="AP15" s="135">
        <v>51544</v>
      </c>
      <c r="AQ15" s="59">
        <v>7045</v>
      </c>
      <c r="AR15" s="60">
        <v>9479</v>
      </c>
      <c r="AS15" s="60">
        <v>2795</v>
      </c>
      <c r="AT15" s="60">
        <v>32123</v>
      </c>
      <c r="AU15" s="135">
        <v>51442</v>
      </c>
      <c r="AV15" s="59">
        <v>7000</v>
      </c>
      <c r="AW15" s="60">
        <v>9433</v>
      </c>
      <c r="AX15" s="60">
        <v>2786</v>
      </c>
      <c r="AY15" s="60">
        <v>30181</v>
      </c>
      <c r="AZ15" s="135">
        <v>49400</v>
      </c>
      <c r="BA15" s="59">
        <v>6985</v>
      </c>
      <c r="BB15" s="60">
        <v>9422</v>
      </c>
      <c r="BC15" s="60">
        <v>2768</v>
      </c>
      <c r="BD15" s="60">
        <v>29622</v>
      </c>
      <c r="BE15" s="135">
        <v>48797</v>
      </c>
      <c r="BF15" s="59">
        <v>6901</v>
      </c>
      <c r="BG15" s="60">
        <v>9358</v>
      </c>
      <c r="BH15" s="60">
        <v>2759</v>
      </c>
      <c r="BI15" s="60">
        <v>29832</v>
      </c>
      <c r="BJ15" s="135">
        <v>48850</v>
      </c>
      <c r="BK15" s="59">
        <v>6973</v>
      </c>
      <c r="BL15" s="60">
        <v>9467.25</v>
      </c>
      <c r="BM15" s="60">
        <v>2746.5833333333335</v>
      </c>
      <c r="BN15" s="60">
        <v>29535.083333333332</v>
      </c>
      <c r="BO15" s="135">
        <v>48721.916666666664</v>
      </c>
    </row>
    <row r="16" spans="2:67" x14ac:dyDescent="0.2">
      <c r="B16" s="136" t="s">
        <v>113</v>
      </c>
      <c r="C16" s="137">
        <v>1561</v>
      </c>
      <c r="D16" s="138">
        <v>1496</v>
      </c>
      <c r="E16" s="138">
        <v>223</v>
      </c>
      <c r="F16" s="138">
        <v>5847</v>
      </c>
      <c r="G16" s="135">
        <v>9127</v>
      </c>
      <c r="H16" s="59">
        <v>1568</v>
      </c>
      <c r="I16" s="60">
        <v>1502</v>
      </c>
      <c r="J16" s="60">
        <v>225</v>
      </c>
      <c r="K16" s="60">
        <v>5851</v>
      </c>
      <c r="L16" s="135">
        <v>9146</v>
      </c>
      <c r="M16" s="59">
        <v>1582</v>
      </c>
      <c r="N16" s="60">
        <v>1498</v>
      </c>
      <c r="O16" s="60">
        <v>224</v>
      </c>
      <c r="P16" s="60">
        <v>5907</v>
      </c>
      <c r="Q16" s="135">
        <v>9211</v>
      </c>
      <c r="R16" s="59">
        <v>1584</v>
      </c>
      <c r="S16" s="60">
        <v>1511</v>
      </c>
      <c r="T16" s="60">
        <v>223</v>
      </c>
      <c r="U16" s="60">
        <v>5951</v>
      </c>
      <c r="V16" s="135">
        <v>9269</v>
      </c>
      <c r="W16" s="59">
        <v>1599</v>
      </c>
      <c r="X16" s="60">
        <v>1507</v>
      </c>
      <c r="Y16" s="60">
        <v>222</v>
      </c>
      <c r="Z16" s="60">
        <v>6009</v>
      </c>
      <c r="AA16" s="135">
        <v>9337</v>
      </c>
      <c r="AB16" s="59">
        <v>1615</v>
      </c>
      <c r="AC16" s="60">
        <v>1511</v>
      </c>
      <c r="AD16" s="60">
        <v>223</v>
      </c>
      <c r="AE16" s="60">
        <v>6021</v>
      </c>
      <c r="AF16" s="135">
        <v>9370</v>
      </c>
      <c r="AG16" s="59">
        <v>1616</v>
      </c>
      <c r="AH16" s="60">
        <v>1522</v>
      </c>
      <c r="AI16" s="60">
        <v>234</v>
      </c>
      <c r="AJ16" s="60">
        <v>8471</v>
      </c>
      <c r="AK16" s="135">
        <v>11843</v>
      </c>
      <c r="AL16" s="59">
        <v>1645</v>
      </c>
      <c r="AM16" s="60">
        <v>1529</v>
      </c>
      <c r="AN16" s="60">
        <v>234</v>
      </c>
      <c r="AO16" s="60">
        <v>8502</v>
      </c>
      <c r="AP16" s="135">
        <v>11910</v>
      </c>
      <c r="AQ16" s="59">
        <v>1645</v>
      </c>
      <c r="AR16" s="60">
        <v>1526</v>
      </c>
      <c r="AS16" s="60">
        <v>231</v>
      </c>
      <c r="AT16" s="60">
        <v>8538</v>
      </c>
      <c r="AU16" s="135">
        <v>11940</v>
      </c>
      <c r="AV16" s="59">
        <v>1639</v>
      </c>
      <c r="AW16" s="60">
        <v>1526</v>
      </c>
      <c r="AX16" s="60">
        <v>231</v>
      </c>
      <c r="AY16" s="60">
        <v>8129</v>
      </c>
      <c r="AZ16" s="135">
        <v>11525</v>
      </c>
      <c r="BA16" s="59">
        <v>1637</v>
      </c>
      <c r="BB16" s="60">
        <v>1519</v>
      </c>
      <c r="BC16" s="60">
        <v>231</v>
      </c>
      <c r="BD16" s="60">
        <v>8523</v>
      </c>
      <c r="BE16" s="135">
        <v>11910</v>
      </c>
      <c r="BF16" s="59">
        <v>1627</v>
      </c>
      <c r="BG16" s="60">
        <v>1513</v>
      </c>
      <c r="BH16" s="60">
        <v>232</v>
      </c>
      <c r="BI16" s="60">
        <v>8591</v>
      </c>
      <c r="BJ16" s="135">
        <v>11963</v>
      </c>
      <c r="BK16" s="59">
        <v>1609.8333333333333</v>
      </c>
      <c r="BL16" s="60">
        <v>1513.3333333333333</v>
      </c>
      <c r="BM16" s="60">
        <v>227.75</v>
      </c>
      <c r="BN16" s="60">
        <v>7195</v>
      </c>
      <c r="BO16" s="135">
        <v>10545.916666666666</v>
      </c>
    </row>
    <row r="17" spans="2:67" x14ac:dyDescent="0.2">
      <c r="B17" s="136" t="s">
        <v>114</v>
      </c>
      <c r="C17" s="137">
        <v>13679</v>
      </c>
      <c r="D17" s="138">
        <v>18118</v>
      </c>
      <c r="E17" s="138">
        <v>2196</v>
      </c>
      <c r="F17" s="138">
        <v>30468</v>
      </c>
      <c r="G17" s="135">
        <v>64461</v>
      </c>
      <c r="H17" s="59">
        <v>13774</v>
      </c>
      <c r="I17" s="60">
        <v>18103</v>
      </c>
      <c r="J17" s="60">
        <v>2216</v>
      </c>
      <c r="K17" s="60">
        <v>30943</v>
      </c>
      <c r="L17" s="135">
        <v>65036</v>
      </c>
      <c r="M17" s="59">
        <v>13826</v>
      </c>
      <c r="N17" s="60">
        <v>18082</v>
      </c>
      <c r="O17" s="60">
        <v>2232</v>
      </c>
      <c r="P17" s="60">
        <v>31103</v>
      </c>
      <c r="Q17" s="135">
        <v>65243</v>
      </c>
      <c r="R17" s="59">
        <v>13850</v>
      </c>
      <c r="S17" s="60">
        <v>18003</v>
      </c>
      <c r="T17" s="60">
        <v>2236</v>
      </c>
      <c r="U17" s="60">
        <v>31038</v>
      </c>
      <c r="V17" s="135">
        <v>65127</v>
      </c>
      <c r="W17" s="59">
        <v>13891</v>
      </c>
      <c r="X17" s="60">
        <v>17994</v>
      </c>
      <c r="Y17" s="60">
        <v>2199</v>
      </c>
      <c r="Z17" s="60">
        <v>31234</v>
      </c>
      <c r="AA17" s="135">
        <v>65318</v>
      </c>
      <c r="AB17" s="59">
        <v>13979</v>
      </c>
      <c r="AC17" s="60">
        <v>17955</v>
      </c>
      <c r="AD17" s="60">
        <v>2215</v>
      </c>
      <c r="AE17" s="60">
        <v>31490</v>
      </c>
      <c r="AF17" s="135">
        <v>65639</v>
      </c>
      <c r="AG17" s="59">
        <v>13997</v>
      </c>
      <c r="AH17" s="60">
        <v>17983</v>
      </c>
      <c r="AI17" s="60">
        <v>2390</v>
      </c>
      <c r="AJ17" s="60">
        <v>163697</v>
      </c>
      <c r="AK17" s="135">
        <v>198067</v>
      </c>
      <c r="AL17" s="59">
        <v>14001</v>
      </c>
      <c r="AM17" s="60">
        <v>17949</v>
      </c>
      <c r="AN17" s="60">
        <v>2391</v>
      </c>
      <c r="AO17" s="60">
        <v>165427</v>
      </c>
      <c r="AP17" s="135">
        <v>199768</v>
      </c>
      <c r="AQ17" s="59">
        <v>13887</v>
      </c>
      <c r="AR17" s="60">
        <v>17536</v>
      </c>
      <c r="AS17" s="60">
        <v>2388</v>
      </c>
      <c r="AT17" s="60">
        <v>165265</v>
      </c>
      <c r="AU17" s="135">
        <v>199076</v>
      </c>
      <c r="AV17" s="59">
        <v>13783</v>
      </c>
      <c r="AW17" s="60">
        <v>17802</v>
      </c>
      <c r="AX17" s="60">
        <v>2379</v>
      </c>
      <c r="AY17" s="60">
        <v>163614</v>
      </c>
      <c r="AZ17" s="135">
        <v>197578</v>
      </c>
      <c r="BA17" s="59">
        <v>13724</v>
      </c>
      <c r="BB17" s="60">
        <v>17620</v>
      </c>
      <c r="BC17" s="60">
        <v>2364</v>
      </c>
      <c r="BD17" s="60">
        <v>161092</v>
      </c>
      <c r="BE17" s="135">
        <v>194800</v>
      </c>
      <c r="BF17" s="59">
        <v>14044</v>
      </c>
      <c r="BG17" s="60">
        <v>17371</v>
      </c>
      <c r="BH17" s="60">
        <v>2362</v>
      </c>
      <c r="BI17" s="60">
        <v>161334</v>
      </c>
      <c r="BJ17" s="135">
        <v>195111</v>
      </c>
      <c r="BK17" s="59">
        <v>13869.583333333334</v>
      </c>
      <c r="BL17" s="60">
        <v>17876.333333333332</v>
      </c>
      <c r="BM17" s="60">
        <v>2297.3333333333335</v>
      </c>
      <c r="BN17" s="60">
        <v>97225.416666666672</v>
      </c>
      <c r="BO17" s="135">
        <v>131268.66666666666</v>
      </c>
    </row>
    <row r="18" spans="2:67" x14ac:dyDescent="0.2">
      <c r="B18" s="136" t="s">
        <v>115</v>
      </c>
      <c r="C18" s="137">
        <v>359</v>
      </c>
      <c r="D18" s="138">
        <v>259</v>
      </c>
      <c r="E18" s="138">
        <v>75</v>
      </c>
      <c r="F18" s="138">
        <v>253</v>
      </c>
      <c r="G18" s="135">
        <v>946</v>
      </c>
      <c r="H18" s="59">
        <v>357</v>
      </c>
      <c r="I18" s="60">
        <v>259</v>
      </c>
      <c r="J18" s="60">
        <v>77</v>
      </c>
      <c r="K18" s="60">
        <v>283</v>
      </c>
      <c r="L18" s="135">
        <v>976</v>
      </c>
      <c r="M18" s="59">
        <v>356</v>
      </c>
      <c r="N18" s="60">
        <v>252</v>
      </c>
      <c r="O18" s="60">
        <v>77</v>
      </c>
      <c r="P18" s="60">
        <v>283</v>
      </c>
      <c r="Q18" s="135">
        <v>968</v>
      </c>
      <c r="R18" s="59">
        <v>354</v>
      </c>
      <c r="S18" s="60">
        <v>252</v>
      </c>
      <c r="T18" s="60">
        <v>77</v>
      </c>
      <c r="U18" s="60">
        <v>269</v>
      </c>
      <c r="V18" s="135">
        <v>952</v>
      </c>
      <c r="W18" s="59">
        <v>355</v>
      </c>
      <c r="X18" s="60">
        <v>251</v>
      </c>
      <c r="Y18" s="60">
        <v>77</v>
      </c>
      <c r="Z18" s="60">
        <v>282</v>
      </c>
      <c r="AA18" s="135">
        <v>965</v>
      </c>
      <c r="AB18" s="59">
        <v>354</v>
      </c>
      <c r="AC18" s="60">
        <v>252</v>
      </c>
      <c r="AD18" s="60">
        <v>78</v>
      </c>
      <c r="AE18" s="60">
        <v>272</v>
      </c>
      <c r="AF18" s="135">
        <v>956</v>
      </c>
      <c r="AG18" s="59">
        <v>354</v>
      </c>
      <c r="AH18" s="60">
        <v>266</v>
      </c>
      <c r="AI18" s="60">
        <v>79</v>
      </c>
      <c r="AJ18" s="60">
        <v>2279</v>
      </c>
      <c r="AK18" s="135">
        <v>2978</v>
      </c>
      <c r="AL18" s="59">
        <v>353</v>
      </c>
      <c r="AM18" s="60">
        <v>268</v>
      </c>
      <c r="AN18" s="60">
        <v>79</v>
      </c>
      <c r="AO18" s="60">
        <v>2274</v>
      </c>
      <c r="AP18" s="135">
        <v>2974</v>
      </c>
      <c r="AQ18" s="59">
        <v>353</v>
      </c>
      <c r="AR18" s="60">
        <v>263</v>
      </c>
      <c r="AS18" s="60">
        <v>79</v>
      </c>
      <c r="AT18" s="60">
        <v>2296</v>
      </c>
      <c r="AU18" s="135">
        <v>2991</v>
      </c>
      <c r="AV18" s="59">
        <v>355</v>
      </c>
      <c r="AW18" s="60">
        <v>270</v>
      </c>
      <c r="AX18" s="60">
        <v>79</v>
      </c>
      <c r="AY18" s="60">
        <v>2286</v>
      </c>
      <c r="AZ18" s="135">
        <v>2990</v>
      </c>
      <c r="BA18" s="59">
        <v>356</v>
      </c>
      <c r="BB18" s="60">
        <v>236</v>
      </c>
      <c r="BC18" s="60">
        <v>79</v>
      </c>
      <c r="BD18" s="60">
        <v>295</v>
      </c>
      <c r="BE18" s="135">
        <v>966</v>
      </c>
      <c r="BF18" s="59">
        <v>354</v>
      </c>
      <c r="BG18" s="60">
        <v>234</v>
      </c>
      <c r="BH18" s="60">
        <v>79</v>
      </c>
      <c r="BI18" s="60">
        <v>288</v>
      </c>
      <c r="BJ18" s="135">
        <v>955</v>
      </c>
      <c r="BK18" s="59">
        <v>355</v>
      </c>
      <c r="BL18" s="60">
        <v>255.16666666666666</v>
      </c>
      <c r="BM18" s="60">
        <v>77.916666666666671</v>
      </c>
      <c r="BN18" s="60">
        <v>946.66666666666663</v>
      </c>
      <c r="BO18" s="135">
        <v>1634.75</v>
      </c>
    </row>
    <row r="19" spans="2:67" x14ac:dyDescent="0.2">
      <c r="B19" s="136" t="s">
        <v>116</v>
      </c>
      <c r="C19" s="137">
        <v>2806</v>
      </c>
      <c r="D19" s="138">
        <v>3043</v>
      </c>
      <c r="E19" s="138">
        <v>530</v>
      </c>
      <c r="F19" s="138">
        <v>3104</v>
      </c>
      <c r="G19" s="135">
        <v>9483</v>
      </c>
      <c r="H19" s="59">
        <v>2803</v>
      </c>
      <c r="I19" s="60">
        <v>3007</v>
      </c>
      <c r="J19" s="60">
        <v>537</v>
      </c>
      <c r="K19" s="60">
        <v>2931</v>
      </c>
      <c r="L19" s="135">
        <v>9278</v>
      </c>
      <c r="M19" s="59">
        <v>2841</v>
      </c>
      <c r="N19" s="60">
        <v>2977</v>
      </c>
      <c r="O19" s="60">
        <v>539</v>
      </c>
      <c r="P19" s="60">
        <v>2956</v>
      </c>
      <c r="Q19" s="135">
        <v>9313</v>
      </c>
      <c r="R19" s="59">
        <v>2828</v>
      </c>
      <c r="S19" s="60">
        <v>2987</v>
      </c>
      <c r="T19" s="60">
        <v>540</v>
      </c>
      <c r="U19" s="60">
        <v>3136</v>
      </c>
      <c r="V19" s="135">
        <v>9491</v>
      </c>
      <c r="W19" s="59">
        <v>2867</v>
      </c>
      <c r="X19" s="60">
        <v>2973</v>
      </c>
      <c r="Y19" s="60">
        <v>536</v>
      </c>
      <c r="Z19" s="60">
        <v>3181</v>
      </c>
      <c r="AA19" s="135">
        <v>9557</v>
      </c>
      <c r="AB19" s="59">
        <v>2897</v>
      </c>
      <c r="AC19" s="60">
        <v>2967</v>
      </c>
      <c r="AD19" s="60">
        <v>546</v>
      </c>
      <c r="AE19" s="60">
        <v>3173</v>
      </c>
      <c r="AF19" s="135">
        <v>9583</v>
      </c>
      <c r="AG19" s="59">
        <v>2898</v>
      </c>
      <c r="AH19" s="60">
        <v>2979</v>
      </c>
      <c r="AI19" s="60">
        <v>591</v>
      </c>
      <c r="AJ19" s="60">
        <v>24779</v>
      </c>
      <c r="AK19" s="135">
        <v>31247</v>
      </c>
      <c r="AL19" s="59">
        <v>2896</v>
      </c>
      <c r="AM19" s="60">
        <v>2973</v>
      </c>
      <c r="AN19" s="60">
        <v>596</v>
      </c>
      <c r="AO19" s="60">
        <v>24821</v>
      </c>
      <c r="AP19" s="135">
        <v>31286</v>
      </c>
      <c r="AQ19" s="59">
        <v>2886</v>
      </c>
      <c r="AR19" s="60">
        <v>2947</v>
      </c>
      <c r="AS19" s="60">
        <v>596</v>
      </c>
      <c r="AT19" s="60">
        <v>24796</v>
      </c>
      <c r="AU19" s="135">
        <v>31225</v>
      </c>
      <c r="AV19" s="59">
        <v>2885</v>
      </c>
      <c r="AW19" s="60">
        <v>2967</v>
      </c>
      <c r="AX19" s="60">
        <v>590</v>
      </c>
      <c r="AY19" s="60">
        <v>24691</v>
      </c>
      <c r="AZ19" s="135">
        <v>31133</v>
      </c>
      <c r="BA19" s="59">
        <v>2874</v>
      </c>
      <c r="BB19" s="60">
        <v>2953</v>
      </c>
      <c r="BC19" s="60">
        <v>593</v>
      </c>
      <c r="BD19" s="60">
        <v>24371</v>
      </c>
      <c r="BE19" s="135">
        <v>30791</v>
      </c>
      <c r="BF19" s="59">
        <v>2857</v>
      </c>
      <c r="BG19" s="60">
        <v>2930</v>
      </c>
      <c r="BH19" s="60">
        <v>589</v>
      </c>
      <c r="BI19" s="60">
        <v>24350</v>
      </c>
      <c r="BJ19" s="135">
        <v>30726</v>
      </c>
      <c r="BK19" s="59">
        <v>2861.5</v>
      </c>
      <c r="BL19" s="60">
        <v>2975.25</v>
      </c>
      <c r="BM19" s="60">
        <v>565.25</v>
      </c>
      <c r="BN19" s="60">
        <v>13857.416666666666</v>
      </c>
      <c r="BO19" s="135">
        <v>20259.416666666668</v>
      </c>
    </row>
    <row r="20" spans="2:67" x14ac:dyDescent="0.2">
      <c r="B20" s="136" t="s">
        <v>117</v>
      </c>
      <c r="C20" s="137">
        <v>2953</v>
      </c>
      <c r="D20" s="138">
        <v>3254</v>
      </c>
      <c r="E20" s="138">
        <v>856</v>
      </c>
      <c r="F20" s="138">
        <v>11613</v>
      </c>
      <c r="G20" s="135">
        <v>18676</v>
      </c>
      <c r="H20" s="59">
        <v>2971</v>
      </c>
      <c r="I20" s="60">
        <v>3251</v>
      </c>
      <c r="J20" s="60">
        <v>870</v>
      </c>
      <c r="K20" s="60">
        <v>11768</v>
      </c>
      <c r="L20" s="135">
        <v>18860</v>
      </c>
      <c r="M20" s="59">
        <v>2976</v>
      </c>
      <c r="N20" s="60">
        <v>3247</v>
      </c>
      <c r="O20" s="60">
        <v>877</v>
      </c>
      <c r="P20" s="60">
        <v>11822</v>
      </c>
      <c r="Q20" s="135">
        <v>18922</v>
      </c>
      <c r="R20" s="59">
        <v>2999</v>
      </c>
      <c r="S20" s="60">
        <v>3303</v>
      </c>
      <c r="T20" s="60">
        <v>893</v>
      </c>
      <c r="U20" s="60">
        <v>11952</v>
      </c>
      <c r="V20" s="135">
        <v>19147</v>
      </c>
      <c r="W20" s="59">
        <v>2992</v>
      </c>
      <c r="X20" s="60">
        <v>3336</v>
      </c>
      <c r="Y20" s="60">
        <v>850</v>
      </c>
      <c r="Z20" s="60">
        <v>12042</v>
      </c>
      <c r="AA20" s="135">
        <v>19220</v>
      </c>
      <c r="AB20" s="59">
        <v>3017</v>
      </c>
      <c r="AC20" s="60">
        <v>3353</v>
      </c>
      <c r="AD20" s="60">
        <v>845</v>
      </c>
      <c r="AE20" s="60">
        <v>12181</v>
      </c>
      <c r="AF20" s="135">
        <v>19396</v>
      </c>
      <c r="AG20" s="59">
        <v>3019</v>
      </c>
      <c r="AH20" s="60">
        <v>3393</v>
      </c>
      <c r="AI20" s="60">
        <v>782</v>
      </c>
      <c r="AJ20" s="60">
        <v>97090</v>
      </c>
      <c r="AK20" s="135">
        <v>104284</v>
      </c>
      <c r="AL20" s="59">
        <v>2992</v>
      </c>
      <c r="AM20" s="60">
        <v>3393</v>
      </c>
      <c r="AN20" s="60">
        <v>774</v>
      </c>
      <c r="AO20" s="60">
        <v>98371</v>
      </c>
      <c r="AP20" s="135">
        <v>105530</v>
      </c>
      <c r="AQ20" s="59">
        <v>2918</v>
      </c>
      <c r="AR20" s="60">
        <v>2974</v>
      </c>
      <c r="AS20" s="60">
        <v>774</v>
      </c>
      <c r="AT20" s="60">
        <v>98440</v>
      </c>
      <c r="AU20" s="135">
        <v>105106</v>
      </c>
      <c r="AV20" s="59">
        <v>2845</v>
      </c>
      <c r="AW20" s="60">
        <v>3402</v>
      </c>
      <c r="AX20" s="60">
        <v>773</v>
      </c>
      <c r="AY20" s="60">
        <v>97783</v>
      </c>
      <c r="AZ20" s="135">
        <v>104803</v>
      </c>
      <c r="BA20" s="59">
        <v>2786</v>
      </c>
      <c r="BB20" s="60">
        <v>3285</v>
      </c>
      <c r="BC20" s="60">
        <v>776</v>
      </c>
      <c r="BD20" s="60">
        <v>93958</v>
      </c>
      <c r="BE20" s="135">
        <v>100805</v>
      </c>
      <c r="BF20" s="59">
        <v>2667</v>
      </c>
      <c r="BG20" s="60">
        <v>3164</v>
      </c>
      <c r="BH20" s="60">
        <v>775</v>
      </c>
      <c r="BI20" s="60">
        <v>94015</v>
      </c>
      <c r="BJ20" s="135">
        <v>100621</v>
      </c>
      <c r="BK20" s="59">
        <v>2927.9166666666665</v>
      </c>
      <c r="BL20" s="60">
        <v>3279.5833333333335</v>
      </c>
      <c r="BM20" s="60">
        <v>820.41666666666663</v>
      </c>
      <c r="BN20" s="60">
        <v>54252.916666666664</v>
      </c>
      <c r="BO20" s="135">
        <v>61280.833333333336</v>
      </c>
    </row>
    <row r="21" spans="2:67" x14ac:dyDescent="0.2">
      <c r="B21" s="136" t="s">
        <v>118</v>
      </c>
      <c r="C21" s="137">
        <v>6310</v>
      </c>
      <c r="D21" s="138">
        <v>5395</v>
      </c>
      <c r="E21" s="138">
        <v>1559</v>
      </c>
      <c r="F21" s="138">
        <v>15253</v>
      </c>
      <c r="G21" s="135">
        <v>28517</v>
      </c>
      <c r="H21" s="59">
        <v>6377</v>
      </c>
      <c r="I21" s="60">
        <v>5662</v>
      </c>
      <c r="J21" s="60">
        <v>1587</v>
      </c>
      <c r="K21" s="60">
        <v>19379</v>
      </c>
      <c r="L21" s="135">
        <v>33005</v>
      </c>
      <c r="M21" s="59">
        <v>6338</v>
      </c>
      <c r="N21" s="60">
        <v>5501</v>
      </c>
      <c r="O21" s="60">
        <v>1613</v>
      </c>
      <c r="P21" s="60">
        <v>17408</v>
      </c>
      <c r="Q21" s="135">
        <v>30860</v>
      </c>
      <c r="R21" s="59">
        <v>6402</v>
      </c>
      <c r="S21" s="60">
        <v>5482</v>
      </c>
      <c r="T21" s="60">
        <v>1628</v>
      </c>
      <c r="U21" s="60">
        <v>15448</v>
      </c>
      <c r="V21" s="135">
        <v>28960</v>
      </c>
      <c r="W21" s="59">
        <v>6371</v>
      </c>
      <c r="X21" s="60">
        <v>5481</v>
      </c>
      <c r="Y21" s="60">
        <v>1563</v>
      </c>
      <c r="Z21" s="60">
        <v>15552</v>
      </c>
      <c r="AA21" s="135">
        <v>28967</v>
      </c>
      <c r="AB21" s="59">
        <v>6343</v>
      </c>
      <c r="AC21" s="60">
        <v>5435</v>
      </c>
      <c r="AD21" s="60">
        <v>1546</v>
      </c>
      <c r="AE21" s="60">
        <v>15495</v>
      </c>
      <c r="AF21" s="135">
        <v>28819</v>
      </c>
      <c r="AG21" s="59">
        <v>6359</v>
      </c>
      <c r="AH21" s="60">
        <v>5416</v>
      </c>
      <c r="AI21" s="60">
        <v>1428</v>
      </c>
      <c r="AJ21" s="60">
        <v>267723</v>
      </c>
      <c r="AK21" s="135">
        <v>280926</v>
      </c>
      <c r="AL21" s="59">
        <v>6137</v>
      </c>
      <c r="AM21" s="60">
        <v>5412</v>
      </c>
      <c r="AN21" s="60">
        <v>1425</v>
      </c>
      <c r="AO21" s="60">
        <v>272801</v>
      </c>
      <c r="AP21" s="135">
        <v>285775</v>
      </c>
      <c r="AQ21" s="59">
        <v>6063</v>
      </c>
      <c r="AR21" s="60">
        <v>4764</v>
      </c>
      <c r="AS21" s="60">
        <v>1417</v>
      </c>
      <c r="AT21" s="60">
        <v>269486</v>
      </c>
      <c r="AU21" s="135">
        <v>281730</v>
      </c>
      <c r="AV21" s="59">
        <v>6018</v>
      </c>
      <c r="AW21" s="60">
        <v>5350</v>
      </c>
      <c r="AX21" s="60">
        <v>1406</v>
      </c>
      <c r="AY21" s="60">
        <v>268824</v>
      </c>
      <c r="AZ21" s="135">
        <v>281598</v>
      </c>
      <c r="BA21" s="59">
        <v>5919</v>
      </c>
      <c r="BB21" s="60">
        <v>5104</v>
      </c>
      <c r="BC21" s="60">
        <v>1407</v>
      </c>
      <c r="BD21" s="60">
        <v>261307</v>
      </c>
      <c r="BE21" s="135">
        <v>273737</v>
      </c>
      <c r="BF21" s="59">
        <v>5469</v>
      </c>
      <c r="BG21" s="60">
        <v>4970</v>
      </c>
      <c r="BH21" s="60">
        <v>1412</v>
      </c>
      <c r="BI21" s="60">
        <v>261425</v>
      </c>
      <c r="BJ21" s="135">
        <v>273276</v>
      </c>
      <c r="BK21" s="59">
        <v>6175.5</v>
      </c>
      <c r="BL21" s="60">
        <v>5331</v>
      </c>
      <c r="BM21" s="60">
        <v>1499.25</v>
      </c>
      <c r="BN21" s="60">
        <v>141675.08333333334</v>
      </c>
      <c r="BO21" s="135">
        <v>154680.83333333334</v>
      </c>
    </row>
    <row r="22" spans="2:67" x14ac:dyDescent="0.2">
      <c r="B22" s="136" t="s">
        <v>119</v>
      </c>
      <c r="C22" s="137">
        <v>3677</v>
      </c>
      <c r="D22" s="138">
        <v>4735</v>
      </c>
      <c r="E22" s="138">
        <v>636</v>
      </c>
      <c r="F22" s="138">
        <v>142205</v>
      </c>
      <c r="G22" s="135">
        <v>151253</v>
      </c>
      <c r="H22" s="59">
        <v>3695</v>
      </c>
      <c r="I22" s="60">
        <v>4745</v>
      </c>
      <c r="J22" s="60">
        <v>636</v>
      </c>
      <c r="K22" s="60">
        <v>135545</v>
      </c>
      <c r="L22" s="135">
        <v>144621</v>
      </c>
      <c r="M22" s="59">
        <v>3725</v>
      </c>
      <c r="N22" s="60">
        <v>4732</v>
      </c>
      <c r="O22" s="60">
        <v>643</v>
      </c>
      <c r="P22" s="60">
        <v>140450</v>
      </c>
      <c r="Q22" s="135">
        <v>149550</v>
      </c>
      <c r="R22" s="59">
        <v>3744</v>
      </c>
      <c r="S22" s="60">
        <v>4709</v>
      </c>
      <c r="T22" s="60">
        <v>646</v>
      </c>
      <c r="U22" s="60">
        <v>141708</v>
      </c>
      <c r="V22" s="135">
        <v>150807</v>
      </c>
      <c r="W22" s="59">
        <v>3756</v>
      </c>
      <c r="X22" s="60">
        <v>4695</v>
      </c>
      <c r="Y22" s="60">
        <v>648</v>
      </c>
      <c r="Z22" s="60">
        <v>141860</v>
      </c>
      <c r="AA22" s="135">
        <v>150959</v>
      </c>
      <c r="AB22" s="59">
        <v>3767</v>
      </c>
      <c r="AC22" s="60">
        <v>4672</v>
      </c>
      <c r="AD22" s="60">
        <v>659</v>
      </c>
      <c r="AE22" s="60">
        <v>141308</v>
      </c>
      <c r="AF22" s="135">
        <v>150406</v>
      </c>
      <c r="AG22" s="59">
        <v>3771</v>
      </c>
      <c r="AH22" s="60">
        <v>4708</v>
      </c>
      <c r="AI22" s="60">
        <v>664</v>
      </c>
      <c r="AJ22" s="60">
        <v>145596</v>
      </c>
      <c r="AK22" s="135">
        <v>154739</v>
      </c>
      <c r="AL22" s="59">
        <v>3753</v>
      </c>
      <c r="AM22" s="60">
        <v>4704</v>
      </c>
      <c r="AN22" s="60">
        <v>665</v>
      </c>
      <c r="AO22" s="60">
        <v>146101</v>
      </c>
      <c r="AP22" s="135">
        <v>155223</v>
      </c>
      <c r="AQ22" s="59">
        <v>3749</v>
      </c>
      <c r="AR22" s="60">
        <v>4689</v>
      </c>
      <c r="AS22" s="60">
        <v>666</v>
      </c>
      <c r="AT22" s="60">
        <v>143947</v>
      </c>
      <c r="AU22" s="135">
        <v>153051</v>
      </c>
      <c r="AV22" s="59">
        <v>3739</v>
      </c>
      <c r="AW22" s="60">
        <v>4680</v>
      </c>
      <c r="AX22" s="60">
        <v>668</v>
      </c>
      <c r="AY22" s="60">
        <v>121023</v>
      </c>
      <c r="AZ22" s="135">
        <v>130110</v>
      </c>
      <c r="BA22" s="59">
        <v>3746</v>
      </c>
      <c r="BB22" s="60">
        <v>4672</v>
      </c>
      <c r="BC22" s="60">
        <v>668</v>
      </c>
      <c r="BD22" s="60">
        <v>146306</v>
      </c>
      <c r="BE22" s="135">
        <v>155392</v>
      </c>
      <c r="BF22" s="59">
        <v>3732</v>
      </c>
      <c r="BG22" s="60">
        <v>4660</v>
      </c>
      <c r="BH22" s="60">
        <v>669</v>
      </c>
      <c r="BI22" s="60">
        <v>148724</v>
      </c>
      <c r="BJ22" s="135">
        <v>157785</v>
      </c>
      <c r="BK22" s="59">
        <v>3737.8333333333335</v>
      </c>
      <c r="BL22" s="60">
        <v>4700.083333333333</v>
      </c>
      <c r="BM22" s="60">
        <v>655.66666666666663</v>
      </c>
      <c r="BN22" s="60">
        <v>141231.08333333334</v>
      </c>
      <c r="BO22" s="135">
        <v>150324.66666666666</v>
      </c>
    </row>
    <row r="23" spans="2:67" x14ac:dyDescent="0.2">
      <c r="B23" s="136" t="s">
        <v>120</v>
      </c>
      <c r="C23" s="137">
        <v>14</v>
      </c>
      <c r="D23" s="138">
        <v>20</v>
      </c>
      <c r="E23" s="138">
        <v>5</v>
      </c>
      <c r="F23" s="138">
        <v>125</v>
      </c>
      <c r="G23" s="135">
        <v>164</v>
      </c>
      <c r="H23" s="59">
        <v>14</v>
      </c>
      <c r="I23" s="60">
        <v>20</v>
      </c>
      <c r="J23" s="60">
        <v>5</v>
      </c>
      <c r="K23" s="60">
        <v>132</v>
      </c>
      <c r="L23" s="135">
        <v>171</v>
      </c>
      <c r="M23" s="59">
        <v>15</v>
      </c>
      <c r="N23" s="60">
        <v>20</v>
      </c>
      <c r="O23" s="60">
        <v>5</v>
      </c>
      <c r="P23" s="60">
        <v>128</v>
      </c>
      <c r="Q23" s="135">
        <v>168</v>
      </c>
      <c r="R23" s="59">
        <v>15</v>
      </c>
      <c r="S23" s="60">
        <v>21</v>
      </c>
      <c r="T23" s="60">
        <v>5</v>
      </c>
      <c r="U23" s="60">
        <v>134</v>
      </c>
      <c r="V23" s="135">
        <v>175</v>
      </c>
      <c r="W23" s="59">
        <v>15</v>
      </c>
      <c r="X23" s="60">
        <v>21</v>
      </c>
      <c r="Y23" s="60">
        <v>5</v>
      </c>
      <c r="Z23" s="60">
        <v>132</v>
      </c>
      <c r="AA23" s="135">
        <v>173</v>
      </c>
      <c r="AB23" s="59">
        <v>15</v>
      </c>
      <c r="AC23" s="60">
        <v>21</v>
      </c>
      <c r="AD23" s="60">
        <v>5</v>
      </c>
      <c r="AE23" s="60">
        <v>127</v>
      </c>
      <c r="AF23" s="135">
        <v>168</v>
      </c>
      <c r="AG23" s="59">
        <v>15</v>
      </c>
      <c r="AH23" s="60">
        <v>21</v>
      </c>
      <c r="AI23" s="60">
        <v>5</v>
      </c>
      <c r="AJ23" s="60">
        <v>133</v>
      </c>
      <c r="AK23" s="135">
        <v>174</v>
      </c>
      <c r="AL23" s="59">
        <v>15</v>
      </c>
      <c r="AM23" s="60">
        <v>21</v>
      </c>
      <c r="AN23" s="60">
        <v>5</v>
      </c>
      <c r="AO23" s="60">
        <v>136</v>
      </c>
      <c r="AP23" s="135">
        <v>177</v>
      </c>
      <c r="AQ23" s="59">
        <v>15</v>
      </c>
      <c r="AR23" s="60">
        <v>21</v>
      </c>
      <c r="AS23" s="60">
        <v>5</v>
      </c>
      <c r="AT23" s="60">
        <v>134</v>
      </c>
      <c r="AU23" s="135">
        <v>175</v>
      </c>
      <c r="AV23" s="59">
        <v>15</v>
      </c>
      <c r="AW23" s="60">
        <v>21</v>
      </c>
      <c r="AX23" s="60">
        <v>5</v>
      </c>
      <c r="AY23" s="60">
        <v>127</v>
      </c>
      <c r="AZ23" s="135">
        <v>168</v>
      </c>
      <c r="BA23" s="59">
        <v>15</v>
      </c>
      <c r="BB23" s="60">
        <v>21</v>
      </c>
      <c r="BC23" s="60">
        <v>5</v>
      </c>
      <c r="BD23" s="60">
        <v>137</v>
      </c>
      <c r="BE23" s="135">
        <v>178</v>
      </c>
      <c r="BF23" s="59">
        <v>15</v>
      </c>
      <c r="BG23" s="60">
        <v>21</v>
      </c>
      <c r="BH23" s="60">
        <v>5</v>
      </c>
      <c r="BI23" s="60">
        <v>137</v>
      </c>
      <c r="BJ23" s="135">
        <v>178</v>
      </c>
      <c r="BK23" s="59">
        <v>14.833333333333334</v>
      </c>
      <c r="BL23" s="60">
        <v>20.75</v>
      </c>
      <c r="BM23" s="60">
        <v>5</v>
      </c>
      <c r="BN23" s="60">
        <v>131.83333333333334</v>
      </c>
      <c r="BO23" s="135">
        <v>172.41666666666666</v>
      </c>
    </row>
    <row r="24" spans="2:67" x14ac:dyDescent="0.2">
      <c r="B24" s="136" t="s">
        <v>1074</v>
      </c>
      <c r="C24" s="137"/>
      <c r="D24" s="138"/>
      <c r="E24" s="138"/>
      <c r="F24" s="138"/>
      <c r="G24" s="135"/>
      <c r="H24" s="59"/>
      <c r="I24" s="60"/>
      <c r="J24" s="60"/>
      <c r="K24" s="60"/>
      <c r="L24" s="135"/>
      <c r="M24" s="59"/>
      <c r="N24" s="60"/>
      <c r="O24" s="60"/>
      <c r="P24" s="60"/>
      <c r="Q24" s="135"/>
      <c r="R24" s="59"/>
      <c r="S24" s="60"/>
      <c r="T24" s="60"/>
      <c r="U24" s="60"/>
      <c r="V24" s="135"/>
      <c r="W24" s="59"/>
      <c r="X24" s="60"/>
      <c r="Y24" s="60"/>
      <c r="Z24" s="60"/>
      <c r="AA24" s="135"/>
      <c r="AB24" s="59"/>
      <c r="AC24" s="60"/>
      <c r="AD24" s="60"/>
      <c r="AE24" s="60"/>
      <c r="AF24" s="135"/>
      <c r="AG24" s="59"/>
      <c r="AH24" s="60"/>
      <c r="AI24" s="60"/>
      <c r="AJ24" s="60">
        <v>22629</v>
      </c>
      <c r="AK24" s="135">
        <v>22629</v>
      </c>
      <c r="AL24" s="59"/>
      <c r="AM24" s="60"/>
      <c r="AN24" s="60"/>
      <c r="AO24" s="60">
        <v>22653</v>
      </c>
      <c r="AP24" s="135">
        <v>22653</v>
      </c>
      <c r="AQ24" s="59"/>
      <c r="AR24" s="60"/>
      <c r="AS24" s="60"/>
      <c r="AT24" s="60">
        <v>22651</v>
      </c>
      <c r="AU24" s="135">
        <v>22651</v>
      </c>
      <c r="AV24" s="59"/>
      <c r="AW24" s="60"/>
      <c r="AX24" s="60"/>
      <c r="AY24" s="60">
        <v>22651</v>
      </c>
      <c r="AZ24" s="135">
        <v>22651</v>
      </c>
      <c r="BA24" s="59"/>
      <c r="BB24" s="60"/>
      <c r="BC24" s="60"/>
      <c r="BD24" s="60">
        <v>22958</v>
      </c>
      <c r="BE24" s="135">
        <v>22958</v>
      </c>
      <c r="BF24" s="59"/>
      <c r="BG24" s="60"/>
      <c r="BH24" s="60"/>
      <c r="BI24" s="60">
        <v>22956</v>
      </c>
      <c r="BJ24" s="135">
        <v>22956</v>
      </c>
      <c r="BK24" s="59"/>
      <c r="BL24" s="60"/>
      <c r="BM24" s="60"/>
      <c r="BN24" s="60">
        <v>11374.833333333334</v>
      </c>
      <c r="BO24" s="135">
        <f>(AK24+AP24+AU24+AZ24+BE24+BJ24)/12</f>
        <v>11374.833333333334</v>
      </c>
    </row>
    <row r="25" spans="2:67" ht="15" x14ac:dyDescent="0.25">
      <c r="B25" s="139" t="s">
        <v>21</v>
      </c>
      <c r="C25" s="140">
        <v>74255</v>
      </c>
      <c r="D25" s="141">
        <v>94282</v>
      </c>
      <c r="E25" s="141">
        <v>16563</v>
      </c>
      <c r="F25" s="141">
        <v>356572</v>
      </c>
      <c r="G25" s="135">
        <v>541672</v>
      </c>
      <c r="H25" s="63">
        <v>74718</v>
      </c>
      <c r="I25" s="64">
        <v>94544</v>
      </c>
      <c r="J25" s="64">
        <v>16660</v>
      </c>
      <c r="K25" s="64">
        <v>354237</v>
      </c>
      <c r="L25" s="135">
        <v>540159</v>
      </c>
      <c r="M25" s="63">
        <v>75134</v>
      </c>
      <c r="N25" s="64">
        <v>94375</v>
      </c>
      <c r="O25" s="64">
        <v>16772</v>
      </c>
      <c r="P25" s="64">
        <v>357228</v>
      </c>
      <c r="Q25" s="135">
        <v>543509</v>
      </c>
      <c r="R25" s="63">
        <v>75377</v>
      </c>
      <c r="S25" s="64">
        <v>93853</v>
      </c>
      <c r="T25" s="64">
        <v>16833</v>
      </c>
      <c r="U25" s="64">
        <v>357692</v>
      </c>
      <c r="V25" s="135">
        <v>543755</v>
      </c>
      <c r="W25" s="63">
        <v>75690</v>
      </c>
      <c r="X25" s="64">
        <v>93702</v>
      </c>
      <c r="Y25" s="64">
        <v>16637</v>
      </c>
      <c r="Z25" s="64">
        <v>358663</v>
      </c>
      <c r="AA25" s="135">
        <v>544692</v>
      </c>
      <c r="AB25" s="63">
        <v>76301</v>
      </c>
      <c r="AC25" s="64">
        <v>93449</v>
      </c>
      <c r="AD25" s="64">
        <v>16693</v>
      </c>
      <c r="AE25" s="64">
        <v>358754</v>
      </c>
      <c r="AF25" s="135">
        <v>545197</v>
      </c>
      <c r="AG25" s="63">
        <v>76385</v>
      </c>
      <c r="AH25" s="64">
        <v>93694</v>
      </c>
      <c r="AI25" s="64">
        <v>17642</v>
      </c>
      <c r="AJ25" s="64">
        <v>909717</v>
      </c>
      <c r="AK25" s="135">
        <v>1097438</v>
      </c>
      <c r="AL25" s="63">
        <v>76309</v>
      </c>
      <c r="AM25" s="64">
        <v>93515</v>
      </c>
      <c r="AN25" s="64">
        <v>17599</v>
      </c>
      <c r="AO25" s="64">
        <v>919668</v>
      </c>
      <c r="AP25" s="135">
        <v>1107091</v>
      </c>
      <c r="AQ25" s="63">
        <v>75776</v>
      </c>
      <c r="AR25" s="64">
        <v>91847</v>
      </c>
      <c r="AS25" s="64">
        <v>17541</v>
      </c>
      <c r="AT25" s="64">
        <v>913664</v>
      </c>
      <c r="AU25" s="135">
        <v>1098828</v>
      </c>
      <c r="AV25" s="63">
        <v>75257</v>
      </c>
      <c r="AW25" s="64">
        <v>92951</v>
      </c>
      <c r="AX25" s="64">
        <v>17471</v>
      </c>
      <c r="AY25" s="64">
        <v>880551</v>
      </c>
      <c r="AZ25" s="135">
        <v>1066230</v>
      </c>
      <c r="BA25" s="63">
        <v>74894</v>
      </c>
      <c r="BB25" s="64">
        <v>92335</v>
      </c>
      <c r="BC25" s="64">
        <v>17397</v>
      </c>
      <c r="BD25" s="64">
        <v>888405</v>
      </c>
      <c r="BE25" s="135">
        <v>1073031</v>
      </c>
      <c r="BF25" s="63">
        <v>74283</v>
      </c>
      <c r="BG25" s="64">
        <v>91472</v>
      </c>
      <c r="BH25" s="64">
        <v>17345</v>
      </c>
      <c r="BI25" s="64">
        <v>891803</v>
      </c>
      <c r="BJ25" s="135">
        <v>1074903</v>
      </c>
      <c r="BK25" s="63">
        <v>75364.916666666657</v>
      </c>
      <c r="BL25" s="64">
        <v>93334.916666666657</v>
      </c>
      <c r="BM25" s="64">
        <v>17096.083333333332</v>
      </c>
      <c r="BN25" s="64">
        <v>628912.83333333349</v>
      </c>
      <c r="BO25" s="135">
        <v>814708.75000000012</v>
      </c>
    </row>
    <row r="26" spans="2:67" x14ac:dyDescent="0.2">
      <c r="B26" s="80" t="s">
        <v>121</v>
      </c>
      <c r="C26" s="142"/>
      <c r="L26" s="81"/>
      <c r="N26" s="81"/>
    </row>
    <row r="27" spans="2:67" x14ac:dyDescent="0.2">
      <c r="B27" s="80" t="s">
        <v>80</v>
      </c>
    </row>
    <row r="28" spans="2:67" x14ac:dyDescent="0.2">
      <c r="B28" s="1233"/>
      <c r="C28" s="1233"/>
      <c r="D28" s="1233"/>
      <c r="E28" s="1233"/>
      <c r="F28" s="1233"/>
      <c r="G28" s="1233"/>
      <c r="H28" s="1233"/>
      <c r="I28" s="1233"/>
      <c r="J28" s="1233"/>
      <c r="K28" s="1233"/>
      <c r="L28" s="1233"/>
      <c r="M28" s="1233"/>
      <c r="N28" s="1233"/>
      <c r="O28" s="1233"/>
    </row>
    <row r="29" spans="2:67" ht="27.75" customHeight="1" x14ac:dyDescent="0.2"/>
    <row r="30" spans="2:67" ht="15.75" x14ac:dyDescent="0.25">
      <c r="B30" s="143"/>
    </row>
  </sheetData>
  <mergeCells count="15">
    <mergeCell ref="BF5:BJ5"/>
    <mergeCell ref="BK5:BO5"/>
    <mergeCell ref="B28:O28"/>
    <mergeCell ref="AB5:AF5"/>
    <mergeCell ref="AG5:AK5"/>
    <mergeCell ref="AL5:AP5"/>
    <mergeCell ref="AQ5:AU5"/>
    <mergeCell ref="AV5:AZ5"/>
    <mergeCell ref="BA5:BE5"/>
    <mergeCell ref="B5:B6"/>
    <mergeCell ref="C5:G5"/>
    <mergeCell ref="H5:L5"/>
    <mergeCell ref="M5:Q5"/>
    <mergeCell ref="R5:V5"/>
    <mergeCell ref="W5:AA5"/>
  </mergeCells>
  <hyperlinks>
    <hyperlink ref="L1" location="Índice!A1" display="Volver" xr:uid="{0726052C-BA6A-40B2-A1C9-279EF2305F27}"/>
  </hyperlinks>
  <printOptions horizontalCentered="1"/>
  <pageMargins left="0" right="0" top="0.78740157480314965" bottom="0.98425196850393704" header="0" footer="0"/>
  <pageSetup scale="63" fitToWidth="2"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4" tint="0.79998168889431442"/>
    <outlinePr summaryBelow="0" summaryRight="0"/>
    <pageSetUpPr fitToPage="1"/>
  </sheetPr>
  <dimension ref="A1:AD987"/>
  <sheetViews>
    <sheetView showGridLines="0" zoomScale="90" zoomScaleNormal="90" workbookViewId="0"/>
  </sheetViews>
  <sheetFormatPr baseColWidth="10" defaultColWidth="14.42578125" defaultRowHeight="15" customHeight="1" x14ac:dyDescent="0.2"/>
  <cols>
    <col min="1" max="1" width="4.28515625" style="440" customWidth="1"/>
    <col min="2" max="2" width="12.140625" style="440" customWidth="1"/>
    <col min="3" max="3" width="19.140625" style="440" customWidth="1"/>
    <col min="4" max="4" width="17.5703125" style="440" customWidth="1"/>
    <col min="5" max="5" width="16" style="440" customWidth="1"/>
    <col min="6" max="6" width="15" style="440" customWidth="1"/>
    <col min="7" max="7" width="14.7109375" style="440" customWidth="1"/>
    <col min="8" max="8" width="13.28515625" style="440" customWidth="1"/>
    <col min="9" max="9" width="13.85546875" style="440" customWidth="1"/>
    <col min="10" max="10" width="16.28515625" style="440" customWidth="1"/>
    <col min="11" max="14" width="15" style="440" customWidth="1"/>
    <col min="15" max="16" width="17" style="440" customWidth="1"/>
    <col min="17" max="18" width="17.28515625" style="440" customWidth="1"/>
    <col min="19" max="19" width="17.140625" style="440" customWidth="1"/>
    <col min="20" max="20" width="14.7109375" style="440" customWidth="1"/>
    <col min="21" max="21" width="13.85546875" style="440" customWidth="1"/>
    <col min="22" max="30" width="4.28515625" style="440" customWidth="1"/>
    <col min="31" max="16384" width="14.42578125" style="440"/>
  </cols>
  <sheetData>
    <row r="1" spans="1:30" ht="12.75" customHeight="1" x14ac:dyDescent="0.25">
      <c r="A1" s="623"/>
      <c r="B1" s="623"/>
      <c r="C1" s="623"/>
      <c r="D1" s="623"/>
      <c r="E1" s="623"/>
      <c r="F1" s="623"/>
      <c r="G1" s="623"/>
      <c r="H1" s="623"/>
      <c r="I1" s="623"/>
      <c r="J1" s="623"/>
      <c r="K1" s="623"/>
      <c r="L1" s="623"/>
      <c r="M1" s="623"/>
      <c r="N1" s="623"/>
      <c r="O1" s="623"/>
      <c r="P1" s="441"/>
      <c r="Q1" s="441"/>
      <c r="R1" s="441"/>
      <c r="S1" s="441"/>
      <c r="T1" s="441"/>
      <c r="U1" s="441"/>
      <c r="V1" s="441"/>
      <c r="W1" s="441"/>
      <c r="X1" s="441"/>
      <c r="Y1" s="441"/>
      <c r="Z1" s="441"/>
      <c r="AA1" s="441"/>
      <c r="AB1" s="441"/>
      <c r="AC1" s="441"/>
      <c r="AD1" s="441"/>
    </row>
    <row r="2" spans="1:30" ht="12.75" customHeight="1" x14ac:dyDescent="0.25">
      <c r="A2" s="624"/>
      <c r="B2" s="1291" t="s">
        <v>376</v>
      </c>
      <c r="C2" s="1288"/>
      <c r="D2" s="1288"/>
      <c r="E2" s="1288"/>
      <c r="F2" s="1288"/>
      <c r="G2" s="1288"/>
      <c r="H2" s="1288"/>
      <c r="I2" s="1288"/>
      <c r="J2" s="1288"/>
      <c r="K2" s="1288"/>
      <c r="L2" s="1288"/>
      <c r="M2" s="1288"/>
      <c r="N2" s="1288"/>
      <c r="O2" s="1288"/>
      <c r="P2" s="441"/>
      <c r="Q2" s="441"/>
      <c r="R2" s="441"/>
      <c r="S2" s="441"/>
      <c r="T2" s="441"/>
      <c r="U2" s="441"/>
      <c r="V2" s="441"/>
      <c r="W2" s="441"/>
      <c r="X2" s="441"/>
      <c r="Y2" s="441"/>
      <c r="Z2" s="441"/>
      <c r="AA2" s="441"/>
      <c r="AB2" s="441"/>
      <c r="AC2" s="441"/>
      <c r="AD2" s="441"/>
    </row>
    <row r="3" spans="1:30" ht="12.75" customHeight="1" x14ac:dyDescent="0.25">
      <c r="A3" s="624"/>
      <c r="B3" s="1287" t="s">
        <v>2</v>
      </c>
      <c r="C3" s="1288"/>
      <c r="D3" s="1288"/>
      <c r="E3" s="1288"/>
      <c r="F3" s="1288"/>
      <c r="G3" s="1288"/>
      <c r="H3" s="1288"/>
      <c r="I3" s="1288"/>
      <c r="J3" s="1288"/>
      <c r="K3" s="1288"/>
      <c r="L3" s="1288"/>
      <c r="M3" s="1288"/>
      <c r="N3" s="1288"/>
      <c r="O3" s="1288"/>
      <c r="P3" s="1192" t="s">
        <v>1070</v>
      </c>
      <c r="Q3" s="441"/>
      <c r="R3" s="441"/>
      <c r="S3" s="441"/>
      <c r="T3" s="441"/>
      <c r="U3" s="441"/>
      <c r="V3" s="441"/>
      <c r="W3" s="441"/>
      <c r="X3" s="441"/>
      <c r="Y3" s="441"/>
      <c r="Z3" s="441"/>
      <c r="AA3" s="441"/>
      <c r="AB3" s="441"/>
      <c r="AC3" s="441"/>
      <c r="AD3" s="441"/>
    </row>
    <row r="4" spans="1:30" ht="12.75" customHeight="1" x14ac:dyDescent="0.25">
      <c r="A4" s="623"/>
      <c r="B4" s="443"/>
      <c r="C4" s="625"/>
      <c r="D4" s="625"/>
      <c r="E4" s="625"/>
      <c r="F4" s="626"/>
      <c r="G4" s="626"/>
      <c r="H4" s="626"/>
      <c r="I4" s="626"/>
      <c r="J4" s="626"/>
      <c r="K4" s="626"/>
      <c r="L4" s="625"/>
      <c r="M4" s="625"/>
      <c r="N4" s="625"/>
      <c r="O4" s="625"/>
      <c r="P4" s="441"/>
      <c r="Q4" s="441"/>
      <c r="R4" s="441"/>
      <c r="S4" s="441"/>
      <c r="T4" s="441"/>
      <c r="U4" s="441"/>
      <c r="V4" s="441"/>
      <c r="W4" s="441"/>
      <c r="X4" s="441"/>
      <c r="Y4" s="441"/>
      <c r="Z4" s="441"/>
      <c r="AA4" s="441"/>
      <c r="AB4" s="441"/>
      <c r="AC4" s="441"/>
      <c r="AD4" s="441"/>
    </row>
    <row r="5" spans="1:30" ht="12.75" customHeight="1" x14ac:dyDescent="0.25">
      <c r="A5" s="623"/>
      <c r="B5" s="627" t="s">
        <v>377</v>
      </c>
      <c r="C5" s="449" t="s">
        <v>5</v>
      </c>
      <c r="D5" s="449" t="s">
        <v>6</v>
      </c>
      <c r="E5" s="449" t="s">
        <v>7</v>
      </c>
      <c r="F5" s="628" t="s">
        <v>8</v>
      </c>
      <c r="G5" s="628" t="s">
        <v>9</v>
      </c>
      <c r="H5" s="628" t="s">
        <v>10</v>
      </c>
      <c r="I5" s="628" t="s">
        <v>11</v>
      </c>
      <c r="J5" s="628" t="s">
        <v>12</v>
      </c>
      <c r="K5" s="628" t="s">
        <v>13</v>
      </c>
      <c r="L5" s="449" t="s">
        <v>14</v>
      </c>
      <c r="M5" s="449" t="s">
        <v>15</v>
      </c>
      <c r="N5" s="449" t="s">
        <v>16</v>
      </c>
      <c r="O5" s="629" t="s">
        <v>75</v>
      </c>
      <c r="P5" s="441"/>
      <c r="Q5" s="441"/>
      <c r="R5" s="441"/>
      <c r="S5" s="441"/>
      <c r="T5" s="441"/>
      <c r="U5" s="441"/>
      <c r="V5" s="441"/>
      <c r="W5" s="441"/>
      <c r="X5" s="441"/>
      <c r="Y5" s="441"/>
      <c r="Z5" s="441"/>
      <c r="AA5" s="441"/>
      <c r="AB5" s="441"/>
      <c r="AC5" s="441"/>
      <c r="AD5" s="441"/>
    </row>
    <row r="6" spans="1:30" ht="12.75" customHeight="1" x14ac:dyDescent="0.25">
      <c r="A6" s="623"/>
      <c r="B6" s="630" t="s">
        <v>30</v>
      </c>
      <c r="C6" s="631">
        <v>3141845</v>
      </c>
      <c r="D6" s="631">
        <v>3115510</v>
      </c>
      <c r="E6" s="631">
        <v>3115287</v>
      </c>
      <c r="F6" s="631">
        <v>3093065</v>
      </c>
      <c r="G6" s="631">
        <v>3063458</v>
      </c>
      <c r="H6" s="631">
        <f t="shared" ref="H6:N6" si="0">+H7+H8+H9+H10</f>
        <v>3003753</v>
      </c>
      <c r="I6" s="631">
        <f t="shared" si="0"/>
        <v>2990940</v>
      </c>
      <c r="J6" s="631">
        <f t="shared" si="0"/>
        <v>2992995</v>
      </c>
      <c r="K6" s="631">
        <f t="shared" si="0"/>
        <v>2980280</v>
      </c>
      <c r="L6" s="631">
        <f t="shared" si="0"/>
        <v>2969583</v>
      </c>
      <c r="M6" s="631">
        <f t="shared" si="0"/>
        <v>2984252</v>
      </c>
      <c r="N6" s="631">
        <f t="shared" si="0"/>
        <v>3062770</v>
      </c>
      <c r="O6" s="631">
        <f>SUM(C6:N6)/10</f>
        <v>3651373.8</v>
      </c>
      <c r="P6" s="441"/>
      <c r="Q6" s="441"/>
      <c r="R6" s="441"/>
      <c r="S6" s="632"/>
      <c r="T6" s="441"/>
      <c r="U6" s="441"/>
      <c r="V6" s="441"/>
      <c r="W6" s="441"/>
      <c r="X6" s="441"/>
      <c r="Y6" s="441"/>
      <c r="Z6" s="441"/>
      <c r="AA6" s="441"/>
      <c r="AB6" s="441"/>
      <c r="AC6" s="441"/>
      <c r="AD6" s="441"/>
    </row>
    <row r="7" spans="1:30" ht="12.75" customHeight="1" x14ac:dyDescent="0.25">
      <c r="A7" s="623"/>
      <c r="B7" s="633" t="s">
        <v>378</v>
      </c>
      <c r="C7" s="634">
        <v>2093193</v>
      </c>
      <c r="D7" s="634">
        <v>2069672</v>
      </c>
      <c r="E7" s="634">
        <v>2053960</v>
      </c>
      <c r="F7" s="634">
        <v>2036699</v>
      </c>
      <c r="G7" s="634">
        <v>2017026</v>
      </c>
      <c r="H7" s="634">
        <v>1977249</v>
      </c>
      <c r="I7" s="634">
        <v>1963101</v>
      </c>
      <c r="J7" s="634">
        <v>1968106</v>
      </c>
      <c r="K7" s="634">
        <v>1965819</v>
      </c>
      <c r="L7" s="634">
        <v>1956007</v>
      </c>
      <c r="M7" s="634">
        <v>1965454</v>
      </c>
      <c r="N7" s="635">
        <v>2031518</v>
      </c>
      <c r="O7" s="634">
        <f>SUM(C7:N7)/10</f>
        <v>2409780.4</v>
      </c>
      <c r="P7" s="441"/>
      <c r="Q7" s="636"/>
      <c r="R7" s="467"/>
      <c r="S7" s="632"/>
      <c r="T7" s="441"/>
      <c r="U7" s="441"/>
      <c r="V7" s="441"/>
      <c r="W7" s="441"/>
      <c r="X7" s="441"/>
      <c r="Y7" s="441"/>
      <c r="Z7" s="441"/>
      <c r="AA7" s="441"/>
      <c r="AB7" s="441"/>
      <c r="AC7" s="441"/>
      <c r="AD7" s="441"/>
    </row>
    <row r="8" spans="1:30" ht="12.75" customHeight="1" x14ac:dyDescent="0.25">
      <c r="A8" s="623"/>
      <c r="B8" s="637" t="s">
        <v>370</v>
      </c>
      <c r="C8" s="634">
        <v>532274</v>
      </c>
      <c r="D8" s="634">
        <v>527630</v>
      </c>
      <c r="E8" s="634">
        <v>522834</v>
      </c>
      <c r="F8" s="634">
        <v>523765</v>
      </c>
      <c r="G8" s="634">
        <v>516496</v>
      </c>
      <c r="H8" s="638">
        <v>509618</v>
      </c>
      <c r="I8" s="638">
        <v>510458</v>
      </c>
      <c r="J8" s="638">
        <v>506524</v>
      </c>
      <c r="K8" s="638">
        <v>506522</v>
      </c>
      <c r="L8" s="634">
        <v>503895</v>
      </c>
      <c r="M8" s="638">
        <v>510310</v>
      </c>
      <c r="N8" s="635">
        <v>516270</v>
      </c>
      <c r="O8" s="634">
        <f>SUM(C8:N8)/10</f>
        <v>618659.6</v>
      </c>
      <c r="P8" s="441"/>
      <c r="Q8" s="636"/>
      <c r="R8" s="467"/>
      <c r="S8" s="632"/>
      <c r="T8" s="441"/>
      <c r="U8" s="441"/>
      <c r="V8" s="441"/>
      <c r="W8" s="441"/>
      <c r="X8" s="441"/>
      <c r="Y8" s="441"/>
      <c r="Z8" s="441"/>
      <c r="AA8" s="441"/>
      <c r="AB8" s="441"/>
      <c r="AC8" s="441"/>
      <c r="AD8" s="441"/>
    </row>
    <row r="9" spans="1:30" ht="12.75" customHeight="1" x14ac:dyDescent="0.25">
      <c r="A9" s="623"/>
      <c r="B9" s="637" t="s">
        <v>371</v>
      </c>
      <c r="C9" s="634">
        <v>269420</v>
      </c>
      <c r="D9" s="634">
        <v>269457</v>
      </c>
      <c r="E9" s="634">
        <v>287434</v>
      </c>
      <c r="F9" s="634">
        <v>285916</v>
      </c>
      <c r="G9" s="634">
        <v>278626</v>
      </c>
      <c r="H9" s="634">
        <v>279922</v>
      </c>
      <c r="I9" s="634">
        <v>280558</v>
      </c>
      <c r="J9" s="634">
        <v>281653</v>
      </c>
      <c r="K9" s="634">
        <v>274047</v>
      </c>
      <c r="L9" s="634">
        <v>274801</v>
      </c>
      <c r="M9" s="634">
        <v>273195</v>
      </c>
      <c r="N9" s="635">
        <v>276953</v>
      </c>
      <c r="O9" s="634">
        <f>SUM(C9:N9)/10</f>
        <v>333198.2</v>
      </c>
      <c r="P9" s="441"/>
      <c r="Q9" s="636"/>
      <c r="R9" s="467"/>
      <c r="S9" s="632"/>
      <c r="T9" s="441"/>
      <c r="U9" s="441"/>
      <c r="V9" s="441"/>
      <c r="W9" s="441"/>
      <c r="X9" s="441"/>
      <c r="Y9" s="441"/>
      <c r="Z9" s="441"/>
      <c r="AA9" s="441"/>
      <c r="AB9" s="441"/>
      <c r="AC9" s="441"/>
      <c r="AD9" s="441"/>
    </row>
    <row r="10" spans="1:30" ht="12.75" customHeight="1" x14ac:dyDescent="0.25">
      <c r="A10" s="623"/>
      <c r="B10" s="639" t="s">
        <v>379</v>
      </c>
      <c r="C10" s="640">
        <v>246958</v>
      </c>
      <c r="D10" s="640">
        <v>248751</v>
      </c>
      <c r="E10" s="640">
        <v>251059</v>
      </c>
      <c r="F10" s="640">
        <v>246685</v>
      </c>
      <c r="G10" s="640">
        <v>251310</v>
      </c>
      <c r="H10" s="640">
        <v>236964</v>
      </c>
      <c r="I10" s="640">
        <v>236823</v>
      </c>
      <c r="J10" s="640">
        <v>236712</v>
      </c>
      <c r="K10" s="640">
        <v>233892</v>
      </c>
      <c r="L10" s="640">
        <v>234880</v>
      </c>
      <c r="M10" s="640">
        <v>235293</v>
      </c>
      <c r="N10" s="641">
        <v>238029</v>
      </c>
      <c r="O10" s="642">
        <f>SUM(C10:N10)/10</f>
        <v>289735.59999999998</v>
      </c>
      <c r="P10" s="441"/>
      <c r="Q10" s="636"/>
      <c r="R10" s="467"/>
      <c r="S10" s="632"/>
      <c r="T10" s="441"/>
      <c r="U10" s="441"/>
      <c r="V10" s="441"/>
      <c r="W10" s="441"/>
      <c r="X10" s="441"/>
      <c r="Y10" s="441"/>
      <c r="Z10" s="441"/>
      <c r="AA10" s="441"/>
      <c r="AB10" s="441"/>
      <c r="AC10" s="441"/>
      <c r="AD10" s="441"/>
    </row>
    <row r="11" spans="1:30" ht="12.75" customHeight="1" x14ac:dyDescent="0.25">
      <c r="A11" s="623"/>
      <c r="B11" s="441"/>
      <c r="D11" s="441"/>
      <c r="E11" s="441"/>
      <c r="F11" s="441"/>
      <c r="G11" s="441"/>
      <c r="H11" s="441"/>
      <c r="I11" s="441"/>
      <c r="J11" s="441"/>
      <c r="K11" s="441"/>
      <c r="L11" s="441"/>
      <c r="M11" s="441"/>
      <c r="N11" s="441"/>
      <c r="O11" s="441"/>
      <c r="P11" s="441"/>
      <c r="Q11" s="441"/>
      <c r="R11" s="441"/>
      <c r="S11" s="441"/>
      <c r="T11" s="441"/>
      <c r="U11" s="441"/>
      <c r="V11" s="441"/>
      <c r="W11" s="441"/>
      <c r="X11" s="441"/>
      <c r="Y11" s="441"/>
      <c r="Z11" s="441"/>
      <c r="AA11" s="441"/>
      <c r="AB11" s="441"/>
      <c r="AC11" s="441"/>
      <c r="AD11" s="441"/>
    </row>
    <row r="12" spans="1:30" ht="12.75" customHeight="1" x14ac:dyDescent="0.25">
      <c r="A12" s="623"/>
      <c r="B12" s="441"/>
      <c r="C12" s="441"/>
      <c r="D12" s="441"/>
      <c r="E12" s="467"/>
      <c r="F12" s="441"/>
      <c r="G12" s="441"/>
      <c r="H12" s="441"/>
      <c r="I12" s="441"/>
      <c r="J12" s="441"/>
      <c r="K12" s="441"/>
      <c r="L12" s="441"/>
      <c r="M12" s="441"/>
      <c r="N12" s="441"/>
      <c r="O12" s="441"/>
      <c r="P12" s="441"/>
      <c r="Q12" s="441"/>
      <c r="R12" s="441"/>
      <c r="S12" s="441"/>
      <c r="T12" s="441"/>
      <c r="U12" s="441"/>
      <c r="V12" s="441"/>
      <c r="W12" s="441"/>
      <c r="X12" s="441"/>
      <c r="Y12" s="441"/>
      <c r="Z12" s="441"/>
      <c r="AA12" s="441"/>
      <c r="AB12" s="441"/>
      <c r="AC12" s="441"/>
      <c r="AD12" s="441"/>
    </row>
    <row r="13" spans="1:30" ht="12.75" customHeight="1" x14ac:dyDescent="0.25">
      <c r="A13" s="623"/>
      <c r="B13" s="441"/>
      <c r="C13" s="441"/>
      <c r="D13" s="441"/>
      <c r="E13" s="441"/>
      <c r="F13" s="441"/>
      <c r="G13" s="441"/>
      <c r="H13" s="441"/>
      <c r="I13" s="441"/>
      <c r="J13" s="441"/>
      <c r="K13" s="441"/>
      <c r="L13" s="441"/>
      <c r="M13" s="441"/>
      <c r="N13" s="441"/>
      <c r="O13" s="443"/>
      <c r="P13" s="441"/>
      <c r="Q13" s="441"/>
      <c r="R13" s="441"/>
      <c r="S13" s="441"/>
      <c r="T13" s="441"/>
      <c r="U13" s="441"/>
      <c r="V13" s="441"/>
      <c r="W13" s="441"/>
      <c r="X13" s="441"/>
      <c r="Y13" s="441"/>
      <c r="Z13" s="441"/>
      <c r="AA13" s="441"/>
      <c r="AB13" s="441"/>
      <c r="AC13" s="441"/>
      <c r="AD13" s="441"/>
    </row>
    <row r="14" spans="1:30" ht="12.75" customHeight="1" x14ac:dyDescent="0.25">
      <c r="A14" s="623"/>
      <c r="B14" s="441"/>
      <c r="C14" s="441"/>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row>
    <row r="15" spans="1:30" ht="12.75" customHeight="1" x14ac:dyDescent="0.25">
      <c r="A15" s="441"/>
      <c r="B15" s="1291" t="s">
        <v>380</v>
      </c>
      <c r="C15" s="1288"/>
      <c r="D15" s="1288"/>
      <c r="E15" s="1288"/>
      <c r="F15" s="1288"/>
      <c r="G15" s="1288"/>
      <c r="H15" s="1288"/>
      <c r="I15" s="1288"/>
      <c r="J15" s="1288"/>
      <c r="K15" s="1288"/>
      <c r="L15" s="1288"/>
      <c r="M15" s="1288"/>
      <c r="N15" s="1288"/>
      <c r="O15" s="1288"/>
      <c r="P15" s="1288"/>
      <c r="Q15" s="1288"/>
      <c r="R15" s="1288"/>
      <c r="S15" s="1288"/>
      <c r="T15" s="1288"/>
      <c r="U15" s="1192" t="s">
        <v>1070</v>
      </c>
      <c r="V15" s="441"/>
      <c r="W15" s="441"/>
      <c r="X15" s="441"/>
      <c r="Y15" s="441"/>
      <c r="Z15" s="441"/>
      <c r="AA15" s="441"/>
      <c r="AB15" s="441"/>
      <c r="AC15" s="441"/>
      <c r="AD15" s="441"/>
    </row>
    <row r="16" spans="1:30" ht="12.75" customHeight="1" x14ac:dyDescent="0.25">
      <c r="A16" s="441"/>
      <c r="B16" s="1291" t="s">
        <v>2</v>
      </c>
      <c r="C16" s="1288"/>
      <c r="D16" s="1288"/>
      <c r="E16" s="1288"/>
      <c r="F16" s="1288"/>
      <c r="G16" s="1288"/>
      <c r="H16" s="1288"/>
      <c r="I16" s="1288"/>
      <c r="J16" s="1288"/>
      <c r="K16" s="1288"/>
      <c r="L16" s="1288"/>
      <c r="M16" s="1288"/>
      <c r="N16" s="1288"/>
      <c r="O16" s="1288"/>
      <c r="P16" s="1288"/>
      <c r="Q16" s="1288"/>
      <c r="R16" s="1288"/>
      <c r="S16" s="1288"/>
      <c r="T16" s="1288"/>
      <c r="U16" s="441"/>
      <c r="V16" s="441"/>
      <c r="W16" s="441"/>
      <c r="X16" s="441"/>
      <c r="Y16" s="441"/>
      <c r="Z16" s="441"/>
      <c r="AA16" s="441"/>
      <c r="AB16" s="441"/>
      <c r="AC16" s="441"/>
      <c r="AD16" s="441"/>
    </row>
    <row r="17" spans="1:30" ht="12.75" customHeight="1" x14ac:dyDescent="0.25">
      <c r="A17" s="441"/>
      <c r="B17" s="1291"/>
      <c r="C17" s="1288"/>
      <c r="D17" s="1288"/>
      <c r="E17" s="1288"/>
      <c r="F17" s="1288"/>
      <c r="G17" s="1288"/>
      <c r="H17" s="1288"/>
      <c r="I17" s="1288"/>
      <c r="J17" s="1288"/>
      <c r="K17" s="1288"/>
      <c r="L17" s="1288"/>
      <c r="M17" s="1288"/>
      <c r="N17" s="1288"/>
      <c r="O17" s="1288"/>
      <c r="P17" s="1288"/>
      <c r="Q17" s="1288"/>
      <c r="R17" s="1288"/>
      <c r="S17" s="1288"/>
      <c r="T17" s="1288"/>
      <c r="U17" s="441"/>
      <c r="V17" s="441"/>
      <c r="W17" s="441"/>
      <c r="X17" s="441"/>
      <c r="Y17" s="441"/>
      <c r="Z17" s="441"/>
      <c r="AA17" s="441"/>
      <c r="AB17" s="441"/>
      <c r="AC17" s="441"/>
      <c r="AD17" s="441"/>
    </row>
    <row r="18" spans="1:30" ht="90" customHeight="1" x14ac:dyDescent="0.2">
      <c r="A18" s="441"/>
      <c r="B18" s="643" t="s">
        <v>381</v>
      </c>
      <c r="C18" s="643" t="s">
        <v>328</v>
      </c>
      <c r="D18" s="643" t="s">
        <v>34</v>
      </c>
      <c r="E18" s="643" t="s">
        <v>35</v>
      </c>
      <c r="F18" s="643" t="s">
        <v>36</v>
      </c>
      <c r="G18" s="643" t="s">
        <v>37</v>
      </c>
      <c r="H18" s="643" t="s">
        <v>38</v>
      </c>
      <c r="I18" s="643" t="s">
        <v>39</v>
      </c>
      <c r="J18" s="643" t="s">
        <v>382</v>
      </c>
      <c r="K18" s="643" t="s">
        <v>41</v>
      </c>
      <c r="L18" s="643" t="s">
        <v>42</v>
      </c>
      <c r="M18" s="643" t="s">
        <v>43</v>
      </c>
      <c r="N18" s="643" t="s">
        <v>383</v>
      </c>
      <c r="O18" s="643" t="s">
        <v>45</v>
      </c>
      <c r="P18" s="643" t="s">
        <v>46</v>
      </c>
      <c r="Q18" s="643" t="s">
        <v>384</v>
      </c>
      <c r="R18" s="643" t="s">
        <v>48</v>
      </c>
      <c r="S18" s="643" t="s">
        <v>49</v>
      </c>
      <c r="T18" s="643" t="s">
        <v>17</v>
      </c>
      <c r="V18" s="441"/>
      <c r="W18" s="441"/>
      <c r="X18" s="441"/>
      <c r="Y18" s="441"/>
      <c r="Z18" s="441"/>
      <c r="AA18" s="441"/>
      <c r="AB18" s="441"/>
      <c r="AC18" s="441"/>
      <c r="AD18" s="441"/>
    </row>
    <row r="19" spans="1:30" ht="12.75" customHeight="1" x14ac:dyDescent="0.25">
      <c r="A19" s="441"/>
      <c r="B19" s="1309" t="s">
        <v>5</v>
      </c>
      <c r="C19" s="644" t="s">
        <v>385</v>
      </c>
      <c r="D19" s="645">
        <v>18853</v>
      </c>
      <c r="E19" s="646">
        <v>36200</v>
      </c>
      <c r="F19" s="646">
        <v>70406</v>
      </c>
      <c r="G19" s="646">
        <v>21224</v>
      </c>
      <c r="H19" s="646">
        <v>74844</v>
      </c>
      <c r="I19" s="646">
        <v>225376</v>
      </c>
      <c r="J19" s="646">
        <v>128534</v>
      </c>
      <c r="K19" s="646">
        <v>150538</v>
      </c>
      <c r="L19" s="646">
        <v>44736</v>
      </c>
      <c r="M19" s="646">
        <v>203426</v>
      </c>
      <c r="N19" s="646">
        <v>108468</v>
      </c>
      <c r="O19" s="646">
        <v>45481</v>
      </c>
      <c r="P19" s="645">
        <v>110625</v>
      </c>
      <c r="Q19" s="646">
        <v>8792</v>
      </c>
      <c r="R19" s="645">
        <v>26436</v>
      </c>
      <c r="S19" s="646">
        <v>1867906</v>
      </c>
      <c r="T19" s="646">
        <v>3141845</v>
      </c>
      <c r="V19" s="441"/>
      <c r="W19" s="441"/>
      <c r="X19" s="441"/>
      <c r="Y19" s="441"/>
      <c r="Z19" s="441"/>
      <c r="AA19" s="441"/>
      <c r="AB19" s="441"/>
      <c r="AC19" s="441"/>
      <c r="AD19" s="441"/>
    </row>
    <row r="20" spans="1:30" ht="12.75" customHeight="1" x14ac:dyDescent="0.25">
      <c r="A20" s="441"/>
      <c r="B20" s="1310"/>
      <c r="C20" s="634" t="s">
        <v>329</v>
      </c>
      <c r="D20" s="647">
        <v>16502</v>
      </c>
      <c r="E20" s="648">
        <v>23321</v>
      </c>
      <c r="F20" s="648">
        <v>47971</v>
      </c>
      <c r="G20" s="648">
        <v>13742</v>
      </c>
      <c r="H20" s="648">
        <v>55440</v>
      </c>
      <c r="I20" s="648">
        <v>118873</v>
      </c>
      <c r="J20" s="648">
        <v>99957</v>
      </c>
      <c r="K20" s="648">
        <v>106912</v>
      </c>
      <c r="L20" s="648">
        <v>28791</v>
      </c>
      <c r="M20" s="648">
        <v>121574</v>
      </c>
      <c r="N20" s="648">
        <v>48235</v>
      </c>
      <c r="O20" s="648">
        <v>27113</v>
      </c>
      <c r="P20" s="649">
        <v>72003</v>
      </c>
      <c r="Q20" s="648">
        <v>4284</v>
      </c>
      <c r="R20" s="649">
        <v>20924</v>
      </c>
      <c r="S20" s="648">
        <v>1287551</v>
      </c>
      <c r="T20" s="648">
        <v>2093193</v>
      </c>
      <c r="V20" s="441"/>
      <c r="W20" s="441"/>
      <c r="X20" s="441"/>
      <c r="Y20" s="441"/>
      <c r="Z20" s="441"/>
      <c r="AA20" s="441"/>
      <c r="AB20" s="441"/>
      <c r="AC20" s="441"/>
      <c r="AD20" s="441"/>
    </row>
    <row r="21" spans="1:30" ht="12.75" customHeight="1" x14ac:dyDescent="0.25">
      <c r="A21" s="441"/>
      <c r="B21" s="1310"/>
      <c r="C21" s="634" t="s">
        <v>330</v>
      </c>
      <c r="D21" s="650">
        <v>1479</v>
      </c>
      <c r="E21" s="651">
        <v>5047</v>
      </c>
      <c r="F21" s="651">
        <v>17164</v>
      </c>
      <c r="G21" s="651">
        <v>2407</v>
      </c>
      <c r="H21" s="651">
        <v>13582</v>
      </c>
      <c r="I21" s="651">
        <v>23737</v>
      </c>
      <c r="J21" s="651">
        <v>14589</v>
      </c>
      <c r="K21" s="651">
        <v>38242</v>
      </c>
      <c r="L21" s="651">
        <v>15571</v>
      </c>
      <c r="M21" s="651">
        <v>41120</v>
      </c>
      <c r="N21" s="651">
        <v>27784</v>
      </c>
      <c r="O21" s="651">
        <v>18025</v>
      </c>
      <c r="P21" s="649">
        <v>35285</v>
      </c>
      <c r="Q21" s="651">
        <v>2207</v>
      </c>
      <c r="R21" s="649">
        <v>5281</v>
      </c>
      <c r="S21" s="651">
        <v>270754</v>
      </c>
      <c r="T21" s="651">
        <v>532274</v>
      </c>
      <c r="V21" s="441"/>
      <c r="W21" s="441"/>
      <c r="X21" s="441"/>
      <c r="Y21" s="441"/>
      <c r="Z21" s="441"/>
      <c r="AA21" s="441"/>
      <c r="AB21" s="441"/>
      <c r="AC21" s="441"/>
      <c r="AD21" s="441"/>
    </row>
    <row r="22" spans="1:30" ht="12.75" customHeight="1" x14ac:dyDescent="0.25">
      <c r="A22" s="441"/>
      <c r="B22" s="1310"/>
      <c r="C22" s="634" t="s">
        <v>386</v>
      </c>
      <c r="D22" s="650">
        <v>872</v>
      </c>
      <c r="E22" s="651">
        <v>3419</v>
      </c>
      <c r="F22" s="651">
        <v>3289</v>
      </c>
      <c r="G22" s="651">
        <v>3615</v>
      </c>
      <c r="H22" s="651">
        <v>3195</v>
      </c>
      <c r="I22" s="651">
        <v>9723</v>
      </c>
      <c r="J22" s="651">
        <v>3186</v>
      </c>
      <c r="K22" s="651">
        <v>5</v>
      </c>
      <c r="L22" s="651">
        <v>374</v>
      </c>
      <c r="M22" s="651">
        <v>21734</v>
      </c>
      <c r="N22" s="651">
        <v>12714</v>
      </c>
      <c r="O22" s="651">
        <v>343</v>
      </c>
      <c r="P22" s="649">
        <v>984</v>
      </c>
      <c r="Q22" s="651">
        <v>2301</v>
      </c>
      <c r="R22" s="649">
        <v>132</v>
      </c>
      <c r="S22" s="651">
        <v>203534</v>
      </c>
      <c r="T22" s="651">
        <v>269420</v>
      </c>
      <c r="V22" s="441"/>
      <c r="W22" s="441"/>
      <c r="X22" s="441"/>
      <c r="Y22" s="441"/>
      <c r="Z22" s="441"/>
      <c r="AA22" s="441"/>
      <c r="AB22" s="441"/>
      <c r="AC22" s="441"/>
      <c r="AD22" s="441"/>
    </row>
    <row r="23" spans="1:30" ht="12.75" customHeight="1" x14ac:dyDescent="0.25">
      <c r="A23" s="441"/>
      <c r="B23" s="1311"/>
      <c r="C23" s="634" t="s">
        <v>387</v>
      </c>
      <c r="D23" s="650">
        <v>0</v>
      </c>
      <c r="E23" s="652">
        <v>4413</v>
      </c>
      <c r="F23" s="652">
        <v>1982</v>
      </c>
      <c r="G23" s="652">
        <v>1460</v>
      </c>
      <c r="H23" s="652">
        <v>2627</v>
      </c>
      <c r="I23" s="652">
        <v>73043</v>
      </c>
      <c r="J23" s="652">
        <v>10802</v>
      </c>
      <c r="K23" s="652">
        <v>5379</v>
      </c>
      <c r="L23" s="652">
        <v>0</v>
      </c>
      <c r="M23" s="652">
        <v>18998</v>
      </c>
      <c r="N23" s="652">
        <v>19735</v>
      </c>
      <c r="O23" s="652">
        <v>0</v>
      </c>
      <c r="P23" s="649">
        <v>2353</v>
      </c>
      <c r="Q23" s="652">
        <v>0</v>
      </c>
      <c r="R23" s="649">
        <v>99</v>
      </c>
      <c r="S23" s="652">
        <v>106067</v>
      </c>
      <c r="T23" s="652">
        <v>246958</v>
      </c>
      <c r="V23" s="441"/>
      <c r="W23" s="441"/>
      <c r="X23" s="441"/>
      <c r="Y23" s="441"/>
      <c r="Z23" s="441"/>
      <c r="AA23" s="441"/>
      <c r="AB23" s="441"/>
      <c r="AC23" s="441"/>
      <c r="AD23" s="441"/>
    </row>
    <row r="24" spans="1:30" ht="12.75" customHeight="1" x14ac:dyDescent="0.25">
      <c r="A24" s="441"/>
      <c r="B24" s="1309" t="s">
        <v>6</v>
      </c>
      <c r="C24" s="644" t="s">
        <v>385</v>
      </c>
      <c r="D24" s="645">
        <v>21713</v>
      </c>
      <c r="E24" s="645">
        <v>35874</v>
      </c>
      <c r="F24" s="645">
        <v>63226</v>
      </c>
      <c r="G24" s="645">
        <v>20904</v>
      </c>
      <c r="H24" s="645">
        <v>75657</v>
      </c>
      <c r="I24" s="645">
        <v>226142</v>
      </c>
      <c r="J24" s="645">
        <v>126723</v>
      </c>
      <c r="K24" s="645">
        <v>132775</v>
      </c>
      <c r="L24" s="645">
        <v>46268</v>
      </c>
      <c r="M24" s="645">
        <v>199342</v>
      </c>
      <c r="N24" s="645">
        <v>105440</v>
      </c>
      <c r="O24" s="645">
        <v>40337</v>
      </c>
      <c r="P24" s="645">
        <v>113034</v>
      </c>
      <c r="Q24" s="645">
        <v>6706</v>
      </c>
      <c r="R24" s="645">
        <v>26155</v>
      </c>
      <c r="S24" s="645">
        <v>1875214</v>
      </c>
      <c r="T24" s="645">
        <v>3115510</v>
      </c>
      <c r="V24" s="441"/>
      <c r="W24" s="441"/>
      <c r="X24" s="441"/>
      <c r="Y24" s="441"/>
      <c r="Z24" s="441"/>
      <c r="AA24" s="441"/>
      <c r="AB24" s="441"/>
      <c r="AC24" s="441"/>
      <c r="AD24" s="441"/>
    </row>
    <row r="25" spans="1:30" ht="12.75" customHeight="1" x14ac:dyDescent="0.25">
      <c r="A25" s="441"/>
      <c r="B25" s="1310"/>
      <c r="C25" s="634" t="s">
        <v>329</v>
      </c>
      <c r="D25" s="647">
        <v>18905</v>
      </c>
      <c r="E25" s="648">
        <v>22746</v>
      </c>
      <c r="F25" s="648">
        <v>41457</v>
      </c>
      <c r="G25" s="648">
        <v>12919</v>
      </c>
      <c r="H25" s="648">
        <v>55794</v>
      </c>
      <c r="I25" s="648">
        <v>120188</v>
      </c>
      <c r="J25" s="648">
        <v>98823</v>
      </c>
      <c r="K25" s="648">
        <v>92012</v>
      </c>
      <c r="L25" s="649">
        <v>31216</v>
      </c>
      <c r="M25" s="648">
        <v>118713</v>
      </c>
      <c r="N25" s="648">
        <v>48926</v>
      </c>
      <c r="O25" s="648">
        <v>28826</v>
      </c>
      <c r="P25" s="649">
        <v>73072</v>
      </c>
      <c r="Q25" s="648">
        <v>3461</v>
      </c>
      <c r="R25" s="653">
        <v>20731</v>
      </c>
      <c r="S25" s="648">
        <v>1281883</v>
      </c>
      <c r="T25" s="648">
        <v>2069672</v>
      </c>
      <c r="V25" s="441"/>
      <c r="W25" s="441"/>
      <c r="X25" s="441"/>
      <c r="Y25" s="441"/>
      <c r="Z25" s="441"/>
      <c r="AA25" s="441"/>
      <c r="AB25" s="441"/>
      <c r="AC25" s="441"/>
      <c r="AD25" s="441"/>
    </row>
    <row r="26" spans="1:30" ht="12.75" customHeight="1" x14ac:dyDescent="0.25">
      <c r="A26" s="441"/>
      <c r="B26" s="1310"/>
      <c r="C26" s="634" t="s">
        <v>330</v>
      </c>
      <c r="D26" s="650">
        <v>1654</v>
      </c>
      <c r="E26" s="651">
        <v>5037</v>
      </c>
      <c r="F26" s="651">
        <v>17571</v>
      </c>
      <c r="G26" s="651">
        <v>2488</v>
      </c>
      <c r="H26" s="651">
        <v>13243</v>
      </c>
      <c r="I26" s="651">
        <v>25192</v>
      </c>
      <c r="J26" s="651">
        <v>14780</v>
      </c>
      <c r="K26" s="651">
        <v>35584</v>
      </c>
      <c r="L26" s="649">
        <v>14641</v>
      </c>
      <c r="M26" s="651">
        <v>40860</v>
      </c>
      <c r="N26" s="651">
        <v>26890</v>
      </c>
      <c r="O26" s="651">
        <v>11174</v>
      </c>
      <c r="P26" s="649">
        <v>36328</v>
      </c>
      <c r="Q26" s="651">
        <v>2071</v>
      </c>
      <c r="R26" s="654">
        <v>5189</v>
      </c>
      <c r="S26" s="651">
        <v>274928</v>
      </c>
      <c r="T26" s="651">
        <v>527630</v>
      </c>
      <c r="V26" s="441"/>
      <c r="W26" s="441"/>
      <c r="X26" s="441"/>
      <c r="Y26" s="441"/>
      <c r="Z26" s="441"/>
      <c r="AA26" s="441"/>
      <c r="AB26" s="441"/>
      <c r="AC26" s="441"/>
      <c r="AD26" s="441"/>
    </row>
    <row r="27" spans="1:30" ht="12.75" customHeight="1" x14ac:dyDescent="0.25">
      <c r="A27" s="441"/>
      <c r="B27" s="1310"/>
      <c r="C27" s="634" t="s">
        <v>386</v>
      </c>
      <c r="D27" s="650">
        <v>1154</v>
      </c>
      <c r="E27" s="651">
        <v>3718</v>
      </c>
      <c r="F27" s="651">
        <v>2299</v>
      </c>
      <c r="G27" s="651">
        <v>3955</v>
      </c>
      <c r="H27" s="651">
        <v>3816</v>
      </c>
      <c r="I27" s="651">
        <v>7121</v>
      </c>
      <c r="J27" s="651">
        <v>2342</v>
      </c>
      <c r="K27" s="651">
        <v>132</v>
      </c>
      <c r="L27" s="649">
        <v>411</v>
      </c>
      <c r="M27" s="651">
        <v>20714</v>
      </c>
      <c r="N27" s="651">
        <v>9159</v>
      </c>
      <c r="O27" s="651">
        <v>337</v>
      </c>
      <c r="P27" s="649">
        <v>1245</v>
      </c>
      <c r="Q27" s="651">
        <v>1174</v>
      </c>
      <c r="R27" s="654">
        <v>137</v>
      </c>
      <c r="S27" s="651">
        <v>211743</v>
      </c>
      <c r="T27" s="651">
        <v>269457</v>
      </c>
      <c r="V27" s="441"/>
      <c r="W27" s="441"/>
      <c r="X27" s="441"/>
      <c r="Y27" s="441"/>
      <c r="Z27" s="441"/>
      <c r="AA27" s="441"/>
      <c r="AB27" s="441"/>
      <c r="AC27" s="441"/>
      <c r="AD27" s="441"/>
    </row>
    <row r="28" spans="1:30" ht="12.75" customHeight="1" x14ac:dyDescent="0.25">
      <c r="A28" s="441"/>
      <c r="B28" s="1311"/>
      <c r="C28" s="634" t="s">
        <v>387</v>
      </c>
      <c r="D28" s="650">
        <v>0</v>
      </c>
      <c r="E28" s="652">
        <v>4373</v>
      </c>
      <c r="F28" s="652">
        <v>1899</v>
      </c>
      <c r="G28" s="652">
        <v>1542</v>
      </c>
      <c r="H28" s="652">
        <v>2804</v>
      </c>
      <c r="I28" s="652">
        <v>73641</v>
      </c>
      <c r="J28" s="652">
        <v>10778</v>
      </c>
      <c r="K28" s="652">
        <v>5047</v>
      </c>
      <c r="L28" s="649">
        <v>0</v>
      </c>
      <c r="M28" s="652">
        <v>19055</v>
      </c>
      <c r="N28" s="652">
        <v>20465</v>
      </c>
      <c r="O28" s="652">
        <v>0</v>
      </c>
      <c r="P28" s="649">
        <v>2389</v>
      </c>
      <c r="Q28" s="652">
        <v>0</v>
      </c>
      <c r="R28" s="655">
        <v>98</v>
      </c>
      <c r="S28" s="652">
        <v>106660</v>
      </c>
      <c r="T28" s="652">
        <v>248751</v>
      </c>
      <c r="V28" s="441"/>
      <c r="W28" s="441"/>
      <c r="X28" s="441"/>
      <c r="Y28" s="441"/>
      <c r="Z28" s="441"/>
      <c r="AA28" s="441"/>
      <c r="AB28" s="441"/>
      <c r="AC28" s="441"/>
      <c r="AD28" s="441"/>
    </row>
    <row r="29" spans="1:30" ht="12.75" customHeight="1" x14ac:dyDescent="0.25">
      <c r="A29" s="441"/>
      <c r="B29" s="1309" t="s">
        <v>7</v>
      </c>
      <c r="C29" s="644" t="s">
        <v>385</v>
      </c>
      <c r="D29" s="646">
        <v>18697</v>
      </c>
      <c r="E29" s="645">
        <v>35536</v>
      </c>
      <c r="F29" s="646">
        <v>63674</v>
      </c>
      <c r="G29" s="645">
        <v>20112</v>
      </c>
      <c r="H29" s="646">
        <v>77023</v>
      </c>
      <c r="I29" s="645">
        <v>231943</v>
      </c>
      <c r="J29" s="646">
        <v>128920</v>
      </c>
      <c r="K29" s="645">
        <v>134974</v>
      </c>
      <c r="L29" s="646">
        <v>46392</v>
      </c>
      <c r="M29" s="646">
        <v>199647</v>
      </c>
      <c r="N29" s="645">
        <v>109344</v>
      </c>
      <c r="O29" s="646">
        <v>38248</v>
      </c>
      <c r="P29" s="646">
        <v>111128</v>
      </c>
      <c r="Q29" s="646">
        <v>7747</v>
      </c>
      <c r="R29" s="646">
        <v>26579</v>
      </c>
      <c r="S29" s="646">
        <v>1865323</v>
      </c>
      <c r="T29" s="646">
        <v>3115287</v>
      </c>
      <c r="V29" s="441"/>
      <c r="W29" s="441"/>
      <c r="X29" s="441"/>
      <c r="Y29" s="441"/>
      <c r="Z29" s="441"/>
      <c r="AA29" s="441"/>
      <c r="AB29" s="441"/>
      <c r="AC29" s="441"/>
      <c r="AD29" s="441"/>
    </row>
    <row r="30" spans="1:30" ht="12.75" customHeight="1" x14ac:dyDescent="0.25">
      <c r="A30" s="441"/>
      <c r="B30" s="1310"/>
      <c r="C30" s="635" t="s">
        <v>329</v>
      </c>
      <c r="D30" s="648">
        <v>16065</v>
      </c>
      <c r="E30" s="649">
        <v>22882</v>
      </c>
      <c r="F30" s="648">
        <v>41578</v>
      </c>
      <c r="G30" s="649">
        <v>12880</v>
      </c>
      <c r="H30" s="648">
        <v>56391</v>
      </c>
      <c r="I30" s="649">
        <v>121741</v>
      </c>
      <c r="J30" s="648">
        <v>100120</v>
      </c>
      <c r="K30" s="649">
        <v>92225</v>
      </c>
      <c r="L30" s="648">
        <v>31712</v>
      </c>
      <c r="M30" s="648">
        <v>116905</v>
      </c>
      <c r="N30" s="649">
        <v>48026</v>
      </c>
      <c r="O30" s="648">
        <v>28597</v>
      </c>
      <c r="P30" s="648">
        <v>72249</v>
      </c>
      <c r="Q30" s="648">
        <v>3963</v>
      </c>
      <c r="R30" s="648">
        <v>21266</v>
      </c>
      <c r="S30" s="648">
        <v>1267360</v>
      </c>
      <c r="T30" s="656">
        <v>2053960</v>
      </c>
      <c r="V30" s="441"/>
      <c r="W30" s="441"/>
      <c r="X30" s="441"/>
      <c r="Y30" s="441"/>
      <c r="Z30" s="441"/>
      <c r="AA30" s="441"/>
      <c r="AB30" s="441"/>
      <c r="AC30" s="441"/>
      <c r="AD30" s="441"/>
    </row>
    <row r="31" spans="1:30" ht="12.75" customHeight="1" x14ac:dyDescent="0.25">
      <c r="A31" s="441"/>
      <c r="B31" s="1310"/>
      <c r="C31" s="635" t="s">
        <v>330</v>
      </c>
      <c r="D31" s="651">
        <v>1624</v>
      </c>
      <c r="E31" s="649">
        <v>5326</v>
      </c>
      <c r="F31" s="651">
        <v>17621</v>
      </c>
      <c r="G31" s="649">
        <v>2450</v>
      </c>
      <c r="H31" s="651">
        <v>13124</v>
      </c>
      <c r="I31" s="649">
        <v>24664</v>
      </c>
      <c r="J31" s="651">
        <v>14774</v>
      </c>
      <c r="K31" s="649">
        <v>37739</v>
      </c>
      <c r="L31" s="651">
        <v>13770</v>
      </c>
      <c r="M31" s="651">
        <v>39508</v>
      </c>
      <c r="N31" s="649">
        <v>26199</v>
      </c>
      <c r="O31" s="651">
        <v>9340</v>
      </c>
      <c r="P31" s="651">
        <v>35339</v>
      </c>
      <c r="Q31" s="651">
        <v>2065</v>
      </c>
      <c r="R31" s="651">
        <v>5130</v>
      </c>
      <c r="S31" s="651">
        <v>274161</v>
      </c>
      <c r="T31" s="657">
        <v>522834</v>
      </c>
      <c r="V31" s="441"/>
      <c r="W31" s="441"/>
      <c r="X31" s="441"/>
      <c r="Y31" s="441"/>
      <c r="Z31" s="441"/>
      <c r="AA31" s="441"/>
      <c r="AB31" s="441"/>
      <c r="AC31" s="441"/>
      <c r="AD31" s="441"/>
    </row>
    <row r="32" spans="1:30" ht="12.75" customHeight="1" x14ac:dyDescent="0.25">
      <c r="A32" s="441"/>
      <c r="B32" s="1310"/>
      <c r="C32" s="635" t="s">
        <v>386</v>
      </c>
      <c r="D32" s="651">
        <v>1008</v>
      </c>
      <c r="E32" s="649">
        <v>3022</v>
      </c>
      <c r="F32" s="651">
        <v>2566</v>
      </c>
      <c r="G32" s="649">
        <v>3245</v>
      </c>
      <c r="H32" s="651">
        <v>4788</v>
      </c>
      <c r="I32" s="649">
        <v>10454</v>
      </c>
      <c r="J32" s="651">
        <v>3054</v>
      </c>
      <c r="K32" s="649">
        <v>118</v>
      </c>
      <c r="L32" s="651">
        <v>910</v>
      </c>
      <c r="M32" s="651">
        <v>24578</v>
      </c>
      <c r="N32" s="649">
        <v>14842</v>
      </c>
      <c r="O32" s="651">
        <v>311</v>
      </c>
      <c r="P32" s="651">
        <v>1164</v>
      </c>
      <c r="Q32" s="651">
        <v>1719</v>
      </c>
      <c r="R32" s="651">
        <v>82</v>
      </c>
      <c r="S32" s="651">
        <v>215573</v>
      </c>
      <c r="T32" s="657">
        <v>287434</v>
      </c>
      <c r="V32" s="441"/>
      <c r="W32" s="441"/>
      <c r="X32" s="441"/>
      <c r="Y32" s="441"/>
      <c r="Z32" s="441"/>
      <c r="AA32" s="441"/>
      <c r="AB32" s="441"/>
      <c r="AC32" s="441"/>
      <c r="AD32" s="441"/>
    </row>
    <row r="33" spans="1:30" ht="12.75" customHeight="1" x14ac:dyDescent="0.25">
      <c r="A33" s="441"/>
      <c r="B33" s="1311"/>
      <c r="C33" s="635" t="s">
        <v>387</v>
      </c>
      <c r="D33" s="652">
        <v>0</v>
      </c>
      <c r="E33" s="649">
        <v>4306</v>
      </c>
      <c r="F33" s="652">
        <v>1909</v>
      </c>
      <c r="G33" s="649">
        <v>1537</v>
      </c>
      <c r="H33" s="652">
        <v>2720</v>
      </c>
      <c r="I33" s="649">
        <v>75084</v>
      </c>
      <c r="J33" s="652">
        <v>10972</v>
      </c>
      <c r="K33" s="649">
        <v>4892</v>
      </c>
      <c r="L33" s="652">
        <v>0</v>
      </c>
      <c r="M33" s="652">
        <v>18656</v>
      </c>
      <c r="N33" s="649">
        <v>20277</v>
      </c>
      <c r="O33" s="652">
        <v>0</v>
      </c>
      <c r="P33" s="652">
        <v>2376</v>
      </c>
      <c r="Q33" s="652">
        <v>0</v>
      </c>
      <c r="R33" s="652">
        <v>101</v>
      </c>
      <c r="S33" s="652">
        <v>108229</v>
      </c>
      <c r="T33" s="658">
        <v>251059</v>
      </c>
      <c r="V33" s="441"/>
      <c r="W33" s="441"/>
      <c r="X33" s="441"/>
      <c r="Y33" s="441"/>
      <c r="Z33" s="441"/>
      <c r="AA33" s="441"/>
      <c r="AB33" s="441"/>
      <c r="AC33" s="441"/>
      <c r="AD33" s="441"/>
    </row>
    <row r="34" spans="1:30" ht="12.75" customHeight="1" x14ac:dyDescent="0.25">
      <c r="A34" s="441"/>
      <c r="B34" s="1309" t="s">
        <v>8</v>
      </c>
      <c r="C34" s="644" t="s">
        <v>385</v>
      </c>
      <c r="D34" s="659">
        <v>19165</v>
      </c>
      <c r="E34" s="645">
        <v>33333</v>
      </c>
      <c r="F34" s="659">
        <v>65485</v>
      </c>
      <c r="G34" s="645">
        <v>21169</v>
      </c>
      <c r="H34" s="659">
        <v>74921</v>
      </c>
      <c r="I34" s="645">
        <v>234135</v>
      </c>
      <c r="J34" s="659">
        <v>125705</v>
      </c>
      <c r="K34" s="645">
        <v>132343</v>
      </c>
      <c r="L34" s="645">
        <v>43719</v>
      </c>
      <c r="M34" s="645">
        <v>198098</v>
      </c>
      <c r="N34" s="645">
        <v>107139</v>
      </c>
      <c r="O34" s="645">
        <v>35704</v>
      </c>
      <c r="P34" s="645">
        <v>107802</v>
      </c>
      <c r="Q34" s="645">
        <v>8042</v>
      </c>
      <c r="R34" s="645">
        <v>27418</v>
      </c>
      <c r="S34" s="645">
        <v>1858887</v>
      </c>
      <c r="T34" s="645">
        <v>3093065</v>
      </c>
      <c r="V34" s="441"/>
      <c r="W34" s="441"/>
      <c r="X34" s="441"/>
      <c r="Y34" s="441"/>
      <c r="Z34" s="441"/>
      <c r="AA34" s="441"/>
      <c r="AB34" s="441"/>
      <c r="AC34" s="441"/>
      <c r="AD34" s="441"/>
    </row>
    <row r="35" spans="1:30" ht="12.75" customHeight="1" x14ac:dyDescent="0.25">
      <c r="A35" s="441"/>
      <c r="B35" s="1310"/>
      <c r="C35" s="634" t="s">
        <v>329</v>
      </c>
      <c r="D35" s="660">
        <v>16388</v>
      </c>
      <c r="E35" s="660">
        <v>23691</v>
      </c>
      <c r="F35" s="660">
        <v>42104</v>
      </c>
      <c r="G35" s="660">
        <v>13178</v>
      </c>
      <c r="H35" s="660">
        <v>55462</v>
      </c>
      <c r="I35" s="660">
        <v>123770</v>
      </c>
      <c r="J35" s="660">
        <v>96437</v>
      </c>
      <c r="K35" s="660">
        <v>89857</v>
      </c>
      <c r="L35" s="660">
        <v>29902</v>
      </c>
      <c r="M35" s="660">
        <v>115920</v>
      </c>
      <c r="N35" s="660">
        <v>47232</v>
      </c>
      <c r="O35" s="660">
        <v>26673</v>
      </c>
      <c r="P35" s="660">
        <v>69612</v>
      </c>
      <c r="Q35" s="660">
        <v>4053</v>
      </c>
      <c r="R35" s="660">
        <v>21764</v>
      </c>
      <c r="S35" s="660">
        <v>1260656</v>
      </c>
      <c r="T35" s="660">
        <v>2036699</v>
      </c>
      <c r="V35" s="441"/>
      <c r="W35" s="441"/>
      <c r="X35" s="441"/>
      <c r="Y35" s="441"/>
      <c r="Z35" s="441"/>
      <c r="AA35" s="441"/>
      <c r="AB35" s="441"/>
      <c r="AC35" s="441"/>
      <c r="AD35" s="441"/>
    </row>
    <row r="36" spans="1:30" ht="12.75" customHeight="1" x14ac:dyDescent="0.25">
      <c r="A36" s="441"/>
      <c r="B36" s="1310"/>
      <c r="C36" s="634" t="s">
        <v>330</v>
      </c>
      <c r="D36" s="660">
        <v>1657</v>
      </c>
      <c r="E36" s="660">
        <v>5707</v>
      </c>
      <c r="F36" s="660">
        <v>17877</v>
      </c>
      <c r="G36" s="660">
        <v>2521</v>
      </c>
      <c r="H36" s="660">
        <v>13142</v>
      </c>
      <c r="I36" s="660">
        <v>24484</v>
      </c>
      <c r="J36" s="660">
        <v>15138</v>
      </c>
      <c r="K36" s="660">
        <v>37407</v>
      </c>
      <c r="L36" s="660">
        <v>13212</v>
      </c>
      <c r="M36" s="660">
        <v>39629</v>
      </c>
      <c r="N36" s="660">
        <v>27670</v>
      </c>
      <c r="O36" s="660">
        <v>8451</v>
      </c>
      <c r="P36" s="660">
        <v>34524</v>
      </c>
      <c r="Q36" s="660">
        <v>2132</v>
      </c>
      <c r="R36" s="660">
        <v>5437</v>
      </c>
      <c r="S36" s="660">
        <v>274777</v>
      </c>
      <c r="T36" s="660">
        <v>523765</v>
      </c>
      <c r="V36" s="441"/>
      <c r="W36" s="441"/>
      <c r="X36" s="441"/>
      <c r="Y36" s="441"/>
      <c r="Z36" s="441"/>
      <c r="AA36" s="441"/>
      <c r="AB36" s="441"/>
      <c r="AC36" s="441"/>
      <c r="AD36" s="441"/>
    </row>
    <row r="37" spans="1:30" ht="12.75" customHeight="1" x14ac:dyDescent="0.25">
      <c r="A37" s="441"/>
      <c r="B37" s="1310"/>
      <c r="C37" s="634" t="s">
        <v>386</v>
      </c>
      <c r="D37" s="660">
        <v>1120</v>
      </c>
      <c r="E37" s="660">
        <v>2381</v>
      </c>
      <c r="F37" s="660">
        <v>3552</v>
      </c>
      <c r="G37" s="660">
        <v>3921</v>
      </c>
      <c r="H37" s="660">
        <v>3709</v>
      </c>
      <c r="I37" s="660">
        <v>12953</v>
      </c>
      <c r="J37" s="660">
        <v>3145</v>
      </c>
      <c r="K37" s="660">
        <v>49</v>
      </c>
      <c r="L37" s="660">
        <v>605</v>
      </c>
      <c r="M37" s="660">
        <v>23436</v>
      </c>
      <c r="N37" s="660">
        <v>12759</v>
      </c>
      <c r="O37" s="660">
        <v>580</v>
      </c>
      <c r="P37" s="660">
        <v>1220</v>
      </c>
      <c r="Q37" s="660">
        <v>1857</v>
      </c>
      <c r="R37" s="660">
        <v>122</v>
      </c>
      <c r="S37" s="660">
        <v>214507</v>
      </c>
      <c r="T37" s="660">
        <v>285916</v>
      </c>
      <c r="V37" s="441"/>
      <c r="W37" s="441"/>
      <c r="X37" s="441"/>
      <c r="Y37" s="441"/>
      <c r="Z37" s="441"/>
      <c r="AA37" s="441"/>
      <c r="AB37" s="441"/>
      <c r="AC37" s="441"/>
      <c r="AD37" s="441"/>
    </row>
    <row r="38" spans="1:30" ht="12.75" customHeight="1" x14ac:dyDescent="0.25">
      <c r="A38" s="441"/>
      <c r="B38" s="1311"/>
      <c r="C38" s="634" t="s">
        <v>387</v>
      </c>
      <c r="D38" s="660">
        <v>0</v>
      </c>
      <c r="E38" s="660">
        <v>1554</v>
      </c>
      <c r="F38" s="660">
        <v>1952</v>
      </c>
      <c r="G38" s="660">
        <v>1549</v>
      </c>
      <c r="H38" s="660">
        <v>2608</v>
      </c>
      <c r="I38" s="660">
        <v>72928</v>
      </c>
      <c r="J38" s="660">
        <v>10985</v>
      </c>
      <c r="K38" s="660">
        <v>5030</v>
      </c>
      <c r="L38" s="660">
        <v>0</v>
      </c>
      <c r="M38" s="660">
        <v>19113</v>
      </c>
      <c r="N38" s="660">
        <v>19478</v>
      </c>
      <c r="O38" s="660">
        <v>0</v>
      </c>
      <c r="P38" s="660">
        <v>2446</v>
      </c>
      <c r="Q38" s="660">
        <v>0</v>
      </c>
      <c r="R38" s="660">
        <v>95</v>
      </c>
      <c r="S38" s="660">
        <v>108947</v>
      </c>
      <c r="T38" s="660">
        <v>246685</v>
      </c>
      <c r="V38" s="441"/>
      <c r="W38" s="441"/>
      <c r="X38" s="441"/>
      <c r="Y38" s="441"/>
      <c r="Z38" s="441"/>
      <c r="AA38" s="441"/>
      <c r="AB38" s="441"/>
      <c r="AC38" s="441"/>
      <c r="AD38" s="441"/>
    </row>
    <row r="39" spans="1:30" ht="12.75" customHeight="1" x14ac:dyDescent="0.25">
      <c r="A39" s="441"/>
      <c r="B39" s="1309" t="s">
        <v>9</v>
      </c>
      <c r="C39" s="644" t="s">
        <v>385</v>
      </c>
      <c r="D39" s="645">
        <v>22293</v>
      </c>
      <c r="E39" s="645">
        <v>34928</v>
      </c>
      <c r="F39" s="645">
        <v>65537</v>
      </c>
      <c r="G39" s="645">
        <v>21440</v>
      </c>
      <c r="H39" s="645">
        <v>76148</v>
      </c>
      <c r="I39" s="645">
        <v>232638</v>
      </c>
      <c r="J39" s="645">
        <v>123376</v>
      </c>
      <c r="K39" s="645">
        <v>130278</v>
      </c>
      <c r="L39" s="645">
        <v>41387</v>
      </c>
      <c r="M39" s="645">
        <v>194429</v>
      </c>
      <c r="N39" s="645">
        <v>105847</v>
      </c>
      <c r="O39" s="645">
        <v>34270</v>
      </c>
      <c r="P39" s="645">
        <v>106008</v>
      </c>
      <c r="Q39" s="645">
        <v>7280</v>
      </c>
      <c r="R39" s="645">
        <v>26859</v>
      </c>
      <c r="S39" s="645">
        <v>1840740</v>
      </c>
      <c r="T39" s="645">
        <v>3063458</v>
      </c>
      <c r="V39" s="441"/>
      <c r="W39" s="441"/>
      <c r="X39" s="441"/>
      <c r="Y39" s="441"/>
      <c r="Z39" s="441"/>
      <c r="AA39" s="441"/>
      <c r="AB39" s="441"/>
      <c r="AC39" s="441"/>
      <c r="AD39" s="441"/>
    </row>
    <row r="40" spans="1:30" ht="12.75" customHeight="1" x14ac:dyDescent="0.25">
      <c r="A40" s="441"/>
      <c r="B40" s="1310"/>
      <c r="C40" s="634" t="s">
        <v>329</v>
      </c>
      <c r="D40" s="660">
        <v>19687</v>
      </c>
      <c r="E40" s="660">
        <v>24289</v>
      </c>
      <c r="F40" s="660">
        <v>42042</v>
      </c>
      <c r="G40" s="660">
        <v>13013</v>
      </c>
      <c r="H40" s="660">
        <v>52691</v>
      </c>
      <c r="I40" s="660">
        <v>122051</v>
      </c>
      <c r="J40" s="660">
        <v>92772</v>
      </c>
      <c r="K40" s="660">
        <v>88697</v>
      </c>
      <c r="L40" s="660">
        <v>28057</v>
      </c>
      <c r="M40" s="660">
        <v>114521</v>
      </c>
      <c r="N40" s="660">
        <v>46515</v>
      </c>
      <c r="O40" s="660">
        <v>25547</v>
      </c>
      <c r="P40" s="660">
        <v>67972</v>
      </c>
      <c r="Q40" s="660">
        <v>3908</v>
      </c>
      <c r="R40" s="660">
        <v>20993</v>
      </c>
      <c r="S40" s="660">
        <v>1254271</v>
      </c>
      <c r="T40" s="660">
        <v>2017026</v>
      </c>
      <c r="V40" s="441"/>
      <c r="W40" s="441"/>
      <c r="X40" s="441"/>
      <c r="Y40" s="441"/>
      <c r="Z40" s="441"/>
      <c r="AA40" s="441"/>
      <c r="AB40" s="441"/>
      <c r="AC40" s="441"/>
      <c r="AD40" s="441"/>
    </row>
    <row r="41" spans="1:30" ht="12.75" customHeight="1" x14ac:dyDescent="0.25">
      <c r="A41" s="441"/>
      <c r="B41" s="1310"/>
      <c r="C41" s="634" t="s">
        <v>330</v>
      </c>
      <c r="D41" s="660">
        <v>1491</v>
      </c>
      <c r="E41" s="660">
        <v>5734</v>
      </c>
      <c r="F41" s="660">
        <v>18120</v>
      </c>
      <c r="G41" s="660">
        <v>2551</v>
      </c>
      <c r="H41" s="660">
        <v>13407</v>
      </c>
      <c r="I41" s="660">
        <v>24374</v>
      </c>
      <c r="J41" s="660">
        <v>16387</v>
      </c>
      <c r="K41" s="660">
        <v>36818</v>
      </c>
      <c r="L41" s="660">
        <v>12826</v>
      </c>
      <c r="M41" s="660">
        <v>38525</v>
      </c>
      <c r="N41" s="660">
        <v>27868</v>
      </c>
      <c r="O41" s="660">
        <v>8346</v>
      </c>
      <c r="P41" s="660">
        <v>34484</v>
      </c>
      <c r="Q41" s="660">
        <v>2060</v>
      </c>
      <c r="R41" s="660">
        <v>5671</v>
      </c>
      <c r="S41" s="660">
        <v>267834</v>
      </c>
      <c r="T41" s="660">
        <v>516496</v>
      </c>
      <c r="V41" s="441"/>
      <c r="W41" s="441"/>
      <c r="X41" s="441"/>
      <c r="Y41" s="441"/>
      <c r="Z41" s="441"/>
      <c r="AA41" s="441"/>
      <c r="AB41" s="441"/>
      <c r="AC41" s="441"/>
      <c r="AD41" s="441"/>
    </row>
    <row r="42" spans="1:30" ht="12.75" customHeight="1" x14ac:dyDescent="0.25">
      <c r="A42" s="441"/>
      <c r="B42" s="1310"/>
      <c r="C42" s="634" t="s">
        <v>386</v>
      </c>
      <c r="D42" s="660">
        <v>1115</v>
      </c>
      <c r="E42" s="660">
        <v>3186</v>
      </c>
      <c r="F42" s="660">
        <v>3442</v>
      </c>
      <c r="G42" s="660">
        <v>4222</v>
      </c>
      <c r="H42" s="660">
        <v>7243</v>
      </c>
      <c r="I42" s="660">
        <v>12400</v>
      </c>
      <c r="J42" s="660">
        <v>3823</v>
      </c>
      <c r="K42" s="660">
        <v>92</v>
      </c>
      <c r="L42" s="660">
        <v>504</v>
      </c>
      <c r="M42" s="660">
        <v>22315</v>
      </c>
      <c r="N42" s="660">
        <v>12193</v>
      </c>
      <c r="O42" s="660">
        <v>377</v>
      </c>
      <c r="P42" s="660">
        <v>1152</v>
      </c>
      <c r="Q42" s="660">
        <v>1312</v>
      </c>
      <c r="R42" s="660">
        <v>107</v>
      </c>
      <c r="S42" s="660">
        <v>205143</v>
      </c>
      <c r="T42" s="660">
        <v>278626</v>
      </c>
      <c r="V42" s="441"/>
      <c r="W42" s="441"/>
      <c r="X42" s="441"/>
      <c r="Y42" s="441"/>
      <c r="Z42" s="441"/>
      <c r="AA42" s="441"/>
      <c r="AB42" s="441"/>
      <c r="AC42" s="441"/>
      <c r="AD42" s="441"/>
    </row>
    <row r="43" spans="1:30" ht="12.75" customHeight="1" x14ac:dyDescent="0.25">
      <c r="A43" s="441"/>
      <c r="B43" s="1311"/>
      <c r="C43" s="634" t="s">
        <v>387</v>
      </c>
      <c r="D43" s="660">
        <v>0</v>
      </c>
      <c r="E43" s="660">
        <v>1719</v>
      </c>
      <c r="F43" s="660">
        <v>1933</v>
      </c>
      <c r="G43" s="660">
        <v>1654</v>
      </c>
      <c r="H43" s="660">
        <v>2807</v>
      </c>
      <c r="I43" s="660">
        <v>73813</v>
      </c>
      <c r="J43" s="660">
        <v>10394</v>
      </c>
      <c r="K43" s="660">
        <v>4671</v>
      </c>
      <c r="L43" s="660">
        <v>0</v>
      </c>
      <c r="M43" s="660">
        <v>19068</v>
      </c>
      <c r="N43" s="660">
        <v>19271</v>
      </c>
      <c r="O43" s="660">
        <v>0</v>
      </c>
      <c r="P43" s="660">
        <v>2400</v>
      </c>
      <c r="Q43" s="660">
        <v>0</v>
      </c>
      <c r="R43" s="660">
        <v>88</v>
      </c>
      <c r="S43" s="660">
        <v>113492</v>
      </c>
      <c r="T43" s="660">
        <v>251310</v>
      </c>
      <c r="V43" s="441"/>
      <c r="W43" s="441"/>
      <c r="X43" s="441"/>
      <c r="Y43" s="441"/>
      <c r="Z43" s="441"/>
      <c r="AA43" s="441"/>
      <c r="AB43" s="441"/>
      <c r="AC43" s="441"/>
      <c r="AD43" s="441"/>
    </row>
    <row r="44" spans="1:30" ht="12.75" customHeight="1" x14ac:dyDescent="0.25">
      <c r="A44" s="441"/>
      <c r="B44" s="1309" t="s">
        <v>10</v>
      </c>
      <c r="C44" s="644" t="s">
        <v>385</v>
      </c>
      <c r="D44" s="645">
        <f>+D45+D46+D47+D48</f>
        <v>18819</v>
      </c>
      <c r="E44" s="645">
        <f t="shared" ref="E44:T44" si="1">+E45+E46+E47+E48</f>
        <v>34383</v>
      </c>
      <c r="F44" s="645">
        <f t="shared" si="1"/>
        <v>64983</v>
      </c>
      <c r="G44" s="645">
        <f t="shared" si="1"/>
        <v>19664</v>
      </c>
      <c r="H44" s="645">
        <f t="shared" si="1"/>
        <v>74146</v>
      </c>
      <c r="I44" s="645">
        <f t="shared" si="1"/>
        <v>224039</v>
      </c>
      <c r="J44" s="645">
        <f t="shared" si="1"/>
        <v>113743</v>
      </c>
      <c r="K44" s="645">
        <f t="shared" si="1"/>
        <v>124213</v>
      </c>
      <c r="L44" s="645">
        <f t="shared" si="1"/>
        <v>39657</v>
      </c>
      <c r="M44" s="645">
        <f t="shared" si="1"/>
        <v>193760</v>
      </c>
      <c r="N44" s="645">
        <f t="shared" si="1"/>
        <v>102766</v>
      </c>
      <c r="O44" s="645">
        <f t="shared" si="1"/>
        <v>34132</v>
      </c>
      <c r="P44" s="645">
        <f t="shared" si="1"/>
        <v>105372</v>
      </c>
      <c r="Q44" s="645">
        <f t="shared" si="1"/>
        <v>7552</v>
      </c>
      <c r="R44" s="645">
        <f t="shared" si="1"/>
        <v>26283</v>
      </c>
      <c r="S44" s="645">
        <f t="shared" si="1"/>
        <v>1820241</v>
      </c>
      <c r="T44" s="645">
        <f t="shared" si="1"/>
        <v>3003753</v>
      </c>
      <c r="V44" s="441"/>
      <c r="W44" s="441"/>
      <c r="X44" s="441"/>
      <c r="Y44" s="441"/>
      <c r="Z44" s="441"/>
      <c r="AA44" s="441"/>
      <c r="AB44" s="441"/>
      <c r="AC44" s="441"/>
      <c r="AD44" s="441"/>
    </row>
    <row r="45" spans="1:30" ht="12.75" customHeight="1" x14ac:dyDescent="0.25">
      <c r="A45" s="441"/>
      <c r="B45" s="1310"/>
      <c r="C45" s="634" t="s">
        <v>329</v>
      </c>
      <c r="D45" s="660">
        <v>16458</v>
      </c>
      <c r="E45" s="660">
        <v>24260</v>
      </c>
      <c r="F45" s="660">
        <v>41911</v>
      </c>
      <c r="G45" s="660">
        <v>12557</v>
      </c>
      <c r="H45" s="660">
        <v>53569</v>
      </c>
      <c r="I45" s="660">
        <v>119927</v>
      </c>
      <c r="J45" s="660">
        <v>86046</v>
      </c>
      <c r="K45" s="660">
        <v>84881</v>
      </c>
      <c r="L45" s="660">
        <v>27108</v>
      </c>
      <c r="M45" s="660">
        <v>112354</v>
      </c>
      <c r="N45" s="660">
        <v>45762</v>
      </c>
      <c r="O45" s="660">
        <v>25766</v>
      </c>
      <c r="P45" s="660">
        <v>67594</v>
      </c>
      <c r="Q45" s="660">
        <v>3785</v>
      </c>
      <c r="R45" s="660">
        <v>20401</v>
      </c>
      <c r="S45" s="660">
        <v>1234870</v>
      </c>
      <c r="T45" s="660">
        <f>SUM(D45:S45)</f>
        <v>1977249</v>
      </c>
      <c r="V45" s="441"/>
      <c r="W45" s="441"/>
      <c r="X45" s="441"/>
      <c r="Y45" s="441"/>
      <c r="Z45" s="441"/>
      <c r="AA45" s="441"/>
      <c r="AB45" s="441"/>
      <c r="AC45" s="441"/>
      <c r="AD45" s="441"/>
    </row>
    <row r="46" spans="1:30" ht="12.75" customHeight="1" x14ac:dyDescent="0.25">
      <c r="A46" s="441"/>
      <c r="B46" s="1310"/>
      <c r="C46" s="634" t="s">
        <v>330</v>
      </c>
      <c r="D46" s="660">
        <v>1539</v>
      </c>
      <c r="E46" s="660">
        <v>5758</v>
      </c>
      <c r="F46" s="660">
        <v>18148</v>
      </c>
      <c r="G46" s="660">
        <v>2699</v>
      </c>
      <c r="H46" s="660">
        <v>13042</v>
      </c>
      <c r="I46" s="660">
        <v>23649</v>
      </c>
      <c r="J46" s="660">
        <v>15196</v>
      </c>
      <c r="K46" s="660">
        <v>34767</v>
      </c>
      <c r="L46" s="660">
        <v>12005</v>
      </c>
      <c r="M46" s="660">
        <v>37784</v>
      </c>
      <c r="N46" s="660">
        <v>26955</v>
      </c>
      <c r="O46" s="660">
        <v>8044</v>
      </c>
      <c r="P46" s="660">
        <v>34514</v>
      </c>
      <c r="Q46" s="660">
        <v>2035</v>
      </c>
      <c r="R46" s="660">
        <v>5718</v>
      </c>
      <c r="S46" s="660">
        <v>267765</v>
      </c>
      <c r="T46" s="660">
        <f t="shared" ref="T46:T48" si="2">SUM(D46:S46)</f>
        <v>509618</v>
      </c>
      <c r="V46" s="441"/>
      <c r="W46" s="441"/>
      <c r="X46" s="441"/>
      <c r="Y46" s="441"/>
      <c r="Z46" s="441"/>
      <c r="AA46" s="441"/>
      <c r="AB46" s="441"/>
      <c r="AC46" s="441"/>
      <c r="AD46" s="441"/>
    </row>
    <row r="47" spans="1:30" ht="12.75" customHeight="1" x14ac:dyDescent="0.25">
      <c r="A47" s="441"/>
      <c r="B47" s="1310"/>
      <c r="C47" s="634" t="s">
        <v>386</v>
      </c>
      <c r="D47" s="660">
        <v>822</v>
      </c>
      <c r="E47" s="660">
        <v>2670</v>
      </c>
      <c r="F47" s="660">
        <v>3023</v>
      </c>
      <c r="G47" s="660">
        <v>2720</v>
      </c>
      <c r="H47" s="660">
        <v>4643</v>
      </c>
      <c r="I47" s="660">
        <v>10626</v>
      </c>
      <c r="J47" s="660">
        <v>2822</v>
      </c>
      <c r="K47" s="660">
        <v>40</v>
      </c>
      <c r="L47" s="660">
        <v>544</v>
      </c>
      <c r="M47" s="660">
        <v>24613</v>
      </c>
      <c r="N47" s="660">
        <v>11803</v>
      </c>
      <c r="O47" s="660">
        <v>322</v>
      </c>
      <c r="P47" s="660">
        <v>885</v>
      </c>
      <c r="Q47" s="660">
        <v>1732</v>
      </c>
      <c r="R47" s="660">
        <v>81</v>
      </c>
      <c r="S47" s="660">
        <v>212576</v>
      </c>
      <c r="T47" s="660">
        <f t="shared" si="2"/>
        <v>279922</v>
      </c>
      <c r="V47" s="441"/>
      <c r="W47" s="441"/>
      <c r="X47" s="441"/>
      <c r="Y47" s="441"/>
      <c r="Z47" s="441"/>
      <c r="AA47" s="441"/>
      <c r="AB47" s="441"/>
      <c r="AC47" s="441"/>
      <c r="AD47" s="441"/>
    </row>
    <row r="48" spans="1:30" ht="12.75" customHeight="1" x14ac:dyDescent="0.25">
      <c r="A48" s="441"/>
      <c r="B48" s="1311"/>
      <c r="C48" s="634" t="s">
        <v>387</v>
      </c>
      <c r="D48" s="660">
        <v>0</v>
      </c>
      <c r="E48" s="660">
        <v>1695</v>
      </c>
      <c r="F48" s="660">
        <v>1901</v>
      </c>
      <c r="G48" s="660">
        <v>1688</v>
      </c>
      <c r="H48" s="660">
        <v>2892</v>
      </c>
      <c r="I48" s="660">
        <v>69837</v>
      </c>
      <c r="J48" s="660">
        <v>9679</v>
      </c>
      <c r="K48" s="660">
        <v>4525</v>
      </c>
      <c r="L48" s="660">
        <v>0</v>
      </c>
      <c r="M48" s="660">
        <v>19009</v>
      </c>
      <c r="N48" s="660">
        <v>18246</v>
      </c>
      <c r="O48" s="660">
        <v>0</v>
      </c>
      <c r="P48" s="660">
        <v>2379</v>
      </c>
      <c r="Q48" s="660">
        <v>0</v>
      </c>
      <c r="R48" s="660">
        <v>83</v>
      </c>
      <c r="S48" s="660">
        <v>105030</v>
      </c>
      <c r="T48" s="660">
        <f t="shared" si="2"/>
        <v>236964</v>
      </c>
      <c r="V48" s="441"/>
      <c r="W48" s="441"/>
      <c r="X48" s="441"/>
      <c r="Y48" s="441"/>
      <c r="Z48" s="441"/>
      <c r="AA48" s="441"/>
      <c r="AB48" s="441"/>
      <c r="AC48" s="441"/>
      <c r="AD48" s="441"/>
    </row>
    <row r="49" spans="1:30" ht="12.75" customHeight="1" x14ac:dyDescent="0.25">
      <c r="A49" s="441"/>
      <c r="B49" s="1309" t="s">
        <v>11</v>
      </c>
      <c r="C49" s="644" t="s">
        <v>385</v>
      </c>
      <c r="D49" s="645">
        <f t="shared" ref="D49:S49" si="3">+D50+D51+D52+D53</f>
        <v>22182</v>
      </c>
      <c r="E49" s="645">
        <f t="shared" si="3"/>
        <v>34335</v>
      </c>
      <c r="F49" s="645">
        <f t="shared" si="3"/>
        <v>66345</v>
      </c>
      <c r="G49" s="645">
        <f t="shared" si="3"/>
        <v>21322</v>
      </c>
      <c r="H49" s="645">
        <f t="shared" si="3"/>
        <v>75114</v>
      </c>
      <c r="I49" s="645">
        <f t="shared" si="3"/>
        <v>228882</v>
      </c>
      <c r="J49" s="645">
        <f t="shared" si="3"/>
        <v>110972</v>
      </c>
      <c r="K49" s="645">
        <f t="shared" si="3"/>
        <v>119354</v>
      </c>
      <c r="L49" s="645">
        <f t="shared" si="3"/>
        <v>39632</v>
      </c>
      <c r="M49" s="645">
        <f t="shared" si="3"/>
        <v>188324</v>
      </c>
      <c r="N49" s="645">
        <f t="shared" si="3"/>
        <v>109531</v>
      </c>
      <c r="O49" s="645">
        <f t="shared" si="3"/>
        <v>33394</v>
      </c>
      <c r="P49" s="645">
        <f t="shared" si="3"/>
        <v>104315</v>
      </c>
      <c r="Q49" s="645">
        <f t="shared" si="3"/>
        <v>7443</v>
      </c>
      <c r="R49" s="645">
        <f t="shared" si="3"/>
        <v>25833</v>
      </c>
      <c r="S49" s="645">
        <f t="shared" si="3"/>
        <v>1803962</v>
      </c>
      <c r="T49" s="645">
        <f>+T50+T51+T52+T53</f>
        <v>2990940</v>
      </c>
      <c r="V49" s="441"/>
      <c r="W49" s="441"/>
      <c r="X49" s="441"/>
      <c r="Y49" s="441"/>
      <c r="Z49" s="441"/>
      <c r="AA49" s="441"/>
      <c r="AB49" s="441"/>
      <c r="AC49" s="441"/>
      <c r="AD49" s="441"/>
    </row>
    <row r="50" spans="1:30" ht="12.75" customHeight="1" x14ac:dyDescent="0.25">
      <c r="A50" s="441"/>
      <c r="B50" s="1310"/>
      <c r="C50" s="634" t="s">
        <v>329</v>
      </c>
      <c r="D50" s="660">
        <v>19620</v>
      </c>
      <c r="E50" s="660">
        <v>24269</v>
      </c>
      <c r="F50" s="660">
        <v>41280</v>
      </c>
      <c r="G50" s="660">
        <v>12668</v>
      </c>
      <c r="H50" s="660">
        <v>53625</v>
      </c>
      <c r="I50" s="660">
        <v>120324</v>
      </c>
      <c r="J50" s="660">
        <v>83513</v>
      </c>
      <c r="K50" s="660">
        <v>79846</v>
      </c>
      <c r="L50" s="660">
        <v>26984</v>
      </c>
      <c r="M50" s="660">
        <v>111637</v>
      </c>
      <c r="N50" s="660">
        <v>45447</v>
      </c>
      <c r="O50" s="660">
        <v>25205</v>
      </c>
      <c r="P50" s="660">
        <v>66546</v>
      </c>
      <c r="Q50" s="660">
        <v>3773</v>
      </c>
      <c r="R50" s="660">
        <v>19941</v>
      </c>
      <c r="S50" s="660">
        <v>1228423</v>
      </c>
      <c r="T50" s="660">
        <f>SUM(D50:S50)</f>
        <v>1963101</v>
      </c>
      <c r="V50" s="441"/>
      <c r="W50" s="441"/>
      <c r="X50" s="441"/>
      <c r="Y50" s="441"/>
      <c r="Z50" s="441"/>
      <c r="AA50" s="441"/>
      <c r="AB50" s="441"/>
      <c r="AC50" s="441"/>
      <c r="AD50" s="441"/>
    </row>
    <row r="51" spans="1:30" ht="12.75" customHeight="1" x14ac:dyDescent="0.25">
      <c r="A51" s="441"/>
      <c r="B51" s="1310"/>
      <c r="C51" s="634" t="s">
        <v>330</v>
      </c>
      <c r="D51" s="660">
        <v>1503</v>
      </c>
      <c r="E51" s="660">
        <v>5580</v>
      </c>
      <c r="F51" s="660">
        <v>18444</v>
      </c>
      <c r="G51" s="660">
        <v>2699</v>
      </c>
      <c r="H51" s="660">
        <v>14237</v>
      </c>
      <c r="I51" s="660">
        <v>24055</v>
      </c>
      <c r="J51" s="660">
        <v>15068</v>
      </c>
      <c r="K51" s="660">
        <v>34804</v>
      </c>
      <c r="L51" s="660">
        <v>12161</v>
      </c>
      <c r="M51" s="660">
        <v>36835</v>
      </c>
      <c r="N51" s="660">
        <v>28308</v>
      </c>
      <c r="O51" s="660">
        <v>7987</v>
      </c>
      <c r="P51" s="660">
        <v>34659</v>
      </c>
      <c r="Q51" s="660">
        <v>2042</v>
      </c>
      <c r="R51" s="660">
        <v>5744</v>
      </c>
      <c r="S51" s="660">
        <v>266332</v>
      </c>
      <c r="T51" s="660">
        <f t="shared" ref="T51:T53" si="4">SUM(D51:S51)</f>
        <v>510458</v>
      </c>
      <c r="V51" s="441"/>
      <c r="W51" s="441"/>
      <c r="X51" s="441"/>
      <c r="Y51" s="441"/>
      <c r="Z51" s="441"/>
      <c r="AA51" s="441"/>
      <c r="AB51" s="441"/>
      <c r="AC51" s="441"/>
      <c r="AD51" s="441"/>
    </row>
    <row r="52" spans="1:30" ht="12.75" customHeight="1" x14ac:dyDescent="0.25">
      <c r="A52" s="441"/>
      <c r="B52" s="1310"/>
      <c r="C52" s="634" t="s">
        <v>386</v>
      </c>
      <c r="D52" s="660">
        <v>1059</v>
      </c>
      <c r="E52" s="660">
        <v>2947</v>
      </c>
      <c r="F52" s="660">
        <v>4737</v>
      </c>
      <c r="G52" s="660">
        <v>4283</v>
      </c>
      <c r="H52" s="660">
        <v>4396</v>
      </c>
      <c r="I52" s="660">
        <v>13487</v>
      </c>
      <c r="J52" s="660">
        <v>2695</v>
      </c>
      <c r="K52" s="660">
        <v>100</v>
      </c>
      <c r="L52" s="660">
        <v>487</v>
      </c>
      <c r="M52" s="660">
        <v>20839</v>
      </c>
      <c r="N52" s="660">
        <v>17736</v>
      </c>
      <c r="O52" s="660">
        <v>202</v>
      </c>
      <c r="P52" s="660">
        <v>669</v>
      </c>
      <c r="Q52" s="660">
        <v>1628</v>
      </c>
      <c r="R52" s="660">
        <v>62</v>
      </c>
      <c r="S52" s="660">
        <v>205231</v>
      </c>
      <c r="T52" s="660">
        <f t="shared" si="4"/>
        <v>280558</v>
      </c>
      <c r="V52" s="441"/>
      <c r="W52" s="441"/>
      <c r="X52" s="441"/>
      <c r="Y52" s="441"/>
      <c r="Z52" s="441"/>
      <c r="AA52" s="441"/>
      <c r="AB52" s="441"/>
      <c r="AC52" s="441"/>
      <c r="AD52" s="441"/>
    </row>
    <row r="53" spans="1:30" ht="12.75" customHeight="1" x14ac:dyDescent="0.25">
      <c r="A53" s="441"/>
      <c r="B53" s="1311"/>
      <c r="C53" s="634" t="s">
        <v>387</v>
      </c>
      <c r="D53" s="660">
        <v>0</v>
      </c>
      <c r="E53" s="660">
        <v>1539</v>
      </c>
      <c r="F53" s="660">
        <v>1884</v>
      </c>
      <c r="G53" s="660">
        <v>1672</v>
      </c>
      <c r="H53" s="660">
        <v>2856</v>
      </c>
      <c r="I53" s="660">
        <v>71016</v>
      </c>
      <c r="J53" s="660">
        <v>9696</v>
      </c>
      <c r="K53" s="660">
        <v>4604</v>
      </c>
      <c r="L53" s="660">
        <v>0</v>
      </c>
      <c r="M53" s="660">
        <v>19013</v>
      </c>
      <c r="N53" s="660">
        <v>18040</v>
      </c>
      <c r="O53" s="660">
        <v>0</v>
      </c>
      <c r="P53" s="660">
        <v>2441</v>
      </c>
      <c r="Q53" s="660">
        <v>0</v>
      </c>
      <c r="R53" s="660">
        <v>86</v>
      </c>
      <c r="S53" s="660">
        <v>103976</v>
      </c>
      <c r="T53" s="660">
        <f t="shared" si="4"/>
        <v>236823</v>
      </c>
      <c r="V53" s="441"/>
      <c r="W53" s="441"/>
      <c r="X53" s="441"/>
      <c r="Y53" s="441"/>
      <c r="Z53" s="441"/>
      <c r="AA53" s="441"/>
      <c r="AB53" s="441"/>
      <c r="AC53" s="441"/>
      <c r="AD53" s="441"/>
    </row>
    <row r="54" spans="1:30" ht="12.75" customHeight="1" x14ac:dyDescent="0.25">
      <c r="A54" s="441"/>
      <c r="B54" s="1309" t="s">
        <v>12</v>
      </c>
      <c r="C54" s="644" t="s">
        <v>385</v>
      </c>
      <c r="D54" s="645">
        <f t="shared" ref="D54:S54" si="5">+D55+D56+D57+D58</f>
        <v>18717</v>
      </c>
      <c r="E54" s="645">
        <f t="shared" si="5"/>
        <v>34574</v>
      </c>
      <c r="F54" s="645">
        <f t="shared" si="5"/>
        <v>65787</v>
      </c>
      <c r="G54" s="645">
        <f t="shared" si="5"/>
        <v>22330</v>
      </c>
      <c r="H54" s="645">
        <f t="shared" si="5"/>
        <v>76433</v>
      </c>
      <c r="I54" s="645">
        <f t="shared" si="5"/>
        <v>224333</v>
      </c>
      <c r="J54" s="645">
        <f t="shared" si="5"/>
        <v>110647</v>
      </c>
      <c r="K54" s="645">
        <f t="shared" si="5"/>
        <v>121429</v>
      </c>
      <c r="L54" s="645">
        <f t="shared" si="5"/>
        <v>40274</v>
      </c>
      <c r="M54" s="645">
        <f t="shared" si="5"/>
        <v>189126</v>
      </c>
      <c r="N54" s="645">
        <f t="shared" si="5"/>
        <v>104718</v>
      </c>
      <c r="O54" s="645">
        <f t="shared" si="5"/>
        <v>33389</v>
      </c>
      <c r="P54" s="645">
        <f t="shared" si="5"/>
        <v>105285</v>
      </c>
      <c r="Q54" s="645">
        <f t="shared" si="5"/>
        <v>7697</v>
      </c>
      <c r="R54" s="645">
        <f t="shared" si="5"/>
        <v>25642</v>
      </c>
      <c r="S54" s="645">
        <f t="shared" si="5"/>
        <v>1812614</v>
      </c>
      <c r="T54" s="645">
        <f>+T55+T56+T57+T58</f>
        <v>2992995</v>
      </c>
      <c r="V54" s="441"/>
      <c r="W54" s="441"/>
      <c r="X54" s="441"/>
      <c r="Y54" s="441"/>
      <c r="Z54" s="441"/>
      <c r="AA54" s="441"/>
      <c r="AB54" s="441"/>
      <c r="AC54" s="441"/>
      <c r="AD54" s="441"/>
    </row>
    <row r="55" spans="1:30" ht="12.75" customHeight="1" x14ac:dyDescent="0.25">
      <c r="A55" s="441"/>
      <c r="B55" s="1310"/>
      <c r="C55" s="634" t="s">
        <v>329</v>
      </c>
      <c r="D55" s="660">
        <v>16152</v>
      </c>
      <c r="E55" s="660">
        <v>24181</v>
      </c>
      <c r="F55" s="660">
        <v>41783</v>
      </c>
      <c r="G55" s="660">
        <v>12589</v>
      </c>
      <c r="H55" s="660">
        <v>53832</v>
      </c>
      <c r="I55" s="660">
        <v>116587</v>
      </c>
      <c r="J55" s="660">
        <v>83709</v>
      </c>
      <c r="K55" s="660">
        <v>82675</v>
      </c>
      <c r="L55" s="660">
        <v>27706</v>
      </c>
      <c r="M55" s="660">
        <v>109837</v>
      </c>
      <c r="N55" s="660">
        <v>45768</v>
      </c>
      <c r="O55" s="660">
        <v>25161</v>
      </c>
      <c r="P55" s="660">
        <v>66993</v>
      </c>
      <c r="Q55" s="660">
        <v>4057</v>
      </c>
      <c r="R55" s="660">
        <v>19840</v>
      </c>
      <c r="S55" s="660">
        <v>1237236</v>
      </c>
      <c r="T55" s="660">
        <f>SUM(D55:S55)</f>
        <v>1968106</v>
      </c>
      <c r="V55" s="441"/>
      <c r="W55" s="441"/>
      <c r="X55" s="441"/>
      <c r="Y55" s="441"/>
      <c r="Z55" s="441"/>
      <c r="AA55" s="441"/>
      <c r="AB55" s="441"/>
      <c r="AC55" s="441"/>
      <c r="AD55" s="441"/>
    </row>
    <row r="56" spans="1:30" ht="12.75" customHeight="1" x14ac:dyDescent="0.25">
      <c r="A56" s="441"/>
      <c r="B56" s="1310"/>
      <c r="C56" s="634" t="s">
        <v>330</v>
      </c>
      <c r="D56" s="660">
        <v>1502</v>
      </c>
      <c r="E56" s="660">
        <v>5881</v>
      </c>
      <c r="F56" s="660">
        <v>18404</v>
      </c>
      <c r="G56" s="660">
        <v>2773</v>
      </c>
      <c r="H56" s="660">
        <v>13948</v>
      </c>
      <c r="I56" s="660">
        <v>23780</v>
      </c>
      <c r="J56" s="660">
        <v>14227</v>
      </c>
      <c r="K56" s="660">
        <v>34009</v>
      </c>
      <c r="L56" s="660">
        <v>12024</v>
      </c>
      <c r="M56" s="660">
        <v>36719</v>
      </c>
      <c r="N56" s="660">
        <v>27632</v>
      </c>
      <c r="O56" s="660">
        <v>7920</v>
      </c>
      <c r="P56" s="660">
        <v>35103</v>
      </c>
      <c r="Q56" s="660">
        <v>2312</v>
      </c>
      <c r="R56" s="660">
        <v>5657</v>
      </c>
      <c r="S56" s="660">
        <v>264633</v>
      </c>
      <c r="T56" s="660">
        <f t="shared" ref="T56:T58" si="6">SUM(D56:S56)</f>
        <v>506524</v>
      </c>
      <c r="V56" s="441"/>
      <c r="W56" s="441"/>
      <c r="X56" s="441"/>
      <c r="Y56" s="441"/>
      <c r="Z56" s="441"/>
      <c r="AA56" s="441"/>
      <c r="AB56" s="441"/>
      <c r="AC56" s="441"/>
      <c r="AD56" s="441"/>
    </row>
    <row r="57" spans="1:30" ht="12.75" customHeight="1" x14ac:dyDescent="0.25">
      <c r="A57" s="441"/>
      <c r="B57" s="1310"/>
      <c r="C57" s="634" t="s">
        <v>386</v>
      </c>
      <c r="D57" s="660">
        <v>1063</v>
      </c>
      <c r="E57" s="660">
        <v>3039</v>
      </c>
      <c r="F57" s="660">
        <v>3697</v>
      </c>
      <c r="G57" s="660">
        <v>5282</v>
      </c>
      <c r="H57" s="660">
        <v>5824</v>
      </c>
      <c r="I57" s="660">
        <v>13087</v>
      </c>
      <c r="J57" s="660">
        <v>2973</v>
      </c>
      <c r="K57" s="660">
        <v>143</v>
      </c>
      <c r="L57" s="660">
        <v>544</v>
      </c>
      <c r="M57" s="660">
        <v>24176</v>
      </c>
      <c r="N57" s="660">
        <v>13494</v>
      </c>
      <c r="O57" s="660">
        <v>308</v>
      </c>
      <c r="P57" s="660">
        <v>778</v>
      </c>
      <c r="Q57" s="660">
        <v>1328</v>
      </c>
      <c r="R57" s="660">
        <v>56</v>
      </c>
      <c r="S57" s="660">
        <v>205861</v>
      </c>
      <c r="T57" s="660">
        <f t="shared" si="6"/>
        <v>281653</v>
      </c>
      <c r="V57" s="441"/>
      <c r="W57" s="441"/>
      <c r="X57" s="441"/>
      <c r="Y57" s="441"/>
      <c r="Z57" s="441"/>
      <c r="AA57" s="441"/>
      <c r="AB57" s="441"/>
      <c r="AC57" s="441"/>
      <c r="AD57" s="441"/>
    </row>
    <row r="58" spans="1:30" ht="12.75" customHeight="1" x14ac:dyDescent="0.25">
      <c r="A58" s="441"/>
      <c r="B58" s="1311"/>
      <c r="C58" s="634" t="s">
        <v>387</v>
      </c>
      <c r="D58" s="660">
        <v>0</v>
      </c>
      <c r="E58" s="660">
        <v>1473</v>
      </c>
      <c r="F58" s="660">
        <v>1903</v>
      </c>
      <c r="G58" s="660">
        <v>1686</v>
      </c>
      <c r="H58" s="660">
        <v>2829</v>
      </c>
      <c r="I58" s="660">
        <v>70879</v>
      </c>
      <c r="J58" s="660">
        <v>9738</v>
      </c>
      <c r="K58" s="660">
        <v>4602</v>
      </c>
      <c r="L58" s="660">
        <v>0</v>
      </c>
      <c r="M58" s="660">
        <v>18394</v>
      </c>
      <c r="N58" s="660">
        <v>17824</v>
      </c>
      <c r="O58" s="660">
        <v>0</v>
      </c>
      <c r="P58" s="660">
        <v>2411</v>
      </c>
      <c r="Q58" s="660">
        <v>0</v>
      </c>
      <c r="R58" s="660">
        <v>89</v>
      </c>
      <c r="S58" s="660">
        <v>104884</v>
      </c>
      <c r="T58" s="660">
        <f t="shared" si="6"/>
        <v>236712</v>
      </c>
      <c r="V58" s="441"/>
      <c r="W58" s="441"/>
      <c r="X58" s="441"/>
      <c r="Y58" s="441"/>
      <c r="Z58" s="441"/>
      <c r="AA58" s="441"/>
      <c r="AB58" s="441"/>
      <c r="AC58" s="441"/>
      <c r="AD58" s="441"/>
    </row>
    <row r="59" spans="1:30" ht="12.75" customHeight="1" x14ac:dyDescent="0.25">
      <c r="A59" s="441"/>
      <c r="B59" s="1309" t="s">
        <v>13</v>
      </c>
      <c r="C59" s="644" t="s">
        <v>385</v>
      </c>
      <c r="D59" s="645">
        <f t="shared" ref="D59:S59" si="7">+D60+D61+D62+D63</f>
        <v>19006</v>
      </c>
      <c r="E59" s="645">
        <f t="shared" si="7"/>
        <v>35528</v>
      </c>
      <c r="F59" s="645">
        <f t="shared" si="7"/>
        <v>68269</v>
      </c>
      <c r="G59" s="645">
        <f t="shared" si="7"/>
        <v>20835</v>
      </c>
      <c r="H59" s="645">
        <f t="shared" si="7"/>
        <v>74887</v>
      </c>
      <c r="I59" s="645">
        <f t="shared" si="7"/>
        <v>224250</v>
      </c>
      <c r="J59" s="645">
        <f t="shared" si="7"/>
        <v>112107</v>
      </c>
      <c r="K59" s="645">
        <f t="shared" si="7"/>
        <v>120334</v>
      </c>
      <c r="L59" s="645">
        <f t="shared" si="7"/>
        <v>40729</v>
      </c>
      <c r="M59" s="645">
        <f t="shared" si="7"/>
        <v>189865</v>
      </c>
      <c r="N59" s="645">
        <f t="shared" si="7"/>
        <v>101513</v>
      </c>
      <c r="O59" s="645">
        <f t="shared" si="7"/>
        <v>37386</v>
      </c>
      <c r="P59" s="645">
        <f t="shared" si="7"/>
        <v>106906</v>
      </c>
      <c r="Q59" s="645">
        <f t="shared" si="7"/>
        <v>8678</v>
      </c>
      <c r="R59" s="645">
        <f t="shared" si="7"/>
        <v>25662</v>
      </c>
      <c r="S59" s="645">
        <f t="shared" si="7"/>
        <v>1794325</v>
      </c>
      <c r="T59" s="645">
        <f>+T60+T61+T62+T63</f>
        <v>2980280</v>
      </c>
      <c r="V59" s="441"/>
      <c r="W59" s="441"/>
      <c r="X59" s="441"/>
      <c r="Y59" s="441"/>
      <c r="Z59" s="441"/>
      <c r="AA59" s="441"/>
      <c r="AB59" s="441"/>
      <c r="AC59" s="441"/>
      <c r="AD59" s="441"/>
    </row>
    <row r="60" spans="1:30" ht="12.75" customHeight="1" x14ac:dyDescent="0.25">
      <c r="A60" s="441"/>
      <c r="B60" s="1310"/>
      <c r="C60" s="634" t="s">
        <v>329</v>
      </c>
      <c r="D60" s="660">
        <v>16140</v>
      </c>
      <c r="E60" s="660">
        <v>23712</v>
      </c>
      <c r="F60" s="660">
        <v>43063</v>
      </c>
      <c r="G60" s="660">
        <v>12766</v>
      </c>
      <c r="H60" s="660">
        <v>53637</v>
      </c>
      <c r="I60" s="660">
        <v>118300</v>
      </c>
      <c r="J60" s="660">
        <v>83694</v>
      </c>
      <c r="K60" s="660">
        <v>81562</v>
      </c>
      <c r="L60" s="660">
        <v>28319</v>
      </c>
      <c r="M60" s="660">
        <v>110020</v>
      </c>
      <c r="N60" s="660">
        <v>45264</v>
      </c>
      <c r="O60" s="660">
        <v>25217</v>
      </c>
      <c r="P60" s="660">
        <v>67779</v>
      </c>
      <c r="Q60" s="660">
        <v>4405</v>
      </c>
      <c r="R60" s="660">
        <v>19963</v>
      </c>
      <c r="S60" s="660">
        <v>1231978</v>
      </c>
      <c r="T60" s="660">
        <f>SUM(D60:S60)</f>
        <v>1965819</v>
      </c>
      <c r="V60" s="441"/>
      <c r="W60" s="441"/>
      <c r="X60" s="441"/>
      <c r="Y60" s="441"/>
      <c r="Z60" s="441"/>
      <c r="AA60" s="441"/>
      <c r="AB60" s="441"/>
      <c r="AC60" s="441"/>
      <c r="AD60" s="441"/>
    </row>
    <row r="61" spans="1:30" ht="12.75" customHeight="1" x14ac:dyDescent="0.25">
      <c r="A61" s="441"/>
      <c r="B61" s="1310"/>
      <c r="C61" s="634" t="s">
        <v>330</v>
      </c>
      <c r="D61" s="660">
        <v>1516</v>
      </c>
      <c r="E61" s="660">
        <v>5568</v>
      </c>
      <c r="F61" s="660">
        <v>19082</v>
      </c>
      <c r="G61" s="660">
        <v>2766</v>
      </c>
      <c r="H61" s="660">
        <v>13782</v>
      </c>
      <c r="I61" s="660">
        <v>23408</v>
      </c>
      <c r="J61" s="660">
        <v>14935</v>
      </c>
      <c r="K61" s="660">
        <v>34084</v>
      </c>
      <c r="L61" s="660">
        <v>11918</v>
      </c>
      <c r="M61" s="660">
        <v>37430</v>
      </c>
      <c r="N61" s="660">
        <v>26747</v>
      </c>
      <c r="O61" s="660">
        <v>8213</v>
      </c>
      <c r="P61" s="660">
        <v>35909</v>
      </c>
      <c r="Q61" s="660">
        <v>2137</v>
      </c>
      <c r="R61" s="660">
        <v>5582</v>
      </c>
      <c r="S61" s="660">
        <v>263445</v>
      </c>
      <c r="T61" s="660">
        <f t="shared" ref="T61:T63" si="8">SUM(D61:S61)</f>
        <v>506522</v>
      </c>
      <c r="V61" s="441"/>
      <c r="W61" s="441"/>
      <c r="X61" s="441"/>
      <c r="Y61" s="441"/>
      <c r="Z61" s="441"/>
      <c r="AA61" s="441"/>
      <c r="AB61" s="441"/>
      <c r="AC61" s="441"/>
      <c r="AD61" s="441"/>
    </row>
    <row r="62" spans="1:30" ht="12.75" customHeight="1" x14ac:dyDescent="0.25">
      <c r="A62" s="441"/>
      <c r="B62" s="1310"/>
      <c r="C62" s="634" t="s">
        <v>386</v>
      </c>
      <c r="D62" s="660">
        <v>1350</v>
      </c>
      <c r="E62" s="660">
        <v>4790</v>
      </c>
      <c r="F62" s="660">
        <v>4250</v>
      </c>
      <c r="G62" s="660">
        <v>3670</v>
      </c>
      <c r="H62" s="660">
        <v>4780</v>
      </c>
      <c r="I62" s="660">
        <v>11188</v>
      </c>
      <c r="J62" s="660">
        <v>4244</v>
      </c>
      <c r="K62" s="660">
        <v>156</v>
      </c>
      <c r="L62" s="660">
        <v>492</v>
      </c>
      <c r="M62" s="660">
        <v>25562</v>
      </c>
      <c r="N62" s="660">
        <v>11722</v>
      </c>
      <c r="O62" s="660">
        <v>3956</v>
      </c>
      <c r="P62" s="660">
        <v>854</v>
      </c>
      <c r="Q62" s="660">
        <v>2136</v>
      </c>
      <c r="R62" s="660">
        <v>31</v>
      </c>
      <c r="S62" s="660">
        <v>194866</v>
      </c>
      <c r="T62" s="660">
        <f t="shared" si="8"/>
        <v>274047</v>
      </c>
      <c r="V62" s="441"/>
      <c r="W62" s="441"/>
      <c r="X62" s="441"/>
      <c r="Y62" s="441"/>
      <c r="Z62" s="441"/>
      <c r="AA62" s="441"/>
      <c r="AB62" s="441"/>
      <c r="AC62" s="441"/>
      <c r="AD62" s="441"/>
    </row>
    <row r="63" spans="1:30" ht="12.75" customHeight="1" x14ac:dyDescent="0.25">
      <c r="A63" s="441"/>
      <c r="B63" s="1311"/>
      <c r="C63" s="634" t="s">
        <v>387</v>
      </c>
      <c r="D63" s="660">
        <v>0</v>
      </c>
      <c r="E63" s="660">
        <v>1458</v>
      </c>
      <c r="F63" s="660">
        <v>1874</v>
      </c>
      <c r="G63" s="660">
        <v>1633</v>
      </c>
      <c r="H63" s="660">
        <v>2688</v>
      </c>
      <c r="I63" s="660">
        <v>71354</v>
      </c>
      <c r="J63" s="660">
        <v>9234</v>
      </c>
      <c r="K63" s="660">
        <v>4532</v>
      </c>
      <c r="L63" s="660">
        <v>0</v>
      </c>
      <c r="M63" s="660">
        <v>16853</v>
      </c>
      <c r="N63" s="660">
        <v>17780</v>
      </c>
      <c r="O63" s="660">
        <v>0</v>
      </c>
      <c r="P63" s="660">
        <v>2364</v>
      </c>
      <c r="Q63" s="660">
        <v>0</v>
      </c>
      <c r="R63" s="660">
        <v>86</v>
      </c>
      <c r="S63" s="660">
        <v>104036</v>
      </c>
      <c r="T63" s="660">
        <f t="shared" si="8"/>
        <v>233892</v>
      </c>
      <c r="V63" s="441"/>
      <c r="W63" s="441"/>
      <c r="X63" s="441"/>
      <c r="Y63" s="441"/>
      <c r="Z63" s="441"/>
      <c r="AA63" s="441"/>
      <c r="AB63" s="441"/>
      <c r="AC63" s="441"/>
      <c r="AD63" s="441"/>
    </row>
    <row r="64" spans="1:30" ht="12.75" customHeight="1" x14ac:dyDescent="0.25">
      <c r="A64" s="441"/>
      <c r="B64" s="1309" t="s">
        <v>14</v>
      </c>
      <c r="C64" s="644" t="s">
        <v>385</v>
      </c>
      <c r="D64" s="645">
        <f t="shared" ref="D64:S64" si="9">+D65+D66+D67+D68</f>
        <v>19833</v>
      </c>
      <c r="E64" s="645">
        <f t="shared" si="9"/>
        <v>37805</v>
      </c>
      <c r="F64" s="645">
        <f t="shared" si="9"/>
        <v>69724</v>
      </c>
      <c r="G64" s="645">
        <f t="shared" si="9"/>
        <v>21239</v>
      </c>
      <c r="H64" s="645">
        <f t="shared" si="9"/>
        <v>78462</v>
      </c>
      <c r="I64" s="645">
        <f t="shared" si="9"/>
        <v>224731</v>
      </c>
      <c r="J64" s="645">
        <f t="shared" si="9"/>
        <v>106860</v>
      </c>
      <c r="K64" s="645">
        <f t="shared" si="9"/>
        <v>114699</v>
      </c>
      <c r="L64" s="645">
        <f t="shared" si="9"/>
        <v>40346</v>
      </c>
      <c r="M64" s="645">
        <f t="shared" si="9"/>
        <v>190717</v>
      </c>
      <c r="N64" s="645">
        <f t="shared" si="9"/>
        <v>101313</v>
      </c>
      <c r="O64" s="645">
        <f t="shared" si="9"/>
        <v>35351</v>
      </c>
      <c r="P64" s="645">
        <f t="shared" si="9"/>
        <v>107514</v>
      </c>
      <c r="Q64" s="645">
        <f t="shared" si="9"/>
        <v>8236</v>
      </c>
      <c r="R64" s="645">
        <f t="shared" si="9"/>
        <v>25875</v>
      </c>
      <c r="S64" s="645">
        <f t="shared" si="9"/>
        <v>1786878</v>
      </c>
      <c r="T64" s="645">
        <f>+T65+T66+T67+T68</f>
        <v>2969583</v>
      </c>
      <c r="V64" s="441"/>
      <c r="W64" s="441"/>
      <c r="X64" s="441"/>
      <c r="Y64" s="441"/>
      <c r="Z64" s="441"/>
      <c r="AA64" s="441"/>
      <c r="AB64" s="441"/>
      <c r="AC64" s="441"/>
      <c r="AD64" s="441"/>
    </row>
    <row r="65" spans="1:30" ht="12.75" customHeight="1" x14ac:dyDescent="0.25">
      <c r="A65" s="441"/>
      <c r="B65" s="1310"/>
      <c r="C65" s="634" t="s">
        <v>329</v>
      </c>
      <c r="D65" s="660">
        <v>17035</v>
      </c>
      <c r="E65" s="660">
        <v>23669</v>
      </c>
      <c r="F65" s="660">
        <v>41612</v>
      </c>
      <c r="G65" s="660">
        <v>12850</v>
      </c>
      <c r="H65" s="660">
        <v>54468</v>
      </c>
      <c r="I65" s="660">
        <v>118895</v>
      </c>
      <c r="J65" s="660">
        <v>80289</v>
      </c>
      <c r="K65" s="660">
        <v>77302</v>
      </c>
      <c r="L65" s="660">
        <v>28027</v>
      </c>
      <c r="M65" s="660">
        <v>109521</v>
      </c>
      <c r="N65" s="660">
        <v>45357</v>
      </c>
      <c r="O65" s="660">
        <v>25394</v>
      </c>
      <c r="P65" s="660">
        <v>68392</v>
      </c>
      <c r="Q65" s="660">
        <v>3937</v>
      </c>
      <c r="R65" s="660">
        <v>20356</v>
      </c>
      <c r="S65" s="660">
        <v>1228903</v>
      </c>
      <c r="T65" s="660">
        <f>SUM(D65:S65)</f>
        <v>1956007</v>
      </c>
      <c r="V65" s="661"/>
      <c r="W65" s="441"/>
      <c r="X65" s="661"/>
      <c r="Y65" s="441"/>
      <c r="Z65" s="441"/>
      <c r="AA65" s="441"/>
      <c r="AB65" s="441"/>
      <c r="AC65" s="441"/>
      <c r="AD65" s="661"/>
    </row>
    <row r="66" spans="1:30" ht="12.75" customHeight="1" x14ac:dyDescent="0.25">
      <c r="A66" s="441"/>
      <c r="B66" s="1310"/>
      <c r="C66" s="634" t="s">
        <v>330</v>
      </c>
      <c r="D66" s="660">
        <v>1501</v>
      </c>
      <c r="E66" s="660">
        <v>5553</v>
      </c>
      <c r="F66" s="660">
        <v>19270</v>
      </c>
      <c r="G66" s="660">
        <v>2711</v>
      </c>
      <c r="H66" s="660">
        <v>15314</v>
      </c>
      <c r="I66" s="660">
        <v>23111</v>
      </c>
      <c r="J66" s="660">
        <v>14446</v>
      </c>
      <c r="K66" s="660">
        <v>32710</v>
      </c>
      <c r="L66" s="660">
        <v>11628</v>
      </c>
      <c r="M66" s="660">
        <v>37630</v>
      </c>
      <c r="N66" s="660">
        <v>26522</v>
      </c>
      <c r="O66" s="660">
        <v>8282</v>
      </c>
      <c r="P66" s="660">
        <v>35950</v>
      </c>
      <c r="Q66" s="660">
        <v>2455</v>
      </c>
      <c r="R66" s="660">
        <v>5400</v>
      </c>
      <c r="S66" s="660">
        <v>261412</v>
      </c>
      <c r="T66" s="660">
        <f t="shared" ref="T66:T68" si="10">SUM(D66:S66)</f>
        <v>503895</v>
      </c>
      <c r="V66" s="661"/>
      <c r="W66" s="441"/>
      <c r="X66" s="441"/>
      <c r="Y66" s="441"/>
      <c r="Z66" s="441"/>
      <c r="AA66" s="441"/>
      <c r="AB66" s="441"/>
      <c r="AC66" s="441"/>
      <c r="AD66" s="441"/>
    </row>
    <row r="67" spans="1:30" ht="12.75" customHeight="1" x14ac:dyDescent="0.25">
      <c r="A67" s="441"/>
      <c r="B67" s="1310"/>
      <c r="C67" s="634" t="s">
        <v>386</v>
      </c>
      <c r="D67" s="660">
        <v>1297</v>
      </c>
      <c r="E67" s="660">
        <v>6399</v>
      </c>
      <c r="F67" s="660">
        <v>6988</v>
      </c>
      <c r="G67" s="660">
        <v>4127</v>
      </c>
      <c r="H67" s="660">
        <v>5892</v>
      </c>
      <c r="I67" s="660">
        <v>13029</v>
      </c>
      <c r="J67" s="660">
        <v>2807</v>
      </c>
      <c r="K67" s="660">
        <v>218</v>
      </c>
      <c r="L67" s="660">
        <v>691</v>
      </c>
      <c r="M67" s="660">
        <v>26158</v>
      </c>
      <c r="N67" s="660">
        <v>12098</v>
      </c>
      <c r="O67" s="660">
        <v>1675</v>
      </c>
      <c r="P67" s="660">
        <v>824</v>
      </c>
      <c r="Q67" s="660">
        <v>1844</v>
      </c>
      <c r="R67" s="660">
        <v>33</v>
      </c>
      <c r="S67" s="660">
        <v>190721</v>
      </c>
      <c r="T67" s="660">
        <f t="shared" si="10"/>
        <v>274801</v>
      </c>
      <c r="V67" s="661"/>
      <c r="W67" s="441"/>
      <c r="X67" s="441"/>
      <c r="Y67" s="441"/>
      <c r="Z67" s="441"/>
      <c r="AA67" s="441"/>
      <c r="AB67" s="441"/>
      <c r="AC67" s="441"/>
      <c r="AD67" s="441"/>
    </row>
    <row r="68" spans="1:30" ht="12.75" customHeight="1" x14ac:dyDescent="0.25">
      <c r="A68" s="441"/>
      <c r="B68" s="1311"/>
      <c r="C68" s="634" t="s">
        <v>387</v>
      </c>
      <c r="D68" s="660">
        <v>0</v>
      </c>
      <c r="E68" s="660">
        <v>2184</v>
      </c>
      <c r="F68" s="660">
        <v>1854</v>
      </c>
      <c r="G68" s="660">
        <v>1551</v>
      </c>
      <c r="H68" s="660">
        <v>2788</v>
      </c>
      <c r="I68" s="660">
        <v>69696</v>
      </c>
      <c r="J68" s="660">
        <v>9318</v>
      </c>
      <c r="K68" s="660">
        <v>4469</v>
      </c>
      <c r="L68" s="660">
        <v>0</v>
      </c>
      <c r="M68" s="660">
        <v>17408</v>
      </c>
      <c r="N68" s="660">
        <v>17336</v>
      </c>
      <c r="O68" s="660">
        <v>0</v>
      </c>
      <c r="P68" s="660">
        <v>2348</v>
      </c>
      <c r="Q68" s="660">
        <v>0</v>
      </c>
      <c r="R68" s="660">
        <v>86</v>
      </c>
      <c r="S68" s="660">
        <v>105842</v>
      </c>
      <c r="T68" s="660">
        <f t="shared" si="10"/>
        <v>234880</v>
      </c>
      <c r="V68" s="661"/>
      <c r="W68" s="441"/>
      <c r="X68" s="441"/>
      <c r="Y68" s="441"/>
      <c r="Z68" s="441"/>
      <c r="AA68" s="441"/>
      <c r="AB68" s="441"/>
      <c r="AC68" s="441"/>
      <c r="AD68" s="441"/>
    </row>
    <row r="69" spans="1:30" ht="12.75" customHeight="1" x14ac:dyDescent="0.25">
      <c r="A69" s="441"/>
      <c r="B69" s="1309" t="s">
        <v>15</v>
      </c>
      <c r="C69" s="644" t="s">
        <v>385</v>
      </c>
      <c r="D69" s="645">
        <f t="shared" ref="D69:S69" si="11">+D70+D71+D72+D73</f>
        <v>19186</v>
      </c>
      <c r="E69" s="645">
        <f t="shared" si="11"/>
        <v>36252</v>
      </c>
      <c r="F69" s="645">
        <f t="shared" si="11"/>
        <v>66350</v>
      </c>
      <c r="G69" s="645">
        <f t="shared" si="11"/>
        <v>21414</v>
      </c>
      <c r="H69" s="645">
        <f t="shared" si="11"/>
        <v>78506</v>
      </c>
      <c r="I69" s="645">
        <f t="shared" si="11"/>
        <v>222892</v>
      </c>
      <c r="J69" s="645">
        <f t="shared" si="11"/>
        <v>110347</v>
      </c>
      <c r="K69" s="645">
        <f t="shared" si="11"/>
        <v>121014</v>
      </c>
      <c r="L69" s="645">
        <f t="shared" si="11"/>
        <v>41812</v>
      </c>
      <c r="M69" s="645">
        <f t="shared" si="11"/>
        <v>194597</v>
      </c>
      <c r="N69" s="645">
        <f t="shared" si="11"/>
        <v>103822</v>
      </c>
      <c r="O69" s="645">
        <f t="shared" si="11"/>
        <v>33469</v>
      </c>
      <c r="P69" s="645">
        <f t="shared" si="11"/>
        <v>109965</v>
      </c>
      <c r="Q69" s="645">
        <f t="shared" si="11"/>
        <v>8629</v>
      </c>
      <c r="R69" s="645">
        <f t="shared" si="11"/>
        <v>26099</v>
      </c>
      <c r="S69" s="645">
        <f t="shared" si="11"/>
        <v>1789898</v>
      </c>
      <c r="T69" s="645">
        <f>+T70+T71+T72+T73</f>
        <v>2984252</v>
      </c>
      <c r="V69" s="441"/>
      <c r="W69" s="441"/>
      <c r="X69" s="441"/>
      <c r="Y69" s="441"/>
      <c r="Z69" s="441"/>
      <c r="AA69" s="441"/>
      <c r="AB69" s="441"/>
      <c r="AC69" s="441"/>
      <c r="AD69" s="441"/>
    </row>
    <row r="70" spans="1:30" ht="12.75" customHeight="1" x14ac:dyDescent="0.25">
      <c r="A70" s="441"/>
      <c r="B70" s="1310"/>
      <c r="C70" s="634" t="s">
        <v>329</v>
      </c>
      <c r="D70" s="660">
        <v>16047</v>
      </c>
      <c r="E70" s="660">
        <v>24318</v>
      </c>
      <c r="F70" s="660">
        <v>41110</v>
      </c>
      <c r="G70" s="660">
        <v>13002</v>
      </c>
      <c r="H70" s="660">
        <v>54000</v>
      </c>
      <c r="I70" s="660">
        <v>118409</v>
      </c>
      <c r="J70" s="660">
        <v>82358</v>
      </c>
      <c r="K70" s="660">
        <v>82272</v>
      </c>
      <c r="L70" s="660">
        <v>28785</v>
      </c>
      <c r="M70" s="660">
        <v>111183</v>
      </c>
      <c r="N70" s="660">
        <v>44014</v>
      </c>
      <c r="O70" s="660">
        <v>24950</v>
      </c>
      <c r="P70" s="660">
        <v>70716</v>
      </c>
      <c r="Q70" s="660">
        <v>4127</v>
      </c>
      <c r="R70" s="660">
        <v>20455</v>
      </c>
      <c r="S70" s="660">
        <v>1229708</v>
      </c>
      <c r="T70" s="660">
        <f>SUM(D70:S70)</f>
        <v>1965454</v>
      </c>
      <c r="V70" s="441"/>
      <c r="W70" s="441"/>
      <c r="X70" s="441"/>
      <c r="Y70" s="441"/>
      <c r="Z70" s="441"/>
      <c r="AA70" s="441"/>
      <c r="AB70" s="441"/>
      <c r="AC70" s="441"/>
      <c r="AD70" s="441"/>
    </row>
    <row r="71" spans="1:30" ht="12.75" customHeight="1" x14ac:dyDescent="0.25">
      <c r="A71" s="441"/>
      <c r="B71" s="1310"/>
      <c r="C71" s="634" t="s">
        <v>330</v>
      </c>
      <c r="D71" s="660">
        <v>1513</v>
      </c>
      <c r="E71" s="660">
        <v>5676</v>
      </c>
      <c r="F71" s="660">
        <v>19574</v>
      </c>
      <c r="G71" s="660">
        <v>2841</v>
      </c>
      <c r="H71" s="660">
        <v>14785</v>
      </c>
      <c r="I71" s="660">
        <v>23478</v>
      </c>
      <c r="J71" s="660">
        <v>14012</v>
      </c>
      <c r="K71" s="660">
        <v>33962</v>
      </c>
      <c r="L71" s="660">
        <v>12579</v>
      </c>
      <c r="M71" s="660">
        <v>38065</v>
      </c>
      <c r="N71" s="660">
        <v>26667</v>
      </c>
      <c r="O71" s="660">
        <v>8116</v>
      </c>
      <c r="P71" s="660">
        <v>36176</v>
      </c>
      <c r="Q71" s="660">
        <v>2216</v>
      </c>
      <c r="R71" s="660">
        <v>5450</v>
      </c>
      <c r="S71" s="660">
        <v>265200</v>
      </c>
      <c r="T71" s="660">
        <f t="shared" ref="T71:T73" si="12">SUM(D71:S71)</f>
        <v>510310</v>
      </c>
      <c r="V71" s="661"/>
      <c r="W71" s="441"/>
      <c r="X71" s="441"/>
      <c r="Y71" s="441"/>
      <c r="Z71" s="441"/>
      <c r="AA71" s="441"/>
      <c r="AB71" s="441"/>
      <c r="AC71" s="441"/>
      <c r="AD71" s="441"/>
    </row>
    <row r="72" spans="1:30" ht="12.75" customHeight="1" x14ac:dyDescent="0.25">
      <c r="A72" s="441"/>
      <c r="B72" s="1310"/>
      <c r="C72" s="634" t="s">
        <v>386</v>
      </c>
      <c r="D72" s="660">
        <v>1626</v>
      </c>
      <c r="E72" s="660">
        <v>4023</v>
      </c>
      <c r="F72" s="660">
        <v>3920</v>
      </c>
      <c r="G72" s="660">
        <v>4016</v>
      </c>
      <c r="H72" s="660">
        <v>6944</v>
      </c>
      <c r="I72" s="660">
        <v>11096</v>
      </c>
      <c r="J72" s="660">
        <v>4473</v>
      </c>
      <c r="K72" s="660">
        <v>218</v>
      </c>
      <c r="L72" s="660">
        <v>448</v>
      </c>
      <c r="M72" s="660">
        <v>27826</v>
      </c>
      <c r="N72" s="660">
        <v>15593</v>
      </c>
      <c r="O72" s="660">
        <v>403</v>
      </c>
      <c r="P72" s="660">
        <v>726</v>
      </c>
      <c r="Q72" s="660">
        <v>2286</v>
      </c>
      <c r="R72" s="660">
        <v>103</v>
      </c>
      <c r="S72" s="660">
        <v>189494</v>
      </c>
      <c r="T72" s="660">
        <f t="shared" si="12"/>
        <v>273195</v>
      </c>
      <c r="V72" s="661"/>
      <c r="W72" s="441"/>
      <c r="X72" s="441"/>
      <c r="Y72" s="441"/>
      <c r="Z72" s="441"/>
      <c r="AA72" s="441"/>
      <c r="AB72" s="441"/>
      <c r="AC72" s="441"/>
      <c r="AD72" s="441"/>
    </row>
    <row r="73" spans="1:30" ht="12.75" customHeight="1" x14ac:dyDescent="0.25">
      <c r="A73" s="441"/>
      <c r="B73" s="1311"/>
      <c r="C73" s="634" t="s">
        <v>387</v>
      </c>
      <c r="D73" s="660">
        <v>0</v>
      </c>
      <c r="E73" s="660">
        <v>2235</v>
      </c>
      <c r="F73" s="660">
        <v>1746</v>
      </c>
      <c r="G73" s="660">
        <v>1555</v>
      </c>
      <c r="H73" s="660">
        <v>2777</v>
      </c>
      <c r="I73" s="660">
        <v>69909</v>
      </c>
      <c r="J73" s="660">
        <v>9504</v>
      </c>
      <c r="K73" s="660">
        <v>4562</v>
      </c>
      <c r="L73" s="660">
        <v>0</v>
      </c>
      <c r="M73" s="660">
        <v>17523</v>
      </c>
      <c r="N73" s="660">
        <v>17548</v>
      </c>
      <c r="O73" s="660">
        <v>0</v>
      </c>
      <c r="P73" s="660">
        <v>2347</v>
      </c>
      <c r="Q73" s="660">
        <v>0</v>
      </c>
      <c r="R73" s="660">
        <v>91</v>
      </c>
      <c r="S73" s="660">
        <v>105496</v>
      </c>
      <c r="T73" s="660">
        <f t="shared" si="12"/>
        <v>235293</v>
      </c>
      <c r="V73" s="661"/>
      <c r="W73" s="441"/>
      <c r="X73" s="441"/>
      <c r="Y73" s="441"/>
      <c r="Z73" s="441"/>
      <c r="AA73" s="441"/>
      <c r="AB73" s="441"/>
      <c r="AC73" s="441"/>
      <c r="AD73" s="441"/>
    </row>
    <row r="74" spans="1:30" ht="12.75" customHeight="1" x14ac:dyDescent="0.25">
      <c r="A74" s="441"/>
      <c r="B74" s="1309" t="s">
        <v>16</v>
      </c>
      <c r="C74" s="644" t="s">
        <v>385</v>
      </c>
      <c r="D74" s="645">
        <f t="shared" ref="D74:S74" si="13">+D75+D76+D77+D78</f>
        <v>19147</v>
      </c>
      <c r="E74" s="645">
        <f t="shared" si="13"/>
        <v>33448</v>
      </c>
      <c r="F74" s="645">
        <f t="shared" si="13"/>
        <v>64674</v>
      </c>
      <c r="G74" s="645">
        <f t="shared" si="13"/>
        <v>21169</v>
      </c>
      <c r="H74" s="645">
        <f t="shared" si="13"/>
        <v>78499</v>
      </c>
      <c r="I74" s="645">
        <f t="shared" si="13"/>
        <v>223521</v>
      </c>
      <c r="J74" s="645">
        <f t="shared" si="13"/>
        <v>123893</v>
      </c>
      <c r="K74" s="645">
        <f t="shared" si="13"/>
        <v>146637</v>
      </c>
      <c r="L74" s="645">
        <f t="shared" si="13"/>
        <v>45080</v>
      </c>
      <c r="M74" s="645">
        <f t="shared" si="13"/>
        <v>198364</v>
      </c>
      <c r="N74" s="645">
        <f t="shared" si="13"/>
        <v>103997</v>
      </c>
      <c r="O74" s="645">
        <f t="shared" si="13"/>
        <v>34208</v>
      </c>
      <c r="P74" s="645">
        <f t="shared" si="13"/>
        <v>111872</v>
      </c>
      <c r="Q74" s="645">
        <f t="shared" si="13"/>
        <v>8537</v>
      </c>
      <c r="R74" s="645">
        <f t="shared" si="13"/>
        <v>26134</v>
      </c>
      <c r="S74" s="645">
        <f t="shared" si="13"/>
        <v>1823588</v>
      </c>
      <c r="T74" s="645">
        <f>+T75+T76+T77+T78</f>
        <v>3062768</v>
      </c>
      <c r="V74" s="661"/>
      <c r="W74" s="441"/>
      <c r="X74" s="441"/>
      <c r="Y74" s="441"/>
      <c r="Z74" s="441"/>
      <c r="AA74" s="441"/>
      <c r="AB74" s="441"/>
      <c r="AC74" s="441"/>
      <c r="AD74" s="441"/>
    </row>
    <row r="75" spans="1:30" ht="12.75" customHeight="1" x14ac:dyDescent="0.25">
      <c r="A75" s="441"/>
      <c r="B75" s="1310"/>
      <c r="C75" s="634" t="s">
        <v>329</v>
      </c>
      <c r="D75" s="660">
        <v>16375</v>
      </c>
      <c r="E75" s="660">
        <v>22732</v>
      </c>
      <c r="F75" s="660">
        <v>40560</v>
      </c>
      <c r="G75" s="660">
        <v>13129</v>
      </c>
      <c r="H75" s="660">
        <v>53844</v>
      </c>
      <c r="I75" s="660">
        <v>119684</v>
      </c>
      <c r="J75" s="660">
        <v>96209</v>
      </c>
      <c r="K75" s="660">
        <v>102980</v>
      </c>
      <c r="L75" s="662">
        <v>30365</v>
      </c>
      <c r="M75" s="660">
        <v>117608</v>
      </c>
      <c r="N75" s="660">
        <v>45966</v>
      </c>
      <c r="O75" s="660">
        <v>25067</v>
      </c>
      <c r="P75" s="660">
        <v>71709</v>
      </c>
      <c r="Q75" s="660">
        <v>4233</v>
      </c>
      <c r="R75" s="662">
        <v>20620</v>
      </c>
      <c r="S75" s="660">
        <v>1250437</v>
      </c>
      <c r="T75" s="660">
        <f>SUM(D75:S75)</f>
        <v>2031518</v>
      </c>
      <c r="V75" s="661"/>
      <c r="W75" s="441"/>
      <c r="X75" s="441"/>
      <c r="Y75" s="441"/>
      <c r="Z75" s="441"/>
      <c r="AA75" s="441"/>
      <c r="AB75" s="441"/>
      <c r="AC75" s="441"/>
      <c r="AD75" s="441"/>
    </row>
    <row r="76" spans="1:30" ht="12.75" customHeight="1" x14ac:dyDescent="0.25">
      <c r="A76" s="441"/>
      <c r="B76" s="1310"/>
      <c r="C76" s="634" t="s">
        <v>330</v>
      </c>
      <c r="D76" s="660">
        <v>1572</v>
      </c>
      <c r="E76" s="660">
        <v>5480</v>
      </c>
      <c r="F76" s="660">
        <v>18663</v>
      </c>
      <c r="G76" s="660">
        <v>2889</v>
      </c>
      <c r="H76" s="660">
        <v>14449</v>
      </c>
      <c r="I76" s="660">
        <v>23112</v>
      </c>
      <c r="J76" s="660">
        <v>15079</v>
      </c>
      <c r="K76" s="660">
        <v>38092</v>
      </c>
      <c r="L76" s="662">
        <v>14261</v>
      </c>
      <c r="M76" s="660">
        <v>38479</v>
      </c>
      <c r="N76" s="660">
        <v>27178</v>
      </c>
      <c r="O76" s="660">
        <v>8128</v>
      </c>
      <c r="P76" s="660">
        <v>37025</v>
      </c>
      <c r="Q76" s="660">
        <v>2190</v>
      </c>
      <c r="R76" s="662">
        <v>5425</v>
      </c>
      <c r="S76" s="660">
        <v>264248</v>
      </c>
      <c r="T76" s="660">
        <f t="shared" ref="T76:T78" si="14">SUM(D76:S76)</f>
        <v>516270</v>
      </c>
      <c r="V76" s="661"/>
      <c r="W76" s="441"/>
      <c r="X76" s="441"/>
      <c r="Y76" s="441"/>
      <c r="Z76" s="441"/>
      <c r="AA76" s="441"/>
      <c r="AB76" s="441"/>
      <c r="AC76" s="441"/>
      <c r="AD76" s="441"/>
    </row>
    <row r="77" spans="1:30" ht="12.75" customHeight="1" x14ac:dyDescent="0.25">
      <c r="A77" s="441"/>
      <c r="B77" s="1310"/>
      <c r="C77" s="634" t="s">
        <v>386</v>
      </c>
      <c r="D77" s="660">
        <v>1200</v>
      </c>
      <c r="E77" s="660">
        <v>3033</v>
      </c>
      <c r="F77" s="660">
        <v>3633</v>
      </c>
      <c r="G77" s="660">
        <v>3553</v>
      </c>
      <c r="H77" s="660">
        <v>7459</v>
      </c>
      <c r="I77" s="660">
        <v>10829</v>
      </c>
      <c r="J77" s="660">
        <v>2840</v>
      </c>
      <c r="K77" s="660">
        <v>362</v>
      </c>
      <c r="L77" s="662">
        <v>454</v>
      </c>
      <c r="M77" s="660">
        <v>24970</v>
      </c>
      <c r="N77" s="660">
        <v>13195</v>
      </c>
      <c r="O77" s="660">
        <v>1013</v>
      </c>
      <c r="P77" s="660">
        <v>689</v>
      </c>
      <c r="Q77" s="660">
        <v>2114</v>
      </c>
      <c r="R77" s="662">
        <v>4</v>
      </c>
      <c r="S77" s="660">
        <v>201603</v>
      </c>
      <c r="T77" s="660">
        <f t="shared" si="14"/>
        <v>276951</v>
      </c>
      <c r="V77" s="661"/>
      <c r="W77" s="441"/>
      <c r="X77" s="441"/>
      <c r="Y77" s="441"/>
      <c r="Z77" s="441"/>
      <c r="AA77" s="441"/>
      <c r="AB77" s="441"/>
      <c r="AC77" s="441"/>
      <c r="AD77" s="441"/>
    </row>
    <row r="78" spans="1:30" ht="12.75" customHeight="1" x14ac:dyDescent="0.25">
      <c r="A78" s="441"/>
      <c r="B78" s="1311"/>
      <c r="C78" s="640" t="s">
        <v>332</v>
      </c>
      <c r="D78" s="663">
        <v>0</v>
      </c>
      <c r="E78" s="663">
        <v>2203</v>
      </c>
      <c r="F78" s="663">
        <v>1818</v>
      </c>
      <c r="G78" s="663">
        <v>1598</v>
      </c>
      <c r="H78" s="663">
        <v>2747</v>
      </c>
      <c r="I78" s="663">
        <v>69896</v>
      </c>
      <c r="J78" s="663">
        <v>9765</v>
      </c>
      <c r="K78" s="663">
        <v>5203</v>
      </c>
      <c r="L78" s="664">
        <v>0</v>
      </c>
      <c r="M78" s="663">
        <v>17307</v>
      </c>
      <c r="N78" s="663">
        <v>17658</v>
      </c>
      <c r="O78" s="663">
        <v>0</v>
      </c>
      <c r="P78" s="663">
        <v>2449</v>
      </c>
      <c r="Q78" s="663">
        <v>0</v>
      </c>
      <c r="R78" s="664">
        <v>85</v>
      </c>
      <c r="S78" s="663">
        <v>107300</v>
      </c>
      <c r="T78" s="665">
        <f t="shared" si="14"/>
        <v>238029</v>
      </c>
      <c r="V78" s="661"/>
      <c r="W78" s="441"/>
      <c r="X78" s="441"/>
      <c r="Y78" s="441"/>
      <c r="Z78" s="441"/>
      <c r="AA78" s="441"/>
      <c r="AB78" s="441"/>
      <c r="AC78" s="441"/>
      <c r="AD78" s="441"/>
    </row>
    <row r="79" spans="1:30" ht="12.75" customHeight="1" x14ac:dyDescent="0.2">
      <c r="A79" s="441"/>
      <c r="B79" s="1307"/>
      <c r="C79" s="1308"/>
      <c r="D79" s="1308"/>
      <c r="E79" s="1308"/>
      <c r="F79" s="1308"/>
      <c r="G79" s="1308"/>
      <c r="H79" s="1308"/>
      <c r="I79" s="1308"/>
      <c r="J79" s="441"/>
      <c r="K79" s="441"/>
      <c r="L79" s="441"/>
      <c r="M79" s="441"/>
      <c r="N79" s="441"/>
      <c r="O79" s="441"/>
      <c r="P79" s="441"/>
      <c r="Q79" s="441"/>
      <c r="R79" s="441"/>
      <c r="S79" s="441"/>
      <c r="T79" s="441"/>
      <c r="U79" s="441"/>
      <c r="V79" s="661"/>
      <c r="W79" s="441"/>
      <c r="X79" s="441"/>
      <c r="Y79" s="441"/>
      <c r="Z79" s="441"/>
      <c r="AA79" s="441"/>
      <c r="AB79" s="441"/>
      <c r="AC79" s="441"/>
      <c r="AD79" s="441"/>
    </row>
    <row r="80" spans="1:30" ht="12.75" customHeight="1" x14ac:dyDescent="0.2">
      <c r="A80" s="441"/>
      <c r="B80" s="441"/>
      <c r="C80" s="441"/>
      <c r="D80" s="441"/>
      <c r="E80" s="441"/>
      <c r="F80" s="441"/>
      <c r="G80" s="441"/>
      <c r="H80" s="441"/>
      <c r="I80" s="441"/>
      <c r="J80" s="441"/>
      <c r="K80" s="441"/>
      <c r="L80" s="441"/>
      <c r="M80" s="441"/>
      <c r="N80" s="441"/>
      <c r="O80" s="441"/>
      <c r="P80" s="441"/>
      <c r="Q80" s="441"/>
      <c r="R80" s="441"/>
      <c r="S80" s="441"/>
      <c r="T80" s="441"/>
      <c r="U80" s="441"/>
      <c r="V80" s="441"/>
      <c r="W80" s="441"/>
      <c r="X80" s="441"/>
      <c r="Y80" s="441"/>
      <c r="Z80" s="441"/>
      <c r="AA80" s="441"/>
      <c r="AB80" s="441"/>
      <c r="AC80" s="441"/>
      <c r="AD80" s="441"/>
    </row>
    <row r="81" spans="1:30" ht="12.75" customHeight="1" x14ac:dyDescent="0.2">
      <c r="A81" s="441"/>
      <c r="B81" s="441"/>
      <c r="C81" s="441"/>
      <c r="D81" s="441"/>
      <c r="E81" s="441"/>
      <c r="F81" s="441"/>
      <c r="G81" s="441"/>
      <c r="H81" s="441"/>
      <c r="I81" s="441"/>
      <c r="J81" s="441"/>
      <c r="K81" s="441"/>
      <c r="L81" s="441"/>
      <c r="M81" s="441"/>
      <c r="N81" s="441"/>
      <c r="O81" s="441"/>
      <c r="P81" s="441"/>
      <c r="Q81" s="441"/>
      <c r="R81" s="441"/>
      <c r="S81" s="441"/>
      <c r="T81" s="441"/>
      <c r="U81" s="441"/>
      <c r="V81" s="441"/>
      <c r="W81" s="441"/>
      <c r="X81" s="441"/>
      <c r="Y81" s="441"/>
      <c r="Z81" s="441"/>
      <c r="AA81" s="441"/>
      <c r="AB81" s="441"/>
      <c r="AC81" s="441"/>
      <c r="AD81" s="441"/>
    </row>
    <row r="82" spans="1:30" ht="12.75" customHeight="1" x14ac:dyDescent="0.2">
      <c r="A82" s="441"/>
      <c r="B82" s="441"/>
      <c r="C82" s="441"/>
      <c r="D82" s="441"/>
      <c r="E82" s="441"/>
      <c r="F82" s="441"/>
      <c r="G82" s="441"/>
      <c r="H82" s="441"/>
      <c r="I82" s="441"/>
      <c r="J82" s="441"/>
      <c r="K82" s="441"/>
      <c r="L82" s="441"/>
      <c r="M82" s="441"/>
      <c r="N82" s="441"/>
      <c r="O82" s="441"/>
      <c r="P82" s="441"/>
      <c r="Q82" s="441"/>
      <c r="R82" s="441"/>
      <c r="S82" s="441"/>
      <c r="T82" s="441"/>
      <c r="U82" s="441"/>
      <c r="V82" s="441"/>
      <c r="W82" s="441"/>
      <c r="X82" s="441"/>
      <c r="Y82" s="441"/>
      <c r="Z82" s="441"/>
      <c r="AA82" s="441"/>
      <c r="AB82" s="441"/>
      <c r="AC82" s="441"/>
      <c r="AD82" s="441"/>
    </row>
    <row r="83" spans="1:30" ht="12.75" customHeight="1" x14ac:dyDescent="0.2">
      <c r="A83" s="441"/>
      <c r="B83" s="441"/>
      <c r="C83" s="441"/>
      <c r="D83" s="441"/>
      <c r="E83" s="441"/>
      <c r="F83" s="441"/>
      <c r="G83" s="441"/>
      <c r="H83" s="441"/>
      <c r="I83" s="441"/>
      <c r="J83" s="441"/>
      <c r="K83" s="441"/>
      <c r="L83" s="441"/>
      <c r="M83" s="441"/>
      <c r="N83" s="441"/>
      <c r="O83" s="441"/>
      <c r="P83" s="441"/>
      <c r="Q83" s="441"/>
      <c r="R83" s="441"/>
      <c r="S83" s="441"/>
      <c r="T83" s="441"/>
      <c r="U83" s="441"/>
      <c r="V83" s="441"/>
      <c r="W83" s="441"/>
      <c r="X83" s="441"/>
      <c r="Y83" s="441"/>
      <c r="Z83" s="441"/>
      <c r="AA83" s="441"/>
      <c r="AB83" s="441"/>
      <c r="AC83" s="441"/>
      <c r="AD83" s="441"/>
    </row>
    <row r="84" spans="1:30" ht="12.75" customHeight="1" x14ac:dyDescent="0.2">
      <c r="A84" s="441"/>
      <c r="B84" s="441"/>
      <c r="C84" s="441"/>
      <c r="D84" s="441"/>
      <c r="E84" s="441"/>
      <c r="F84" s="441"/>
      <c r="G84" s="441"/>
      <c r="H84" s="441"/>
      <c r="I84" s="441"/>
      <c r="J84" s="441"/>
      <c r="K84" s="441"/>
      <c r="L84" s="441"/>
      <c r="M84" s="441"/>
      <c r="N84" s="441"/>
      <c r="O84" s="441"/>
      <c r="P84" s="441"/>
      <c r="Q84" s="441"/>
      <c r="R84" s="441"/>
      <c r="S84" s="441"/>
      <c r="T84" s="441"/>
      <c r="U84" s="441"/>
      <c r="V84" s="441"/>
      <c r="W84" s="441"/>
      <c r="X84" s="441"/>
      <c r="Y84" s="441"/>
      <c r="Z84" s="441"/>
      <c r="AA84" s="441"/>
      <c r="AB84" s="441"/>
      <c r="AC84" s="441"/>
      <c r="AD84" s="441"/>
    </row>
    <row r="85" spans="1:30" ht="12.75" customHeight="1" x14ac:dyDescent="0.2">
      <c r="A85" s="441"/>
      <c r="B85" s="441"/>
      <c r="C85" s="441"/>
      <c r="D85" s="441"/>
      <c r="E85" s="441"/>
      <c r="F85" s="441"/>
      <c r="G85" s="441"/>
      <c r="H85" s="441"/>
      <c r="I85" s="441"/>
      <c r="J85" s="441"/>
      <c r="K85" s="441"/>
      <c r="L85" s="441"/>
      <c r="M85" s="441"/>
      <c r="N85" s="441"/>
      <c r="O85" s="441"/>
      <c r="P85" s="441"/>
      <c r="Q85" s="441"/>
      <c r="R85" s="441"/>
      <c r="S85" s="441"/>
      <c r="T85" s="441"/>
      <c r="U85" s="441"/>
      <c r="V85" s="441"/>
      <c r="W85" s="441"/>
      <c r="X85" s="441"/>
      <c r="Y85" s="441"/>
      <c r="Z85" s="441"/>
      <c r="AA85" s="441"/>
      <c r="AB85" s="441"/>
      <c r="AC85" s="441"/>
      <c r="AD85" s="441"/>
    </row>
    <row r="86" spans="1:30" ht="12.75" customHeight="1" x14ac:dyDescent="0.2">
      <c r="A86" s="441"/>
      <c r="B86" s="441"/>
      <c r="C86" s="441"/>
      <c r="D86" s="441"/>
      <c r="E86" s="441"/>
      <c r="F86" s="441"/>
      <c r="G86" s="441"/>
      <c r="H86" s="441"/>
      <c r="I86" s="441"/>
      <c r="J86" s="441"/>
      <c r="K86" s="441"/>
      <c r="L86" s="441"/>
      <c r="M86" s="441"/>
      <c r="N86" s="441"/>
      <c r="O86" s="441"/>
      <c r="P86" s="441"/>
      <c r="Q86" s="441"/>
      <c r="R86" s="441"/>
      <c r="S86" s="441"/>
      <c r="T86" s="441"/>
      <c r="U86" s="441"/>
      <c r="V86" s="441"/>
      <c r="W86" s="441"/>
      <c r="X86" s="441"/>
      <c r="Y86" s="441"/>
      <c r="Z86" s="441"/>
      <c r="AA86" s="441"/>
      <c r="AB86" s="441"/>
      <c r="AC86" s="441"/>
      <c r="AD86" s="441"/>
    </row>
    <row r="87" spans="1:30" ht="12.75" customHeight="1" x14ac:dyDescent="0.2">
      <c r="A87" s="441"/>
      <c r="B87" s="441"/>
      <c r="C87" s="441"/>
      <c r="D87" s="441"/>
      <c r="E87" s="441"/>
      <c r="F87" s="441"/>
      <c r="G87" s="441"/>
      <c r="H87" s="441"/>
      <c r="I87" s="441"/>
      <c r="J87" s="441"/>
      <c r="K87" s="441"/>
      <c r="L87" s="441"/>
      <c r="M87" s="441"/>
      <c r="N87" s="441"/>
      <c r="O87" s="441"/>
      <c r="P87" s="441"/>
      <c r="Q87" s="441"/>
      <c r="R87" s="441"/>
      <c r="S87" s="441"/>
      <c r="T87" s="441"/>
      <c r="U87" s="441"/>
      <c r="V87" s="441"/>
      <c r="W87" s="441"/>
      <c r="X87" s="441"/>
      <c r="Y87" s="441"/>
      <c r="Z87" s="441"/>
      <c r="AA87" s="441"/>
      <c r="AB87" s="441"/>
      <c r="AC87" s="441"/>
      <c r="AD87" s="441"/>
    </row>
    <row r="88" spans="1:30" ht="12.75" customHeight="1" x14ac:dyDescent="0.2">
      <c r="A88" s="441"/>
      <c r="B88" s="441"/>
      <c r="C88" s="441"/>
      <c r="D88" s="441"/>
      <c r="E88" s="441"/>
      <c r="F88" s="441"/>
      <c r="G88" s="441"/>
      <c r="H88" s="441"/>
      <c r="I88" s="441"/>
      <c r="J88" s="441"/>
      <c r="K88" s="441"/>
      <c r="L88" s="441"/>
      <c r="M88" s="441"/>
      <c r="N88" s="441"/>
      <c r="O88" s="441"/>
      <c r="P88" s="441"/>
      <c r="Q88" s="441"/>
      <c r="R88" s="441"/>
      <c r="S88" s="441"/>
      <c r="T88" s="441"/>
      <c r="U88" s="441"/>
      <c r="V88" s="441"/>
      <c r="W88" s="441"/>
      <c r="X88" s="441"/>
      <c r="Y88" s="441"/>
      <c r="Z88" s="441"/>
      <c r="AA88" s="441"/>
      <c r="AB88" s="441"/>
      <c r="AC88" s="441"/>
      <c r="AD88" s="441"/>
    </row>
    <row r="89" spans="1:30" ht="12.75" customHeight="1" x14ac:dyDescent="0.2">
      <c r="A89" s="441"/>
      <c r="B89" s="441"/>
      <c r="C89" s="441"/>
      <c r="D89" s="441"/>
      <c r="E89" s="441"/>
      <c r="F89" s="441"/>
      <c r="G89" s="441"/>
      <c r="H89" s="441"/>
      <c r="I89" s="441"/>
      <c r="J89" s="441"/>
      <c r="K89" s="441"/>
      <c r="L89" s="441"/>
      <c r="M89" s="441"/>
      <c r="N89" s="441"/>
      <c r="O89" s="441"/>
      <c r="P89" s="441"/>
      <c r="Q89" s="441"/>
      <c r="R89" s="441"/>
      <c r="S89" s="441"/>
      <c r="T89" s="441"/>
      <c r="U89" s="441"/>
      <c r="V89" s="441"/>
      <c r="W89" s="441"/>
      <c r="X89" s="441"/>
      <c r="Y89" s="441"/>
      <c r="Z89" s="441"/>
      <c r="AA89" s="441"/>
      <c r="AB89" s="441"/>
      <c r="AC89" s="441"/>
      <c r="AD89" s="441"/>
    </row>
    <row r="90" spans="1:30" ht="12.75" customHeight="1" x14ac:dyDescent="0.2">
      <c r="A90" s="441"/>
      <c r="B90" s="441"/>
      <c r="C90" s="441"/>
      <c r="D90" s="441"/>
      <c r="E90" s="441"/>
      <c r="F90" s="441"/>
      <c r="G90" s="441"/>
      <c r="H90" s="441"/>
      <c r="I90" s="441"/>
      <c r="J90" s="441"/>
      <c r="K90" s="441"/>
      <c r="L90" s="441"/>
      <c r="M90" s="441"/>
      <c r="N90" s="441"/>
      <c r="O90" s="441"/>
      <c r="P90" s="441"/>
      <c r="Q90" s="441"/>
      <c r="R90" s="441"/>
      <c r="S90" s="441"/>
      <c r="T90" s="441"/>
      <c r="U90" s="441"/>
      <c r="V90" s="441"/>
      <c r="W90" s="441"/>
      <c r="X90" s="441"/>
      <c r="Y90" s="441"/>
      <c r="Z90" s="441"/>
      <c r="AA90" s="441"/>
      <c r="AB90" s="441"/>
      <c r="AC90" s="441"/>
      <c r="AD90" s="441"/>
    </row>
    <row r="91" spans="1:30" ht="12.75" customHeight="1" x14ac:dyDescent="0.2">
      <c r="A91" s="441"/>
      <c r="B91" s="441"/>
      <c r="C91" s="441"/>
      <c r="D91" s="441"/>
      <c r="E91" s="441"/>
      <c r="F91" s="441"/>
      <c r="G91" s="441"/>
      <c r="H91" s="441"/>
      <c r="I91" s="441"/>
      <c r="J91" s="441"/>
      <c r="K91" s="441"/>
      <c r="L91" s="441"/>
      <c r="M91" s="441"/>
      <c r="N91" s="441"/>
      <c r="O91" s="441"/>
      <c r="P91" s="441"/>
      <c r="Q91" s="441"/>
      <c r="R91" s="441"/>
      <c r="S91" s="441"/>
      <c r="T91" s="441"/>
      <c r="U91" s="441"/>
      <c r="V91" s="441"/>
      <c r="W91" s="441"/>
      <c r="X91" s="441"/>
      <c r="Y91" s="441"/>
      <c r="Z91" s="441"/>
      <c r="AA91" s="441"/>
      <c r="AB91" s="441"/>
      <c r="AC91" s="441"/>
      <c r="AD91" s="441"/>
    </row>
    <row r="92" spans="1:30" ht="12.75" customHeight="1" x14ac:dyDescent="0.2">
      <c r="A92" s="441"/>
      <c r="B92" s="441"/>
      <c r="C92" s="441"/>
      <c r="D92" s="441"/>
      <c r="E92" s="441"/>
      <c r="F92" s="441"/>
      <c r="G92" s="441"/>
      <c r="H92" s="441"/>
      <c r="I92" s="441"/>
      <c r="J92" s="441"/>
      <c r="K92" s="441"/>
      <c r="L92" s="441"/>
      <c r="M92" s="441"/>
      <c r="N92" s="441"/>
      <c r="O92" s="441"/>
      <c r="P92" s="441"/>
      <c r="Q92" s="441"/>
      <c r="R92" s="441"/>
      <c r="S92" s="441"/>
      <c r="T92" s="441"/>
      <c r="U92" s="441"/>
      <c r="V92" s="441"/>
      <c r="W92" s="441"/>
      <c r="X92" s="441"/>
      <c r="Y92" s="441"/>
      <c r="Z92" s="441"/>
      <c r="AA92" s="441"/>
      <c r="AB92" s="441"/>
      <c r="AC92" s="441"/>
      <c r="AD92" s="441"/>
    </row>
    <row r="93" spans="1:30" ht="12.75" customHeight="1" x14ac:dyDescent="0.2">
      <c r="A93" s="441"/>
      <c r="B93" s="441"/>
      <c r="C93" s="441"/>
      <c r="D93" s="441"/>
      <c r="E93" s="441"/>
      <c r="F93" s="441"/>
      <c r="G93" s="441"/>
      <c r="H93" s="441"/>
      <c r="I93" s="441"/>
      <c r="J93" s="441"/>
      <c r="K93" s="441"/>
      <c r="L93" s="441"/>
      <c r="M93" s="441"/>
      <c r="N93" s="441"/>
      <c r="O93" s="441"/>
      <c r="P93" s="441"/>
      <c r="Q93" s="441"/>
      <c r="R93" s="441"/>
      <c r="S93" s="441"/>
      <c r="T93" s="441"/>
      <c r="U93" s="441"/>
      <c r="V93" s="441"/>
      <c r="W93" s="441"/>
      <c r="X93" s="441"/>
      <c r="Y93" s="441"/>
      <c r="Z93" s="441"/>
      <c r="AA93" s="441"/>
      <c r="AB93" s="441"/>
      <c r="AC93" s="441"/>
      <c r="AD93" s="441"/>
    </row>
    <row r="94" spans="1:30" ht="12.75" customHeight="1" x14ac:dyDescent="0.2">
      <c r="A94" s="441"/>
      <c r="B94" s="441"/>
      <c r="C94" s="441"/>
      <c r="D94" s="441"/>
      <c r="E94" s="441"/>
      <c r="F94" s="441"/>
      <c r="G94" s="441"/>
      <c r="H94" s="441"/>
      <c r="I94" s="441"/>
      <c r="J94" s="441"/>
      <c r="K94" s="441"/>
      <c r="L94" s="441"/>
      <c r="M94" s="441"/>
      <c r="N94" s="441"/>
      <c r="O94" s="441"/>
      <c r="P94" s="441"/>
      <c r="Q94" s="441"/>
      <c r="R94" s="441"/>
      <c r="S94" s="441"/>
      <c r="T94" s="441"/>
      <c r="U94" s="441"/>
      <c r="V94" s="441"/>
      <c r="W94" s="441"/>
      <c r="X94" s="441"/>
      <c r="Y94" s="441"/>
      <c r="Z94" s="441"/>
      <c r="AA94" s="441"/>
      <c r="AB94" s="441"/>
      <c r="AC94" s="441"/>
      <c r="AD94" s="441"/>
    </row>
    <row r="95" spans="1:30" ht="12.75" customHeight="1" x14ac:dyDescent="0.2">
      <c r="A95" s="441"/>
      <c r="B95" s="441"/>
      <c r="C95" s="441"/>
      <c r="D95" s="441"/>
      <c r="E95" s="441"/>
      <c r="F95" s="441"/>
      <c r="G95" s="441"/>
      <c r="H95" s="441"/>
      <c r="I95" s="441"/>
      <c r="J95" s="441"/>
      <c r="K95" s="441"/>
      <c r="L95" s="441"/>
      <c r="M95" s="441"/>
      <c r="N95" s="441"/>
      <c r="O95" s="441"/>
      <c r="P95" s="441"/>
      <c r="Q95" s="441"/>
      <c r="R95" s="441"/>
      <c r="S95" s="441"/>
      <c r="T95" s="441"/>
      <c r="U95" s="441"/>
      <c r="V95" s="441"/>
      <c r="W95" s="441"/>
      <c r="X95" s="441"/>
      <c r="Y95" s="441"/>
      <c r="Z95" s="441"/>
      <c r="AA95" s="441"/>
      <c r="AB95" s="441"/>
      <c r="AC95" s="441"/>
      <c r="AD95" s="441"/>
    </row>
    <row r="96" spans="1:30" ht="12.75" customHeight="1" x14ac:dyDescent="0.2">
      <c r="A96" s="441"/>
      <c r="B96" s="441"/>
      <c r="C96" s="441"/>
      <c r="D96" s="441"/>
      <c r="E96" s="441"/>
      <c r="F96" s="441"/>
      <c r="G96" s="441"/>
      <c r="H96" s="441"/>
      <c r="I96" s="441"/>
      <c r="J96" s="441"/>
      <c r="K96" s="441"/>
      <c r="L96" s="441"/>
      <c r="M96" s="441"/>
      <c r="N96" s="441"/>
      <c r="O96" s="441"/>
      <c r="P96" s="441"/>
      <c r="Q96" s="441"/>
      <c r="R96" s="441"/>
      <c r="S96" s="441"/>
      <c r="T96" s="441"/>
      <c r="U96" s="441"/>
      <c r="V96" s="441"/>
      <c r="W96" s="441"/>
      <c r="X96" s="441"/>
      <c r="Y96" s="441"/>
      <c r="Z96" s="441"/>
      <c r="AA96" s="441"/>
      <c r="AB96" s="441"/>
      <c r="AC96" s="441"/>
      <c r="AD96" s="441"/>
    </row>
    <row r="97" spans="1:30" ht="12.75" customHeight="1" x14ac:dyDescent="0.2">
      <c r="A97" s="441"/>
      <c r="B97" s="441"/>
      <c r="C97" s="441"/>
      <c r="D97" s="441"/>
      <c r="E97" s="441"/>
      <c r="F97" s="441"/>
      <c r="G97" s="441"/>
      <c r="H97" s="441"/>
      <c r="I97" s="441"/>
      <c r="J97" s="441"/>
      <c r="K97" s="441"/>
      <c r="L97" s="441"/>
      <c r="M97" s="441"/>
      <c r="N97" s="441"/>
      <c r="O97" s="441"/>
      <c r="P97" s="441"/>
      <c r="Q97" s="441"/>
      <c r="R97" s="441"/>
      <c r="S97" s="441"/>
      <c r="T97" s="441"/>
      <c r="U97" s="441"/>
      <c r="V97" s="441"/>
      <c r="W97" s="441"/>
      <c r="X97" s="441"/>
      <c r="Y97" s="441"/>
      <c r="Z97" s="441"/>
      <c r="AA97" s="441"/>
      <c r="AB97" s="441"/>
      <c r="AC97" s="441"/>
      <c r="AD97" s="441"/>
    </row>
    <row r="98" spans="1:30" ht="12.75" customHeight="1" x14ac:dyDescent="0.2">
      <c r="A98" s="441"/>
      <c r="B98" s="441"/>
      <c r="C98" s="441"/>
      <c r="D98" s="441"/>
      <c r="E98" s="441"/>
      <c r="F98" s="441"/>
      <c r="G98" s="441"/>
      <c r="H98" s="441"/>
      <c r="I98" s="441"/>
      <c r="J98" s="441"/>
      <c r="K98" s="441"/>
      <c r="L98" s="441"/>
      <c r="M98" s="441"/>
      <c r="N98" s="441"/>
      <c r="O98" s="441"/>
      <c r="P98" s="441"/>
      <c r="Q98" s="441"/>
      <c r="R98" s="441"/>
      <c r="S98" s="441"/>
      <c r="T98" s="441"/>
      <c r="U98" s="441"/>
      <c r="V98" s="441"/>
      <c r="W98" s="441"/>
      <c r="X98" s="441"/>
      <c r="Y98" s="441"/>
      <c r="Z98" s="441"/>
      <c r="AA98" s="441"/>
      <c r="AB98" s="441"/>
      <c r="AC98" s="441"/>
      <c r="AD98" s="441"/>
    </row>
    <row r="99" spans="1:30" ht="12.75" customHeight="1" x14ac:dyDescent="0.2">
      <c r="A99" s="441"/>
      <c r="B99" s="441"/>
      <c r="C99" s="441"/>
      <c r="D99" s="441"/>
      <c r="E99" s="441"/>
      <c r="F99" s="441"/>
      <c r="G99" s="441"/>
      <c r="H99" s="441"/>
      <c r="I99" s="441"/>
      <c r="J99" s="441"/>
      <c r="K99" s="441"/>
      <c r="L99" s="441"/>
      <c r="M99" s="441"/>
      <c r="N99" s="441"/>
      <c r="O99" s="441"/>
      <c r="P99" s="441"/>
      <c r="Q99" s="441"/>
      <c r="R99" s="441"/>
      <c r="S99" s="441"/>
      <c r="T99" s="441"/>
      <c r="U99" s="441"/>
      <c r="V99" s="441"/>
      <c r="W99" s="441"/>
      <c r="X99" s="441"/>
      <c r="Y99" s="441"/>
      <c r="Z99" s="441"/>
      <c r="AA99" s="441"/>
      <c r="AB99" s="441"/>
      <c r="AC99" s="441"/>
      <c r="AD99" s="441"/>
    </row>
    <row r="100" spans="1:30" ht="12.75" customHeight="1" x14ac:dyDescent="0.2">
      <c r="A100" s="441"/>
      <c r="B100" s="441"/>
      <c r="C100" s="441"/>
      <c r="D100" s="441"/>
      <c r="E100" s="441"/>
      <c r="F100" s="441"/>
      <c r="G100" s="441"/>
      <c r="H100" s="441"/>
      <c r="I100" s="441"/>
      <c r="J100" s="441"/>
      <c r="K100" s="441"/>
      <c r="L100" s="441"/>
      <c r="M100" s="441"/>
      <c r="N100" s="441"/>
      <c r="O100" s="441"/>
      <c r="P100" s="441"/>
      <c r="Q100" s="441"/>
      <c r="R100" s="441"/>
      <c r="S100" s="441"/>
      <c r="T100" s="441"/>
      <c r="U100" s="441"/>
      <c r="V100" s="441"/>
      <c r="W100" s="441"/>
      <c r="X100" s="441"/>
      <c r="Y100" s="441"/>
      <c r="Z100" s="441"/>
      <c r="AA100" s="441"/>
      <c r="AB100" s="441"/>
      <c r="AC100" s="441"/>
      <c r="AD100" s="441"/>
    </row>
    <row r="101" spans="1:30" ht="12.75" customHeight="1" x14ac:dyDescent="0.2">
      <c r="A101" s="441"/>
      <c r="B101" s="441"/>
      <c r="C101" s="441"/>
      <c r="D101" s="441"/>
      <c r="E101" s="441"/>
      <c r="F101" s="441"/>
      <c r="G101" s="441"/>
      <c r="H101" s="441"/>
      <c r="I101" s="441"/>
      <c r="J101" s="441"/>
      <c r="K101" s="441"/>
      <c r="L101" s="441"/>
      <c r="M101" s="441"/>
      <c r="N101" s="441"/>
      <c r="O101" s="441"/>
      <c r="P101" s="441"/>
      <c r="Q101" s="441"/>
      <c r="R101" s="441"/>
      <c r="S101" s="441"/>
      <c r="T101" s="441"/>
      <c r="U101" s="441"/>
      <c r="V101" s="441"/>
      <c r="W101" s="441"/>
      <c r="X101" s="441"/>
      <c r="Y101" s="441"/>
      <c r="Z101" s="441"/>
      <c r="AA101" s="441"/>
      <c r="AB101" s="441"/>
      <c r="AC101" s="441"/>
      <c r="AD101" s="441"/>
    </row>
    <row r="102" spans="1:30" ht="12.75" customHeight="1" x14ac:dyDescent="0.2">
      <c r="A102" s="441"/>
      <c r="B102" s="441"/>
      <c r="C102" s="441"/>
      <c r="D102" s="441"/>
      <c r="E102" s="441"/>
      <c r="F102" s="441"/>
      <c r="G102" s="441"/>
      <c r="H102" s="441"/>
      <c r="I102" s="441"/>
      <c r="J102" s="441"/>
      <c r="K102" s="441"/>
      <c r="L102" s="441"/>
      <c r="M102" s="441"/>
      <c r="N102" s="441"/>
      <c r="O102" s="441"/>
      <c r="P102" s="441"/>
      <c r="Q102" s="441"/>
      <c r="R102" s="441"/>
      <c r="S102" s="441"/>
      <c r="T102" s="441"/>
      <c r="U102" s="441"/>
      <c r="V102" s="441"/>
      <c r="W102" s="441"/>
      <c r="X102" s="441"/>
      <c r="Y102" s="441"/>
      <c r="Z102" s="441"/>
      <c r="AA102" s="441"/>
      <c r="AB102" s="441"/>
      <c r="AC102" s="441"/>
      <c r="AD102" s="441"/>
    </row>
    <row r="103" spans="1:30" ht="12.75" customHeight="1" x14ac:dyDescent="0.2">
      <c r="A103" s="441"/>
      <c r="B103" s="441"/>
      <c r="C103" s="441"/>
      <c r="D103" s="441"/>
      <c r="E103" s="441"/>
      <c r="F103" s="441"/>
      <c r="G103" s="441"/>
      <c r="H103" s="441"/>
      <c r="I103" s="441"/>
      <c r="J103" s="441"/>
      <c r="K103" s="441"/>
      <c r="L103" s="441"/>
      <c r="M103" s="441"/>
      <c r="N103" s="441"/>
      <c r="O103" s="441"/>
      <c r="P103" s="441"/>
      <c r="Q103" s="441"/>
      <c r="R103" s="441"/>
      <c r="S103" s="441"/>
      <c r="T103" s="441"/>
      <c r="U103" s="441"/>
      <c r="V103" s="441"/>
      <c r="W103" s="441"/>
      <c r="X103" s="441"/>
      <c r="Y103" s="441"/>
      <c r="Z103" s="441"/>
      <c r="AA103" s="441"/>
      <c r="AB103" s="441"/>
      <c r="AC103" s="441"/>
      <c r="AD103" s="441"/>
    </row>
    <row r="104" spans="1:30" ht="12.75" customHeight="1" x14ac:dyDescent="0.2">
      <c r="A104" s="441"/>
      <c r="B104" s="441"/>
      <c r="C104" s="441"/>
      <c r="D104" s="441"/>
      <c r="E104" s="441"/>
      <c r="F104" s="441"/>
      <c r="G104" s="441"/>
      <c r="H104" s="441"/>
      <c r="I104" s="441"/>
      <c r="J104" s="441"/>
      <c r="K104" s="441"/>
      <c r="L104" s="441"/>
      <c r="M104" s="441"/>
      <c r="N104" s="441"/>
      <c r="O104" s="441"/>
      <c r="P104" s="441"/>
      <c r="Q104" s="441"/>
      <c r="R104" s="441"/>
      <c r="S104" s="441"/>
      <c r="T104" s="441"/>
      <c r="U104" s="441"/>
      <c r="V104" s="441"/>
      <c r="W104" s="441"/>
      <c r="X104" s="441"/>
      <c r="Y104" s="441"/>
      <c r="Z104" s="441"/>
      <c r="AA104" s="441"/>
      <c r="AB104" s="441"/>
      <c r="AC104" s="441"/>
      <c r="AD104" s="441"/>
    </row>
    <row r="105" spans="1:30" ht="12.75" customHeight="1" x14ac:dyDescent="0.2">
      <c r="A105" s="441"/>
      <c r="B105" s="441"/>
      <c r="C105" s="441"/>
      <c r="D105" s="441"/>
      <c r="E105" s="441"/>
      <c r="F105" s="441"/>
      <c r="G105" s="441"/>
      <c r="H105" s="441"/>
      <c r="I105" s="441"/>
      <c r="J105" s="441"/>
      <c r="K105" s="441"/>
      <c r="L105" s="441"/>
      <c r="M105" s="441"/>
      <c r="N105" s="441"/>
      <c r="O105" s="441"/>
      <c r="P105" s="441"/>
      <c r="Q105" s="441"/>
      <c r="R105" s="441"/>
      <c r="S105" s="441"/>
      <c r="T105" s="441"/>
      <c r="U105" s="441"/>
      <c r="V105" s="441"/>
      <c r="W105" s="441"/>
      <c r="X105" s="441"/>
      <c r="Y105" s="441"/>
      <c r="Z105" s="441"/>
      <c r="AA105" s="441"/>
      <c r="AB105" s="441"/>
      <c r="AC105" s="441"/>
      <c r="AD105" s="441"/>
    </row>
    <row r="106" spans="1:30" ht="12.75" customHeight="1" x14ac:dyDescent="0.2">
      <c r="A106" s="441"/>
      <c r="B106" s="441"/>
      <c r="C106" s="441"/>
      <c r="D106" s="441"/>
      <c r="E106" s="441"/>
      <c r="F106" s="441"/>
      <c r="G106" s="441"/>
      <c r="H106" s="441"/>
      <c r="I106" s="441"/>
      <c r="J106" s="441"/>
      <c r="K106" s="441"/>
      <c r="L106" s="441"/>
      <c r="M106" s="441"/>
      <c r="N106" s="441"/>
      <c r="O106" s="441"/>
      <c r="P106" s="441"/>
      <c r="Q106" s="441"/>
      <c r="R106" s="441"/>
      <c r="S106" s="441"/>
      <c r="T106" s="441"/>
      <c r="U106" s="441"/>
      <c r="V106" s="441"/>
      <c r="W106" s="441"/>
      <c r="X106" s="441"/>
      <c r="Y106" s="441"/>
      <c r="Z106" s="441"/>
      <c r="AA106" s="441"/>
      <c r="AB106" s="441"/>
      <c r="AC106" s="441"/>
      <c r="AD106" s="441"/>
    </row>
    <row r="107" spans="1:30" ht="12.75" customHeight="1" x14ac:dyDescent="0.2">
      <c r="A107" s="441"/>
      <c r="B107" s="441"/>
      <c r="C107" s="441"/>
      <c r="D107" s="441"/>
      <c r="E107" s="441"/>
      <c r="F107" s="441"/>
      <c r="G107" s="441"/>
      <c r="H107" s="441"/>
      <c r="I107" s="441"/>
      <c r="J107" s="441"/>
      <c r="K107" s="441"/>
      <c r="L107" s="441"/>
      <c r="M107" s="441"/>
      <c r="N107" s="441"/>
      <c r="O107" s="441"/>
      <c r="P107" s="441"/>
      <c r="Q107" s="441"/>
      <c r="R107" s="441"/>
      <c r="S107" s="441"/>
      <c r="T107" s="441"/>
      <c r="U107" s="441"/>
      <c r="V107" s="441"/>
      <c r="W107" s="441"/>
      <c r="X107" s="441"/>
      <c r="Y107" s="441"/>
      <c r="Z107" s="441"/>
      <c r="AA107" s="441"/>
      <c r="AB107" s="441"/>
      <c r="AC107" s="441"/>
      <c r="AD107" s="441"/>
    </row>
    <row r="108" spans="1:30" ht="12.75" customHeight="1" x14ac:dyDescent="0.2">
      <c r="A108" s="441"/>
      <c r="B108" s="441"/>
      <c r="C108" s="441"/>
      <c r="D108" s="441"/>
      <c r="E108" s="441"/>
      <c r="F108" s="441"/>
      <c r="G108" s="441"/>
      <c r="H108" s="441"/>
      <c r="I108" s="441"/>
      <c r="J108" s="441"/>
      <c r="K108" s="441"/>
      <c r="L108" s="441"/>
      <c r="M108" s="441"/>
      <c r="N108" s="441"/>
      <c r="O108" s="441"/>
      <c r="P108" s="441"/>
      <c r="Q108" s="441"/>
      <c r="R108" s="441"/>
      <c r="S108" s="441"/>
      <c r="T108" s="441"/>
      <c r="U108" s="441"/>
      <c r="V108" s="441"/>
      <c r="W108" s="441"/>
      <c r="X108" s="441"/>
      <c r="Y108" s="441"/>
      <c r="Z108" s="441"/>
      <c r="AA108" s="441"/>
      <c r="AB108" s="441"/>
      <c r="AC108" s="441"/>
      <c r="AD108" s="441"/>
    </row>
    <row r="109" spans="1:30" ht="12.75" customHeight="1" x14ac:dyDescent="0.2">
      <c r="A109" s="441"/>
      <c r="B109" s="441"/>
      <c r="C109" s="441"/>
      <c r="D109" s="441"/>
      <c r="E109" s="441"/>
      <c r="F109" s="441"/>
      <c r="G109" s="441"/>
      <c r="H109" s="441"/>
      <c r="I109" s="441"/>
      <c r="J109" s="441"/>
      <c r="K109" s="441"/>
      <c r="L109" s="441"/>
      <c r="M109" s="441"/>
      <c r="N109" s="441"/>
      <c r="O109" s="441"/>
      <c r="P109" s="441"/>
      <c r="Q109" s="441"/>
      <c r="R109" s="441"/>
      <c r="S109" s="441"/>
      <c r="T109" s="441"/>
      <c r="U109" s="441"/>
      <c r="V109" s="441"/>
      <c r="W109" s="441"/>
      <c r="X109" s="441"/>
      <c r="Y109" s="441"/>
      <c r="Z109" s="441"/>
      <c r="AA109" s="441"/>
      <c r="AB109" s="441"/>
      <c r="AC109" s="441"/>
      <c r="AD109" s="441"/>
    </row>
    <row r="110" spans="1:30" ht="12.75" customHeight="1" x14ac:dyDescent="0.2">
      <c r="A110" s="441"/>
      <c r="B110" s="441"/>
      <c r="C110" s="441"/>
      <c r="D110" s="441"/>
      <c r="E110" s="441"/>
      <c r="F110" s="441"/>
      <c r="G110" s="441"/>
      <c r="H110" s="441"/>
      <c r="I110" s="441"/>
      <c r="J110" s="441"/>
      <c r="K110" s="441"/>
      <c r="L110" s="441"/>
      <c r="M110" s="441"/>
      <c r="N110" s="441"/>
      <c r="O110" s="441"/>
      <c r="P110" s="441"/>
      <c r="Q110" s="441"/>
      <c r="R110" s="441"/>
      <c r="S110" s="441"/>
      <c r="T110" s="441"/>
      <c r="U110" s="441"/>
      <c r="V110" s="441"/>
      <c r="W110" s="441"/>
      <c r="X110" s="441"/>
      <c r="Y110" s="441"/>
      <c r="Z110" s="441"/>
      <c r="AA110" s="441"/>
      <c r="AB110" s="441"/>
      <c r="AC110" s="441"/>
      <c r="AD110" s="441"/>
    </row>
    <row r="111" spans="1:30" ht="12.75" customHeight="1" x14ac:dyDescent="0.2">
      <c r="A111" s="441"/>
      <c r="B111" s="441"/>
      <c r="C111" s="441"/>
      <c r="D111" s="441"/>
      <c r="E111" s="441"/>
      <c r="F111" s="441"/>
      <c r="G111" s="441"/>
      <c r="H111" s="441"/>
      <c r="I111" s="441"/>
      <c r="J111" s="441"/>
      <c r="K111" s="441"/>
      <c r="L111" s="441"/>
      <c r="M111" s="441"/>
      <c r="N111" s="441"/>
      <c r="O111" s="441"/>
      <c r="P111" s="441"/>
      <c r="Q111" s="441"/>
      <c r="R111" s="441"/>
      <c r="S111" s="441"/>
      <c r="T111" s="441"/>
      <c r="U111" s="441"/>
      <c r="V111" s="441"/>
      <c r="W111" s="441"/>
      <c r="X111" s="441"/>
      <c r="Y111" s="441"/>
      <c r="Z111" s="441"/>
      <c r="AA111" s="441"/>
      <c r="AB111" s="441"/>
      <c r="AC111" s="441"/>
      <c r="AD111" s="441"/>
    </row>
    <row r="112" spans="1:30" ht="12.75" customHeight="1" x14ac:dyDescent="0.2">
      <c r="A112" s="441"/>
      <c r="B112" s="441"/>
      <c r="C112" s="441"/>
      <c r="D112" s="441"/>
      <c r="E112" s="441"/>
      <c r="F112" s="441"/>
      <c r="G112" s="441"/>
      <c r="H112" s="441"/>
      <c r="I112" s="441"/>
      <c r="J112" s="441"/>
      <c r="K112" s="441"/>
      <c r="L112" s="441"/>
      <c r="M112" s="441"/>
      <c r="N112" s="441"/>
      <c r="O112" s="441"/>
      <c r="P112" s="441"/>
      <c r="Q112" s="441"/>
      <c r="R112" s="441"/>
      <c r="S112" s="441"/>
      <c r="T112" s="441"/>
      <c r="U112" s="441"/>
      <c r="V112" s="441"/>
      <c r="W112" s="441"/>
      <c r="X112" s="441"/>
      <c r="Y112" s="441"/>
      <c r="Z112" s="441"/>
      <c r="AA112" s="441"/>
      <c r="AB112" s="441"/>
      <c r="AC112" s="441"/>
      <c r="AD112" s="441"/>
    </row>
    <row r="113" spans="1:30" ht="12.75" customHeight="1" x14ac:dyDescent="0.2">
      <c r="A113" s="441"/>
      <c r="B113" s="441"/>
      <c r="C113" s="441"/>
      <c r="D113" s="441"/>
      <c r="E113" s="441"/>
      <c r="F113" s="441"/>
      <c r="G113" s="441"/>
      <c r="H113" s="441"/>
      <c r="I113" s="441"/>
      <c r="J113" s="441"/>
      <c r="K113" s="441"/>
      <c r="L113" s="441"/>
      <c r="M113" s="441"/>
      <c r="N113" s="441"/>
      <c r="O113" s="441"/>
      <c r="P113" s="441"/>
      <c r="Q113" s="441"/>
      <c r="R113" s="441"/>
      <c r="S113" s="441"/>
      <c r="T113" s="441"/>
      <c r="U113" s="441"/>
      <c r="V113" s="441"/>
      <c r="W113" s="441"/>
      <c r="X113" s="441"/>
      <c r="Y113" s="441"/>
      <c r="Z113" s="441"/>
      <c r="AA113" s="441"/>
      <c r="AB113" s="441"/>
      <c r="AC113" s="441"/>
      <c r="AD113" s="441"/>
    </row>
    <row r="114" spans="1:30" ht="12.75" customHeight="1" x14ac:dyDescent="0.2">
      <c r="A114" s="441"/>
      <c r="B114" s="441"/>
      <c r="C114" s="441"/>
      <c r="D114" s="441"/>
      <c r="E114" s="441"/>
      <c r="F114" s="441"/>
      <c r="G114" s="441"/>
      <c r="H114" s="441"/>
      <c r="I114" s="441"/>
      <c r="J114" s="441"/>
      <c r="K114" s="441"/>
      <c r="L114" s="441"/>
      <c r="M114" s="441"/>
      <c r="N114" s="441"/>
      <c r="O114" s="441"/>
      <c r="P114" s="441"/>
      <c r="Q114" s="441"/>
      <c r="R114" s="441"/>
      <c r="S114" s="441"/>
      <c r="T114" s="441"/>
      <c r="U114" s="441"/>
      <c r="V114" s="441"/>
      <c r="W114" s="441"/>
      <c r="X114" s="441"/>
      <c r="Y114" s="441"/>
      <c r="Z114" s="441"/>
      <c r="AA114" s="441"/>
      <c r="AB114" s="441"/>
      <c r="AC114" s="441"/>
      <c r="AD114" s="441"/>
    </row>
    <row r="115" spans="1:30" ht="12.75" customHeight="1" x14ac:dyDescent="0.2">
      <c r="A115" s="441"/>
      <c r="B115" s="441"/>
      <c r="C115" s="441"/>
      <c r="D115" s="441"/>
      <c r="E115" s="441"/>
      <c r="F115" s="441"/>
      <c r="G115" s="441"/>
      <c r="H115" s="441"/>
      <c r="I115" s="441"/>
      <c r="J115" s="441"/>
      <c r="K115" s="441"/>
      <c r="L115" s="441"/>
      <c r="M115" s="441"/>
      <c r="N115" s="441"/>
      <c r="O115" s="441"/>
      <c r="P115" s="441"/>
      <c r="Q115" s="441"/>
      <c r="R115" s="441"/>
      <c r="S115" s="441"/>
      <c r="T115" s="441"/>
      <c r="U115" s="441"/>
      <c r="V115" s="441"/>
      <c r="W115" s="441"/>
      <c r="X115" s="441"/>
      <c r="Y115" s="441"/>
      <c r="Z115" s="441"/>
      <c r="AA115" s="441"/>
      <c r="AB115" s="441"/>
      <c r="AC115" s="441"/>
      <c r="AD115" s="441"/>
    </row>
    <row r="116" spans="1:30" ht="12.75" customHeight="1" x14ac:dyDescent="0.2">
      <c r="A116" s="441"/>
      <c r="B116" s="441"/>
      <c r="C116" s="441"/>
      <c r="D116" s="441"/>
      <c r="E116" s="441"/>
      <c r="F116" s="441"/>
      <c r="G116" s="441"/>
      <c r="H116" s="441"/>
      <c r="I116" s="441"/>
      <c r="J116" s="441"/>
      <c r="K116" s="441"/>
      <c r="L116" s="441"/>
      <c r="M116" s="441"/>
      <c r="N116" s="441"/>
      <c r="O116" s="441"/>
      <c r="P116" s="441"/>
      <c r="Q116" s="441"/>
      <c r="R116" s="441"/>
      <c r="S116" s="441"/>
      <c r="T116" s="441"/>
      <c r="U116" s="441"/>
      <c r="V116" s="441"/>
      <c r="W116" s="441"/>
      <c r="X116" s="441"/>
      <c r="Y116" s="441"/>
      <c r="Z116" s="441"/>
      <c r="AA116" s="441"/>
      <c r="AB116" s="441"/>
      <c r="AC116" s="441"/>
      <c r="AD116" s="441"/>
    </row>
    <row r="117" spans="1:30" ht="12.75" customHeight="1" x14ac:dyDescent="0.2">
      <c r="A117" s="441"/>
      <c r="B117" s="441"/>
      <c r="C117" s="441"/>
      <c r="D117" s="441"/>
      <c r="E117" s="441"/>
      <c r="F117" s="441"/>
      <c r="G117" s="441"/>
      <c r="H117" s="441"/>
      <c r="I117" s="441"/>
      <c r="J117" s="441"/>
      <c r="K117" s="441"/>
      <c r="L117" s="441"/>
      <c r="M117" s="441"/>
      <c r="N117" s="441"/>
      <c r="O117" s="441"/>
      <c r="P117" s="441"/>
      <c r="Q117" s="441"/>
      <c r="R117" s="441"/>
      <c r="S117" s="441"/>
      <c r="T117" s="441"/>
      <c r="U117" s="441"/>
      <c r="V117" s="441"/>
      <c r="W117" s="441"/>
      <c r="X117" s="441"/>
      <c r="Y117" s="441"/>
      <c r="Z117" s="441"/>
      <c r="AA117" s="441"/>
      <c r="AB117" s="441"/>
      <c r="AC117" s="441"/>
      <c r="AD117" s="441"/>
    </row>
    <row r="118" spans="1:30" ht="12.75" customHeight="1" x14ac:dyDescent="0.2">
      <c r="A118" s="441"/>
      <c r="B118" s="441"/>
      <c r="C118" s="441"/>
      <c r="D118" s="441"/>
      <c r="E118" s="441"/>
      <c r="F118" s="441"/>
      <c r="G118" s="441"/>
      <c r="H118" s="441"/>
      <c r="I118" s="441"/>
      <c r="J118" s="441"/>
      <c r="K118" s="441"/>
      <c r="L118" s="441"/>
      <c r="M118" s="441"/>
      <c r="N118" s="441"/>
      <c r="O118" s="441"/>
      <c r="P118" s="441"/>
      <c r="Q118" s="441"/>
      <c r="R118" s="441"/>
      <c r="S118" s="441"/>
      <c r="T118" s="441"/>
      <c r="U118" s="441"/>
      <c r="V118" s="441"/>
      <c r="W118" s="441"/>
      <c r="X118" s="441"/>
      <c r="Y118" s="441"/>
      <c r="Z118" s="441"/>
      <c r="AA118" s="441"/>
      <c r="AB118" s="441"/>
      <c r="AC118" s="441"/>
      <c r="AD118" s="441"/>
    </row>
    <row r="119" spans="1:30" ht="12.75" customHeight="1" x14ac:dyDescent="0.2">
      <c r="A119" s="441"/>
      <c r="B119" s="441"/>
      <c r="C119" s="441"/>
      <c r="D119" s="441"/>
      <c r="E119" s="441"/>
      <c r="F119" s="441"/>
      <c r="G119" s="441"/>
      <c r="H119" s="441"/>
      <c r="I119" s="441"/>
      <c r="J119" s="441"/>
      <c r="K119" s="441"/>
      <c r="L119" s="441"/>
      <c r="M119" s="441"/>
      <c r="N119" s="441"/>
      <c r="O119" s="441"/>
      <c r="P119" s="441"/>
      <c r="Q119" s="441"/>
      <c r="R119" s="441"/>
      <c r="S119" s="441"/>
      <c r="T119" s="441"/>
      <c r="U119" s="441"/>
      <c r="V119" s="441"/>
      <c r="W119" s="441"/>
      <c r="X119" s="441"/>
      <c r="Y119" s="441"/>
      <c r="Z119" s="441"/>
      <c r="AA119" s="441"/>
      <c r="AB119" s="441"/>
      <c r="AC119" s="441"/>
      <c r="AD119" s="441"/>
    </row>
    <row r="120" spans="1:30" ht="12.75" customHeight="1" x14ac:dyDescent="0.2">
      <c r="A120" s="441"/>
      <c r="B120" s="441"/>
      <c r="C120" s="441"/>
      <c r="D120" s="441"/>
      <c r="E120" s="441"/>
      <c r="F120" s="441"/>
      <c r="G120" s="441"/>
      <c r="H120" s="441"/>
      <c r="I120" s="441"/>
      <c r="J120" s="441"/>
      <c r="K120" s="441"/>
      <c r="L120" s="441"/>
      <c r="M120" s="441"/>
      <c r="N120" s="441"/>
      <c r="O120" s="441"/>
      <c r="P120" s="441"/>
      <c r="Q120" s="441"/>
      <c r="R120" s="441"/>
      <c r="S120" s="441"/>
      <c r="T120" s="441"/>
      <c r="U120" s="441"/>
      <c r="V120" s="441"/>
      <c r="W120" s="441"/>
      <c r="X120" s="441"/>
      <c r="Y120" s="441"/>
      <c r="Z120" s="441"/>
      <c r="AA120" s="441"/>
      <c r="AB120" s="441"/>
      <c r="AC120" s="441"/>
      <c r="AD120" s="441"/>
    </row>
    <row r="121" spans="1:30" ht="12.75" customHeight="1" x14ac:dyDescent="0.2">
      <c r="A121" s="441"/>
      <c r="B121" s="441"/>
      <c r="C121" s="441"/>
      <c r="D121" s="441"/>
      <c r="E121" s="441"/>
      <c r="F121" s="441"/>
      <c r="G121" s="441"/>
      <c r="H121" s="441"/>
      <c r="I121" s="441"/>
      <c r="J121" s="441"/>
      <c r="K121" s="441"/>
      <c r="L121" s="441"/>
      <c r="M121" s="441"/>
      <c r="N121" s="441"/>
      <c r="O121" s="441"/>
      <c r="P121" s="441"/>
      <c r="Q121" s="441"/>
      <c r="R121" s="441"/>
      <c r="S121" s="441"/>
      <c r="T121" s="441"/>
      <c r="U121" s="441"/>
      <c r="V121" s="441"/>
      <c r="W121" s="441"/>
      <c r="X121" s="441"/>
      <c r="Y121" s="441"/>
      <c r="Z121" s="441"/>
      <c r="AA121" s="441"/>
      <c r="AB121" s="441"/>
      <c r="AC121" s="441"/>
      <c r="AD121" s="441"/>
    </row>
    <row r="122" spans="1:30" ht="12.75" customHeight="1" x14ac:dyDescent="0.2">
      <c r="A122" s="441"/>
      <c r="B122" s="441"/>
      <c r="C122" s="441"/>
      <c r="D122" s="441"/>
      <c r="E122" s="441"/>
      <c r="F122" s="441"/>
      <c r="G122" s="441"/>
      <c r="H122" s="441"/>
      <c r="I122" s="441"/>
      <c r="J122" s="441"/>
      <c r="K122" s="441"/>
      <c r="L122" s="441"/>
      <c r="M122" s="441"/>
      <c r="N122" s="441"/>
      <c r="O122" s="441"/>
      <c r="P122" s="441"/>
      <c r="Q122" s="441"/>
      <c r="R122" s="441"/>
      <c r="S122" s="441"/>
      <c r="T122" s="441"/>
      <c r="U122" s="441"/>
      <c r="V122" s="441"/>
      <c r="W122" s="441"/>
      <c r="X122" s="441"/>
      <c r="Y122" s="441"/>
      <c r="Z122" s="441"/>
      <c r="AA122" s="441"/>
      <c r="AB122" s="441"/>
      <c r="AC122" s="441"/>
      <c r="AD122" s="441"/>
    </row>
    <row r="123" spans="1:30" ht="12.75" customHeight="1" x14ac:dyDescent="0.2">
      <c r="A123" s="441"/>
      <c r="B123" s="441"/>
      <c r="C123" s="441"/>
      <c r="D123" s="441"/>
      <c r="E123" s="441"/>
      <c r="F123" s="441"/>
      <c r="G123" s="441"/>
      <c r="H123" s="441"/>
      <c r="I123" s="441"/>
      <c r="J123" s="441"/>
      <c r="K123" s="441"/>
      <c r="L123" s="441"/>
      <c r="M123" s="441"/>
      <c r="N123" s="441"/>
      <c r="O123" s="441"/>
      <c r="P123" s="441"/>
      <c r="Q123" s="441"/>
      <c r="R123" s="441"/>
      <c r="S123" s="441"/>
      <c r="T123" s="441"/>
      <c r="U123" s="441"/>
      <c r="V123" s="441"/>
      <c r="W123" s="441"/>
      <c r="X123" s="441"/>
      <c r="Y123" s="441"/>
      <c r="Z123" s="441"/>
      <c r="AA123" s="441"/>
      <c r="AB123" s="441"/>
      <c r="AC123" s="441"/>
      <c r="AD123" s="441"/>
    </row>
    <row r="124" spans="1:30" ht="12.75" customHeight="1" x14ac:dyDescent="0.2">
      <c r="A124" s="441"/>
      <c r="B124" s="441"/>
      <c r="C124" s="441"/>
      <c r="D124" s="441"/>
      <c r="E124" s="441"/>
      <c r="F124" s="441"/>
      <c r="G124" s="441"/>
      <c r="H124" s="441"/>
      <c r="I124" s="441"/>
      <c r="J124" s="441"/>
      <c r="K124" s="441"/>
      <c r="L124" s="441"/>
      <c r="M124" s="441"/>
      <c r="N124" s="441"/>
      <c r="O124" s="441"/>
      <c r="P124" s="441"/>
      <c r="Q124" s="441"/>
      <c r="R124" s="441"/>
      <c r="S124" s="441"/>
      <c r="T124" s="441"/>
      <c r="U124" s="441"/>
      <c r="V124" s="441"/>
      <c r="W124" s="441"/>
      <c r="X124" s="441"/>
      <c r="Y124" s="441"/>
      <c r="Z124" s="441"/>
      <c r="AA124" s="441"/>
      <c r="AB124" s="441"/>
      <c r="AC124" s="441"/>
      <c r="AD124" s="441"/>
    </row>
    <row r="125" spans="1:30" ht="12.75" customHeight="1" x14ac:dyDescent="0.2">
      <c r="A125" s="441"/>
      <c r="B125" s="441"/>
      <c r="C125" s="441"/>
      <c r="D125" s="441"/>
      <c r="E125" s="441"/>
      <c r="F125" s="441"/>
      <c r="G125" s="441"/>
      <c r="H125" s="441"/>
      <c r="I125" s="441"/>
      <c r="J125" s="441"/>
      <c r="K125" s="441"/>
      <c r="L125" s="441"/>
      <c r="M125" s="441"/>
      <c r="N125" s="441"/>
      <c r="O125" s="441"/>
      <c r="P125" s="441"/>
      <c r="Q125" s="441"/>
      <c r="R125" s="441"/>
      <c r="S125" s="441"/>
      <c r="T125" s="441"/>
      <c r="U125" s="441"/>
      <c r="V125" s="441"/>
      <c r="W125" s="441"/>
      <c r="X125" s="441"/>
      <c r="Y125" s="441"/>
      <c r="Z125" s="441"/>
      <c r="AA125" s="441"/>
      <c r="AB125" s="441"/>
      <c r="AC125" s="441"/>
      <c r="AD125" s="441"/>
    </row>
    <row r="126" spans="1:30" ht="12.75" customHeight="1" x14ac:dyDescent="0.2">
      <c r="A126" s="441"/>
      <c r="B126" s="441"/>
      <c r="C126" s="441"/>
      <c r="D126" s="441"/>
      <c r="E126" s="441"/>
      <c r="F126" s="441"/>
      <c r="G126" s="441"/>
      <c r="H126" s="441"/>
      <c r="I126" s="441"/>
      <c r="J126" s="441"/>
      <c r="K126" s="441"/>
      <c r="L126" s="441"/>
      <c r="M126" s="441"/>
      <c r="N126" s="441"/>
      <c r="O126" s="441"/>
      <c r="P126" s="441"/>
      <c r="Q126" s="441"/>
      <c r="R126" s="441"/>
      <c r="S126" s="441"/>
      <c r="T126" s="441"/>
      <c r="U126" s="441"/>
      <c r="V126" s="441"/>
      <c r="W126" s="441"/>
      <c r="X126" s="441"/>
      <c r="Y126" s="441"/>
      <c r="Z126" s="441"/>
      <c r="AA126" s="441"/>
      <c r="AB126" s="441"/>
      <c r="AC126" s="441"/>
      <c r="AD126" s="441"/>
    </row>
    <row r="127" spans="1:30" ht="12.75" customHeight="1" x14ac:dyDescent="0.2">
      <c r="A127" s="441"/>
      <c r="B127" s="441"/>
      <c r="C127" s="441"/>
      <c r="D127" s="441"/>
      <c r="E127" s="441"/>
      <c r="F127" s="441"/>
      <c r="G127" s="441"/>
      <c r="H127" s="441"/>
      <c r="I127" s="441"/>
      <c r="J127" s="441"/>
      <c r="K127" s="441"/>
      <c r="L127" s="441"/>
      <c r="M127" s="441"/>
      <c r="N127" s="441"/>
      <c r="O127" s="441"/>
      <c r="P127" s="441"/>
      <c r="Q127" s="441"/>
      <c r="R127" s="441"/>
      <c r="S127" s="441"/>
      <c r="T127" s="441"/>
      <c r="U127" s="441"/>
      <c r="V127" s="441"/>
      <c r="W127" s="441"/>
      <c r="X127" s="441"/>
      <c r="Y127" s="441"/>
      <c r="Z127" s="441"/>
      <c r="AA127" s="441"/>
      <c r="AB127" s="441"/>
      <c r="AC127" s="441"/>
      <c r="AD127" s="441"/>
    </row>
    <row r="128" spans="1:30" ht="12.75" customHeight="1" x14ac:dyDescent="0.2">
      <c r="A128" s="441"/>
      <c r="B128" s="441"/>
      <c r="C128" s="441"/>
      <c r="D128" s="441"/>
      <c r="E128" s="441"/>
      <c r="F128" s="441"/>
      <c r="G128" s="441"/>
      <c r="H128" s="441"/>
      <c r="I128" s="441"/>
      <c r="J128" s="441"/>
      <c r="K128" s="441"/>
      <c r="L128" s="441"/>
      <c r="M128" s="441"/>
      <c r="N128" s="441"/>
      <c r="O128" s="441"/>
      <c r="P128" s="441"/>
      <c r="Q128" s="441"/>
      <c r="R128" s="441"/>
      <c r="S128" s="441"/>
      <c r="T128" s="441"/>
      <c r="U128" s="441"/>
      <c r="V128" s="441"/>
      <c r="W128" s="441"/>
      <c r="X128" s="441"/>
      <c r="Y128" s="441"/>
      <c r="Z128" s="441"/>
      <c r="AA128" s="441"/>
      <c r="AB128" s="441"/>
      <c r="AC128" s="441"/>
      <c r="AD128" s="441"/>
    </row>
    <row r="129" spans="1:30" ht="12.75" customHeight="1" x14ac:dyDescent="0.2">
      <c r="A129" s="441"/>
      <c r="B129" s="441"/>
      <c r="C129" s="441"/>
      <c r="D129" s="441"/>
      <c r="E129" s="441"/>
      <c r="F129" s="441"/>
      <c r="G129" s="441"/>
      <c r="H129" s="441"/>
      <c r="I129" s="441"/>
      <c r="J129" s="441"/>
      <c r="K129" s="441"/>
      <c r="L129" s="441"/>
      <c r="M129" s="441"/>
      <c r="N129" s="441"/>
      <c r="O129" s="441"/>
      <c r="P129" s="441"/>
      <c r="Q129" s="441"/>
      <c r="R129" s="441"/>
      <c r="S129" s="441"/>
      <c r="T129" s="441"/>
      <c r="U129" s="441"/>
      <c r="V129" s="441"/>
      <c r="W129" s="441"/>
      <c r="X129" s="441"/>
      <c r="Y129" s="441"/>
      <c r="Z129" s="441"/>
      <c r="AA129" s="441"/>
      <c r="AB129" s="441"/>
      <c r="AC129" s="441"/>
      <c r="AD129" s="441"/>
    </row>
    <row r="130" spans="1:30" ht="12.75" customHeight="1" x14ac:dyDescent="0.2">
      <c r="A130" s="441"/>
      <c r="B130" s="441"/>
      <c r="C130" s="441"/>
      <c r="D130" s="441"/>
      <c r="E130" s="441"/>
      <c r="F130" s="441"/>
      <c r="G130" s="441"/>
      <c r="H130" s="441"/>
      <c r="I130" s="441"/>
      <c r="J130" s="441"/>
      <c r="K130" s="441"/>
      <c r="L130" s="441"/>
      <c r="M130" s="441"/>
      <c r="N130" s="441"/>
      <c r="O130" s="441"/>
      <c r="P130" s="441"/>
      <c r="Q130" s="441"/>
      <c r="R130" s="441"/>
      <c r="S130" s="441"/>
      <c r="T130" s="441"/>
      <c r="U130" s="441"/>
      <c r="V130" s="441"/>
      <c r="W130" s="441"/>
      <c r="X130" s="441"/>
      <c r="Y130" s="441"/>
      <c r="Z130" s="441"/>
      <c r="AA130" s="441"/>
      <c r="AB130" s="441"/>
      <c r="AC130" s="441"/>
      <c r="AD130" s="441"/>
    </row>
    <row r="131" spans="1:30" ht="12.75" customHeight="1" x14ac:dyDescent="0.2">
      <c r="A131" s="441"/>
      <c r="B131" s="441"/>
      <c r="C131" s="441"/>
      <c r="D131" s="441"/>
      <c r="E131" s="441"/>
      <c r="F131" s="441"/>
      <c r="G131" s="441"/>
      <c r="H131" s="441"/>
      <c r="I131" s="441"/>
      <c r="J131" s="441"/>
      <c r="K131" s="441"/>
      <c r="L131" s="441"/>
      <c r="M131" s="441"/>
      <c r="N131" s="441"/>
      <c r="O131" s="441"/>
      <c r="P131" s="441"/>
      <c r="Q131" s="441"/>
      <c r="R131" s="441"/>
      <c r="S131" s="441"/>
      <c r="T131" s="441"/>
      <c r="U131" s="441"/>
      <c r="V131" s="441"/>
      <c r="W131" s="441"/>
      <c r="X131" s="441"/>
      <c r="Y131" s="441"/>
      <c r="Z131" s="441"/>
      <c r="AA131" s="441"/>
      <c r="AB131" s="441"/>
      <c r="AC131" s="441"/>
      <c r="AD131" s="441"/>
    </row>
    <row r="132" spans="1:30" ht="12.75" customHeight="1" x14ac:dyDescent="0.2">
      <c r="A132" s="441"/>
      <c r="B132" s="441"/>
      <c r="C132" s="441"/>
      <c r="D132" s="441"/>
      <c r="E132" s="441"/>
      <c r="F132" s="441"/>
      <c r="G132" s="441"/>
      <c r="H132" s="441"/>
      <c r="I132" s="441"/>
      <c r="J132" s="441"/>
      <c r="K132" s="441"/>
      <c r="L132" s="441"/>
      <c r="M132" s="441"/>
      <c r="N132" s="441"/>
      <c r="O132" s="441"/>
      <c r="P132" s="441"/>
      <c r="Q132" s="441"/>
      <c r="R132" s="441"/>
      <c r="S132" s="441"/>
      <c r="T132" s="441"/>
      <c r="U132" s="441"/>
      <c r="V132" s="441"/>
      <c r="W132" s="441"/>
      <c r="X132" s="441"/>
      <c r="Y132" s="441"/>
      <c r="Z132" s="441"/>
      <c r="AA132" s="441"/>
      <c r="AB132" s="441"/>
      <c r="AC132" s="441"/>
      <c r="AD132" s="441"/>
    </row>
    <row r="133" spans="1:30" ht="12.75" customHeight="1" x14ac:dyDescent="0.2">
      <c r="A133" s="441"/>
      <c r="B133" s="441"/>
      <c r="C133" s="441"/>
      <c r="D133" s="441"/>
      <c r="E133" s="441"/>
      <c r="F133" s="441"/>
      <c r="G133" s="441"/>
      <c r="H133" s="441"/>
      <c r="I133" s="441"/>
      <c r="J133" s="441"/>
      <c r="K133" s="441"/>
      <c r="L133" s="441"/>
      <c r="M133" s="441"/>
      <c r="N133" s="441"/>
      <c r="O133" s="441"/>
      <c r="P133" s="441"/>
      <c r="Q133" s="441"/>
      <c r="R133" s="441"/>
      <c r="S133" s="441"/>
      <c r="T133" s="441"/>
      <c r="U133" s="441"/>
      <c r="V133" s="441"/>
      <c r="W133" s="441"/>
      <c r="X133" s="441"/>
      <c r="Y133" s="441"/>
      <c r="Z133" s="441"/>
      <c r="AA133" s="441"/>
      <c r="AB133" s="441"/>
      <c r="AC133" s="441"/>
      <c r="AD133" s="441"/>
    </row>
    <row r="134" spans="1:30" ht="12.75" customHeight="1" x14ac:dyDescent="0.2">
      <c r="A134" s="441"/>
      <c r="B134" s="441"/>
      <c r="C134" s="441"/>
      <c r="D134" s="441"/>
      <c r="E134" s="441"/>
      <c r="F134" s="441"/>
      <c r="G134" s="441"/>
      <c r="H134" s="441"/>
      <c r="I134" s="441"/>
      <c r="J134" s="441"/>
      <c r="K134" s="441"/>
      <c r="L134" s="441"/>
      <c r="M134" s="441"/>
      <c r="N134" s="441"/>
      <c r="O134" s="441"/>
      <c r="P134" s="441"/>
      <c r="Q134" s="441"/>
      <c r="R134" s="441"/>
      <c r="S134" s="441"/>
      <c r="T134" s="441"/>
      <c r="U134" s="441"/>
      <c r="V134" s="441"/>
      <c r="W134" s="441"/>
      <c r="X134" s="441"/>
      <c r="Y134" s="441"/>
      <c r="Z134" s="441"/>
      <c r="AA134" s="441"/>
      <c r="AB134" s="441"/>
      <c r="AC134" s="441"/>
      <c r="AD134" s="441"/>
    </row>
    <row r="135" spans="1:30" ht="12.75" customHeight="1" x14ac:dyDescent="0.2">
      <c r="A135" s="441"/>
      <c r="B135" s="441"/>
      <c r="C135" s="441"/>
      <c r="D135" s="441"/>
      <c r="E135" s="441"/>
      <c r="F135" s="441"/>
      <c r="G135" s="441"/>
      <c r="H135" s="441"/>
      <c r="I135" s="441"/>
      <c r="J135" s="441"/>
      <c r="K135" s="441"/>
      <c r="L135" s="441"/>
      <c r="M135" s="441"/>
      <c r="N135" s="441"/>
      <c r="O135" s="441"/>
      <c r="P135" s="441"/>
      <c r="Q135" s="441"/>
      <c r="R135" s="441"/>
      <c r="S135" s="441"/>
      <c r="T135" s="441"/>
      <c r="U135" s="441"/>
      <c r="V135" s="441"/>
      <c r="W135" s="441"/>
      <c r="X135" s="441"/>
      <c r="Y135" s="441"/>
      <c r="Z135" s="441"/>
      <c r="AA135" s="441"/>
      <c r="AB135" s="441"/>
      <c r="AC135" s="441"/>
      <c r="AD135" s="441"/>
    </row>
    <row r="136" spans="1:30" ht="12.75" customHeight="1" x14ac:dyDescent="0.2">
      <c r="A136" s="441"/>
      <c r="B136" s="441"/>
      <c r="C136" s="441"/>
      <c r="D136" s="441"/>
      <c r="E136" s="441"/>
      <c r="F136" s="441"/>
      <c r="G136" s="441"/>
      <c r="H136" s="441"/>
      <c r="I136" s="441"/>
      <c r="J136" s="441"/>
      <c r="K136" s="441"/>
      <c r="L136" s="441"/>
      <c r="M136" s="441"/>
      <c r="N136" s="441"/>
      <c r="O136" s="441"/>
      <c r="P136" s="441"/>
      <c r="Q136" s="441"/>
      <c r="R136" s="441"/>
      <c r="S136" s="441"/>
      <c r="T136" s="441"/>
      <c r="U136" s="441"/>
      <c r="V136" s="441"/>
      <c r="W136" s="441"/>
      <c r="X136" s="441"/>
      <c r="Y136" s="441"/>
      <c r="Z136" s="441"/>
      <c r="AA136" s="441"/>
      <c r="AB136" s="441"/>
      <c r="AC136" s="441"/>
      <c r="AD136" s="441"/>
    </row>
    <row r="137" spans="1:30" ht="12.75" customHeight="1" x14ac:dyDescent="0.2">
      <c r="A137" s="441"/>
      <c r="B137" s="441"/>
      <c r="C137" s="441"/>
      <c r="D137" s="441"/>
      <c r="E137" s="441"/>
      <c r="F137" s="441"/>
      <c r="G137" s="441"/>
      <c r="H137" s="441"/>
      <c r="I137" s="441"/>
      <c r="J137" s="441"/>
      <c r="K137" s="441"/>
      <c r="L137" s="441"/>
      <c r="M137" s="441"/>
      <c r="N137" s="441"/>
      <c r="O137" s="441"/>
      <c r="P137" s="441"/>
      <c r="Q137" s="441"/>
      <c r="R137" s="441"/>
      <c r="S137" s="441"/>
      <c r="T137" s="441"/>
      <c r="U137" s="441"/>
      <c r="V137" s="441"/>
      <c r="W137" s="441"/>
      <c r="X137" s="441"/>
      <c r="Y137" s="441"/>
      <c r="Z137" s="441"/>
      <c r="AA137" s="441"/>
      <c r="AB137" s="441"/>
      <c r="AC137" s="441"/>
      <c r="AD137" s="441"/>
    </row>
    <row r="138" spans="1:30" ht="12.75" customHeight="1" x14ac:dyDescent="0.2">
      <c r="A138" s="441"/>
      <c r="B138" s="441"/>
      <c r="C138" s="441"/>
      <c r="D138" s="441"/>
      <c r="E138" s="441"/>
      <c r="F138" s="441"/>
      <c r="G138" s="441"/>
      <c r="H138" s="441"/>
      <c r="I138" s="441"/>
      <c r="J138" s="441"/>
      <c r="K138" s="441"/>
      <c r="L138" s="441"/>
      <c r="M138" s="441"/>
      <c r="N138" s="441"/>
      <c r="O138" s="441"/>
      <c r="P138" s="441"/>
      <c r="Q138" s="441"/>
      <c r="R138" s="441"/>
      <c r="S138" s="441"/>
      <c r="T138" s="441"/>
      <c r="U138" s="441"/>
      <c r="V138" s="441"/>
      <c r="W138" s="441"/>
      <c r="X138" s="441"/>
      <c r="Y138" s="441"/>
      <c r="Z138" s="441"/>
      <c r="AA138" s="441"/>
      <c r="AB138" s="441"/>
      <c r="AC138" s="441"/>
      <c r="AD138" s="441"/>
    </row>
    <row r="139" spans="1:30" ht="12.75" customHeight="1" x14ac:dyDescent="0.2">
      <c r="A139" s="441"/>
      <c r="B139" s="441"/>
      <c r="C139" s="441"/>
      <c r="D139" s="441"/>
      <c r="E139" s="441"/>
      <c r="F139" s="441"/>
      <c r="G139" s="441"/>
      <c r="H139" s="441"/>
      <c r="I139" s="441"/>
      <c r="J139" s="441"/>
      <c r="K139" s="441"/>
      <c r="L139" s="441"/>
      <c r="M139" s="441"/>
      <c r="N139" s="441"/>
      <c r="O139" s="441"/>
      <c r="P139" s="441"/>
      <c r="Q139" s="441"/>
      <c r="R139" s="441"/>
      <c r="S139" s="441"/>
      <c r="T139" s="441"/>
      <c r="U139" s="441"/>
      <c r="V139" s="441"/>
      <c r="W139" s="441"/>
      <c r="X139" s="441"/>
      <c r="Y139" s="441"/>
      <c r="Z139" s="441"/>
      <c r="AA139" s="441"/>
      <c r="AB139" s="441"/>
      <c r="AC139" s="441"/>
      <c r="AD139" s="441"/>
    </row>
    <row r="140" spans="1:30" ht="12.75" customHeight="1" x14ac:dyDescent="0.2">
      <c r="A140" s="441"/>
      <c r="B140" s="441"/>
      <c r="C140" s="441"/>
      <c r="D140" s="441"/>
      <c r="E140" s="441"/>
      <c r="F140" s="441"/>
      <c r="G140" s="441"/>
      <c r="H140" s="441"/>
      <c r="I140" s="441"/>
      <c r="J140" s="441"/>
      <c r="K140" s="441"/>
      <c r="L140" s="441"/>
      <c r="M140" s="441"/>
      <c r="N140" s="441"/>
      <c r="O140" s="441"/>
      <c r="P140" s="441"/>
      <c r="Q140" s="441"/>
      <c r="R140" s="441"/>
      <c r="S140" s="441"/>
      <c r="T140" s="441"/>
      <c r="U140" s="441"/>
      <c r="V140" s="441"/>
      <c r="W140" s="441"/>
      <c r="X140" s="441"/>
      <c r="Y140" s="441"/>
      <c r="Z140" s="441"/>
      <c r="AA140" s="441"/>
      <c r="AB140" s="441"/>
      <c r="AC140" s="441"/>
      <c r="AD140" s="441"/>
    </row>
    <row r="141" spans="1:30" ht="12.75" customHeight="1" x14ac:dyDescent="0.2">
      <c r="A141" s="441"/>
      <c r="B141" s="441"/>
      <c r="C141" s="441"/>
      <c r="D141" s="441"/>
      <c r="E141" s="441"/>
      <c r="F141" s="441"/>
      <c r="G141" s="441"/>
      <c r="H141" s="441"/>
      <c r="I141" s="441"/>
      <c r="J141" s="441"/>
      <c r="K141" s="441"/>
      <c r="L141" s="441"/>
      <c r="M141" s="441"/>
      <c r="N141" s="441"/>
      <c r="O141" s="441"/>
      <c r="P141" s="441"/>
      <c r="Q141" s="441"/>
      <c r="R141" s="441"/>
      <c r="S141" s="441"/>
      <c r="T141" s="441"/>
      <c r="U141" s="441"/>
      <c r="V141" s="441"/>
      <c r="W141" s="441"/>
      <c r="X141" s="441"/>
      <c r="Y141" s="441"/>
      <c r="Z141" s="441"/>
      <c r="AA141" s="441"/>
      <c r="AB141" s="441"/>
      <c r="AC141" s="441"/>
      <c r="AD141" s="441"/>
    </row>
    <row r="142" spans="1:30" ht="12.75" customHeight="1" x14ac:dyDescent="0.2">
      <c r="A142" s="441"/>
      <c r="B142" s="441"/>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row>
    <row r="143" spans="1:30" ht="12.75" customHeight="1" x14ac:dyDescent="0.2">
      <c r="A143" s="441"/>
      <c r="B143" s="441"/>
      <c r="C143" s="441"/>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row>
    <row r="144" spans="1:30" ht="12.75" customHeight="1" x14ac:dyDescent="0.2">
      <c r="A144" s="441"/>
      <c r="B144" s="441"/>
      <c r="C144" s="441"/>
      <c r="D144" s="441"/>
      <c r="E144" s="441"/>
      <c r="F144" s="441"/>
      <c r="G144" s="441"/>
      <c r="H144" s="441"/>
      <c r="I144" s="441"/>
      <c r="J144" s="441"/>
      <c r="K144" s="441"/>
      <c r="L144" s="441"/>
      <c r="M144" s="441"/>
      <c r="N144" s="441"/>
      <c r="O144" s="441"/>
      <c r="P144" s="441"/>
      <c r="Q144" s="441"/>
      <c r="R144" s="441"/>
      <c r="S144" s="441"/>
      <c r="T144" s="441"/>
      <c r="U144" s="441"/>
      <c r="V144" s="441"/>
      <c r="W144" s="441"/>
      <c r="X144" s="441"/>
      <c r="Y144" s="441"/>
      <c r="Z144" s="441"/>
      <c r="AA144" s="441"/>
      <c r="AB144" s="441"/>
      <c r="AC144" s="441"/>
      <c r="AD144" s="441"/>
    </row>
    <row r="145" spans="1:30" ht="12.75" customHeight="1" x14ac:dyDescent="0.2">
      <c r="A145" s="441"/>
      <c r="B145" s="441"/>
      <c r="C145" s="441"/>
      <c r="D145" s="441"/>
      <c r="E145" s="441"/>
      <c r="F145" s="441"/>
      <c r="G145" s="441"/>
      <c r="H145" s="441"/>
      <c r="I145" s="441"/>
      <c r="J145" s="441"/>
      <c r="K145" s="441"/>
      <c r="L145" s="441"/>
      <c r="M145" s="441"/>
      <c r="N145" s="441"/>
      <c r="O145" s="441"/>
      <c r="P145" s="441"/>
      <c r="Q145" s="441"/>
      <c r="R145" s="441"/>
      <c r="S145" s="441"/>
      <c r="T145" s="441"/>
      <c r="U145" s="441"/>
      <c r="V145" s="441"/>
      <c r="W145" s="441"/>
      <c r="X145" s="441"/>
      <c r="Y145" s="441"/>
      <c r="Z145" s="441"/>
      <c r="AA145" s="441"/>
      <c r="AB145" s="441"/>
      <c r="AC145" s="441"/>
      <c r="AD145" s="441"/>
    </row>
    <row r="146" spans="1:30" ht="12.75" customHeight="1" x14ac:dyDescent="0.2">
      <c r="A146" s="441"/>
      <c r="B146" s="441"/>
      <c r="C146" s="441"/>
      <c r="D146" s="441"/>
      <c r="E146" s="441"/>
      <c r="F146" s="441"/>
      <c r="G146" s="441"/>
      <c r="H146" s="441"/>
      <c r="I146" s="441"/>
      <c r="J146" s="441"/>
      <c r="K146" s="441"/>
      <c r="L146" s="441"/>
      <c r="M146" s="441"/>
      <c r="N146" s="441"/>
      <c r="O146" s="441"/>
      <c r="P146" s="441"/>
      <c r="Q146" s="441"/>
      <c r="R146" s="441"/>
      <c r="S146" s="441"/>
      <c r="T146" s="441"/>
      <c r="U146" s="441"/>
      <c r="V146" s="441"/>
      <c r="W146" s="441"/>
      <c r="X146" s="441"/>
      <c r="Y146" s="441"/>
      <c r="Z146" s="441"/>
      <c r="AA146" s="441"/>
      <c r="AB146" s="441"/>
      <c r="AC146" s="441"/>
      <c r="AD146" s="441"/>
    </row>
    <row r="147" spans="1:30" ht="12.75" customHeight="1" x14ac:dyDescent="0.2">
      <c r="A147" s="441"/>
      <c r="B147" s="441"/>
      <c r="C147" s="441"/>
      <c r="D147" s="441"/>
      <c r="E147" s="441"/>
      <c r="F147" s="441"/>
      <c r="G147" s="441"/>
      <c r="H147" s="441"/>
      <c r="I147" s="441"/>
      <c r="J147" s="441"/>
      <c r="K147" s="441"/>
      <c r="L147" s="441"/>
      <c r="M147" s="441"/>
      <c r="N147" s="441"/>
      <c r="O147" s="441"/>
      <c r="P147" s="441"/>
      <c r="Q147" s="441"/>
      <c r="R147" s="441"/>
      <c r="S147" s="441"/>
      <c r="T147" s="441"/>
      <c r="U147" s="441"/>
      <c r="V147" s="441"/>
      <c r="W147" s="441"/>
      <c r="X147" s="441"/>
      <c r="Y147" s="441"/>
      <c r="Z147" s="441"/>
      <c r="AA147" s="441"/>
      <c r="AB147" s="441"/>
      <c r="AC147" s="441"/>
      <c r="AD147" s="441"/>
    </row>
    <row r="148" spans="1:30" ht="12.75" customHeight="1" x14ac:dyDescent="0.2">
      <c r="A148" s="441"/>
      <c r="B148" s="441"/>
      <c r="C148" s="441"/>
      <c r="D148" s="441"/>
      <c r="E148" s="441"/>
      <c r="F148" s="441"/>
      <c r="G148" s="441"/>
      <c r="H148" s="441"/>
      <c r="I148" s="441"/>
      <c r="J148" s="441"/>
      <c r="K148" s="441"/>
      <c r="L148" s="441"/>
      <c r="M148" s="441"/>
      <c r="N148" s="441"/>
      <c r="O148" s="441"/>
      <c r="P148" s="441"/>
      <c r="Q148" s="441"/>
      <c r="R148" s="441"/>
      <c r="S148" s="441"/>
      <c r="T148" s="441"/>
      <c r="U148" s="441"/>
      <c r="V148" s="441"/>
      <c r="W148" s="441"/>
      <c r="X148" s="441"/>
      <c r="Y148" s="441"/>
      <c r="Z148" s="441"/>
      <c r="AA148" s="441"/>
      <c r="AB148" s="441"/>
      <c r="AC148" s="441"/>
      <c r="AD148" s="441"/>
    </row>
    <row r="149" spans="1:30" ht="12.75" customHeight="1" x14ac:dyDescent="0.2">
      <c r="A149" s="441"/>
      <c r="B149" s="441"/>
      <c r="C149" s="441"/>
      <c r="D149" s="441"/>
      <c r="E149" s="441"/>
      <c r="F149" s="441"/>
      <c r="G149" s="441"/>
      <c r="H149" s="441"/>
      <c r="I149" s="441"/>
      <c r="J149" s="441"/>
      <c r="K149" s="441"/>
      <c r="L149" s="441"/>
      <c r="M149" s="441"/>
      <c r="N149" s="441"/>
      <c r="O149" s="441"/>
      <c r="P149" s="441"/>
      <c r="Q149" s="441"/>
      <c r="R149" s="441"/>
      <c r="S149" s="441"/>
      <c r="T149" s="441"/>
      <c r="U149" s="441"/>
      <c r="V149" s="441"/>
      <c r="W149" s="441"/>
      <c r="X149" s="441"/>
      <c r="Y149" s="441"/>
      <c r="Z149" s="441"/>
      <c r="AA149" s="441"/>
      <c r="AB149" s="441"/>
      <c r="AC149" s="441"/>
      <c r="AD149" s="441"/>
    </row>
    <row r="150" spans="1:30" ht="12.75" customHeight="1" x14ac:dyDescent="0.2">
      <c r="A150" s="441"/>
      <c r="B150" s="441"/>
      <c r="C150" s="441"/>
      <c r="D150" s="441"/>
      <c r="E150" s="441"/>
      <c r="F150" s="441"/>
      <c r="G150" s="441"/>
      <c r="H150" s="441"/>
      <c r="I150" s="441"/>
      <c r="J150" s="441"/>
      <c r="K150" s="441"/>
      <c r="L150" s="441"/>
      <c r="M150" s="441"/>
      <c r="N150" s="441"/>
      <c r="O150" s="441"/>
      <c r="P150" s="441"/>
      <c r="Q150" s="441"/>
      <c r="R150" s="441"/>
      <c r="S150" s="441"/>
      <c r="T150" s="441"/>
      <c r="U150" s="441"/>
      <c r="V150" s="441"/>
      <c r="W150" s="441"/>
      <c r="X150" s="441"/>
      <c r="Y150" s="441"/>
      <c r="Z150" s="441"/>
      <c r="AA150" s="441"/>
      <c r="AB150" s="441"/>
      <c r="AC150" s="441"/>
      <c r="AD150" s="441"/>
    </row>
    <row r="151" spans="1:30" ht="12.75" customHeight="1" x14ac:dyDescent="0.2">
      <c r="A151" s="441"/>
      <c r="B151" s="441"/>
      <c r="C151" s="441"/>
      <c r="D151" s="441"/>
      <c r="E151" s="441"/>
      <c r="F151" s="441"/>
      <c r="G151" s="441"/>
      <c r="H151" s="441"/>
      <c r="I151" s="441"/>
      <c r="J151" s="441"/>
      <c r="K151" s="441"/>
      <c r="L151" s="441"/>
      <c r="M151" s="441"/>
      <c r="N151" s="441"/>
      <c r="O151" s="441"/>
      <c r="P151" s="441"/>
      <c r="Q151" s="441"/>
      <c r="R151" s="441"/>
      <c r="S151" s="441"/>
      <c r="T151" s="441"/>
      <c r="U151" s="441"/>
      <c r="V151" s="441"/>
      <c r="W151" s="441"/>
      <c r="X151" s="441"/>
      <c r="Y151" s="441"/>
      <c r="Z151" s="441"/>
      <c r="AA151" s="441"/>
      <c r="AB151" s="441"/>
      <c r="AC151" s="441"/>
      <c r="AD151" s="441"/>
    </row>
    <row r="152" spans="1:30" ht="12.75" customHeight="1" x14ac:dyDescent="0.2">
      <c r="A152" s="441"/>
      <c r="B152" s="441"/>
      <c r="C152" s="441"/>
      <c r="D152" s="441"/>
      <c r="E152" s="441"/>
      <c r="F152" s="441"/>
      <c r="G152" s="441"/>
      <c r="H152" s="441"/>
      <c r="I152" s="441"/>
      <c r="J152" s="441"/>
      <c r="K152" s="441"/>
      <c r="L152" s="441"/>
      <c r="M152" s="441"/>
      <c r="N152" s="441"/>
      <c r="O152" s="441"/>
      <c r="P152" s="441"/>
      <c r="Q152" s="441"/>
      <c r="R152" s="441"/>
      <c r="S152" s="441"/>
      <c r="T152" s="441"/>
      <c r="U152" s="441"/>
      <c r="V152" s="441"/>
      <c r="W152" s="441"/>
      <c r="X152" s="441"/>
      <c r="Y152" s="441"/>
      <c r="Z152" s="441"/>
      <c r="AA152" s="441"/>
      <c r="AB152" s="441"/>
      <c r="AC152" s="441"/>
      <c r="AD152" s="441"/>
    </row>
    <row r="153" spans="1:30" ht="12.75" customHeight="1" x14ac:dyDescent="0.2">
      <c r="A153" s="441"/>
      <c r="B153" s="441"/>
      <c r="C153" s="441"/>
      <c r="D153" s="441"/>
      <c r="E153" s="441"/>
      <c r="F153" s="441"/>
      <c r="G153" s="441"/>
      <c r="H153" s="441"/>
      <c r="I153" s="441"/>
      <c r="J153" s="441"/>
      <c r="K153" s="441"/>
      <c r="L153" s="441"/>
      <c r="M153" s="441"/>
      <c r="N153" s="441"/>
      <c r="O153" s="441"/>
      <c r="P153" s="441"/>
      <c r="Q153" s="441"/>
      <c r="R153" s="441"/>
      <c r="S153" s="441"/>
      <c r="T153" s="441"/>
      <c r="U153" s="441"/>
      <c r="V153" s="441"/>
      <c r="W153" s="441"/>
      <c r="X153" s="441"/>
      <c r="Y153" s="441"/>
      <c r="Z153" s="441"/>
      <c r="AA153" s="441"/>
      <c r="AB153" s="441"/>
      <c r="AC153" s="441"/>
      <c r="AD153" s="441"/>
    </row>
    <row r="154" spans="1:30" ht="12.75" customHeight="1" x14ac:dyDescent="0.2">
      <c r="A154" s="441"/>
      <c r="B154" s="441"/>
      <c r="C154" s="441"/>
      <c r="D154" s="441"/>
      <c r="E154" s="441"/>
      <c r="F154" s="441"/>
      <c r="G154" s="441"/>
      <c r="H154" s="441"/>
      <c r="I154" s="441"/>
      <c r="J154" s="441"/>
      <c r="K154" s="441"/>
      <c r="L154" s="441"/>
      <c r="M154" s="441"/>
      <c r="N154" s="441"/>
      <c r="O154" s="441"/>
      <c r="P154" s="441"/>
      <c r="Q154" s="441"/>
      <c r="R154" s="441"/>
      <c r="S154" s="441"/>
      <c r="T154" s="441"/>
      <c r="U154" s="441"/>
      <c r="V154" s="441"/>
      <c r="W154" s="441"/>
      <c r="X154" s="441"/>
      <c r="Y154" s="441"/>
      <c r="Z154" s="441"/>
      <c r="AA154" s="441"/>
      <c r="AB154" s="441"/>
      <c r="AC154" s="441"/>
      <c r="AD154" s="441"/>
    </row>
    <row r="155" spans="1:30" ht="12.75" customHeight="1" x14ac:dyDescent="0.2">
      <c r="A155" s="441"/>
      <c r="B155" s="441"/>
      <c r="C155" s="441"/>
      <c r="D155" s="441"/>
      <c r="E155" s="441"/>
      <c r="F155" s="441"/>
      <c r="G155" s="441"/>
      <c r="H155" s="441"/>
      <c r="I155" s="441"/>
      <c r="J155" s="441"/>
      <c r="K155" s="441"/>
      <c r="L155" s="441"/>
      <c r="M155" s="441"/>
      <c r="N155" s="441"/>
      <c r="O155" s="441"/>
      <c r="P155" s="441"/>
      <c r="Q155" s="441"/>
      <c r="R155" s="441"/>
      <c r="S155" s="441"/>
      <c r="T155" s="441"/>
      <c r="U155" s="441"/>
      <c r="V155" s="441"/>
      <c r="W155" s="441"/>
      <c r="X155" s="441"/>
      <c r="Y155" s="441"/>
      <c r="Z155" s="441"/>
      <c r="AA155" s="441"/>
      <c r="AB155" s="441"/>
      <c r="AC155" s="441"/>
      <c r="AD155" s="441"/>
    </row>
    <row r="156" spans="1:30" ht="12.75" customHeight="1" x14ac:dyDescent="0.2">
      <c r="A156" s="441"/>
      <c r="B156" s="441"/>
      <c r="C156" s="441"/>
      <c r="D156" s="441"/>
      <c r="E156" s="441"/>
      <c r="F156" s="441"/>
      <c r="G156" s="441"/>
      <c r="H156" s="441"/>
      <c r="I156" s="441"/>
      <c r="J156" s="441"/>
      <c r="K156" s="441"/>
      <c r="L156" s="441"/>
      <c r="M156" s="441"/>
      <c r="N156" s="441"/>
      <c r="O156" s="441"/>
      <c r="P156" s="441"/>
      <c r="Q156" s="441"/>
      <c r="R156" s="441"/>
      <c r="S156" s="441"/>
      <c r="T156" s="441"/>
      <c r="U156" s="441"/>
      <c r="V156" s="441"/>
      <c r="W156" s="441"/>
      <c r="X156" s="441"/>
      <c r="Y156" s="441"/>
      <c r="Z156" s="441"/>
      <c r="AA156" s="441"/>
      <c r="AB156" s="441"/>
      <c r="AC156" s="441"/>
      <c r="AD156" s="441"/>
    </row>
    <row r="157" spans="1:30" ht="12.75" customHeight="1" x14ac:dyDescent="0.2">
      <c r="A157" s="441"/>
      <c r="B157" s="441"/>
      <c r="C157" s="441"/>
      <c r="D157" s="441"/>
      <c r="E157" s="441"/>
      <c r="F157" s="441"/>
      <c r="G157" s="441"/>
      <c r="H157" s="441"/>
      <c r="I157" s="441"/>
      <c r="J157" s="441"/>
      <c r="K157" s="441"/>
      <c r="L157" s="441"/>
      <c r="M157" s="441"/>
      <c r="N157" s="441"/>
      <c r="O157" s="441"/>
      <c r="P157" s="441"/>
      <c r="Q157" s="441"/>
      <c r="R157" s="441"/>
      <c r="S157" s="441"/>
      <c r="T157" s="441"/>
      <c r="U157" s="441"/>
      <c r="V157" s="441"/>
      <c r="W157" s="441"/>
      <c r="X157" s="441"/>
      <c r="Y157" s="441"/>
      <c r="Z157" s="441"/>
      <c r="AA157" s="441"/>
      <c r="AB157" s="441"/>
      <c r="AC157" s="441"/>
      <c r="AD157" s="441"/>
    </row>
    <row r="158" spans="1:30" ht="12.75" customHeight="1" x14ac:dyDescent="0.2">
      <c r="A158" s="441"/>
      <c r="B158" s="441"/>
      <c r="C158" s="441"/>
      <c r="D158" s="441"/>
      <c r="E158" s="441"/>
      <c r="F158" s="441"/>
      <c r="G158" s="441"/>
      <c r="H158" s="441"/>
      <c r="I158" s="441"/>
      <c r="J158" s="441"/>
      <c r="K158" s="441"/>
      <c r="L158" s="441"/>
      <c r="M158" s="441"/>
      <c r="N158" s="441"/>
      <c r="O158" s="441"/>
      <c r="P158" s="441"/>
      <c r="Q158" s="441"/>
      <c r="R158" s="441"/>
      <c r="S158" s="441"/>
      <c r="T158" s="441"/>
      <c r="U158" s="441"/>
      <c r="V158" s="441"/>
      <c r="W158" s="441"/>
      <c r="X158" s="441"/>
      <c r="Y158" s="441"/>
      <c r="Z158" s="441"/>
      <c r="AA158" s="441"/>
      <c r="AB158" s="441"/>
      <c r="AC158" s="441"/>
      <c r="AD158" s="441"/>
    </row>
    <row r="159" spans="1:30" ht="12.75" customHeight="1" x14ac:dyDescent="0.2">
      <c r="A159" s="441"/>
      <c r="B159" s="441"/>
      <c r="C159" s="441"/>
      <c r="D159" s="441"/>
      <c r="E159" s="441"/>
      <c r="F159" s="441"/>
      <c r="G159" s="441"/>
      <c r="H159" s="441"/>
      <c r="I159" s="441"/>
      <c r="J159" s="441"/>
      <c r="K159" s="441"/>
      <c r="L159" s="441"/>
      <c r="M159" s="441"/>
      <c r="N159" s="441"/>
      <c r="O159" s="441"/>
      <c r="P159" s="441"/>
      <c r="Q159" s="441"/>
      <c r="R159" s="441"/>
      <c r="S159" s="441"/>
      <c r="T159" s="441"/>
      <c r="U159" s="441"/>
      <c r="V159" s="441"/>
      <c r="W159" s="441"/>
      <c r="X159" s="441"/>
      <c r="Y159" s="441"/>
      <c r="Z159" s="441"/>
      <c r="AA159" s="441"/>
      <c r="AB159" s="441"/>
      <c r="AC159" s="441"/>
      <c r="AD159" s="441"/>
    </row>
    <row r="160" spans="1:30" ht="12.75" customHeight="1" x14ac:dyDescent="0.2">
      <c r="A160" s="441"/>
      <c r="B160" s="441"/>
      <c r="C160" s="441"/>
      <c r="D160" s="441"/>
      <c r="E160" s="441"/>
      <c r="F160" s="441"/>
      <c r="G160" s="441"/>
      <c r="H160" s="441"/>
      <c r="I160" s="441"/>
      <c r="J160" s="441"/>
      <c r="K160" s="441"/>
      <c r="L160" s="441"/>
      <c r="M160" s="441"/>
      <c r="N160" s="441"/>
      <c r="O160" s="441"/>
      <c r="P160" s="441"/>
      <c r="Q160" s="441"/>
      <c r="R160" s="441"/>
      <c r="S160" s="441"/>
      <c r="T160" s="441"/>
      <c r="U160" s="441"/>
      <c r="V160" s="441"/>
      <c r="W160" s="441"/>
      <c r="X160" s="441"/>
      <c r="Y160" s="441"/>
      <c r="Z160" s="441"/>
      <c r="AA160" s="441"/>
      <c r="AB160" s="441"/>
      <c r="AC160" s="441"/>
      <c r="AD160" s="441"/>
    </row>
    <row r="161" spans="1:30" ht="12.75" customHeight="1" x14ac:dyDescent="0.2">
      <c r="A161" s="441"/>
      <c r="B161" s="441"/>
      <c r="C161" s="441"/>
      <c r="D161" s="441"/>
      <c r="E161" s="441"/>
      <c r="F161" s="441"/>
      <c r="G161" s="441"/>
      <c r="H161" s="441"/>
      <c r="I161" s="441"/>
      <c r="J161" s="441"/>
      <c r="K161" s="441"/>
      <c r="L161" s="441"/>
      <c r="M161" s="441"/>
      <c r="N161" s="441"/>
      <c r="O161" s="441"/>
      <c r="P161" s="441"/>
      <c r="Q161" s="441"/>
      <c r="R161" s="441"/>
      <c r="S161" s="441"/>
      <c r="T161" s="441"/>
      <c r="U161" s="441"/>
      <c r="V161" s="441"/>
      <c r="W161" s="441"/>
      <c r="X161" s="441"/>
      <c r="Y161" s="441"/>
      <c r="Z161" s="441"/>
      <c r="AA161" s="441"/>
      <c r="AB161" s="441"/>
      <c r="AC161" s="441"/>
      <c r="AD161" s="441"/>
    </row>
    <row r="162" spans="1:30" ht="12.75" customHeight="1" x14ac:dyDescent="0.2">
      <c r="A162" s="441"/>
      <c r="B162" s="441"/>
      <c r="C162" s="441"/>
      <c r="D162" s="441"/>
      <c r="E162" s="441"/>
      <c r="F162" s="441"/>
      <c r="G162" s="441"/>
      <c r="H162" s="441"/>
      <c r="I162" s="441"/>
      <c r="J162" s="441"/>
      <c r="K162" s="441"/>
      <c r="L162" s="441"/>
      <c r="M162" s="441"/>
      <c r="N162" s="441"/>
      <c r="O162" s="441"/>
      <c r="P162" s="441"/>
      <c r="Q162" s="441"/>
      <c r="R162" s="441"/>
      <c r="S162" s="441"/>
      <c r="T162" s="441"/>
      <c r="U162" s="441"/>
      <c r="V162" s="441"/>
      <c r="W162" s="441"/>
      <c r="X162" s="441"/>
      <c r="Y162" s="441"/>
      <c r="Z162" s="441"/>
      <c r="AA162" s="441"/>
      <c r="AB162" s="441"/>
      <c r="AC162" s="441"/>
      <c r="AD162" s="441"/>
    </row>
    <row r="163" spans="1:30" ht="12.75" customHeight="1" x14ac:dyDescent="0.2">
      <c r="A163" s="441"/>
      <c r="B163" s="441"/>
      <c r="C163" s="441"/>
      <c r="D163" s="441"/>
      <c r="E163" s="441"/>
      <c r="F163" s="441"/>
      <c r="G163" s="441"/>
      <c r="H163" s="441"/>
      <c r="I163" s="441"/>
      <c r="J163" s="441"/>
      <c r="K163" s="441"/>
      <c r="L163" s="441"/>
      <c r="M163" s="441"/>
      <c r="N163" s="441"/>
      <c r="O163" s="441"/>
      <c r="P163" s="441"/>
      <c r="Q163" s="441"/>
      <c r="R163" s="441"/>
      <c r="S163" s="441"/>
      <c r="T163" s="441"/>
      <c r="U163" s="441"/>
      <c r="V163" s="441"/>
      <c r="W163" s="441"/>
      <c r="X163" s="441"/>
      <c r="Y163" s="441"/>
      <c r="Z163" s="441"/>
      <c r="AA163" s="441"/>
      <c r="AB163" s="441"/>
      <c r="AC163" s="441"/>
      <c r="AD163" s="441"/>
    </row>
    <row r="164" spans="1:30" ht="12.75" customHeight="1" x14ac:dyDescent="0.2">
      <c r="A164" s="441"/>
      <c r="B164" s="441"/>
      <c r="C164" s="441"/>
      <c r="D164" s="441"/>
      <c r="E164" s="441"/>
      <c r="F164" s="441"/>
      <c r="G164" s="441"/>
      <c r="H164" s="441"/>
      <c r="I164" s="441"/>
      <c r="J164" s="441"/>
      <c r="K164" s="441"/>
      <c r="L164" s="441"/>
      <c r="M164" s="441"/>
      <c r="N164" s="441"/>
      <c r="O164" s="441"/>
      <c r="P164" s="441"/>
      <c r="Q164" s="441"/>
      <c r="R164" s="441"/>
      <c r="S164" s="441"/>
      <c r="T164" s="441"/>
      <c r="U164" s="441"/>
      <c r="V164" s="441"/>
      <c r="W164" s="441"/>
      <c r="X164" s="441"/>
      <c r="Y164" s="441"/>
      <c r="Z164" s="441"/>
      <c r="AA164" s="441"/>
      <c r="AB164" s="441"/>
      <c r="AC164" s="441"/>
      <c r="AD164" s="441"/>
    </row>
    <row r="165" spans="1:30" ht="12.75" customHeight="1" x14ac:dyDescent="0.2">
      <c r="A165" s="441"/>
      <c r="B165" s="441"/>
      <c r="C165" s="441"/>
      <c r="D165" s="441"/>
      <c r="E165" s="441"/>
      <c r="F165" s="441"/>
      <c r="G165" s="441"/>
      <c r="H165" s="441"/>
      <c r="I165" s="441"/>
      <c r="J165" s="441"/>
      <c r="K165" s="441"/>
      <c r="L165" s="441"/>
      <c r="M165" s="441"/>
      <c r="N165" s="441"/>
      <c r="O165" s="441"/>
      <c r="P165" s="441"/>
      <c r="Q165" s="441"/>
      <c r="R165" s="441"/>
      <c r="S165" s="441"/>
      <c r="T165" s="441"/>
      <c r="U165" s="441"/>
      <c r="V165" s="441"/>
      <c r="W165" s="441"/>
      <c r="X165" s="441"/>
      <c r="Y165" s="441"/>
      <c r="Z165" s="441"/>
      <c r="AA165" s="441"/>
      <c r="AB165" s="441"/>
      <c r="AC165" s="441"/>
      <c r="AD165" s="441"/>
    </row>
    <row r="166" spans="1:30" ht="12.75" customHeight="1" x14ac:dyDescent="0.2">
      <c r="A166" s="441"/>
      <c r="B166" s="441"/>
      <c r="C166" s="441"/>
      <c r="D166" s="441"/>
      <c r="E166" s="441"/>
      <c r="F166" s="441"/>
      <c r="G166" s="441"/>
      <c r="H166" s="441"/>
      <c r="I166" s="441"/>
      <c r="J166" s="441"/>
      <c r="K166" s="441"/>
      <c r="L166" s="441"/>
      <c r="M166" s="441"/>
      <c r="N166" s="441"/>
      <c r="O166" s="441"/>
      <c r="P166" s="441"/>
      <c r="Q166" s="441"/>
      <c r="R166" s="441"/>
      <c r="S166" s="441"/>
      <c r="T166" s="441"/>
      <c r="U166" s="441"/>
      <c r="V166" s="441"/>
      <c r="W166" s="441"/>
      <c r="X166" s="441"/>
      <c r="Y166" s="441"/>
      <c r="Z166" s="441"/>
      <c r="AA166" s="441"/>
      <c r="AB166" s="441"/>
      <c r="AC166" s="441"/>
      <c r="AD166" s="441"/>
    </row>
    <row r="167" spans="1:30" ht="12.75" customHeight="1" x14ac:dyDescent="0.2">
      <c r="A167" s="441"/>
      <c r="B167" s="441"/>
      <c r="C167" s="441"/>
      <c r="D167" s="441"/>
      <c r="E167" s="441"/>
      <c r="F167" s="441"/>
      <c r="G167" s="441"/>
      <c r="H167" s="441"/>
      <c r="I167" s="441"/>
      <c r="J167" s="441"/>
      <c r="K167" s="441"/>
      <c r="L167" s="441"/>
      <c r="M167" s="441"/>
      <c r="N167" s="441"/>
      <c r="O167" s="441"/>
      <c r="P167" s="441"/>
      <c r="Q167" s="441"/>
      <c r="R167" s="441"/>
      <c r="S167" s="441"/>
      <c r="T167" s="441"/>
      <c r="U167" s="441"/>
      <c r="V167" s="441"/>
      <c r="W167" s="441"/>
      <c r="X167" s="441"/>
      <c r="Y167" s="441"/>
      <c r="Z167" s="441"/>
      <c r="AA167" s="441"/>
      <c r="AB167" s="441"/>
      <c r="AC167" s="441"/>
      <c r="AD167" s="441"/>
    </row>
    <row r="168" spans="1:30" ht="12.75" customHeight="1" x14ac:dyDescent="0.2">
      <c r="A168" s="441"/>
      <c r="B168" s="441"/>
      <c r="C168" s="441"/>
      <c r="D168" s="441"/>
      <c r="E168" s="441"/>
      <c r="F168" s="441"/>
      <c r="G168" s="441"/>
      <c r="H168" s="441"/>
      <c r="I168" s="441"/>
      <c r="J168" s="441"/>
      <c r="K168" s="441"/>
      <c r="L168" s="441"/>
      <c r="M168" s="441"/>
      <c r="N168" s="441"/>
      <c r="O168" s="441"/>
      <c r="P168" s="441"/>
      <c r="Q168" s="441"/>
      <c r="R168" s="441"/>
      <c r="S168" s="441"/>
      <c r="T168" s="441"/>
      <c r="U168" s="441"/>
      <c r="V168" s="441"/>
      <c r="W168" s="441"/>
      <c r="X168" s="441"/>
      <c r="Y168" s="441"/>
      <c r="Z168" s="441"/>
      <c r="AA168" s="441"/>
      <c r="AB168" s="441"/>
      <c r="AC168" s="441"/>
      <c r="AD168" s="441"/>
    </row>
    <row r="169" spans="1:30" ht="12.75" customHeight="1" x14ac:dyDescent="0.2">
      <c r="A169" s="441"/>
      <c r="B169" s="441"/>
      <c r="C169" s="441"/>
      <c r="D169" s="441"/>
      <c r="E169" s="441"/>
      <c r="F169" s="441"/>
      <c r="G169" s="441"/>
      <c r="H169" s="441"/>
      <c r="I169" s="441"/>
      <c r="J169" s="441"/>
      <c r="K169" s="441"/>
      <c r="L169" s="441"/>
      <c r="M169" s="441"/>
      <c r="N169" s="441"/>
      <c r="O169" s="441"/>
      <c r="P169" s="441"/>
      <c r="Q169" s="441"/>
      <c r="R169" s="441"/>
      <c r="S169" s="441"/>
      <c r="T169" s="441"/>
      <c r="U169" s="441"/>
      <c r="V169" s="441"/>
      <c r="W169" s="441"/>
      <c r="X169" s="441"/>
      <c r="Y169" s="441"/>
      <c r="Z169" s="441"/>
      <c r="AA169" s="441"/>
      <c r="AB169" s="441"/>
      <c r="AC169" s="441"/>
      <c r="AD169" s="441"/>
    </row>
    <row r="170" spans="1:30" ht="12.75" customHeight="1" x14ac:dyDescent="0.2">
      <c r="A170" s="441"/>
      <c r="B170" s="441"/>
      <c r="C170" s="441"/>
      <c r="D170" s="441"/>
      <c r="E170" s="441"/>
      <c r="F170" s="441"/>
      <c r="G170" s="441"/>
      <c r="H170" s="441"/>
      <c r="I170" s="441"/>
      <c r="J170" s="441"/>
      <c r="K170" s="441"/>
      <c r="L170" s="441"/>
      <c r="M170" s="441"/>
      <c r="N170" s="441"/>
      <c r="O170" s="441"/>
      <c r="P170" s="441"/>
      <c r="Q170" s="441"/>
      <c r="R170" s="441"/>
      <c r="S170" s="441"/>
      <c r="T170" s="441"/>
      <c r="U170" s="441"/>
      <c r="V170" s="441"/>
      <c r="W170" s="441"/>
      <c r="X170" s="441"/>
      <c r="Y170" s="441"/>
      <c r="Z170" s="441"/>
      <c r="AA170" s="441"/>
      <c r="AB170" s="441"/>
      <c r="AC170" s="441"/>
      <c r="AD170" s="441"/>
    </row>
    <row r="171" spans="1:30" ht="12.75" customHeight="1" x14ac:dyDescent="0.2">
      <c r="A171" s="441"/>
      <c r="B171" s="441"/>
      <c r="C171" s="441"/>
      <c r="D171" s="441"/>
      <c r="E171" s="441"/>
      <c r="F171" s="441"/>
      <c r="G171" s="441"/>
      <c r="H171" s="441"/>
      <c r="I171" s="441"/>
      <c r="J171" s="441"/>
      <c r="K171" s="441"/>
      <c r="L171" s="441"/>
      <c r="M171" s="441"/>
      <c r="N171" s="441"/>
      <c r="O171" s="441"/>
      <c r="P171" s="441"/>
      <c r="Q171" s="441"/>
      <c r="R171" s="441"/>
      <c r="S171" s="441"/>
      <c r="T171" s="441"/>
      <c r="U171" s="441"/>
      <c r="V171" s="441"/>
      <c r="W171" s="441"/>
      <c r="X171" s="441"/>
      <c r="Y171" s="441"/>
      <c r="Z171" s="441"/>
      <c r="AA171" s="441"/>
      <c r="AB171" s="441"/>
      <c r="AC171" s="441"/>
      <c r="AD171" s="441"/>
    </row>
    <row r="172" spans="1:30" ht="12.75" customHeight="1" x14ac:dyDescent="0.2">
      <c r="A172" s="441"/>
      <c r="B172" s="441"/>
      <c r="C172" s="441"/>
      <c r="D172" s="441"/>
      <c r="E172" s="441"/>
      <c r="F172" s="441"/>
      <c r="G172" s="441"/>
      <c r="H172" s="441"/>
      <c r="I172" s="441"/>
      <c r="J172" s="441"/>
      <c r="K172" s="441"/>
      <c r="L172" s="441"/>
      <c r="M172" s="441"/>
      <c r="N172" s="441"/>
      <c r="O172" s="441"/>
      <c r="P172" s="441"/>
      <c r="Q172" s="441"/>
      <c r="R172" s="441"/>
      <c r="S172" s="441"/>
      <c r="T172" s="441"/>
      <c r="U172" s="441"/>
      <c r="V172" s="441"/>
      <c r="W172" s="441"/>
      <c r="X172" s="441"/>
      <c r="Y172" s="441"/>
      <c r="Z172" s="441"/>
      <c r="AA172" s="441"/>
      <c r="AB172" s="441"/>
      <c r="AC172" s="441"/>
      <c r="AD172" s="441"/>
    </row>
    <row r="173" spans="1:30" ht="12.75" customHeight="1" x14ac:dyDescent="0.2">
      <c r="A173" s="441"/>
      <c r="B173" s="441"/>
      <c r="C173" s="441"/>
      <c r="D173" s="441"/>
      <c r="E173" s="441"/>
      <c r="F173" s="441"/>
      <c r="G173" s="441"/>
      <c r="H173" s="441"/>
      <c r="I173" s="441"/>
      <c r="J173" s="441"/>
      <c r="K173" s="441"/>
      <c r="L173" s="441"/>
      <c r="M173" s="441"/>
      <c r="N173" s="441"/>
      <c r="O173" s="441"/>
      <c r="P173" s="441"/>
      <c r="Q173" s="441"/>
      <c r="R173" s="441"/>
      <c r="S173" s="441"/>
      <c r="T173" s="441"/>
      <c r="U173" s="441"/>
      <c r="V173" s="441"/>
      <c r="W173" s="441"/>
      <c r="X173" s="441"/>
      <c r="Y173" s="441"/>
      <c r="Z173" s="441"/>
      <c r="AA173" s="441"/>
      <c r="AB173" s="441"/>
      <c r="AC173" s="441"/>
      <c r="AD173" s="441"/>
    </row>
    <row r="174" spans="1:30" ht="12.75" customHeight="1" x14ac:dyDescent="0.2">
      <c r="A174" s="441"/>
      <c r="B174" s="441"/>
      <c r="C174" s="441"/>
      <c r="D174" s="441"/>
      <c r="E174" s="441"/>
      <c r="F174" s="441"/>
      <c r="G174" s="441"/>
      <c r="H174" s="441"/>
      <c r="I174" s="441"/>
      <c r="J174" s="441"/>
      <c r="K174" s="441"/>
      <c r="L174" s="441"/>
      <c r="M174" s="441"/>
      <c r="N174" s="441"/>
      <c r="O174" s="441"/>
      <c r="P174" s="441"/>
      <c r="Q174" s="441"/>
      <c r="R174" s="441"/>
      <c r="S174" s="441"/>
      <c r="T174" s="441"/>
      <c r="U174" s="441"/>
      <c r="V174" s="441"/>
      <c r="W174" s="441"/>
      <c r="X174" s="441"/>
      <c r="Y174" s="441"/>
      <c r="Z174" s="441"/>
      <c r="AA174" s="441"/>
      <c r="AB174" s="441"/>
      <c r="AC174" s="441"/>
      <c r="AD174" s="441"/>
    </row>
    <row r="175" spans="1:30" ht="12.75" customHeight="1" x14ac:dyDescent="0.2">
      <c r="A175" s="441"/>
      <c r="B175" s="441"/>
      <c r="C175" s="441"/>
      <c r="D175" s="441"/>
      <c r="E175" s="441"/>
      <c r="F175" s="441"/>
      <c r="G175" s="441"/>
      <c r="H175" s="441"/>
      <c r="I175" s="441"/>
      <c r="J175" s="441"/>
      <c r="K175" s="441"/>
      <c r="L175" s="441"/>
      <c r="M175" s="441"/>
      <c r="N175" s="441"/>
      <c r="O175" s="441"/>
      <c r="P175" s="441"/>
      <c r="Q175" s="441"/>
      <c r="R175" s="441"/>
      <c r="S175" s="441"/>
      <c r="T175" s="441"/>
      <c r="U175" s="441"/>
      <c r="V175" s="441"/>
      <c r="W175" s="441"/>
      <c r="X175" s="441"/>
      <c r="Y175" s="441"/>
      <c r="Z175" s="441"/>
      <c r="AA175" s="441"/>
      <c r="AB175" s="441"/>
      <c r="AC175" s="441"/>
      <c r="AD175" s="441"/>
    </row>
    <row r="176" spans="1:30" ht="12.75" customHeight="1" x14ac:dyDescent="0.2">
      <c r="A176" s="441"/>
      <c r="B176" s="441"/>
      <c r="C176" s="441"/>
      <c r="D176" s="441"/>
      <c r="E176" s="441"/>
      <c r="F176" s="441"/>
      <c r="G176" s="441"/>
      <c r="H176" s="441"/>
      <c r="I176" s="441"/>
      <c r="J176" s="441"/>
      <c r="K176" s="441"/>
      <c r="L176" s="441"/>
      <c r="M176" s="441"/>
      <c r="N176" s="441"/>
      <c r="O176" s="441"/>
      <c r="P176" s="441"/>
      <c r="Q176" s="441"/>
      <c r="R176" s="441"/>
      <c r="S176" s="441"/>
      <c r="T176" s="441"/>
      <c r="U176" s="441"/>
      <c r="V176" s="441"/>
      <c r="W176" s="441"/>
      <c r="X176" s="441"/>
      <c r="Y176" s="441"/>
      <c r="Z176" s="441"/>
      <c r="AA176" s="441"/>
      <c r="AB176" s="441"/>
      <c r="AC176" s="441"/>
      <c r="AD176" s="441"/>
    </row>
    <row r="177" spans="1:30" ht="12.75" customHeight="1" x14ac:dyDescent="0.2">
      <c r="A177" s="441"/>
      <c r="B177" s="441"/>
      <c r="C177" s="441"/>
      <c r="D177" s="441"/>
      <c r="E177" s="441"/>
      <c r="F177" s="441"/>
      <c r="G177" s="441"/>
      <c r="H177" s="441"/>
      <c r="I177" s="441"/>
      <c r="J177" s="441"/>
      <c r="K177" s="441"/>
      <c r="L177" s="441"/>
      <c r="M177" s="441"/>
      <c r="N177" s="441"/>
      <c r="O177" s="441"/>
      <c r="P177" s="441"/>
      <c r="Q177" s="441"/>
      <c r="R177" s="441"/>
      <c r="S177" s="441"/>
      <c r="T177" s="441"/>
      <c r="U177" s="441"/>
      <c r="V177" s="441"/>
      <c r="W177" s="441"/>
      <c r="X177" s="441"/>
      <c r="Y177" s="441"/>
      <c r="Z177" s="441"/>
      <c r="AA177" s="441"/>
      <c r="AB177" s="441"/>
      <c r="AC177" s="441"/>
      <c r="AD177" s="441"/>
    </row>
    <row r="178" spans="1:30" ht="12.75" customHeight="1" x14ac:dyDescent="0.2">
      <c r="A178" s="441"/>
      <c r="B178" s="441"/>
      <c r="C178" s="441"/>
      <c r="D178" s="441"/>
      <c r="E178" s="441"/>
      <c r="F178" s="441"/>
      <c r="G178" s="441"/>
      <c r="H178" s="441"/>
      <c r="I178" s="441"/>
      <c r="J178" s="441"/>
      <c r="K178" s="441"/>
      <c r="L178" s="441"/>
      <c r="M178" s="441"/>
      <c r="N178" s="441"/>
      <c r="O178" s="441"/>
      <c r="P178" s="441"/>
      <c r="Q178" s="441"/>
      <c r="R178" s="441"/>
      <c r="S178" s="441"/>
      <c r="T178" s="441"/>
      <c r="U178" s="441"/>
      <c r="V178" s="441"/>
      <c r="W178" s="441"/>
      <c r="X178" s="441"/>
      <c r="Y178" s="441"/>
      <c r="Z178" s="441"/>
      <c r="AA178" s="441"/>
      <c r="AB178" s="441"/>
      <c r="AC178" s="441"/>
      <c r="AD178" s="441"/>
    </row>
    <row r="179" spans="1:30" ht="12.75" customHeight="1" x14ac:dyDescent="0.2">
      <c r="A179" s="441"/>
      <c r="B179" s="441"/>
      <c r="C179" s="441"/>
      <c r="D179" s="441"/>
      <c r="E179" s="441"/>
      <c r="F179" s="441"/>
      <c r="G179" s="441"/>
      <c r="H179" s="441"/>
      <c r="I179" s="441"/>
      <c r="J179" s="441"/>
      <c r="K179" s="441"/>
      <c r="L179" s="441"/>
      <c r="M179" s="441"/>
      <c r="N179" s="441"/>
      <c r="O179" s="441"/>
      <c r="P179" s="441"/>
      <c r="Q179" s="441"/>
      <c r="R179" s="441"/>
      <c r="S179" s="441"/>
      <c r="T179" s="441"/>
      <c r="U179" s="441"/>
      <c r="V179" s="441"/>
      <c r="W179" s="441"/>
      <c r="X179" s="441"/>
      <c r="Y179" s="441"/>
      <c r="Z179" s="441"/>
      <c r="AA179" s="441"/>
      <c r="AB179" s="441"/>
      <c r="AC179" s="441"/>
      <c r="AD179" s="441"/>
    </row>
    <row r="180" spans="1:30" ht="12.75" customHeight="1" x14ac:dyDescent="0.2">
      <c r="A180" s="441"/>
      <c r="B180" s="441"/>
      <c r="C180" s="441"/>
      <c r="D180" s="441"/>
      <c r="E180" s="441"/>
      <c r="F180" s="441"/>
      <c r="G180" s="441"/>
      <c r="H180" s="441"/>
      <c r="I180" s="441"/>
      <c r="J180" s="441"/>
      <c r="K180" s="441"/>
      <c r="L180" s="441"/>
      <c r="M180" s="441"/>
      <c r="N180" s="441"/>
      <c r="O180" s="441"/>
      <c r="P180" s="441"/>
      <c r="Q180" s="441"/>
      <c r="R180" s="441"/>
      <c r="S180" s="441"/>
      <c r="T180" s="441"/>
      <c r="U180" s="441"/>
      <c r="V180" s="441"/>
      <c r="W180" s="441"/>
      <c r="X180" s="441"/>
      <c r="Y180" s="441"/>
      <c r="Z180" s="441"/>
      <c r="AA180" s="441"/>
      <c r="AB180" s="441"/>
      <c r="AC180" s="441"/>
      <c r="AD180" s="441"/>
    </row>
    <row r="181" spans="1:30" ht="12.75" customHeight="1" x14ac:dyDescent="0.2">
      <c r="A181" s="441"/>
      <c r="B181" s="441"/>
      <c r="C181" s="441"/>
      <c r="D181" s="441"/>
      <c r="E181" s="441"/>
      <c r="F181" s="441"/>
      <c r="G181" s="441"/>
      <c r="H181" s="441"/>
      <c r="I181" s="441"/>
      <c r="J181" s="441"/>
      <c r="K181" s="441"/>
      <c r="L181" s="441"/>
      <c r="M181" s="441"/>
      <c r="N181" s="441"/>
      <c r="O181" s="441"/>
      <c r="P181" s="441"/>
      <c r="Q181" s="441"/>
      <c r="R181" s="441"/>
      <c r="S181" s="441"/>
      <c r="T181" s="441"/>
      <c r="U181" s="441"/>
      <c r="V181" s="441"/>
      <c r="W181" s="441"/>
      <c r="X181" s="441"/>
      <c r="Y181" s="441"/>
      <c r="Z181" s="441"/>
      <c r="AA181" s="441"/>
      <c r="AB181" s="441"/>
      <c r="AC181" s="441"/>
      <c r="AD181" s="441"/>
    </row>
    <row r="182" spans="1:30" ht="12.75" customHeight="1" x14ac:dyDescent="0.2">
      <c r="A182" s="441"/>
      <c r="B182" s="441"/>
      <c r="C182" s="441"/>
      <c r="D182" s="441"/>
      <c r="E182" s="441"/>
      <c r="F182" s="441"/>
      <c r="G182" s="441"/>
      <c r="H182" s="441"/>
      <c r="I182" s="441"/>
      <c r="J182" s="441"/>
      <c r="K182" s="441"/>
      <c r="L182" s="441"/>
      <c r="M182" s="441"/>
      <c r="N182" s="441"/>
      <c r="O182" s="441"/>
      <c r="P182" s="441"/>
      <c r="Q182" s="441"/>
      <c r="R182" s="441"/>
      <c r="S182" s="441"/>
      <c r="T182" s="441"/>
      <c r="U182" s="441"/>
      <c r="V182" s="441"/>
      <c r="W182" s="441"/>
      <c r="X182" s="441"/>
      <c r="Y182" s="441"/>
      <c r="Z182" s="441"/>
      <c r="AA182" s="441"/>
      <c r="AB182" s="441"/>
      <c r="AC182" s="441"/>
      <c r="AD182" s="441"/>
    </row>
    <row r="183" spans="1:30" ht="12.75" customHeight="1" x14ac:dyDescent="0.2">
      <c r="A183" s="441"/>
      <c r="B183" s="441"/>
      <c r="C183" s="441"/>
      <c r="D183" s="441"/>
      <c r="E183" s="441"/>
      <c r="F183" s="441"/>
      <c r="G183" s="441"/>
      <c r="H183" s="441"/>
      <c r="I183" s="441"/>
      <c r="J183" s="441"/>
      <c r="K183" s="441"/>
      <c r="L183" s="441"/>
      <c r="M183" s="441"/>
      <c r="N183" s="441"/>
      <c r="O183" s="441"/>
      <c r="P183" s="441"/>
      <c r="Q183" s="441"/>
      <c r="R183" s="441"/>
      <c r="S183" s="441"/>
      <c r="T183" s="441"/>
      <c r="U183" s="441"/>
      <c r="V183" s="441"/>
      <c r="W183" s="441"/>
      <c r="X183" s="441"/>
      <c r="Y183" s="441"/>
      <c r="Z183" s="441"/>
      <c r="AA183" s="441"/>
      <c r="AB183" s="441"/>
      <c r="AC183" s="441"/>
      <c r="AD183" s="441"/>
    </row>
    <row r="184" spans="1:30" ht="12.75" customHeight="1" x14ac:dyDescent="0.2">
      <c r="A184" s="441"/>
      <c r="B184" s="441"/>
      <c r="C184" s="441"/>
      <c r="D184" s="441"/>
      <c r="E184" s="441"/>
      <c r="F184" s="441"/>
      <c r="G184" s="441"/>
      <c r="H184" s="441"/>
      <c r="I184" s="441"/>
      <c r="J184" s="441"/>
      <c r="K184" s="441"/>
      <c r="L184" s="441"/>
      <c r="M184" s="441"/>
      <c r="N184" s="441"/>
      <c r="O184" s="441"/>
      <c r="P184" s="441"/>
      <c r="Q184" s="441"/>
      <c r="R184" s="441"/>
      <c r="S184" s="441"/>
      <c r="T184" s="441"/>
      <c r="U184" s="441"/>
      <c r="V184" s="441"/>
      <c r="W184" s="441"/>
      <c r="X184" s="441"/>
      <c r="Y184" s="441"/>
      <c r="Z184" s="441"/>
      <c r="AA184" s="441"/>
      <c r="AB184" s="441"/>
      <c r="AC184" s="441"/>
      <c r="AD184" s="441"/>
    </row>
    <row r="185" spans="1:30" ht="12.75" customHeight="1" x14ac:dyDescent="0.2">
      <c r="A185" s="441"/>
      <c r="B185" s="441"/>
      <c r="C185" s="441"/>
      <c r="D185" s="441"/>
      <c r="E185" s="441"/>
      <c r="F185" s="441"/>
      <c r="G185" s="441"/>
      <c r="H185" s="441"/>
      <c r="I185" s="441"/>
      <c r="J185" s="441"/>
      <c r="K185" s="441"/>
      <c r="L185" s="441"/>
      <c r="M185" s="441"/>
      <c r="N185" s="441"/>
      <c r="O185" s="441"/>
      <c r="P185" s="441"/>
      <c r="Q185" s="441"/>
      <c r="R185" s="441"/>
      <c r="S185" s="441"/>
      <c r="T185" s="441"/>
      <c r="U185" s="441"/>
      <c r="V185" s="441"/>
      <c r="W185" s="441"/>
      <c r="X185" s="441"/>
      <c r="Y185" s="441"/>
      <c r="Z185" s="441"/>
      <c r="AA185" s="441"/>
      <c r="AB185" s="441"/>
      <c r="AC185" s="441"/>
      <c r="AD185" s="441"/>
    </row>
    <row r="186" spans="1:30" ht="12.75" customHeight="1" x14ac:dyDescent="0.2">
      <c r="A186" s="441"/>
      <c r="B186" s="441"/>
      <c r="C186" s="441"/>
      <c r="D186" s="441"/>
      <c r="E186" s="441"/>
      <c r="F186" s="441"/>
      <c r="G186" s="441"/>
      <c r="H186" s="441"/>
      <c r="I186" s="441"/>
      <c r="J186" s="441"/>
      <c r="K186" s="441"/>
      <c r="L186" s="441"/>
      <c r="M186" s="441"/>
      <c r="N186" s="441"/>
      <c r="O186" s="441"/>
      <c r="P186" s="441"/>
      <c r="Q186" s="441"/>
      <c r="R186" s="441"/>
      <c r="S186" s="441"/>
      <c r="T186" s="441"/>
      <c r="U186" s="441"/>
      <c r="V186" s="441"/>
      <c r="W186" s="441"/>
      <c r="X186" s="441"/>
      <c r="Y186" s="441"/>
      <c r="Z186" s="441"/>
      <c r="AA186" s="441"/>
      <c r="AB186" s="441"/>
      <c r="AC186" s="441"/>
      <c r="AD186" s="441"/>
    </row>
    <row r="187" spans="1:30" ht="12.75" customHeight="1" x14ac:dyDescent="0.2">
      <c r="A187" s="441"/>
      <c r="B187" s="441"/>
      <c r="C187" s="441"/>
      <c r="D187" s="441"/>
      <c r="E187" s="441"/>
      <c r="F187" s="441"/>
      <c r="G187" s="441"/>
      <c r="H187" s="441"/>
      <c r="I187" s="441"/>
      <c r="J187" s="441"/>
      <c r="K187" s="441"/>
      <c r="L187" s="441"/>
      <c r="M187" s="441"/>
      <c r="N187" s="441"/>
      <c r="O187" s="441"/>
      <c r="P187" s="441"/>
      <c r="Q187" s="441"/>
      <c r="R187" s="441"/>
      <c r="S187" s="441"/>
      <c r="T187" s="441"/>
      <c r="U187" s="441"/>
      <c r="V187" s="441"/>
      <c r="W187" s="441"/>
      <c r="X187" s="441"/>
      <c r="Y187" s="441"/>
      <c r="Z187" s="441"/>
      <c r="AA187" s="441"/>
      <c r="AB187" s="441"/>
      <c r="AC187" s="441"/>
      <c r="AD187" s="441"/>
    </row>
    <row r="188" spans="1:30" ht="12.75" customHeight="1" x14ac:dyDescent="0.2">
      <c r="A188" s="441"/>
      <c r="B188" s="441"/>
      <c r="C188" s="441"/>
      <c r="D188" s="441"/>
      <c r="E188" s="441"/>
      <c r="F188" s="441"/>
      <c r="G188" s="441"/>
      <c r="H188" s="441"/>
      <c r="I188" s="441"/>
      <c r="J188" s="441"/>
      <c r="K188" s="441"/>
      <c r="L188" s="441"/>
      <c r="M188" s="441"/>
      <c r="N188" s="441"/>
      <c r="O188" s="441"/>
      <c r="P188" s="441"/>
      <c r="Q188" s="441"/>
      <c r="R188" s="441"/>
      <c r="S188" s="441"/>
      <c r="T188" s="441"/>
      <c r="U188" s="441"/>
      <c r="V188" s="441"/>
      <c r="W188" s="441"/>
      <c r="X188" s="441"/>
      <c r="Y188" s="441"/>
      <c r="Z188" s="441"/>
      <c r="AA188" s="441"/>
      <c r="AB188" s="441"/>
      <c r="AC188" s="441"/>
      <c r="AD188" s="441"/>
    </row>
    <row r="189" spans="1:30" ht="12.75" customHeight="1" x14ac:dyDescent="0.2">
      <c r="A189" s="441"/>
      <c r="B189" s="441"/>
      <c r="C189" s="441"/>
      <c r="D189" s="441"/>
      <c r="E189" s="441"/>
      <c r="F189" s="441"/>
      <c r="G189" s="441"/>
      <c r="H189" s="441"/>
      <c r="I189" s="441"/>
      <c r="J189" s="441"/>
      <c r="K189" s="441"/>
      <c r="L189" s="441"/>
      <c r="M189" s="441"/>
      <c r="N189" s="441"/>
      <c r="O189" s="441"/>
      <c r="P189" s="441"/>
      <c r="Q189" s="441"/>
      <c r="R189" s="441"/>
      <c r="S189" s="441"/>
      <c r="T189" s="441"/>
      <c r="U189" s="441"/>
      <c r="V189" s="441"/>
      <c r="W189" s="441"/>
      <c r="X189" s="441"/>
      <c r="Y189" s="441"/>
      <c r="Z189" s="441"/>
      <c r="AA189" s="441"/>
      <c r="AB189" s="441"/>
      <c r="AC189" s="441"/>
      <c r="AD189" s="441"/>
    </row>
    <row r="190" spans="1:30" ht="12.75" customHeight="1" x14ac:dyDescent="0.2">
      <c r="A190" s="441"/>
      <c r="B190" s="441"/>
      <c r="C190" s="441"/>
      <c r="D190" s="441"/>
      <c r="E190" s="441"/>
      <c r="F190" s="441"/>
      <c r="G190" s="441"/>
      <c r="H190" s="441"/>
      <c r="I190" s="441"/>
      <c r="J190" s="441"/>
      <c r="K190" s="441"/>
      <c r="L190" s="441"/>
      <c r="M190" s="441"/>
      <c r="N190" s="441"/>
      <c r="O190" s="441"/>
      <c r="P190" s="441"/>
      <c r="Q190" s="441"/>
      <c r="R190" s="441"/>
      <c r="S190" s="441"/>
      <c r="T190" s="441"/>
      <c r="U190" s="441"/>
      <c r="V190" s="441"/>
      <c r="W190" s="441"/>
      <c r="X190" s="441"/>
      <c r="Y190" s="441"/>
      <c r="Z190" s="441"/>
      <c r="AA190" s="441"/>
      <c r="AB190" s="441"/>
      <c r="AC190" s="441"/>
      <c r="AD190" s="441"/>
    </row>
    <row r="191" spans="1:30" ht="12.75" customHeight="1" x14ac:dyDescent="0.2">
      <c r="A191" s="441"/>
      <c r="B191" s="441"/>
      <c r="C191" s="441"/>
      <c r="D191" s="441"/>
      <c r="E191" s="441"/>
      <c r="F191" s="441"/>
      <c r="G191" s="441"/>
      <c r="H191" s="441"/>
      <c r="I191" s="441"/>
      <c r="J191" s="441"/>
      <c r="K191" s="441"/>
      <c r="L191" s="441"/>
      <c r="M191" s="441"/>
      <c r="N191" s="441"/>
      <c r="O191" s="441"/>
      <c r="P191" s="441"/>
      <c r="Q191" s="441"/>
      <c r="R191" s="441"/>
      <c r="S191" s="441"/>
      <c r="T191" s="441"/>
      <c r="U191" s="441"/>
      <c r="V191" s="441"/>
      <c r="W191" s="441"/>
      <c r="X191" s="441"/>
      <c r="Y191" s="441"/>
      <c r="Z191" s="441"/>
      <c r="AA191" s="441"/>
      <c r="AB191" s="441"/>
      <c r="AC191" s="441"/>
      <c r="AD191" s="441"/>
    </row>
    <row r="192" spans="1:30" ht="12.75" customHeight="1" x14ac:dyDescent="0.2">
      <c r="A192" s="441"/>
      <c r="B192" s="441"/>
      <c r="C192" s="441"/>
      <c r="D192" s="441"/>
      <c r="E192" s="441"/>
      <c r="F192" s="441"/>
      <c r="G192" s="441"/>
      <c r="H192" s="441"/>
      <c r="I192" s="441"/>
      <c r="J192" s="441"/>
      <c r="K192" s="441"/>
      <c r="L192" s="441"/>
      <c r="M192" s="441"/>
      <c r="N192" s="441"/>
      <c r="O192" s="441"/>
      <c r="P192" s="441"/>
      <c r="Q192" s="441"/>
      <c r="R192" s="441"/>
      <c r="S192" s="441"/>
      <c r="T192" s="441"/>
      <c r="U192" s="441"/>
      <c r="V192" s="441"/>
      <c r="W192" s="441"/>
      <c r="X192" s="441"/>
      <c r="Y192" s="441"/>
      <c r="Z192" s="441"/>
      <c r="AA192" s="441"/>
      <c r="AB192" s="441"/>
      <c r="AC192" s="441"/>
      <c r="AD192" s="441"/>
    </row>
    <row r="193" spans="1:30" ht="12.75" customHeight="1" x14ac:dyDescent="0.2">
      <c r="A193" s="441"/>
      <c r="B193" s="441"/>
      <c r="C193" s="441"/>
      <c r="D193" s="441"/>
      <c r="E193" s="441"/>
      <c r="F193" s="441"/>
      <c r="G193" s="441"/>
      <c r="H193" s="441"/>
      <c r="I193" s="441"/>
      <c r="J193" s="441"/>
      <c r="K193" s="441"/>
      <c r="L193" s="441"/>
      <c r="M193" s="441"/>
      <c r="N193" s="441"/>
      <c r="O193" s="441"/>
      <c r="P193" s="441"/>
      <c r="Q193" s="441"/>
      <c r="R193" s="441"/>
      <c r="S193" s="441"/>
      <c r="T193" s="441"/>
      <c r="U193" s="441"/>
      <c r="V193" s="441"/>
      <c r="W193" s="441"/>
      <c r="X193" s="441"/>
      <c r="Y193" s="441"/>
      <c r="Z193" s="441"/>
      <c r="AA193" s="441"/>
      <c r="AB193" s="441"/>
      <c r="AC193" s="441"/>
      <c r="AD193" s="441"/>
    </row>
    <row r="194" spans="1:30" ht="12.75" customHeight="1" x14ac:dyDescent="0.2">
      <c r="A194" s="441"/>
      <c r="B194" s="441"/>
      <c r="C194" s="441"/>
      <c r="D194" s="441"/>
      <c r="E194" s="441"/>
      <c r="F194" s="441"/>
      <c r="G194" s="441"/>
      <c r="H194" s="441"/>
      <c r="I194" s="441"/>
      <c r="J194" s="441"/>
      <c r="K194" s="441"/>
      <c r="L194" s="441"/>
      <c r="M194" s="441"/>
      <c r="N194" s="441"/>
      <c r="O194" s="441"/>
      <c r="P194" s="441"/>
      <c r="Q194" s="441"/>
      <c r="R194" s="441"/>
      <c r="S194" s="441"/>
      <c r="T194" s="441"/>
      <c r="U194" s="441"/>
      <c r="V194" s="441"/>
      <c r="W194" s="441"/>
      <c r="X194" s="441"/>
      <c r="Y194" s="441"/>
      <c r="Z194" s="441"/>
      <c r="AA194" s="441"/>
      <c r="AB194" s="441"/>
      <c r="AC194" s="441"/>
      <c r="AD194" s="441"/>
    </row>
    <row r="195" spans="1:30" ht="12.75" customHeight="1" x14ac:dyDescent="0.2">
      <c r="A195" s="441"/>
      <c r="B195" s="441"/>
      <c r="C195" s="441"/>
      <c r="D195" s="441"/>
      <c r="E195" s="441"/>
      <c r="F195" s="441"/>
      <c r="G195" s="441"/>
      <c r="H195" s="441"/>
      <c r="I195" s="441"/>
      <c r="J195" s="441"/>
      <c r="K195" s="441"/>
      <c r="L195" s="441"/>
      <c r="M195" s="441"/>
      <c r="N195" s="441"/>
      <c r="O195" s="441"/>
      <c r="P195" s="441"/>
      <c r="Q195" s="441"/>
      <c r="R195" s="441"/>
      <c r="S195" s="441"/>
      <c r="T195" s="441"/>
      <c r="U195" s="441"/>
      <c r="V195" s="441"/>
      <c r="W195" s="441"/>
      <c r="X195" s="441"/>
      <c r="Y195" s="441"/>
      <c r="Z195" s="441"/>
      <c r="AA195" s="441"/>
      <c r="AB195" s="441"/>
      <c r="AC195" s="441"/>
      <c r="AD195" s="441"/>
    </row>
    <row r="196" spans="1:30" ht="12.75" customHeight="1" x14ac:dyDescent="0.2">
      <c r="A196" s="441"/>
      <c r="B196" s="441"/>
      <c r="C196" s="441"/>
      <c r="D196" s="441"/>
      <c r="E196" s="441"/>
      <c r="F196" s="441"/>
      <c r="G196" s="441"/>
      <c r="H196" s="441"/>
      <c r="I196" s="441"/>
      <c r="J196" s="441"/>
      <c r="K196" s="441"/>
      <c r="L196" s="441"/>
      <c r="M196" s="441"/>
      <c r="N196" s="441"/>
      <c r="O196" s="441"/>
      <c r="P196" s="441"/>
      <c r="Q196" s="441"/>
      <c r="R196" s="441"/>
      <c r="S196" s="441"/>
      <c r="T196" s="441"/>
      <c r="U196" s="441"/>
      <c r="V196" s="441"/>
      <c r="W196" s="441"/>
      <c r="X196" s="441"/>
      <c r="Y196" s="441"/>
      <c r="Z196" s="441"/>
      <c r="AA196" s="441"/>
      <c r="AB196" s="441"/>
      <c r="AC196" s="441"/>
      <c r="AD196" s="441"/>
    </row>
    <row r="197" spans="1:30" ht="12.75" customHeight="1" x14ac:dyDescent="0.2">
      <c r="A197" s="441"/>
      <c r="B197" s="441"/>
      <c r="C197" s="441"/>
      <c r="D197" s="441"/>
      <c r="E197" s="441"/>
      <c r="F197" s="441"/>
      <c r="G197" s="441"/>
      <c r="H197" s="441"/>
      <c r="I197" s="441"/>
      <c r="J197" s="441"/>
      <c r="K197" s="441"/>
      <c r="L197" s="441"/>
      <c r="M197" s="441"/>
      <c r="N197" s="441"/>
      <c r="O197" s="441"/>
      <c r="P197" s="441"/>
      <c r="Q197" s="441"/>
      <c r="R197" s="441"/>
      <c r="S197" s="441"/>
      <c r="T197" s="441"/>
      <c r="U197" s="441"/>
      <c r="V197" s="441"/>
      <c r="W197" s="441"/>
      <c r="X197" s="441"/>
      <c r="Y197" s="441"/>
      <c r="Z197" s="441"/>
      <c r="AA197" s="441"/>
      <c r="AB197" s="441"/>
      <c r="AC197" s="441"/>
      <c r="AD197" s="441"/>
    </row>
    <row r="198" spans="1:30" ht="12.75" customHeight="1" x14ac:dyDescent="0.2">
      <c r="A198" s="441"/>
      <c r="B198" s="441"/>
      <c r="C198" s="441"/>
      <c r="D198" s="441"/>
      <c r="E198" s="441"/>
      <c r="F198" s="441"/>
      <c r="G198" s="441"/>
      <c r="H198" s="441"/>
      <c r="I198" s="441"/>
      <c r="J198" s="441"/>
      <c r="K198" s="441"/>
      <c r="L198" s="441"/>
      <c r="M198" s="441"/>
      <c r="N198" s="441"/>
      <c r="O198" s="441"/>
      <c r="P198" s="441"/>
      <c r="Q198" s="441"/>
      <c r="R198" s="441"/>
      <c r="S198" s="441"/>
      <c r="T198" s="441"/>
      <c r="U198" s="441"/>
      <c r="V198" s="441"/>
      <c r="W198" s="441"/>
      <c r="X198" s="441"/>
      <c r="Y198" s="441"/>
      <c r="Z198" s="441"/>
      <c r="AA198" s="441"/>
      <c r="AB198" s="441"/>
      <c r="AC198" s="441"/>
      <c r="AD198" s="441"/>
    </row>
    <row r="199" spans="1:30" ht="12.75" customHeight="1" x14ac:dyDescent="0.2">
      <c r="A199" s="441"/>
      <c r="B199" s="441"/>
      <c r="C199" s="441"/>
      <c r="D199" s="441"/>
      <c r="E199" s="441"/>
      <c r="F199" s="441"/>
      <c r="G199" s="441"/>
      <c r="H199" s="441"/>
      <c r="I199" s="441"/>
      <c r="J199" s="441"/>
      <c r="K199" s="441"/>
      <c r="L199" s="441"/>
      <c r="M199" s="441"/>
      <c r="N199" s="441"/>
      <c r="O199" s="441"/>
      <c r="P199" s="441"/>
      <c r="Q199" s="441"/>
      <c r="R199" s="441"/>
      <c r="S199" s="441"/>
      <c r="T199" s="441"/>
      <c r="U199" s="441"/>
      <c r="V199" s="441"/>
      <c r="W199" s="441"/>
      <c r="X199" s="441"/>
      <c r="Y199" s="441"/>
      <c r="Z199" s="441"/>
      <c r="AA199" s="441"/>
      <c r="AB199" s="441"/>
      <c r="AC199" s="441"/>
      <c r="AD199" s="441"/>
    </row>
    <row r="200" spans="1:30" ht="12.75" customHeight="1" x14ac:dyDescent="0.2">
      <c r="A200" s="441"/>
      <c r="B200" s="441"/>
      <c r="C200" s="441"/>
      <c r="D200" s="441"/>
      <c r="E200" s="441"/>
      <c r="F200" s="441"/>
      <c r="G200" s="441"/>
      <c r="H200" s="441"/>
      <c r="I200" s="441"/>
      <c r="J200" s="441"/>
      <c r="K200" s="441"/>
      <c r="L200" s="441"/>
      <c r="M200" s="441"/>
      <c r="N200" s="441"/>
      <c r="O200" s="441"/>
      <c r="P200" s="441"/>
      <c r="Q200" s="441"/>
      <c r="R200" s="441"/>
      <c r="S200" s="441"/>
      <c r="T200" s="441"/>
      <c r="U200" s="441"/>
      <c r="V200" s="441"/>
      <c r="W200" s="441"/>
      <c r="X200" s="441"/>
      <c r="Y200" s="441"/>
      <c r="Z200" s="441"/>
      <c r="AA200" s="441"/>
      <c r="AB200" s="441"/>
      <c r="AC200" s="441"/>
      <c r="AD200" s="441"/>
    </row>
    <row r="201" spans="1:30" ht="12.75" customHeight="1" x14ac:dyDescent="0.2">
      <c r="A201" s="441"/>
      <c r="B201" s="441"/>
      <c r="C201" s="441"/>
      <c r="D201" s="441"/>
      <c r="E201" s="441"/>
      <c r="F201" s="441"/>
      <c r="G201" s="441"/>
      <c r="H201" s="441"/>
      <c r="I201" s="441"/>
      <c r="J201" s="441"/>
      <c r="K201" s="441"/>
      <c r="L201" s="441"/>
      <c r="M201" s="441"/>
      <c r="N201" s="441"/>
      <c r="O201" s="441"/>
      <c r="P201" s="441"/>
      <c r="Q201" s="441"/>
      <c r="R201" s="441"/>
      <c r="S201" s="441"/>
      <c r="T201" s="441"/>
      <c r="U201" s="441"/>
      <c r="V201" s="441"/>
      <c r="W201" s="441"/>
      <c r="X201" s="441"/>
      <c r="Y201" s="441"/>
      <c r="Z201" s="441"/>
      <c r="AA201" s="441"/>
      <c r="AB201" s="441"/>
      <c r="AC201" s="441"/>
      <c r="AD201" s="441"/>
    </row>
    <row r="202" spans="1:30" ht="12.75" customHeight="1" x14ac:dyDescent="0.2">
      <c r="A202" s="441"/>
      <c r="B202" s="441"/>
      <c r="C202" s="441"/>
      <c r="D202" s="441"/>
      <c r="E202" s="441"/>
      <c r="F202" s="441"/>
      <c r="G202" s="441"/>
      <c r="H202" s="441"/>
      <c r="I202" s="441"/>
      <c r="J202" s="441"/>
      <c r="K202" s="441"/>
      <c r="L202" s="441"/>
      <c r="M202" s="441"/>
      <c r="N202" s="441"/>
      <c r="O202" s="441"/>
      <c r="P202" s="441"/>
      <c r="Q202" s="441"/>
      <c r="R202" s="441"/>
      <c r="S202" s="441"/>
      <c r="T202" s="441"/>
      <c r="U202" s="441"/>
      <c r="V202" s="441"/>
      <c r="W202" s="441"/>
      <c r="X202" s="441"/>
      <c r="Y202" s="441"/>
      <c r="Z202" s="441"/>
      <c r="AA202" s="441"/>
      <c r="AB202" s="441"/>
      <c r="AC202" s="441"/>
      <c r="AD202" s="441"/>
    </row>
    <row r="203" spans="1:30" ht="12.75" customHeight="1" x14ac:dyDescent="0.2">
      <c r="A203" s="441"/>
      <c r="B203" s="441"/>
      <c r="C203" s="441"/>
      <c r="D203" s="441"/>
      <c r="E203" s="441"/>
      <c r="F203" s="441"/>
      <c r="G203" s="441"/>
      <c r="H203" s="441"/>
      <c r="I203" s="441"/>
      <c r="J203" s="441"/>
      <c r="K203" s="441"/>
      <c r="L203" s="441"/>
      <c r="M203" s="441"/>
      <c r="N203" s="441"/>
      <c r="O203" s="441"/>
      <c r="P203" s="441"/>
      <c r="Q203" s="441"/>
      <c r="R203" s="441"/>
      <c r="S203" s="441"/>
      <c r="T203" s="441"/>
      <c r="U203" s="441"/>
      <c r="V203" s="441"/>
      <c r="W203" s="441"/>
      <c r="X203" s="441"/>
      <c r="Y203" s="441"/>
      <c r="Z203" s="441"/>
      <c r="AA203" s="441"/>
      <c r="AB203" s="441"/>
      <c r="AC203" s="441"/>
      <c r="AD203" s="441"/>
    </row>
    <row r="204" spans="1:30" ht="12.75" customHeight="1" x14ac:dyDescent="0.2">
      <c r="A204" s="441"/>
      <c r="B204" s="441"/>
      <c r="C204" s="441"/>
      <c r="D204" s="441"/>
      <c r="E204" s="441"/>
      <c r="F204" s="441"/>
      <c r="G204" s="441"/>
      <c r="H204" s="441"/>
      <c r="I204" s="441"/>
      <c r="J204" s="441"/>
      <c r="K204" s="441"/>
      <c r="L204" s="441"/>
      <c r="M204" s="441"/>
      <c r="N204" s="441"/>
      <c r="O204" s="441"/>
      <c r="P204" s="441"/>
      <c r="Q204" s="441"/>
      <c r="R204" s="441"/>
      <c r="S204" s="441"/>
      <c r="T204" s="441"/>
      <c r="U204" s="441"/>
      <c r="V204" s="441"/>
      <c r="W204" s="441"/>
      <c r="X204" s="441"/>
      <c r="Y204" s="441"/>
      <c r="Z204" s="441"/>
      <c r="AA204" s="441"/>
      <c r="AB204" s="441"/>
      <c r="AC204" s="441"/>
      <c r="AD204" s="441"/>
    </row>
    <row r="205" spans="1:30" ht="12.75" customHeight="1" x14ac:dyDescent="0.2">
      <c r="A205" s="441"/>
      <c r="B205" s="441"/>
      <c r="C205" s="441"/>
      <c r="D205" s="441"/>
      <c r="E205" s="441"/>
      <c r="F205" s="441"/>
      <c r="G205" s="441"/>
      <c r="H205" s="441"/>
      <c r="I205" s="441"/>
      <c r="J205" s="441"/>
      <c r="K205" s="441"/>
      <c r="L205" s="441"/>
      <c r="M205" s="441"/>
      <c r="N205" s="441"/>
      <c r="O205" s="441"/>
      <c r="P205" s="441"/>
      <c r="Q205" s="441"/>
      <c r="R205" s="441"/>
      <c r="S205" s="441"/>
      <c r="T205" s="441"/>
      <c r="U205" s="441"/>
      <c r="V205" s="441"/>
      <c r="W205" s="441"/>
      <c r="X205" s="441"/>
      <c r="Y205" s="441"/>
      <c r="Z205" s="441"/>
      <c r="AA205" s="441"/>
      <c r="AB205" s="441"/>
      <c r="AC205" s="441"/>
      <c r="AD205" s="441"/>
    </row>
    <row r="206" spans="1:30" ht="12.75" customHeight="1" x14ac:dyDescent="0.2">
      <c r="A206" s="441"/>
      <c r="B206" s="441"/>
      <c r="C206" s="441"/>
      <c r="D206" s="441"/>
      <c r="E206" s="441"/>
      <c r="F206" s="441"/>
      <c r="G206" s="441"/>
      <c r="H206" s="441"/>
      <c r="I206" s="441"/>
      <c r="J206" s="441"/>
      <c r="K206" s="441"/>
      <c r="L206" s="441"/>
      <c r="M206" s="441"/>
      <c r="N206" s="441"/>
      <c r="O206" s="441"/>
      <c r="P206" s="441"/>
      <c r="Q206" s="441"/>
      <c r="R206" s="441"/>
      <c r="S206" s="441"/>
      <c r="T206" s="441"/>
      <c r="U206" s="441"/>
      <c r="V206" s="441"/>
      <c r="W206" s="441"/>
      <c r="X206" s="441"/>
      <c r="Y206" s="441"/>
      <c r="Z206" s="441"/>
      <c r="AA206" s="441"/>
      <c r="AB206" s="441"/>
      <c r="AC206" s="441"/>
      <c r="AD206" s="441"/>
    </row>
    <row r="207" spans="1:30" ht="12.75" customHeight="1" x14ac:dyDescent="0.2">
      <c r="A207" s="441"/>
      <c r="B207" s="441"/>
      <c r="C207" s="441"/>
      <c r="D207" s="441"/>
      <c r="E207" s="441"/>
      <c r="F207" s="441"/>
      <c r="G207" s="441"/>
      <c r="H207" s="441"/>
      <c r="I207" s="441"/>
      <c r="J207" s="441"/>
      <c r="K207" s="441"/>
      <c r="L207" s="441"/>
      <c r="M207" s="441"/>
      <c r="N207" s="441"/>
      <c r="O207" s="441"/>
      <c r="P207" s="441"/>
      <c r="Q207" s="441"/>
      <c r="R207" s="441"/>
      <c r="S207" s="441"/>
      <c r="T207" s="441"/>
      <c r="U207" s="441"/>
      <c r="V207" s="441"/>
      <c r="W207" s="441"/>
      <c r="X207" s="441"/>
      <c r="Y207" s="441"/>
      <c r="Z207" s="441"/>
      <c r="AA207" s="441"/>
      <c r="AB207" s="441"/>
      <c r="AC207" s="441"/>
      <c r="AD207" s="441"/>
    </row>
    <row r="208" spans="1:30" ht="12.75" customHeight="1" x14ac:dyDescent="0.2">
      <c r="A208" s="441"/>
      <c r="B208" s="441"/>
      <c r="C208" s="441"/>
      <c r="D208" s="441"/>
      <c r="E208" s="441"/>
      <c r="F208" s="441"/>
      <c r="G208" s="441"/>
      <c r="H208" s="441"/>
      <c r="I208" s="441"/>
      <c r="J208" s="441"/>
      <c r="K208" s="441"/>
      <c r="L208" s="441"/>
      <c r="M208" s="441"/>
      <c r="N208" s="441"/>
      <c r="O208" s="441"/>
      <c r="P208" s="441"/>
      <c r="Q208" s="441"/>
      <c r="R208" s="441"/>
      <c r="S208" s="441"/>
      <c r="T208" s="441"/>
      <c r="U208" s="441"/>
      <c r="V208" s="441"/>
      <c r="W208" s="441"/>
      <c r="X208" s="441"/>
      <c r="Y208" s="441"/>
      <c r="Z208" s="441"/>
      <c r="AA208" s="441"/>
      <c r="AB208" s="441"/>
      <c r="AC208" s="441"/>
      <c r="AD208" s="441"/>
    </row>
    <row r="209" spans="1:30" ht="12.75" customHeight="1" x14ac:dyDescent="0.2">
      <c r="A209" s="441"/>
      <c r="B209" s="441"/>
      <c r="C209" s="441"/>
      <c r="D209" s="441"/>
      <c r="E209" s="441"/>
      <c r="F209" s="441"/>
      <c r="G209" s="441"/>
      <c r="H209" s="441"/>
      <c r="I209" s="441"/>
      <c r="J209" s="441"/>
      <c r="K209" s="441"/>
      <c r="L209" s="441"/>
      <c r="M209" s="441"/>
      <c r="N209" s="441"/>
      <c r="O209" s="441"/>
      <c r="P209" s="441"/>
      <c r="Q209" s="441"/>
      <c r="R209" s="441"/>
      <c r="S209" s="441"/>
      <c r="T209" s="441"/>
      <c r="U209" s="441"/>
      <c r="V209" s="441"/>
      <c r="W209" s="441"/>
      <c r="X209" s="441"/>
      <c r="Y209" s="441"/>
      <c r="Z209" s="441"/>
      <c r="AA209" s="441"/>
      <c r="AB209" s="441"/>
      <c r="AC209" s="441"/>
      <c r="AD209" s="441"/>
    </row>
    <row r="210" spans="1:30" ht="12.75" customHeight="1" x14ac:dyDescent="0.2">
      <c r="A210" s="441"/>
      <c r="B210" s="441"/>
      <c r="C210" s="441"/>
      <c r="D210" s="441"/>
      <c r="E210" s="441"/>
      <c r="F210" s="441"/>
      <c r="G210" s="441"/>
      <c r="H210" s="441"/>
      <c r="I210" s="441"/>
      <c r="J210" s="441"/>
      <c r="K210" s="441"/>
      <c r="L210" s="441"/>
      <c r="M210" s="441"/>
      <c r="N210" s="441"/>
      <c r="O210" s="441"/>
      <c r="P210" s="441"/>
      <c r="Q210" s="441"/>
      <c r="R210" s="441"/>
      <c r="S210" s="441"/>
      <c r="T210" s="441"/>
      <c r="U210" s="441"/>
      <c r="V210" s="441"/>
      <c r="W210" s="441"/>
      <c r="X210" s="441"/>
      <c r="Y210" s="441"/>
      <c r="Z210" s="441"/>
      <c r="AA210" s="441"/>
      <c r="AB210" s="441"/>
      <c r="AC210" s="441"/>
      <c r="AD210" s="441"/>
    </row>
    <row r="211" spans="1:30" ht="12.75" customHeight="1" x14ac:dyDescent="0.2">
      <c r="A211" s="441"/>
      <c r="B211" s="441"/>
      <c r="C211" s="441"/>
      <c r="D211" s="441"/>
      <c r="E211" s="441"/>
      <c r="F211" s="441"/>
      <c r="G211" s="441"/>
      <c r="H211" s="441"/>
      <c r="I211" s="441"/>
      <c r="J211" s="441"/>
      <c r="K211" s="441"/>
      <c r="L211" s="441"/>
      <c r="M211" s="441"/>
      <c r="N211" s="441"/>
      <c r="O211" s="441"/>
      <c r="P211" s="441"/>
      <c r="Q211" s="441"/>
      <c r="R211" s="441"/>
      <c r="S211" s="441"/>
      <c r="T211" s="441"/>
      <c r="U211" s="441"/>
      <c r="V211" s="441"/>
      <c r="W211" s="441"/>
      <c r="X211" s="441"/>
      <c r="Y211" s="441"/>
      <c r="Z211" s="441"/>
      <c r="AA211" s="441"/>
      <c r="AB211" s="441"/>
      <c r="AC211" s="441"/>
      <c r="AD211" s="441"/>
    </row>
    <row r="212" spans="1:30" ht="12.75" customHeight="1" x14ac:dyDescent="0.2">
      <c r="A212" s="441"/>
      <c r="B212" s="441"/>
      <c r="C212" s="441"/>
      <c r="D212" s="441"/>
      <c r="E212" s="441"/>
      <c r="F212" s="441"/>
      <c r="G212" s="441"/>
      <c r="H212" s="441"/>
      <c r="I212" s="441"/>
      <c r="J212" s="441"/>
      <c r="K212" s="441"/>
      <c r="L212" s="441"/>
      <c r="M212" s="441"/>
      <c r="N212" s="441"/>
      <c r="O212" s="441"/>
      <c r="P212" s="441"/>
      <c r="Q212" s="441"/>
      <c r="R212" s="441"/>
      <c r="S212" s="441"/>
      <c r="T212" s="441"/>
      <c r="U212" s="441"/>
      <c r="V212" s="441"/>
      <c r="W212" s="441"/>
      <c r="X212" s="441"/>
      <c r="Y212" s="441"/>
      <c r="Z212" s="441"/>
      <c r="AA212" s="441"/>
      <c r="AB212" s="441"/>
      <c r="AC212" s="441"/>
      <c r="AD212" s="441"/>
    </row>
    <row r="213" spans="1:30" ht="12.75" customHeight="1" x14ac:dyDescent="0.2">
      <c r="A213" s="441"/>
      <c r="B213" s="441"/>
      <c r="C213" s="441"/>
      <c r="D213" s="441"/>
      <c r="E213" s="441"/>
      <c r="F213" s="441"/>
      <c r="G213" s="441"/>
      <c r="H213" s="441"/>
      <c r="I213" s="441"/>
      <c r="J213" s="441"/>
      <c r="K213" s="441"/>
      <c r="L213" s="441"/>
      <c r="M213" s="441"/>
      <c r="N213" s="441"/>
      <c r="O213" s="441"/>
      <c r="P213" s="441"/>
      <c r="Q213" s="441"/>
      <c r="R213" s="441"/>
      <c r="S213" s="441"/>
      <c r="T213" s="441"/>
      <c r="U213" s="441"/>
      <c r="V213" s="441"/>
      <c r="W213" s="441"/>
      <c r="X213" s="441"/>
      <c r="Y213" s="441"/>
      <c r="Z213" s="441"/>
      <c r="AA213" s="441"/>
      <c r="AB213" s="441"/>
      <c r="AC213" s="441"/>
      <c r="AD213" s="441"/>
    </row>
    <row r="214" spans="1:30" ht="12.75" customHeight="1" x14ac:dyDescent="0.2">
      <c r="A214" s="441"/>
      <c r="B214" s="441"/>
      <c r="C214" s="441"/>
      <c r="D214" s="441"/>
      <c r="E214" s="441"/>
      <c r="F214" s="441"/>
      <c r="G214" s="441"/>
      <c r="H214" s="441"/>
      <c r="I214" s="441"/>
      <c r="J214" s="441"/>
      <c r="K214" s="441"/>
      <c r="L214" s="441"/>
      <c r="M214" s="441"/>
      <c r="N214" s="441"/>
      <c r="O214" s="441"/>
      <c r="P214" s="441"/>
      <c r="Q214" s="441"/>
      <c r="R214" s="441"/>
      <c r="S214" s="441"/>
      <c r="T214" s="441"/>
      <c r="U214" s="441"/>
      <c r="V214" s="441"/>
      <c r="W214" s="441"/>
      <c r="X214" s="441"/>
      <c r="Y214" s="441"/>
      <c r="Z214" s="441"/>
      <c r="AA214" s="441"/>
      <c r="AB214" s="441"/>
      <c r="AC214" s="441"/>
      <c r="AD214" s="441"/>
    </row>
    <row r="215" spans="1:30" ht="12.75" customHeight="1" x14ac:dyDescent="0.2">
      <c r="A215" s="441"/>
      <c r="B215" s="441"/>
      <c r="C215" s="441"/>
      <c r="D215" s="441"/>
      <c r="E215" s="441"/>
      <c r="F215" s="441"/>
      <c r="G215" s="441"/>
      <c r="H215" s="441"/>
      <c r="I215" s="441"/>
      <c r="J215" s="441"/>
      <c r="K215" s="441"/>
      <c r="L215" s="441"/>
      <c r="M215" s="441"/>
      <c r="N215" s="441"/>
      <c r="O215" s="441"/>
      <c r="P215" s="441"/>
      <c r="Q215" s="441"/>
      <c r="R215" s="441"/>
      <c r="S215" s="441"/>
      <c r="T215" s="441"/>
      <c r="U215" s="441"/>
      <c r="V215" s="441"/>
      <c r="W215" s="441"/>
      <c r="X215" s="441"/>
      <c r="Y215" s="441"/>
      <c r="Z215" s="441"/>
      <c r="AA215" s="441"/>
      <c r="AB215" s="441"/>
      <c r="AC215" s="441"/>
      <c r="AD215" s="441"/>
    </row>
    <row r="216" spans="1:30" ht="12.75" customHeight="1" x14ac:dyDescent="0.2">
      <c r="A216" s="441"/>
      <c r="B216" s="441"/>
      <c r="C216" s="441"/>
      <c r="D216" s="441"/>
      <c r="E216" s="441"/>
      <c r="F216" s="441"/>
      <c r="G216" s="441"/>
      <c r="H216" s="441"/>
      <c r="I216" s="441"/>
      <c r="J216" s="441"/>
      <c r="K216" s="441"/>
      <c r="L216" s="441"/>
      <c r="M216" s="441"/>
      <c r="N216" s="441"/>
      <c r="O216" s="441"/>
      <c r="P216" s="441"/>
      <c r="Q216" s="441"/>
      <c r="R216" s="441"/>
      <c r="S216" s="441"/>
      <c r="T216" s="441"/>
      <c r="U216" s="441"/>
      <c r="V216" s="441"/>
      <c r="W216" s="441"/>
      <c r="X216" s="441"/>
      <c r="Y216" s="441"/>
      <c r="Z216" s="441"/>
      <c r="AA216" s="441"/>
      <c r="AB216" s="441"/>
      <c r="AC216" s="441"/>
      <c r="AD216" s="441"/>
    </row>
    <row r="217" spans="1:30" ht="12.75" customHeight="1" x14ac:dyDescent="0.2">
      <c r="A217" s="441"/>
      <c r="B217" s="441"/>
      <c r="C217" s="441"/>
      <c r="D217" s="441"/>
      <c r="E217" s="441"/>
      <c r="F217" s="441"/>
      <c r="G217" s="441"/>
      <c r="H217" s="441"/>
      <c r="I217" s="441"/>
      <c r="J217" s="441"/>
      <c r="K217" s="441"/>
      <c r="L217" s="441"/>
      <c r="M217" s="441"/>
      <c r="N217" s="441"/>
      <c r="O217" s="441"/>
      <c r="P217" s="441"/>
      <c r="Q217" s="441"/>
      <c r="R217" s="441"/>
      <c r="S217" s="441"/>
      <c r="T217" s="441"/>
      <c r="U217" s="441"/>
      <c r="V217" s="441"/>
      <c r="W217" s="441"/>
      <c r="X217" s="441"/>
      <c r="Y217" s="441"/>
      <c r="Z217" s="441"/>
      <c r="AA217" s="441"/>
      <c r="AB217" s="441"/>
      <c r="AC217" s="441"/>
      <c r="AD217" s="441"/>
    </row>
    <row r="218" spans="1:30" ht="12.75" customHeight="1" x14ac:dyDescent="0.2">
      <c r="A218" s="441"/>
      <c r="B218" s="441"/>
      <c r="C218" s="441"/>
      <c r="D218" s="441"/>
      <c r="E218" s="441"/>
      <c r="F218" s="441"/>
      <c r="G218" s="441"/>
      <c r="H218" s="441"/>
      <c r="I218" s="441"/>
      <c r="J218" s="441"/>
      <c r="K218" s="441"/>
      <c r="L218" s="441"/>
      <c r="M218" s="441"/>
      <c r="N218" s="441"/>
      <c r="O218" s="441"/>
      <c r="P218" s="441"/>
      <c r="Q218" s="441"/>
      <c r="R218" s="441"/>
      <c r="S218" s="441"/>
      <c r="T218" s="441"/>
      <c r="U218" s="441"/>
      <c r="V218" s="441"/>
      <c r="W218" s="441"/>
      <c r="X218" s="441"/>
      <c r="Y218" s="441"/>
      <c r="Z218" s="441"/>
      <c r="AA218" s="441"/>
      <c r="AB218" s="441"/>
      <c r="AC218" s="441"/>
      <c r="AD218" s="441"/>
    </row>
    <row r="219" spans="1:30" ht="12.75" customHeight="1" x14ac:dyDescent="0.2">
      <c r="A219" s="441"/>
      <c r="B219" s="441"/>
      <c r="C219" s="441"/>
      <c r="D219" s="441"/>
      <c r="E219" s="441"/>
      <c r="F219" s="441"/>
      <c r="G219" s="441"/>
      <c r="H219" s="441"/>
      <c r="I219" s="441"/>
      <c r="J219" s="441"/>
      <c r="K219" s="441"/>
      <c r="L219" s="441"/>
      <c r="M219" s="441"/>
      <c r="N219" s="441"/>
      <c r="O219" s="441"/>
      <c r="P219" s="441"/>
      <c r="Q219" s="441"/>
      <c r="R219" s="441"/>
      <c r="S219" s="441"/>
      <c r="T219" s="441"/>
      <c r="U219" s="441"/>
      <c r="V219" s="441"/>
      <c r="W219" s="441"/>
      <c r="X219" s="441"/>
      <c r="Y219" s="441"/>
      <c r="Z219" s="441"/>
      <c r="AA219" s="441"/>
      <c r="AB219" s="441"/>
      <c r="AC219" s="441"/>
      <c r="AD219" s="441"/>
    </row>
    <row r="220" spans="1:30" ht="12.75" customHeight="1" x14ac:dyDescent="0.2">
      <c r="A220" s="441"/>
      <c r="B220" s="441"/>
      <c r="C220" s="441"/>
      <c r="D220" s="441"/>
      <c r="E220" s="441"/>
      <c r="F220" s="441"/>
      <c r="G220" s="441"/>
      <c r="H220" s="441"/>
      <c r="I220" s="441"/>
      <c r="J220" s="441"/>
      <c r="K220" s="441"/>
      <c r="L220" s="441"/>
      <c r="M220" s="441"/>
      <c r="N220" s="441"/>
      <c r="O220" s="441"/>
      <c r="P220" s="441"/>
      <c r="Q220" s="441"/>
      <c r="R220" s="441"/>
      <c r="S220" s="441"/>
      <c r="T220" s="441"/>
      <c r="U220" s="441"/>
      <c r="V220" s="441"/>
      <c r="W220" s="441"/>
      <c r="X220" s="441"/>
      <c r="Y220" s="441"/>
      <c r="Z220" s="441"/>
      <c r="AA220" s="441"/>
      <c r="AB220" s="441"/>
      <c r="AC220" s="441"/>
      <c r="AD220" s="441"/>
    </row>
    <row r="221" spans="1:30" ht="12.75" customHeight="1" x14ac:dyDescent="0.2">
      <c r="A221" s="441"/>
      <c r="B221" s="441"/>
      <c r="C221" s="441"/>
      <c r="D221" s="441"/>
      <c r="E221" s="441"/>
      <c r="F221" s="441"/>
      <c r="G221" s="441"/>
      <c r="H221" s="441"/>
      <c r="I221" s="441"/>
      <c r="J221" s="441"/>
      <c r="K221" s="441"/>
      <c r="L221" s="441"/>
      <c r="M221" s="441"/>
      <c r="N221" s="441"/>
      <c r="O221" s="441"/>
      <c r="P221" s="441"/>
      <c r="Q221" s="441"/>
      <c r="R221" s="441"/>
      <c r="S221" s="441"/>
      <c r="T221" s="441"/>
      <c r="U221" s="441"/>
      <c r="V221" s="441"/>
      <c r="W221" s="441"/>
      <c r="X221" s="441"/>
      <c r="Y221" s="441"/>
      <c r="Z221" s="441"/>
      <c r="AA221" s="441"/>
      <c r="AB221" s="441"/>
      <c r="AC221" s="441"/>
      <c r="AD221" s="441"/>
    </row>
    <row r="222" spans="1:30" ht="12.75" customHeight="1" x14ac:dyDescent="0.2">
      <c r="A222" s="441"/>
      <c r="B222" s="441"/>
      <c r="C222" s="441"/>
      <c r="D222" s="441"/>
      <c r="E222" s="441"/>
      <c r="F222" s="441"/>
      <c r="G222" s="441"/>
      <c r="H222" s="441"/>
      <c r="I222" s="441"/>
      <c r="J222" s="441"/>
      <c r="K222" s="441"/>
      <c r="L222" s="441"/>
      <c r="M222" s="441"/>
      <c r="N222" s="441"/>
      <c r="O222" s="441"/>
      <c r="P222" s="441"/>
      <c r="Q222" s="441"/>
      <c r="R222" s="441"/>
      <c r="S222" s="441"/>
      <c r="T222" s="441"/>
      <c r="U222" s="441"/>
      <c r="V222" s="441"/>
      <c r="W222" s="441"/>
      <c r="X222" s="441"/>
      <c r="Y222" s="441"/>
      <c r="Z222" s="441"/>
      <c r="AA222" s="441"/>
      <c r="AB222" s="441"/>
      <c r="AC222" s="441"/>
      <c r="AD222" s="441"/>
    </row>
    <row r="223" spans="1:30" ht="12.75" customHeight="1" x14ac:dyDescent="0.2">
      <c r="A223" s="441"/>
      <c r="B223" s="441"/>
      <c r="C223" s="441"/>
      <c r="D223" s="441"/>
      <c r="E223" s="441"/>
      <c r="F223" s="441"/>
      <c r="G223" s="441"/>
      <c r="H223" s="441"/>
      <c r="I223" s="441"/>
      <c r="J223" s="441"/>
      <c r="K223" s="441"/>
      <c r="L223" s="441"/>
      <c r="M223" s="441"/>
      <c r="N223" s="441"/>
      <c r="O223" s="441"/>
      <c r="P223" s="441"/>
      <c r="Q223" s="441"/>
      <c r="R223" s="441"/>
      <c r="S223" s="441"/>
      <c r="T223" s="441"/>
      <c r="U223" s="441"/>
      <c r="V223" s="441"/>
      <c r="W223" s="441"/>
      <c r="X223" s="441"/>
      <c r="Y223" s="441"/>
      <c r="Z223" s="441"/>
      <c r="AA223" s="441"/>
      <c r="AB223" s="441"/>
      <c r="AC223" s="441"/>
      <c r="AD223" s="441"/>
    </row>
    <row r="224" spans="1:30" ht="12.75" customHeight="1" x14ac:dyDescent="0.2">
      <c r="A224" s="441"/>
      <c r="B224" s="441"/>
      <c r="C224" s="441"/>
      <c r="D224" s="441"/>
      <c r="E224" s="441"/>
      <c r="F224" s="441"/>
      <c r="G224" s="441"/>
      <c r="H224" s="441"/>
      <c r="I224" s="441"/>
      <c r="J224" s="441"/>
      <c r="K224" s="441"/>
      <c r="L224" s="441"/>
      <c r="M224" s="441"/>
      <c r="N224" s="441"/>
      <c r="O224" s="441"/>
      <c r="P224" s="441"/>
      <c r="Q224" s="441"/>
      <c r="R224" s="441"/>
      <c r="S224" s="441"/>
      <c r="T224" s="441"/>
      <c r="U224" s="441"/>
      <c r="V224" s="441"/>
      <c r="W224" s="441"/>
      <c r="X224" s="441"/>
      <c r="Y224" s="441"/>
      <c r="Z224" s="441"/>
      <c r="AA224" s="441"/>
      <c r="AB224" s="441"/>
      <c r="AC224" s="441"/>
      <c r="AD224" s="441"/>
    </row>
    <row r="225" spans="1:30" ht="12.75" customHeight="1" x14ac:dyDescent="0.2">
      <c r="A225" s="441"/>
      <c r="B225" s="441"/>
      <c r="C225" s="441"/>
      <c r="D225" s="441"/>
      <c r="E225" s="441"/>
      <c r="F225" s="441"/>
      <c r="G225" s="441"/>
      <c r="H225" s="441"/>
      <c r="I225" s="441"/>
      <c r="J225" s="441"/>
      <c r="K225" s="441"/>
      <c r="L225" s="441"/>
      <c r="M225" s="441"/>
      <c r="N225" s="441"/>
      <c r="O225" s="441"/>
      <c r="P225" s="441"/>
      <c r="Q225" s="441"/>
      <c r="R225" s="441"/>
      <c r="S225" s="441"/>
      <c r="T225" s="441"/>
      <c r="U225" s="441"/>
      <c r="V225" s="441"/>
      <c r="W225" s="441"/>
      <c r="X225" s="441"/>
      <c r="Y225" s="441"/>
      <c r="Z225" s="441"/>
      <c r="AA225" s="441"/>
      <c r="AB225" s="441"/>
      <c r="AC225" s="441"/>
      <c r="AD225" s="441"/>
    </row>
    <row r="226" spans="1:30" ht="12.75" customHeight="1" x14ac:dyDescent="0.2">
      <c r="A226" s="441"/>
      <c r="B226" s="441"/>
      <c r="C226" s="441"/>
      <c r="D226" s="441"/>
      <c r="E226" s="441"/>
      <c r="F226" s="441"/>
      <c r="G226" s="441"/>
      <c r="H226" s="441"/>
      <c r="I226" s="441"/>
      <c r="J226" s="441"/>
      <c r="K226" s="441"/>
      <c r="L226" s="441"/>
      <c r="M226" s="441"/>
      <c r="N226" s="441"/>
      <c r="O226" s="441"/>
      <c r="P226" s="441"/>
      <c r="Q226" s="441"/>
      <c r="R226" s="441"/>
      <c r="S226" s="441"/>
      <c r="T226" s="441"/>
      <c r="U226" s="441"/>
      <c r="V226" s="441"/>
      <c r="W226" s="441"/>
      <c r="X226" s="441"/>
      <c r="Y226" s="441"/>
      <c r="Z226" s="441"/>
      <c r="AA226" s="441"/>
      <c r="AB226" s="441"/>
      <c r="AC226" s="441"/>
      <c r="AD226" s="441"/>
    </row>
    <row r="227" spans="1:30" ht="12.75" customHeight="1" x14ac:dyDescent="0.2">
      <c r="A227" s="441"/>
      <c r="B227" s="441"/>
      <c r="C227" s="441"/>
      <c r="D227" s="441"/>
      <c r="E227" s="441"/>
      <c r="F227" s="441"/>
      <c r="G227" s="441"/>
      <c r="H227" s="441"/>
      <c r="I227" s="441"/>
      <c r="J227" s="441"/>
      <c r="K227" s="441"/>
      <c r="L227" s="441"/>
      <c r="M227" s="441"/>
      <c r="N227" s="441"/>
      <c r="O227" s="441"/>
      <c r="P227" s="441"/>
      <c r="Q227" s="441"/>
      <c r="R227" s="441"/>
      <c r="S227" s="441"/>
      <c r="T227" s="441"/>
      <c r="U227" s="441"/>
      <c r="V227" s="441"/>
      <c r="W227" s="441"/>
      <c r="X227" s="441"/>
      <c r="Y227" s="441"/>
      <c r="Z227" s="441"/>
      <c r="AA227" s="441"/>
      <c r="AB227" s="441"/>
      <c r="AC227" s="441"/>
      <c r="AD227" s="441"/>
    </row>
    <row r="228" spans="1:30" ht="12.75" customHeight="1" x14ac:dyDescent="0.2">
      <c r="A228" s="441"/>
      <c r="B228" s="441"/>
      <c r="C228" s="441"/>
      <c r="D228" s="441"/>
      <c r="E228" s="441"/>
      <c r="F228" s="441"/>
      <c r="G228" s="441"/>
      <c r="H228" s="441"/>
      <c r="I228" s="441"/>
      <c r="J228" s="441"/>
      <c r="K228" s="441"/>
      <c r="L228" s="441"/>
      <c r="M228" s="441"/>
      <c r="N228" s="441"/>
      <c r="O228" s="441"/>
      <c r="P228" s="441"/>
      <c r="Q228" s="441"/>
      <c r="R228" s="441"/>
      <c r="S228" s="441"/>
      <c r="T228" s="441"/>
      <c r="U228" s="441"/>
      <c r="V228" s="441"/>
      <c r="W228" s="441"/>
      <c r="X228" s="441"/>
      <c r="Y228" s="441"/>
      <c r="Z228" s="441"/>
      <c r="AA228" s="441"/>
      <c r="AB228" s="441"/>
      <c r="AC228" s="441"/>
      <c r="AD228" s="441"/>
    </row>
    <row r="229" spans="1:30" ht="12.75" customHeight="1" x14ac:dyDescent="0.2">
      <c r="A229" s="441"/>
      <c r="B229" s="441"/>
      <c r="C229" s="441"/>
      <c r="D229" s="441"/>
      <c r="E229" s="441"/>
      <c r="F229" s="441"/>
      <c r="G229" s="441"/>
      <c r="H229" s="441"/>
      <c r="I229" s="441"/>
      <c r="J229" s="441"/>
      <c r="K229" s="441"/>
      <c r="L229" s="441"/>
      <c r="M229" s="441"/>
      <c r="N229" s="441"/>
      <c r="O229" s="441"/>
      <c r="P229" s="441"/>
      <c r="Q229" s="441"/>
      <c r="R229" s="441"/>
      <c r="S229" s="441"/>
      <c r="T229" s="441"/>
      <c r="U229" s="441"/>
      <c r="V229" s="441"/>
      <c r="W229" s="441"/>
      <c r="X229" s="441"/>
      <c r="Y229" s="441"/>
      <c r="Z229" s="441"/>
      <c r="AA229" s="441"/>
      <c r="AB229" s="441"/>
      <c r="AC229" s="441"/>
      <c r="AD229" s="441"/>
    </row>
    <row r="230" spans="1:30" ht="12.75" customHeight="1" x14ac:dyDescent="0.2">
      <c r="A230" s="441"/>
      <c r="B230" s="441"/>
      <c r="C230" s="441"/>
      <c r="D230" s="441"/>
      <c r="E230" s="441"/>
      <c r="F230" s="441"/>
      <c r="G230" s="441"/>
      <c r="H230" s="441"/>
      <c r="I230" s="441"/>
      <c r="J230" s="441"/>
      <c r="K230" s="441"/>
      <c r="L230" s="441"/>
      <c r="M230" s="441"/>
      <c r="N230" s="441"/>
      <c r="O230" s="441"/>
      <c r="P230" s="441"/>
      <c r="Q230" s="441"/>
      <c r="R230" s="441"/>
      <c r="S230" s="441"/>
      <c r="T230" s="441"/>
      <c r="U230" s="441"/>
      <c r="V230" s="441"/>
      <c r="W230" s="441"/>
      <c r="X230" s="441"/>
      <c r="Y230" s="441"/>
      <c r="Z230" s="441"/>
      <c r="AA230" s="441"/>
      <c r="AB230" s="441"/>
      <c r="AC230" s="441"/>
      <c r="AD230" s="441"/>
    </row>
    <row r="231" spans="1:30" ht="12.75" customHeight="1" x14ac:dyDescent="0.2">
      <c r="A231" s="441"/>
      <c r="B231" s="441"/>
      <c r="C231" s="441"/>
      <c r="D231" s="441"/>
      <c r="E231" s="441"/>
      <c r="F231" s="441"/>
      <c r="G231" s="441"/>
      <c r="H231" s="441"/>
      <c r="I231" s="441"/>
      <c r="J231" s="441"/>
      <c r="K231" s="441"/>
      <c r="L231" s="441"/>
      <c r="M231" s="441"/>
      <c r="N231" s="441"/>
      <c r="O231" s="441"/>
      <c r="P231" s="441"/>
      <c r="Q231" s="441"/>
      <c r="R231" s="441"/>
      <c r="S231" s="441"/>
      <c r="T231" s="441"/>
      <c r="U231" s="441"/>
      <c r="V231" s="441"/>
      <c r="W231" s="441"/>
      <c r="X231" s="441"/>
      <c r="Y231" s="441"/>
      <c r="Z231" s="441"/>
      <c r="AA231" s="441"/>
      <c r="AB231" s="441"/>
      <c r="AC231" s="441"/>
      <c r="AD231" s="441"/>
    </row>
    <row r="232" spans="1:30" ht="12.75" customHeight="1" x14ac:dyDescent="0.2">
      <c r="A232" s="441"/>
      <c r="B232" s="441"/>
      <c r="C232" s="441"/>
      <c r="D232" s="441"/>
      <c r="E232" s="441"/>
      <c r="F232" s="441"/>
      <c r="G232" s="441"/>
      <c r="H232" s="441"/>
      <c r="I232" s="441"/>
      <c r="J232" s="441"/>
      <c r="K232" s="441"/>
      <c r="L232" s="441"/>
      <c r="M232" s="441"/>
      <c r="N232" s="441"/>
      <c r="O232" s="441"/>
      <c r="P232" s="441"/>
      <c r="Q232" s="441"/>
      <c r="R232" s="441"/>
      <c r="S232" s="441"/>
      <c r="T232" s="441"/>
      <c r="U232" s="441"/>
      <c r="V232" s="441"/>
      <c r="W232" s="441"/>
      <c r="X232" s="441"/>
      <c r="Y232" s="441"/>
      <c r="Z232" s="441"/>
      <c r="AA232" s="441"/>
      <c r="AB232" s="441"/>
      <c r="AC232" s="441"/>
      <c r="AD232" s="441"/>
    </row>
    <row r="233" spans="1:30" ht="12.75" customHeight="1" x14ac:dyDescent="0.2">
      <c r="A233" s="441"/>
      <c r="B233" s="441"/>
      <c r="C233" s="441"/>
      <c r="D233" s="441"/>
      <c r="E233" s="441"/>
      <c r="F233" s="441"/>
      <c r="G233" s="441"/>
      <c r="H233" s="441"/>
      <c r="I233" s="441"/>
      <c r="J233" s="441"/>
      <c r="K233" s="441"/>
      <c r="L233" s="441"/>
      <c r="M233" s="441"/>
      <c r="N233" s="441"/>
      <c r="O233" s="441"/>
      <c r="P233" s="441"/>
      <c r="Q233" s="441"/>
      <c r="R233" s="441"/>
      <c r="S233" s="441"/>
      <c r="T233" s="441"/>
      <c r="U233" s="441"/>
      <c r="V233" s="441"/>
      <c r="W233" s="441"/>
      <c r="X233" s="441"/>
      <c r="Y233" s="441"/>
      <c r="Z233" s="441"/>
      <c r="AA233" s="441"/>
      <c r="AB233" s="441"/>
      <c r="AC233" s="441"/>
      <c r="AD233" s="441"/>
    </row>
    <row r="234" spans="1:30" ht="12.75" customHeight="1" x14ac:dyDescent="0.2">
      <c r="A234" s="441"/>
      <c r="B234" s="441"/>
      <c r="C234" s="441"/>
      <c r="D234" s="441"/>
      <c r="E234" s="441"/>
      <c r="F234" s="441"/>
      <c r="G234" s="441"/>
      <c r="H234" s="441"/>
      <c r="I234" s="441"/>
      <c r="J234" s="441"/>
      <c r="K234" s="441"/>
      <c r="L234" s="441"/>
      <c r="M234" s="441"/>
      <c r="N234" s="441"/>
      <c r="O234" s="441"/>
      <c r="P234" s="441"/>
      <c r="Q234" s="441"/>
      <c r="R234" s="441"/>
      <c r="S234" s="441"/>
      <c r="T234" s="441"/>
      <c r="U234" s="441"/>
      <c r="V234" s="441"/>
      <c r="W234" s="441"/>
      <c r="X234" s="441"/>
      <c r="Y234" s="441"/>
      <c r="Z234" s="441"/>
      <c r="AA234" s="441"/>
      <c r="AB234" s="441"/>
      <c r="AC234" s="441"/>
      <c r="AD234" s="441"/>
    </row>
    <row r="235" spans="1:30" ht="12.75" customHeight="1" x14ac:dyDescent="0.2">
      <c r="A235" s="441"/>
      <c r="B235" s="441"/>
      <c r="C235" s="441"/>
      <c r="D235" s="441"/>
      <c r="E235" s="441"/>
      <c r="F235" s="441"/>
      <c r="G235" s="441"/>
      <c r="H235" s="441"/>
      <c r="I235" s="441"/>
      <c r="J235" s="441"/>
      <c r="K235" s="441"/>
      <c r="L235" s="441"/>
      <c r="M235" s="441"/>
      <c r="N235" s="441"/>
      <c r="O235" s="441"/>
      <c r="P235" s="441"/>
      <c r="Q235" s="441"/>
      <c r="R235" s="441"/>
      <c r="S235" s="441"/>
      <c r="T235" s="441"/>
      <c r="U235" s="441"/>
      <c r="V235" s="441"/>
      <c r="W235" s="441"/>
      <c r="X235" s="441"/>
      <c r="Y235" s="441"/>
      <c r="Z235" s="441"/>
      <c r="AA235" s="441"/>
      <c r="AB235" s="441"/>
      <c r="AC235" s="441"/>
      <c r="AD235" s="441"/>
    </row>
    <row r="236" spans="1:30" ht="12.75" customHeight="1" x14ac:dyDescent="0.2">
      <c r="A236" s="441"/>
      <c r="B236" s="441"/>
      <c r="C236" s="441"/>
      <c r="D236" s="441"/>
      <c r="E236" s="441"/>
      <c r="F236" s="441"/>
      <c r="G236" s="441"/>
      <c r="H236" s="441"/>
      <c r="I236" s="441"/>
      <c r="J236" s="441"/>
      <c r="K236" s="441"/>
      <c r="L236" s="441"/>
      <c r="M236" s="441"/>
      <c r="N236" s="441"/>
      <c r="O236" s="441"/>
      <c r="P236" s="441"/>
      <c r="Q236" s="441"/>
      <c r="R236" s="441"/>
      <c r="S236" s="441"/>
      <c r="T236" s="441"/>
      <c r="U236" s="441"/>
      <c r="V236" s="441"/>
      <c r="W236" s="441"/>
      <c r="X236" s="441"/>
      <c r="Y236" s="441"/>
      <c r="Z236" s="441"/>
      <c r="AA236" s="441"/>
      <c r="AB236" s="441"/>
      <c r="AC236" s="441"/>
      <c r="AD236" s="441"/>
    </row>
    <row r="237" spans="1:30" ht="12.75" customHeight="1" x14ac:dyDescent="0.2">
      <c r="A237" s="441"/>
      <c r="B237" s="441"/>
      <c r="C237" s="441"/>
      <c r="D237" s="441"/>
      <c r="E237" s="441"/>
      <c r="F237" s="441"/>
      <c r="G237" s="441"/>
      <c r="H237" s="441"/>
      <c r="I237" s="441"/>
      <c r="J237" s="441"/>
      <c r="K237" s="441"/>
      <c r="L237" s="441"/>
      <c r="M237" s="441"/>
      <c r="N237" s="441"/>
      <c r="O237" s="441"/>
      <c r="P237" s="441"/>
      <c r="Q237" s="441"/>
      <c r="R237" s="441"/>
      <c r="S237" s="441"/>
      <c r="T237" s="441"/>
      <c r="U237" s="441"/>
      <c r="V237" s="441"/>
      <c r="W237" s="441"/>
      <c r="X237" s="441"/>
      <c r="Y237" s="441"/>
      <c r="Z237" s="441"/>
      <c r="AA237" s="441"/>
      <c r="AB237" s="441"/>
      <c r="AC237" s="441"/>
      <c r="AD237" s="441"/>
    </row>
    <row r="238" spans="1:30" ht="12.75" customHeight="1" x14ac:dyDescent="0.2">
      <c r="A238" s="441"/>
      <c r="B238" s="441"/>
      <c r="C238" s="441"/>
      <c r="D238" s="441"/>
      <c r="E238" s="441"/>
      <c r="F238" s="441"/>
      <c r="G238" s="441"/>
      <c r="H238" s="441"/>
      <c r="I238" s="441"/>
      <c r="J238" s="441"/>
      <c r="K238" s="441"/>
      <c r="L238" s="441"/>
      <c r="M238" s="441"/>
      <c r="N238" s="441"/>
      <c r="O238" s="441"/>
      <c r="P238" s="441"/>
      <c r="Q238" s="441"/>
      <c r="R238" s="441"/>
      <c r="S238" s="441"/>
      <c r="T238" s="441"/>
      <c r="U238" s="441"/>
      <c r="V238" s="441"/>
      <c r="W238" s="441"/>
      <c r="X238" s="441"/>
      <c r="Y238" s="441"/>
      <c r="Z238" s="441"/>
      <c r="AA238" s="441"/>
      <c r="AB238" s="441"/>
      <c r="AC238" s="441"/>
      <c r="AD238" s="441"/>
    </row>
    <row r="239" spans="1:30" ht="12.75" customHeight="1" x14ac:dyDescent="0.2">
      <c r="A239" s="441"/>
      <c r="B239" s="441"/>
      <c r="C239" s="441"/>
      <c r="D239" s="441"/>
      <c r="E239" s="441"/>
      <c r="F239" s="441"/>
      <c r="G239" s="441"/>
      <c r="H239" s="441"/>
      <c r="I239" s="441"/>
      <c r="J239" s="441"/>
      <c r="K239" s="441"/>
      <c r="L239" s="441"/>
      <c r="M239" s="441"/>
      <c r="N239" s="441"/>
      <c r="O239" s="441"/>
      <c r="P239" s="441"/>
      <c r="Q239" s="441"/>
      <c r="R239" s="441"/>
      <c r="S239" s="441"/>
      <c r="T239" s="441"/>
      <c r="U239" s="441"/>
      <c r="V239" s="441"/>
      <c r="W239" s="441"/>
      <c r="X239" s="441"/>
      <c r="Y239" s="441"/>
      <c r="Z239" s="441"/>
      <c r="AA239" s="441"/>
      <c r="AB239" s="441"/>
      <c r="AC239" s="441"/>
      <c r="AD239" s="441"/>
    </row>
    <row r="240" spans="1:30" ht="12.75" customHeight="1" x14ac:dyDescent="0.2">
      <c r="A240" s="441"/>
      <c r="B240" s="441"/>
      <c r="C240" s="441"/>
      <c r="D240" s="441"/>
      <c r="E240" s="441"/>
      <c r="F240" s="441"/>
      <c r="G240" s="441"/>
      <c r="H240" s="441"/>
      <c r="I240" s="441"/>
      <c r="J240" s="441"/>
      <c r="K240" s="441"/>
      <c r="L240" s="441"/>
      <c r="M240" s="441"/>
      <c r="N240" s="441"/>
      <c r="O240" s="441"/>
      <c r="P240" s="441"/>
      <c r="Q240" s="441"/>
      <c r="R240" s="441"/>
      <c r="S240" s="441"/>
      <c r="T240" s="441"/>
      <c r="U240" s="441"/>
      <c r="V240" s="441"/>
      <c r="W240" s="441"/>
      <c r="X240" s="441"/>
      <c r="Y240" s="441"/>
      <c r="Z240" s="441"/>
      <c r="AA240" s="441"/>
      <c r="AB240" s="441"/>
      <c r="AC240" s="441"/>
      <c r="AD240" s="441"/>
    </row>
    <row r="241" spans="1:30" ht="12.75" customHeight="1" x14ac:dyDescent="0.2">
      <c r="A241" s="441"/>
      <c r="B241" s="441"/>
      <c r="C241" s="441"/>
      <c r="D241" s="441"/>
      <c r="E241" s="441"/>
      <c r="F241" s="441"/>
      <c r="G241" s="441"/>
      <c r="H241" s="441"/>
      <c r="I241" s="441"/>
      <c r="J241" s="441"/>
      <c r="K241" s="441"/>
      <c r="L241" s="441"/>
      <c r="M241" s="441"/>
      <c r="N241" s="441"/>
      <c r="O241" s="441"/>
      <c r="P241" s="441"/>
      <c r="Q241" s="441"/>
      <c r="R241" s="441"/>
      <c r="S241" s="441"/>
      <c r="T241" s="441"/>
      <c r="U241" s="441"/>
      <c r="V241" s="441"/>
      <c r="W241" s="441"/>
      <c r="X241" s="441"/>
      <c r="Y241" s="441"/>
      <c r="Z241" s="441"/>
      <c r="AA241" s="441"/>
      <c r="AB241" s="441"/>
      <c r="AC241" s="441"/>
      <c r="AD241" s="441"/>
    </row>
    <row r="242" spans="1:30" ht="12.75" customHeight="1" x14ac:dyDescent="0.2">
      <c r="A242" s="441"/>
      <c r="B242" s="441"/>
      <c r="C242" s="441"/>
      <c r="D242" s="441"/>
      <c r="E242" s="441"/>
      <c r="F242" s="441"/>
      <c r="G242" s="441"/>
      <c r="H242" s="441"/>
      <c r="I242" s="441"/>
      <c r="J242" s="441"/>
      <c r="K242" s="441"/>
      <c r="L242" s="441"/>
      <c r="M242" s="441"/>
      <c r="N242" s="441"/>
      <c r="O242" s="441"/>
      <c r="P242" s="441"/>
      <c r="Q242" s="441"/>
      <c r="R242" s="441"/>
      <c r="S242" s="441"/>
      <c r="T242" s="441"/>
      <c r="U242" s="441"/>
      <c r="V242" s="441"/>
      <c r="W242" s="441"/>
      <c r="X242" s="441"/>
      <c r="Y242" s="441"/>
      <c r="Z242" s="441"/>
      <c r="AA242" s="441"/>
      <c r="AB242" s="441"/>
      <c r="AC242" s="441"/>
      <c r="AD242" s="441"/>
    </row>
    <row r="243" spans="1:30" ht="12.75" customHeight="1" x14ac:dyDescent="0.2">
      <c r="A243" s="441"/>
      <c r="B243" s="441"/>
      <c r="C243" s="441"/>
      <c r="D243" s="441"/>
      <c r="E243" s="441"/>
      <c r="F243" s="441"/>
      <c r="G243" s="441"/>
      <c r="H243" s="441"/>
      <c r="I243" s="441"/>
      <c r="J243" s="441"/>
      <c r="K243" s="441"/>
      <c r="L243" s="441"/>
      <c r="M243" s="441"/>
      <c r="N243" s="441"/>
      <c r="O243" s="441"/>
      <c r="P243" s="441"/>
      <c r="Q243" s="441"/>
      <c r="R243" s="441"/>
      <c r="S243" s="441"/>
      <c r="T243" s="441"/>
      <c r="U243" s="441"/>
      <c r="V243" s="441"/>
      <c r="W243" s="441"/>
      <c r="X243" s="441"/>
      <c r="Y243" s="441"/>
      <c r="Z243" s="441"/>
      <c r="AA243" s="441"/>
      <c r="AB243" s="441"/>
      <c r="AC243" s="441"/>
      <c r="AD243" s="441"/>
    </row>
    <row r="244" spans="1:30" ht="12.75" customHeight="1" x14ac:dyDescent="0.2">
      <c r="A244" s="441"/>
      <c r="B244" s="441"/>
      <c r="C244" s="441"/>
      <c r="D244" s="441"/>
      <c r="E244" s="441"/>
      <c r="F244" s="441"/>
      <c r="G244" s="441"/>
      <c r="H244" s="441"/>
      <c r="I244" s="441"/>
      <c r="J244" s="441"/>
      <c r="K244" s="441"/>
      <c r="L244" s="441"/>
      <c r="M244" s="441"/>
      <c r="N244" s="441"/>
      <c r="O244" s="441"/>
      <c r="P244" s="441"/>
      <c r="Q244" s="441"/>
      <c r="R244" s="441"/>
      <c r="S244" s="441"/>
      <c r="T244" s="441"/>
      <c r="U244" s="441"/>
      <c r="V244" s="441"/>
      <c r="W244" s="441"/>
      <c r="X244" s="441"/>
      <c r="Y244" s="441"/>
      <c r="Z244" s="441"/>
      <c r="AA244" s="441"/>
      <c r="AB244" s="441"/>
      <c r="AC244" s="441"/>
      <c r="AD244" s="441"/>
    </row>
    <row r="245" spans="1:30" ht="12.75" customHeight="1" x14ac:dyDescent="0.2">
      <c r="A245" s="441"/>
      <c r="B245" s="441"/>
      <c r="C245" s="441"/>
      <c r="D245" s="441"/>
      <c r="E245" s="441"/>
      <c r="F245" s="441"/>
      <c r="G245" s="441"/>
      <c r="H245" s="441"/>
      <c r="I245" s="441"/>
      <c r="J245" s="441"/>
      <c r="K245" s="441"/>
      <c r="L245" s="441"/>
      <c r="M245" s="441"/>
      <c r="N245" s="441"/>
      <c r="O245" s="441"/>
      <c r="P245" s="441"/>
      <c r="Q245" s="441"/>
      <c r="R245" s="441"/>
      <c r="S245" s="441"/>
      <c r="T245" s="441"/>
      <c r="U245" s="441"/>
      <c r="V245" s="441"/>
      <c r="W245" s="441"/>
      <c r="X245" s="441"/>
      <c r="Y245" s="441"/>
      <c r="Z245" s="441"/>
      <c r="AA245" s="441"/>
      <c r="AB245" s="441"/>
      <c r="AC245" s="441"/>
      <c r="AD245" s="441"/>
    </row>
    <row r="246" spans="1:30" ht="12.75" customHeight="1" x14ac:dyDescent="0.2">
      <c r="A246" s="441"/>
      <c r="B246" s="441"/>
      <c r="C246" s="441"/>
      <c r="D246" s="441"/>
      <c r="E246" s="441"/>
      <c r="F246" s="441"/>
      <c r="G246" s="441"/>
      <c r="H246" s="441"/>
      <c r="I246" s="441"/>
      <c r="J246" s="441"/>
      <c r="K246" s="441"/>
      <c r="L246" s="441"/>
      <c r="M246" s="441"/>
      <c r="N246" s="441"/>
      <c r="O246" s="441"/>
      <c r="P246" s="441"/>
      <c r="Q246" s="441"/>
      <c r="R246" s="441"/>
      <c r="S246" s="441"/>
      <c r="T246" s="441"/>
      <c r="U246" s="441"/>
      <c r="V246" s="441"/>
      <c r="W246" s="441"/>
      <c r="X246" s="441"/>
      <c r="Y246" s="441"/>
      <c r="Z246" s="441"/>
      <c r="AA246" s="441"/>
      <c r="AB246" s="441"/>
      <c r="AC246" s="441"/>
      <c r="AD246" s="441"/>
    </row>
    <row r="247" spans="1:30" ht="12.75" customHeight="1" x14ac:dyDescent="0.2">
      <c r="A247" s="441"/>
      <c r="B247" s="441"/>
      <c r="C247" s="441"/>
      <c r="D247" s="441"/>
      <c r="E247" s="441"/>
      <c r="F247" s="441"/>
      <c r="G247" s="441"/>
      <c r="H247" s="441"/>
      <c r="I247" s="441"/>
      <c r="J247" s="441"/>
      <c r="K247" s="441"/>
      <c r="L247" s="441"/>
      <c r="M247" s="441"/>
      <c r="N247" s="441"/>
      <c r="O247" s="441"/>
      <c r="P247" s="441"/>
      <c r="Q247" s="441"/>
      <c r="R247" s="441"/>
      <c r="S247" s="441"/>
      <c r="T247" s="441"/>
      <c r="U247" s="441"/>
      <c r="V247" s="441"/>
      <c r="W247" s="441"/>
      <c r="X247" s="441"/>
      <c r="Y247" s="441"/>
      <c r="Z247" s="441"/>
      <c r="AA247" s="441"/>
      <c r="AB247" s="441"/>
      <c r="AC247" s="441"/>
      <c r="AD247" s="441"/>
    </row>
    <row r="248" spans="1:30" ht="12.75" customHeight="1" x14ac:dyDescent="0.2">
      <c r="A248" s="441"/>
      <c r="B248" s="441"/>
      <c r="C248" s="441"/>
      <c r="D248" s="441"/>
      <c r="E248" s="441"/>
      <c r="F248" s="441"/>
      <c r="G248" s="441"/>
      <c r="H248" s="441"/>
      <c r="I248" s="441"/>
      <c r="J248" s="441"/>
      <c r="K248" s="441"/>
      <c r="L248" s="441"/>
      <c r="M248" s="441"/>
      <c r="N248" s="441"/>
      <c r="O248" s="441"/>
      <c r="P248" s="441"/>
      <c r="Q248" s="441"/>
      <c r="R248" s="441"/>
      <c r="S248" s="441"/>
      <c r="T248" s="441"/>
      <c r="U248" s="441"/>
      <c r="V248" s="441"/>
      <c r="W248" s="441"/>
      <c r="X248" s="441"/>
      <c r="Y248" s="441"/>
      <c r="Z248" s="441"/>
      <c r="AA248" s="441"/>
      <c r="AB248" s="441"/>
      <c r="AC248" s="441"/>
      <c r="AD248" s="441"/>
    </row>
    <row r="249" spans="1:30" ht="12.75" customHeight="1" x14ac:dyDescent="0.2">
      <c r="A249" s="441"/>
      <c r="B249" s="441"/>
      <c r="C249" s="441"/>
      <c r="D249" s="441"/>
      <c r="E249" s="441"/>
      <c r="F249" s="441"/>
      <c r="G249" s="441"/>
      <c r="H249" s="441"/>
      <c r="I249" s="441"/>
      <c r="J249" s="441"/>
      <c r="K249" s="441"/>
      <c r="L249" s="441"/>
      <c r="M249" s="441"/>
      <c r="N249" s="441"/>
      <c r="O249" s="441"/>
      <c r="P249" s="441"/>
      <c r="Q249" s="441"/>
      <c r="R249" s="441"/>
      <c r="S249" s="441"/>
      <c r="T249" s="441"/>
      <c r="U249" s="441"/>
      <c r="V249" s="441"/>
      <c r="W249" s="441"/>
      <c r="X249" s="441"/>
      <c r="Y249" s="441"/>
      <c r="Z249" s="441"/>
      <c r="AA249" s="441"/>
      <c r="AB249" s="441"/>
      <c r="AC249" s="441"/>
      <c r="AD249" s="441"/>
    </row>
    <row r="250" spans="1:30" ht="12.75" customHeight="1" x14ac:dyDescent="0.2">
      <c r="A250" s="441"/>
      <c r="B250" s="441"/>
      <c r="C250" s="441"/>
      <c r="D250" s="441"/>
      <c r="E250" s="441"/>
      <c r="F250" s="441"/>
      <c r="G250" s="441"/>
      <c r="H250" s="441"/>
      <c r="I250" s="441"/>
      <c r="J250" s="441"/>
      <c r="K250" s="441"/>
      <c r="L250" s="441"/>
      <c r="M250" s="441"/>
      <c r="N250" s="441"/>
      <c r="O250" s="441"/>
      <c r="P250" s="441"/>
      <c r="Q250" s="441"/>
      <c r="R250" s="441"/>
      <c r="S250" s="441"/>
      <c r="T250" s="441"/>
      <c r="U250" s="441"/>
      <c r="V250" s="441"/>
      <c r="W250" s="441"/>
      <c r="X250" s="441"/>
      <c r="Y250" s="441"/>
      <c r="Z250" s="441"/>
      <c r="AA250" s="441"/>
      <c r="AB250" s="441"/>
      <c r="AC250" s="441"/>
      <c r="AD250" s="441"/>
    </row>
    <row r="251" spans="1:30" ht="12.75" customHeight="1" x14ac:dyDescent="0.2">
      <c r="A251" s="441"/>
      <c r="B251" s="441"/>
      <c r="C251" s="441"/>
      <c r="D251" s="441"/>
      <c r="E251" s="441"/>
      <c r="F251" s="441"/>
      <c r="G251" s="441"/>
      <c r="H251" s="441"/>
      <c r="I251" s="441"/>
      <c r="J251" s="441"/>
      <c r="K251" s="441"/>
      <c r="L251" s="441"/>
      <c r="M251" s="441"/>
      <c r="N251" s="441"/>
      <c r="O251" s="441"/>
      <c r="P251" s="441"/>
      <c r="Q251" s="441"/>
      <c r="R251" s="441"/>
      <c r="S251" s="441"/>
      <c r="T251" s="441"/>
      <c r="U251" s="441"/>
      <c r="V251" s="441"/>
      <c r="W251" s="441"/>
      <c r="X251" s="441"/>
      <c r="Y251" s="441"/>
      <c r="Z251" s="441"/>
      <c r="AA251" s="441"/>
      <c r="AB251" s="441"/>
      <c r="AC251" s="441"/>
      <c r="AD251" s="441"/>
    </row>
    <row r="252" spans="1:30" ht="12.75" customHeight="1" x14ac:dyDescent="0.2">
      <c r="A252" s="441"/>
      <c r="B252" s="441"/>
      <c r="C252" s="441"/>
      <c r="D252" s="441"/>
      <c r="E252" s="441"/>
      <c r="F252" s="441"/>
      <c r="G252" s="441"/>
      <c r="H252" s="441"/>
      <c r="I252" s="441"/>
      <c r="J252" s="441"/>
      <c r="K252" s="441"/>
      <c r="L252" s="441"/>
      <c r="M252" s="441"/>
      <c r="N252" s="441"/>
      <c r="O252" s="441"/>
      <c r="P252" s="441"/>
      <c r="Q252" s="441"/>
      <c r="R252" s="441"/>
      <c r="S252" s="441"/>
      <c r="T252" s="441"/>
      <c r="U252" s="441"/>
      <c r="V252" s="441"/>
      <c r="W252" s="441"/>
      <c r="X252" s="441"/>
      <c r="Y252" s="441"/>
      <c r="Z252" s="441"/>
      <c r="AA252" s="441"/>
      <c r="AB252" s="441"/>
      <c r="AC252" s="441"/>
      <c r="AD252" s="441"/>
    </row>
    <row r="253" spans="1:30" ht="12.75" customHeight="1" x14ac:dyDescent="0.2">
      <c r="A253" s="441"/>
      <c r="B253" s="441"/>
      <c r="C253" s="441"/>
      <c r="D253" s="441"/>
      <c r="E253" s="441"/>
      <c r="F253" s="441"/>
      <c r="G253" s="441"/>
      <c r="H253" s="441"/>
      <c r="I253" s="441"/>
      <c r="J253" s="441"/>
      <c r="K253" s="441"/>
      <c r="L253" s="441"/>
      <c r="M253" s="441"/>
      <c r="N253" s="441"/>
      <c r="O253" s="441"/>
      <c r="P253" s="441"/>
      <c r="Q253" s="441"/>
      <c r="R253" s="441"/>
      <c r="S253" s="441"/>
      <c r="T253" s="441"/>
      <c r="U253" s="441"/>
      <c r="V253" s="441"/>
      <c r="W253" s="441"/>
      <c r="X253" s="441"/>
      <c r="Y253" s="441"/>
      <c r="Z253" s="441"/>
      <c r="AA253" s="441"/>
      <c r="AB253" s="441"/>
      <c r="AC253" s="441"/>
      <c r="AD253" s="441"/>
    </row>
    <row r="254" spans="1:30" ht="12.75" customHeight="1" x14ac:dyDescent="0.2">
      <c r="A254" s="441"/>
      <c r="B254" s="441"/>
      <c r="C254" s="441"/>
      <c r="D254" s="441"/>
      <c r="E254" s="441"/>
      <c r="F254" s="441"/>
      <c r="G254" s="441"/>
      <c r="H254" s="441"/>
      <c r="I254" s="441"/>
      <c r="J254" s="441"/>
      <c r="K254" s="441"/>
      <c r="L254" s="441"/>
      <c r="M254" s="441"/>
      <c r="N254" s="441"/>
      <c r="O254" s="441"/>
      <c r="P254" s="441"/>
      <c r="Q254" s="441"/>
      <c r="R254" s="441"/>
      <c r="S254" s="441"/>
      <c r="T254" s="441"/>
      <c r="U254" s="441"/>
      <c r="V254" s="441"/>
      <c r="W254" s="441"/>
      <c r="X254" s="441"/>
      <c r="Y254" s="441"/>
      <c r="Z254" s="441"/>
      <c r="AA254" s="441"/>
      <c r="AB254" s="441"/>
      <c r="AC254" s="441"/>
      <c r="AD254" s="441"/>
    </row>
    <row r="255" spans="1:30" ht="12.75" customHeight="1" x14ac:dyDescent="0.2">
      <c r="A255" s="441"/>
      <c r="B255" s="441"/>
      <c r="C255" s="441"/>
      <c r="D255" s="441"/>
      <c r="E255" s="441"/>
      <c r="F255" s="441"/>
      <c r="G255" s="441"/>
      <c r="H255" s="441"/>
      <c r="I255" s="441"/>
      <c r="J255" s="441"/>
      <c r="K255" s="441"/>
      <c r="L255" s="441"/>
      <c r="M255" s="441"/>
      <c r="N255" s="441"/>
      <c r="O255" s="441"/>
      <c r="P255" s="441"/>
      <c r="Q255" s="441"/>
      <c r="R255" s="441"/>
      <c r="S255" s="441"/>
      <c r="T255" s="441"/>
      <c r="U255" s="441"/>
      <c r="V255" s="441"/>
      <c r="W255" s="441"/>
      <c r="X255" s="441"/>
      <c r="Y255" s="441"/>
      <c r="Z255" s="441"/>
      <c r="AA255" s="441"/>
      <c r="AB255" s="441"/>
      <c r="AC255" s="441"/>
      <c r="AD255" s="441"/>
    </row>
    <row r="256" spans="1:30" ht="12.75" customHeight="1" x14ac:dyDescent="0.2">
      <c r="A256" s="441"/>
      <c r="B256" s="441"/>
      <c r="C256" s="441"/>
      <c r="D256" s="441"/>
      <c r="E256" s="441"/>
      <c r="F256" s="441"/>
      <c r="G256" s="441"/>
      <c r="H256" s="441"/>
      <c r="I256" s="441"/>
      <c r="J256" s="441"/>
      <c r="K256" s="441"/>
      <c r="L256" s="441"/>
      <c r="M256" s="441"/>
      <c r="N256" s="441"/>
      <c r="O256" s="441"/>
      <c r="P256" s="441"/>
      <c r="Q256" s="441"/>
      <c r="R256" s="441"/>
      <c r="S256" s="441"/>
      <c r="T256" s="441"/>
      <c r="U256" s="441"/>
      <c r="V256" s="441"/>
      <c r="W256" s="441"/>
      <c r="X256" s="441"/>
      <c r="Y256" s="441"/>
      <c r="Z256" s="441"/>
      <c r="AA256" s="441"/>
      <c r="AB256" s="441"/>
      <c r="AC256" s="441"/>
      <c r="AD256" s="441"/>
    </row>
    <row r="257" spans="1:30" ht="12.75" customHeight="1" x14ac:dyDescent="0.2">
      <c r="A257" s="441"/>
      <c r="B257" s="441"/>
      <c r="C257" s="441"/>
      <c r="D257" s="441"/>
      <c r="E257" s="441"/>
      <c r="F257" s="441"/>
      <c r="G257" s="441"/>
      <c r="H257" s="441"/>
      <c r="I257" s="441"/>
      <c r="J257" s="441"/>
      <c r="K257" s="441"/>
      <c r="L257" s="441"/>
      <c r="M257" s="441"/>
      <c r="N257" s="441"/>
      <c r="O257" s="441"/>
      <c r="P257" s="441"/>
      <c r="Q257" s="441"/>
      <c r="R257" s="441"/>
      <c r="S257" s="441"/>
      <c r="T257" s="441"/>
      <c r="U257" s="441"/>
      <c r="V257" s="441"/>
      <c r="W257" s="441"/>
      <c r="X257" s="441"/>
      <c r="Y257" s="441"/>
      <c r="Z257" s="441"/>
      <c r="AA257" s="441"/>
      <c r="AB257" s="441"/>
      <c r="AC257" s="441"/>
      <c r="AD257" s="441"/>
    </row>
    <row r="258" spans="1:30" ht="12.75" customHeight="1" x14ac:dyDescent="0.2">
      <c r="A258" s="441"/>
      <c r="B258" s="441"/>
      <c r="C258" s="441"/>
      <c r="D258" s="441"/>
      <c r="E258" s="441"/>
      <c r="F258" s="441"/>
      <c r="G258" s="441"/>
      <c r="H258" s="441"/>
      <c r="I258" s="441"/>
      <c r="J258" s="441"/>
      <c r="K258" s="441"/>
      <c r="L258" s="441"/>
      <c r="M258" s="441"/>
      <c r="N258" s="441"/>
      <c r="O258" s="441"/>
      <c r="P258" s="441"/>
      <c r="Q258" s="441"/>
      <c r="R258" s="441"/>
      <c r="S258" s="441"/>
      <c r="T258" s="441"/>
      <c r="U258" s="441"/>
      <c r="V258" s="441"/>
      <c r="W258" s="441"/>
      <c r="X258" s="441"/>
      <c r="Y258" s="441"/>
      <c r="Z258" s="441"/>
      <c r="AA258" s="441"/>
      <c r="AB258" s="441"/>
      <c r="AC258" s="441"/>
      <c r="AD258" s="441"/>
    </row>
    <row r="259" spans="1:30" ht="12.75" customHeight="1" x14ac:dyDescent="0.2">
      <c r="A259" s="441"/>
      <c r="B259" s="441"/>
      <c r="C259" s="441"/>
      <c r="D259" s="441"/>
      <c r="E259" s="441"/>
      <c r="F259" s="441"/>
      <c r="G259" s="441"/>
      <c r="H259" s="441"/>
      <c r="I259" s="441"/>
      <c r="J259" s="441"/>
      <c r="K259" s="441"/>
      <c r="L259" s="441"/>
      <c r="M259" s="441"/>
      <c r="N259" s="441"/>
      <c r="O259" s="441"/>
      <c r="P259" s="441"/>
      <c r="Q259" s="441"/>
      <c r="R259" s="441"/>
      <c r="S259" s="441"/>
      <c r="T259" s="441"/>
      <c r="U259" s="441"/>
      <c r="V259" s="441"/>
      <c r="W259" s="441"/>
      <c r="X259" s="441"/>
      <c r="Y259" s="441"/>
      <c r="Z259" s="441"/>
      <c r="AA259" s="441"/>
      <c r="AB259" s="441"/>
      <c r="AC259" s="441"/>
      <c r="AD259" s="441"/>
    </row>
    <row r="260" spans="1:30" ht="12.75" customHeight="1" x14ac:dyDescent="0.2">
      <c r="A260" s="441"/>
      <c r="B260" s="441"/>
      <c r="C260" s="441"/>
      <c r="D260" s="441"/>
      <c r="E260" s="441"/>
      <c r="F260" s="441"/>
      <c r="G260" s="441"/>
      <c r="H260" s="441"/>
      <c r="I260" s="441"/>
      <c r="J260" s="441"/>
      <c r="K260" s="441"/>
      <c r="L260" s="441"/>
      <c r="M260" s="441"/>
      <c r="N260" s="441"/>
      <c r="O260" s="441"/>
      <c r="P260" s="441"/>
      <c r="Q260" s="441"/>
      <c r="R260" s="441"/>
      <c r="S260" s="441"/>
      <c r="T260" s="441"/>
      <c r="U260" s="441"/>
      <c r="V260" s="441"/>
      <c r="W260" s="441"/>
      <c r="X260" s="441"/>
      <c r="Y260" s="441"/>
      <c r="Z260" s="441"/>
      <c r="AA260" s="441"/>
      <c r="AB260" s="441"/>
      <c r="AC260" s="441"/>
      <c r="AD260" s="441"/>
    </row>
    <row r="261" spans="1:30" ht="12.75" customHeight="1" x14ac:dyDescent="0.2">
      <c r="A261" s="441"/>
      <c r="B261" s="441"/>
      <c r="C261" s="441"/>
      <c r="D261" s="441"/>
      <c r="E261" s="441"/>
      <c r="F261" s="441"/>
      <c r="G261" s="441"/>
      <c r="H261" s="441"/>
      <c r="I261" s="441"/>
      <c r="J261" s="441"/>
      <c r="K261" s="441"/>
      <c r="L261" s="441"/>
      <c r="M261" s="441"/>
      <c r="N261" s="441"/>
      <c r="O261" s="441"/>
      <c r="P261" s="441"/>
      <c r="Q261" s="441"/>
      <c r="R261" s="441"/>
      <c r="S261" s="441"/>
      <c r="T261" s="441"/>
      <c r="U261" s="441"/>
      <c r="V261" s="441"/>
      <c r="W261" s="441"/>
      <c r="X261" s="441"/>
      <c r="Y261" s="441"/>
      <c r="Z261" s="441"/>
      <c r="AA261" s="441"/>
      <c r="AB261" s="441"/>
      <c r="AC261" s="441"/>
      <c r="AD261" s="441"/>
    </row>
    <row r="262" spans="1:30" ht="12.75" customHeight="1" x14ac:dyDescent="0.2">
      <c r="A262" s="441"/>
      <c r="B262" s="441"/>
      <c r="C262" s="441"/>
      <c r="D262" s="441"/>
      <c r="E262" s="441"/>
      <c r="F262" s="441"/>
      <c r="G262" s="441"/>
      <c r="H262" s="441"/>
      <c r="I262" s="441"/>
      <c r="J262" s="441"/>
      <c r="K262" s="441"/>
      <c r="L262" s="441"/>
      <c r="M262" s="441"/>
      <c r="N262" s="441"/>
      <c r="O262" s="441"/>
      <c r="P262" s="441"/>
      <c r="Q262" s="441"/>
      <c r="R262" s="441"/>
      <c r="S262" s="441"/>
      <c r="T262" s="441"/>
      <c r="U262" s="441"/>
      <c r="V262" s="441"/>
      <c r="W262" s="441"/>
      <c r="X262" s="441"/>
      <c r="Y262" s="441"/>
      <c r="Z262" s="441"/>
      <c r="AA262" s="441"/>
      <c r="AB262" s="441"/>
      <c r="AC262" s="441"/>
      <c r="AD262" s="441"/>
    </row>
    <row r="263" spans="1:30" ht="12.75" customHeight="1" x14ac:dyDescent="0.2">
      <c r="A263" s="441"/>
      <c r="B263" s="441"/>
      <c r="C263" s="441"/>
      <c r="D263" s="441"/>
      <c r="E263" s="441"/>
      <c r="F263" s="441"/>
      <c r="G263" s="441"/>
      <c r="H263" s="441"/>
      <c r="I263" s="441"/>
      <c r="J263" s="441"/>
      <c r="K263" s="441"/>
      <c r="L263" s="441"/>
      <c r="M263" s="441"/>
      <c r="N263" s="441"/>
      <c r="O263" s="441"/>
      <c r="P263" s="441"/>
      <c r="Q263" s="441"/>
      <c r="R263" s="441"/>
      <c r="S263" s="441"/>
      <c r="T263" s="441"/>
      <c r="U263" s="441"/>
      <c r="V263" s="441"/>
      <c r="W263" s="441"/>
      <c r="X263" s="441"/>
      <c r="Y263" s="441"/>
      <c r="Z263" s="441"/>
      <c r="AA263" s="441"/>
      <c r="AB263" s="441"/>
      <c r="AC263" s="441"/>
      <c r="AD263" s="441"/>
    </row>
    <row r="264" spans="1:30" ht="12.75" customHeight="1" x14ac:dyDescent="0.2">
      <c r="A264" s="441"/>
      <c r="B264" s="441"/>
      <c r="C264" s="441"/>
      <c r="D264" s="441"/>
      <c r="E264" s="441"/>
      <c r="F264" s="441"/>
      <c r="G264" s="441"/>
      <c r="H264" s="441"/>
      <c r="I264" s="441"/>
      <c r="J264" s="441"/>
      <c r="K264" s="441"/>
      <c r="L264" s="441"/>
      <c r="M264" s="441"/>
      <c r="N264" s="441"/>
      <c r="O264" s="441"/>
      <c r="P264" s="441"/>
      <c r="Q264" s="441"/>
      <c r="R264" s="441"/>
      <c r="S264" s="441"/>
      <c r="T264" s="441"/>
      <c r="U264" s="441"/>
      <c r="V264" s="441"/>
      <c r="W264" s="441"/>
      <c r="X264" s="441"/>
      <c r="Y264" s="441"/>
      <c r="Z264" s="441"/>
      <c r="AA264" s="441"/>
      <c r="AB264" s="441"/>
      <c r="AC264" s="441"/>
      <c r="AD264" s="441"/>
    </row>
    <row r="265" spans="1:30" ht="12.75" customHeight="1" x14ac:dyDescent="0.2">
      <c r="A265" s="441"/>
      <c r="B265" s="441"/>
      <c r="C265" s="441"/>
      <c r="D265" s="441"/>
      <c r="E265" s="441"/>
      <c r="F265" s="441"/>
      <c r="G265" s="441"/>
      <c r="H265" s="441"/>
      <c r="I265" s="441"/>
      <c r="J265" s="441"/>
      <c r="K265" s="441"/>
      <c r="L265" s="441"/>
      <c r="M265" s="441"/>
      <c r="N265" s="441"/>
      <c r="O265" s="441"/>
      <c r="P265" s="441"/>
      <c r="Q265" s="441"/>
      <c r="R265" s="441"/>
      <c r="S265" s="441"/>
      <c r="T265" s="441"/>
      <c r="U265" s="441"/>
      <c r="V265" s="441"/>
      <c r="W265" s="441"/>
      <c r="X265" s="441"/>
      <c r="Y265" s="441"/>
      <c r="Z265" s="441"/>
      <c r="AA265" s="441"/>
      <c r="AB265" s="441"/>
      <c r="AC265" s="441"/>
      <c r="AD265" s="441"/>
    </row>
    <row r="266" spans="1:30" ht="12.75" customHeight="1" x14ac:dyDescent="0.2">
      <c r="A266" s="441"/>
      <c r="B266" s="441"/>
      <c r="C266" s="441"/>
      <c r="D266" s="441"/>
      <c r="E266" s="441"/>
      <c r="F266" s="441"/>
      <c r="G266" s="441"/>
      <c r="H266" s="441"/>
      <c r="I266" s="441"/>
      <c r="J266" s="441"/>
      <c r="K266" s="441"/>
      <c r="L266" s="441"/>
      <c r="M266" s="441"/>
      <c r="N266" s="441"/>
      <c r="O266" s="441"/>
      <c r="P266" s="441"/>
      <c r="Q266" s="441"/>
      <c r="R266" s="441"/>
      <c r="S266" s="441"/>
      <c r="T266" s="441"/>
      <c r="U266" s="441"/>
      <c r="V266" s="441"/>
      <c r="W266" s="441"/>
      <c r="X266" s="441"/>
      <c r="Y266" s="441"/>
      <c r="Z266" s="441"/>
      <c r="AA266" s="441"/>
      <c r="AB266" s="441"/>
      <c r="AC266" s="441"/>
      <c r="AD266" s="441"/>
    </row>
    <row r="267" spans="1:30" ht="12.75" customHeight="1" x14ac:dyDescent="0.2">
      <c r="A267" s="441"/>
      <c r="B267" s="441"/>
      <c r="C267" s="441"/>
      <c r="D267" s="441"/>
      <c r="E267" s="441"/>
      <c r="F267" s="441"/>
      <c r="G267" s="441"/>
      <c r="H267" s="441"/>
      <c r="I267" s="441"/>
      <c r="J267" s="441"/>
      <c r="K267" s="441"/>
      <c r="L267" s="441"/>
      <c r="M267" s="441"/>
      <c r="N267" s="441"/>
      <c r="O267" s="441"/>
      <c r="P267" s="441"/>
      <c r="Q267" s="441"/>
      <c r="R267" s="441"/>
      <c r="S267" s="441"/>
      <c r="T267" s="441"/>
      <c r="U267" s="441"/>
      <c r="V267" s="441"/>
      <c r="W267" s="441"/>
      <c r="X267" s="441"/>
      <c r="Y267" s="441"/>
      <c r="Z267" s="441"/>
      <c r="AA267" s="441"/>
      <c r="AB267" s="441"/>
      <c r="AC267" s="441"/>
      <c r="AD267" s="441"/>
    </row>
    <row r="268" spans="1:30" ht="12.75" customHeight="1" x14ac:dyDescent="0.2">
      <c r="A268" s="441"/>
      <c r="B268" s="441"/>
      <c r="C268" s="441"/>
      <c r="D268" s="441"/>
      <c r="E268" s="441"/>
      <c r="F268" s="441"/>
      <c r="G268" s="441"/>
      <c r="H268" s="441"/>
      <c r="I268" s="441"/>
      <c r="J268" s="441"/>
      <c r="K268" s="441"/>
      <c r="L268" s="441"/>
      <c r="M268" s="441"/>
      <c r="N268" s="441"/>
      <c r="O268" s="441"/>
      <c r="P268" s="441"/>
      <c r="Q268" s="441"/>
      <c r="R268" s="441"/>
      <c r="S268" s="441"/>
      <c r="T268" s="441"/>
      <c r="U268" s="441"/>
      <c r="V268" s="441"/>
      <c r="W268" s="441"/>
      <c r="X268" s="441"/>
      <c r="Y268" s="441"/>
      <c r="Z268" s="441"/>
      <c r="AA268" s="441"/>
      <c r="AB268" s="441"/>
      <c r="AC268" s="441"/>
      <c r="AD268" s="441"/>
    </row>
    <row r="269" spans="1:30" ht="12.75" customHeight="1" x14ac:dyDescent="0.2">
      <c r="A269" s="441"/>
      <c r="B269" s="441"/>
      <c r="C269" s="441"/>
      <c r="D269" s="441"/>
      <c r="E269" s="441"/>
      <c r="F269" s="441"/>
      <c r="G269" s="441"/>
      <c r="H269" s="441"/>
      <c r="I269" s="441"/>
      <c r="J269" s="441"/>
      <c r="K269" s="441"/>
      <c r="L269" s="441"/>
      <c r="M269" s="441"/>
      <c r="N269" s="441"/>
      <c r="O269" s="441"/>
      <c r="P269" s="441"/>
      <c r="Q269" s="441"/>
      <c r="R269" s="441"/>
      <c r="S269" s="441"/>
      <c r="T269" s="441"/>
      <c r="U269" s="441"/>
      <c r="V269" s="441"/>
      <c r="W269" s="441"/>
      <c r="X269" s="441"/>
      <c r="Y269" s="441"/>
      <c r="Z269" s="441"/>
      <c r="AA269" s="441"/>
      <c r="AB269" s="441"/>
      <c r="AC269" s="441"/>
      <c r="AD269" s="441"/>
    </row>
    <row r="270" spans="1:30" ht="12.75" customHeight="1" x14ac:dyDescent="0.2">
      <c r="A270" s="441"/>
      <c r="B270" s="441"/>
      <c r="C270" s="441"/>
      <c r="D270" s="441"/>
      <c r="E270" s="441"/>
      <c r="F270" s="441"/>
      <c r="G270" s="441"/>
      <c r="H270" s="441"/>
      <c r="I270" s="441"/>
      <c r="J270" s="441"/>
      <c r="K270" s="441"/>
      <c r="L270" s="441"/>
      <c r="M270" s="441"/>
      <c r="N270" s="441"/>
      <c r="O270" s="441"/>
      <c r="P270" s="441"/>
      <c r="Q270" s="441"/>
      <c r="R270" s="441"/>
      <c r="S270" s="441"/>
      <c r="T270" s="441"/>
      <c r="U270" s="441"/>
      <c r="V270" s="441"/>
      <c r="W270" s="441"/>
      <c r="X270" s="441"/>
      <c r="Y270" s="441"/>
      <c r="Z270" s="441"/>
      <c r="AA270" s="441"/>
      <c r="AB270" s="441"/>
      <c r="AC270" s="441"/>
      <c r="AD270" s="441"/>
    </row>
    <row r="271" spans="1:30" ht="12.75" customHeight="1" x14ac:dyDescent="0.2">
      <c r="A271" s="441"/>
      <c r="B271" s="441"/>
      <c r="C271" s="441"/>
      <c r="D271" s="441"/>
      <c r="E271" s="441"/>
      <c r="F271" s="441"/>
      <c r="G271" s="441"/>
      <c r="H271" s="441"/>
      <c r="I271" s="441"/>
      <c r="J271" s="441"/>
      <c r="K271" s="441"/>
      <c r="L271" s="441"/>
      <c r="M271" s="441"/>
      <c r="N271" s="441"/>
      <c r="O271" s="441"/>
      <c r="P271" s="441"/>
      <c r="Q271" s="441"/>
      <c r="R271" s="441"/>
      <c r="S271" s="441"/>
      <c r="T271" s="441"/>
      <c r="U271" s="441"/>
      <c r="V271" s="441"/>
      <c r="W271" s="441"/>
      <c r="X271" s="441"/>
      <c r="Y271" s="441"/>
      <c r="Z271" s="441"/>
      <c r="AA271" s="441"/>
      <c r="AB271" s="441"/>
      <c r="AC271" s="441"/>
      <c r="AD271" s="441"/>
    </row>
    <row r="272" spans="1:30" ht="12.75" customHeight="1" x14ac:dyDescent="0.2">
      <c r="A272" s="441"/>
      <c r="B272" s="441"/>
      <c r="C272" s="441"/>
      <c r="D272" s="441"/>
      <c r="E272" s="441"/>
      <c r="F272" s="441"/>
      <c r="G272" s="441"/>
      <c r="H272" s="441"/>
      <c r="I272" s="441"/>
      <c r="J272" s="441"/>
      <c r="K272" s="441"/>
      <c r="L272" s="441"/>
      <c r="M272" s="441"/>
      <c r="N272" s="441"/>
      <c r="O272" s="441"/>
      <c r="P272" s="441"/>
      <c r="Q272" s="441"/>
      <c r="R272" s="441"/>
      <c r="S272" s="441"/>
      <c r="T272" s="441"/>
      <c r="U272" s="441"/>
      <c r="V272" s="441"/>
      <c r="W272" s="441"/>
      <c r="X272" s="441"/>
      <c r="Y272" s="441"/>
      <c r="Z272" s="441"/>
      <c r="AA272" s="441"/>
      <c r="AB272" s="441"/>
      <c r="AC272" s="441"/>
      <c r="AD272" s="441"/>
    </row>
    <row r="273" spans="1:30" ht="12.75" customHeight="1" x14ac:dyDescent="0.2">
      <c r="A273" s="441"/>
      <c r="B273" s="441"/>
      <c r="C273" s="441"/>
      <c r="D273" s="441"/>
      <c r="E273" s="441"/>
      <c r="F273" s="441"/>
      <c r="G273" s="441"/>
      <c r="H273" s="441"/>
      <c r="I273" s="441"/>
      <c r="J273" s="441"/>
      <c r="K273" s="441"/>
      <c r="L273" s="441"/>
      <c r="M273" s="441"/>
      <c r="N273" s="441"/>
      <c r="O273" s="441"/>
      <c r="P273" s="441"/>
      <c r="Q273" s="441"/>
      <c r="R273" s="441"/>
      <c r="S273" s="441"/>
      <c r="T273" s="441"/>
      <c r="U273" s="441"/>
      <c r="V273" s="441"/>
      <c r="W273" s="441"/>
      <c r="X273" s="441"/>
      <c r="Y273" s="441"/>
      <c r="Z273" s="441"/>
      <c r="AA273" s="441"/>
      <c r="AB273" s="441"/>
      <c r="AC273" s="441"/>
      <c r="AD273" s="441"/>
    </row>
    <row r="274" spans="1:30" ht="12.75" customHeight="1" x14ac:dyDescent="0.2">
      <c r="A274" s="441"/>
      <c r="B274" s="441"/>
      <c r="C274" s="441"/>
      <c r="D274" s="441"/>
      <c r="E274" s="441"/>
      <c r="F274" s="441"/>
      <c r="G274" s="441"/>
      <c r="H274" s="441"/>
      <c r="I274" s="441"/>
      <c r="J274" s="441"/>
      <c r="K274" s="441"/>
      <c r="L274" s="441"/>
      <c r="M274" s="441"/>
      <c r="N274" s="441"/>
      <c r="O274" s="441"/>
      <c r="P274" s="441"/>
      <c r="Q274" s="441"/>
      <c r="R274" s="441"/>
      <c r="S274" s="441"/>
      <c r="T274" s="441"/>
      <c r="U274" s="441"/>
      <c r="V274" s="441"/>
      <c r="W274" s="441"/>
      <c r="X274" s="441"/>
      <c r="Y274" s="441"/>
      <c r="Z274" s="441"/>
      <c r="AA274" s="441"/>
      <c r="AB274" s="441"/>
      <c r="AC274" s="441"/>
      <c r="AD274" s="441"/>
    </row>
    <row r="275" spans="1:30" ht="12.75" customHeight="1" x14ac:dyDescent="0.2">
      <c r="A275" s="441"/>
      <c r="B275" s="441"/>
      <c r="C275" s="441"/>
      <c r="D275" s="441"/>
      <c r="E275" s="441"/>
      <c r="F275" s="441"/>
      <c r="G275" s="441"/>
      <c r="H275" s="441"/>
      <c r="I275" s="441"/>
      <c r="J275" s="441"/>
      <c r="K275" s="441"/>
      <c r="L275" s="441"/>
      <c r="M275" s="441"/>
      <c r="N275" s="441"/>
      <c r="O275" s="441"/>
      <c r="P275" s="441"/>
      <c r="Q275" s="441"/>
      <c r="R275" s="441"/>
      <c r="S275" s="441"/>
      <c r="T275" s="441"/>
      <c r="U275" s="441"/>
      <c r="V275" s="441"/>
      <c r="W275" s="441"/>
      <c r="X275" s="441"/>
      <c r="Y275" s="441"/>
      <c r="Z275" s="441"/>
      <c r="AA275" s="441"/>
      <c r="AB275" s="441"/>
      <c r="AC275" s="441"/>
      <c r="AD275" s="441"/>
    </row>
    <row r="276" spans="1:30" ht="12.75" customHeight="1" x14ac:dyDescent="0.2">
      <c r="A276" s="441"/>
      <c r="B276" s="441"/>
      <c r="C276" s="441"/>
      <c r="D276" s="441"/>
      <c r="E276" s="441"/>
      <c r="F276" s="441"/>
      <c r="G276" s="441"/>
      <c r="H276" s="441"/>
      <c r="I276" s="441"/>
      <c r="J276" s="441"/>
      <c r="K276" s="441"/>
      <c r="L276" s="441"/>
      <c r="M276" s="441"/>
      <c r="N276" s="441"/>
      <c r="O276" s="441"/>
      <c r="P276" s="441"/>
      <c r="Q276" s="441"/>
      <c r="R276" s="441"/>
      <c r="S276" s="441"/>
      <c r="T276" s="441"/>
      <c r="U276" s="441"/>
      <c r="V276" s="441"/>
      <c r="W276" s="441"/>
      <c r="X276" s="441"/>
      <c r="Y276" s="441"/>
      <c r="Z276" s="441"/>
      <c r="AA276" s="441"/>
      <c r="AB276" s="441"/>
      <c r="AC276" s="441"/>
      <c r="AD276" s="441"/>
    </row>
    <row r="277" spans="1:30" ht="12.75" customHeight="1" x14ac:dyDescent="0.2">
      <c r="A277" s="441"/>
      <c r="B277" s="441"/>
      <c r="C277" s="441"/>
      <c r="D277" s="441"/>
      <c r="E277" s="441"/>
      <c r="F277" s="441"/>
      <c r="G277" s="441"/>
      <c r="H277" s="441"/>
      <c r="I277" s="441"/>
      <c r="J277" s="441"/>
      <c r="K277" s="441"/>
      <c r="L277" s="441"/>
      <c r="M277" s="441"/>
      <c r="N277" s="441"/>
      <c r="O277" s="441"/>
      <c r="P277" s="441"/>
      <c r="Q277" s="441"/>
      <c r="R277" s="441"/>
      <c r="S277" s="441"/>
      <c r="T277" s="441"/>
      <c r="U277" s="441"/>
      <c r="V277" s="441"/>
      <c r="W277" s="441"/>
      <c r="X277" s="441"/>
      <c r="Y277" s="441"/>
      <c r="Z277" s="441"/>
      <c r="AA277" s="441"/>
      <c r="AB277" s="441"/>
      <c r="AC277" s="441"/>
      <c r="AD277" s="441"/>
    </row>
    <row r="278" spans="1:30" ht="12.75" customHeight="1" x14ac:dyDescent="0.2">
      <c r="A278" s="441"/>
      <c r="B278" s="441"/>
      <c r="C278" s="441"/>
      <c r="D278" s="441"/>
      <c r="E278" s="441"/>
      <c r="F278" s="441"/>
      <c r="G278" s="441"/>
      <c r="H278" s="441"/>
      <c r="I278" s="441"/>
      <c r="J278" s="441"/>
      <c r="K278" s="441"/>
      <c r="L278" s="441"/>
      <c r="M278" s="441"/>
      <c r="N278" s="441"/>
      <c r="O278" s="441"/>
      <c r="P278" s="441"/>
      <c r="Q278" s="441"/>
      <c r="R278" s="441"/>
      <c r="S278" s="441"/>
      <c r="T278" s="441"/>
      <c r="U278" s="441"/>
      <c r="V278" s="441"/>
      <c r="W278" s="441"/>
      <c r="X278" s="441"/>
      <c r="Y278" s="441"/>
      <c r="Z278" s="441"/>
      <c r="AA278" s="441"/>
      <c r="AB278" s="441"/>
      <c r="AC278" s="441"/>
      <c r="AD278" s="441"/>
    </row>
    <row r="279" spans="1:30" ht="12.75" customHeight="1" x14ac:dyDescent="0.2">
      <c r="A279" s="441"/>
      <c r="B279" s="441"/>
      <c r="C279" s="441"/>
      <c r="D279" s="441"/>
      <c r="E279" s="441"/>
      <c r="F279" s="441"/>
      <c r="G279" s="441"/>
      <c r="H279" s="441"/>
      <c r="I279" s="441"/>
      <c r="J279" s="441"/>
      <c r="K279" s="441"/>
      <c r="L279" s="441"/>
      <c r="M279" s="441"/>
      <c r="N279" s="441"/>
      <c r="O279" s="441"/>
      <c r="P279" s="441"/>
      <c r="Q279" s="441"/>
      <c r="R279" s="441"/>
      <c r="S279" s="441"/>
      <c r="T279" s="441"/>
      <c r="U279" s="441"/>
      <c r="V279" s="441"/>
      <c r="W279" s="441"/>
      <c r="X279" s="441"/>
      <c r="Y279" s="441"/>
      <c r="Z279" s="441"/>
      <c r="AA279" s="441"/>
      <c r="AB279" s="441"/>
      <c r="AC279" s="441"/>
      <c r="AD279" s="441"/>
    </row>
    <row r="280" spans="1:30" ht="12.75" customHeight="1" x14ac:dyDescent="0.2">
      <c r="A280" s="441"/>
      <c r="B280" s="441"/>
      <c r="C280" s="441"/>
      <c r="D280" s="441"/>
      <c r="E280" s="441"/>
      <c r="F280" s="441"/>
      <c r="G280" s="441"/>
      <c r="H280" s="441"/>
      <c r="I280" s="441"/>
      <c r="J280" s="441"/>
      <c r="K280" s="441"/>
      <c r="L280" s="441"/>
      <c r="M280" s="441"/>
      <c r="N280" s="441"/>
      <c r="O280" s="441"/>
      <c r="P280" s="441"/>
      <c r="Q280" s="441"/>
      <c r="R280" s="441"/>
      <c r="S280" s="441"/>
      <c r="T280" s="441"/>
      <c r="U280" s="441"/>
      <c r="V280" s="441"/>
      <c r="W280" s="441"/>
      <c r="X280" s="441"/>
      <c r="Y280" s="441"/>
      <c r="Z280" s="441"/>
      <c r="AA280" s="441"/>
      <c r="AB280" s="441"/>
      <c r="AC280" s="441"/>
      <c r="AD280" s="441"/>
    </row>
    <row r="281" spans="1:30" ht="12.75" customHeight="1" x14ac:dyDescent="0.2">
      <c r="A281" s="441"/>
      <c r="B281" s="441"/>
      <c r="C281" s="441"/>
      <c r="D281" s="441"/>
      <c r="E281" s="441"/>
      <c r="F281" s="441"/>
      <c r="G281" s="441"/>
      <c r="H281" s="441"/>
      <c r="I281" s="441"/>
      <c r="J281" s="441"/>
      <c r="K281" s="441"/>
      <c r="L281" s="441"/>
      <c r="M281" s="441"/>
      <c r="N281" s="441"/>
      <c r="O281" s="441"/>
      <c r="P281" s="441"/>
      <c r="Q281" s="441"/>
      <c r="R281" s="441"/>
      <c r="S281" s="441"/>
      <c r="T281" s="441"/>
      <c r="U281" s="441"/>
      <c r="V281" s="441"/>
      <c r="W281" s="441"/>
      <c r="X281" s="441"/>
      <c r="Y281" s="441"/>
      <c r="Z281" s="441"/>
      <c r="AA281" s="441"/>
      <c r="AB281" s="441"/>
      <c r="AC281" s="441"/>
      <c r="AD281" s="441"/>
    </row>
    <row r="282" spans="1:30" ht="12.75" customHeight="1" x14ac:dyDescent="0.2">
      <c r="A282" s="441"/>
      <c r="B282" s="441"/>
      <c r="C282" s="441"/>
      <c r="D282" s="441"/>
      <c r="E282" s="441"/>
      <c r="F282" s="441"/>
      <c r="G282" s="441"/>
      <c r="H282" s="441"/>
      <c r="I282" s="441"/>
      <c r="J282" s="441"/>
      <c r="K282" s="441"/>
      <c r="L282" s="441"/>
      <c r="M282" s="441"/>
      <c r="N282" s="441"/>
      <c r="O282" s="441"/>
      <c r="P282" s="441"/>
      <c r="Q282" s="441"/>
      <c r="R282" s="441"/>
      <c r="S282" s="441"/>
      <c r="T282" s="441"/>
      <c r="U282" s="441"/>
      <c r="V282" s="441"/>
      <c r="W282" s="441"/>
      <c r="X282" s="441"/>
      <c r="Y282" s="441"/>
      <c r="Z282" s="441"/>
      <c r="AA282" s="441"/>
      <c r="AB282" s="441"/>
      <c r="AC282" s="441"/>
      <c r="AD282" s="441"/>
    </row>
    <row r="283" spans="1:30" ht="12.75" customHeight="1" x14ac:dyDescent="0.2">
      <c r="A283" s="441"/>
      <c r="B283" s="441"/>
      <c r="C283" s="441"/>
      <c r="D283" s="441"/>
      <c r="E283" s="441"/>
      <c r="F283" s="441"/>
      <c r="G283" s="441"/>
      <c r="H283" s="441"/>
      <c r="I283" s="441"/>
      <c r="J283" s="441"/>
      <c r="K283" s="441"/>
      <c r="L283" s="441"/>
      <c r="M283" s="441"/>
      <c r="N283" s="441"/>
      <c r="O283" s="441"/>
      <c r="P283" s="441"/>
      <c r="Q283" s="441"/>
      <c r="R283" s="441"/>
      <c r="S283" s="441"/>
      <c r="T283" s="441"/>
      <c r="U283" s="441"/>
      <c r="V283" s="441"/>
      <c r="W283" s="441"/>
      <c r="X283" s="441"/>
      <c r="Y283" s="441"/>
      <c r="Z283" s="441"/>
      <c r="AA283" s="441"/>
      <c r="AB283" s="441"/>
      <c r="AC283" s="441"/>
      <c r="AD283" s="441"/>
    </row>
    <row r="284" spans="1:30" ht="12.75" customHeight="1" x14ac:dyDescent="0.2">
      <c r="A284" s="441"/>
      <c r="B284" s="441"/>
      <c r="C284" s="441"/>
      <c r="D284" s="441"/>
      <c r="E284" s="441"/>
      <c r="F284" s="441"/>
      <c r="G284" s="441"/>
      <c r="H284" s="441"/>
      <c r="I284" s="441"/>
      <c r="J284" s="441"/>
      <c r="K284" s="441"/>
      <c r="L284" s="441"/>
      <c r="M284" s="441"/>
      <c r="N284" s="441"/>
      <c r="O284" s="441"/>
      <c r="P284" s="441"/>
      <c r="Q284" s="441"/>
      <c r="R284" s="441"/>
      <c r="S284" s="441"/>
      <c r="T284" s="441"/>
      <c r="U284" s="441"/>
      <c r="V284" s="441"/>
      <c r="W284" s="441"/>
      <c r="X284" s="441"/>
      <c r="Y284" s="441"/>
      <c r="Z284" s="441"/>
      <c r="AA284" s="441"/>
      <c r="AB284" s="441"/>
      <c r="AC284" s="441"/>
      <c r="AD284" s="441"/>
    </row>
    <row r="285" spans="1:30" ht="12.75" customHeight="1" x14ac:dyDescent="0.2">
      <c r="A285" s="441"/>
      <c r="B285" s="441"/>
      <c r="C285" s="441"/>
      <c r="D285" s="441"/>
      <c r="E285" s="441"/>
      <c r="F285" s="441"/>
      <c r="G285" s="441"/>
      <c r="H285" s="441"/>
      <c r="I285" s="441"/>
      <c r="J285" s="441"/>
      <c r="K285" s="441"/>
      <c r="L285" s="441"/>
      <c r="M285" s="441"/>
      <c r="N285" s="441"/>
      <c r="O285" s="441"/>
      <c r="P285" s="441"/>
      <c r="Q285" s="441"/>
      <c r="R285" s="441"/>
      <c r="S285" s="441"/>
      <c r="T285" s="441"/>
      <c r="U285" s="441"/>
      <c r="V285" s="441"/>
      <c r="W285" s="441"/>
      <c r="X285" s="441"/>
      <c r="Y285" s="441"/>
      <c r="Z285" s="441"/>
      <c r="AA285" s="441"/>
      <c r="AB285" s="441"/>
      <c r="AC285" s="441"/>
      <c r="AD285" s="441"/>
    </row>
    <row r="286" spans="1:30" ht="12.75" customHeight="1" x14ac:dyDescent="0.2">
      <c r="A286" s="441"/>
      <c r="B286" s="441"/>
      <c r="C286" s="441"/>
      <c r="D286" s="441"/>
      <c r="E286" s="441"/>
      <c r="F286" s="441"/>
      <c r="G286" s="441"/>
      <c r="H286" s="441"/>
      <c r="I286" s="441"/>
      <c r="J286" s="441"/>
      <c r="K286" s="441"/>
      <c r="L286" s="441"/>
      <c r="M286" s="441"/>
      <c r="N286" s="441"/>
      <c r="O286" s="441"/>
      <c r="P286" s="441"/>
      <c r="Q286" s="441"/>
      <c r="R286" s="441"/>
      <c r="S286" s="441"/>
      <c r="T286" s="441"/>
      <c r="U286" s="441"/>
      <c r="V286" s="441"/>
      <c r="W286" s="441"/>
      <c r="X286" s="441"/>
      <c r="Y286" s="441"/>
      <c r="Z286" s="441"/>
      <c r="AA286" s="441"/>
      <c r="AB286" s="441"/>
      <c r="AC286" s="441"/>
      <c r="AD286" s="441"/>
    </row>
    <row r="287" spans="1:30" ht="12.75" customHeight="1" x14ac:dyDescent="0.2">
      <c r="A287" s="441"/>
      <c r="B287" s="441"/>
      <c r="C287" s="441"/>
      <c r="D287" s="441"/>
      <c r="E287" s="441"/>
      <c r="F287" s="441"/>
      <c r="G287" s="441"/>
      <c r="H287" s="441"/>
      <c r="I287" s="441"/>
      <c r="J287" s="441"/>
      <c r="K287" s="441"/>
      <c r="L287" s="441"/>
      <c r="M287" s="441"/>
      <c r="N287" s="441"/>
      <c r="O287" s="441"/>
      <c r="P287" s="441"/>
      <c r="Q287" s="441"/>
      <c r="R287" s="441"/>
      <c r="S287" s="441"/>
      <c r="T287" s="441"/>
      <c r="U287" s="441"/>
      <c r="V287" s="441"/>
      <c r="W287" s="441"/>
      <c r="X287" s="441"/>
      <c r="Y287" s="441"/>
      <c r="Z287" s="441"/>
      <c r="AA287" s="441"/>
      <c r="AB287" s="441"/>
      <c r="AC287" s="441"/>
      <c r="AD287" s="441"/>
    </row>
    <row r="288" spans="1:30" ht="12.75" customHeight="1" x14ac:dyDescent="0.2">
      <c r="A288" s="441"/>
      <c r="B288" s="441"/>
      <c r="C288" s="441"/>
      <c r="D288" s="441"/>
      <c r="E288" s="441"/>
      <c r="F288" s="441"/>
      <c r="G288" s="441"/>
      <c r="H288" s="441"/>
      <c r="I288" s="441"/>
      <c r="J288" s="441"/>
      <c r="K288" s="441"/>
      <c r="L288" s="441"/>
      <c r="M288" s="441"/>
      <c r="N288" s="441"/>
      <c r="O288" s="441"/>
      <c r="P288" s="441"/>
      <c r="Q288" s="441"/>
      <c r="R288" s="441"/>
      <c r="S288" s="441"/>
      <c r="T288" s="441"/>
      <c r="U288" s="441"/>
      <c r="V288" s="441"/>
      <c r="W288" s="441"/>
      <c r="X288" s="441"/>
      <c r="Y288" s="441"/>
      <c r="Z288" s="441"/>
      <c r="AA288" s="441"/>
      <c r="AB288" s="441"/>
      <c r="AC288" s="441"/>
      <c r="AD288" s="441"/>
    </row>
    <row r="289" spans="1:30" ht="12.75" customHeight="1" x14ac:dyDescent="0.2">
      <c r="A289" s="441"/>
      <c r="B289" s="441"/>
      <c r="C289" s="441"/>
      <c r="D289" s="441"/>
      <c r="E289" s="441"/>
      <c r="F289" s="441"/>
      <c r="G289" s="441"/>
      <c r="H289" s="441"/>
      <c r="I289" s="441"/>
      <c r="J289" s="441"/>
      <c r="K289" s="441"/>
      <c r="L289" s="441"/>
      <c r="M289" s="441"/>
      <c r="N289" s="441"/>
      <c r="O289" s="441"/>
      <c r="P289" s="441"/>
      <c r="Q289" s="441"/>
      <c r="R289" s="441"/>
      <c r="S289" s="441"/>
      <c r="T289" s="441"/>
      <c r="U289" s="441"/>
      <c r="V289" s="441"/>
      <c r="W289" s="441"/>
      <c r="X289" s="441"/>
      <c r="Y289" s="441"/>
      <c r="Z289" s="441"/>
      <c r="AA289" s="441"/>
      <c r="AB289" s="441"/>
      <c r="AC289" s="441"/>
      <c r="AD289" s="441"/>
    </row>
    <row r="290" spans="1:30" ht="12.75" customHeight="1" x14ac:dyDescent="0.2">
      <c r="A290" s="441"/>
      <c r="B290" s="441"/>
      <c r="C290" s="441"/>
      <c r="D290" s="441"/>
      <c r="E290" s="441"/>
      <c r="F290" s="441"/>
      <c r="G290" s="441"/>
      <c r="H290" s="441"/>
      <c r="I290" s="441"/>
      <c r="J290" s="441"/>
      <c r="K290" s="441"/>
      <c r="L290" s="441"/>
      <c r="M290" s="441"/>
      <c r="N290" s="441"/>
      <c r="O290" s="441"/>
      <c r="P290" s="441"/>
      <c r="Q290" s="441"/>
      <c r="R290" s="441"/>
      <c r="S290" s="441"/>
      <c r="T290" s="441"/>
      <c r="U290" s="441"/>
      <c r="V290" s="441"/>
      <c r="W290" s="441"/>
      <c r="X290" s="441"/>
      <c r="Y290" s="441"/>
      <c r="Z290" s="441"/>
      <c r="AA290" s="441"/>
      <c r="AB290" s="441"/>
      <c r="AC290" s="441"/>
      <c r="AD290" s="441"/>
    </row>
    <row r="291" spans="1:30" ht="12.75" customHeight="1" x14ac:dyDescent="0.2">
      <c r="A291" s="441"/>
      <c r="B291" s="441"/>
      <c r="C291" s="441"/>
      <c r="D291" s="441"/>
      <c r="E291" s="441"/>
      <c r="F291" s="441"/>
      <c r="G291" s="441"/>
      <c r="H291" s="441"/>
      <c r="I291" s="441"/>
      <c r="J291" s="441"/>
      <c r="K291" s="441"/>
      <c r="L291" s="441"/>
      <c r="M291" s="441"/>
      <c r="N291" s="441"/>
      <c r="O291" s="441"/>
      <c r="P291" s="441"/>
      <c r="Q291" s="441"/>
      <c r="R291" s="441"/>
      <c r="S291" s="441"/>
      <c r="T291" s="441"/>
      <c r="U291" s="441"/>
      <c r="V291" s="441"/>
      <c r="W291" s="441"/>
      <c r="X291" s="441"/>
      <c r="Y291" s="441"/>
      <c r="Z291" s="441"/>
      <c r="AA291" s="441"/>
      <c r="AB291" s="441"/>
      <c r="AC291" s="441"/>
      <c r="AD291" s="441"/>
    </row>
    <row r="292" spans="1:30" ht="12.75" customHeight="1" x14ac:dyDescent="0.2">
      <c r="A292" s="441"/>
      <c r="B292" s="441"/>
      <c r="C292" s="441"/>
      <c r="D292" s="441"/>
      <c r="E292" s="441"/>
      <c r="F292" s="441"/>
      <c r="G292" s="441"/>
      <c r="H292" s="441"/>
      <c r="I292" s="441"/>
      <c r="J292" s="441"/>
      <c r="K292" s="441"/>
      <c r="L292" s="441"/>
      <c r="M292" s="441"/>
      <c r="N292" s="441"/>
      <c r="O292" s="441"/>
      <c r="P292" s="441"/>
      <c r="Q292" s="441"/>
      <c r="R292" s="441"/>
      <c r="S292" s="441"/>
      <c r="T292" s="441"/>
      <c r="U292" s="441"/>
      <c r="V292" s="441"/>
      <c r="W292" s="441"/>
      <c r="X292" s="441"/>
      <c r="Y292" s="441"/>
      <c r="Z292" s="441"/>
      <c r="AA292" s="441"/>
      <c r="AB292" s="441"/>
      <c r="AC292" s="441"/>
      <c r="AD292" s="441"/>
    </row>
    <row r="293" spans="1:30" ht="12.75" customHeight="1" x14ac:dyDescent="0.2">
      <c r="A293" s="441"/>
      <c r="B293" s="441"/>
      <c r="C293" s="441"/>
      <c r="D293" s="441"/>
      <c r="E293" s="441"/>
      <c r="F293" s="441"/>
      <c r="G293" s="441"/>
      <c r="H293" s="441"/>
      <c r="I293" s="441"/>
      <c r="J293" s="441"/>
      <c r="K293" s="441"/>
      <c r="L293" s="441"/>
      <c r="M293" s="441"/>
      <c r="N293" s="441"/>
      <c r="O293" s="441"/>
      <c r="P293" s="441"/>
      <c r="Q293" s="441"/>
      <c r="R293" s="441"/>
      <c r="S293" s="441"/>
      <c r="T293" s="441"/>
      <c r="U293" s="441"/>
      <c r="V293" s="441"/>
      <c r="W293" s="441"/>
      <c r="X293" s="441"/>
      <c r="Y293" s="441"/>
      <c r="Z293" s="441"/>
      <c r="AA293" s="441"/>
      <c r="AB293" s="441"/>
      <c r="AC293" s="441"/>
      <c r="AD293" s="441"/>
    </row>
    <row r="294" spans="1:30" ht="12.75" customHeight="1" x14ac:dyDescent="0.2">
      <c r="A294" s="441"/>
      <c r="B294" s="441"/>
      <c r="C294" s="441"/>
      <c r="D294" s="441"/>
      <c r="E294" s="441"/>
      <c r="F294" s="441"/>
      <c r="G294" s="441"/>
      <c r="H294" s="441"/>
      <c r="I294" s="441"/>
      <c r="J294" s="441"/>
      <c r="K294" s="441"/>
      <c r="L294" s="441"/>
      <c r="M294" s="441"/>
      <c r="N294" s="441"/>
      <c r="O294" s="441"/>
      <c r="P294" s="441"/>
      <c r="Q294" s="441"/>
      <c r="R294" s="441"/>
      <c r="S294" s="441"/>
      <c r="T294" s="441"/>
      <c r="U294" s="441"/>
      <c r="V294" s="441"/>
      <c r="W294" s="441"/>
      <c r="X294" s="441"/>
      <c r="Y294" s="441"/>
      <c r="Z294" s="441"/>
      <c r="AA294" s="441"/>
      <c r="AB294" s="441"/>
      <c r="AC294" s="441"/>
      <c r="AD294" s="441"/>
    </row>
    <row r="295" spans="1:30" ht="12.75" customHeight="1" x14ac:dyDescent="0.2">
      <c r="A295" s="441"/>
      <c r="B295" s="441"/>
      <c r="C295" s="441"/>
      <c r="D295" s="441"/>
      <c r="E295" s="441"/>
      <c r="F295" s="441"/>
      <c r="G295" s="441"/>
      <c r="H295" s="441"/>
      <c r="I295" s="441"/>
      <c r="J295" s="441"/>
      <c r="K295" s="441"/>
      <c r="L295" s="441"/>
      <c r="M295" s="441"/>
      <c r="N295" s="441"/>
      <c r="O295" s="441"/>
      <c r="P295" s="441"/>
      <c r="Q295" s="441"/>
      <c r="R295" s="441"/>
      <c r="S295" s="441"/>
      <c r="T295" s="441"/>
      <c r="U295" s="441"/>
      <c r="V295" s="441"/>
      <c r="W295" s="441"/>
      <c r="X295" s="441"/>
      <c r="Y295" s="441"/>
      <c r="Z295" s="441"/>
      <c r="AA295" s="441"/>
      <c r="AB295" s="441"/>
      <c r="AC295" s="441"/>
      <c r="AD295" s="441"/>
    </row>
    <row r="296" spans="1:30" ht="12.75" customHeight="1" x14ac:dyDescent="0.2">
      <c r="A296" s="441"/>
      <c r="B296" s="441"/>
      <c r="C296" s="441"/>
      <c r="D296" s="441"/>
      <c r="E296" s="441"/>
      <c r="F296" s="441"/>
      <c r="G296" s="441"/>
      <c r="H296" s="441"/>
      <c r="I296" s="441"/>
      <c r="J296" s="441"/>
      <c r="K296" s="441"/>
      <c r="L296" s="441"/>
      <c r="M296" s="441"/>
      <c r="N296" s="441"/>
      <c r="O296" s="441"/>
      <c r="P296" s="441"/>
      <c r="Q296" s="441"/>
      <c r="R296" s="441"/>
      <c r="S296" s="441"/>
      <c r="T296" s="441"/>
      <c r="U296" s="441"/>
      <c r="V296" s="441"/>
      <c r="W296" s="441"/>
      <c r="X296" s="441"/>
      <c r="Y296" s="441"/>
      <c r="Z296" s="441"/>
      <c r="AA296" s="441"/>
      <c r="AB296" s="441"/>
      <c r="AC296" s="441"/>
      <c r="AD296" s="441"/>
    </row>
    <row r="297" spans="1:30" ht="12.75" customHeight="1" x14ac:dyDescent="0.2">
      <c r="A297" s="441"/>
      <c r="B297" s="441"/>
      <c r="C297" s="441"/>
      <c r="D297" s="441"/>
      <c r="E297" s="441"/>
      <c r="F297" s="441"/>
      <c r="G297" s="441"/>
      <c r="H297" s="441"/>
      <c r="I297" s="441"/>
      <c r="J297" s="441"/>
      <c r="K297" s="441"/>
      <c r="L297" s="441"/>
      <c r="M297" s="441"/>
      <c r="N297" s="441"/>
      <c r="O297" s="441"/>
      <c r="P297" s="441"/>
      <c r="Q297" s="441"/>
      <c r="R297" s="441"/>
      <c r="S297" s="441"/>
      <c r="T297" s="441"/>
      <c r="U297" s="441"/>
      <c r="V297" s="441"/>
      <c r="W297" s="441"/>
      <c r="X297" s="441"/>
      <c r="Y297" s="441"/>
      <c r="Z297" s="441"/>
      <c r="AA297" s="441"/>
      <c r="AB297" s="441"/>
      <c r="AC297" s="441"/>
      <c r="AD297" s="441"/>
    </row>
    <row r="298" spans="1:30" ht="12.75" customHeight="1" x14ac:dyDescent="0.2">
      <c r="A298" s="441"/>
      <c r="B298" s="441"/>
      <c r="C298" s="441"/>
      <c r="D298" s="441"/>
      <c r="E298" s="441"/>
      <c r="F298" s="441"/>
      <c r="G298" s="441"/>
      <c r="H298" s="441"/>
      <c r="I298" s="441"/>
      <c r="J298" s="441"/>
      <c r="K298" s="441"/>
      <c r="L298" s="441"/>
      <c r="M298" s="441"/>
      <c r="N298" s="441"/>
      <c r="O298" s="441"/>
      <c r="P298" s="441"/>
      <c r="Q298" s="441"/>
      <c r="R298" s="441"/>
      <c r="S298" s="441"/>
      <c r="T298" s="441"/>
      <c r="U298" s="441"/>
      <c r="V298" s="441"/>
      <c r="W298" s="441"/>
      <c r="X298" s="441"/>
      <c r="Y298" s="441"/>
      <c r="Z298" s="441"/>
      <c r="AA298" s="441"/>
      <c r="AB298" s="441"/>
      <c r="AC298" s="441"/>
      <c r="AD298" s="441"/>
    </row>
    <row r="299" spans="1:30" ht="12.75" customHeight="1" x14ac:dyDescent="0.2">
      <c r="A299" s="441"/>
      <c r="B299" s="441"/>
      <c r="C299" s="441"/>
      <c r="D299" s="441"/>
      <c r="E299" s="441"/>
      <c r="F299" s="441"/>
      <c r="G299" s="441"/>
      <c r="H299" s="441"/>
      <c r="I299" s="441"/>
      <c r="J299" s="441"/>
      <c r="K299" s="441"/>
      <c r="L299" s="441"/>
      <c r="M299" s="441"/>
      <c r="N299" s="441"/>
      <c r="O299" s="441"/>
      <c r="P299" s="441"/>
      <c r="Q299" s="441"/>
      <c r="R299" s="441"/>
      <c r="S299" s="441"/>
      <c r="T299" s="441"/>
      <c r="U299" s="441"/>
      <c r="V299" s="441"/>
      <c r="W299" s="441"/>
      <c r="X299" s="441"/>
      <c r="Y299" s="441"/>
      <c r="Z299" s="441"/>
      <c r="AA299" s="441"/>
      <c r="AB299" s="441"/>
      <c r="AC299" s="441"/>
      <c r="AD299" s="441"/>
    </row>
    <row r="300" spans="1:30" ht="12.75" customHeight="1" x14ac:dyDescent="0.2">
      <c r="A300" s="441"/>
      <c r="B300" s="441"/>
      <c r="C300" s="441"/>
      <c r="D300" s="441"/>
      <c r="E300" s="441"/>
      <c r="F300" s="441"/>
      <c r="G300" s="441"/>
      <c r="H300" s="441"/>
      <c r="I300" s="441"/>
      <c r="J300" s="441"/>
      <c r="K300" s="441"/>
      <c r="L300" s="441"/>
      <c r="M300" s="441"/>
      <c r="N300" s="441"/>
      <c r="O300" s="441"/>
      <c r="P300" s="441"/>
      <c r="Q300" s="441"/>
      <c r="R300" s="441"/>
      <c r="S300" s="441"/>
      <c r="T300" s="441"/>
      <c r="U300" s="441"/>
      <c r="V300" s="441"/>
      <c r="W300" s="441"/>
      <c r="X300" s="441"/>
      <c r="Y300" s="441"/>
      <c r="Z300" s="441"/>
      <c r="AA300" s="441"/>
      <c r="AB300" s="441"/>
      <c r="AC300" s="441"/>
      <c r="AD300" s="441"/>
    </row>
    <row r="301" spans="1:30" ht="12.75" customHeight="1" x14ac:dyDescent="0.2">
      <c r="A301" s="441"/>
      <c r="B301" s="441"/>
      <c r="C301" s="441"/>
      <c r="D301" s="441"/>
      <c r="E301" s="441"/>
      <c r="F301" s="441"/>
      <c r="G301" s="441"/>
      <c r="H301" s="441"/>
      <c r="I301" s="441"/>
      <c r="J301" s="441"/>
      <c r="K301" s="441"/>
      <c r="L301" s="441"/>
      <c r="M301" s="441"/>
      <c r="N301" s="441"/>
      <c r="O301" s="441"/>
      <c r="P301" s="441"/>
      <c r="Q301" s="441"/>
      <c r="R301" s="441"/>
      <c r="S301" s="441"/>
      <c r="T301" s="441"/>
      <c r="U301" s="441"/>
      <c r="V301" s="441"/>
      <c r="W301" s="441"/>
      <c r="X301" s="441"/>
      <c r="Y301" s="441"/>
      <c r="Z301" s="441"/>
      <c r="AA301" s="441"/>
      <c r="AB301" s="441"/>
      <c r="AC301" s="441"/>
      <c r="AD301" s="441"/>
    </row>
    <row r="302" spans="1:30" ht="12.75" customHeight="1" x14ac:dyDescent="0.2">
      <c r="A302" s="441"/>
      <c r="B302" s="441"/>
      <c r="C302" s="441"/>
      <c r="D302" s="441"/>
      <c r="E302" s="441"/>
      <c r="F302" s="441"/>
      <c r="G302" s="441"/>
      <c r="H302" s="441"/>
      <c r="I302" s="441"/>
      <c r="J302" s="441"/>
      <c r="K302" s="441"/>
      <c r="L302" s="441"/>
      <c r="M302" s="441"/>
      <c r="N302" s="441"/>
      <c r="O302" s="441"/>
      <c r="P302" s="441"/>
      <c r="Q302" s="441"/>
      <c r="R302" s="441"/>
      <c r="S302" s="441"/>
      <c r="T302" s="441"/>
      <c r="U302" s="441"/>
      <c r="V302" s="441"/>
      <c r="W302" s="441"/>
      <c r="X302" s="441"/>
      <c r="Y302" s="441"/>
      <c r="Z302" s="441"/>
      <c r="AA302" s="441"/>
      <c r="AB302" s="441"/>
      <c r="AC302" s="441"/>
      <c r="AD302" s="441"/>
    </row>
    <row r="303" spans="1:30" ht="12.75" customHeight="1" x14ac:dyDescent="0.2">
      <c r="A303" s="441"/>
      <c r="B303" s="441"/>
      <c r="C303" s="441"/>
      <c r="D303" s="441"/>
      <c r="E303" s="441"/>
      <c r="F303" s="441"/>
      <c r="G303" s="441"/>
      <c r="H303" s="441"/>
      <c r="I303" s="441"/>
      <c r="J303" s="441"/>
      <c r="K303" s="441"/>
      <c r="L303" s="441"/>
      <c r="M303" s="441"/>
      <c r="N303" s="441"/>
      <c r="O303" s="441"/>
      <c r="P303" s="441"/>
      <c r="Q303" s="441"/>
      <c r="R303" s="441"/>
      <c r="S303" s="441"/>
      <c r="T303" s="441"/>
      <c r="U303" s="441"/>
      <c r="V303" s="441"/>
      <c r="W303" s="441"/>
      <c r="X303" s="441"/>
      <c r="Y303" s="441"/>
      <c r="Z303" s="441"/>
      <c r="AA303" s="441"/>
      <c r="AB303" s="441"/>
      <c r="AC303" s="441"/>
      <c r="AD303" s="441"/>
    </row>
    <row r="304" spans="1:30" ht="12.75" customHeight="1" x14ac:dyDescent="0.2">
      <c r="A304" s="441"/>
      <c r="B304" s="441"/>
      <c r="C304" s="441"/>
      <c r="D304" s="441"/>
      <c r="E304" s="441"/>
      <c r="F304" s="441"/>
      <c r="G304" s="441"/>
      <c r="H304" s="441"/>
      <c r="I304" s="441"/>
      <c r="J304" s="441"/>
      <c r="K304" s="441"/>
      <c r="L304" s="441"/>
      <c r="M304" s="441"/>
      <c r="N304" s="441"/>
      <c r="O304" s="441"/>
      <c r="P304" s="441"/>
      <c r="Q304" s="441"/>
      <c r="R304" s="441"/>
      <c r="S304" s="441"/>
      <c r="T304" s="441"/>
      <c r="U304" s="441"/>
      <c r="V304" s="441"/>
      <c r="W304" s="441"/>
      <c r="X304" s="441"/>
      <c r="Y304" s="441"/>
      <c r="Z304" s="441"/>
      <c r="AA304" s="441"/>
      <c r="AB304" s="441"/>
      <c r="AC304" s="441"/>
      <c r="AD304" s="441"/>
    </row>
    <row r="305" spans="1:30" ht="12.75" customHeight="1" x14ac:dyDescent="0.2">
      <c r="A305" s="441"/>
      <c r="B305" s="441"/>
      <c r="C305" s="441"/>
      <c r="D305" s="441"/>
      <c r="E305" s="441"/>
      <c r="F305" s="441"/>
      <c r="G305" s="441"/>
      <c r="H305" s="441"/>
      <c r="I305" s="441"/>
      <c r="J305" s="441"/>
      <c r="K305" s="441"/>
      <c r="L305" s="441"/>
      <c r="M305" s="441"/>
      <c r="N305" s="441"/>
      <c r="O305" s="441"/>
      <c r="P305" s="441"/>
      <c r="Q305" s="441"/>
      <c r="R305" s="441"/>
      <c r="S305" s="441"/>
      <c r="T305" s="441"/>
      <c r="U305" s="441"/>
      <c r="V305" s="441"/>
      <c r="W305" s="441"/>
      <c r="X305" s="441"/>
      <c r="Y305" s="441"/>
      <c r="Z305" s="441"/>
      <c r="AA305" s="441"/>
      <c r="AB305" s="441"/>
      <c r="AC305" s="441"/>
      <c r="AD305" s="441"/>
    </row>
    <row r="306" spans="1:30" ht="12.75" customHeight="1" x14ac:dyDescent="0.2">
      <c r="A306" s="441"/>
      <c r="B306" s="441"/>
      <c r="C306" s="441"/>
      <c r="D306" s="441"/>
      <c r="E306" s="441"/>
      <c r="F306" s="441"/>
      <c r="G306" s="441"/>
      <c r="H306" s="441"/>
      <c r="I306" s="441"/>
      <c r="J306" s="441"/>
      <c r="K306" s="441"/>
      <c r="L306" s="441"/>
      <c r="M306" s="441"/>
      <c r="N306" s="441"/>
      <c r="O306" s="441"/>
      <c r="P306" s="441"/>
      <c r="Q306" s="441"/>
      <c r="R306" s="441"/>
      <c r="S306" s="441"/>
      <c r="T306" s="441"/>
      <c r="U306" s="441"/>
      <c r="V306" s="441"/>
      <c r="W306" s="441"/>
      <c r="X306" s="441"/>
      <c r="Y306" s="441"/>
      <c r="Z306" s="441"/>
      <c r="AA306" s="441"/>
      <c r="AB306" s="441"/>
      <c r="AC306" s="441"/>
      <c r="AD306" s="441"/>
    </row>
    <row r="307" spans="1:30" ht="12.75" customHeight="1" x14ac:dyDescent="0.2">
      <c r="A307" s="441"/>
      <c r="B307" s="441"/>
      <c r="C307" s="441"/>
      <c r="D307" s="441"/>
      <c r="E307" s="441"/>
      <c r="F307" s="441"/>
      <c r="G307" s="441"/>
      <c r="H307" s="441"/>
      <c r="I307" s="441"/>
      <c r="J307" s="441"/>
      <c r="K307" s="441"/>
      <c r="L307" s="441"/>
      <c r="M307" s="441"/>
      <c r="N307" s="441"/>
      <c r="O307" s="441"/>
      <c r="P307" s="441"/>
      <c r="Q307" s="441"/>
      <c r="R307" s="441"/>
      <c r="S307" s="441"/>
      <c r="T307" s="441"/>
      <c r="U307" s="441"/>
      <c r="V307" s="441"/>
      <c r="W307" s="441"/>
      <c r="X307" s="441"/>
      <c r="Y307" s="441"/>
      <c r="Z307" s="441"/>
      <c r="AA307" s="441"/>
      <c r="AB307" s="441"/>
      <c r="AC307" s="441"/>
      <c r="AD307" s="441"/>
    </row>
    <row r="308" spans="1:30" ht="12.75" customHeight="1" x14ac:dyDescent="0.2">
      <c r="A308" s="441"/>
      <c r="B308" s="441"/>
      <c r="C308" s="441"/>
      <c r="D308" s="441"/>
      <c r="E308" s="441"/>
      <c r="F308" s="441"/>
      <c r="G308" s="441"/>
      <c r="H308" s="441"/>
      <c r="I308" s="441"/>
      <c r="J308" s="441"/>
      <c r="K308" s="441"/>
      <c r="L308" s="441"/>
      <c r="M308" s="441"/>
      <c r="N308" s="441"/>
      <c r="O308" s="441"/>
      <c r="P308" s="441"/>
      <c r="Q308" s="441"/>
      <c r="R308" s="441"/>
      <c r="S308" s="441"/>
      <c r="T308" s="441"/>
      <c r="U308" s="441"/>
      <c r="V308" s="441"/>
      <c r="W308" s="441"/>
      <c r="X308" s="441"/>
      <c r="Y308" s="441"/>
      <c r="Z308" s="441"/>
      <c r="AA308" s="441"/>
      <c r="AB308" s="441"/>
      <c r="AC308" s="441"/>
      <c r="AD308" s="441"/>
    </row>
    <row r="309" spans="1:30" ht="12.75" customHeight="1" x14ac:dyDescent="0.2">
      <c r="A309" s="441"/>
      <c r="B309" s="441"/>
      <c r="C309" s="441"/>
      <c r="D309" s="441"/>
      <c r="E309" s="441"/>
      <c r="F309" s="441"/>
      <c r="G309" s="441"/>
      <c r="H309" s="441"/>
      <c r="I309" s="441"/>
      <c r="J309" s="441"/>
      <c r="K309" s="441"/>
      <c r="L309" s="441"/>
      <c r="M309" s="441"/>
      <c r="N309" s="441"/>
      <c r="O309" s="441"/>
      <c r="P309" s="441"/>
      <c r="Q309" s="441"/>
      <c r="R309" s="441"/>
      <c r="S309" s="441"/>
      <c r="T309" s="441"/>
      <c r="U309" s="441"/>
      <c r="V309" s="441"/>
      <c r="W309" s="441"/>
      <c r="X309" s="441"/>
      <c r="Y309" s="441"/>
      <c r="Z309" s="441"/>
      <c r="AA309" s="441"/>
      <c r="AB309" s="441"/>
      <c r="AC309" s="441"/>
      <c r="AD309" s="441"/>
    </row>
    <row r="310" spans="1:30" ht="12.75" customHeight="1" x14ac:dyDescent="0.2">
      <c r="A310" s="441"/>
      <c r="B310" s="441"/>
      <c r="C310" s="441"/>
      <c r="D310" s="441"/>
      <c r="E310" s="441"/>
      <c r="F310" s="441"/>
      <c r="G310" s="441"/>
      <c r="H310" s="441"/>
      <c r="I310" s="441"/>
      <c r="J310" s="441"/>
      <c r="K310" s="441"/>
      <c r="L310" s="441"/>
      <c r="M310" s="441"/>
      <c r="N310" s="441"/>
      <c r="O310" s="441"/>
      <c r="P310" s="441"/>
      <c r="Q310" s="441"/>
      <c r="R310" s="441"/>
      <c r="S310" s="441"/>
      <c r="T310" s="441"/>
      <c r="U310" s="441"/>
      <c r="V310" s="441"/>
      <c r="W310" s="441"/>
      <c r="X310" s="441"/>
      <c r="Y310" s="441"/>
      <c r="Z310" s="441"/>
      <c r="AA310" s="441"/>
      <c r="AB310" s="441"/>
      <c r="AC310" s="441"/>
      <c r="AD310" s="441"/>
    </row>
    <row r="311" spans="1:30" ht="12.75" customHeight="1" x14ac:dyDescent="0.2">
      <c r="A311" s="441"/>
      <c r="B311" s="441"/>
      <c r="C311" s="441"/>
      <c r="D311" s="441"/>
      <c r="E311" s="441"/>
      <c r="F311" s="441"/>
      <c r="G311" s="441"/>
      <c r="H311" s="441"/>
      <c r="I311" s="441"/>
      <c r="J311" s="441"/>
      <c r="K311" s="441"/>
      <c r="L311" s="441"/>
      <c r="M311" s="441"/>
      <c r="N311" s="441"/>
      <c r="O311" s="441"/>
      <c r="P311" s="441"/>
      <c r="Q311" s="441"/>
      <c r="R311" s="441"/>
      <c r="S311" s="441"/>
      <c r="T311" s="441"/>
      <c r="U311" s="441"/>
      <c r="V311" s="441"/>
      <c r="W311" s="441"/>
      <c r="X311" s="441"/>
      <c r="Y311" s="441"/>
      <c r="Z311" s="441"/>
      <c r="AA311" s="441"/>
      <c r="AB311" s="441"/>
      <c r="AC311" s="441"/>
      <c r="AD311" s="441"/>
    </row>
    <row r="312" spans="1:30" ht="12.75" customHeight="1" x14ac:dyDescent="0.2">
      <c r="A312" s="441"/>
      <c r="B312" s="441"/>
      <c r="C312" s="441"/>
      <c r="D312" s="441"/>
      <c r="E312" s="441"/>
      <c r="F312" s="441"/>
      <c r="G312" s="441"/>
      <c r="H312" s="441"/>
      <c r="I312" s="441"/>
      <c r="J312" s="441"/>
      <c r="K312" s="441"/>
      <c r="L312" s="441"/>
      <c r="M312" s="441"/>
      <c r="N312" s="441"/>
      <c r="O312" s="441"/>
      <c r="P312" s="441"/>
      <c r="Q312" s="441"/>
      <c r="R312" s="441"/>
      <c r="S312" s="441"/>
      <c r="T312" s="441"/>
      <c r="U312" s="441"/>
      <c r="V312" s="441"/>
      <c r="W312" s="441"/>
      <c r="X312" s="441"/>
      <c r="Y312" s="441"/>
      <c r="Z312" s="441"/>
      <c r="AA312" s="441"/>
      <c r="AB312" s="441"/>
      <c r="AC312" s="441"/>
      <c r="AD312" s="441"/>
    </row>
    <row r="313" spans="1:30" ht="12.75" customHeight="1" x14ac:dyDescent="0.2">
      <c r="A313" s="441"/>
      <c r="B313" s="441"/>
      <c r="C313" s="441"/>
      <c r="D313" s="441"/>
      <c r="E313" s="441"/>
      <c r="F313" s="441"/>
      <c r="G313" s="441"/>
      <c r="H313" s="441"/>
      <c r="I313" s="441"/>
      <c r="J313" s="441"/>
      <c r="K313" s="441"/>
      <c r="L313" s="441"/>
      <c r="M313" s="441"/>
      <c r="N313" s="441"/>
      <c r="O313" s="441"/>
      <c r="P313" s="441"/>
      <c r="Q313" s="441"/>
      <c r="R313" s="441"/>
      <c r="S313" s="441"/>
      <c r="T313" s="441"/>
      <c r="U313" s="441"/>
      <c r="V313" s="441"/>
      <c r="W313" s="441"/>
      <c r="X313" s="441"/>
      <c r="Y313" s="441"/>
      <c r="Z313" s="441"/>
      <c r="AA313" s="441"/>
      <c r="AB313" s="441"/>
      <c r="AC313" s="441"/>
      <c r="AD313" s="441"/>
    </row>
    <row r="314" spans="1:30" ht="12.75" customHeight="1" x14ac:dyDescent="0.2">
      <c r="A314" s="441"/>
      <c r="B314" s="441"/>
      <c r="C314" s="441"/>
      <c r="D314" s="441"/>
      <c r="E314" s="441"/>
      <c r="F314" s="441"/>
      <c r="G314" s="441"/>
      <c r="H314" s="441"/>
      <c r="I314" s="441"/>
      <c r="J314" s="441"/>
      <c r="K314" s="441"/>
      <c r="L314" s="441"/>
      <c r="M314" s="441"/>
      <c r="N314" s="441"/>
      <c r="O314" s="441"/>
      <c r="P314" s="441"/>
      <c r="Q314" s="441"/>
      <c r="R314" s="441"/>
      <c r="S314" s="441"/>
      <c r="T314" s="441"/>
      <c r="U314" s="441"/>
      <c r="V314" s="441"/>
      <c r="W314" s="441"/>
      <c r="X314" s="441"/>
      <c r="Y314" s="441"/>
      <c r="Z314" s="441"/>
      <c r="AA314" s="441"/>
      <c r="AB314" s="441"/>
      <c r="AC314" s="441"/>
      <c r="AD314" s="441"/>
    </row>
    <row r="315" spans="1:30" ht="12.75" customHeight="1" x14ac:dyDescent="0.2">
      <c r="A315" s="441"/>
      <c r="B315" s="441"/>
      <c r="C315" s="441"/>
      <c r="D315" s="441"/>
      <c r="E315" s="441"/>
      <c r="F315" s="441"/>
      <c r="G315" s="441"/>
      <c r="H315" s="441"/>
      <c r="I315" s="441"/>
      <c r="J315" s="441"/>
      <c r="K315" s="441"/>
      <c r="L315" s="441"/>
      <c r="M315" s="441"/>
      <c r="N315" s="441"/>
      <c r="O315" s="441"/>
      <c r="P315" s="441"/>
      <c r="Q315" s="441"/>
      <c r="R315" s="441"/>
      <c r="S315" s="441"/>
      <c r="T315" s="441"/>
      <c r="U315" s="441"/>
      <c r="V315" s="441"/>
      <c r="W315" s="441"/>
      <c r="X315" s="441"/>
      <c r="Y315" s="441"/>
      <c r="Z315" s="441"/>
      <c r="AA315" s="441"/>
      <c r="AB315" s="441"/>
      <c r="AC315" s="441"/>
      <c r="AD315" s="441"/>
    </row>
    <row r="316" spans="1:30" ht="12.75" customHeight="1" x14ac:dyDescent="0.2">
      <c r="A316" s="441"/>
      <c r="B316" s="441"/>
      <c r="C316" s="441"/>
      <c r="D316" s="441"/>
      <c r="E316" s="441"/>
      <c r="F316" s="441"/>
      <c r="G316" s="441"/>
      <c r="H316" s="441"/>
      <c r="I316" s="441"/>
      <c r="J316" s="441"/>
      <c r="K316" s="441"/>
      <c r="L316" s="441"/>
      <c r="M316" s="441"/>
      <c r="N316" s="441"/>
      <c r="O316" s="441"/>
      <c r="P316" s="441"/>
      <c r="Q316" s="441"/>
      <c r="R316" s="441"/>
      <c r="S316" s="441"/>
      <c r="T316" s="441"/>
      <c r="U316" s="441"/>
      <c r="V316" s="441"/>
      <c r="W316" s="441"/>
      <c r="X316" s="441"/>
      <c r="Y316" s="441"/>
      <c r="Z316" s="441"/>
      <c r="AA316" s="441"/>
      <c r="AB316" s="441"/>
      <c r="AC316" s="441"/>
      <c r="AD316" s="441"/>
    </row>
    <row r="317" spans="1:30" ht="12.75" customHeight="1" x14ac:dyDescent="0.2">
      <c r="A317" s="441"/>
      <c r="B317" s="441"/>
      <c r="C317" s="441"/>
      <c r="D317" s="441"/>
      <c r="E317" s="441"/>
      <c r="F317" s="441"/>
      <c r="G317" s="441"/>
      <c r="H317" s="441"/>
      <c r="I317" s="441"/>
      <c r="J317" s="441"/>
      <c r="K317" s="441"/>
      <c r="L317" s="441"/>
      <c r="M317" s="441"/>
      <c r="N317" s="441"/>
      <c r="O317" s="441"/>
      <c r="P317" s="441"/>
      <c r="Q317" s="441"/>
      <c r="R317" s="441"/>
      <c r="S317" s="441"/>
      <c r="T317" s="441"/>
      <c r="U317" s="441"/>
      <c r="V317" s="441"/>
      <c r="W317" s="441"/>
      <c r="X317" s="441"/>
      <c r="Y317" s="441"/>
      <c r="Z317" s="441"/>
      <c r="AA317" s="441"/>
      <c r="AB317" s="441"/>
      <c r="AC317" s="441"/>
      <c r="AD317" s="441"/>
    </row>
    <row r="318" spans="1:30" ht="12.75" customHeight="1" x14ac:dyDescent="0.2">
      <c r="A318" s="441"/>
      <c r="B318" s="441"/>
      <c r="C318" s="441"/>
      <c r="D318" s="441"/>
      <c r="E318" s="441"/>
      <c r="F318" s="441"/>
      <c r="G318" s="441"/>
      <c r="H318" s="441"/>
      <c r="I318" s="441"/>
      <c r="J318" s="441"/>
      <c r="K318" s="441"/>
      <c r="L318" s="441"/>
      <c r="M318" s="441"/>
      <c r="N318" s="441"/>
      <c r="O318" s="441"/>
      <c r="P318" s="441"/>
      <c r="Q318" s="441"/>
      <c r="R318" s="441"/>
      <c r="S318" s="441"/>
      <c r="T318" s="441"/>
      <c r="U318" s="441"/>
      <c r="V318" s="441"/>
      <c r="W318" s="441"/>
      <c r="X318" s="441"/>
      <c r="Y318" s="441"/>
      <c r="Z318" s="441"/>
      <c r="AA318" s="441"/>
      <c r="AB318" s="441"/>
      <c r="AC318" s="441"/>
      <c r="AD318" s="441"/>
    </row>
    <row r="319" spans="1:30" ht="12.75" customHeight="1" x14ac:dyDescent="0.2">
      <c r="A319" s="441"/>
      <c r="B319" s="441"/>
      <c r="C319" s="441"/>
      <c r="D319" s="441"/>
      <c r="E319" s="441"/>
      <c r="F319" s="441"/>
      <c r="G319" s="441"/>
      <c r="H319" s="441"/>
      <c r="I319" s="441"/>
      <c r="J319" s="441"/>
      <c r="K319" s="441"/>
      <c r="L319" s="441"/>
      <c r="M319" s="441"/>
      <c r="N319" s="441"/>
      <c r="O319" s="441"/>
      <c r="P319" s="441"/>
      <c r="Q319" s="441"/>
      <c r="R319" s="441"/>
      <c r="S319" s="441"/>
      <c r="T319" s="441"/>
      <c r="U319" s="441"/>
      <c r="V319" s="441"/>
      <c r="W319" s="441"/>
      <c r="X319" s="441"/>
      <c r="Y319" s="441"/>
      <c r="Z319" s="441"/>
      <c r="AA319" s="441"/>
      <c r="AB319" s="441"/>
      <c r="AC319" s="441"/>
      <c r="AD319" s="441"/>
    </row>
    <row r="320" spans="1:30" ht="12.75" customHeight="1" x14ac:dyDescent="0.2">
      <c r="A320" s="441"/>
      <c r="B320" s="441"/>
      <c r="C320" s="441"/>
      <c r="D320" s="441"/>
      <c r="E320" s="441"/>
      <c r="F320" s="441"/>
      <c r="G320" s="441"/>
      <c r="H320" s="441"/>
      <c r="I320" s="441"/>
      <c r="J320" s="441"/>
      <c r="K320" s="441"/>
      <c r="L320" s="441"/>
      <c r="M320" s="441"/>
      <c r="N320" s="441"/>
      <c r="O320" s="441"/>
      <c r="P320" s="441"/>
      <c r="Q320" s="441"/>
      <c r="R320" s="441"/>
      <c r="S320" s="441"/>
      <c r="T320" s="441"/>
      <c r="U320" s="441"/>
      <c r="V320" s="441"/>
      <c r="W320" s="441"/>
      <c r="X320" s="441"/>
      <c r="Y320" s="441"/>
      <c r="Z320" s="441"/>
      <c r="AA320" s="441"/>
      <c r="AB320" s="441"/>
      <c r="AC320" s="441"/>
      <c r="AD320" s="441"/>
    </row>
    <row r="321" spans="1:30" ht="12.75" customHeight="1" x14ac:dyDescent="0.2">
      <c r="A321" s="441"/>
      <c r="B321" s="441"/>
      <c r="C321" s="441"/>
      <c r="D321" s="441"/>
      <c r="E321" s="441"/>
      <c r="F321" s="441"/>
      <c r="G321" s="441"/>
      <c r="H321" s="441"/>
      <c r="I321" s="441"/>
      <c r="J321" s="441"/>
      <c r="K321" s="441"/>
      <c r="L321" s="441"/>
      <c r="M321" s="441"/>
      <c r="N321" s="441"/>
      <c r="O321" s="441"/>
      <c r="P321" s="441"/>
      <c r="Q321" s="441"/>
      <c r="R321" s="441"/>
      <c r="S321" s="441"/>
      <c r="T321" s="441"/>
      <c r="U321" s="441"/>
      <c r="V321" s="441"/>
      <c r="W321" s="441"/>
      <c r="X321" s="441"/>
      <c r="Y321" s="441"/>
      <c r="Z321" s="441"/>
      <c r="AA321" s="441"/>
      <c r="AB321" s="441"/>
      <c r="AC321" s="441"/>
      <c r="AD321" s="441"/>
    </row>
    <row r="322" spans="1:30" ht="12.75" customHeight="1" x14ac:dyDescent="0.2">
      <c r="A322" s="441"/>
      <c r="B322" s="441"/>
      <c r="C322" s="441"/>
      <c r="D322" s="441"/>
      <c r="E322" s="441"/>
      <c r="F322" s="441"/>
      <c r="G322" s="441"/>
      <c r="H322" s="441"/>
      <c r="I322" s="441"/>
      <c r="J322" s="441"/>
      <c r="K322" s="441"/>
      <c r="L322" s="441"/>
      <c r="M322" s="441"/>
      <c r="N322" s="441"/>
      <c r="O322" s="441"/>
      <c r="P322" s="441"/>
      <c r="Q322" s="441"/>
      <c r="R322" s="441"/>
      <c r="S322" s="441"/>
      <c r="T322" s="441"/>
      <c r="U322" s="441"/>
      <c r="V322" s="441"/>
      <c r="W322" s="441"/>
      <c r="X322" s="441"/>
      <c r="Y322" s="441"/>
      <c r="Z322" s="441"/>
      <c r="AA322" s="441"/>
      <c r="AB322" s="441"/>
      <c r="AC322" s="441"/>
      <c r="AD322" s="441"/>
    </row>
    <row r="323" spans="1:30" ht="12.75" customHeight="1" x14ac:dyDescent="0.2">
      <c r="A323" s="441"/>
      <c r="B323" s="441"/>
      <c r="C323" s="441"/>
      <c r="D323" s="441"/>
      <c r="E323" s="441"/>
      <c r="F323" s="441"/>
      <c r="G323" s="441"/>
      <c r="H323" s="441"/>
      <c r="I323" s="441"/>
      <c r="J323" s="441"/>
      <c r="K323" s="441"/>
      <c r="L323" s="441"/>
      <c r="M323" s="441"/>
      <c r="N323" s="441"/>
      <c r="O323" s="441"/>
      <c r="P323" s="441"/>
      <c r="Q323" s="441"/>
      <c r="R323" s="441"/>
      <c r="S323" s="441"/>
      <c r="T323" s="441"/>
      <c r="U323" s="441"/>
      <c r="V323" s="441"/>
      <c r="W323" s="441"/>
      <c r="X323" s="441"/>
      <c r="Y323" s="441"/>
      <c r="Z323" s="441"/>
      <c r="AA323" s="441"/>
      <c r="AB323" s="441"/>
      <c r="AC323" s="441"/>
      <c r="AD323" s="441"/>
    </row>
    <row r="324" spans="1:30" ht="12.75" customHeight="1" x14ac:dyDescent="0.2">
      <c r="A324" s="441"/>
      <c r="B324" s="441"/>
      <c r="C324" s="441"/>
      <c r="D324" s="441"/>
      <c r="E324" s="441"/>
      <c r="F324" s="441"/>
      <c r="G324" s="441"/>
      <c r="H324" s="441"/>
      <c r="I324" s="441"/>
      <c r="J324" s="441"/>
      <c r="K324" s="441"/>
      <c r="L324" s="441"/>
      <c r="M324" s="441"/>
      <c r="N324" s="441"/>
      <c r="O324" s="441"/>
      <c r="P324" s="441"/>
      <c r="Q324" s="441"/>
      <c r="R324" s="441"/>
      <c r="S324" s="441"/>
      <c r="T324" s="441"/>
      <c r="U324" s="441"/>
      <c r="V324" s="441"/>
      <c r="W324" s="441"/>
      <c r="X324" s="441"/>
      <c r="Y324" s="441"/>
      <c r="Z324" s="441"/>
      <c r="AA324" s="441"/>
      <c r="AB324" s="441"/>
      <c r="AC324" s="441"/>
      <c r="AD324" s="441"/>
    </row>
    <row r="325" spans="1:30" ht="12.75" customHeight="1" x14ac:dyDescent="0.2">
      <c r="A325" s="441"/>
      <c r="B325" s="441"/>
      <c r="C325" s="441"/>
      <c r="D325" s="441"/>
      <c r="E325" s="441"/>
      <c r="F325" s="441"/>
      <c r="G325" s="441"/>
      <c r="H325" s="441"/>
      <c r="I325" s="441"/>
      <c r="J325" s="441"/>
      <c r="K325" s="441"/>
      <c r="L325" s="441"/>
      <c r="M325" s="441"/>
      <c r="N325" s="441"/>
      <c r="O325" s="441"/>
      <c r="P325" s="441"/>
      <c r="Q325" s="441"/>
      <c r="R325" s="441"/>
      <c r="S325" s="441"/>
      <c r="T325" s="441"/>
      <c r="U325" s="441"/>
      <c r="V325" s="441"/>
      <c r="W325" s="441"/>
      <c r="X325" s="441"/>
      <c r="Y325" s="441"/>
      <c r="Z325" s="441"/>
      <c r="AA325" s="441"/>
      <c r="AB325" s="441"/>
      <c r="AC325" s="441"/>
      <c r="AD325" s="441"/>
    </row>
    <row r="326" spans="1:30" ht="12.75" customHeight="1" x14ac:dyDescent="0.2">
      <c r="A326" s="441"/>
      <c r="B326" s="441"/>
      <c r="C326" s="441"/>
      <c r="D326" s="441"/>
      <c r="E326" s="441"/>
      <c r="F326" s="441"/>
      <c r="G326" s="441"/>
      <c r="H326" s="441"/>
      <c r="I326" s="441"/>
      <c r="J326" s="441"/>
      <c r="K326" s="441"/>
      <c r="L326" s="441"/>
      <c r="M326" s="441"/>
      <c r="N326" s="441"/>
      <c r="O326" s="441"/>
      <c r="P326" s="441"/>
      <c r="Q326" s="441"/>
      <c r="R326" s="441"/>
      <c r="S326" s="441"/>
      <c r="T326" s="441"/>
      <c r="U326" s="441"/>
      <c r="V326" s="441"/>
      <c r="W326" s="441"/>
      <c r="X326" s="441"/>
      <c r="Y326" s="441"/>
      <c r="Z326" s="441"/>
      <c r="AA326" s="441"/>
      <c r="AB326" s="441"/>
      <c r="AC326" s="441"/>
      <c r="AD326" s="441"/>
    </row>
    <row r="327" spans="1:30" ht="12.75" customHeight="1" x14ac:dyDescent="0.2">
      <c r="A327" s="441"/>
      <c r="B327" s="441"/>
      <c r="C327" s="441"/>
      <c r="D327" s="441"/>
      <c r="E327" s="441"/>
      <c r="F327" s="441"/>
      <c r="G327" s="441"/>
      <c r="H327" s="441"/>
      <c r="I327" s="441"/>
      <c r="J327" s="441"/>
      <c r="K327" s="441"/>
      <c r="L327" s="441"/>
      <c r="M327" s="441"/>
      <c r="N327" s="441"/>
      <c r="O327" s="441"/>
      <c r="P327" s="441"/>
      <c r="Q327" s="441"/>
      <c r="R327" s="441"/>
      <c r="S327" s="441"/>
      <c r="T327" s="441"/>
      <c r="U327" s="441"/>
      <c r="V327" s="441"/>
      <c r="W327" s="441"/>
      <c r="X327" s="441"/>
      <c r="Y327" s="441"/>
      <c r="Z327" s="441"/>
      <c r="AA327" s="441"/>
      <c r="AB327" s="441"/>
      <c r="AC327" s="441"/>
      <c r="AD327" s="441"/>
    </row>
    <row r="328" spans="1:30" ht="12.75" customHeight="1" x14ac:dyDescent="0.2">
      <c r="A328" s="441"/>
      <c r="B328" s="441"/>
      <c r="C328" s="441"/>
      <c r="D328" s="441"/>
      <c r="E328" s="441"/>
      <c r="F328" s="441"/>
      <c r="G328" s="441"/>
      <c r="H328" s="441"/>
      <c r="I328" s="441"/>
      <c r="J328" s="441"/>
      <c r="K328" s="441"/>
      <c r="L328" s="441"/>
      <c r="M328" s="441"/>
      <c r="N328" s="441"/>
      <c r="O328" s="441"/>
      <c r="P328" s="441"/>
      <c r="Q328" s="441"/>
      <c r="R328" s="441"/>
      <c r="S328" s="441"/>
      <c r="T328" s="441"/>
      <c r="U328" s="441"/>
      <c r="V328" s="441"/>
      <c r="W328" s="441"/>
      <c r="X328" s="441"/>
      <c r="Y328" s="441"/>
      <c r="Z328" s="441"/>
      <c r="AA328" s="441"/>
      <c r="AB328" s="441"/>
      <c r="AC328" s="441"/>
      <c r="AD328" s="441"/>
    </row>
    <row r="329" spans="1:30" ht="12.75" customHeight="1" x14ac:dyDescent="0.2">
      <c r="A329" s="441"/>
      <c r="B329" s="441"/>
      <c r="C329" s="441"/>
      <c r="D329" s="441"/>
      <c r="E329" s="441"/>
      <c r="F329" s="441"/>
      <c r="G329" s="441"/>
      <c r="H329" s="441"/>
      <c r="I329" s="441"/>
      <c r="J329" s="441"/>
      <c r="K329" s="441"/>
      <c r="L329" s="441"/>
      <c r="M329" s="441"/>
      <c r="N329" s="441"/>
      <c r="O329" s="441"/>
      <c r="P329" s="441"/>
      <c r="Q329" s="441"/>
      <c r="R329" s="441"/>
      <c r="S329" s="441"/>
      <c r="T329" s="441"/>
      <c r="U329" s="441"/>
      <c r="V329" s="441"/>
      <c r="W329" s="441"/>
      <c r="X329" s="441"/>
      <c r="Y329" s="441"/>
      <c r="Z329" s="441"/>
      <c r="AA329" s="441"/>
      <c r="AB329" s="441"/>
      <c r="AC329" s="441"/>
      <c r="AD329" s="441"/>
    </row>
    <row r="330" spans="1:30" ht="12.75" customHeight="1" x14ac:dyDescent="0.2">
      <c r="A330" s="441"/>
      <c r="B330" s="441"/>
      <c r="C330" s="441"/>
      <c r="D330" s="441"/>
      <c r="E330" s="441"/>
      <c r="F330" s="441"/>
      <c r="G330" s="441"/>
      <c r="H330" s="441"/>
      <c r="I330" s="441"/>
      <c r="J330" s="441"/>
      <c r="K330" s="441"/>
      <c r="L330" s="441"/>
      <c r="M330" s="441"/>
      <c r="N330" s="441"/>
      <c r="O330" s="441"/>
      <c r="P330" s="441"/>
      <c r="Q330" s="441"/>
      <c r="R330" s="441"/>
      <c r="S330" s="441"/>
      <c r="T330" s="441"/>
      <c r="U330" s="441"/>
      <c r="V330" s="441"/>
      <c r="W330" s="441"/>
      <c r="X330" s="441"/>
      <c r="Y330" s="441"/>
      <c r="Z330" s="441"/>
      <c r="AA330" s="441"/>
      <c r="AB330" s="441"/>
      <c r="AC330" s="441"/>
      <c r="AD330" s="441"/>
    </row>
    <row r="331" spans="1:30" ht="12.75" customHeight="1" x14ac:dyDescent="0.2">
      <c r="A331" s="441"/>
      <c r="B331" s="441"/>
      <c r="C331" s="441"/>
      <c r="D331" s="441"/>
      <c r="E331" s="441"/>
      <c r="F331" s="441"/>
      <c r="G331" s="441"/>
      <c r="H331" s="441"/>
      <c r="I331" s="441"/>
      <c r="J331" s="441"/>
      <c r="K331" s="441"/>
      <c r="L331" s="441"/>
      <c r="M331" s="441"/>
      <c r="N331" s="441"/>
      <c r="O331" s="441"/>
      <c r="P331" s="441"/>
      <c r="Q331" s="441"/>
      <c r="R331" s="441"/>
      <c r="S331" s="441"/>
      <c r="T331" s="441"/>
      <c r="U331" s="441"/>
      <c r="V331" s="441"/>
      <c r="W331" s="441"/>
      <c r="X331" s="441"/>
      <c r="Y331" s="441"/>
      <c r="Z331" s="441"/>
      <c r="AA331" s="441"/>
      <c r="AB331" s="441"/>
      <c r="AC331" s="441"/>
      <c r="AD331" s="441"/>
    </row>
    <row r="332" spans="1:30" ht="12.75" customHeight="1" x14ac:dyDescent="0.2">
      <c r="A332" s="441"/>
      <c r="B332" s="441"/>
      <c r="C332" s="441"/>
      <c r="D332" s="441"/>
      <c r="E332" s="441"/>
      <c r="F332" s="441"/>
      <c r="G332" s="441"/>
      <c r="H332" s="441"/>
      <c r="I332" s="441"/>
      <c r="J332" s="441"/>
      <c r="K332" s="441"/>
      <c r="L332" s="441"/>
      <c r="M332" s="441"/>
      <c r="N332" s="441"/>
      <c r="O332" s="441"/>
      <c r="P332" s="441"/>
      <c r="Q332" s="441"/>
      <c r="R332" s="441"/>
      <c r="S332" s="441"/>
      <c r="T332" s="441"/>
      <c r="U332" s="441"/>
      <c r="V332" s="441"/>
      <c r="W332" s="441"/>
      <c r="X332" s="441"/>
      <c r="Y332" s="441"/>
      <c r="Z332" s="441"/>
      <c r="AA332" s="441"/>
      <c r="AB332" s="441"/>
      <c r="AC332" s="441"/>
      <c r="AD332" s="441"/>
    </row>
    <row r="333" spans="1:30" ht="12.75" customHeight="1" x14ac:dyDescent="0.2">
      <c r="A333" s="441"/>
      <c r="B333" s="441"/>
      <c r="C333" s="441"/>
      <c r="D333" s="441"/>
      <c r="E333" s="441"/>
      <c r="F333" s="441"/>
      <c r="G333" s="441"/>
      <c r="H333" s="441"/>
      <c r="I333" s="441"/>
      <c r="J333" s="441"/>
      <c r="K333" s="441"/>
      <c r="L333" s="441"/>
      <c r="M333" s="441"/>
      <c r="N333" s="441"/>
      <c r="O333" s="441"/>
      <c r="P333" s="441"/>
      <c r="Q333" s="441"/>
      <c r="R333" s="441"/>
      <c r="S333" s="441"/>
      <c r="T333" s="441"/>
      <c r="U333" s="441"/>
      <c r="V333" s="441"/>
      <c r="W333" s="441"/>
      <c r="X333" s="441"/>
      <c r="Y333" s="441"/>
      <c r="Z333" s="441"/>
      <c r="AA333" s="441"/>
      <c r="AB333" s="441"/>
      <c r="AC333" s="441"/>
      <c r="AD333" s="441"/>
    </row>
    <row r="334" spans="1:30" ht="12.75" customHeight="1" x14ac:dyDescent="0.2">
      <c r="A334" s="441"/>
      <c r="B334" s="441"/>
      <c r="C334" s="441"/>
      <c r="D334" s="441"/>
      <c r="E334" s="441"/>
      <c r="F334" s="441"/>
      <c r="G334" s="441"/>
      <c r="H334" s="441"/>
      <c r="I334" s="441"/>
      <c r="J334" s="441"/>
      <c r="K334" s="441"/>
      <c r="L334" s="441"/>
      <c r="M334" s="441"/>
      <c r="N334" s="441"/>
      <c r="O334" s="441"/>
      <c r="P334" s="441"/>
      <c r="Q334" s="441"/>
      <c r="R334" s="441"/>
      <c r="S334" s="441"/>
      <c r="T334" s="441"/>
      <c r="U334" s="441"/>
      <c r="V334" s="441"/>
      <c r="W334" s="441"/>
      <c r="X334" s="441"/>
      <c r="Y334" s="441"/>
      <c r="Z334" s="441"/>
      <c r="AA334" s="441"/>
      <c r="AB334" s="441"/>
      <c r="AC334" s="441"/>
      <c r="AD334" s="441"/>
    </row>
    <row r="335" spans="1:30" ht="12.75" customHeight="1" x14ac:dyDescent="0.2">
      <c r="A335" s="441"/>
      <c r="B335" s="441"/>
      <c r="C335" s="441"/>
      <c r="D335" s="441"/>
      <c r="E335" s="441"/>
      <c r="F335" s="441"/>
      <c r="G335" s="441"/>
      <c r="H335" s="441"/>
      <c r="I335" s="441"/>
      <c r="J335" s="441"/>
      <c r="K335" s="441"/>
      <c r="L335" s="441"/>
      <c r="M335" s="441"/>
      <c r="N335" s="441"/>
      <c r="O335" s="441"/>
      <c r="P335" s="441"/>
      <c r="Q335" s="441"/>
      <c r="R335" s="441"/>
      <c r="S335" s="441"/>
      <c r="T335" s="441"/>
      <c r="U335" s="441"/>
      <c r="V335" s="441"/>
      <c r="W335" s="441"/>
      <c r="X335" s="441"/>
      <c r="Y335" s="441"/>
      <c r="Z335" s="441"/>
      <c r="AA335" s="441"/>
      <c r="AB335" s="441"/>
      <c r="AC335" s="441"/>
      <c r="AD335" s="441"/>
    </row>
    <row r="336" spans="1:30" ht="12.75" customHeight="1" x14ac:dyDescent="0.2">
      <c r="A336" s="441"/>
      <c r="B336" s="441"/>
      <c r="C336" s="441"/>
      <c r="D336" s="441"/>
      <c r="E336" s="441"/>
      <c r="F336" s="441"/>
      <c r="G336" s="441"/>
      <c r="H336" s="441"/>
      <c r="I336" s="441"/>
      <c r="J336" s="441"/>
      <c r="K336" s="441"/>
      <c r="L336" s="441"/>
      <c r="M336" s="441"/>
      <c r="N336" s="441"/>
      <c r="O336" s="441"/>
      <c r="P336" s="441"/>
      <c r="Q336" s="441"/>
      <c r="R336" s="441"/>
      <c r="S336" s="441"/>
      <c r="T336" s="441"/>
      <c r="U336" s="441"/>
      <c r="V336" s="441"/>
      <c r="W336" s="441"/>
      <c r="X336" s="441"/>
      <c r="Y336" s="441"/>
      <c r="Z336" s="441"/>
      <c r="AA336" s="441"/>
      <c r="AB336" s="441"/>
      <c r="AC336" s="441"/>
      <c r="AD336" s="441"/>
    </row>
    <row r="337" spans="1:30" ht="12.75" customHeight="1" x14ac:dyDescent="0.2">
      <c r="A337" s="441"/>
      <c r="B337" s="441"/>
      <c r="C337" s="441"/>
      <c r="D337" s="441"/>
      <c r="E337" s="441"/>
      <c r="F337" s="441"/>
      <c r="G337" s="441"/>
      <c r="H337" s="441"/>
      <c r="I337" s="441"/>
      <c r="J337" s="441"/>
      <c r="K337" s="441"/>
      <c r="L337" s="441"/>
      <c r="M337" s="441"/>
      <c r="N337" s="441"/>
      <c r="O337" s="441"/>
      <c r="P337" s="441"/>
      <c r="Q337" s="441"/>
      <c r="R337" s="441"/>
      <c r="S337" s="441"/>
      <c r="T337" s="441"/>
      <c r="U337" s="441"/>
      <c r="V337" s="441"/>
      <c r="W337" s="441"/>
      <c r="X337" s="441"/>
      <c r="Y337" s="441"/>
      <c r="Z337" s="441"/>
      <c r="AA337" s="441"/>
      <c r="AB337" s="441"/>
      <c r="AC337" s="441"/>
      <c r="AD337" s="441"/>
    </row>
    <row r="338" spans="1:30" ht="12.75" customHeight="1" x14ac:dyDescent="0.2">
      <c r="A338" s="441"/>
      <c r="B338" s="441"/>
      <c r="C338" s="441"/>
      <c r="D338" s="441"/>
      <c r="E338" s="441"/>
      <c r="F338" s="441"/>
      <c r="G338" s="441"/>
      <c r="H338" s="441"/>
      <c r="I338" s="441"/>
      <c r="J338" s="441"/>
      <c r="K338" s="441"/>
      <c r="L338" s="441"/>
      <c r="M338" s="441"/>
      <c r="N338" s="441"/>
      <c r="O338" s="441"/>
      <c r="P338" s="441"/>
      <c r="Q338" s="441"/>
      <c r="R338" s="441"/>
      <c r="S338" s="441"/>
      <c r="T338" s="441"/>
      <c r="U338" s="441"/>
      <c r="V338" s="441"/>
      <c r="W338" s="441"/>
      <c r="X338" s="441"/>
      <c r="Y338" s="441"/>
      <c r="Z338" s="441"/>
      <c r="AA338" s="441"/>
      <c r="AB338" s="441"/>
      <c r="AC338" s="441"/>
      <c r="AD338" s="441"/>
    </row>
    <row r="339" spans="1:30" ht="12.75" customHeight="1" x14ac:dyDescent="0.2">
      <c r="A339" s="441"/>
      <c r="B339" s="441"/>
      <c r="C339" s="441"/>
      <c r="D339" s="441"/>
      <c r="E339" s="441"/>
      <c r="F339" s="441"/>
      <c r="G339" s="441"/>
      <c r="H339" s="441"/>
      <c r="I339" s="441"/>
      <c r="J339" s="441"/>
      <c r="K339" s="441"/>
      <c r="L339" s="441"/>
      <c r="M339" s="441"/>
      <c r="N339" s="441"/>
      <c r="O339" s="441"/>
      <c r="P339" s="441"/>
      <c r="Q339" s="441"/>
      <c r="R339" s="441"/>
      <c r="S339" s="441"/>
      <c r="T339" s="441"/>
      <c r="U339" s="441"/>
      <c r="V339" s="441"/>
      <c r="W339" s="441"/>
      <c r="X339" s="441"/>
      <c r="Y339" s="441"/>
      <c r="Z339" s="441"/>
      <c r="AA339" s="441"/>
      <c r="AB339" s="441"/>
      <c r="AC339" s="441"/>
      <c r="AD339" s="441"/>
    </row>
    <row r="340" spans="1:30" ht="12.75" customHeight="1" x14ac:dyDescent="0.2">
      <c r="A340" s="441"/>
      <c r="B340" s="441"/>
      <c r="C340" s="441"/>
      <c r="D340" s="441"/>
      <c r="E340" s="441"/>
      <c r="F340" s="441"/>
      <c r="G340" s="441"/>
      <c r="H340" s="441"/>
      <c r="I340" s="441"/>
      <c r="J340" s="441"/>
      <c r="K340" s="441"/>
      <c r="L340" s="441"/>
      <c r="M340" s="441"/>
      <c r="N340" s="441"/>
      <c r="O340" s="441"/>
      <c r="P340" s="441"/>
      <c r="Q340" s="441"/>
      <c r="R340" s="441"/>
      <c r="S340" s="441"/>
      <c r="T340" s="441"/>
      <c r="U340" s="441"/>
      <c r="V340" s="441"/>
      <c r="W340" s="441"/>
      <c r="X340" s="441"/>
      <c r="Y340" s="441"/>
      <c r="Z340" s="441"/>
      <c r="AA340" s="441"/>
      <c r="AB340" s="441"/>
      <c r="AC340" s="441"/>
      <c r="AD340" s="441"/>
    </row>
    <row r="341" spans="1:30" ht="12.75" customHeight="1" x14ac:dyDescent="0.2">
      <c r="A341" s="441"/>
      <c r="B341" s="441"/>
      <c r="C341" s="441"/>
      <c r="D341" s="441"/>
      <c r="E341" s="441"/>
      <c r="F341" s="441"/>
      <c r="G341" s="441"/>
      <c r="H341" s="441"/>
      <c r="I341" s="441"/>
      <c r="J341" s="441"/>
      <c r="K341" s="441"/>
      <c r="L341" s="441"/>
      <c r="M341" s="441"/>
      <c r="N341" s="441"/>
      <c r="O341" s="441"/>
      <c r="P341" s="441"/>
      <c r="Q341" s="441"/>
      <c r="R341" s="441"/>
      <c r="S341" s="441"/>
      <c r="T341" s="441"/>
      <c r="U341" s="441"/>
      <c r="V341" s="441"/>
      <c r="W341" s="441"/>
      <c r="X341" s="441"/>
      <c r="Y341" s="441"/>
      <c r="Z341" s="441"/>
      <c r="AA341" s="441"/>
      <c r="AB341" s="441"/>
      <c r="AC341" s="441"/>
      <c r="AD341" s="441"/>
    </row>
    <row r="342" spans="1:30" ht="12.75" customHeight="1" x14ac:dyDescent="0.2">
      <c r="A342" s="441"/>
      <c r="B342" s="441"/>
      <c r="C342" s="441"/>
      <c r="D342" s="441"/>
      <c r="E342" s="441"/>
      <c r="F342" s="441"/>
      <c r="G342" s="441"/>
      <c r="H342" s="441"/>
      <c r="I342" s="441"/>
      <c r="J342" s="441"/>
      <c r="K342" s="441"/>
      <c r="L342" s="441"/>
      <c r="M342" s="441"/>
      <c r="N342" s="441"/>
      <c r="O342" s="441"/>
      <c r="P342" s="441"/>
      <c r="Q342" s="441"/>
      <c r="R342" s="441"/>
      <c r="S342" s="441"/>
      <c r="T342" s="441"/>
      <c r="U342" s="441"/>
      <c r="V342" s="441"/>
      <c r="W342" s="441"/>
      <c r="X342" s="441"/>
      <c r="Y342" s="441"/>
      <c r="Z342" s="441"/>
      <c r="AA342" s="441"/>
      <c r="AB342" s="441"/>
      <c r="AC342" s="441"/>
      <c r="AD342" s="441"/>
    </row>
    <row r="343" spans="1:30" ht="12.75" customHeight="1" x14ac:dyDescent="0.2">
      <c r="A343" s="441"/>
      <c r="B343" s="441"/>
      <c r="C343" s="441"/>
      <c r="D343" s="441"/>
      <c r="E343" s="441"/>
      <c r="F343" s="441"/>
      <c r="G343" s="441"/>
      <c r="H343" s="441"/>
      <c r="I343" s="441"/>
      <c r="J343" s="441"/>
      <c r="K343" s="441"/>
      <c r="L343" s="441"/>
      <c r="M343" s="441"/>
      <c r="N343" s="441"/>
      <c r="O343" s="441"/>
      <c r="P343" s="441"/>
      <c r="Q343" s="441"/>
      <c r="R343" s="441"/>
      <c r="S343" s="441"/>
      <c r="T343" s="441"/>
      <c r="U343" s="441"/>
      <c r="V343" s="441"/>
      <c r="W343" s="441"/>
      <c r="X343" s="441"/>
      <c r="Y343" s="441"/>
      <c r="Z343" s="441"/>
      <c r="AA343" s="441"/>
      <c r="AB343" s="441"/>
      <c r="AC343" s="441"/>
      <c r="AD343" s="441"/>
    </row>
    <row r="344" spans="1:30" ht="12.75" customHeight="1" x14ac:dyDescent="0.2">
      <c r="A344" s="441"/>
      <c r="B344" s="441"/>
      <c r="C344" s="441"/>
      <c r="D344" s="441"/>
      <c r="E344" s="441"/>
      <c r="F344" s="441"/>
      <c r="G344" s="441"/>
      <c r="H344" s="441"/>
      <c r="I344" s="441"/>
      <c r="J344" s="441"/>
      <c r="K344" s="441"/>
      <c r="L344" s="441"/>
      <c r="M344" s="441"/>
      <c r="N344" s="441"/>
      <c r="O344" s="441"/>
      <c r="P344" s="441"/>
      <c r="Q344" s="441"/>
      <c r="R344" s="441"/>
      <c r="S344" s="441"/>
      <c r="T344" s="441"/>
      <c r="U344" s="441"/>
      <c r="V344" s="441"/>
      <c r="W344" s="441"/>
      <c r="X344" s="441"/>
      <c r="Y344" s="441"/>
      <c r="Z344" s="441"/>
      <c r="AA344" s="441"/>
      <c r="AB344" s="441"/>
      <c r="AC344" s="441"/>
      <c r="AD344" s="441"/>
    </row>
    <row r="345" spans="1:30" ht="12.75" customHeight="1" x14ac:dyDescent="0.2">
      <c r="A345" s="441"/>
      <c r="B345" s="441"/>
      <c r="C345" s="441"/>
      <c r="D345" s="441"/>
      <c r="E345" s="441"/>
      <c r="F345" s="441"/>
      <c r="G345" s="441"/>
      <c r="H345" s="441"/>
      <c r="I345" s="441"/>
      <c r="J345" s="441"/>
      <c r="K345" s="441"/>
      <c r="L345" s="441"/>
      <c r="M345" s="441"/>
      <c r="N345" s="441"/>
      <c r="O345" s="441"/>
      <c r="P345" s="441"/>
      <c r="Q345" s="441"/>
      <c r="R345" s="441"/>
      <c r="S345" s="441"/>
      <c r="T345" s="441"/>
      <c r="U345" s="441"/>
      <c r="V345" s="441"/>
      <c r="W345" s="441"/>
      <c r="X345" s="441"/>
      <c r="Y345" s="441"/>
      <c r="Z345" s="441"/>
      <c r="AA345" s="441"/>
      <c r="AB345" s="441"/>
      <c r="AC345" s="441"/>
      <c r="AD345" s="441"/>
    </row>
    <row r="346" spans="1:30" ht="12.75" customHeight="1" x14ac:dyDescent="0.2">
      <c r="A346" s="441"/>
      <c r="B346" s="441"/>
      <c r="C346" s="441"/>
      <c r="D346" s="441"/>
      <c r="E346" s="441"/>
      <c r="F346" s="441"/>
      <c r="G346" s="441"/>
      <c r="H346" s="441"/>
      <c r="I346" s="441"/>
      <c r="J346" s="441"/>
      <c r="K346" s="441"/>
      <c r="L346" s="441"/>
      <c r="M346" s="441"/>
      <c r="N346" s="441"/>
      <c r="O346" s="441"/>
      <c r="P346" s="441"/>
      <c r="Q346" s="441"/>
      <c r="R346" s="441"/>
      <c r="S346" s="441"/>
      <c r="T346" s="441"/>
      <c r="U346" s="441"/>
      <c r="V346" s="441"/>
      <c r="W346" s="441"/>
      <c r="X346" s="441"/>
      <c r="Y346" s="441"/>
      <c r="Z346" s="441"/>
      <c r="AA346" s="441"/>
      <c r="AB346" s="441"/>
      <c r="AC346" s="441"/>
      <c r="AD346" s="441"/>
    </row>
    <row r="347" spans="1:30" ht="12.75" customHeight="1" x14ac:dyDescent="0.2">
      <c r="A347" s="441"/>
      <c r="B347" s="441"/>
      <c r="C347" s="441"/>
      <c r="D347" s="441"/>
      <c r="E347" s="441"/>
      <c r="F347" s="441"/>
      <c r="G347" s="441"/>
      <c r="H347" s="441"/>
      <c r="I347" s="441"/>
      <c r="J347" s="441"/>
      <c r="K347" s="441"/>
      <c r="L347" s="441"/>
      <c r="M347" s="441"/>
      <c r="N347" s="441"/>
      <c r="O347" s="441"/>
      <c r="P347" s="441"/>
      <c r="Q347" s="441"/>
      <c r="R347" s="441"/>
      <c r="S347" s="441"/>
      <c r="T347" s="441"/>
      <c r="U347" s="441"/>
      <c r="V347" s="441"/>
      <c r="W347" s="441"/>
      <c r="X347" s="441"/>
      <c r="Y347" s="441"/>
      <c r="Z347" s="441"/>
      <c r="AA347" s="441"/>
      <c r="AB347" s="441"/>
      <c r="AC347" s="441"/>
      <c r="AD347" s="441"/>
    </row>
    <row r="348" spans="1:30" ht="12.75" customHeight="1" x14ac:dyDescent="0.2">
      <c r="A348" s="441"/>
      <c r="B348" s="441"/>
      <c r="C348" s="441"/>
      <c r="D348" s="441"/>
      <c r="E348" s="441"/>
      <c r="F348" s="441"/>
      <c r="G348" s="441"/>
      <c r="H348" s="441"/>
      <c r="I348" s="441"/>
      <c r="J348" s="441"/>
      <c r="K348" s="441"/>
      <c r="L348" s="441"/>
      <c r="M348" s="441"/>
      <c r="N348" s="441"/>
      <c r="O348" s="441"/>
      <c r="P348" s="441"/>
      <c r="Q348" s="441"/>
      <c r="R348" s="441"/>
      <c r="S348" s="441"/>
      <c r="T348" s="441"/>
      <c r="U348" s="441"/>
      <c r="V348" s="441"/>
      <c r="W348" s="441"/>
      <c r="X348" s="441"/>
      <c r="Y348" s="441"/>
      <c r="Z348" s="441"/>
      <c r="AA348" s="441"/>
      <c r="AB348" s="441"/>
      <c r="AC348" s="441"/>
      <c r="AD348" s="441"/>
    </row>
    <row r="349" spans="1:30" ht="12.75" customHeight="1" x14ac:dyDescent="0.2">
      <c r="A349" s="441"/>
      <c r="B349" s="441"/>
      <c r="C349" s="441"/>
      <c r="D349" s="441"/>
      <c r="E349" s="441"/>
      <c r="F349" s="441"/>
      <c r="G349" s="441"/>
      <c r="H349" s="441"/>
      <c r="I349" s="441"/>
      <c r="J349" s="441"/>
      <c r="K349" s="441"/>
      <c r="L349" s="441"/>
      <c r="M349" s="441"/>
      <c r="N349" s="441"/>
      <c r="O349" s="441"/>
      <c r="P349" s="441"/>
      <c r="Q349" s="441"/>
      <c r="R349" s="441"/>
      <c r="S349" s="441"/>
      <c r="T349" s="441"/>
      <c r="U349" s="441"/>
      <c r="V349" s="441"/>
      <c r="W349" s="441"/>
      <c r="X349" s="441"/>
      <c r="Y349" s="441"/>
      <c r="Z349" s="441"/>
      <c r="AA349" s="441"/>
      <c r="AB349" s="441"/>
      <c r="AC349" s="441"/>
      <c r="AD349" s="441"/>
    </row>
    <row r="350" spans="1:30" ht="12.75" customHeight="1" x14ac:dyDescent="0.2">
      <c r="A350" s="441"/>
      <c r="B350" s="441"/>
      <c r="C350" s="441"/>
      <c r="D350" s="441"/>
      <c r="E350" s="441"/>
      <c r="F350" s="441"/>
      <c r="G350" s="441"/>
      <c r="H350" s="441"/>
      <c r="I350" s="441"/>
      <c r="J350" s="441"/>
      <c r="K350" s="441"/>
      <c r="L350" s="441"/>
      <c r="M350" s="441"/>
      <c r="N350" s="441"/>
      <c r="O350" s="441"/>
      <c r="P350" s="441"/>
      <c r="Q350" s="441"/>
      <c r="R350" s="441"/>
      <c r="S350" s="441"/>
      <c r="T350" s="441"/>
      <c r="U350" s="441"/>
      <c r="V350" s="441"/>
      <c r="W350" s="441"/>
      <c r="X350" s="441"/>
      <c r="Y350" s="441"/>
      <c r="Z350" s="441"/>
      <c r="AA350" s="441"/>
      <c r="AB350" s="441"/>
      <c r="AC350" s="441"/>
      <c r="AD350" s="441"/>
    </row>
    <row r="351" spans="1:30" ht="12.75" customHeight="1" x14ac:dyDescent="0.2">
      <c r="A351" s="441"/>
      <c r="B351" s="441"/>
      <c r="C351" s="441"/>
      <c r="D351" s="441"/>
      <c r="E351" s="441"/>
      <c r="F351" s="441"/>
      <c r="G351" s="441"/>
      <c r="H351" s="441"/>
      <c r="I351" s="441"/>
      <c r="J351" s="441"/>
      <c r="K351" s="441"/>
      <c r="L351" s="441"/>
      <c r="M351" s="441"/>
      <c r="N351" s="441"/>
      <c r="O351" s="441"/>
      <c r="P351" s="441"/>
      <c r="Q351" s="441"/>
      <c r="R351" s="441"/>
      <c r="S351" s="441"/>
      <c r="T351" s="441"/>
      <c r="U351" s="441"/>
      <c r="V351" s="441"/>
      <c r="W351" s="441"/>
      <c r="X351" s="441"/>
      <c r="Y351" s="441"/>
      <c r="Z351" s="441"/>
      <c r="AA351" s="441"/>
      <c r="AB351" s="441"/>
      <c r="AC351" s="441"/>
      <c r="AD351" s="441"/>
    </row>
    <row r="352" spans="1:30" ht="12.75" customHeight="1" x14ac:dyDescent="0.2">
      <c r="A352" s="441"/>
      <c r="B352" s="441"/>
      <c r="C352" s="441"/>
      <c r="D352" s="441"/>
      <c r="E352" s="441"/>
      <c r="F352" s="441"/>
      <c r="G352" s="441"/>
      <c r="H352" s="441"/>
      <c r="I352" s="441"/>
      <c r="J352" s="441"/>
      <c r="K352" s="441"/>
      <c r="L352" s="441"/>
      <c r="M352" s="441"/>
      <c r="N352" s="441"/>
      <c r="O352" s="441"/>
      <c r="P352" s="441"/>
      <c r="Q352" s="441"/>
      <c r="R352" s="441"/>
      <c r="S352" s="441"/>
      <c r="T352" s="441"/>
      <c r="U352" s="441"/>
      <c r="V352" s="441"/>
      <c r="W352" s="441"/>
      <c r="X352" s="441"/>
      <c r="Y352" s="441"/>
      <c r="Z352" s="441"/>
      <c r="AA352" s="441"/>
      <c r="AB352" s="441"/>
      <c r="AC352" s="441"/>
      <c r="AD352" s="441"/>
    </row>
    <row r="353" spans="1:30" ht="12.75" customHeight="1" x14ac:dyDescent="0.2">
      <c r="A353" s="441"/>
      <c r="B353" s="441"/>
      <c r="C353" s="441"/>
      <c r="D353" s="441"/>
      <c r="E353" s="441"/>
      <c r="F353" s="441"/>
      <c r="G353" s="441"/>
      <c r="H353" s="441"/>
      <c r="I353" s="441"/>
      <c r="J353" s="441"/>
      <c r="K353" s="441"/>
      <c r="L353" s="441"/>
      <c r="M353" s="441"/>
      <c r="N353" s="441"/>
      <c r="O353" s="441"/>
      <c r="P353" s="441"/>
      <c r="Q353" s="441"/>
      <c r="R353" s="441"/>
      <c r="S353" s="441"/>
      <c r="T353" s="441"/>
      <c r="U353" s="441"/>
      <c r="V353" s="441"/>
      <c r="W353" s="441"/>
      <c r="X353" s="441"/>
      <c r="Y353" s="441"/>
      <c r="Z353" s="441"/>
      <c r="AA353" s="441"/>
      <c r="AB353" s="441"/>
      <c r="AC353" s="441"/>
      <c r="AD353" s="441"/>
    </row>
    <row r="354" spans="1:30" ht="12.75" customHeight="1" x14ac:dyDescent="0.2">
      <c r="A354" s="441"/>
      <c r="B354" s="441"/>
      <c r="C354" s="441"/>
      <c r="D354" s="441"/>
      <c r="E354" s="441"/>
      <c r="F354" s="441"/>
      <c r="G354" s="441"/>
      <c r="H354" s="441"/>
      <c r="I354" s="441"/>
      <c r="J354" s="441"/>
      <c r="K354" s="441"/>
      <c r="L354" s="441"/>
      <c r="M354" s="441"/>
      <c r="N354" s="441"/>
      <c r="O354" s="441"/>
      <c r="P354" s="441"/>
      <c r="Q354" s="441"/>
      <c r="R354" s="441"/>
      <c r="S354" s="441"/>
      <c r="T354" s="441"/>
      <c r="U354" s="441"/>
      <c r="V354" s="441"/>
      <c r="W354" s="441"/>
      <c r="X354" s="441"/>
      <c r="Y354" s="441"/>
      <c r="Z354" s="441"/>
      <c r="AA354" s="441"/>
      <c r="AB354" s="441"/>
      <c r="AC354" s="441"/>
      <c r="AD354" s="441"/>
    </row>
    <row r="355" spans="1:30" ht="12.75" customHeight="1" x14ac:dyDescent="0.2">
      <c r="A355" s="441"/>
      <c r="B355" s="441"/>
      <c r="C355" s="441"/>
      <c r="D355" s="441"/>
      <c r="E355" s="441"/>
      <c r="F355" s="441"/>
      <c r="G355" s="441"/>
      <c r="H355" s="441"/>
      <c r="I355" s="441"/>
      <c r="J355" s="441"/>
      <c r="K355" s="441"/>
      <c r="L355" s="441"/>
      <c r="M355" s="441"/>
      <c r="N355" s="441"/>
      <c r="O355" s="441"/>
      <c r="P355" s="441"/>
      <c r="Q355" s="441"/>
      <c r="R355" s="441"/>
      <c r="S355" s="441"/>
      <c r="T355" s="441"/>
      <c r="U355" s="441"/>
      <c r="V355" s="441"/>
      <c r="W355" s="441"/>
      <c r="X355" s="441"/>
      <c r="Y355" s="441"/>
      <c r="Z355" s="441"/>
      <c r="AA355" s="441"/>
      <c r="AB355" s="441"/>
      <c r="AC355" s="441"/>
      <c r="AD355" s="441"/>
    </row>
    <row r="356" spans="1:30" ht="12.75" customHeight="1" x14ac:dyDescent="0.2">
      <c r="A356" s="441"/>
      <c r="B356" s="441"/>
      <c r="C356" s="441"/>
      <c r="D356" s="441"/>
      <c r="E356" s="441"/>
      <c r="F356" s="441"/>
      <c r="G356" s="441"/>
      <c r="H356" s="441"/>
      <c r="I356" s="441"/>
      <c r="J356" s="441"/>
      <c r="K356" s="441"/>
      <c r="L356" s="441"/>
      <c r="M356" s="441"/>
      <c r="N356" s="441"/>
      <c r="O356" s="441"/>
      <c r="P356" s="441"/>
      <c r="Q356" s="441"/>
      <c r="R356" s="441"/>
      <c r="S356" s="441"/>
      <c r="T356" s="441"/>
      <c r="U356" s="441"/>
      <c r="V356" s="441"/>
      <c r="W356" s="441"/>
      <c r="X356" s="441"/>
      <c r="Y356" s="441"/>
      <c r="Z356" s="441"/>
      <c r="AA356" s="441"/>
      <c r="AB356" s="441"/>
      <c r="AC356" s="441"/>
      <c r="AD356" s="441"/>
    </row>
    <row r="357" spans="1:30" ht="12.75" customHeight="1" x14ac:dyDescent="0.2">
      <c r="A357" s="441"/>
      <c r="B357" s="441"/>
      <c r="C357" s="441"/>
      <c r="D357" s="441"/>
      <c r="E357" s="441"/>
      <c r="F357" s="441"/>
      <c r="G357" s="441"/>
      <c r="H357" s="441"/>
      <c r="I357" s="441"/>
      <c r="J357" s="441"/>
      <c r="K357" s="441"/>
      <c r="L357" s="441"/>
      <c r="M357" s="441"/>
      <c r="N357" s="441"/>
      <c r="O357" s="441"/>
      <c r="P357" s="441"/>
      <c r="Q357" s="441"/>
      <c r="R357" s="441"/>
      <c r="S357" s="441"/>
      <c r="T357" s="441"/>
      <c r="U357" s="441"/>
      <c r="V357" s="441"/>
      <c r="W357" s="441"/>
      <c r="X357" s="441"/>
      <c r="Y357" s="441"/>
      <c r="Z357" s="441"/>
      <c r="AA357" s="441"/>
      <c r="AB357" s="441"/>
      <c r="AC357" s="441"/>
      <c r="AD357" s="441"/>
    </row>
    <row r="358" spans="1:30" ht="12.75" customHeight="1" x14ac:dyDescent="0.2">
      <c r="A358" s="441"/>
      <c r="B358" s="441"/>
      <c r="C358" s="441"/>
      <c r="D358" s="441"/>
      <c r="E358" s="441"/>
      <c r="F358" s="441"/>
      <c r="G358" s="441"/>
      <c r="H358" s="441"/>
      <c r="I358" s="441"/>
      <c r="J358" s="441"/>
      <c r="K358" s="441"/>
      <c r="L358" s="441"/>
      <c r="M358" s="441"/>
      <c r="N358" s="441"/>
      <c r="O358" s="441"/>
      <c r="P358" s="441"/>
      <c r="Q358" s="441"/>
      <c r="R358" s="441"/>
      <c r="S358" s="441"/>
      <c r="T358" s="441"/>
      <c r="U358" s="441"/>
      <c r="V358" s="441"/>
      <c r="W358" s="441"/>
      <c r="X358" s="441"/>
      <c r="Y358" s="441"/>
      <c r="Z358" s="441"/>
      <c r="AA358" s="441"/>
      <c r="AB358" s="441"/>
      <c r="AC358" s="441"/>
      <c r="AD358" s="441"/>
    </row>
    <row r="359" spans="1:30" ht="12.75" customHeight="1" x14ac:dyDescent="0.2">
      <c r="A359" s="441"/>
      <c r="B359" s="441"/>
      <c r="C359" s="441"/>
      <c r="D359" s="441"/>
      <c r="E359" s="441"/>
      <c r="F359" s="441"/>
      <c r="G359" s="441"/>
      <c r="H359" s="441"/>
      <c r="I359" s="441"/>
      <c r="J359" s="441"/>
      <c r="K359" s="441"/>
      <c r="L359" s="441"/>
      <c r="M359" s="441"/>
      <c r="N359" s="441"/>
      <c r="O359" s="441"/>
      <c r="P359" s="441"/>
      <c r="Q359" s="441"/>
      <c r="R359" s="441"/>
      <c r="S359" s="441"/>
      <c r="T359" s="441"/>
      <c r="U359" s="441"/>
      <c r="V359" s="441"/>
      <c r="W359" s="441"/>
      <c r="X359" s="441"/>
      <c r="Y359" s="441"/>
      <c r="Z359" s="441"/>
      <c r="AA359" s="441"/>
      <c r="AB359" s="441"/>
      <c r="AC359" s="441"/>
      <c r="AD359" s="441"/>
    </row>
    <row r="360" spans="1:30" ht="12.75" customHeight="1" x14ac:dyDescent="0.2">
      <c r="A360" s="441"/>
      <c r="B360" s="441"/>
      <c r="C360" s="441"/>
      <c r="D360" s="441"/>
      <c r="E360" s="441"/>
      <c r="F360" s="441"/>
      <c r="G360" s="441"/>
      <c r="H360" s="441"/>
      <c r="I360" s="441"/>
      <c r="J360" s="441"/>
      <c r="K360" s="441"/>
      <c r="L360" s="441"/>
      <c r="M360" s="441"/>
      <c r="N360" s="441"/>
      <c r="O360" s="441"/>
      <c r="P360" s="441"/>
      <c r="Q360" s="441"/>
      <c r="R360" s="441"/>
      <c r="S360" s="441"/>
      <c r="T360" s="441"/>
      <c r="U360" s="441"/>
      <c r="V360" s="441"/>
      <c r="W360" s="441"/>
      <c r="X360" s="441"/>
      <c r="Y360" s="441"/>
      <c r="Z360" s="441"/>
      <c r="AA360" s="441"/>
      <c r="AB360" s="441"/>
      <c r="AC360" s="441"/>
      <c r="AD360" s="441"/>
    </row>
    <row r="361" spans="1:30" ht="12.75" customHeight="1" x14ac:dyDescent="0.2">
      <c r="A361" s="441"/>
      <c r="B361" s="441"/>
      <c r="C361" s="441"/>
      <c r="D361" s="441"/>
      <c r="E361" s="441"/>
      <c r="F361" s="441"/>
      <c r="G361" s="441"/>
      <c r="H361" s="441"/>
      <c r="I361" s="441"/>
      <c r="J361" s="441"/>
      <c r="K361" s="441"/>
      <c r="L361" s="441"/>
      <c r="M361" s="441"/>
      <c r="N361" s="441"/>
      <c r="O361" s="441"/>
      <c r="P361" s="441"/>
      <c r="Q361" s="441"/>
      <c r="R361" s="441"/>
      <c r="S361" s="441"/>
      <c r="T361" s="441"/>
      <c r="U361" s="441"/>
      <c r="V361" s="441"/>
      <c r="W361" s="441"/>
      <c r="X361" s="441"/>
      <c r="Y361" s="441"/>
      <c r="Z361" s="441"/>
      <c r="AA361" s="441"/>
      <c r="AB361" s="441"/>
      <c r="AC361" s="441"/>
      <c r="AD361" s="441"/>
    </row>
    <row r="362" spans="1:30" ht="12.75" customHeight="1" x14ac:dyDescent="0.2">
      <c r="A362" s="441"/>
      <c r="B362" s="441"/>
      <c r="C362" s="441"/>
      <c r="D362" s="441"/>
      <c r="E362" s="441"/>
      <c r="F362" s="441"/>
      <c r="G362" s="441"/>
      <c r="H362" s="441"/>
      <c r="I362" s="441"/>
      <c r="J362" s="441"/>
      <c r="K362" s="441"/>
      <c r="L362" s="441"/>
      <c r="M362" s="441"/>
      <c r="N362" s="441"/>
      <c r="O362" s="441"/>
      <c r="P362" s="441"/>
      <c r="Q362" s="441"/>
      <c r="R362" s="441"/>
      <c r="S362" s="441"/>
      <c r="T362" s="441"/>
      <c r="U362" s="441"/>
      <c r="V362" s="441"/>
      <c r="W362" s="441"/>
      <c r="X362" s="441"/>
      <c r="Y362" s="441"/>
      <c r="Z362" s="441"/>
      <c r="AA362" s="441"/>
      <c r="AB362" s="441"/>
      <c r="AC362" s="441"/>
      <c r="AD362" s="441"/>
    </row>
    <row r="363" spans="1:30" ht="12.75" customHeight="1" x14ac:dyDescent="0.2">
      <c r="A363" s="441"/>
      <c r="B363" s="441"/>
      <c r="C363" s="441"/>
      <c r="D363" s="441"/>
      <c r="E363" s="441"/>
      <c r="F363" s="441"/>
      <c r="G363" s="441"/>
      <c r="H363" s="441"/>
      <c r="I363" s="441"/>
      <c r="J363" s="441"/>
      <c r="K363" s="441"/>
      <c r="L363" s="441"/>
      <c r="M363" s="441"/>
      <c r="N363" s="441"/>
      <c r="O363" s="441"/>
      <c r="P363" s="441"/>
      <c r="Q363" s="441"/>
      <c r="R363" s="441"/>
      <c r="S363" s="441"/>
      <c r="T363" s="441"/>
      <c r="U363" s="441"/>
      <c r="V363" s="441"/>
      <c r="W363" s="441"/>
      <c r="X363" s="441"/>
      <c r="Y363" s="441"/>
      <c r="Z363" s="441"/>
      <c r="AA363" s="441"/>
      <c r="AB363" s="441"/>
      <c r="AC363" s="441"/>
      <c r="AD363" s="441"/>
    </row>
    <row r="364" spans="1:30" ht="12.75" customHeight="1" x14ac:dyDescent="0.2">
      <c r="A364" s="441"/>
      <c r="B364" s="441"/>
      <c r="C364" s="441"/>
      <c r="D364" s="441"/>
      <c r="E364" s="441"/>
      <c r="F364" s="441"/>
      <c r="G364" s="441"/>
      <c r="H364" s="441"/>
      <c r="I364" s="441"/>
      <c r="J364" s="441"/>
      <c r="K364" s="441"/>
      <c r="L364" s="441"/>
      <c r="M364" s="441"/>
      <c r="N364" s="441"/>
      <c r="O364" s="441"/>
      <c r="P364" s="441"/>
      <c r="Q364" s="441"/>
      <c r="R364" s="441"/>
      <c r="S364" s="441"/>
      <c r="T364" s="441"/>
      <c r="U364" s="441"/>
      <c r="V364" s="441"/>
      <c r="W364" s="441"/>
      <c r="X364" s="441"/>
      <c r="Y364" s="441"/>
      <c r="Z364" s="441"/>
      <c r="AA364" s="441"/>
      <c r="AB364" s="441"/>
      <c r="AC364" s="441"/>
      <c r="AD364" s="441"/>
    </row>
    <row r="365" spans="1:30" ht="12.75" customHeight="1" x14ac:dyDescent="0.2">
      <c r="A365" s="441"/>
      <c r="B365" s="441"/>
      <c r="C365" s="441"/>
      <c r="D365" s="441"/>
      <c r="E365" s="441"/>
      <c r="F365" s="441"/>
      <c r="G365" s="441"/>
      <c r="H365" s="441"/>
      <c r="I365" s="441"/>
      <c r="J365" s="441"/>
      <c r="K365" s="441"/>
      <c r="L365" s="441"/>
      <c r="M365" s="441"/>
      <c r="N365" s="441"/>
      <c r="O365" s="441"/>
      <c r="P365" s="441"/>
      <c r="Q365" s="441"/>
      <c r="R365" s="441"/>
      <c r="S365" s="441"/>
      <c r="T365" s="441"/>
      <c r="U365" s="441"/>
      <c r="V365" s="441"/>
      <c r="W365" s="441"/>
      <c r="X365" s="441"/>
      <c r="Y365" s="441"/>
      <c r="Z365" s="441"/>
      <c r="AA365" s="441"/>
      <c r="AB365" s="441"/>
      <c r="AC365" s="441"/>
      <c r="AD365" s="441"/>
    </row>
    <row r="366" spans="1:30" ht="12.75" customHeight="1" x14ac:dyDescent="0.2">
      <c r="A366" s="441"/>
      <c r="B366" s="441"/>
      <c r="C366" s="441"/>
      <c r="D366" s="441"/>
      <c r="E366" s="441"/>
      <c r="F366" s="441"/>
      <c r="G366" s="441"/>
      <c r="H366" s="441"/>
      <c r="I366" s="441"/>
      <c r="J366" s="441"/>
      <c r="K366" s="441"/>
      <c r="L366" s="441"/>
      <c r="M366" s="441"/>
      <c r="N366" s="441"/>
      <c r="O366" s="441"/>
      <c r="P366" s="441"/>
      <c r="Q366" s="441"/>
      <c r="R366" s="441"/>
      <c r="S366" s="441"/>
      <c r="T366" s="441"/>
      <c r="U366" s="441"/>
      <c r="V366" s="441"/>
      <c r="W366" s="441"/>
      <c r="X366" s="441"/>
      <c r="Y366" s="441"/>
      <c r="Z366" s="441"/>
      <c r="AA366" s="441"/>
      <c r="AB366" s="441"/>
      <c r="AC366" s="441"/>
      <c r="AD366" s="441"/>
    </row>
    <row r="367" spans="1:30" ht="12.75" customHeight="1" x14ac:dyDescent="0.2">
      <c r="A367" s="441"/>
      <c r="B367" s="441"/>
      <c r="C367" s="441"/>
      <c r="D367" s="441"/>
      <c r="E367" s="441"/>
      <c r="F367" s="441"/>
      <c r="G367" s="441"/>
      <c r="H367" s="441"/>
      <c r="I367" s="441"/>
      <c r="J367" s="441"/>
      <c r="K367" s="441"/>
      <c r="L367" s="441"/>
      <c r="M367" s="441"/>
      <c r="N367" s="441"/>
      <c r="O367" s="441"/>
      <c r="P367" s="441"/>
      <c r="Q367" s="441"/>
      <c r="R367" s="441"/>
      <c r="S367" s="441"/>
      <c r="T367" s="441"/>
      <c r="U367" s="441"/>
      <c r="V367" s="441"/>
      <c r="W367" s="441"/>
      <c r="X367" s="441"/>
      <c r="Y367" s="441"/>
      <c r="Z367" s="441"/>
      <c r="AA367" s="441"/>
      <c r="AB367" s="441"/>
      <c r="AC367" s="441"/>
      <c r="AD367" s="441"/>
    </row>
    <row r="368" spans="1:30" ht="12.75" customHeight="1" x14ac:dyDescent="0.2">
      <c r="A368" s="441"/>
      <c r="B368" s="441"/>
      <c r="C368" s="441"/>
      <c r="D368" s="441"/>
      <c r="E368" s="441"/>
      <c r="F368" s="441"/>
      <c r="G368" s="441"/>
      <c r="H368" s="441"/>
      <c r="I368" s="441"/>
      <c r="J368" s="441"/>
      <c r="K368" s="441"/>
      <c r="L368" s="441"/>
      <c r="M368" s="441"/>
      <c r="N368" s="441"/>
      <c r="O368" s="441"/>
      <c r="P368" s="441"/>
      <c r="Q368" s="441"/>
      <c r="R368" s="441"/>
      <c r="S368" s="441"/>
      <c r="T368" s="441"/>
      <c r="U368" s="441"/>
      <c r="V368" s="441"/>
      <c r="W368" s="441"/>
      <c r="X368" s="441"/>
      <c r="Y368" s="441"/>
      <c r="Z368" s="441"/>
      <c r="AA368" s="441"/>
      <c r="AB368" s="441"/>
      <c r="AC368" s="441"/>
      <c r="AD368" s="441"/>
    </row>
    <row r="369" spans="1:30" ht="12.75" customHeight="1" x14ac:dyDescent="0.2">
      <c r="A369" s="441"/>
      <c r="B369" s="441"/>
      <c r="C369" s="441"/>
      <c r="D369" s="441"/>
      <c r="E369" s="441"/>
      <c r="F369" s="441"/>
      <c r="G369" s="441"/>
      <c r="H369" s="441"/>
      <c r="I369" s="441"/>
      <c r="J369" s="441"/>
      <c r="K369" s="441"/>
      <c r="L369" s="441"/>
      <c r="M369" s="441"/>
      <c r="N369" s="441"/>
      <c r="O369" s="441"/>
      <c r="P369" s="441"/>
      <c r="Q369" s="441"/>
      <c r="R369" s="441"/>
      <c r="S369" s="441"/>
      <c r="T369" s="441"/>
      <c r="U369" s="441"/>
      <c r="V369" s="441"/>
      <c r="W369" s="441"/>
      <c r="X369" s="441"/>
      <c r="Y369" s="441"/>
      <c r="Z369" s="441"/>
      <c r="AA369" s="441"/>
      <c r="AB369" s="441"/>
      <c r="AC369" s="441"/>
      <c r="AD369" s="441"/>
    </row>
    <row r="370" spans="1:30" ht="12.75" customHeight="1" x14ac:dyDescent="0.2">
      <c r="A370" s="441"/>
      <c r="B370" s="441"/>
      <c r="C370" s="441"/>
      <c r="D370" s="441"/>
      <c r="E370" s="441"/>
      <c r="F370" s="441"/>
      <c r="G370" s="441"/>
      <c r="H370" s="441"/>
      <c r="I370" s="441"/>
      <c r="J370" s="441"/>
      <c r="K370" s="441"/>
      <c r="L370" s="441"/>
      <c r="M370" s="441"/>
      <c r="N370" s="441"/>
      <c r="O370" s="441"/>
      <c r="P370" s="441"/>
      <c r="Q370" s="441"/>
      <c r="R370" s="441"/>
      <c r="S370" s="441"/>
      <c r="T370" s="441"/>
      <c r="U370" s="441"/>
      <c r="V370" s="441"/>
      <c r="W370" s="441"/>
      <c r="X370" s="441"/>
      <c r="Y370" s="441"/>
      <c r="Z370" s="441"/>
      <c r="AA370" s="441"/>
      <c r="AB370" s="441"/>
      <c r="AC370" s="441"/>
      <c r="AD370" s="441"/>
    </row>
    <row r="371" spans="1:30" ht="12.75" customHeight="1" x14ac:dyDescent="0.2">
      <c r="A371" s="441"/>
      <c r="B371" s="441"/>
      <c r="C371" s="441"/>
      <c r="D371" s="441"/>
      <c r="E371" s="441"/>
      <c r="F371" s="441"/>
      <c r="G371" s="441"/>
      <c r="H371" s="441"/>
      <c r="I371" s="441"/>
      <c r="J371" s="441"/>
      <c r="K371" s="441"/>
      <c r="L371" s="441"/>
      <c r="M371" s="441"/>
      <c r="N371" s="441"/>
      <c r="O371" s="441"/>
      <c r="P371" s="441"/>
      <c r="Q371" s="441"/>
      <c r="R371" s="441"/>
      <c r="S371" s="441"/>
      <c r="T371" s="441"/>
      <c r="U371" s="441"/>
      <c r="V371" s="441"/>
      <c r="W371" s="441"/>
      <c r="X371" s="441"/>
      <c r="Y371" s="441"/>
      <c r="Z371" s="441"/>
      <c r="AA371" s="441"/>
      <c r="AB371" s="441"/>
      <c r="AC371" s="441"/>
      <c r="AD371" s="441"/>
    </row>
    <row r="372" spans="1:30" ht="12.75" customHeight="1" x14ac:dyDescent="0.2">
      <c r="A372" s="441"/>
      <c r="B372" s="441"/>
      <c r="C372" s="441"/>
      <c r="D372" s="441"/>
      <c r="E372" s="441"/>
      <c r="F372" s="441"/>
      <c r="G372" s="441"/>
      <c r="H372" s="441"/>
      <c r="I372" s="441"/>
      <c r="J372" s="441"/>
      <c r="K372" s="441"/>
      <c r="L372" s="441"/>
      <c r="M372" s="441"/>
      <c r="N372" s="441"/>
      <c r="O372" s="441"/>
      <c r="P372" s="441"/>
      <c r="Q372" s="441"/>
      <c r="R372" s="441"/>
      <c r="S372" s="441"/>
      <c r="T372" s="441"/>
      <c r="U372" s="441"/>
      <c r="V372" s="441"/>
      <c r="W372" s="441"/>
      <c r="X372" s="441"/>
      <c r="Y372" s="441"/>
      <c r="Z372" s="441"/>
      <c r="AA372" s="441"/>
      <c r="AB372" s="441"/>
      <c r="AC372" s="441"/>
      <c r="AD372" s="441"/>
    </row>
    <row r="373" spans="1:30" ht="12.75" customHeight="1" x14ac:dyDescent="0.2">
      <c r="A373" s="441"/>
      <c r="B373" s="441"/>
      <c r="C373" s="441"/>
      <c r="D373" s="441"/>
      <c r="E373" s="441"/>
      <c r="F373" s="441"/>
      <c r="G373" s="441"/>
      <c r="H373" s="441"/>
      <c r="I373" s="441"/>
      <c r="J373" s="441"/>
      <c r="K373" s="441"/>
      <c r="L373" s="441"/>
      <c r="M373" s="441"/>
      <c r="N373" s="441"/>
      <c r="O373" s="441"/>
      <c r="P373" s="441"/>
      <c r="Q373" s="441"/>
      <c r="R373" s="441"/>
      <c r="S373" s="441"/>
      <c r="T373" s="441"/>
      <c r="U373" s="441"/>
      <c r="V373" s="441"/>
      <c r="W373" s="441"/>
      <c r="X373" s="441"/>
      <c r="Y373" s="441"/>
      <c r="Z373" s="441"/>
      <c r="AA373" s="441"/>
      <c r="AB373" s="441"/>
      <c r="AC373" s="441"/>
      <c r="AD373" s="441"/>
    </row>
    <row r="374" spans="1:30" ht="12.75" customHeight="1" x14ac:dyDescent="0.2">
      <c r="A374" s="441"/>
      <c r="B374" s="441"/>
      <c r="C374" s="441"/>
      <c r="D374" s="441"/>
      <c r="E374" s="441"/>
      <c r="F374" s="441"/>
      <c r="G374" s="441"/>
      <c r="H374" s="441"/>
      <c r="I374" s="441"/>
      <c r="J374" s="441"/>
      <c r="K374" s="441"/>
      <c r="L374" s="441"/>
      <c r="M374" s="441"/>
      <c r="N374" s="441"/>
      <c r="O374" s="441"/>
      <c r="P374" s="441"/>
      <c r="Q374" s="441"/>
      <c r="R374" s="441"/>
      <c r="S374" s="441"/>
      <c r="T374" s="441"/>
      <c r="U374" s="441"/>
      <c r="V374" s="441"/>
      <c r="W374" s="441"/>
      <c r="X374" s="441"/>
      <c r="Y374" s="441"/>
      <c r="Z374" s="441"/>
      <c r="AA374" s="441"/>
      <c r="AB374" s="441"/>
      <c r="AC374" s="441"/>
      <c r="AD374" s="441"/>
    </row>
    <row r="375" spans="1:30" ht="12.75" customHeight="1" x14ac:dyDescent="0.2">
      <c r="A375" s="441"/>
      <c r="B375" s="441"/>
      <c r="C375" s="441"/>
      <c r="D375" s="441"/>
      <c r="E375" s="441"/>
      <c r="F375" s="441"/>
      <c r="G375" s="441"/>
      <c r="H375" s="441"/>
      <c r="I375" s="441"/>
      <c r="J375" s="441"/>
      <c r="K375" s="441"/>
      <c r="L375" s="441"/>
      <c r="M375" s="441"/>
      <c r="N375" s="441"/>
      <c r="O375" s="441"/>
      <c r="P375" s="441"/>
      <c r="Q375" s="441"/>
      <c r="R375" s="441"/>
      <c r="S375" s="441"/>
      <c r="T375" s="441"/>
      <c r="U375" s="441"/>
      <c r="V375" s="441"/>
      <c r="W375" s="441"/>
      <c r="X375" s="441"/>
      <c r="Y375" s="441"/>
      <c r="Z375" s="441"/>
      <c r="AA375" s="441"/>
      <c r="AB375" s="441"/>
      <c r="AC375" s="441"/>
      <c r="AD375" s="441"/>
    </row>
    <row r="376" spans="1:30" ht="12.75" customHeight="1" x14ac:dyDescent="0.2">
      <c r="A376" s="441"/>
      <c r="B376" s="441"/>
      <c r="C376" s="441"/>
      <c r="D376" s="441"/>
      <c r="E376" s="441"/>
      <c r="F376" s="441"/>
      <c r="G376" s="441"/>
      <c r="H376" s="441"/>
      <c r="I376" s="441"/>
      <c r="J376" s="441"/>
      <c r="K376" s="441"/>
      <c r="L376" s="441"/>
      <c r="M376" s="441"/>
      <c r="N376" s="441"/>
      <c r="O376" s="441"/>
      <c r="P376" s="441"/>
      <c r="Q376" s="441"/>
      <c r="R376" s="441"/>
      <c r="S376" s="441"/>
      <c r="T376" s="441"/>
      <c r="U376" s="441"/>
      <c r="V376" s="441"/>
      <c r="W376" s="441"/>
      <c r="X376" s="441"/>
      <c r="Y376" s="441"/>
      <c r="Z376" s="441"/>
      <c r="AA376" s="441"/>
      <c r="AB376" s="441"/>
      <c r="AC376" s="441"/>
      <c r="AD376" s="441"/>
    </row>
    <row r="377" spans="1:30" ht="12.75" customHeight="1" x14ac:dyDescent="0.2">
      <c r="A377" s="441"/>
      <c r="B377" s="441"/>
      <c r="C377" s="441"/>
      <c r="D377" s="441"/>
      <c r="E377" s="441"/>
      <c r="F377" s="441"/>
      <c r="G377" s="441"/>
      <c r="H377" s="441"/>
      <c r="I377" s="441"/>
      <c r="J377" s="441"/>
      <c r="K377" s="441"/>
      <c r="L377" s="441"/>
      <c r="M377" s="441"/>
      <c r="N377" s="441"/>
      <c r="O377" s="441"/>
      <c r="P377" s="441"/>
      <c r="Q377" s="441"/>
      <c r="R377" s="441"/>
      <c r="S377" s="441"/>
      <c r="T377" s="441"/>
      <c r="U377" s="441"/>
      <c r="V377" s="441"/>
      <c r="W377" s="441"/>
      <c r="X377" s="441"/>
      <c r="Y377" s="441"/>
      <c r="Z377" s="441"/>
      <c r="AA377" s="441"/>
      <c r="AB377" s="441"/>
      <c r="AC377" s="441"/>
      <c r="AD377" s="441"/>
    </row>
    <row r="378" spans="1:30" ht="12.75" customHeight="1" x14ac:dyDescent="0.2">
      <c r="A378" s="441"/>
      <c r="B378" s="441"/>
      <c r="C378" s="441"/>
      <c r="D378" s="441"/>
      <c r="E378" s="441"/>
      <c r="F378" s="441"/>
      <c r="G378" s="441"/>
      <c r="H378" s="441"/>
      <c r="I378" s="441"/>
      <c r="J378" s="441"/>
      <c r="K378" s="441"/>
      <c r="L378" s="441"/>
      <c r="M378" s="441"/>
      <c r="N378" s="441"/>
      <c r="O378" s="441"/>
      <c r="P378" s="441"/>
      <c r="Q378" s="441"/>
      <c r="R378" s="441"/>
      <c r="S378" s="441"/>
      <c r="T378" s="441"/>
      <c r="U378" s="441"/>
      <c r="V378" s="441"/>
      <c r="W378" s="441"/>
      <c r="X378" s="441"/>
      <c r="Y378" s="441"/>
      <c r="Z378" s="441"/>
      <c r="AA378" s="441"/>
      <c r="AB378" s="441"/>
      <c r="AC378" s="441"/>
      <c r="AD378" s="441"/>
    </row>
    <row r="379" spans="1:30" ht="12.75" customHeight="1" x14ac:dyDescent="0.2">
      <c r="A379" s="441"/>
      <c r="B379" s="441"/>
      <c r="C379" s="441"/>
      <c r="D379" s="441"/>
      <c r="E379" s="441"/>
      <c r="F379" s="441"/>
      <c r="G379" s="441"/>
      <c r="H379" s="441"/>
      <c r="I379" s="441"/>
      <c r="J379" s="441"/>
      <c r="K379" s="441"/>
      <c r="L379" s="441"/>
      <c r="M379" s="441"/>
      <c r="N379" s="441"/>
      <c r="O379" s="441"/>
      <c r="P379" s="441"/>
      <c r="Q379" s="441"/>
      <c r="R379" s="441"/>
      <c r="S379" s="441"/>
      <c r="T379" s="441"/>
      <c r="U379" s="441"/>
      <c r="V379" s="441"/>
      <c r="W379" s="441"/>
      <c r="X379" s="441"/>
      <c r="Y379" s="441"/>
      <c r="Z379" s="441"/>
      <c r="AA379" s="441"/>
      <c r="AB379" s="441"/>
      <c r="AC379" s="441"/>
      <c r="AD379" s="441"/>
    </row>
    <row r="380" spans="1:30" ht="12.75" customHeight="1" x14ac:dyDescent="0.2">
      <c r="A380" s="441"/>
      <c r="B380" s="441"/>
      <c r="C380" s="441"/>
      <c r="D380" s="441"/>
      <c r="E380" s="441"/>
      <c r="F380" s="441"/>
      <c r="G380" s="441"/>
      <c r="H380" s="441"/>
      <c r="I380" s="441"/>
      <c r="J380" s="441"/>
      <c r="K380" s="441"/>
      <c r="L380" s="441"/>
      <c r="M380" s="441"/>
      <c r="N380" s="441"/>
      <c r="O380" s="441"/>
      <c r="P380" s="441"/>
      <c r="Q380" s="441"/>
      <c r="R380" s="441"/>
      <c r="S380" s="441"/>
      <c r="T380" s="441"/>
      <c r="U380" s="441"/>
      <c r="V380" s="441"/>
      <c r="W380" s="441"/>
      <c r="X380" s="441"/>
      <c r="Y380" s="441"/>
      <c r="Z380" s="441"/>
      <c r="AA380" s="441"/>
      <c r="AB380" s="441"/>
      <c r="AC380" s="441"/>
      <c r="AD380" s="441"/>
    </row>
    <row r="381" spans="1:30" ht="12.75" customHeight="1" x14ac:dyDescent="0.2">
      <c r="A381" s="441"/>
      <c r="B381" s="441"/>
      <c r="C381" s="441"/>
      <c r="D381" s="441"/>
      <c r="E381" s="441"/>
      <c r="F381" s="441"/>
      <c r="G381" s="441"/>
      <c r="H381" s="441"/>
      <c r="I381" s="441"/>
      <c r="J381" s="441"/>
      <c r="K381" s="441"/>
      <c r="L381" s="441"/>
      <c r="M381" s="441"/>
      <c r="N381" s="441"/>
      <c r="O381" s="441"/>
      <c r="P381" s="441"/>
      <c r="Q381" s="441"/>
      <c r="R381" s="441"/>
      <c r="S381" s="441"/>
      <c r="T381" s="441"/>
      <c r="U381" s="441"/>
      <c r="V381" s="441"/>
      <c r="W381" s="441"/>
      <c r="X381" s="441"/>
      <c r="Y381" s="441"/>
      <c r="Z381" s="441"/>
      <c r="AA381" s="441"/>
      <c r="AB381" s="441"/>
      <c r="AC381" s="441"/>
      <c r="AD381" s="441"/>
    </row>
    <row r="382" spans="1:30" ht="12.75" customHeight="1" x14ac:dyDescent="0.2">
      <c r="A382" s="441"/>
      <c r="B382" s="441"/>
      <c r="C382" s="441"/>
      <c r="D382" s="441"/>
      <c r="E382" s="441"/>
      <c r="F382" s="441"/>
      <c r="G382" s="441"/>
      <c r="H382" s="441"/>
      <c r="I382" s="441"/>
      <c r="J382" s="441"/>
      <c r="K382" s="441"/>
      <c r="L382" s="441"/>
      <c r="M382" s="441"/>
      <c r="N382" s="441"/>
      <c r="O382" s="441"/>
      <c r="P382" s="441"/>
      <c r="Q382" s="441"/>
      <c r="R382" s="441"/>
      <c r="S382" s="441"/>
      <c r="T382" s="441"/>
      <c r="U382" s="441"/>
      <c r="V382" s="441"/>
      <c r="W382" s="441"/>
      <c r="X382" s="441"/>
      <c r="Y382" s="441"/>
      <c r="Z382" s="441"/>
      <c r="AA382" s="441"/>
      <c r="AB382" s="441"/>
      <c r="AC382" s="441"/>
      <c r="AD382" s="441"/>
    </row>
    <row r="383" spans="1:30" ht="12.75" customHeight="1" x14ac:dyDescent="0.2">
      <c r="A383" s="441"/>
      <c r="B383" s="441"/>
      <c r="C383" s="441"/>
      <c r="D383" s="441"/>
      <c r="E383" s="441"/>
      <c r="F383" s="441"/>
      <c r="G383" s="441"/>
      <c r="H383" s="441"/>
      <c r="I383" s="441"/>
      <c r="J383" s="441"/>
      <c r="K383" s="441"/>
      <c r="L383" s="441"/>
      <c r="M383" s="441"/>
      <c r="N383" s="441"/>
      <c r="O383" s="441"/>
      <c r="P383" s="441"/>
      <c r="Q383" s="441"/>
      <c r="R383" s="441"/>
      <c r="S383" s="441"/>
      <c r="T383" s="441"/>
      <c r="U383" s="441"/>
      <c r="V383" s="441"/>
      <c r="W383" s="441"/>
      <c r="X383" s="441"/>
      <c r="Y383" s="441"/>
      <c r="Z383" s="441"/>
      <c r="AA383" s="441"/>
      <c r="AB383" s="441"/>
      <c r="AC383" s="441"/>
      <c r="AD383" s="441"/>
    </row>
    <row r="384" spans="1:30" ht="12.75" customHeight="1" x14ac:dyDescent="0.2">
      <c r="A384" s="441"/>
      <c r="B384" s="441"/>
      <c r="C384" s="441"/>
      <c r="D384" s="441"/>
      <c r="E384" s="441"/>
      <c r="F384" s="441"/>
      <c r="G384" s="441"/>
      <c r="H384" s="441"/>
      <c r="I384" s="441"/>
      <c r="J384" s="441"/>
      <c r="K384" s="441"/>
      <c r="L384" s="441"/>
      <c r="M384" s="441"/>
      <c r="N384" s="441"/>
      <c r="O384" s="441"/>
      <c r="P384" s="441"/>
      <c r="Q384" s="441"/>
      <c r="R384" s="441"/>
      <c r="S384" s="441"/>
      <c r="T384" s="441"/>
      <c r="U384" s="441"/>
      <c r="V384" s="441"/>
      <c r="W384" s="441"/>
      <c r="X384" s="441"/>
      <c r="Y384" s="441"/>
      <c r="Z384" s="441"/>
      <c r="AA384" s="441"/>
      <c r="AB384" s="441"/>
      <c r="AC384" s="441"/>
      <c r="AD384" s="441"/>
    </row>
    <row r="385" spans="1:30" ht="12.75" customHeight="1" x14ac:dyDescent="0.2">
      <c r="A385" s="441"/>
      <c r="B385" s="441"/>
      <c r="C385" s="441"/>
      <c r="D385" s="441"/>
      <c r="E385" s="441"/>
      <c r="F385" s="441"/>
      <c r="G385" s="441"/>
      <c r="H385" s="441"/>
      <c r="I385" s="441"/>
      <c r="J385" s="441"/>
      <c r="K385" s="441"/>
      <c r="L385" s="441"/>
      <c r="M385" s="441"/>
      <c r="N385" s="441"/>
      <c r="O385" s="441"/>
      <c r="P385" s="441"/>
      <c r="Q385" s="441"/>
      <c r="R385" s="441"/>
      <c r="S385" s="441"/>
      <c r="T385" s="441"/>
      <c r="U385" s="441"/>
      <c r="V385" s="441"/>
      <c r="W385" s="441"/>
      <c r="X385" s="441"/>
      <c r="Y385" s="441"/>
      <c r="Z385" s="441"/>
      <c r="AA385" s="441"/>
      <c r="AB385" s="441"/>
      <c r="AC385" s="441"/>
      <c r="AD385" s="441"/>
    </row>
    <row r="386" spans="1:30" ht="12.75" customHeight="1" x14ac:dyDescent="0.2">
      <c r="A386" s="441"/>
      <c r="B386" s="441"/>
      <c r="C386" s="441"/>
      <c r="D386" s="441"/>
      <c r="E386" s="441"/>
      <c r="F386" s="441"/>
      <c r="G386" s="441"/>
      <c r="H386" s="441"/>
      <c r="I386" s="441"/>
      <c r="J386" s="441"/>
      <c r="K386" s="441"/>
      <c r="L386" s="441"/>
      <c r="M386" s="441"/>
      <c r="N386" s="441"/>
      <c r="O386" s="441"/>
      <c r="P386" s="441"/>
      <c r="Q386" s="441"/>
      <c r="R386" s="441"/>
      <c r="S386" s="441"/>
      <c r="T386" s="441"/>
      <c r="U386" s="441"/>
      <c r="V386" s="441"/>
      <c r="W386" s="441"/>
      <c r="X386" s="441"/>
      <c r="Y386" s="441"/>
      <c r="Z386" s="441"/>
      <c r="AA386" s="441"/>
      <c r="AB386" s="441"/>
      <c r="AC386" s="441"/>
      <c r="AD386" s="441"/>
    </row>
    <row r="387" spans="1:30" ht="12.75" customHeight="1" x14ac:dyDescent="0.2">
      <c r="A387" s="441"/>
      <c r="B387" s="441"/>
      <c r="C387" s="441"/>
      <c r="D387" s="441"/>
      <c r="E387" s="441"/>
      <c r="F387" s="441"/>
      <c r="G387" s="441"/>
      <c r="H387" s="441"/>
      <c r="I387" s="441"/>
      <c r="J387" s="441"/>
      <c r="K387" s="441"/>
      <c r="L387" s="441"/>
      <c r="M387" s="441"/>
      <c r="N387" s="441"/>
      <c r="O387" s="441"/>
      <c r="P387" s="441"/>
      <c r="Q387" s="441"/>
      <c r="R387" s="441"/>
      <c r="S387" s="441"/>
      <c r="T387" s="441"/>
      <c r="U387" s="441"/>
      <c r="V387" s="441"/>
      <c r="W387" s="441"/>
      <c r="X387" s="441"/>
      <c r="Y387" s="441"/>
      <c r="Z387" s="441"/>
      <c r="AA387" s="441"/>
      <c r="AB387" s="441"/>
      <c r="AC387" s="441"/>
      <c r="AD387" s="441"/>
    </row>
    <row r="388" spans="1:30" ht="12.75" customHeight="1" x14ac:dyDescent="0.2">
      <c r="A388" s="441"/>
      <c r="B388" s="441"/>
      <c r="C388" s="441"/>
      <c r="D388" s="441"/>
      <c r="E388" s="441"/>
      <c r="F388" s="441"/>
      <c r="G388" s="441"/>
      <c r="H388" s="441"/>
      <c r="I388" s="441"/>
      <c r="J388" s="441"/>
      <c r="K388" s="441"/>
      <c r="L388" s="441"/>
      <c r="M388" s="441"/>
      <c r="N388" s="441"/>
      <c r="O388" s="441"/>
      <c r="P388" s="441"/>
      <c r="Q388" s="441"/>
      <c r="R388" s="441"/>
      <c r="S388" s="441"/>
      <c r="T388" s="441"/>
      <c r="U388" s="441"/>
      <c r="V388" s="441"/>
      <c r="W388" s="441"/>
      <c r="X388" s="441"/>
      <c r="Y388" s="441"/>
      <c r="Z388" s="441"/>
      <c r="AA388" s="441"/>
      <c r="AB388" s="441"/>
      <c r="AC388" s="441"/>
      <c r="AD388" s="441"/>
    </row>
    <row r="389" spans="1:30" ht="12.75" customHeight="1" x14ac:dyDescent="0.2">
      <c r="A389" s="441"/>
      <c r="B389" s="441"/>
      <c r="C389" s="441"/>
      <c r="D389" s="441"/>
      <c r="E389" s="441"/>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row>
    <row r="390" spans="1:30" ht="12.75" customHeight="1" x14ac:dyDescent="0.2">
      <c r="A390" s="441"/>
      <c r="B390" s="441"/>
      <c r="C390" s="441"/>
      <c r="D390" s="441"/>
      <c r="E390" s="441"/>
      <c r="F390" s="441"/>
      <c r="G390" s="441"/>
      <c r="H390" s="441"/>
      <c r="I390" s="441"/>
      <c r="J390" s="441"/>
      <c r="K390" s="441"/>
      <c r="L390" s="441"/>
      <c r="M390" s="441"/>
      <c r="N390" s="441"/>
      <c r="O390" s="441"/>
      <c r="P390" s="441"/>
      <c r="Q390" s="441"/>
      <c r="R390" s="441"/>
      <c r="S390" s="441"/>
      <c r="T390" s="441"/>
      <c r="U390" s="441"/>
      <c r="V390" s="441"/>
      <c r="W390" s="441"/>
      <c r="X390" s="441"/>
      <c r="Y390" s="441"/>
      <c r="Z390" s="441"/>
      <c r="AA390" s="441"/>
      <c r="AB390" s="441"/>
      <c r="AC390" s="441"/>
      <c r="AD390" s="441"/>
    </row>
    <row r="391" spans="1:30" ht="12.75" customHeight="1" x14ac:dyDescent="0.2">
      <c r="A391" s="441"/>
      <c r="B391" s="441"/>
      <c r="C391" s="441"/>
      <c r="D391" s="441"/>
      <c r="E391" s="441"/>
      <c r="F391" s="441"/>
      <c r="G391" s="441"/>
      <c r="H391" s="441"/>
      <c r="I391" s="441"/>
      <c r="J391" s="441"/>
      <c r="K391" s="441"/>
      <c r="L391" s="441"/>
      <c r="M391" s="441"/>
      <c r="N391" s="441"/>
      <c r="O391" s="441"/>
      <c r="P391" s="441"/>
      <c r="Q391" s="441"/>
      <c r="R391" s="441"/>
      <c r="S391" s="441"/>
      <c r="T391" s="441"/>
      <c r="U391" s="441"/>
      <c r="V391" s="441"/>
      <c r="W391" s="441"/>
      <c r="X391" s="441"/>
      <c r="Y391" s="441"/>
      <c r="Z391" s="441"/>
      <c r="AA391" s="441"/>
      <c r="AB391" s="441"/>
      <c r="AC391" s="441"/>
      <c r="AD391" s="441"/>
    </row>
    <row r="392" spans="1:30" ht="12.75" customHeight="1" x14ac:dyDescent="0.2">
      <c r="A392" s="441"/>
      <c r="B392" s="441"/>
      <c r="C392" s="441"/>
      <c r="D392" s="441"/>
      <c r="E392" s="441"/>
      <c r="F392" s="441"/>
      <c r="G392" s="441"/>
      <c r="H392" s="441"/>
      <c r="I392" s="441"/>
      <c r="J392" s="441"/>
      <c r="K392" s="441"/>
      <c r="L392" s="441"/>
      <c r="M392" s="441"/>
      <c r="N392" s="441"/>
      <c r="O392" s="441"/>
      <c r="P392" s="441"/>
      <c r="Q392" s="441"/>
      <c r="R392" s="441"/>
      <c r="S392" s="441"/>
      <c r="T392" s="441"/>
      <c r="U392" s="441"/>
      <c r="V392" s="441"/>
      <c r="W392" s="441"/>
      <c r="X392" s="441"/>
      <c r="Y392" s="441"/>
      <c r="Z392" s="441"/>
      <c r="AA392" s="441"/>
      <c r="AB392" s="441"/>
      <c r="AC392" s="441"/>
      <c r="AD392" s="441"/>
    </row>
    <row r="393" spans="1:30" ht="12.75" customHeight="1" x14ac:dyDescent="0.2">
      <c r="A393" s="441"/>
      <c r="B393" s="441"/>
      <c r="C393" s="441"/>
      <c r="D393" s="441"/>
      <c r="E393" s="441"/>
      <c r="F393" s="441"/>
      <c r="G393" s="441"/>
      <c r="H393" s="441"/>
      <c r="I393" s="441"/>
      <c r="J393" s="441"/>
      <c r="K393" s="441"/>
      <c r="L393" s="441"/>
      <c r="M393" s="441"/>
      <c r="N393" s="441"/>
      <c r="O393" s="441"/>
      <c r="P393" s="441"/>
      <c r="Q393" s="441"/>
      <c r="R393" s="441"/>
      <c r="S393" s="441"/>
      <c r="T393" s="441"/>
      <c r="U393" s="441"/>
      <c r="V393" s="441"/>
      <c r="W393" s="441"/>
      <c r="X393" s="441"/>
      <c r="Y393" s="441"/>
      <c r="Z393" s="441"/>
      <c r="AA393" s="441"/>
      <c r="AB393" s="441"/>
      <c r="AC393" s="441"/>
      <c r="AD393" s="441"/>
    </row>
    <row r="394" spans="1:30" ht="12.75" customHeight="1" x14ac:dyDescent="0.2">
      <c r="A394" s="441"/>
      <c r="B394" s="441"/>
      <c r="C394" s="441"/>
      <c r="D394" s="441"/>
      <c r="E394" s="441"/>
      <c r="F394" s="441"/>
      <c r="G394" s="441"/>
      <c r="H394" s="441"/>
      <c r="I394" s="441"/>
      <c r="J394" s="441"/>
      <c r="K394" s="441"/>
      <c r="L394" s="441"/>
      <c r="M394" s="441"/>
      <c r="N394" s="441"/>
      <c r="O394" s="441"/>
      <c r="P394" s="441"/>
      <c r="Q394" s="441"/>
      <c r="R394" s="441"/>
      <c r="S394" s="441"/>
      <c r="T394" s="441"/>
      <c r="U394" s="441"/>
      <c r="V394" s="441"/>
      <c r="W394" s="441"/>
      <c r="X394" s="441"/>
      <c r="Y394" s="441"/>
      <c r="Z394" s="441"/>
      <c r="AA394" s="441"/>
      <c r="AB394" s="441"/>
      <c r="AC394" s="441"/>
      <c r="AD394" s="441"/>
    </row>
    <row r="395" spans="1:30" ht="12.75" customHeight="1" x14ac:dyDescent="0.2">
      <c r="A395" s="441"/>
      <c r="B395" s="441"/>
      <c r="C395" s="441"/>
      <c r="D395" s="441"/>
      <c r="E395" s="441"/>
      <c r="F395" s="441"/>
      <c r="G395" s="441"/>
      <c r="H395" s="441"/>
      <c r="I395" s="441"/>
      <c r="J395" s="441"/>
      <c r="K395" s="441"/>
      <c r="L395" s="441"/>
      <c r="M395" s="441"/>
      <c r="N395" s="441"/>
      <c r="O395" s="441"/>
      <c r="P395" s="441"/>
      <c r="Q395" s="441"/>
      <c r="R395" s="441"/>
      <c r="S395" s="441"/>
      <c r="T395" s="441"/>
      <c r="U395" s="441"/>
      <c r="V395" s="441"/>
      <c r="W395" s="441"/>
      <c r="X395" s="441"/>
      <c r="Y395" s="441"/>
      <c r="Z395" s="441"/>
      <c r="AA395" s="441"/>
      <c r="AB395" s="441"/>
      <c r="AC395" s="441"/>
      <c r="AD395" s="441"/>
    </row>
    <row r="396" spans="1:30" ht="12.75" customHeight="1" x14ac:dyDescent="0.2">
      <c r="A396" s="441"/>
      <c r="B396" s="441"/>
      <c r="C396" s="441"/>
      <c r="D396" s="441"/>
      <c r="E396" s="441"/>
      <c r="F396" s="441"/>
      <c r="G396" s="441"/>
      <c r="H396" s="441"/>
      <c r="I396" s="441"/>
      <c r="J396" s="441"/>
      <c r="K396" s="441"/>
      <c r="L396" s="441"/>
      <c r="M396" s="441"/>
      <c r="N396" s="441"/>
      <c r="O396" s="441"/>
      <c r="P396" s="441"/>
      <c r="Q396" s="441"/>
      <c r="R396" s="441"/>
      <c r="S396" s="441"/>
      <c r="T396" s="441"/>
      <c r="U396" s="441"/>
      <c r="V396" s="441"/>
      <c r="W396" s="441"/>
      <c r="X396" s="441"/>
      <c r="Y396" s="441"/>
      <c r="Z396" s="441"/>
      <c r="AA396" s="441"/>
      <c r="AB396" s="441"/>
      <c r="AC396" s="441"/>
      <c r="AD396" s="441"/>
    </row>
    <row r="397" spans="1:30" ht="12.75" customHeight="1" x14ac:dyDescent="0.2">
      <c r="A397" s="441"/>
      <c r="B397" s="441"/>
      <c r="C397" s="441"/>
      <c r="D397" s="441"/>
      <c r="E397" s="441"/>
      <c r="F397" s="441"/>
      <c r="G397" s="441"/>
      <c r="H397" s="441"/>
      <c r="I397" s="441"/>
      <c r="J397" s="441"/>
      <c r="K397" s="441"/>
      <c r="L397" s="441"/>
      <c r="M397" s="441"/>
      <c r="N397" s="441"/>
      <c r="O397" s="441"/>
      <c r="P397" s="441"/>
      <c r="Q397" s="441"/>
      <c r="R397" s="441"/>
      <c r="S397" s="441"/>
      <c r="T397" s="441"/>
      <c r="U397" s="441"/>
      <c r="V397" s="441"/>
      <c r="W397" s="441"/>
      <c r="X397" s="441"/>
      <c r="Y397" s="441"/>
      <c r="Z397" s="441"/>
      <c r="AA397" s="441"/>
      <c r="AB397" s="441"/>
      <c r="AC397" s="441"/>
      <c r="AD397" s="441"/>
    </row>
    <row r="398" spans="1:30" ht="12.75" customHeight="1" x14ac:dyDescent="0.2">
      <c r="A398" s="441"/>
      <c r="B398" s="441"/>
      <c r="C398" s="441"/>
      <c r="D398" s="441"/>
      <c r="E398" s="441"/>
      <c r="F398" s="441"/>
      <c r="G398" s="441"/>
      <c r="H398" s="441"/>
      <c r="I398" s="441"/>
      <c r="J398" s="441"/>
      <c r="K398" s="441"/>
      <c r="L398" s="441"/>
      <c r="M398" s="441"/>
      <c r="N398" s="441"/>
      <c r="O398" s="441"/>
      <c r="P398" s="441"/>
      <c r="Q398" s="441"/>
      <c r="R398" s="441"/>
      <c r="S398" s="441"/>
      <c r="T398" s="441"/>
      <c r="U398" s="441"/>
      <c r="V398" s="441"/>
      <c r="W398" s="441"/>
      <c r="X398" s="441"/>
      <c r="Y398" s="441"/>
      <c r="Z398" s="441"/>
      <c r="AA398" s="441"/>
      <c r="AB398" s="441"/>
      <c r="AC398" s="441"/>
      <c r="AD398" s="441"/>
    </row>
    <row r="399" spans="1:30" ht="12.75" customHeight="1" x14ac:dyDescent="0.2">
      <c r="A399" s="441"/>
      <c r="B399" s="441"/>
      <c r="C399" s="441"/>
      <c r="D399" s="441"/>
      <c r="E399" s="441"/>
      <c r="F399" s="441"/>
      <c r="G399" s="441"/>
      <c r="H399" s="441"/>
      <c r="I399" s="441"/>
      <c r="J399" s="441"/>
      <c r="K399" s="441"/>
      <c r="L399" s="441"/>
      <c r="M399" s="441"/>
      <c r="N399" s="441"/>
      <c r="O399" s="441"/>
      <c r="P399" s="441"/>
      <c r="Q399" s="441"/>
      <c r="R399" s="441"/>
      <c r="S399" s="441"/>
      <c r="T399" s="441"/>
      <c r="U399" s="441"/>
      <c r="V399" s="441"/>
      <c r="W399" s="441"/>
      <c r="X399" s="441"/>
      <c r="Y399" s="441"/>
      <c r="Z399" s="441"/>
      <c r="AA399" s="441"/>
      <c r="AB399" s="441"/>
      <c r="AC399" s="441"/>
      <c r="AD399" s="441"/>
    </row>
    <row r="400" spans="1:30" ht="12.75" customHeight="1" x14ac:dyDescent="0.2">
      <c r="A400" s="441"/>
      <c r="B400" s="441"/>
      <c r="C400" s="441"/>
      <c r="D400" s="441"/>
      <c r="E400" s="441"/>
      <c r="F400" s="441"/>
      <c r="G400" s="441"/>
      <c r="H400" s="441"/>
      <c r="I400" s="441"/>
      <c r="J400" s="441"/>
      <c r="K400" s="441"/>
      <c r="L400" s="441"/>
      <c r="M400" s="441"/>
      <c r="N400" s="441"/>
      <c r="O400" s="441"/>
      <c r="P400" s="441"/>
      <c r="Q400" s="441"/>
      <c r="R400" s="441"/>
      <c r="S400" s="441"/>
      <c r="T400" s="441"/>
      <c r="U400" s="441"/>
      <c r="V400" s="441"/>
      <c r="W400" s="441"/>
      <c r="X400" s="441"/>
      <c r="Y400" s="441"/>
      <c r="Z400" s="441"/>
      <c r="AA400" s="441"/>
      <c r="AB400" s="441"/>
      <c r="AC400" s="441"/>
      <c r="AD400" s="441"/>
    </row>
    <row r="401" spans="1:30" ht="12.75" customHeight="1" x14ac:dyDescent="0.2">
      <c r="A401" s="441"/>
      <c r="B401" s="441"/>
      <c r="C401" s="441"/>
      <c r="D401" s="441"/>
      <c r="E401" s="441"/>
      <c r="F401" s="441"/>
      <c r="G401" s="441"/>
      <c r="H401" s="441"/>
      <c r="I401" s="441"/>
      <c r="J401" s="441"/>
      <c r="K401" s="441"/>
      <c r="L401" s="441"/>
      <c r="M401" s="441"/>
      <c r="N401" s="441"/>
      <c r="O401" s="441"/>
      <c r="P401" s="441"/>
      <c r="Q401" s="441"/>
      <c r="R401" s="441"/>
      <c r="S401" s="441"/>
      <c r="T401" s="441"/>
      <c r="U401" s="441"/>
      <c r="V401" s="441"/>
      <c r="W401" s="441"/>
      <c r="X401" s="441"/>
      <c r="Y401" s="441"/>
      <c r="Z401" s="441"/>
      <c r="AA401" s="441"/>
      <c r="AB401" s="441"/>
      <c r="AC401" s="441"/>
      <c r="AD401" s="441"/>
    </row>
    <row r="402" spans="1:30" ht="12.75" customHeight="1" x14ac:dyDescent="0.2">
      <c r="A402" s="441"/>
      <c r="B402" s="441"/>
      <c r="C402" s="441"/>
      <c r="D402" s="441"/>
      <c r="E402" s="441"/>
      <c r="F402" s="441"/>
      <c r="G402" s="441"/>
      <c r="H402" s="441"/>
      <c r="I402" s="441"/>
      <c r="J402" s="441"/>
      <c r="K402" s="441"/>
      <c r="L402" s="441"/>
      <c r="M402" s="441"/>
      <c r="N402" s="441"/>
      <c r="O402" s="441"/>
      <c r="P402" s="441"/>
      <c r="Q402" s="441"/>
      <c r="R402" s="441"/>
      <c r="S402" s="441"/>
      <c r="T402" s="441"/>
      <c r="U402" s="441"/>
      <c r="V402" s="441"/>
      <c r="W402" s="441"/>
      <c r="X402" s="441"/>
      <c r="Y402" s="441"/>
      <c r="Z402" s="441"/>
      <c r="AA402" s="441"/>
      <c r="AB402" s="441"/>
      <c r="AC402" s="441"/>
      <c r="AD402" s="441"/>
    </row>
    <row r="403" spans="1:30" ht="12.75" customHeight="1" x14ac:dyDescent="0.2">
      <c r="A403" s="441"/>
      <c r="B403" s="441"/>
      <c r="C403" s="441"/>
      <c r="D403" s="441"/>
      <c r="E403" s="441"/>
      <c r="F403" s="441"/>
      <c r="G403" s="441"/>
      <c r="H403" s="441"/>
      <c r="I403" s="441"/>
      <c r="J403" s="441"/>
      <c r="K403" s="441"/>
      <c r="L403" s="441"/>
      <c r="M403" s="441"/>
      <c r="N403" s="441"/>
      <c r="O403" s="441"/>
      <c r="P403" s="441"/>
      <c r="Q403" s="441"/>
      <c r="R403" s="441"/>
      <c r="S403" s="441"/>
      <c r="T403" s="441"/>
      <c r="U403" s="441"/>
      <c r="V403" s="441"/>
      <c r="W403" s="441"/>
      <c r="X403" s="441"/>
      <c r="Y403" s="441"/>
      <c r="Z403" s="441"/>
      <c r="AA403" s="441"/>
      <c r="AB403" s="441"/>
      <c r="AC403" s="441"/>
      <c r="AD403" s="441"/>
    </row>
    <row r="404" spans="1:30" ht="12.75" customHeight="1" x14ac:dyDescent="0.2">
      <c r="A404" s="441"/>
      <c r="B404" s="441"/>
      <c r="C404" s="441"/>
      <c r="D404" s="441"/>
      <c r="E404" s="441"/>
      <c r="F404" s="441"/>
      <c r="G404" s="441"/>
      <c r="H404" s="441"/>
      <c r="I404" s="441"/>
      <c r="J404" s="441"/>
      <c r="K404" s="441"/>
      <c r="L404" s="441"/>
      <c r="M404" s="441"/>
      <c r="N404" s="441"/>
      <c r="O404" s="441"/>
      <c r="P404" s="441"/>
      <c r="Q404" s="441"/>
      <c r="R404" s="441"/>
      <c r="S404" s="441"/>
      <c r="T404" s="441"/>
      <c r="U404" s="441"/>
      <c r="V404" s="441"/>
      <c r="W404" s="441"/>
      <c r="X404" s="441"/>
      <c r="Y404" s="441"/>
      <c r="Z404" s="441"/>
      <c r="AA404" s="441"/>
      <c r="AB404" s="441"/>
      <c r="AC404" s="441"/>
      <c r="AD404" s="441"/>
    </row>
    <row r="405" spans="1:30" ht="12.75" customHeight="1" x14ac:dyDescent="0.2">
      <c r="A405" s="441"/>
      <c r="B405" s="441"/>
      <c r="C405" s="441"/>
      <c r="D405" s="441"/>
      <c r="E405" s="441"/>
      <c r="F405" s="441"/>
      <c r="G405" s="441"/>
      <c r="H405" s="441"/>
      <c r="I405" s="441"/>
      <c r="J405" s="441"/>
      <c r="K405" s="441"/>
      <c r="L405" s="441"/>
      <c r="M405" s="441"/>
      <c r="N405" s="441"/>
      <c r="O405" s="441"/>
      <c r="P405" s="441"/>
      <c r="Q405" s="441"/>
      <c r="R405" s="441"/>
      <c r="S405" s="441"/>
      <c r="T405" s="441"/>
      <c r="U405" s="441"/>
      <c r="V405" s="441"/>
      <c r="W405" s="441"/>
      <c r="X405" s="441"/>
      <c r="Y405" s="441"/>
      <c r="Z405" s="441"/>
      <c r="AA405" s="441"/>
      <c r="AB405" s="441"/>
      <c r="AC405" s="441"/>
      <c r="AD405" s="441"/>
    </row>
    <row r="406" spans="1:30" ht="12.75" customHeight="1" x14ac:dyDescent="0.2">
      <c r="A406" s="441"/>
      <c r="B406" s="441"/>
      <c r="C406" s="441"/>
      <c r="D406" s="441"/>
      <c r="E406" s="441"/>
      <c r="F406" s="441"/>
      <c r="G406" s="441"/>
      <c r="H406" s="441"/>
      <c r="I406" s="441"/>
      <c r="J406" s="441"/>
      <c r="K406" s="441"/>
      <c r="L406" s="441"/>
      <c r="M406" s="441"/>
      <c r="N406" s="441"/>
      <c r="O406" s="441"/>
      <c r="P406" s="441"/>
      <c r="Q406" s="441"/>
      <c r="R406" s="441"/>
      <c r="S406" s="441"/>
      <c r="T406" s="441"/>
      <c r="U406" s="441"/>
      <c r="V406" s="441"/>
      <c r="W406" s="441"/>
      <c r="X406" s="441"/>
      <c r="Y406" s="441"/>
      <c r="Z406" s="441"/>
      <c r="AA406" s="441"/>
      <c r="AB406" s="441"/>
      <c r="AC406" s="441"/>
      <c r="AD406" s="441"/>
    </row>
    <row r="407" spans="1:30" ht="12.75" customHeight="1" x14ac:dyDescent="0.2">
      <c r="A407" s="441"/>
      <c r="B407" s="441"/>
      <c r="C407" s="441"/>
      <c r="D407" s="441"/>
      <c r="E407" s="441"/>
      <c r="F407" s="441"/>
      <c r="G407" s="441"/>
      <c r="H407" s="441"/>
      <c r="I407" s="441"/>
      <c r="J407" s="441"/>
      <c r="K407" s="441"/>
      <c r="L407" s="441"/>
      <c r="M407" s="441"/>
      <c r="N407" s="441"/>
      <c r="O407" s="441"/>
      <c r="P407" s="441"/>
      <c r="Q407" s="441"/>
      <c r="R407" s="441"/>
      <c r="S407" s="441"/>
      <c r="T407" s="441"/>
      <c r="U407" s="441"/>
      <c r="V407" s="441"/>
      <c r="W407" s="441"/>
      <c r="X407" s="441"/>
      <c r="Y407" s="441"/>
      <c r="Z407" s="441"/>
      <c r="AA407" s="441"/>
      <c r="AB407" s="441"/>
      <c r="AC407" s="441"/>
      <c r="AD407" s="441"/>
    </row>
    <row r="408" spans="1:30" ht="12.75" customHeight="1" x14ac:dyDescent="0.2">
      <c r="A408" s="441"/>
      <c r="B408" s="441"/>
      <c r="C408" s="441"/>
      <c r="D408" s="441"/>
      <c r="E408" s="441"/>
      <c r="F408" s="441"/>
      <c r="G408" s="441"/>
      <c r="H408" s="441"/>
      <c r="I408" s="441"/>
      <c r="J408" s="441"/>
      <c r="K408" s="441"/>
      <c r="L408" s="441"/>
      <c r="M408" s="441"/>
      <c r="N408" s="441"/>
      <c r="O408" s="441"/>
      <c r="P408" s="441"/>
      <c r="Q408" s="441"/>
      <c r="R408" s="441"/>
      <c r="S408" s="441"/>
      <c r="T408" s="441"/>
      <c r="U408" s="441"/>
      <c r="V408" s="441"/>
      <c r="W408" s="441"/>
      <c r="X408" s="441"/>
      <c r="Y408" s="441"/>
      <c r="Z408" s="441"/>
      <c r="AA408" s="441"/>
      <c r="AB408" s="441"/>
      <c r="AC408" s="441"/>
      <c r="AD408" s="441"/>
    </row>
    <row r="409" spans="1:30" ht="12.75" customHeight="1" x14ac:dyDescent="0.2">
      <c r="A409" s="441"/>
      <c r="B409" s="441"/>
      <c r="C409" s="441"/>
      <c r="D409" s="441"/>
      <c r="E409" s="441"/>
      <c r="F409" s="441"/>
      <c r="G409" s="441"/>
      <c r="H409" s="441"/>
      <c r="I409" s="441"/>
      <c r="J409" s="441"/>
      <c r="K409" s="441"/>
      <c r="L409" s="441"/>
      <c r="M409" s="441"/>
      <c r="N409" s="441"/>
      <c r="O409" s="441"/>
      <c r="P409" s="441"/>
      <c r="Q409" s="441"/>
      <c r="R409" s="441"/>
      <c r="S409" s="441"/>
      <c r="T409" s="441"/>
      <c r="U409" s="441"/>
      <c r="V409" s="441"/>
      <c r="W409" s="441"/>
      <c r="X409" s="441"/>
      <c r="Y409" s="441"/>
      <c r="Z409" s="441"/>
      <c r="AA409" s="441"/>
      <c r="AB409" s="441"/>
      <c r="AC409" s="441"/>
      <c r="AD409" s="441"/>
    </row>
    <row r="410" spans="1:30" ht="12.75" customHeight="1" x14ac:dyDescent="0.2">
      <c r="A410" s="441"/>
      <c r="B410" s="441"/>
      <c r="C410" s="441"/>
      <c r="D410" s="441"/>
      <c r="E410" s="441"/>
      <c r="F410" s="441"/>
      <c r="G410" s="441"/>
      <c r="H410" s="441"/>
      <c r="I410" s="441"/>
      <c r="J410" s="441"/>
      <c r="K410" s="441"/>
      <c r="L410" s="441"/>
      <c r="M410" s="441"/>
      <c r="N410" s="441"/>
      <c r="O410" s="441"/>
      <c r="P410" s="441"/>
      <c r="Q410" s="441"/>
      <c r="R410" s="441"/>
      <c r="S410" s="441"/>
      <c r="T410" s="441"/>
      <c r="U410" s="441"/>
      <c r="V410" s="441"/>
      <c r="W410" s="441"/>
      <c r="X410" s="441"/>
      <c r="Y410" s="441"/>
      <c r="Z410" s="441"/>
      <c r="AA410" s="441"/>
      <c r="AB410" s="441"/>
      <c r="AC410" s="441"/>
      <c r="AD410" s="441"/>
    </row>
    <row r="411" spans="1:30" ht="12.75" customHeight="1" x14ac:dyDescent="0.2">
      <c r="A411" s="441"/>
      <c r="B411" s="441"/>
      <c r="C411" s="441"/>
      <c r="D411" s="441"/>
      <c r="E411" s="441"/>
      <c r="F411" s="441"/>
      <c r="G411" s="441"/>
      <c r="H411" s="441"/>
      <c r="I411" s="441"/>
      <c r="J411" s="441"/>
      <c r="K411" s="441"/>
      <c r="L411" s="441"/>
      <c r="M411" s="441"/>
      <c r="N411" s="441"/>
      <c r="O411" s="441"/>
      <c r="P411" s="441"/>
      <c r="Q411" s="441"/>
      <c r="R411" s="441"/>
      <c r="S411" s="441"/>
      <c r="T411" s="441"/>
      <c r="U411" s="441"/>
      <c r="V411" s="441"/>
      <c r="W411" s="441"/>
      <c r="X411" s="441"/>
      <c r="Y411" s="441"/>
      <c r="Z411" s="441"/>
      <c r="AA411" s="441"/>
      <c r="AB411" s="441"/>
      <c r="AC411" s="441"/>
      <c r="AD411" s="441"/>
    </row>
    <row r="412" spans="1:30" ht="12.75" customHeight="1" x14ac:dyDescent="0.2">
      <c r="A412" s="441"/>
      <c r="B412" s="441"/>
      <c r="C412" s="441"/>
      <c r="D412" s="441"/>
      <c r="E412" s="441"/>
      <c r="F412" s="441"/>
      <c r="G412" s="441"/>
      <c r="H412" s="441"/>
      <c r="I412" s="441"/>
      <c r="J412" s="441"/>
      <c r="K412" s="441"/>
      <c r="L412" s="441"/>
      <c r="M412" s="441"/>
      <c r="N412" s="441"/>
      <c r="O412" s="441"/>
      <c r="P412" s="441"/>
      <c r="Q412" s="441"/>
      <c r="R412" s="441"/>
      <c r="S412" s="441"/>
      <c r="T412" s="441"/>
      <c r="U412" s="441"/>
      <c r="V412" s="441"/>
      <c r="W412" s="441"/>
      <c r="X412" s="441"/>
      <c r="Y412" s="441"/>
      <c r="Z412" s="441"/>
      <c r="AA412" s="441"/>
      <c r="AB412" s="441"/>
      <c r="AC412" s="441"/>
      <c r="AD412" s="441"/>
    </row>
    <row r="413" spans="1:30" ht="12.75" customHeight="1" x14ac:dyDescent="0.2">
      <c r="A413" s="441"/>
      <c r="B413" s="441"/>
      <c r="C413" s="441"/>
      <c r="D413" s="441"/>
      <c r="E413" s="441"/>
      <c r="F413" s="441"/>
      <c r="G413" s="441"/>
      <c r="H413" s="441"/>
      <c r="I413" s="441"/>
      <c r="J413" s="441"/>
      <c r="K413" s="441"/>
      <c r="L413" s="441"/>
      <c r="M413" s="441"/>
      <c r="N413" s="441"/>
      <c r="O413" s="441"/>
      <c r="P413" s="441"/>
      <c r="Q413" s="441"/>
      <c r="R413" s="441"/>
      <c r="S413" s="441"/>
      <c r="T413" s="441"/>
      <c r="U413" s="441"/>
      <c r="V413" s="441"/>
      <c r="W413" s="441"/>
      <c r="X413" s="441"/>
      <c r="Y413" s="441"/>
      <c r="Z413" s="441"/>
      <c r="AA413" s="441"/>
      <c r="AB413" s="441"/>
      <c r="AC413" s="441"/>
      <c r="AD413" s="441"/>
    </row>
    <row r="414" spans="1:30" ht="12.75" customHeight="1" x14ac:dyDescent="0.2">
      <c r="A414" s="441"/>
      <c r="B414" s="441"/>
      <c r="C414" s="441"/>
      <c r="D414" s="441"/>
      <c r="E414" s="441"/>
      <c r="F414" s="441"/>
      <c r="G414" s="441"/>
      <c r="H414" s="441"/>
      <c r="I414" s="441"/>
      <c r="J414" s="441"/>
      <c r="K414" s="441"/>
      <c r="L414" s="441"/>
      <c r="M414" s="441"/>
      <c r="N414" s="441"/>
      <c r="O414" s="441"/>
      <c r="P414" s="441"/>
      <c r="Q414" s="441"/>
      <c r="R414" s="441"/>
      <c r="S414" s="441"/>
      <c r="T414" s="441"/>
      <c r="U414" s="441"/>
      <c r="V414" s="441"/>
      <c r="W414" s="441"/>
      <c r="X414" s="441"/>
      <c r="Y414" s="441"/>
      <c r="Z414" s="441"/>
      <c r="AA414" s="441"/>
      <c r="AB414" s="441"/>
      <c r="AC414" s="441"/>
      <c r="AD414" s="441"/>
    </row>
    <row r="415" spans="1:30" ht="12.75" customHeight="1" x14ac:dyDescent="0.2">
      <c r="A415" s="441"/>
      <c r="B415" s="441"/>
      <c r="C415" s="441"/>
      <c r="D415" s="441"/>
      <c r="E415" s="441"/>
      <c r="F415" s="441"/>
      <c r="G415" s="441"/>
      <c r="H415" s="441"/>
      <c r="I415" s="441"/>
      <c r="J415" s="441"/>
      <c r="K415" s="441"/>
      <c r="L415" s="441"/>
      <c r="M415" s="441"/>
      <c r="N415" s="441"/>
      <c r="O415" s="441"/>
      <c r="P415" s="441"/>
      <c r="Q415" s="441"/>
      <c r="R415" s="441"/>
      <c r="S415" s="441"/>
      <c r="T415" s="441"/>
      <c r="U415" s="441"/>
      <c r="V415" s="441"/>
      <c r="W415" s="441"/>
      <c r="X415" s="441"/>
      <c r="Y415" s="441"/>
      <c r="Z415" s="441"/>
      <c r="AA415" s="441"/>
      <c r="AB415" s="441"/>
      <c r="AC415" s="441"/>
      <c r="AD415" s="441"/>
    </row>
    <row r="416" spans="1:30" ht="12.75" customHeight="1" x14ac:dyDescent="0.2">
      <c r="A416" s="441"/>
      <c r="B416" s="441"/>
      <c r="C416" s="441"/>
      <c r="D416" s="441"/>
      <c r="E416" s="441"/>
      <c r="F416" s="441"/>
      <c r="G416" s="441"/>
      <c r="H416" s="441"/>
      <c r="I416" s="441"/>
      <c r="J416" s="441"/>
      <c r="K416" s="441"/>
      <c r="L416" s="441"/>
      <c r="M416" s="441"/>
      <c r="N416" s="441"/>
      <c r="O416" s="441"/>
      <c r="P416" s="441"/>
      <c r="Q416" s="441"/>
      <c r="R416" s="441"/>
      <c r="S416" s="441"/>
      <c r="T416" s="441"/>
      <c r="U416" s="441"/>
      <c r="V416" s="441"/>
      <c r="W416" s="441"/>
      <c r="X416" s="441"/>
      <c r="Y416" s="441"/>
      <c r="Z416" s="441"/>
      <c r="AA416" s="441"/>
      <c r="AB416" s="441"/>
      <c r="AC416" s="441"/>
      <c r="AD416" s="441"/>
    </row>
    <row r="417" spans="1:30" ht="12.75" customHeight="1" x14ac:dyDescent="0.2">
      <c r="A417" s="441"/>
      <c r="B417" s="441"/>
      <c r="C417" s="441"/>
      <c r="D417" s="441"/>
      <c r="E417" s="441"/>
      <c r="F417" s="441"/>
      <c r="G417" s="441"/>
      <c r="H417" s="441"/>
      <c r="I417" s="441"/>
      <c r="J417" s="441"/>
      <c r="K417" s="441"/>
      <c r="L417" s="441"/>
      <c r="M417" s="441"/>
      <c r="N417" s="441"/>
      <c r="O417" s="441"/>
      <c r="P417" s="441"/>
      <c r="Q417" s="441"/>
      <c r="R417" s="441"/>
      <c r="S417" s="441"/>
      <c r="T417" s="441"/>
      <c r="U417" s="441"/>
      <c r="V417" s="441"/>
      <c r="W417" s="441"/>
      <c r="X417" s="441"/>
      <c r="Y417" s="441"/>
      <c r="Z417" s="441"/>
      <c r="AA417" s="441"/>
      <c r="AB417" s="441"/>
      <c r="AC417" s="441"/>
      <c r="AD417" s="441"/>
    </row>
    <row r="418" spans="1:30" ht="12.75" customHeight="1" x14ac:dyDescent="0.2">
      <c r="A418" s="441"/>
      <c r="B418" s="441"/>
      <c r="C418" s="441"/>
      <c r="D418" s="441"/>
      <c r="E418" s="441"/>
      <c r="F418" s="441"/>
      <c r="G418" s="441"/>
      <c r="H418" s="441"/>
      <c r="I418" s="441"/>
      <c r="J418" s="441"/>
      <c r="K418" s="441"/>
      <c r="L418" s="441"/>
      <c r="M418" s="441"/>
      <c r="N418" s="441"/>
      <c r="O418" s="441"/>
      <c r="P418" s="441"/>
      <c r="Q418" s="441"/>
      <c r="R418" s="441"/>
      <c r="S418" s="441"/>
      <c r="T418" s="441"/>
      <c r="U418" s="441"/>
      <c r="V418" s="441"/>
      <c r="W418" s="441"/>
      <c r="X418" s="441"/>
      <c r="Y418" s="441"/>
      <c r="Z418" s="441"/>
      <c r="AA418" s="441"/>
      <c r="AB418" s="441"/>
      <c r="AC418" s="441"/>
      <c r="AD418" s="441"/>
    </row>
    <row r="419" spans="1:30" ht="12.75" customHeight="1" x14ac:dyDescent="0.2">
      <c r="A419" s="441"/>
      <c r="B419" s="441"/>
      <c r="C419" s="441"/>
      <c r="D419" s="441"/>
      <c r="E419" s="441"/>
      <c r="F419" s="441"/>
      <c r="G419" s="441"/>
      <c r="H419" s="441"/>
      <c r="I419" s="441"/>
      <c r="J419" s="441"/>
      <c r="K419" s="441"/>
      <c r="L419" s="441"/>
      <c r="M419" s="441"/>
      <c r="N419" s="441"/>
      <c r="O419" s="441"/>
      <c r="P419" s="441"/>
      <c r="Q419" s="441"/>
      <c r="R419" s="441"/>
      <c r="S419" s="441"/>
      <c r="T419" s="441"/>
      <c r="U419" s="441"/>
      <c r="V419" s="441"/>
      <c r="W419" s="441"/>
      <c r="X419" s="441"/>
      <c r="Y419" s="441"/>
      <c r="Z419" s="441"/>
      <c r="AA419" s="441"/>
      <c r="AB419" s="441"/>
      <c r="AC419" s="441"/>
      <c r="AD419" s="441"/>
    </row>
    <row r="420" spans="1:30" ht="12.75" customHeight="1" x14ac:dyDescent="0.2">
      <c r="A420" s="441"/>
      <c r="B420" s="441"/>
      <c r="C420" s="441"/>
      <c r="D420" s="441"/>
      <c r="E420" s="441"/>
      <c r="F420" s="441"/>
      <c r="G420" s="441"/>
      <c r="H420" s="441"/>
      <c r="I420" s="441"/>
      <c r="J420" s="441"/>
      <c r="K420" s="441"/>
      <c r="L420" s="441"/>
      <c r="M420" s="441"/>
      <c r="N420" s="441"/>
      <c r="O420" s="441"/>
      <c r="P420" s="441"/>
      <c r="Q420" s="441"/>
      <c r="R420" s="441"/>
      <c r="S420" s="441"/>
      <c r="T420" s="441"/>
      <c r="U420" s="441"/>
      <c r="V420" s="441"/>
      <c r="W420" s="441"/>
      <c r="X420" s="441"/>
      <c r="Y420" s="441"/>
      <c r="Z420" s="441"/>
      <c r="AA420" s="441"/>
      <c r="AB420" s="441"/>
      <c r="AC420" s="441"/>
      <c r="AD420" s="441"/>
    </row>
    <row r="421" spans="1:30" ht="12.75" customHeight="1" x14ac:dyDescent="0.2">
      <c r="A421" s="441"/>
      <c r="B421" s="441"/>
      <c r="C421" s="441"/>
      <c r="D421" s="441"/>
      <c r="E421" s="441"/>
      <c r="F421" s="441"/>
      <c r="G421" s="441"/>
      <c r="H421" s="441"/>
      <c r="I421" s="441"/>
      <c r="J421" s="441"/>
      <c r="K421" s="441"/>
      <c r="L421" s="441"/>
      <c r="M421" s="441"/>
      <c r="N421" s="441"/>
      <c r="O421" s="441"/>
      <c r="P421" s="441"/>
      <c r="Q421" s="441"/>
      <c r="R421" s="441"/>
      <c r="S421" s="441"/>
      <c r="T421" s="441"/>
      <c r="U421" s="441"/>
      <c r="V421" s="441"/>
      <c r="W421" s="441"/>
      <c r="X421" s="441"/>
      <c r="Y421" s="441"/>
      <c r="Z421" s="441"/>
      <c r="AA421" s="441"/>
      <c r="AB421" s="441"/>
      <c r="AC421" s="441"/>
      <c r="AD421" s="441"/>
    </row>
    <row r="422" spans="1:30" ht="12.75" customHeight="1" x14ac:dyDescent="0.2">
      <c r="A422" s="441"/>
      <c r="B422" s="441"/>
      <c r="C422" s="441"/>
      <c r="D422" s="441"/>
      <c r="E422" s="441"/>
      <c r="F422" s="441"/>
      <c r="G422" s="441"/>
      <c r="H422" s="441"/>
      <c r="I422" s="441"/>
      <c r="J422" s="441"/>
      <c r="K422" s="441"/>
      <c r="L422" s="441"/>
      <c r="M422" s="441"/>
      <c r="N422" s="441"/>
      <c r="O422" s="441"/>
      <c r="P422" s="441"/>
      <c r="Q422" s="441"/>
      <c r="R422" s="441"/>
      <c r="S422" s="441"/>
      <c r="T422" s="441"/>
      <c r="U422" s="441"/>
      <c r="V422" s="441"/>
      <c r="W422" s="441"/>
      <c r="X422" s="441"/>
      <c r="Y422" s="441"/>
      <c r="Z422" s="441"/>
      <c r="AA422" s="441"/>
      <c r="AB422" s="441"/>
      <c r="AC422" s="441"/>
      <c r="AD422" s="441"/>
    </row>
    <row r="423" spans="1:30" ht="12.75" customHeight="1" x14ac:dyDescent="0.2">
      <c r="A423" s="441"/>
      <c r="B423" s="441"/>
      <c r="C423" s="441"/>
      <c r="D423" s="441"/>
      <c r="E423" s="441"/>
      <c r="F423" s="441"/>
      <c r="G423" s="441"/>
      <c r="H423" s="441"/>
      <c r="I423" s="441"/>
      <c r="J423" s="441"/>
      <c r="K423" s="441"/>
      <c r="L423" s="441"/>
      <c r="M423" s="441"/>
      <c r="N423" s="441"/>
      <c r="O423" s="441"/>
      <c r="P423" s="441"/>
      <c r="Q423" s="441"/>
      <c r="R423" s="441"/>
      <c r="S423" s="441"/>
      <c r="T423" s="441"/>
      <c r="U423" s="441"/>
      <c r="V423" s="441"/>
      <c r="W423" s="441"/>
      <c r="X423" s="441"/>
      <c r="Y423" s="441"/>
      <c r="Z423" s="441"/>
      <c r="AA423" s="441"/>
      <c r="AB423" s="441"/>
      <c r="AC423" s="441"/>
      <c r="AD423" s="441"/>
    </row>
    <row r="424" spans="1:30" ht="12.75" customHeight="1" x14ac:dyDescent="0.2">
      <c r="A424" s="441"/>
      <c r="B424" s="441"/>
      <c r="C424" s="441"/>
      <c r="D424" s="441"/>
      <c r="E424" s="441"/>
      <c r="F424" s="441"/>
      <c r="G424" s="441"/>
      <c r="H424" s="441"/>
      <c r="I424" s="441"/>
      <c r="J424" s="441"/>
      <c r="K424" s="441"/>
      <c r="L424" s="441"/>
      <c r="M424" s="441"/>
      <c r="N424" s="441"/>
      <c r="O424" s="441"/>
      <c r="P424" s="441"/>
      <c r="Q424" s="441"/>
      <c r="R424" s="441"/>
      <c r="S424" s="441"/>
      <c r="T424" s="441"/>
      <c r="U424" s="441"/>
      <c r="V424" s="441"/>
      <c r="W424" s="441"/>
      <c r="X424" s="441"/>
      <c r="Y424" s="441"/>
      <c r="Z424" s="441"/>
      <c r="AA424" s="441"/>
      <c r="AB424" s="441"/>
      <c r="AC424" s="441"/>
      <c r="AD424" s="441"/>
    </row>
    <row r="425" spans="1:30" ht="12.75" customHeight="1" x14ac:dyDescent="0.2">
      <c r="A425" s="441"/>
      <c r="B425" s="441"/>
      <c r="C425" s="441"/>
      <c r="D425" s="441"/>
      <c r="E425" s="441"/>
      <c r="F425" s="441"/>
      <c r="G425" s="441"/>
      <c r="H425" s="441"/>
      <c r="I425" s="441"/>
      <c r="J425" s="441"/>
      <c r="K425" s="441"/>
      <c r="L425" s="441"/>
      <c r="M425" s="441"/>
      <c r="N425" s="441"/>
      <c r="O425" s="441"/>
      <c r="P425" s="441"/>
      <c r="Q425" s="441"/>
      <c r="R425" s="441"/>
      <c r="S425" s="441"/>
      <c r="T425" s="441"/>
      <c r="U425" s="441"/>
      <c r="V425" s="441"/>
      <c r="W425" s="441"/>
      <c r="X425" s="441"/>
      <c r="Y425" s="441"/>
      <c r="Z425" s="441"/>
      <c r="AA425" s="441"/>
      <c r="AB425" s="441"/>
      <c r="AC425" s="441"/>
      <c r="AD425" s="441"/>
    </row>
    <row r="426" spans="1:30" ht="12.75" customHeight="1" x14ac:dyDescent="0.2">
      <c r="A426" s="441"/>
      <c r="B426" s="441"/>
      <c r="C426" s="441"/>
      <c r="D426" s="441"/>
      <c r="E426" s="441"/>
      <c r="F426" s="441"/>
      <c r="G426" s="441"/>
      <c r="H426" s="441"/>
      <c r="I426" s="441"/>
      <c r="J426" s="441"/>
      <c r="K426" s="441"/>
      <c r="L426" s="441"/>
      <c r="M426" s="441"/>
      <c r="N426" s="441"/>
      <c r="O426" s="441"/>
      <c r="P426" s="441"/>
      <c r="Q426" s="441"/>
      <c r="R426" s="441"/>
      <c r="S426" s="441"/>
      <c r="T426" s="441"/>
      <c r="U426" s="441"/>
      <c r="V426" s="441"/>
      <c r="W426" s="441"/>
      <c r="X426" s="441"/>
      <c r="Y426" s="441"/>
      <c r="Z426" s="441"/>
      <c r="AA426" s="441"/>
      <c r="AB426" s="441"/>
      <c r="AC426" s="441"/>
      <c r="AD426" s="441"/>
    </row>
    <row r="427" spans="1:30" ht="12.75" customHeight="1" x14ac:dyDescent="0.2">
      <c r="A427" s="441"/>
      <c r="B427" s="441"/>
      <c r="C427" s="441"/>
      <c r="D427" s="441"/>
      <c r="E427" s="441"/>
      <c r="F427" s="441"/>
      <c r="G427" s="441"/>
      <c r="H427" s="441"/>
      <c r="I427" s="441"/>
      <c r="J427" s="441"/>
      <c r="K427" s="441"/>
      <c r="L427" s="441"/>
      <c r="M427" s="441"/>
      <c r="N427" s="441"/>
      <c r="O427" s="441"/>
      <c r="P427" s="441"/>
      <c r="Q427" s="441"/>
      <c r="R427" s="441"/>
      <c r="S427" s="441"/>
      <c r="T427" s="441"/>
      <c r="U427" s="441"/>
      <c r="V427" s="441"/>
      <c r="W427" s="441"/>
      <c r="X427" s="441"/>
      <c r="Y427" s="441"/>
      <c r="Z427" s="441"/>
      <c r="AA427" s="441"/>
      <c r="AB427" s="441"/>
      <c r="AC427" s="441"/>
      <c r="AD427" s="441"/>
    </row>
    <row r="428" spans="1:30" ht="12.75" customHeight="1" x14ac:dyDescent="0.2">
      <c r="A428" s="441"/>
      <c r="B428" s="441"/>
      <c r="C428" s="441"/>
      <c r="D428" s="441"/>
      <c r="E428" s="441"/>
      <c r="F428" s="441"/>
      <c r="G428" s="441"/>
      <c r="H428" s="441"/>
      <c r="I428" s="441"/>
      <c r="J428" s="441"/>
      <c r="K428" s="441"/>
      <c r="L428" s="441"/>
      <c r="M428" s="441"/>
      <c r="N428" s="441"/>
      <c r="O428" s="441"/>
      <c r="P428" s="441"/>
      <c r="Q428" s="441"/>
      <c r="R428" s="441"/>
      <c r="S428" s="441"/>
      <c r="T428" s="441"/>
      <c r="U428" s="441"/>
      <c r="V428" s="441"/>
      <c r="W428" s="441"/>
      <c r="X428" s="441"/>
      <c r="Y428" s="441"/>
      <c r="Z428" s="441"/>
      <c r="AA428" s="441"/>
      <c r="AB428" s="441"/>
      <c r="AC428" s="441"/>
      <c r="AD428" s="441"/>
    </row>
    <row r="429" spans="1:30" ht="12.75" customHeight="1" x14ac:dyDescent="0.2">
      <c r="A429" s="441"/>
      <c r="B429" s="441"/>
      <c r="C429" s="441"/>
      <c r="D429" s="441"/>
      <c r="E429" s="441"/>
      <c r="F429" s="441"/>
      <c r="G429" s="441"/>
      <c r="H429" s="441"/>
      <c r="I429" s="441"/>
      <c r="J429" s="441"/>
      <c r="K429" s="441"/>
      <c r="L429" s="441"/>
      <c r="M429" s="441"/>
      <c r="N429" s="441"/>
      <c r="O429" s="441"/>
      <c r="P429" s="441"/>
      <c r="Q429" s="441"/>
      <c r="R429" s="441"/>
      <c r="S429" s="441"/>
      <c r="T429" s="441"/>
      <c r="U429" s="441"/>
      <c r="V429" s="441"/>
      <c r="W429" s="441"/>
      <c r="X429" s="441"/>
      <c r="Y429" s="441"/>
      <c r="Z429" s="441"/>
      <c r="AA429" s="441"/>
      <c r="AB429" s="441"/>
      <c r="AC429" s="441"/>
      <c r="AD429" s="441"/>
    </row>
    <row r="430" spans="1:30" ht="12.75" customHeight="1" x14ac:dyDescent="0.2">
      <c r="A430" s="441"/>
      <c r="B430" s="441"/>
      <c r="C430" s="441"/>
      <c r="D430" s="441"/>
      <c r="E430" s="441"/>
      <c r="F430" s="441"/>
      <c r="G430" s="441"/>
      <c r="H430" s="441"/>
      <c r="I430" s="441"/>
      <c r="J430" s="441"/>
      <c r="K430" s="441"/>
      <c r="L430" s="441"/>
      <c r="M430" s="441"/>
      <c r="N430" s="441"/>
      <c r="O430" s="441"/>
      <c r="P430" s="441"/>
      <c r="Q430" s="441"/>
      <c r="R430" s="441"/>
      <c r="S430" s="441"/>
      <c r="T430" s="441"/>
      <c r="U430" s="441"/>
      <c r="V430" s="441"/>
      <c r="W430" s="441"/>
      <c r="X430" s="441"/>
      <c r="Y430" s="441"/>
      <c r="Z430" s="441"/>
      <c r="AA430" s="441"/>
      <c r="AB430" s="441"/>
      <c r="AC430" s="441"/>
      <c r="AD430" s="441"/>
    </row>
    <row r="431" spans="1:30" ht="12.75" customHeight="1" x14ac:dyDescent="0.2">
      <c r="A431" s="441"/>
      <c r="B431" s="441"/>
      <c r="C431" s="441"/>
      <c r="D431" s="441"/>
      <c r="E431" s="441"/>
      <c r="F431" s="441"/>
      <c r="G431" s="441"/>
      <c r="H431" s="441"/>
      <c r="I431" s="441"/>
      <c r="J431" s="441"/>
      <c r="K431" s="441"/>
      <c r="L431" s="441"/>
      <c r="M431" s="441"/>
      <c r="N431" s="441"/>
      <c r="O431" s="441"/>
      <c r="P431" s="441"/>
      <c r="Q431" s="441"/>
      <c r="R431" s="441"/>
      <c r="S431" s="441"/>
      <c r="T431" s="441"/>
      <c r="U431" s="441"/>
      <c r="V431" s="441"/>
      <c r="W431" s="441"/>
      <c r="X431" s="441"/>
      <c r="Y431" s="441"/>
      <c r="Z431" s="441"/>
      <c r="AA431" s="441"/>
      <c r="AB431" s="441"/>
      <c r="AC431" s="441"/>
      <c r="AD431" s="441"/>
    </row>
    <row r="432" spans="1:30" ht="12.75" customHeight="1" x14ac:dyDescent="0.2">
      <c r="A432" s="441"/>
      <c r="B432" s="441"/>
      <c r="C432" s="441"/>
      <c r="D432" s="441"/>
      <c r="E432" s="441"/>
      <c r="F432" s="441"/>
      <c r="G432" s="441"/>
      <c r="H432" s="441"/>
      <c r="I432" s="441"/>
      <c r="J432" s="441"/>
      <c r="K432" s="441"/>
      <c r="L432" s="441"/>
      <c r="M432" s="441"/>
      <c r="N432" s="441"/>
      <c r="O432" s="441"/>
      <c r="P432" s="441"/>
      <c r="Q432" s="441"/>
      <c r="R432" s="441"/>
      <c r="S432" s="441"/>
      <c r="T432" s="441"/>
      <c r="U432" s="441"/>
      <c r="V432" s="441"/>
      <c r="W432" s="441"/>
      <c r="X432" s="441"/>
      <c r="Y432" s="441"/>
      <c r="Z432" s="441"/>
      <c r="AA432" s="441"/>
      <c r="AB432" s="441"/>
      <c r="AC432" s="441"/>
      <c r="AD432" s="441"/>
    </row>
    <row r="433" spans="1:30" ht="12.75" customHeight="1" x14ac:dyDescent="0.2">
      <c r="A433" s="441"/>
      <c r="B433" s="441"/>
      <c r="C433" s="441"/>
      <c r="D433" s="441"/>
      <c r="E433" s="441"/>
      <c r="F433" s="441"/>
      <c r="G433" s="441"/>
      <c r="H433" s="441"/>
      <c r="I433" s="441"/>
      <c r="J433" s="441"/>
      <c r="K433" s="441"/>
      <c r="L433" s="441"/>
      <c r="M433" s="441"/>
      <c r="N433" s="441"/>
      <c r="O433" s="441"/>
      <c r="P433" s="441"/>
      <c r="Q433" s="441"/>
      <c r="R433" s="441"/>
      <c r="S433" s="441"/>
      <c r="T433" s="441"/>
      <c r="U433" s="441"/>
      <c r="V433" s="441"/>
      <c r="W433" s="441"/>
      <c r="X433" s="441"/>
      <c r="Y433" s="441"/>
      <c r="Z433" s="441"/>
      <c r="AA433" s="441"/>
      <c r="AB433" s="441"/>
      <c r="AC433" s="441"/>
      <c r="AD433" s="441"/>
    </row>
    <row r="434" spans="1:30" ht="12.75" customHeight="1" x14ac:dyDescent="0.2">
      <c r="A434" s="441"/>
      <c r="B434" s="441"/>
      <c r="C434" s="441"/>
      <c r="D434" s="441"/>
      <c r="E434" s="441"/>
      <c r="F434" s="441"/>
      <c r="G434" s="441"/>
      <c r="H434" s="441"/>
      <c r="I434" s="441"/>
      <c r="J434" s="441"/>
      <c r="K434" s="441"/>
      <c r="L434" s="441"/>
      <c r="M434" s="441"/>
      <c r="N434" s="441"/>
      <c r="O434" s="441"/>
      <c r="P434" s="441"/>
      <c r="Q434" s="441"/>
      <c r="R434" s="441"/>
      <c r="S434" s="441"/>
      <c r="T434" s="441"/>
      <c r="U434" s="441"/>
      <c r="V434" s="441"/>
      <c r="W434" s="441"/>
      <c r="X434" s="441"/>
      <c r="Y434" s="441"/>
      <c r="Z434" s="441"/>
      <c r="AA434" s="441"/>
      <c r="AB434" s="441"/>
      <c r="AC434" s="441"/>
      <c r="AD434" s="441"/>
    </row>
    <row r="435" spans="1:30" ht="12.75" customHeight="1" x14ac:dyDescent="0.2">
      <c r="A435" s="441"/>
      <c r="B435" s="441"/>
      <c r="C435" s="441"/>
      <c r="D435" s="441"/>
      <c r="E435" s="441"/>
      <c r="F435" s="441"/>
      <c r="G435" s="441"/>
      <c r="H435" s="441"/>
      <c r="I435" s="441"/>
      <c r="J435" s="441"/>
      <c r="K435" s="441"/>
      <c r="L435" s="441"/>
      <c r="M435" s="441"/>
      <c r="N435" s="441"/>
      <c r="O435" s="441"/>
      <c r="P435" s="441"/>
      <c r="Q435" s="441"/>
      <c r="R435" s="441"/>
      <c r="S435" s="441"/>
      <c r="T435" s="441"/>
      <c r="U435" s="441"/>
      <c r="V435" s="441"/>
      <c r="W435" s="441"/>
      <c r="X435" s="441"/>
      <c r="Y435" s="441"/>
      <c r="Z435" s="441"/>
      <c r="AA435" s="441"/>
      <c r="AB435" s="441"/>
      <c r="AC435" s="441"/>
      <c r="AD435" s="441"/>
    </row>
    <row r="436" spans="1:30" ht="12.75" customHeight="1" x14ac:dyDescent="0.2">
      <c r="A436" s="441"/>
      <c r="B436" s="441"/>
      <c r="C436" s="441"/>
      <c r="D436" s="441"/>
      <c r="E436" s="441"/>
      <c r="F436" s="441"/>
      <c r="G436" s="441"/>
      <c r="H436" s="441"/>
      <c r="I436" s="441"/>
      <c r="J436" s="441"/>
      <c r="K436" s="441"/>
      <c r="L436" s="441"/>
      <c r="M436" s="441"/>
      <c r="N436" s="441"/>
      <c r="O436" s="441"/>
      <c r="P436" s="441"/>
      <c r="Q436" s="441"/>
      <c r="R436" s="441"/>
      <c r="S436" s="441"/>
      <c r="T436" s="441"/>
      <c r="U436" s="441"/>
      <c r="V436" s="441"/>
      <c r="W436" s="441"/>
      <c r="X436" s="441"/>
      <c r="Y436" s="441"/>
      <c r="Z436" s="441"/>
      <c r="AA436" s="441"/>
      <c r="AB436" s="441"/>
      <c r="AC436" s="441"/>
      <c r="AD436" s="441"/>
    </row>
    <row r="437" spans="1:30" ht="12.75" customHeight="1" x14ac:dyDescent="0.2">
      <c r="A437" s="441"/>
      <c r="B437" s="441"/>
      <c r="C437" s="441"/>
      <c r="D437" s="441"/>
      <c r="E437" s="441"/>
      <c r="F437" s="441"/>
      <c r="G437" s="441"/>
      <c r="H437" s="441"/>
      <c r="I437" s="441"/>
      <c r="J437" s="441"/>
      <c r="K437" s="441"/>
      <c r="L437" s="441"/>
      <c r="M437" s="441"/>
      <c r="N437" s="441"/>
      <c r="O437" s="441"/>
      <c r="P437" s="441"/>
      <c r="Q437" s="441"/>
      <c r="R437" s="441"/>
      <c r="S437" s="441"/>
      <c r="T437" s="441"/>
      <c r="U437" s="441"/>
      <c r="V437" s="441"/>
      <c r="W437" s="441"/>
      <c r="X437" s="441"/>
      <c r="Y437" s="441"/>
      <c r="Z437" s="441"/>
      <c r="AA437" s="441"/>
      <c r="AB437" s="441"/>
      <c r="AC437" s="441"/>
      <c r="AD437" s="441"/>
    </row>
    <row r="438" spans="1:30" ht="12.75" customHeight="1" x14ac:dyDescent="0.2">
      <c r="A438" s="441"/>
      <c r="B438" s="441"/>
      <c r="C438" s="441"/>
      <c r="D438" s="441"/>
      <c r="E438" s="441"/>
      <c r="F438" s="441"/>
      <c r="G438" s="441"/>
      <c r="H438" s="441"/>
      <c r="I438" s="441"/>
      <c r="J438" s="441"/>
      <c r="K438" s="441"/>
      <c r="L438" s="441"/>
      <c r="M438" s="441"/>
      <c r="N438" s="441"/>
      <c r="O438" s="441"/>
      <c r="P438" s="441"/>
      <c r="Q438" s="441"/>
      <c r="R438" s="441"/>
      <c r="S438" s="441"/>
      <c r="T438" s="441"/>
      <c r="U438" s="441"/>
      <c r="V438" s="441"/>
      <c r="W438" s="441"/>
      <c r="X438" s="441"/>
      <c r="Y438" s="441"/>
      <c r="Z438" s="441"/>
      <c r="AA438" s="441"/>
      <c r="AB438" s="441"/>
      <c r="AC438" s="441"/>
      <c r="AD438" s="441"/>
    </row>
    <row r="439" spans="1:30" ht="12.75" customHeight="1" x14ac:dyDescent="0.2">
      <c r="A439" s="441"/>
      <c r="B439" s="441"/>
      <c r="C439" s="441"/>
      <c r="D439" s="441"/>
      <c r="E439" s="441"/>
      <c r="F439" s="441"/>
      <c r="G439" s="441"/>
      <c r="H439" s="441"/>
      <c r="I439" s="441"/>
      <c r="J439" s="441"/>
      <c r="K439" s="441"/>
      <c r="L439" s="441"/>
      <c r="M439" s="441"/>
      <c r="N439" s="441"/>
      <c r="O439" s="441"/>
      <c r="P439" s="441"/>
      <c r="Q439" s="441"/>
      <c r="R439" s="441"/>
      <c r="S439" s="441"/>
      <c r="T439" s="441"/>
      <c r="U439" s="441"/>
      <c r="V439" s="441"/>
      <c r="W439" s="441"/>
      <c r="X439" s="441"/>
      <c r="Y439" s="441"/>
      <c r="Z439" s="441"/>
      <c r="AA439" s="441"/>
      <c r="AB439" s="441"/>
      <c r="AC439" s="441"/>
      <c r="AD439" s="441"/>
    </row>
    <row r="440" spans="1:30" ht="12.75" customHeight="1" x14ac:dyDescent="0.2">
      <c r="A440" s="441"/>
      <c r="B440" s="441"/>
      <c r="C440" s="441"/>
      <c r="D440" s="441"/>
      <c r="E440" s="441"/>
      <c r="F440" s="441"/>
      <c r="G440" s="441"/>
      <c r="H440" s="441"/>
      <c r="I440" s="441"/>
      <c r="J440" s="441"/>
      <c r="K440" s="441"/>
      <c r="L440" s="441"/>
      <c r="M440" s="441"/>
      <c r="N440" s="441"/>
      <c r="O440" s="441"/>
      <c r="P440" s="441"/>
      <c r="Q440" s="441"/>
      <c r="R440" s="441"/>
      <c r="S440" s="441"/>
      <c r="T440" s="441"/>
      <c r="U440" s="441"/>
      <c r="V440" s="441"/>
      <c r="W440" s="441"/>
      <c r="X440" s="441"/>
      <c r="Y440" s="441"/>
      <c r="Z440" s="441"/>
      <c r="AA440" s="441"/>
      <c r="AB440" s="441"/>
      <c r="AC440" s="441"/>
      <c r="AD440" s="441"/>
    </row>
    <row r="441" spans="1:30" ht="12.75" customHeight="1" x14ac:dyDescent="0.2">
      <c r="A441" s="441"/>
      <c r="B441" s="441"/>
      <c r="C441" s="441"/>
      <c r="D441" s="441"/>
      <c r="E441" s="441"/>
      <c r="F441" s="441"/>
      <c r="G441" s="441"/>
      <c r="H441" s="441"/>
      <c r="I441" s="441"/>
      <c r="J441" s="441"/>
      <c r="K441" s="441"/>
      <c r="L441" s="441"/>
      <c r="M441" s="441"/>
      <c r="N441" s="441"/>
      <c r="O441" s="441"/>
      <c r="P441" s="441"/>
      <c r="Q441" s="441"/>
      <c r="R441" s="441"/>
      <c r="S441" s="441"/>
      <c r="T441" s="441"/>
      <c r="U441" s="441"/>
      <c r="V441" s="441"/>
      <c r="W441" s="441"/>
      <c r="X441" s="441"/>
      <c r="Y441" s="441"/>
      <c r="Z441" s="441"/>
      <c r="AA441" s="441"/>
      <c r="AB441" s="441"/>
      <c r="AC441" s="441"/>
      <c r="AD441" s="441"/>
    </row>
    <row r="442" spans="1:30" ht="12.75" customHeight="1" x14ac:dyDescent="0.2">
      <c r="A442" s="441"/>
      <c r="B442" s="441"/>
      <c r="C442" s="441"/>
      <c r="D442" s="441"/>
      <c r="E442" s="441"/>
      <c r="F442" s="441"/>
      <c r="G442" s="441"/>
      <c r="H442" s="441"/>
      <c r="I442" s="441"/>
      <c r="J442" s="441"/>
      <c r="K442" s="441"/>
      <c r="L442" s="441"/>
      <c r="M442" s="441"/>
      <c r="N442" s="441"/>
      <c r="O442" s="441"/>
      <c r="P442" s="441"/>
      <c r="Q442" s="441"/>
      <c r="R442" s="441"/>
      <c r="S442" s="441"/>
      <c r="T442" s="441"/>
      <c r="U442" s="441"/>
      <c r="V442" s="441"/>
      <c r="W442" s="441"/>
      <c r="X442" s="441"/>
      <c r="Y442" s="441"/>
      <c r="Z442" s="441"/>
      <c r="AA442" s="441"/>
      <c r="AB442" s="441"/>
      <c r="AC442" s="441"/>
      <c r="AD442" s="441"/>
    </row>
    <row r="443" spans="1:30" ht="12.75" customHeight="1" x14ac:dyDescent="0.2">
      <c r="A443" s="441"/>
      <c r="B443" s="441"/>
      <c r="C443" s="441"/>
      <c r="D443" s="441"/>
      <c r="E443" s="441"/>
      <c r="F443" s="441"/>
      <c r="G443" s="441"/>
      <c r="H443" s="441"/>
      <c r="I443" s="441"/>
      <c r="J443" s="441"/>
      <c r="K443" s="441"/>
      <c r="L443" s="441"/>
      <c r="M443" s="441"/>
      <c r="N443" s="441"/>
      <c r="O443" s="441"/>
      <c r="P443" s="441"/>
      <c r="Q443" s="441"/>
      <c r="R443" s="441"/>
      <c r="S443" s="441"/>
      <c r="T443" s="441"/>
      <c r="U443" s="441"/>
      <c r="V443" s="441"/>
      <c r="W443" s="441"/>
      <c r="X443" s="441"/>
      <c r="Y443" s="441"/>
      <c r="Z443" s="441"/>
      <c r="AA443" s="441"/>
      <c r="AB443" s="441"/>
      <c r="AC443" s="441"/>
      <c r="AD443" s="441"/>
    </row>
    <row r="444" spans="1:30" ht="12.75" customHeight="1" x14ac:dyDescent="0.2">
      <c r="A444" s="441"/>
      <c r="B444" s="441"/>
      <c r="C444" s="441"/>
      <c r="D444" s="441"/>
      <c r="E444" s="441"/>
      <c r="F444" s="441"/>
      <c r="G444" s="441"/>
      <c r="H444" s="441"/>
      <c r="I444" s="441"/>
      <c r="J444" s="441"/>
      <c r="K444" s="441"/>
      <c r="L444" s="441"/>
      <c r="M444" s="441"/>
      <c r="N444" s="441"/>
      <c r="O444" s="441"/>
      <c r="P444" s="441"/>
      <c r="Q444" s="441"/>
      <c r="R444" s="441"/>
      <c r="S444" s="441"/>
      <c r="T444" s="441"/>
      <c r="U444" s="441"/>
      <c r="V444" s="441"/>
      <c r="W444" s="441"/>
      <c r="X444" s="441"/>
      <c r="Y444" s="441"/>
      <c r="Z444" s="441"/>
      <c r="AA444" s="441"/>
      <c r="AB444" s="441"/>
      <c r="AC444" s="441"/>
      <c r="AD444" s="441"/>
    </row>
    <row r="445" spans="1:30" ht="12.75" customHeight="1" x14ac:dyDescent="0.2">
      <c r="A445" s="441"/>
      <c r="B445" s="441"/>
      <c r="C445" s="441"/>
      <c r="D445" s="441"/>
      <c r="E445" s="441"/>
      <c r="F445" s="441"/>
      <c r="G445" s="441"/>
      <c r="H445" s="441"/>
      <c r="I445" s="441"/>
      <c r="J445" s="441"/>
      <c r="K445" s="441"/>
      <c r="L445" s="441"/>
      <c r="M445" s="441"/>
      <c r="N445" s="441"/>
      <c r="O445" s="441"/>
      <c r="P445" s="441"/>
      <c r="Q445" s="441"/>
      <c r="R445" s="441"/>
      <c r="S445" s="441"/>
      <c r="T445" s="441"/>
      <c r="U445" s="441"/>
      <c r="V445" s="441"/>
      <c r="W445" s="441"/>
      <c r="X445" s="441"/>
      <c r="Y445" s="441"/>
      <c r="Z445" s="441"/>
      <c r="AA445" s="441"/>
      <c r="AB445" s="441"/>
      <c r="AC445" s="441"/>
      <c r="AD445" s="441"/>
    </row>
    <row r="446" spans="1:30" ht="12.75" customHeight="1" x14ac:dyDescent="0.2">
      <c r="A446" s="441"/>
      <c r="B446" s="441"/>
      <c r="C446" s="441"/>
      <c r="D446" s="441"/>
      <c r="E446" s="441"/>
      <c r="F446" s="441"/>
      <c r="G446" s="441"/>
      <c r="H446" s="441"/>
      <c r="I446" s="441"/>
      <c r="J446" s="441"/>
      <c r="K446" s="441"/>
      <c r="L446" s="441"/>
      <c r="M446" s="441"/>
      <c r="N446" s="441"/>
      <c r="O446" s="441"/>
      <c r="P446" s="441"/>
      <c r="Q446" s="441"/>
      <c r="R446" s="441"/>
      <c r="S446" s="441"/>
      <c r="T446" s="441"/>
      <c r="U446" s="441"/>
      <c r="V446" s="441"/>
      <c r="W446" s="441"/>
      <c r="X446" s="441"/>
      <c r="Y446" s="441"/>
      <c r="Z446" s="441"/>
      <c r="AA446" s="441"/>
      <c r="AB446" s="441"/>
      <c r="AC446" s="441"/>
      <c r="AD446" s="441"/>
    </row>
    <row r="447" spans="1:30" ht="12.75" customHeight="1" x14ac:dyDescent="0.2">
      <c r="A447" s="441"/>
      <c r="B447" s="441"/>
      <c r="C447" s="441"/>
      <c r="D447" s="441"/>
      <c r="E447" s="441"/>
      <c r="F447" s="441"/>
      <c r="G447" s="441"/>
      <c r="H447" s="441"/>
      <c r="I447" s="441"/>
      <c r="J447" s="441"/>
      <c r="K447" s="441"/>
      <c r="L447" s="441"/>
      <c r="M447" s="441"/>
      <c r="N447" s="441"/>
      <c r="O447" s="441"/>
      <c r="P447" s="441"/>
      <c r="Q447" s="441"/>
      <c r="R447" s="441"/>
      <c r="S447" s="441"/>
      <c r="T447" s="441"/>
      <c r="U447" s="441"/>
      <c r="V447" s="441"/>
      <c r="W447" s="441"/>
      <c r="X447" s="441"/>
      <c r="Y447" s="441"/>
      <c r="Z447" s="441"/>
      <c r="AA447" s="441"/>
      <c r="AB447" s="441"/>
      <c r="AC447" s="441"/>
      <c r="AD447" s="441"/>
    </row>
    <row r="448" spans="1:30" ht="12.75" customHeight="1" x14ac:dyDescent="0.2">
      <c r="A448" s="441"/>
      <c r="B448" s="441"/>
      <c r="C448" s="441"/>
      <c r="D448" s="441"/>
      <c r="E448" s="441"/>
      <c r="F448" s="441"/>
      <c r="G448" s="441"/>
      <c r="H448" s="441"/>
      <c r="I448" s="441"/>
      <c r="J448" s="441"/>
      <c r="K448" s="441"/>
      <c r="L448" s="441"/>
      <c r="M448" s="441"/>
      <c r="N448" s="441"/>
      <c r="O448" s="441"/>
      <c r="P448" s="441"/>
      <c r="Q448" s="441"/>
      <c r="R448" s="441"/>
      <c r="S448" s="441"/>
      <c r="T448" s="441"/>
      <c r="U448" s="441"/>
      <c r="V448" s="441"/>
      <c r="W448" s="441"/>
      <c r="X448" s="441"/>
      <c r="Y448" s="441"/>
      <c r="Z448" s="441"/>
      <c r="AA448" s="441"/>
      <c r="AB448" s="441"/>
      <c r="AC448" s="441"/>
      <c r="AD448" s="441"/>
    </row>
    <row r="449" spans="1:30" ht="12.75" customHeight="1" x14ac:dyDescent="0.2">
      <c r="A449" s="441"/>
      <c r="B449" s="441"/>
      <c r="C449" s="441"/>
      <c r="D449" s="441"/>
      <c r="E449" s="441"/>
      <c r="F449" s="441"/>
      <c r="G449" s="441"/>
      <c r="H449" s="441"/>
      <c r="I449" s="441"/>
      <c r="J449" s="441"/>
      <c r="K449" s="441"/>
      <c r="L449" s="441"/>
      <c r="M449" s="441"/>
      <c r="N449" s="441"/>
      <c r="O449" s="441"/>
      <c r="P449" s="441"/>
      <c r="Q449" s="441"/>
      <c r="R449" s="441"/>
      <c r="S449" s="441"/>
      <c r="T449" s="441"/>
      <c r="U449" s="441"/>
      <c r="V449" s="441"/>
      <c r="W449" s="441"/>
      <c r="X449" s="441"/>
      <c r="Y449" s="441"/>
      <c r="Z449" s="441"/>
      <c r="AA449" s="441"/>
      <c r="AB449" s="441"/>
      <c r="AC449" s="441"/>
      <c r="AD449" s="441"/>
    </row>
    <row r="450" spans="1:30" ht="12.75" customHeight="1" x14ac:dyDescent="0.2">
      <c r="A450" s="441"/>
      <c r="B450" s="441"/>
      <c r="C450" s="441"/>
      <c r="D450" s="441"/>
      <c r="E450" s="441"/>
      <c r="F450" s="441"/>
      <c r="G450" s="441"/>
      <c r="H450" s="441"/>
      <c r="I450" s="441"/>
      <c r="J450" s="441"/>
      <c r="K450" s="441"/>
      <c r="L450" s="441"/>
      <c r="M450" s="441"/>
      <c r="N450" s="441"/>
      <c r="O450" s="441"/>
      <c r="P450" s="441"/>
      <c r="Q450" s="441"/>
      <c r="R450" s="441"/>
      <c r="S450" s="441"/>
      <c r="T450" s="441"/>
      <c r="U450" s="441"/>
      <c r="V450" s="441"/>
      <c r="W450" s="441"/>
      <c r="X450" s="441"/>
      <c r="Y450" s="441"/>
      <c r="Z450" s="441"/>
      <c r="AA450" s="441"/>
      <c r="AB450" s="441"/>
      <c r="AC450" s="441"/>
      <c r="AD450" s="441"/>
    </row>
    <row r="451" spans="1:30" ht="12.75" customHeight="1" x14ac:dyDescent="0.2">
      <c r="A451" s="441"/>
      <c r="B451" s="441"/>
      <c r="C451" s="441"/>
      <c r="D451" s="441"/>
      <c r="E451" s="441"/>
      <c r="F451" s="441"/>
      <c r="G451" s="441"/>
      <c r="H451" s="441"/>
      <c r="I451" s="441"/>
      <c r="J451" s="441"/>
      <c r="K451" s="441"/>
      <c r="L451" s="441"/>
      <c r="M451" s="441"/>
      <c r="N451" s="441"/>
      <c r="O451" s="441"/>
      <c r="P451" s="441"/>
      <c r="Q451" s="441"/>
      <c r="R451" s="441"/>
      <c r="S451" s="441"/>
      <c r="T451" s="441"/>
      <c r="U451" s="441"/>
      <c r="V451" s="441"/>
      <c r="W451" s="441"/>
      <c r="X451" s="441"/>
      <c r="Y451" s="441"/>
      <c r="Z451" s="441"/>
      <c r="AA451" s="441"/>
      <c r="AB451" s="441"/>
      <c r="AC451" s="441"/>
      <c r="AD451" s="441"/>
    </row>
    <row r="452" spans="1:30" ht="12.75" customHeight="1" x14ac:dyDescent="0.2">
      <c r="A452" s="441"/>
      <c r="B452" s="441"/>
      <c r="C452" s="441"/>
      <c r="D452" s="441"/>
      <c r="E452" s="441"/>
      <c r="F452" s="441"/>
      <c r="G452" s="441"/>
      <c r="H452" s="441"/>
      <c r="I452" s="441"/>
      <c r="J452" s="441"/>
      <c r="K452" s="441"/>
      <c r="L452" s="441"/>
      <c r="M452" s="441"/>
      <c r="N452" s="441"/>
      <c r="O452" s="441"/>
      <c r="P452" s="441"/>
      <c r="Q452" s="441"/>
      <c r="R452" s="441"/>
      <c r="S452" s="441"/>
      <c r="T452" s="441"/>
      <c r="U452" s="441"/>
      <c r="V452" s="441"/>
      <c r="W452" s="441"/>
      <c r="X452" s="441"/>
      <c r="Y452" s="441"/>
      <c r="Z452" s="441"/>
      <c r="AA452" s="441"/>
      <c r="AB452" s="441"/>
      <c r="AC452" s="441"/>
      <c r="AD452" s="441"/>
    </row>
    <row r="453" spans="1:30" ht="12.75" customHeight="1" x14ac:dyDescent="0.2">
      <c r="A453" s="441"/>
      <c r="B453" s="441"/>
      <c r="C453" s="441"/>
      <c r="D453" s="441"/>
      <c r="E453" s="441"/>
      <c r="F453" s="441"/>
      <c r="G453" s="441"/>
      <c r="H453" s="441"/>
      <c r="I453" s="441"/>
      <c r="J453" s="441"/>
      <c r="K453" s="441"/>
      <c r="L453" s="441"/>
      <c r="M453" s="441"/>
      <c r="N453" s="441"/>
      <c r="O453" s="441"/>
      <c r="P453" s="441"/>
      <c r="Q453" s="441"/>
      <c r="R453" s="441"/>
      <c r="S453" s="441"/>
      <c r="T453" s="441"/>
      <c r="U453" s="441"/>
      <c r="V453" s="441"/>
      <c r="W453" s="441"/>
      <c r="X453" s="441"/>
      <c r="Y453" s="441"/>
      <c r="Z453" s="441"/>
      <c r="AA453" s="441"/>
      <c r="AB453" s="441"/>
      <c r="AC453" s="441"/>
      <c r="AD453" s="441"/>
    </row>
    <row r="454" spans="1:30" ht="12.75" customHeight="1" x14ac:dyDescent="0.2">
      <c r="A454" s="441"/>
      <c r="B454" s="441"/>
      <c r="C454" s="441"/>
      <c r="D454" s="441"/>
      <c r="E454" s="441"/>
      <c r="F454" s="441"/>
      <c r="G454" s="441"/>
      <c r="H454" s="441"/>
      <c r="I454" s="441"/>
      <c r="J454" s="441"/>
      <c r="K454" s="441"/>
      <c r="L454" s="441"/>
      <c r="M454" s="441"/>
      <c r="N454" s="441"/>
      <c r="O454" s="441"/>
      <c r="P454" s="441"/>
      <c r="Q454" s="441"/>
      <c r="R454" s="441"/>
      <c r="S454" s="441"/>
      <c r="T454" s="441"/>
      <c r="U454" s="441"/>
      <c r="V454" s="441"/>
      <c r="W454" s="441"/>
      <c r="X454" s="441"/>
      <c r="Y454" s="441"/>
      <c r="Z454" s="441"/>
      <c r="AA454" s="441"/>
      <c r="AB454" s="441"/>
      <c r="AC454" s="441"/>
      <c r="AD454" s="441"/>
    </row>
    <row r="455" spans="1:30" ht="12.75" customHeight="1" x14ac:dyDescent="0.2">
      <c r="A455" s="441"/>
      <c r="B455" s="441"/>
      <c r="C455" s="441"/>
      <c r="D455" s="441"/>
      <c r="E455" s="441"/>
      <c r="F455" s="441"/>
      <c r="G455" s="441"/>
      <c r="H455" s="441"/>
      <c r="I455" s="441"/>
      <c r="J455" s="441"/>
      <c r="K455" s="441"/>
      <c r="L455" s="441"/>
      <c r="M455" s="441"/>
      <c r="N455" s="441"/>
      <c r="O455" s="441"/>
      <c r="P455" s="441"/>
      <c r="Q455" s="441"/>
      <c r="R455" s="441"/>
      <c r="S455" s="441"/>
      <c r="T455" s="441"/>
      <c r="U455" s="441"/>
      <c r="V455" s="441"/>
      <c r="W455" s="441"/>
      <c r="X455" s="441"/>
      <c r="Y455" s="441"/>
      <c r="Z455" s="441"/>
      <c r="AA455" s="441"/>
      <c r="AB455" s="441"/>
      <c r="AC455" s="441"/>
      <c r="AD455" s="441"/>
    </row>
    <row r="456" spans="1:30" ht="12.75" customHeight="1" x14ac:dyDescent="0.2">
      <c r="A456" s="441"/>
      <c r="B456" s="441"/>
      <c r="C456" s="441"/>
      <c r="D456" s="441"/>
      <c r="E456" s="441"/>
      <c r="F456" s="441"/>
      <c r="G456" s="441"/>
      <c r="H456" s="441"/>
      <c r="I456" s="441"/>
      <c r="J456" s="441"/>
      <c r="K456" s="441"/>
      <c r="L456" s="441"/>
      <c r="M456" s="441"/>
      <c r="N456" s="441"/>
      <c r="O456" s="441"/>
      <c r="P456" s="441"/>
      <c r="Q456" s="441"/>
      <c r="R456" s="441"/>
      <c r="S456" s="441"/>
      <c r="T456" s="441"/>
      <c r="U456" s="441"/>
      <c r="V456" s="441"/>
      <c r="W456" s="441"/>
      <c r="X456" s="441"/>
      <c r="Y456" s="441"/>
      <c r="Z456" s="441"/>
      <c r="AA456" s="441"/>
      <c r="AB456" s="441"/>
      <c r="AC456" s="441"/>
      <c r="AD456" s="441"/>
    </row>
    <row r="457" spans="1:30" ht="12.75" customHeight="1" x14ac:dyDescent="0.2">
      <c r="A457" s="441"/>
      <c r="B457" s="441"/>
      <c r="C457" s="441"/>
      <c r="D457" s="441"/>
      <c r="E457" s="441"/>
      <c r="F457" s="441"/>
      <c r="G457" s="441"/>
      <c r="H457" s="441"/>
      <c r="I457" s="441"/>
      <c r="J457" s="441"/>
      <c r="K457" s="441"/>
      <c r="L457" s="441"/>
      <c r="M457" s="441"/>
      <c r="N457" s="441"/>
      <c r="O457" s="441"/>
      <c r="P457" s="441"/>
      <c r="Q457" s="441"/>
      <c r="R457" s="441"/>
      <c r="S457" s="441"/>
      <c r="T457" s="441"/>
      <c r="U457" s="441"/>
      <c r="V457" s="441"/>
      <c r="W457" s="441"/>
      <c r="X457" s="441"/>
      <c r="Y457" s="441"/>
      <c r="Z457" s="441"/>
      <c r="AA457" s="441"/>
      <c r="AB457" s="441"/>
      <c r="AC457" s="441"/>
      <c r="AD457" s="441"/>
    </row>
    <row r="458" spans="1:30" ht="12.75" customHeight="1" x14ac:dyDescent="0.2">
      <c r="A458" s="441"/>
      <c r="B458" s="441"/>
      <c r="C458" s="441"/>
      <c r="D458" s="441"/>
      <c r="E458" s="441"/>
      <c r="F458" s="441"/>
      <c r="G458" s="441"/>
      <c r="H458" s="441"/>
      <c r="I458" s="441"/>
      <c r="J458" s="441"/>
      <c r="K458" s="441"/>
      <c r="L458" s="441"/>
      <c r="M458" s="441"/>
      <c r="N458" s="441"/>
      <c r="O458" s="441"/>
      <c r="P458" s="441"/>
      <c r="Q458" s="441"/>
      <c r="R458" s="441"/>
      <c r="S458" s="441"/>
      <c r="T458" s="441"/>
      <c r="U458" s="441"/>
      <c r="V458" s="441"/>
      <c r="W458" s="441"/>
      <c r="X458" s="441"/>
      <c r="Y458" s="441"/>
      <c r="Z458" s="441"/>
      <c r="AA458" s="441"/>
      <c r="AB458" s="441"/>
      <c r="AC458" s="441"/>
      <c r="AD458" s="441"/>
    </row>
    <row r="459" spans="1:30" ht="12.75" customHeight="1" x14ac:dyDescent="0.2">
      <c r="A459" s="441"/>
      <c r="B459" s="441"/>
      <c r="C459" s="441"/>
      <c r="D459" s="441"/>
      <c r="E459" s="441"/>
      <c r="F459" s="441"/>
      <c r="G459" s="441"/>
      <c r="H459" s="441"/>
      <c r="I459" s="441"/>
      <c r="J459" s="441"/>
      <c r="K459" s="441"/>
      <c r="L459" s="441"/>
      <c r="M459" s="441"/>
      <c r="N459" s="441"/>
      <c r="O459" s="441"/>
      <c r="P459" s="441"/>
      <c r="Q459" s="441"/>
      <c r="R459" s="441"/>
      <c r="S459" s="441"/>
      <c r="T459" s="441"/>
      <c r="U459" s="441"/>
      <c r="V459" s="441"/>
      <c r="W459" s="441"/>
      <c r="X459" s="441"/>
      <c r="Y459" s="441"/>
      <c r="Z459" s="441"/>
      <c r="AA459" s="441"/>
      <c r="AB459" s="441"/>
      <c r="AC459" s="441"/>
      <c r="AD459" s="441"/>
    </row>
    <row r="460" spans="1:30" ht="12.75" customHeight="1" x14ac:dyDescent="0.2">
      <c r="A460" s="441"/>
      <c r="B460" s="441"/>
      <c r="C460" s="441"/>
      <c r="D460" s="441"/>
      <c r="E460" s="441"/>
      <c r="F460" s="441"/>
      <c r="G460" s="441"/>
      <c r="H460" s="441"/>
      <c r="I460" s="441"/>
      <c r="J460" s="441"/>
      <c r="K460" s="441"/>
      <c r="L460" s="441"/>
      <c r="M460" s="441"/>
      <c r="N460" s="441"/>
      <c r="O460" s="441"/>
      <c r="P460" s="441"/>
      <c r="Q460" s="441"/>
      <c r="R460" s="441"/>
      <c r="S460" s="441"/>
      <c r="T460" s="441"/>
      <c r="U460" s="441"/>
      <c r="V460" s="441"/>
      <c r="W460" s="441"/>
      <c r="X460" s="441"/>
      <c r="Y460" s="441"/>
      <c r="Z460" s="441"/>
      <c r="AA460" s="441"/>
      <c r="AB460" s="441"/>
      <c r="AC460" s="441"/>
      <c r="AD460" s="441"/>
    </row>
    <row r="461" spans="1:30" ht="12.75" customHeight="1" x14ac:dyDescent="0.2">
      <c r="A461" s="441"/>
      <c r="B461" s="441"/>
      <c r="C461" s="441"/>
      <c r="D461" s="441"/>
      <c r="E461" s="441"/>
      <c r="F461" s="441"/>
      <c r="G461" s="441"/>
      <c r="H461" s="441"/>
      <c r="I461" s="441"/>
      <c r="J461" s="441"/>
      <c r="K461" s="441"/>
      <c r="L461" s="441"/>
      <c r="M461" s="441"/>
      <c r="N461" s="441"/>
      <c r="O461" s="441"/>
      <c r="P461" s="441"/>
      <c r="Q461" s="441"/>
      <c r="R461" s="441"/>
      <c r="S461" s="441"/>
      <c r="T461" s="441"/>
      <c r="U461" s="441"/>
      <c r="V461" s="441"/>
      <c r="W461" s="441"/>
      <c r="X461" s="441"/>
      <c r="Y461" s="441"/>
      <c r="Z461" s="441"/>
      <c r="AA461" s="441"/>
      <c r="AB461" s="441"/>
      <c r="AC461" s="441"/>
      <c r="AD461" s="441"/>
    </row>
    <row r="462" spans="1:30" ht="12.75" customHeight="1" x14ac:dyDescent="0.2">
      <c r="A462" s="441"/>
      <c r="B462" s="441"/>
      <c r="C462" s="441"/>
      <c r="D462" s="441"/>
      <c r="E462" s="441"/>
      <c r="F462" s="441"/>
      <c r="G462" s="441"/>
      <c r="H462" s="441"/>
      <c r="I462" s="441"/>
      <c r="J462" s="441"/>
      <c r="K462" s="441"/>
      <c r="L462" s="441"/>
      <c r="M462" s="441"/>
      <c r="N462" s="441"/>
      <c r="O462" s="441"/>
      <c r="P462" s="441"/>
      <c r="Q462" s="441"/>
      <c r="R462" s="441"/>
      <c r="S462" s="441"/>
      <c r="T462" s="441"/>
      <c r="U462" s="441"/>
      <c r="V462" s="441"/>
      <c r="W462" s="441"/>
      <c r="X462" s="441"/>
      <c r="Y462" s="441"/>
      <c r="Z462" s="441"/>
      <c r="AA462" s="441"/>
      <c r="AB462" s="441"/>
      <c r="AC462" s="441"/>
      <c r="AD462" s="441"/>
    </row>
    <row r="463" spans="1:30" ht="12.75" customHeight="1" x14ac:dyDescent="0.2">
      <c r="A463" s="441"/>
      <c r="B463" s="441"/>
      <c r="C463" s="441"/>
      <c r="D463" s="441"/>
      <c r="E463" s="441"/>
      <c r="F463" s="441"/>
      <c r="G463" s="441"/>
      <c r="H463" s="441"/>
      <c r="I463" s="441"/>
      <c r="J463" s="441"/>
      <c r="K463" s="441"/>
      <c r="L463" s="441"/>
      <c r="M463" s="441"/>
      <c r="N463" s="441"/>
      <c r="O463" s="441"/>
      <c r="P463" s="441"/>
      <c r="Q463" s="441"/>
      <c r="R463" s="441"/>
      <c r="S463" s="441"/>
      <c r="T463" s="441"/>
      <c r="U463" s="441"/>
      <c r="V463" s="441"/>
      <c r="W463" s="441"/>
      <c r="X463" s="441"/>
      <c r="Y463" s="441"/>
      <c r="Z463" s="441"/>
      <c r="AA463" s="441"/>
      <c r="AB463" s="441"/>
      <c r="AC463" s="441"/>
      <c r="AD463" s="441"/>
    </row>
    <row r="464" spans="1:30" ht="12.75" customHeight="1" x14ac:dyDescent="0.2">
      <c r="A464" s="441"/>
      <c r="B464" s="441"/>
      <c r="C464" s="441"/>
      <c r="D464" s="441"/>
      <c r="E464" s="441"/>
      <c r="F464" s="441"/>
      <c r="G464" s="441"/>
      <c r="H464" s="441"/>
      <c r="I464" s="441"/>
      <c r="J464" s="441"/>
      <c r="K464" s="441"/>
      <c r="L464" s="441"/>
      <c r="M464" s="441"/>
      <c r="N464" s="441"/>
      <c r="O464" s="441"/>
      <c r="P464" s="441"/>
      <c r="Q464" s="441"/>
      <c r="R464" s="441"/>
      <c r="S464" s="441"/>
      <c r="T464" s="441"/>
      <c r="U464" s="441"/>
      <c r="V464" s="441"/>
      <c r="W464" s="441"/>
      <c r="X464" s="441"/>
      <c r="Y464" s="441"/>
      <c r="Z464" s="441"/>
      <c r="AA464" s="441"/>
      <c r="AB464" s="441"/>
      <c r="AC464" s="441"/>
      <c r="AD464" s="441"/>
    </row>
    <row r="465" spans="1:30" ht="12.75" customHeight="1" x14ac:dyDescent="0.2">
      <c r="A465" s="441"/>
      <c r="B465" s="441"/>
      <c r="C465" s="441"/>
      <c r="D465" s="441"/>
      <c r="E465" s="441"/>
      <c r="F465" s="441"/>
      <c r="G465" s="441"/>
      <c r="H465" s="441"/>
      <c r="I465" s="441"/>
      <c r="J465" s="441"/>
      <c r="K465" s="441"/>
      <c r="L465" s="441"/>
      <c r="M465" s="441"/>
      <c r="N465" s="441"/>
      <c r="O465" s="441"/>
      <c r="P465" s="441"/>
      <c r="Q465" s="441"/>
      <c r="R465" s="441"/>
      <c r="S465" s="441"/>
      <c r="T465" s="441"/>
      <c r="U465" s="441"/>
      <c r="V465" s="441"/>
      <c r="W465" s="441"/>
      <c r="X465" s="441"/>
      <c r="Y465" s="441"/>
      <c r="Z465" s="441"/>
      <c r="AA465" s="441"/>
      <c r="AB465" s="441"/>
      <c r="AC465" s="441"/>
      <c r="AD465" s="441"/>
    </row>
    <row r="466" spans="1:30" ht="12.75" customHeight="1" x14ac:dyDescent="0.2">
      <c r="A466" s="441"/>
      <c r="B466" s="441"/>
      <c r="C466" s="441"/>
      <c r="D466" s="441"/>
      <c r="E466" s="441"/>
      <c r="F466" s="441"/>
      <c r="G466" s="441"/>
      <c r="H466" s="441"/>
      <c r="I466" s="441"/>
      <c r="J466" s="441"/>
      <c r="K466" s="441"/>
      <c r="L466" s="441"/>
      <c r="M466" s="441"/>
      <c r="N466" s="441"/>
      <c r="O466" s="441"/>
      <c r="P466" s="441"/>
      <c r="Q466" s="441"/>
      <c r="R466" s="441"/>
      <c r="S466" s="441"/>
      <c r="T466" s="441"/>
      <c r="U466" s="441"/>
      <c r="V466" s="441"/>
      <c r="W466" s="441"/>
      <c r="X466" s="441"/>
      <c r="Y466" s="441"/>
      <c r="Z466" s="441"/>
      <c r="AA466" s="441"/>
      <c r="AB466" s="441"/>
      <c r="AC466" s="441"/>
      <c r="AD466" s="441"/>
    </row>
    <row r="467" spans="1:30" ht="12.75" customHeight="1" x14ac:dyDescent="0.2">
      <c r="A467" s="441"/>
      <c r="B467" s="441"/>
      <c r="C467" s="441"/>
      <c r="D467" s="441"/>
      <c r="E467" s="441"/>
      <c r="F467" s="441"/>
      <c r="G467" s="441"/>
      <c r="H467" s="441"/>
      <c r="I467" s="441"/>
      <c r="J467" s="441"/>
      <c r="K467" s="441"/>
      <c r="L467" s="441"/>
      <c r="M467" s="441"/>
      <c r="N467" s="441"/>
      <c r="O467" s="441"/>
      <c r="P467" s="441"/>
      <c r="Q467" s="441"/>
      <c r="R467" s="441"/>
      <c r="S467" s="441"/>
      <c r="T467" s="441"/>
      <c r="U467" s="441"/>
      <c r="V467" s="441"/>
      <c r="W467" s="441"/>
      <c r="X467" s="441"/>
      <c r="Y467" s="441"/>
      <c r="Z467" s="441"/>
      <c r="AA467" s="441"/>
      <c r="AB467" s="441"/>
      <c r="AC467" s="441"/>
      <c r="AD467" s="441"/>
    </row>
    <row r="468" spans="1:30" ht="12.75" customHeight="1" x14ac:dyDescent="0.2">
      <c r="A468" s="441"/>
      <c r="B468" s="441"/>
      <c r="C468" s="441"/>
      <c r="D468" s="441"/>
      <c r="E468" s="441"/>
      <c r="F468" s="441"/>
      <c r="G468" s="441"/>
      <c r="H468" s="441"/>
      <c r="I468" s="441"/>
      <c r="J468" s="441"/>
      <c r="K468" s="441"/>
      <c r="L468" s="441"/>
      <c r="M468" s="441"/>
      <c r="N468" s="441"/>
      <c r="O468" s="441"/>
      <c r="P468" s="441"/>
      <c r="Q468" s="441"/>
      <c r="R468" s="441"/>
      <c r="S468" s="441"/>
      <c r="T468" s="441"/>
      <c r="U468" s="441"/>
      <c r="V468" s="441"/>
      <c r="W468" s="441"/>
      <c r="X468" s="441"/>
      <c r="Y468" s="441"/>
      <c r="Z468" s="441"/>
      <c r="AA468" s="441"/>
      <c r="AB468" s="441"/>
      <c r="AC468" s="441"/>
      <c r="AD468" s="441"/>
    </row>
    <row r="469" spans="1:30" ht="12.75" customHeight="1" x14ac:dyDescent="0.2">
      <c r="A469" s="441"/>
      <c r="B469" s="441"/>
      <c r="C469" s="441"/>
      <c r="D469" s="441"/>
      <c r="E469" s="441"/>
      <c r="F469" s="441"/>
      <c r="G469" s="441"/>
      <c r="H469" s="441"/>
      <c r="I469" s="441"/>
      <c r="J469" s="441"/>
      <c r="K469" s="441"/>
      <c r="L469" s="441"/>
      <c r="M469" s="441"/>
      <c r="N469" s="441"/>
      <c r="O469" s="441"/>
      <c r="P469" s="441"/>
      <c r="Q469" s="441"/>
      <c r="R469" s="441"/>
      <c r="S469" s="441"/>
      <c r="T469" s="441"/>
      <c r="U469" s="441"/>
      <c r="V469" s="441"/>
      <c r="W469" s="441"/>
      <c r="X469" s="441"/>
      <c r="Y469" s="441"/>
      <c r="Z469" s="441"/>
      <c r="AA469" s="441"/>
      <c r="AB469" s="441"/>
      <c r="AC469" s="441"/>
      <c r="AD469" s="441"/>
    </row>
    <row r="470" spans="1:30" ht="12.75" customHeight="1" x14ac:dyDescent="0.2">
      <c r="A470" s="441"/>
      <c r="B470" s="441"/>
      <c r="C470" s="441"/>
      <c r="D470" s="441"/>
      <c r="E470" s="441"/>
      <c r="F470" s="441"/>
      <c r="G470" s="441"/>
      <c r="H470" s="441"/>
      <c r="I470" s="441"/>
      <c r="J470" s="441"/>
      <c r="K470" s="441"/>
      <c r="L470" s="441"/>
      <c r="M470" s="441"/>
      <c r="N470" s="441"/>
      <c r="O470" s="441"/>
      <c r="P470" s="441"/>
      <c r="Q470" s="441"/>
      <c r="R470" s="441"/>
      <c r="S470" s="441"/>
      <c r="T470" s="441"/>
      <c r="U470" s="441"/>
      <c r="V470" s="441"/>
      <c r="W470" s="441"/>
      <c r="X470" s="441"/>
      <c r="Y470" s="441"/>
      <c r="Z470" s="441"/>
      <c r="AA470" s="441"/>
      <c r="AB470" s="441"/>
      <c r="AC470" s="441"/>
      <c r="AD470" s="441"/>
    </row>
    <row r="471" spans="1:30" ht="12.75" customHeight="1" x14ac:dyDescent="0.2">
      <c r="A471" s="441"/>
      <c r="B471" s="441"/>
      <c r="C471" s="441"/>
      <c r="D471" s="441"/>
      <c r="E471" s="441"/>
      <c r="F471" s="441"/>
      <c r="G471" s="441"/>
      <c r="H471" s="441"/>
      <c r="I471" s="441"/>
      <c r="J471" s="441"/>
      <c r="K471" s="441"/>
      <c r="L471" s="441"/>
      <c r="M471" s="441"/>
      <c r="N471" s="441"/>
      <c r="O471" s="441"/>
      <c r="P471" s="441"/>
      <c r="Q471" s="441"/>
      <c r="R471" s="441"/>
      <c r="S471" s="441"/>
      <c r="T471" s="441"/>
      <c r="U471" s="441"/>
      <c r="V471" s="441"/>
      <c r="W471" s="441"/>
      <c r="X471" s="441"/>
      <c r="Y471" s="441"/>
      <c r="Z471" s="441"/>
      <c r="AA471" s="441"/>
      <c r="AB471" s="441"/>
      <c r="AC471" s="441"/>
      <c r="AD471" s="441"/>
    </row>
    <row r="472" spans="1:30" ht="12.75" customHeight="1" x14ac:dyDescent="0.2">
      <c r="A472" s="441"/>
      <c r="B472" s="441"/>
      <c r="C472" s="441"/>
      <c r="D472" s="441"/>
      <c r="E472" s="441"/>
      <c r="F472" s="441"/>
      <c r="G472" s="441"/>
      <c r="H472" s="441"/>
      <c r="I472" s="441"/>
      <c r="J472" s="441"/>
      <c r="K472" s="441"/>
      <c r="L472" s="441"/>
      <c r="M472" s="441"/>
      <c r="N472" s="441"/>
      <c r="O472" s="441"/>
      <c r="P472" s="441"/>
      <c r="Q472" s="441"/>
      <c r="R472" s="441"/>
      <c r="S472" s="441"/>
      <c r="T472" s="441"/>
      <c r="U472" s="441"/>
      <c r="V472" s="441"/>
      <c r="W472" s="441"/>
      <c r="X472" s="441"/>
      <c r="Y472" s="441"/>
      <c r="Z472" s="441"/>
      <c r="AA472" s="441"/>
      <c r="AB472" s="441"/>
      <c r="AC472" s="441"/>
      <c r="AD472" s="441"/>
    </row>
    <row r="473" spans="1:30" ht="12.75" customHeight="1" x14ac:dyDescent="0.2">
      <c r="A473" s="441"/>
      <c r="B473" s="441"/>
      <c r="C473" s="441"/>
      <c r="D473" s="441"/>
      <c r="E473" s="441"/>
      <c r="F473" s="441"/>
      <c r="G473" s="441"/>
      <c r="H473" s="441"/>
      <c r="I473" s="441"/>
      <c r="J473" s="441"/>
      <c r="K473" s="441"/>
      <c r="L473" s="441"/>
      <c r="M473" s="441"/>
      <c r="N473" s="441"/>
      <c r="O473" s="441"/>
      <c r="P473" s="441"/>
      <c r="Q473" s="441"/>
      <c r="R473" s="441"/>
      <c r="S473" s="441"/>
      <c r="T473" s="441"/>
      <c r="U473" s="441"/>
      <c r="V473" s="441"/>
      <c r="W473" s="441"/>
      <c r="X473" s="441"/>
      <c r="Y473" s="441"/>
      <c r="Z473" s="441"/>
      <c r="AA473" s="441"/>
      <c r="AB473" s="441"/>
      <c r="AC473" s="441"/>
      <c r="AD473" s="441"/>
    </row>
    <row r="474" spans="1:30" ht="12.75" customHeight="1" x14ac:dyDescent="0.2">
      <c r="A474" s="441"/>
      <c r="B474" s="441"/>
      <c r="C474" s="441"/>
      <c r="D474" s="441"/>
      <c r="E474" s="441"/>
      <c r="F474" s="441"/>
      <c r="G474" s="441"/>
      <c r="H474" s="441"/>
      <c r="I474" s="441"/>
      <c r="J474" s="441"/>
      <c r="K474" s="441"/>
      <c r="L474" s="441"/>
      <c r="M474" s="441"/>
      <c r="N474" s="441"/>
      <c r="O474" s="441"/>
      <c r="P474" s="441"/>
      <c r="Q474" s="441"/>
      <c r="R474" s="441"/>
      <c r="S474" s="441"/>
      <c r="T474" s="441"/>
      <c r="U474" s="441"/>
      <c r="V474" s="441"/>
      <c r="W474" s="441"/>
      <c r="X474" s="441"/>
      <c r="Y474" s="441"/>
      <c r="Z474" s="441"/>
      <c r="AA474" s="441"/>
      <c r="AB474" s="441"/>
      <c r="AC474" s="441"/>
      <c r="AD474" s="441"/>
    </row>
    <row r="475" spans="1:30" ht="12.75" customHeight="1" x14ac:dyDescent="0.2">
      <c r="A475" s="441"/>
      <c r="B475" s="441"/>
      <c r="C475" s="441"/>
      <c r="D475" s="441"/>
      <c r="E475" s="441"/>
      <c r="F475" s="441"/>
      <c r="G475" s="441"/>
      <c r="H475" s="441"/>
      <c r="I475" s="441"/>
      <c r="J475" s="441"/>
      <c r="K475" s="441"/>
      <c r="L475" s="441"/>
      <c r="M475" s="441"/>
      <c r="N475" s="441"/>
      <c r="O475" s="441"/>
      <c r="P475" s="441"/>
      <c r="Q475" s="441"/>
      <c r="R475" s="441"/>
      <c r="S475" s="441"/>
      <c r="T475" s="441"/>
      <c r="U475" s="441"/>
      <c r="V475" s="441"/>
      <c r="W475" s="441"/>
      <c r="X475" s="441"/>
      <c r="Y475" s="441"/>
      <c r="Z475" s="441"/>
      <c r="AA475" s="441"/>
      <c r="AB475" s="441"/>
      <c r="AC475" s="441"/>
      <c r="AD475" s="441"/>
    </row>
    <row r="476" spans="1:30" ht="12.75" customHeight="1" x14ac:dyDescent="0.2">
      <c r="A476" s="441"/>
      <c r="B476" s="441"/>
      <c r="C476" s="441"/>
      <c r="D476" s="441"/>
      <c r="E476" s="441"/>
      <c r="F476" s="441"/>
      <c r="G476" s="441"/>
      <c r="H476" s="441"/>
      <c r="I476" s="441"/>
      <c r="J476" s="441"/>
      <c r="K476" s="441"/>
      <c r="L476" s="441"/>
      <c r="M476" s="441"/>
      <c r="N476" s="441"/>
      <c r="O476" s="441"/>
      <c r="P476" s="441"/>
      <c r="Q476" s="441"/>
      <c r="R476" s="441"/>
      <c r="S476" s="441"/>
      <c r="T476" s="441"/>
      <c r="U476" s="441"/>
      <c r="V476" s="441"/>
      <c r="W476" s="441"/>
      <c r="X476" s="441"/>
      <c r="Y476" s="441"/>
      <c r="Z476" s="441"/>
      <c r="AA476" s="441"/>
      <c r="AB476" s="441"/>
      <c r="AC476" s="441"/>
      <c r="AD476" s="441"/>
    </row>
    <row r="477" spans="1:30" ht="12.75" customHeight="1" x14ac:dyDescent="0.2">
      <c r="A477" s="441"/>
      <c r="B477" s="441"/>
      <c r="C477" s="441"/>
      <c r="D477" s="441"/>
      <c r="E477" s="441"/>
      <c r="F477" s="441"/>
      <c r="G477" s="441"/>
      <c r="H477" s="441"/>
      <c r="I477" s="441"/>
      <c r="J477" s="441"/>
      <c r="K477" s="441"/>
      <c r="L477" s="441"/>
      <c r="M477" s="441"/>
      <c r="N477" s="441"/>
      <c r="O477" s="441"/>
      <c r="P477" s="441"/>
      <c r="Q477" s="441"/>
      <c r="R477" s="441"/>
      <c r="S477" s="441"/>
      <c r="T477" s="441"/>
      <c r="U477" s="441"/>
      <c r="V477" s="441"/>
      <c r="W477" s="441"/>
      <c r="X477" s="441"/>
      <c r="Y477" s="441"/>
      <c r="Z477" s="441"/>
      <c r="AA477" s="441"/>
      <c r="AB477" s="441"/>
      <c r="AC477" s="441"/>
      <c r="AD477" s="441"/>
    </row>
    <row r="478" spans="1:30" ht="12.75" customHeight="1" x14ac:dyDescent="0.2">
      <c r="A478" s="441"/>
      <c r="B478" s="441"/>
      <c r="C478" s="441"/>
      <c r="D478" s="441"/>
      <c r="E478" s="441"/>
      <c r="F478" s="441"/>
      <c r="G478" s="441"/>
      <c r="H478" s="441"/>
      <c r="I478" s="441"/>
      <c r="J478" s="441"/>
      <c r="K478" s="441"/>
      <c r="L478" s="441"/>
      <c r="M478" s="441"/>
      <c r="N478" s="441"/>
      <c r="O478" s="441"/>
      <c r="P478" s="441"/>
      <c r="Q478" s="441"/>
      <c r="R478" s="441"/>
      <c r="S478" s="441"/>
      <c r="T478" s="441"/>
      <c r="U478" s="441"/>
      <c r="V478" s="441"/>
      <c r="W478" s="441"/>
      <c r="X478" s="441"/>
      <c r="Y478" s="441"/>
      <c r="Z478" s="441"/>
      <c r="AA478" s="441"/>
      <c r="AB478" s="441"/>
      <c r="AC478" s="441"/>
      <c r="AD478" s="441"/>
    </row>
    <row r="479" spans="1:30" ht="12.75" customHeight="1" x14ac:dyDescent="0.2">
      <c r="A479" s="441"/>
      <c r="B479" s="441"/>
      <c r="C479" s="441"/>
      <c r="D479" s="441"/>
      <c r="E479" s="441"/>
      <c r="F479" s="441"/>
      <c r="G479" s="441"/>
      <c r="H479" s="441"/>
      <c r="I479" s="441"/>
      <c r="J479" s="441"/>
      <c r="K479" s="441"/>
      <c r="L479" s="441"/>
      <c r="M479" s="441"/>
      <c r="N479" s="441"/>
      <c r="O479" s="441"/>
      <c r="P479" s="441"/>
      <c r="Q479" s="441"/>
      <c r="R479" s="441"/>
      <c r="S479" s="441"/>
      <c r="T479" s="441"/>
      <c r="U479" s="441"/>
      <c r="V479" s="441"/>
      <c r="W479" s="441"/>
      <c r="X479" s="441"/>
      <c r="Y479" s="441"/>
      <c r="Z479" s="441"/>
      <c r="AA479" s="441"/>
      <c r="AB479" s="441"/>
      <c r="AC479" s="441"/>
      <c r="AD479" s="441"/>
    </row>
    <row r="480" spans="1:30" ht="12.75" customHeight="1" x14ac:dyDescent="0.2">
      <c r="A480" s="441"/>
      <c r="B480" s="441"/>
      <c r="C480" s="441"/>
      <c r="D480" s="441"/>
      <c r="E480" s="441"/>
      <c r="F480" s="441"/>
      <c r="G480" s="441"/>
      <c r="H480" s="441"/>
      <c r="I480" s="441"/>
      <c r="J480" s="441"/>
      <c r="K480" s="441"/>
      <c r="L480" s="441"/>
      <c r="M480" s="441"/>
      <c r="N480" s="441"/>
      <c r="O480" s="441"/>
      <c r="P480" s="441"/>
      <c r="Q480" s="441"/>
      <c r="R480" s="441"/>
      <c r="S480" s="441"/>
      <c r="T480" s="441"/>
      <c r="U480" s="441"/>
      <c r="V480" s="441"/>
      <c r="W480" s="441"/>
      <c r="X480" s="441"/>
      <c r="Y480" s="441"/>
      <c r="Z480" s="441"/>
      <c r="AA480" s="441"/>
      <c r="AB480" s="441"/>
      <c r="AC480" s="441"/>
      <c r="AD480" s="441"/>
    </row>
    <row r="481" spans="1:30" ht="12.75" customHeight="1" x14ac:dyDescent="0.2">
      <c r="A481" s="441"/>
      <c r="B481" s="441"/>
      <c r="C481" s="441"/>
      <c r="D481" s="441"/>
      <c r="E481" s="441"/>
      <c r="F481" s="441"/>
      <c r="G481" s="441"/>
      <c r="H481" s="441"/>
      <c r="I481" s="441"/>
      <c r="J481" s="441"/>
      <c r="K481" s="441"/>
      <c r="L481" s="441"/>
      <c r="M481" s="441"/>
      <c r="N481" s="441"/>
      <c r="O481" s="441"/>
      <c r="P481" s="441"/>
      <c r="Q481" s="441"/>
      <c r="R481" s="441"/>
      <c r="S481" s="441"/>
      <c r="T481" s="441"/>
      <c r="U481" s="441"/>
      <c r="V481" s="441"/>
      <c r="W481" s="441"/>
      <c r="X481" s="441"/>
      <c r="Y481" s="441"/>
      <c r="Z481" s="441"/>
      <c r="AA481" s="441"/>
      <c r="AB481" s="441"/>
      <c r="AC481" s="441"/>
      <c r="AD481" s="441"/>
    </row>
    <row r="482" spans="1:30" ht="12.75" customHeight="1" x14ac:dyDescent="0.2">
      <c r="A482" s="441"/>
      <c r="B482" s="441"/>
      <c r="C482" s="441"/>
      <c r="D482" s="441"/>
      <c r="E482" s="441"/>
      <c r="F482" s="441"/>
      <c r="G482" s="441"/>
      <c r="H482" s="441"/>
      <c r="I482" s="441"/>
      <c r="J482" s="441"/>
      <c r="K482" s="441"/>
      <c r="L482" s="441"/>
      <c r="M482" s="441"/>
      <c r="N482" s="441"/>
      <c r="O482" s="441"/>
      <c r="P482" s="441"/>
      <c r="Q482" s="441"/>
      <c r="R482" s="441"/>
      <c r="S482" s="441"/>
      <c r="T482" s="441"/>
      <c r="U482" s="441"/>
      <c r="V482" s="441"/>
      <c r="W482" s="441"/>
      <c r="X482" s="441"/>
      <c r="Y482" s="441"/>
      <c r="Z482" s="441"/>
      <c r="AA482" s="441"/>
      <c r="AB482" s="441"/>
      <c r="AC482" s="441"/>
      <c r="AD482" s="441"/>
    </row>
    <row r="483" spans="1:30" ht="12.75" customHeight="1" x14ac:dyDescent="0.2">
      <c r="A483" s="441"/>
      <c r="B483" s="441"/>
      <c r="C483" s="441"/>
      <c r="D483" s="441"/>
      <c r="E483" s="441"/>
      <c r="F483" s="441"/>
      <c r="G483" s="441"/>
      <c r="H483" s="441"/>
      <c r="I483" s="441"/>
      <c r="J483" s="441"/>
      <c r="K483" s="441"/>
      <c r="L483" s="441"/>
      <c r="M483" s="441"/>
      <c r="N483" s="441"/>
      <c r="O483" s="441"/>
      <c r="P483" s="441"/>
      <c r="Q483" s="441"/>
      <c r="R483" s="441"/>
      <c r="S483" s="441"/>
      <c r="T483" s="441"/>
      <c r="U483" s="441"/>
      <c r="V483" s="441"/>
      <c r="W483" s="441"/>
      <c r="X483" s="441"/>
      <c r="Y483" s="441"/>
      <c r="Z483" s="441"/>
      <c r="AA483" s="441"/>
      <c r="AB483" s="441"/>
      <c r="AC483" s="441"/>
      <c r="AD483" s="441"/>
    </row>
    <row r="484" spans="1:30" ht="12.75" customHeight="1" x14ac:dyDescent="0.2">
      <c r="A484" s="441"/>
      <c r="B484" s="441"/>
      <c r="C484" s="441"/>
      <c r="D484" s="441"/>
      <c r="E484" s="441"/>
      <c r="F484" s="441"/>
      <c r="G484" s="441"/>
      <c r="H484" s="441"/>
      <c r="I484" s="441"/>
      <c r="J484" s="441"/>
      <c r="K484" s="441"/>
      <c r="L484" s="441"/>
      <c r="M484" s="441"/>
      <c r="N484" s="441"/>
      <c r="O484" s="441"/>
      <c r="P484" s="441"/>
      <c r="Q484" s="441"/>
      <c r="R484" s="441"/>
      <c r="S484" s="441"/>
      <c r="T484" s="441"/>
      <c r="U484" s="441"/>
      <c r="V484" s="441"/>
      <c r="W484" s="441"/>
      <c r="X484" s="441"/>
      <c r="Y484" s="441"/>
      <c r="Z484" s="441"/>
      <c r="AA484" s="441"/>
      <c r="AB484" s="441"/>
      <c r="AC484" s="441"/>
      <c r="AD484" s="441"/>
    </row>
    <row r="485" spans="1:30" ht="12.75" customHeight="1" x14ac:dyDescent="0.2">
      <c r="A485" s="441"/>
      <c r="B485" s="441"/>
      <c r="C485" s="441"/>
      <c r="D485" s="441"/>
      <c r="E485" s="441"/>
      <c r="F485" s="441"/>
      <c r="G485" s="441"/>
      <c r="H485" s="441"/>
      <c r="I485" s="441"/>
      <c r="J485" s="441"/>
      <c r="K485" s="441"/>
      <c r="L485" s="441"/>
      <c r="M485" s="441"/>
      <c r="N485" s="441"/>
      <c r="O485" s="441"/>
      <c r="P485" s="441"/>
      <c r="Q485" s="441"/>
      <c r="R485" s="441"/>
      <c r="S485" s="441"/>
      <c r="T485" s="441"/>
      <c r="U485" s="441"/>
      <c r="V485" s="441"/>
      <c r="W485" s="441"/>
      <c r="X485" s="441"/>
      <c r="Y485" s="441"/>
      <c r="Z485" s="441"/>
      <c r="AA485" s="441"/>
      <c r="AB485" s="441"/>
      <c r="AC485" s="441"/>
      <c r="AD485" s="441"/>
    </row>
    <row r="486" spans="1:30" ht="12.75" customHeight="1" x14ac:dyDescent="0.2">
      <c r="A486" s="441"/>
      <c r="B486" s="441"/>
      <c r="C486" s="441"/>
      <c r="D486" s="441"/>
      <c r="E486" s="441"/>
      <c r="F486" s="441"/>
      <c r="G486" s="441"/>
      <c r="H486" s="441"/>
      <c r="I486" s="441"/>
      <c r="J486" s="441"/>
      <c r="K486" s="441"/>
      <c r="L486" s="441"/>
      <c r="M486" s="441"/>
      <c r="N486" s="441"/>
      <c r="O486" s="441"/>
      <c r="P486" s="441"/>
      <c r="Q486" s="441"/>
      <c r="R486" s="441"/>
      <c r="S486" s="441"/>
      <c r="T486" s="441"/>
      <c r="U486" s="441"/>
      <c r="V486" s="441"/>
      <c r="W486" s="441"/>
      <c r="X486" s="441"/>
      <c r="Y486" s="441"/>
      <c r="Z486" s="441"/>
      <c r="AA486" s="441"/>
      <c r="AB486" s="441"/>
      <c r="AC486" s="441"/>
      <c r="AD486" s="441"/>
    </row>
    <row r="487" spans="1:30" ht="12.75" customHeight="1" x14ac:dyDescent="0.2">
      <c r="A487" s="441"/>
      <c r="B487" s="441"/>
      <c r="C487" s="441"/>
      <c r="D487" s="441"/>
      <c r="E487" s="441"/>
      <c r="F487" s="441"/>
      <c r="G487" s="441"/>
      <c r="H487" s="441"/>
      <c r="I487" s="441"/>
      <c r="J487" s="441"/>
      <c r="K487" s="441"/>
      <c r="L487" s="441"/>
      <c r="M487" s="441"/>
      <c r="N487" s="441"/>
      <c r="O487" s="441"/>
      <c r="P487" s="441"/>
      <c r="Q487" s="441"/>
      <c r="R487" s="441"/>
      <c r="S487" s="441"/>
      <c r="T487" s="441"/>
      <c r="U487" s="441"/>
      <c r="V487" s="441"/>
      <c r="W487" s="441"/>
      <c r="X487" s="441"/>
      <c r="Y487" s="441"/>
      <c r="Z487" s="441"/>
      <c r="AA487" s="441"/>
      <c r="AB487" s="441"/>
      <c r="AC487" s="441"/>
      <c r="AD487" s="441"/>
    </row>
    <row r="488" spans="1:30" ht="12.75" customHeight="1" x14ac:dyDescent="0.2">
      <c r="A488" s="441"/>
      <c r="B488" s="441"/>
      <c r="C488" s="441"/>
      <c r="D488" s="441"/>
      <c r="E488" s="441"/>
      <c r="F488" s="441"/>
      <c r="G488" s="441"/>
      <c r="H488" s="441"/>
      <c r="I488" s="441"/>
      <c r="J488" s="441"/>
      <c r="K488" s="441"/>
      <c r="L488" s="441"/>
      <c r="M488" s="441"/>
      <c r="N488" s="441"/>
      <c r="O488" s="441"/>
      <c r="P488" s="441"/>
      <c r="Q488" s="441"/>
      <c r="R488" s="441"/>
      <c r="S488" s="441"/>
      <c r="T488" s="441"/>
      <c r="U488" s="441"/>
      <c r="V488" s="441"/>
      <c r="W488" s="441"/>
      <c r="X488" s="441"/>
      <c r="Y488" s="441"/>
      <c r="Z488" s="441"/>
      <c r="AA488" s="441"/>
      <c r="AB488" s="441"/>
      <c r="AC488" s="441"/>
      <c r="AD488" s="441"/>
    </row>
    <row r="489" spans="1:30" ht="12.75" customHeight="1" x14ac:dyDescent="0.2">
      <c r="A489" s="441"/>
      <c r="B489" s="441"/>
      <c r="C489" s="441"/>
      <c r="D489" s="441"/>
      <c r="E489" s="441"/>
      <c r="F489" s="441"/>
      <c r="G489" s="441"/>
      <c r="H489" s="441"/>
      <c r="I489" s="441"/>
      <c r="J489" s="441"/>
      <c r="K489" s="441"/>
      <c r="L489" s="441"/>
      <c r="M489" s="441"/>
      <c r="N489" s="441"/>
      <c r="O489" s="441"/>
      <c r="P489" s="441"/>
      <c r="Q489" s="441"/>
      <c r="R489" s="441"/>
      <c r="S489" s="441"/>
      <c r="T489" s="441"/>
      <c r="U489" s="441"/>
      <c r="V489" s="441"/>
      <c r="W489" s="441"/>
      <c r="X489" s="441"/>
      <c r="Y489" s="441"/>
      <c r="Z489" s="441"/>
      <c r="AA489" s="441"/>
      <c r="AB489" s="441"/>
      <c r="AC489" s="441"/>
      <c r="AD489" s="441"/>
    </row>
    <row r="490" spans="1:30" ht="12.75" customHeight="1" x14ac:dyDescent="0.2">
      <c r="A490" s="441"/>
      <c r="B490" s="441"/>
      <c r="C490" s="441"/>
      <c r="D490" s="441"/>
      <c r="E490" s="441"/>
      <c r="F490" s="441"/>
      <c r="G490" s="441"/>
      <c r="H490" s="441"/>
      <c r="I490" s="441"/>
      <c r="J490" s="441"/>
      <c r="K490" s="441"/>
      <c r="L490" s="441"/>
      <c r="M490" s="441"/>
      <c r="N490" s="441"/>
      <c r="O490" s="441"/>
      <c r="P490" s="441"/>
      <c r="Q490" s="441"/>
      <c r="R490" s="441"/>
      <c r="S490" s="441"/>
      <c r="T490" s="441"/>
      <c r="U490" s="441"/>
      <c r="V490" s="441"/>
      <c r="W490" s="441"/>
      <c r="X490" s="441"/>
      <c r="Y490" s="441"/>
      <c r="Z490" s="441"/>
      <c r="AA490" s="441"/>
      <c r="AB490" s="441"/>
      <c r="AC490" s="441"/>
      <c r="AD490" s="441"/>
    </row>
    <row r="491" spans="1:30" ht="12.75" customHeight="1" x14ac:dyDescent="0.2">
      <c r="A491" s="441"/>
      <c r="B491" s="441"/>
      <c r="C491" s="441"/>
      <c r="D491" s="441"/>
      <c r="E491" s="441"/>
      <c r="F491" s="441"/>
      <c r="G491" s="441"/>
      <c r="H491" s="441"/>
      <c r="I491" s="441"/>
      <c r="J491" s="441"/>
      <c r="K491" s="441"/>
      <c r="L491" s="441"/>
      <c r="M491" s="441"/>
      <c r="N491" s="441"/>
      <c r="O491" s="441"/>
      <c r="P491" s="441"/>
      <c r="Q491" s="441"/>
      <c r="R491" s="441"/>
      <c r="S491" s="441"/>
      <c r="T491" s="441"/>
      <c r="U491" s="441"/>
      <c r="V491" s="441"/>
      <c r="W491" s="441"/>
      <c r="X491" s="441"/>
      <c r="Y491" s="441"/>
      <c r="Z491" s="441"/>
      <c r="AA491" s="441"/>
      <c r="AB491" s="441"/>
      <c r="AC491" s="441"/>
      <c r="AD491" s="441"/>
    </row>
    <row r="492" spans="1:30" ht="12.75" customHeight="1" x14ac:dyDescent="0.2">
      <c r="A492" s="441"/>
      <c r="B492" s="441"/>
      <c r="C492" s="441"/>
      <c r="D492" s="441"/>
      <c r="E492" s="441"/>
      <c r="F492" s="441"/>
      <c r="G492" s="441"/>
      <c r="H492" s="441"/>
      <c r="I492" s="441"/>
      <c r="J492" s="441"/>
      <c r="K492" s="441"/>
      <c r="L492" s="441"/>
      <c r="M492" s="441"/>
      <c r="N492" s="441"/>
      <c r="O492" s="441"/>
      <c r="P492" s="441"/>
      <c r="Q492" s="441"/>
      <c r="R492" s="441"/>
      <c r="S492" s="441"/>
      <c r="T492" s="441"/>
      <c r="U492" s="441"/>
      <c r="V492" s="441"/>
      <c r="W492" s="441"/>
      <c r="X492" s="441"/>
      <c r="Y492" s="441"/>
      <c r="Z492" s="441"/>
      <c r="AA492" s="441"/>
      <c r="AB492" s="441"/>
      <c r="AC492" s="441"/>
      <c r="AD492" s="441"/>
    </row>
    <row r="493" spans="1:30" ht="12.75" customHeight="1" x14ac:dyDescent="0.2">
      <c r="A493" s="441"/>
      <c r="B493" s="441"/>
      <c r="C493" s="441"/>
      <c r="D493" s="441"/>
      <c r="E493" s="441"/>
      <c r="F493" s="441"/>
      <c r="G493" s="441"/>
      <c r="H493" s="441"/>
      <c r="I493" s="441"/>
      <c r="J493" s="441"/>
      <c r="K493" s="441"/>
      <c r="L493" s="441"/>
      <c r="M493" s="441"/>
      <c r="N493" s="441"/>
      <c r="O493" s="441"/>
      <c r="P493" s="441"/>
      <c r="Q493" s="441"/>
      <c r="R493" s="441"/>
      <c r="S493" s="441"/>
      <c r="T493" s="441"/>
      <c r="U493" s="441"/>
      <c r="V493" s="441"/>
      <c r="W493" s="441"/>
      <c r="X493" s="441"/>
      <c r="Y493" s="441"/>
      <c r="Z493" s="441"/>
      <c r="AA493" s="441"/>
      <c r="AB493" s="441"/>
      <c r="AC493" s="441"/>
      <c r="AD493" s="441"/>
    </row>
    <row r="494" spans="1:30" ht="12.75" customHeight="1" x14ac:dyDescent="0.2">
      <c r="A494" s="441"/>
      <c r="B494" s="441"/>
      <c r="C494" s="441"/>
      <c r="D494" s="441"/>
      <c r="E494" s="441"/>
      <c r="F494" s="441"/>
      <c r="G494" s="441"/>
      <c r="H494" s="441"/>
      <c r="I494" s="441"/>
      <c r="J494" s="441"/>
      <c r="K494" s="441"/>
      <c r="L494" s="441"/>
      <c r="M494" s="441"/>
      <c r="N494" s="441"/>
      <c r="O494" s="441"/>
      <c r="P494" s="441"/>
      <c r="Q494" s="441"/>
      <c r="R494" s="441"/>
      <c r="S494" s="441"/>
      <c r="T494" s="441"/>
      <c r="U494" s="441"/>
      <c r="V494" s="441"/>
      <c r="W494" s="441"/>
      <c r="X494" s="441"/>
      <c r="Y494" s="441"/>
      <c r="Z494" s="441"/>
      <c r="AA494" s="441"/>
      <c r="AB494" s="441"/>
      <c r="AC494" s="441"/>
      <c r="AD494" s="441"/>
    </row>
    <row r="495" spans="1:30" ht="12.75" customHeight="1" x14ac:dyDescent="0.2">
      <c r="A495" s="441"/>
      <c r="B495" s="441"/>
      <c r="C495" s="441"/>
      <c r="D495" s="441"/>
      <c r="E495" s="441"/>
      <c r="F495" s="441"/>
      <c r="G495" s="441"/>
      <c r="H495" s="441"/>
      <c r="I495" s="441"/>
      <c r="J495" s="441"/>
      <c r="K495" s="441"/>
      <c r="L495" s="441"/>
      <c r="M495" s="441"/>
      <c r="N495" s="441"/>
      <c r="O495" s="441"/>
      <c r="P495" s="441"/>
      <c r="Q495" s="441"/>
      <c r="R495" s="441"/>
      <c r="S495" s="441"/>
      <c r="T495" s="441"/>
      <c r="U495" s="441"/>
      <c r="V495" s="441"/>
      <c r="W495" s="441"/>
      <c r="X495" s="441"/>
      <c r="Y495" s="441"/>
      <c r="Z495" s="441"/>
      <c r="AA495" s="441"/>
      <c r="AB495" s="441"/>
      <c r="AC495" s="441"/>
      <c r="AD495" s="441"/>
    </row>
    <row r="496" spans="1:30" ht="12.75" customHeight="1" x14ac:dyDescent="0.2">
      <c r="A496" s="441"/>
      <c r="B496" s="441"/>
      <c r="C496" s="441"/>
      <c r="D496" s="441"/>
      <c r="E496" s="441"/>
      <c r="F496" s="441"/>
      <c r="G496" s="441"/>
      <c r="H496" s="441"/>
      <c r="I496" s="441"/>
      <c r="J496" s="441"/>
      <c r="K496" s="441"/>
      <c r="L496" s="441"/>
      <c r="M496" s="441"/>
      <c r="N496" s="441"/>
      <c r="O496" s="441"/>
      <c r="P496" s="441"/>
      <c r="Q496" s="441"/>
      <c r="R496" s="441"/>
      <c r="S496" s="441"/>
      <c r="T496" s="441"/>
      <c r="U496" s="441"/>
      <c r="V496" s="441"/>
      <c r="W496" s="441"/>
      <c r="X496" s="441"/>
      <c r="Y496" s="441"/>
      <c r="Z496" s="441"/>
      <c r="AA496" s="441"/>
      <c r="AB496" s="441"/>
      <c r="AC496" s="441"/>
      <c r="AD496" s="441"/>
    </row>
    <row r="497" spans="1:30" ht="12.75" customHeight="1" x14ac:dyDescent="0.2">
      <c r="A497" s="441"/>
      <c r="B497" s="441"/>
      <c r="C497" s="441"/>
      <c r="D497" s="441"/>
      <c r="E497" s="441"/>
      <c r="F497" s="441"/>
      <c r="G497" s="441"/>
      <c r="H497" s="441"/>
      <c r="I497" s="441"/>
      <c r="J497" s="441"/>
      <c r="K497" s="441"/>
      <c r="L497" s="441"/>
      <c r="M497" s="441"/>
      <c r="N497" s="441"/>
      <c r="O497" s="441"/>
      <c r="P497" s="441"/>
      <c r="Q497" s="441"/>
      <c r="R497" s="441"/>
      <c r="S497" s="441"/>
      <c r="T497" s="441"/>
      <c r="U497" s="441"/>
      <c r="V497" s="441"/>
      <c r="W497" s="441"/>
      <c r="X497" s="441"/>
      <c r="Y497" s="441"/>
      <c r="Z497" s="441"/>
      <c r="AA497" s="441"/>
      <c r="AB497" s="441"/>
      <c r="AC497" s="441"/>
      <c r="AD497" s="441"/>
    </row>
    <row r="498" spans="1:30" ht="12.75" customHeight="1" x14ac:dyDescent="0.2">
      <c r="A498" s="441"/>
      <c r="B498" s="441"/>
      <c r="C498" s="441"/>
      <c r="D498" s="441"/>
      <c r="E498" s="441"/>
      <c r="F498" s="441"/>
      <c r="G498" s="441"/>
      <c r="H498" s="441"/>
      <c r="I498" s="441"/>
      <c r="J498" s="441"/>
      <c r="K498" s="441"/>
      <c r="L498" s="441"/>
      <c r="M498" s="441"/>
      <c r="N498" s="441"/>
      <c r="O498" s="441"/>
      <c r="P498" s="441"/>
      <c r="Q498" s="441"/>
      <c r="R498" s="441"/>
      <c r="S498" s="441"/>
      <c r="T498" s="441"/>
      <c r="U498" s="441"/>
      <c r="V498" s="441"/>
      <c r="W498" s="441"/>
      <c r="X498" s="441"/>
      <c r="Y498" s="441"/>
      <c r="Z498" s="441"/>
      <c r="AA498" s="441"/>
      <c r="AB498" s="441"/>
      <c r="AC498" s="441"/>
      <c r="AD498" s="441"/>
    </row>
    <row r="499" spans="1:30" ht="12.75" customHeight="1" x14ac:dyDescent="0.2">
      <c r="A499" s="441"/>
      <c r="B499" s="441"/>
      <c r="C499" s="441"/>
      <c r="D499" s="441"/>
      <c r="E499" s="441"/>
      <c r="F499" s="441"/>
      <c r="G499" s="441"/>
      <c r="H499" s="441"/>
      <c r="I499" s="441"/>
      <c r="J499" s="441"/>
      <c r="K499" s="441"/>
      <c r="L499" s="441"/>
      <c r="M499" s="441"/>
      <c r="N499" s="441"/>
      <c r="O499" s="441"/>
      <c r="P499" s="441"/>
      <c r="Q499" s="441"/>
      <c r="R499" s="441"/>
      <c r="S499" s="441"/>
      <c r="T499" s="441"/>
      <c r="U499" s="441"/>
      <c r="V499" s="441"/>
      <c r="W499" s="441"/>
      <c r="X499" s="441"/>
      <c r="Y499" s="441"/>
      <c r="Z499" s="441"/>
      <c r="AA499" s="441"/>
      <c r="AB499" s="441"/>
      <c r="AC499" s="441"/>
      <c r="AD499" s="441"/>
    </row>
    <row r="500" spans="1:30" ht="12.75" customHeight="1" x14ac:dyDescent="0.2">
      <c r="A500" s="441"/>
      <c r="B500" s="441"/>
      <c r="C500" s="441"/>
      <c r="D500" s="441"/>
      <c r="E500" s="441"/>
      <c r="F500" s="441"/>
      <c r="G500" s="441"/>
      <c r="H500" s="441"/>
      <c r="I500" s="441"/>
      <c r="J500" s="441"/>
      <c r="K500" s="441"/>
      <c r="L500" s="441"/>
      <c r="M500" s="441"/>
      <c r="N500" s="441"/>
      <c r="O500" s="441"/>
      <c r="P500" s="441"/>
      <c r="Q500" s="441"/>
      <c r="R500" s="441"/>
      <c r="S500" s="441"/>
      <c r="T500" s="441"/>
      <c r="U500" s="441"/>
      <c r="V500" s="441"/>
      <c r="W500" s="441"/>
      <c r="X500" s="441"/>
      <c r="Y500" s="441"/>
      <c r="Z500" s="441"/>
      <c r="AA500" s="441"/>
      <c r="AB500" s="441"/>
      <c r="AC500" s="441"/>
      <c r="AD500" s="441"/>
    </row>
    <row r="501" spans="1:30" ht="12.75" customHeight="1" x14ac:dyDescent="0.2">
      <c r="A501" s="441"/>
      <c r="B501" s="441"/>
      <c r="C501" s="441"/>
      <c r="D501" s="441"/>
      <c r="E501" s="441"/>
      <c r="F501" s="441"/>
      <c r="G501" s="441"/>
      <c r="H501" s="441"/>
      <c r="I501" s="441"/>
      <c r="J501" s="441"/>
      <c r="K501" s="441"/>
      <c r="L501" s="441"/>
      <c r="M501" s="441"/>
      <c r="N501" s="441"/>
      <c r="O501" s="441"/>
      <c r="P501" s="441"/>
      <c r="Q501" s="441"/>
      <c r="R501" s="441"/>
      <c r="S501" s="441"/>
      <c r="T501" s="441"/>
      <c r="U501" s="441"/>
      <c r="V501" s="441"/>
      <c r="W501" s="441"/>
      <c r="X501" s="441"/>
      <c r="Y501" s="441"/>
      <c r="Z501" s="441"/>
      <c r="AA501" s="441"/>
      <c r="AB501" s="441"/>
      <c r="AC501" s="441"/>
      <c r="AD501" s="441"/>
    </row>
    <row r="502" spans="1:30" ht="12.75" customHeight="1" x14ac:dyDescent="0.2">
      <c r="A502" s="441"/>
      <c r="B502" s="441"/>
      <c r="C502" s="441"/>
      <c r="D502" s="441"/>
      <c r="E502" s="441"/>
      <c r="F502" s="441"/>
      <c r="G502" s="441"/>
      <c r="H502" s="441"/>
      <c r="I502" s="441"/>
      <c r="J502" s="441"/>
      <c r="K502" s="441"/>
      <c r="L502" s="441"/>
      <c r="M502" s="441"/>
      <c r="N502" s="441"/>
      <c r="O502" s="441"/>
      <c r="P502" s="441"/>
      <c r="Q502" s="441"/>
      <c r="R502" s="441"/>
      <c r="S502" s="441"/>
      <c r="T502" s="441"/>
      <c r="U502" s="441"/>
      <c r="V502" s="441"/>
      <c r="W502" s="441"/>
      <c r="X502" s="441"/>
      <c r="Y502" s="441"/>
      <c r="Z502" s="441"/>
      <c r="AA502" s="441"/>
      <c r="AB502" s="441"/>
      <c r="AC502" s="441"/>
      <c r="AD502" s="441"/>
    </row>
    <row r="503" spans="1:30" ht="12.75" customHeight="1" x14ac:dyDescent="0.2">
      <c r="A503" s="441"/>
      <c r="B503" s="441"/>
      <c r="C503" s="441"/>
      <c r="D503" s="441"/>
      <c r="E503" s="441"/>
      <c r="F503" s="441"/>
      <c r="G503" s="441"/>
      <c r="H503" s="441"/>
      <c r="I503" s="441"/>
      <c r="J503" s="441"/>
      <c r="K503" s="441"/>
      <c r="L503" s="441"/>
      <c r="M503" s="441"/>
      <c r="N503" s="441"/>
      <c r="O503" s="441"/>
      <c r="P503" s="441"/>
      <c r="Q503" s="441"/>
      <c r="R503" s="441"/>
      <c r="S503" s="441"/>
      <c r="T503" s="441"/>
      <c r="U503" s="441"/>
      <c r="V503" s="441"/>
      <c r="W503" s="441"/>
      <c r="X503" s="441"/>
      <c r="Y503" s="441"/>
      <c r="Z503" s="441"/>
      <c r="AA503" s="441"/>
      <c r="AB503" s="441"/>
      <c r="AC503" s="441"/>
      <c r="AD503" s="441"/>
    </row>
    <row r="504" spans="1:30" ht="12.75" customHeight="1" x14ac:dyDescent="0.2">
      <c r="A504" s="441"/>
      <c r="B504" s="441"/>
      <c r="C504" s="441"/>
      <c r="D504" s="441"/>
      <c r="E504" s="441"/>
      <c r="F504" s="441"/>
      <c r="G504" s="441"/>
      <c r="H504" s="441"/>
      <c r="I504" s="441"/>
      <c r="J504" s="441"/>
      <c r="K504" s="441"/>
      <c r="L504" s="441"/>
      <c r="M504" s="441"/>
      <c r="N504" s="441"/>
      <c r="O504" s="441"/>
      <c r="P504" s="441"/>
      <c r="Q504" s="441"/>
      <c r="R504" s="441"/>
      <c r="S504" s="441"/>
      <c r="T504" s="441"/>
      <c r="U504" s="441"/>
      <c r="V504" s="441"/>
      <c r="W504" s="441"/>
      <c r="X504" s="441"/>
      <c r="Y504" s="441"/>
      <c r="Z504" s="441"/>
      <c r="AA504" s="441"/>
      <c r="AB504" s="441"/>
      <c r="AC504" s="441"/>
      <c r="AD504" s="441"/>
    </row>
    <row r="505" spans="1:30" ht="12.75" customHeight="1" x14ac:dyDescent="0.2">
      <c r="A505" s="441"/>
      <c r="B505" s="441"/>
      <c r="C505" s="441"/>
      <c r="D505" s="441"/>
      <c r="E505" s="441"/>
      <c r="F505" s="441"/>
      <c r="G505" s="441"/>
      <c r="H505" s="441"/>
      <c r="I505" s="441"/>
      <c r="J505" s="441"/>
      <c r="K505" s="441"/>
      <c r="L505" s="441"/>
      <c r="M505" s="441"/>
      <c r="N505" s="441"/>
      <c r="O505" s="441"/>
      <c r="P505" s="441"/>
      <c r="Q505" s="441"/>
      <c r="R505" s="441"/>
      <c r="S505" s="441"/>
      <c r="T505" s="441"/>
      <c r="U505" s="441"/>
      <c r="V505" s="441"/>
      <c r="W505" s="441"/>
      <c r="X505" s="441"/>
      <c r="Y505" s="441"/>
      <c r="Z505" s="441"/>
      <c r="AA505" s="441"/>
      <c r="AB505" s="441"/>
      <c r="AC505" s="441"/>
      <c r="AD505" s="441"/>
    </row>
    <row r="506" spans="1:30" ht="12.75" customHeight="1" x14ac:dyDescent="0.2">
      <c r="A506" s="441"/>
      <c r="B506" s="441"/>
      <c r="C506" s="441"/>
      <c r="D506" s="441"/>
      <c r="E506" s="441"/>
      <c r="F506" s="441"/>
      <c r="G506" s="441"/>
      <c r="H506" s="441"/>
      <c r="I506" s="441"/>
      <c r="J506" s="441"/>
      <c r="K506" s="441"/>
      <c r="L506" s="441"/>
      <c r="M506" s="441"/>
      <c r="N506" s="441"/>
      <c r="O506" s="441"/>
      <c r="P506" s="441"/>
      <c r="Q506" s="441"/>
      <c r="R506" s="441"/>
      <c r="S506" s="441"/>
      <c r="T506" s="441"/>
      <c r="U506" s="441"/>
      <c r="V506" s="441"/>
      <c r="W506" s="441"/>
      <c r="X506" s="441"/>
      <c r="Y506" s="441"/>
      <c r="Z506" s="441"/>
      <c r="AA506" s="441"/>
      <c r="AB506" s="441"/>
      <c r="AC506" s="441"/>
      <c r="AD506" s="441"/>
    </row>
    <row r="507" spans="1:30" ht="12.75" customHeight="1" x14ac:dyDescent="0.2">
      <c r="A507" s="441"/>
      <c r="B507" s="441"/>
      <c r="C507" s="441"/>
      <c r="D507" s="441"/>
      <c r="E507" s="441"/>
      <c r="F507" s="441"/>
      <c r="G507" s="441"/>
      <c r="H507" s="441"/>
      <c r="I507" s="441"/>
      <c r="J507" s="441"/>
      <c r="K507" s="441"/>
      <c r="L507" s="441"/>
      <c r="M507" s="441"/>
      <c r="N507" s="441"/>
      <c r="O507" s="441"/>
      <c r="P507" s="441"/>
      <c r="Q507" s="441"/>
      <c r="R507" s="441"/>
      <c r="S507" s="441"/>
      <c r="T507" s="441"/>
      <c r="U507" s="441"/>
      <c r="V507" s="441"/>
      <c r="W507" s="441"/>
      <c r="X507" s="441"/>
      <c r="Y507" s="441"/>
      <c r="Z507" s="441"/>
      <c r="AA507" s="441"/>
      <c r="AB507" s="441"/>
      <c r="AC507" s="441"/>
      <c r="AD507" s="441"/>
    </row>
    <row r="508" spans="1:30" ht="12.75" customHeight="1" x14ac:dyDescent="0.2">
      <c r="A508" s="441"/>
      <c r="B508" s="441"/>
      <c r="C508" s="441"/>
      <c r="D508" s="441"/>
      <c r="E508" s="441"/>
      <c r="F508" s="441"/>
      <c r="G508" s="441"/>
      <c r="H508" s="441"/>
      <c r="I508" s="441"/>
      <c r="J508" s="441"/>
      <c r="K508" s="441"/>
      <c r="L508" s="441"/>
      <c r="M508" s="441"/>
      <c r="N508" s="441"/>
      <c r="O508" s="441"/>
      <c r="P508" s="441"/>
      <c r="Q508" s="441"/>
      <c r="R508" s="441"/>
      <c r="S508" s="441"/>
      <c r="T508" s="441"/>
      <c r="U508" s="441"/>
      <c r="V508" s="441"/>
      <c r="W508" s="441"/>
      <c r="X508" s="441"/>
      <c r="Y508" s="441"/>
      <c r="Z508" s="441"/>
      <c r="AA508" s="441"/>
      <c r="AB508" s="441"/>
      <c r="AC508" s="441"/>
      <c r="AD508" s="441"/>
    </row>
    <row r="509" spans="1:30" ht="12.75" customHeight="1" x14ac:dyDescent="0.2">
      <c r="A509" s="441"/>
      <c r="B509" s="441"/>
      <c r="C509" s="441"/>
      <c r="D509" s="441"/>
      <c r="E509" s="441"/>
      <c r="F509" s="441"/>
      <c r="G509" s="441"/>
      <c r="H509" s="441"/>
      <c r="I509" s="441"/>
      <c r="J509" s="441"/>
      <c r="K509" s="441"/>
      <c r="L509" s="441"/>
      <c r="M509" s="441"/>
      <c r="N509" s="441"/>
      <c r="O509" s="441"/>
      <c r="P509" s="441"/>
      <c r="Q509" s="441"/>
      <c r="R509" s="441"/>
      <c r="S509" s="441"/>
      <c r="T509" s="441"/>
      <c r="U509" s="441"/>
      <c r="V509" s="441"/>
      <c r="W509" s="441"/>
      <c r="X509" s="441"/>
      <c r="Y509" s="441"/>
      <c r="Z509" s="441"/>
      <c r="AA509" s="441"/>
      <c r="AB509" s="441"/>
      <c r="AC509" s="441"/>
      <c r="AD509" s="441"/>
    </row>
    <row r="510" spans="1:30" ht="12.75" customHeight="1" x14ac:dyDescent="0.2">
      <c r="A510" s="441"/>
      <c r="B510" s="441"/>
      <c r="C510" s="441"/>
      <c r="D510" s="441"/>
      <c r="E510" s="441"/>
      <c r="F510" s="441"/>
      <c r="G510" s="441"/>
      <c r="H510" s="441"/>
      <c r="I510" s="441"/>
      <c r="J510" s="441"/>
      <c r="K510" s="441"/>
      <c r="L510" s="441"/>
      <c r="M510" s="441"/>
      <c r="N510" s="441"/>
      <c r="O510" s="441"/>
      <c r="P510" s="441"/>
      <c r="Q510" s="441"/>
      <c r="R510" s="441"/>
      <c r="S510" s="441"/>
      <c r="T510" s="441"/>
      <c r="U510" s="441"/>
      <c r="V510" s="441"/>
      <c r="W510" s="441"/>
      <c r="X510" s="441"/>
      <c r="Y510" s="441"/>
      <c r="Z510" s="441"/>
      <c r="AA510" s="441"/>
      <c r="AB510" s="441"/>
      <c r="AC510" s="441"/>
      <c r="AD510" s="441"/>
    </row>
    <row r="511" spans="1:30" ht="12.75" customHeight="1" x14ac:dyDescent="0.2">
      <c r="A511" s="441"/>
      <c r="B511" s="441"/>
      <c r="C511" s="441"/>
      <c r="D511" s="441"/>
      <c r="E511" s="441"/>
      <c r="F511" s="441"/>
      <c r="G511" s="441"/>
      <c r="H511" s="441"/>
      <c r="I511" s="441"/>
      <c r="J511" s="441"/>
      <c r="K511" s="441"/>
      <c r="L511" s="441"/>
      <c r="M511" s="441"/>
      <c r="N511" s="441"/>
      <c r="O511" s="441"/>
      <c r="P511" s="441"/>
      <c r="Q511" s="441"/>
      <c r="R511" s="441"/>
      <c r="S511" s="441"/>
      <c r="T511" s="441"/>
      <c r="U511" s="441"/>
      <c r="V511" s="441"/>
      <c r="W511" s="441"/>
      <c r="X511" s="441"/>
      <c r="Y511" s="441"/>
      <c r="Z511" s="441"/>
      <c r="AA511" s="441"/>
      <c r="AB511" s="441"/>
      <c r="AC511" s="441"/>
      <c r="AD511" s="441"/>
    </row>
    <row r="512" spans="1:30" ht="12.75" customHeight="1" x14ac:dyDescent="0.2">
      <c r="A512" s="441"/>
      <c r="B512" s="441"/>
      <c r="C512" s="441"/>
      <c r="D512" s="441"/>
      <c r="E512" s="441"/>
      <c r="F512" s="441"/>
      <c r="G512" s="441"/>
      <c r="H512" s="441"/>
      <c r="I512" s="441"/>
      <c r="J512" s="441"/>
      <c r="K512" s="441"/>
      <c r="L512" s="441"/>
      <c r="M512" s="441"/>
      <c r="N512" s="441"/>
      <c r="O512" s="441"/>
      <c r="P512" s="441"/>
      <c r="Q512" s="441"/>
      <c r="R512" s="441"/>
      <c r="S512" s="441"/>
      <c r="T512" s="441"/>
      <c r="U512" s="441"/>
      <c r="V512" s="441"/>
      <c r="W512" s="441"/>
      <c r="X512" s="441"/>
      <c r="Y512" s="441"/>
      <c r="Z512" s="441"/>
      <c r="AA512" s="441"/>
      <c r="AB512" s="441"/>
      <c r="AC512" s="441"/>
      <c r="AD512" s="441"/>
    </row>
    <row r="513" spans="1:30" ht="12.75" customHeight="1" x14ac:dyDescent="0.2">
      <c r="A513" s="441"/>
      <c r="B513" s="441"/>
      <c r="C513" s="441"/>
      <c r="D513" s="441"/>
      <c r="E513" s="441"/>
      <c r="F513" s="441"/>
      <c r="G513" s="441"/>
      <c r="H513" s="441"/>
      <c r="I513" s="441"/>
      <c r="J513" s="441"/>
      <c r="K513" s="441"/>
      <c r="L513" s="441"/>
      <c r="M513" s="441"/>
      <c r="N513" s="441"/>
      <c r="O513" s="441"/>
      <c r="P513" s="441"/>
      <c r="Q513" s="441"/>
      <c r="R513" s="441"/>
      <c r="S513" s="441"/>
      <c r="T513" s="441"/>
      <c r="U513" s="441"/>
      <c r="V513" s="441"/>
      <c r="W513" s="441"/>
      <c r="X513" s="441"/>
      <c r="Y513" s="441"/>
      <c r="Z513" s="441"/>
      <c r="AA513" s="441"/>
      <c r="AB513" s="441"/>
      <c r="AC513" s="441"/>
      <c r="AD513" s="441"/>
    </row>
    <row r="514" spans="1:30" ht="12.75" customHeight="1" x14ac:dyDescent="0.2">
      <c r="A514" s="441"/>
      <c r="B514" s="441"/>
      <c r="C514" s="441"/>
      <c r="D514" s="441"/>
      <c r="E514" s="441"/>
      <c r="F514" s="441"/>
      <c r="G514" s="441"/>
      <c r="H514" s="441"/>
      <c r="I514" s="441"/>
      <c r="J514" s="441"/>
      <c r="K514" s="441"/>
      <c r="L514" s="441"/>
      <c r="M514" s="441"/>
      <c r="N514" s="441"/>
      <c r="O514" s="441"/>
      <c r="P514" s="441"/>
      <c r="Q514" s="441"/>
      <c r="R514" s="441"/>
      <c r="S514" s="441"/>
      <c r="T514" s="441"/>
      <c r="U514" s="441"/>
      <c r="V514" s="441"/>
      <c r="W514" s="441"/>
      <c r="X514" s="441"/>
      <c r="Y514" s="441"/>
      <c r="Z514" s="441"/>
      <c r="AA514" s="441"/>
      <c r="AB514" s="441"/>
      <c r="AC514" s="441"/>
      <c r="AD514" s="441"/>
    </row>
    <row r="515" spans="1:30" ht="12.75" customHeight="1" x14ac:dyDescent="0.2">
      <c r="A515" s="441"/>
      <c r="B515" s="441"/>
      <c r="C515" s="441"/>
      <c r="D515" s="441"/>
      <c r="E515" s="441"/>
      <c r="F515" s="441"/>
      <c r="G515" s="441"/>
      <c r="H515" s="441"/>
      <c r="I515" s="441"/>
      <c r="J515" s="441"/>
      <c r="K515" s="441"/>
      <c r="L515" s="441"/>
      <c r="M515" s="441"/>
      <c r="N515" s="441"/>
      <c r="O515" s="441"/>
      <c r="P515" s="441"/>
      <c r="Q515" s="441"/>
      <c r="R515" s="441"/>
      <c r="S515" s="441"/>
      <c r="T515" s="441"/>
      <c r="U515" s="441"/>
      <c r="V515" s="441"/>
      <c r="W515" s="441"/>
      <c r="X515" s="441"/>
      <c r="Y515" s="441"/>
      <c r="Z515" s="441"/>
      <c r="AA515" s="441"/>
      <c r="AB515" s="441"/>
      <c r="AC515" s="441"/>
      <c r="AD515" s="441"/>
    </row>
    <row r="516" spans="1:30" ht="12.75" customHeight="1" x14ac:dyDescent="0.2">
      <c r="A516" s="441"/>
      <c r="B516" s="441"/>
      <c r="C516" s="441"/>
      <c r="D516" s="441"/>
      <c r="E516" s="441"/>
      <c r="F516" s="441"/>
      <c r="G516" s="441"/>
      <c r="H516" s="441"/>
      <c r="I516" s="441"/>
      <c r="J516" s="441"/>
      <c r="K516" s="441"/>
      <c r="L516" s="441"/>
      <c r="M516" s="441"/>
      <c r="N516" s="441"/>
      <c r="O516" s="441"/>
      <c r="P516" s="441"/>
      <c r="Q516" s="441"/>
      <c r="R516" s="441"/>
      <c r="S516" s="441"/>
      <c r="T516" s="441"/>
      <c r="U516" s="441"/>
      <c r="V516" s="441"/>
      <c r="W516" s="441"/>
      <c r="X516" s="441"/>
      <c r="Y516" s="441"/>
      <c r="Z516" s="441"/>
      <c r="AA516" s="441"/>
      <c r="AB516" s="441"/>
      <c r="AC516" s="441"/>
      <c r="AD516" s="441"/>
    </row>
    <row r="517" spans="1:30" ht="12.75" customHeight="1" x14ac:dyDescent="0.2">
      <c r="A517" s="441"/>
      <c r="B517" s="441"/>
      <c r="C517" s="441"/>
      <c r="D517" s="441"/>
      <c r="E517" s="441"/>
      <c r="F517" s="441"/>
      <c r="G517" s="441"/>
      <c r="H517" s="441"/>
      <c r="I517" s="441"/>
      <c r="J517" s="441"/>
      <c r="K517" s="441"/>
      <c r="L517" s="441"/>
      <c r="M517" s="441"/>
      <c r="N517" s="441"/>
      <c r="O517" s="441"/>
      <c r="P517" s="441"/>
      <c r="Q517" s="441"/>
      <c r="R517" s="441"/>
      <c r="S517" s="441"/>
      <c r="T517" s="441"/>
      <c r="U517" s="441"/>
      <c r="V517" s="441"/>
      <c r="W517" s="441"/>
      <c r="X517" s="441"/>
      <c r="Y517" s="441"/>
      <c r="Z517" s="441"/>
      <c r="AA517" s="441"/>
      <c r="AB517" s="441"/>
      <c r="AC517" s="441"/>
      <c r="AD517" s="441"/>
    </row>
    <row r="518" spans="1:30" ht="12.75" customHeight="1" x14ac:dyDescent="0.2">
      <c r="A518" s="441"/>
      <c r="B518" s="441"/>
      <c r="C518" s="441"/>
      <c r="D518" s="441"/>
      <c r="E518" s="441"/>
      <c r="F518" s="441"/>
      <c r="G518" s="441"/>
      <c r="H518" s="441"/>
      <c r="I518" s="441"/>
      <c r="J518" s="441"/>
      <c r="K518" s="441"/>
      <c r="L518" s="441"/>
      <c r="M518" s="441"/>
      <c r="N518" s="441"/>
      <c r="O518" s="441"/>
      <c r="P518" s="441"/>
      <c r="Q518" s="441"/>
      <c r="R518" s="441"/>
      <c r="S518" s="441"/>
      <c r="T518" s="441"/>
      <c r="U518" s="441"/>
      <c r="V518" s="441"/>
      <c r="W518" s="441"/>
      <c r="X518" s="441"/>
      <c r="Y518" s="441"/>
      <c r="Z518" s="441"/>
      <c r="AA518" s="441"/>
      <c r="AB518" s="441"/>
      <c r="AC518" s="441"/>
      <c r="AD518" s="441"/>
    </row>
    <row r="519" spans="1:30" ht="12.75" customHeight="1" x14ac:dyDescent="0.2">
      <c r="A519" s="441"/>
      <c r="B519" s="441"/>
      <c r="C519" s="441"/>
      <c r="D519" s="441"/>
      <c r="E519" s="441"/>
      <c r="F519" s="441"/>
      <c r="G519" s="441"/>
      <c r="H519" s="441"/>
      <c r="I519" s="441"/>
      <c r="J519" s="441"/>
      <c r="K519" s="441"/>
      <c r="L519" s="441"/>
      <c r="M519" s="441"/>
      <c r="N519" s="441"/>
      <c r="O519" s="441"/>
      <c r="P519" s="441"/>
      <c r="Q519" s="441"/>
      <c r="R519" s="441"/>
      <c r="S519" s="441"/>
      <c r="T519" s="441"/>
      <c r="U519" s="441"/>
      <c r="V519" s="441"/>
      <c r="W519" s="441"/>
      <c r="X519" s="441"/>
      <c r="Y519" s="441"/>
      <c r="Z519" s="441"/>
      <c r="AA519" s="441"/>
      <c r="AB519" s="441"/>
      <c r="AC519" s="441"/>
      <c r="AD519" s="441"/>
    </row>
    <row r="520" spans="1:30" ht="12.75" customHeight="1" x14ac:dyDescent="0.2">
      <c r="A520" s="441"/>
      <c r="B520" s="441"/>
      <c r="C520" s="441"/>
      <c r="D520" s="441"/>
      <c r="E520" s="441"/>
      <c r="F520" s="441"/>
      <c r="G520" s="441"/>
      <c r="H520" s="441"/>
      <c r="I520" s="441"/>
      <c r="J520" s="441"/>
      <c r="K520" s="441"/>
      <c r="L520" s="441"/>
      <c r="M520" s="441"/>
      <c r="N520" s="441"/>
      <c r="O520" s="441"/>
      <c r="P520" s="441"/>
      <c r="Q520" s="441"/>
      <c r="R520" s="441"/>
      <c r="S520" s="441"/>
      <c r="T520" s="441"/>
      <c r="U520" s="441"/>
      <c r="V520" s="441"/>
      <c r="W520" s="441"/>
      <c r="X520" s="441"/>
      <c r="Y520" s="441"/>
      <c r="Z520" s="441"/>
      <c r="AA520" s="441"/>
      <c r="AB520" s="441"/>
      <c r="AC520" s="441"/>
      <c r="AD520" s="441"/>
    </row>
    <row r="521" spans="1:30" ht="12.75" customHeight="1" x14ac:dyDescent="0.2">
      <c r="A521" s="441"/>
      <c r="B521" s="441"/>
      <c r="C521" s="441"/>
      <c r="D521" s="441"/>
      <c r="E521" s="441"/>
      <c r="F521" s="441"/>
      <c r="G521" s="441"/>
      <c r="H521" s="441"/>
      <c r="I521" s="441"/>
      <c r="J521" s="441"/>
      <c r="K521" s="441"/>
      <c r="L521" s="441"/>
      <c r="M521" s="441"/>
      <c r="N521" s="441"/>
      <c r="O521" s="441"/>
      <c r="P521" s="441"/>
      <c r="Q521" s="441"/>
      <c r="R521" s="441"/>
      <c r="S521" s="441"/>
      <c r="T521" s="441"/>
      <c r="U521" s="441"/>
      <c r="V521" s="441"/>
      <c r="W521" s="441"/>
      <c r="X521" s="441"/>
      <c r="Y521" s="441"/>
      <c r="Z521" s="441"/>
      <c r="AA521" s="441"/>
      <c r="AB521" s="441"/>
      <c r="AC521" s="441"/>
      <c r="AD521" s="441"/>
    </row>
    <row r="522" spans="1:30" ht="12.75" customHeight="1" x14ac:dyDescent="0.2">
      <c r="A522" s="441"/>
      <c r="B522" s="441"/>
      <c r="C522" s="441"/>
      <c r="D522" s="441"/>
      <c r="E522" s="441"/>
      <c r="F522" s="441"/>
      <c r="G522" s="441"/>
      <c r="H522" s="441"/>
      <c r="I522" s="441"/>
      <c r="J522" s="441"/>
      <c r="K522" s="441"/>
      <c r="L522" s="441"/>
      <c r="M522" s="441"/>
      <c r="N522" s="441"/>
      <c r="O522" s="441"/>
      <c r="P522" s="441"/>
      <c r="Q522" s="441"/>
      <c r="R522" s="441"/>
      <c r="S522" s="441"/>
      <c r="T522" s="441"/>
      <c r="U522" s="441"/>
      <c r="V522" s="441"/>
      <c r="W522" s="441"/>
      <c r="X522" s="441"/>
      <c r="Y522" s="441"/>
      <c r="Z522" s="441"/>
      <c r="AA522" s="441"/>
      <c r="AB522" s="441"/>
      <c r="AC522" s="441"/>
      <c r="AD522" s="441"/>
    </row>
    <row r="523" spans="1:30" ht="12.75" customHeight="1" x14ac:dyDescent="0.2">
      <c r="A523" s="441"/>
      <c r="B523" s="441"/>
      <c r="C523" s="441"/>
      <c r="D523" s="441"/>
      <c r="E523" s="441"/>
      <c r="F523" s="441"/>
      <c r="G523" s="441"/>
      <c r="H523" s="441"/>
      <c r="I523" s="441"/>
      <c r="J523" s="441"/>
      <c r="K523" s="441"/>
      <c r="L523" s="441"/>
      <c r="M523" s="441"/>
      <c r="N523" s="441"/>
      <c r="O523" s="441"/>
      <c r="P523" s="441"/>
      <c r="Q523" s="441"/>
      <c r="R523" s="441"/>
      <c r="S523" s="441"/>
      <c r="T523" s="441"/>
      <c r="U523" s="441"/>
      <c r="V523" s="441"/>
      <c r="W523" s="441"/>
      <c r="X523" s="441"/>
      <c r="Y523" s="441"/>
      <c r="Z523" s="441"/>
      <c r="AA523" s="441"/>
      <c r="AB523" s="441"/>
      <c r="AC523" s="441"/>
      <c r="AD523" s="441"/>
    </row>
    <row r="524" spans="1:30" ht="12.75" customHeight="1" x14ac:dyDescent="0.2">
      <c r="A524" s="441"/>
      <c r="B524" s="441"/>
      <c r="C524" s="441"/>
      <c r="D524" s="441"/>
      <c r="E524" s="441"/>
      <c r="F524" s="441"/>
      <c r="G524" s="441"/>
      <c r="H524" s="441"/>
      <c r="I524" s="441"/>
      <c r="J524" s="441"/>
      <c r="K524" s="441"/>
      <c r="L524" s="441"/>
      <c r="M524" s="441"/>
      <c r="N524" s="441"/>
      <c r="O524" s="441"/>
      <c r="P524" s="441"/>
      <c r="Q524" s="441"/>
      <c r="R524" s="441"/>
      <c r="S524" s="441"/>
      <c r="T524" s="441"/>
      <c r="U524" s="441"/>
      <c r="V524" s="441"/>
      <c r="W524" s="441"/>
      <c r="X524" s="441"/>
      <c r="Y524" s="441"/>
      <c r="Z524" s="441"/>
      <c r="AA524" s="441"/>
      <c r="AB524" s="441"/>
      <c r="AC524" s="441"/>
      <c r="AD524" s="441"/>
    </row>
    <row r="525" spans="1:30" ht="12.75" customHeight="1" x14ac:dyDescent="0.2">
      <c r="A525" s="441"/>
      <c r="B525" s="441"/>
      <c r="C525" s="441"/>
      <c r="D525" s="441"/>
      <c r="E525" s="441"/>
      <c r="F525" s="441"/>
      <c r="G525" s="441"/>
      <c r="H525" s="441"/>
      <c r="I525" s="441"/>
      <c r="J525" s="441"/>
      <c r="K525" s="441"/>
      <c r="L525" s="441"/>
      <c r="M525" s="441"/>
      <c r="N525" s="441"/>
      <c r="O525" s="441"/>
      <c r="P525" s="441"/>
      <c r="Q525" s="441"/>
      <c r="R525" s="441"/>
      <c r="S525" s="441"/>
      <c r="T525" s="441"/>
      <c r="U525" s="441"/>
      <c r="V525" s="441"/>
      <c r="W525" s="441"/>
      <c r="X525" s="441"/>
      <c r="Y525" s="441"/>
      <c r="Z525" s="441"/>
      <c r="AA525" s="441"/>
      <c r="AB525" s="441"/>
      <c r="AC525" s="441"/>
      <c r="AD525" s="441"/>
    </row>
    <row r="526" spans="1:30" ht="12.75" customHeight="1" x14ac:dyDescent="0.2">
      <c r="A526" s="441"/>
      <c r="B526" s="441"/>
      <c r="C526" s="441"/>
      <c r="D526" s="441"/>
      <c r="E526" s="441"/>
      <c r="F526" s="441"/>
      <c r="G526" s="441"/>
      <c r="H526" s="441"/>
      <c r="I526" s="441"/>
      <c r="J526" s="441"/>
      <c r="K526" s="441"/>
      <c r="L526" s="441"/>
      <c r="M526" s="441"/>
      <c r="N526" s="441"/>
      <c r="O526" s="441"/>
      <c r="P526" s="441"/>
      <c r="Q526" s="441"/>
      <c r="R526" s="441"/>
      <c r="S526" s="441"/>
      <c r="T526" s="441"/>
      <c r="U526" s="441"/>
      <c r="V526" s="441"/>
      <c r="W526" s="441"/>
      <c r="X526" s="441"/>
      <c r="Y526" s="441"/>
      <c r="Z526" s="441"/>
      <c r="AA526" s="441"/>
      <c r="AB526" s="441"/>
      <c r="AC526" s="441"/>
      <c r="AD526" s="441"/>
    </row>
    <row r="527" spans="1:30" ht="12.75" customHeight="1" x14ac:dyDescent="0.2">
      <c r="A527" s="441"/>
      <c r="B527" s="441"/>
      <c r="C527" s="441"/>
      <c r="D527" s="441"/>
      <c r="E527" s="441"/>
      <c r="F527" s="441"/>
      <c r="G527" s="441"/>
      <c r="H527" s="441"/>
      <c r="I527" s="441"/>
      <c r="J527" s="441"/>
      <c r="K527" s="441"/>
      <c r="L527" s="441"/>
      <c r="M527" s="441"/>
      <c r="N527" s="441"/>
      <c r="O527" s="441"/>
      <c r="P527" s="441"/>
      <c r="Q527" s="441"/>
      <c r="R527" s="441"/>
      <c r="S527" s="441"/>
      <c r="T527" s="441"/>
      <c r="U527" s="441"/>
      <c r="V527" s="441"/>
      <c r="W527" s="441"/>
      <c r="X527" s="441"/>
      <c r="Y527" s="441"/>
      <c r="Z527" s="441"/>
      <c r="AA527" s="441"/>
      <c r="AB527" s="441"/>
      <c r="AC527" s="441"/>
      <c r="AD527" s="441"/>
    </row>
    <row r="528" spans="1:30" ht="12.75" customHeight="1" x14ac:dyDescent="0.2">
      <c r="A528" s="441"/>
      <c r="B528" s="441"/>
      <c r="C528" s="441"/>
      <c r="D528" s="441"/>
      <c r="E528" s="441"/>
      <c r="F528" s="441"/>
      <c r="G528" s="441"/>
      <c r="H528" s="441"/>
      <c r="I528" s="441"/>
      <c r="J528" s="441"/>
      <c r="K528" s="441"/>
      <c r="L528" s="441"/>
      <c r="M528" s="441"/>
      <c r="N528" s="441"/>
      <c r="O528" s="441"/>
      <c r="P528" s="441"/>
      <c r="Q528" s="441"/>
      <c r="R528" s="441"/>
      <c r="S528" s="441"/>
      <c r="T528" s="441"/>
      <c r="U528" s="441"/>
      <c r="V528" s="441"/>
      <c r="W528" s="441"/>
      <c r="X528" s="441"/>
      <c r="Y528" s="441"/>
      <c r="Z528" s="441"/>
      <c r="AA528" s="441"/>
      <c r="AB528" s="441"/>
      <c r="AC528" s="441"/>
      <c r="AD528" s="441"/>
    </row>
    <row r="529" spans="1:30" ht="12.75" customHeight="1" x14ac:dyDescent="0.2">
      <c r="A529" s="441"/>
      <c r="B529" s="441"/>
      <c r="C529" s="441"/>
      <c r="D529" s="441"/>
      <c r="E529" s="441"/>
      <c r="F529" s="441"/>
      <c r="G529" s="441"/>
      <c r="H529" s="441"/>
      <c r="I529" s="441"/>
      <c r="J529" s="441"/>
      <c r="K529" s="441"/>
      <c r="L529" s="441"/>
      <c r="M529" s="441"/>
      <c r="N529" s="441"/>
      <c r="O529" s="441"/>
      <c r="P529" s="441"/>
      <c r="Q529" s="441"/>
      <c r="R529" s="441"/>
      <c r="S529" s="441"/>
      <c r="T529" s="441"/>
      <c r="U529" s="441"/>
      <c r="V529" s="441"/>
      <c r="W529" s="441"/>
      <c r="X529" s="441"/>
      <c r="Y529" s="441"/>
      <c r="Z529" s="441"/>
      <c r="AA529" s="441"/>
      <c r="AB529" s="441"/>
      <c r="AC529" s="441"/>
      <c r="AD529" s="441"/>
    </row>
    <row r="530" spans="1:30" ht="12.75" customHeight="1" x14ac:dyDescent="0.2">
      <c r="A530" s="441"/>
      <c r="B530" s="441"/>
      <c r="C530" s="441"/>
      <c r="D530" s="441"/>
      <c r="E530" s="441"/>
      <c r="F530" s="441"/>
      <c r="G530" s="441"/>
      <c r="H530" s="441"/>
      <c r="I530" s="441"/>
      <c r="J530" s="441"/>
      <c r="K530" s="441"/>
      <c r="L530" s="441"/>
      <c r="M530" s="441"/>
      <c r="N530" s="441"/>
      <c r="O530" s="441"/>
      <c r="P530" s="441"/>
      <c r="Q530" s="441"/>
      <c r="R530" s="441"/>
      <c r="S530" s="441"/>
      <c r="T530" s="441"/>
      <c r="U530" s="441"/>
      <c r="V530" s="441"/>
      <c r="W530" s="441"/>
      <c r="X530" s="441"/>
      <c r="Y530" s="441"/>
      <c r="Z530" s="441"/>
      <c r="AA530" s="441"/>
      <c r="AB530" s="441"/>
      <c r="AC530" s="441"/>
      <c r="AD530" s="441"/>
    </row>
    <row r="531" spans="1:30" ht="12.75" customHeight="1" x14ac:dyDescent="0.2">
      <c r="A531" s="441"/>
      <c r="B531" s="441"/>
      <c r="C531" s="441"/>
      <c r="D531" s="441"/>
      <c r="E531" s="441"/>
      <c r="F531" s="441"/>
      <c r="G531" s="441"/>
      <c r="H531" s="441"/>
      <c r="I531" s="441"/>
      <c r="J531" s="441"/>
      <c r="K531" s="441"/>
      <c r="L531" s="441"/>
      <c r="M531" s="441"/>
      <c r="N531" s="441"/>
      <c r="O531" s="441"/>
      <c r="P531" s="441"/>
      <c r="Q531" s="441"/>
      <c r="R531" s="441"/>
      <c r="S531" s="441"/>
      <c r="T531" s="441"/>
      <c r="U531" s="441"/>
      <c r="V531" s="441"/>
      <c r="W531" s="441"/>
      <c r="X531" s="441"/>
      <c r="Y531" s="441"/>
      <c r="Z531" s="441"/>
      <c r="AA531" s="441"/>
      <c r="AB531" s="441"/>
      <c r="AC531" s="441"/>
      <c r="AD531" s="441"/>
    </row>
    <row r="532" spans="1:30" ht="12.75" customHeight="1" x14ac:dyDescent="0.2">
      <c r="A532" s="441"/>
      <c r="B532" s="441"/>
      <c r="C532" s="441"/>
      <c r="D532" s="441"/>
      <c r="E532" s="441"/>
      <c r="F532" s="441"/>
      <c r="G532" s="441"/>
      <c r="H532" s="441"/>
      <c r="I532" s="441"/>
      <c r="J532" s="441"/>
      <c r="K532" s="441"/>
      <c r="L532" s="441"/>
      <c r="M532" s="441"/>
      <c r="N532" s="441"/>
      <c r="O532" s="441"/>
      <c r="P532" s="441"/>
      <c r="Q532" s="441"/>
      <c r="R532" s="441"/>
      <c r="S532" s="441"/>
      <c r="T532" s="441"/>
      <c r="U532" s="441"/>
      <c r="V532" s="441"/>
      <c r="W532" s="441"/>
      <c r="X532" s="441"/>
      <c r="Y532" s="441"/>
      <c r="Z532" s="441"/>
      <c r="AA532" s="441"/>
      <c r="AB532" s="441"/>
      <c r="AC532" s="441"/>
      <c r="AD532" s="441"/>
    </row>
    <row r="533" spans="1:30" ht="12.75" customHeight="1" x14ac:dyDescent="0.2">
      <c r="A533" s="441"/>
      <c r="B533" s="441"/>
      <c r="C533" s="441"/>
      <c r="D533" s="441"/>
      <c r="E533" s="441"/>
      <c r="F533" s="441"/>
      <c r="G533" s="441"/>
      <c r="H533" s="441"/>
      <c r="I533" s="441"/>
      <c r="J533" s="441"/>
      <c r="K533" s="441"/>
      <c r="L533" s="441"/>
      <c r="M533" s="441"/>
      <c r="N533" s="441"/>
      <c r="O533" s="441"/>
      <c r="P533" s="441"/>
      <c r="Q533" s="441"/>
      <c r="R533" s="441"/>
      <c r="S533" s="441"/>
      <c r="T533" s="441"/>
      <c r="U533" s="441"/>
      <c r="V533" s="441"/>
      <c r="W533" s="441"/>
      <c r="X533" s="441"/>
      <c r="Y533" s="441"/>
      <c r="Z533" s="441"/>
      <c r="AA533" s="441"/>
      <c r="AB533" s="441"/>
      <c r="AC533" s="441"/>
      <c r="AD533" s="441"/>
    </row>
    <row r="534" spans="1:30" ht="12.75" customHeight="1" x14ac:dyDescent="0.2">
      <c r="A534" s="441"/>
      <c r="B534" s="441"/>
      <c r="C534" s="441"/>
      <c r="D534" s="441"/>
      <c r="E534" s="441"/>
      <c r="F534" s="441"/>
      <c r="G534" s="441"/>
      <c r="H534" s="441"/>
      <c r="I534" s="441"/>
      <c r="J534" s="441"/>
      <c r="K534" s="441"/>
      <c r="L534" s="441"/>
      <c r="M534" s="441"/>
      <c r="N534" s="441"/>
      <c r="O534" s="441"/>
      <c r="P534" s="441"/>
      <c r="Q534" s="441"/>
      <c r="R534" s="441"/>
      <c r="S534" s="441"/>
      <c r="T534" s="441"/>
      <c r="U534" s="441"/>
      <c r="V534" s="441"/>
      <c r="W534" s="441"/>
      <c r="X534" s="441"/>
      <c r="Y534" s="441"/>
      <c r="Z534" s="441"/>
      <c r="AA534" s="441"/>
      <c r="AB534" s="441"/>
      <c r="AC534" s="441"/>
      <c r="AD534" s="441"/>
    </row>
    <row r="535" spans="1:30" ht="12.75" customHeight="1" x14ac:dyDescent="0.2">
      <c r="A535" s="441"/>
      <c r="B535" s="441"/>
      <c r="C535" s="441"/>
      <c r="D535" s="441"/>
      <c r="E535" s="441"/>
      <c r="F535" s="441"/>
      <c r="G535" s="441"/>
      <c r="H535" s="441"/>
      <c r="I535" s="441"/>
      <c r="J535" s="441"/>
      <c r="K535" s="441"/>
      <c r="L535" s="441"/>
      <c r="M535" s="441"/>
      <c r="N535" s="441"/>
      <c r="O535" s="441"/>
      <c r="P535" s="441"/>
      <c r="Q535" s="441"/>
      <c r="R535" s="441"/>
      <c r="S535" s="441"/>
      <c r="T535" s="441"/>
      <c r="U535" s="441"/>
      <c r="V535" s="441"/>
      <c r="W535" s="441"/>
      <c r="X535" s="441"/>
      <c r="Y535" s="441"/>
      <c r="Z535" s="441"/>
      <c r="AA535" s="441"/>
      <c r="AB535" s="441"/>
      <c r="AC535" s="441"/>
      <c r="AD535" s="441"/>
    </row>
    <row r="536" spans="1:30" ht="12.75" customHeight="1" x14ac:dyDescent="0.2">
      <c r="A536" s="441"/>
      <c r="B536" s="441"/>
      <c r="C536" s="441"/>
      <c r="D536" s="441"/>
      <c r="E536" s="441"/>
      <c r="F536" s="441"/>
      <c r="G536" s="441"/>
      <c r="H536" s="441"/>
      <c r="I536" s="441"/>
      <c r="J536" s="441"/>
      <c r="K536" s="441"/>
      <c r="L536" s="441"/>
      <c r="M536" s="441"/>
      <c r="N536" s="441"/>
      <c r="O536" s="441"/>
      <c r="P536" s="441"/>
      <c r="Q536" s="441"/>
      <c r="R536" s="441"/>
      <c r="S536" s="441"/>
      <c r="T536" s="441"/>
      <c r="U536" s="441"/>
      <c r="V536" s="441"/>
      <c r="W536" s="441"/>
      <c r="X536" s="441"/>
      <c r="Y536" s="441"/>
      <c r="Z536" s="441"/>
      <c r="AA536" s="441"/>
      <c r="AB536" s="441"/>
      <c r="AC536" s="441"/>
      <c r="AD536" s="441"/>
    </row>
    <row r="537" spans="1:30" ht="12.75" customHeight="1" x14ac:dyDescent="0.2">
      <c r="A537" s="441"/>
      <c r="B537" s="441"/>
      <c r="C537" s="441"/>
      <c r="D537" s="441"/>
      <c r="E537" s="441"/>
      <c r="F537" s="441"/>
      <c r="G537" s="441"/>
      <c r="H537" s="441"/>
      <c r="I537" s="441"/>
      <c r="J537" s="441"/>
      <c r="K537" s="441"/>
      <c r="L537" s="441"/>
      <c r="M537" s="441"/>
      <c r="N537" s="441"/>
      <c r="O537" s="441"/>
      <c r="P537" s="441"/>
      <c r="Q537" s="441"/>
      <c r="R537" s="441"/>
      <c r="S537" s="441"/>
      <c r="T537" s="441"/>
      <c r="U537" s="441"/>
      <c r="V537" s="441"/>
      <c r="W537" s="441"/>
      <c r="X537" s="441"/>
      <c r="Y537" s="441"/>
      <c r="Z537" s="441"/>
      <c r="AA537" s="441"/>
      <c r="AB537" s="441"/>
      <c r="AC537" s="441"/>
      <c r="AD537" s="441"/>
    </row>
    <row r="538" spans="1:30" ht="12.75" customHeight="1" x14ac:dyDescent="0.2">
      <c r="A538" s="441"/>
      <c r="B538" s="441"/>
      <c r="C538" s="441"/>
      <c r="D538" s="441"/>
      <c r="E538" s="441"/>
      <c r="F538" s="441"/>
      <c r="G538" s="441"/>
      <c r="H538" s="441"/>
      <c r="I538" s="441"/>
      <c r="J538" s="441"/>
      <c r="K538" s="441"/>
      <c r="L538" s="441"/>
      <c r="M538" s="441"/>
      <c r="N538" s="441"/>
      <c r="O538" s="441"/>
      <c r="P538" s="441"/>
      <c r="Q538" s="441"/>
      <c r="R538" s="441"/>
      <c r="S538" s="441"/>
      <c r="T538" s="441"/>
      <c r="U538" s="441"/>
      <c r="V538" s="441"/>
      <c r="W538" s="441"/>
      <c r="X538" s="441"/>
      <c r="Y538" s="441"/>
      <c r="Z538" s="441"/>
      <c r="AA538" s="441"/>
      <c r="AB538" s="441"/>
      <c r="AC538" s="441"/>
      <c r="AD538" s="441"/>
    </row>
    <row r="539" spans="1:30" ht="12.75" customHeight="1" x14ac:dyDescent="0.2">
      <c r="A539" s="441"/>
      <c r="B539" s="441"/>
      <c r="C539" s="441"/>
      <c r="D539" s="441"/>
      <c r="E539" s="441"/>
      <c r="F539" s="441"/>
      <c r="G539" s="441"/>
      <c r="H539" s="441"/>
      <c r="I539" s="441"/>
      <c r="J539" s="441"/>
      <c r="K539" s="441"/>
      <c r="L539" s="441"/>
      <c r="M539" s="441"/>
      <c r="N539" s="441"/>
      <c r="O539" s="441"/>
      <c r="P539" s="441"/>
      <c r="Q539" s="441"/>
      <c r="R539" s="441"/>
      <c r="S539" s="441"/>
      <c r="T539" s="441"/>
      <c r="U539" s="441"/>
      <c r="V539" s="441"/>
      <c r="W539" s="441"/>
      <c r="X539" s="441"/>
      <c r="Y539" s="441"/>
      <c r="Z539" s="441"/>
      <c r="AA539" s="441"/>
      <c r="AB539" s="441"/>
      <c r="AC539" s="441"/>
      <c r="AD539" s="441"/>
    </row>
    <row r="540" spans="1:30" ht="12.75" customHeight="1" x14ac:dyDescent="0.2">
      <c r="A540" s="441"/>
      <c r="B540" s="441"/>
      <c r="C540" s="441"/>
      <c r="D540" s="441"/>
      <c r="E540" s="441"/>
      <c r="F540" s="441"/>
      <c r="G540" s="441"/>
      <c r="H540" s="441"/>
      <c r="I540" s="441"/>
      <c r="J540" s="441"/>
      <c r="K540" s="441"/>
      <c r="L540" s="441"/>
      <c r="M540" s="441"/>
      <c r="N540" s="441"/>
      <c r="O540" s="441"/>
      <c r="P540" s="441"/>
      <c r="Q540" s="441"/>
      <c r="R540" s="441"/>
      <c r="S540" s="441"/>
      <c r="T540" s="441"/>
      <c r="U540" s="441"/>
      <c r="V540" s="441"/>
      <c r="W540" s="441"/>
      <c r="X540" s="441"/>
      <c r="Y540" s="441"/>
      <c r="Z540" s="441"/>
      <c r="AA540" s="441"/>
      <c r="AB540" s="441"/>
      <c r="AC540" s="441"/>
      <c r="AD540" s="441"/>
    </row>
    <row r="541" spans="1:30" ht="12.75" customHeight="1" x14ac:dyDescent="0.2">
      <c r="A541" s="441"/>
      <c r="B541" s="441"/>
      <c r="C541" s="441"/>
      <c r="D541" s="441"/>
      <c r="E541" s="441"/>
      <c r="F541" s="441"/>
      <c r="G541" s="441"/>
      <c r="H541" s="441"/>
      <c r="I541" s="441"/>
      <c r="J541" s="441"/>
      <c r="K541" s="441"/>
      <c r="L541" s="441"/>
      <c r="M541" s="441"/>
      <c r="N541" s="441"/>
      <c r="O541" s="441"/>
      <c r="P541" s="441"/>
      <c r="Q541" s="441"/>
      <c r="R541" s="441"/>
      <c r="S541" s="441"/>
      <c r="T541" s="441"/>
      <c r="U541" s="441"/>
      <c r="V541" s="441"/>
      <c r="W541" s="441"/>
      <c r="X541" s="441"/>
      <c r="Y541" s="441"/>
      <c r="Z541" s="441"/>
      <c r="AA541" s="441"/>
      <c r="AB541" s="441"/>
      <c r="AC541" s="441"/>
      <c r="AD541" s="441"/>
    </row>
    <row r="542" spans="1:30" ht="12.75" customHeight="1" x14ac:dyDescent="0.2">
      <c r="A542" s="441"/>
      <c r="B542" s="441"/>
      <c r="C542" s="441"/>
      <c r="D542" s="441"/>
      <c r="E542" s="441"/>
      <c r="F542" s="441"/>
      <c r="G542" s="441"/>
      <c r="H542" s="441"/>
      <c r="I542" s="441"/>
      <c r="J542" s="441"/>
      <c r="K542" s="441"/>
      <c r="L542" s="441"/>
      <c r="M542" s="441"/>
      <c r="N542" s="441"/>
      <c r="O542" s="441"/>
      <c r="P542" s="441"/>
      <c r="Q542" s="441"/>
      <c r="R542" s="441"/>
      <c r="S542" s="441"/>
      <c r="T542" s="441"/>
      <c r="U542" s="441"/>
      <c r="V542" s="441"/>
      <c r="W542" s="441"/>
      <c r="X542" s="441"/>
      <c r="Y542" s="441"/>
      <c r="Z542" s="441"/>
      <c r="AA542" s="441"/>
      <c r="AB542" s="441"/>
      <c r="AC542" s="441"/>
      <c r="AD542" s="441"/>
    </row>
    <row r="543" spans="1:30" ht="12.75" customHeight="1" x14ac:dyDescent="0.2">
      <c r="A543" s="441"/>
      <c r="B543" s="441"/>
      <c r="C543" s="441"/>
      <c r="D543" s="441"/>
      <c r="E543" s="441"/>
      <c r="F543" s="441"/>
      <c r="G543" s="441"/>
      <c r="H543" s="441"/>
      <c r="I543" s="441"/>
      <c r="J543" s="441"/>
      <c r="K543" s="441"/>
      <c r="L543" s="441"/>
      <c r="M543" s="441"/>
      <c r="N543" s="441"/>
      <c r="O543" s="441"/>
      <c r="P543" s="441"/>
      <c r="Q543" s="441"/>
      <c r="R543" s="441"/>
      <c r="S543" s="441"/>
      <c r="T543" s="441"/>
      <c r="U543" s="441"/>
      <c r="V543" s="441"/>
      <c r="W543" s="441"/>
      <c r="X543" s="441"/>
      <c r="Y543" s="441"/>
      <c r="Z543" s="441"/>
      <c r="AA543" s="441"/>
      <c r="AB543" s="441"/>
      <c r="AC543" s="441"/>
      <c r="AD543" s="441"/>
    </row>
    <row r="544" spans="1:30" ht="12.75" customHeight="1" x14ac:dyDescent="0.2">
      <c r="A544" s="441"/>
      <c r="B544" s="441"/>
      <c r="C544" s="441"/>
      <c r="D544" s="441"/>
      <c r="E544" s="441"/>
      <c r="F544" s="441"/>
      <c r="G544" s="441"/>
      <c r="H544" s="441"/>
      <c r="I544" s="441"/>
      <c r="J544" s="441"/>
      <c r="K544" s="441"/>
      <c r="L544" s="441"/>
      <c r="M544" s="441"/>
      <c r="N544" s="441"/>
      <c r="O544" s="441"/>
      <c r="P544" s="441"/>
      <c r="Q544" s="441"/>
      <c r="R544" s="441"/>
      <c r="S544" s="441"/>
      <c r="T544" s="441"/>
      <c r="U544" s="441"/>
      <c r="V544" s="441"/>
      <c r="W544" s="441"/>
      <c r="X544" s="441"/>
      <c r="Y544" s="441"/>
      <c r="Z544" s="441"/>
      <c r="AA544" s="441"/>
      <c r="AB544" s="441"/>
      <c r="AC544" s="441"/>
      <c r="AD544" s="441"/>
    </row>
    <row r="545" spans="1:30" ht="12.75" customHeight="1" x14ac:dyDescent="0.2">
      <c r="A545" s="441"/>
      <c r="B545" s="441"/>
      <c r="C545" s="441"/>
      <c r="D545" s="441"/>
      <c r="E545" s="441"/>
      <c r="F545" s="441"/>
      <c r="G545" s="441"/>
      <c r="H545" s="441"/>
      <c r="I545" s="441"/>
      <c r="J545" s="441"/>
      <c r="K545" s="441"/>
      <c r="L545" s="441"/>
      <c r="M545" s="441"/>
      <c r="N545" s="441"/>
      <c r="O545" s="441"/>
      <c r="P545" s="441"/>
      <c r="Q545" s="441"/>
      <c r="R545" s="441"/>
      <c r="S545" s="441"/>
      <c r="T545" s="441"/>
      <c r="U545" s="441"/>
      <c r="V545" s="441"/>
      <c r="W545" s="441"/>
      <c r="X545" s="441"/>
      <c r="Y545" s="441"/>
      <c r="Z545" s="441"/>
      <c r="AA545" s="441"/>
      <c r="AB545" s="441"/>
      <c r="AC545" s="441"/>
      <c r="AD545" s="441"/>
    </row>
    <row r="546" spans="1:30" ht="12.75" customHeight="1" x14ac:dyDescent="0.2">
      <c r="A546" s="441"/>
      <c r="B546" s="441"/>
      <c r="C546" s="441"/>
      <c r="D546" s="441"/>
      <c r="E546" s="441"/>
      <c r="F546" s="441"/>
      <c r="G546" s="441"/>
      <c r="H546" s="441"/>
      <c r="I546" s="441"/>
      <c r="J546" s="441"/>
      <c r="K546" s="441"/>
      <c r="L546" s="441"/>
      <c r="M546" s="441"/>
      <c r="N546" s="441"/>
      <c r="O546" s="441"/>
      <c r="P546" s="441"/>
      <c r="Q546" s="441"/>
      <c r="R546" s="441"/>
      <c r="S546" s="441"/>
      <c r="T546" s="441"/>
      <c r="U546" s="441"/>
      <c r="V546" s="441"/>
      <c r="W546" s="441"/>
      <c r="X546" s="441"/>
      <c r="Y546" s="441"/>
      <c r="Z546" s="441"/>
      <c r="AA546" s="441"/>
      <c r="AB546" s="441"/>
      <c r="AC546" s="441"/>
      <c r="AD546" s="441"/>
    </row>
    <row r="547" spans="1:30" ht="12.75" customHeight="1" x14ac:dyDescent="0.2">
      <c r="A547" s="441"/>
      <c r="B547" s="441"/>
      <c r="C547" s="441"/>
      <c r="D547" s="441"/>
      <c r="E547" s="441"/>
      <c r="F547" s="441"/>
      <c r="G547" s="441"/>
      <c r="H547" s="441"/>
      <c r="I547" s="441"/>
      <c r="J547" s="441"/>
      <c r="K547" s="441"/>
      <c r="L547" s="441"/>
      <c r="M547" s="441"/>
      <c r="N547" s="441"/>
      <c r="O547" s="441"/>
      <c r="P547" s="441"/>
      <c r="Q547" s="441"/>
      <c r="R547" s="441"/>
      <c r="S547" s="441"/>
      <c r="T547" s="441"/>
      <c r="U547" s="441"/>
      <c r="V547" s="441"/>
      <c r="W547" s="441"/>
      <c r="X547" s="441"/>
      <c r="Y547" s="441"/>
      <c r="Z547" s="441"/>
      <c r="AA547" s="441"/>
      <c r="AB547" s="441"/>
      <c r="AC547" s="441"/>
      <c r="AD547" s="441"/>
    </row>
    <row r="548" spans="1:30" ht="12.75" customHeight="1" x14ac:dyDescent="0.2">
      <c r="A548" s="441"/>
      <c r="B548" s="441"/>
      <c r="C548" s="441"/>
      <c r="D548" s="441"/>
      <c r="E548" s="441"/>
      <c r="F548" s="441"/>
      <c r="G548" s="441"/>
      <c r="H548" s="441"/>
      <c r="I548" s="441"/>
      <c r="J548" s="441"/>
      <c r="K548" s="441"/>
      <c r="L548" s="441"/>
      <c r="M548" s="441"/>
      <c r="N548" s="441"/>
      <c r="O548" s="441"/>
      <c r="P548" s="441"/>
      <c r="Q548" s="441"/>
      <c r="R548" s="441"/>
      <c r="S548" s="441"/>
      <c r="T548" s="441"/>
      <c r="U548" s="441"/>
      <c r="V548" s="441"/>
      <c r="W548" s="441"/>
      <c r="X548" s="441"/>
      <c r="Y548" s="441"/>
      <c r="Z548" s="441"/>
      <c r="AA548" s="441"/>
      <c r="AB548" s="441"/>
      <c r="AC548" s="441"/>
      <c r="AD548" s="441"/>
    </row>
    <row r="549" spans="1:30" ht="12.75" customHeight="1" x14ac:dyDescent="0.2">
      <c r="A549" s="441"/>
      <c r="B549" s="441"/>
      <c r="C549" s="441"/>
      <c r="D549" s="441"/>
      <c r="E549" s="441"/>
      <c r="F549" s="441"/>
      <c r="G549" s="441"/>
      <c r="H549" s="441"/>
      <c r="I549" s="441"/>
      <c r="J549" s="441"/>
      <c r="K549" s="441"/>
      <c r="L549" s="441"/>
      <c r="M549" s="441"/>
      <c r="N549" s="441"/>
      <c r="O549" s="441"/>
      <c r="P549" s="441"/>
      <c r="Q549" s="441"/>
      <c r="R549" s="441"/>
      <c r="S549" s="441"/>
      <c r="T549" s="441"/>
      <c r="U549" s="441"/>
      <c r="V549" s="441"/>
      <c r="W549" s="441"/>
      <c r="X549" s="441"/>
      <c r="Y549" s="441"/>
      <c r="Z549" s="441"/>
      <c r="AA549" s="441"/>
      <c r="AB549" s="441"/>
      <c r="AC549" s="441"/>
      <c r="AD549" s="441"/>
    </row>
    <row r="550" spans="1:30" ht="12.75" customHeight="1" x14ac:dyDescent="0.2">
      <c r="A550" s="441"/>
      <c r="B550" s="441"/>
      <c r="C550" s="441"/>
      <c r="D550" s="441"/>
      <c r="E550" s="441"/>
      <c r="F550" s="441"/>
      <c r="G550" s="441"/>
      <c r="H550" s="441"/>
      <c r="I550" s="441"/>
      <c r="J550" s="441"/>
      <c r="K550" s="441"/>
      <c r="L550" s="441"/>
      <c r="M550" s="441"/>
      <c r="N550" s="441"/>
      <c r="O550" s="441"/>
      <c r="P550" s="441"/>
      <c r="Q550" s="441"/>
      <c r="R550" s="441"/>
      <c r="S550" s="441"/>
      <c r="T550" s="441"/>
      <c r="U550" s="441"/>
      <c r="V550" s="441"/>
      <c r="W550" s="441"/>
      <c r="X550" s="441"/>
      <c r="Y550" s="441"/>
      <c r="Z550" s="441"/>
      <c r="AA550" s="441"/>
      <c r="AB550" s="441"/>
      <c r="AC550" s="441"/>
      <c r="AD550" s="441"/>
    </row>
    <row r="551" spans="1:30" ht="12.75" customHeight="1" x14ac:dyDescent="0.2">
      <c r="A551" s="441"/>
      <c r="B551" s="441"/>
      <c r="C551" s="441"/>
      <c r="D551" s="441"/>
      <c r="E551" s="441"/>
      <c r="F551" s="441"/>
      <c r="G551" s="441"/>
      <c r="H551" s="441"/>
      <c r="I551" s="441"/>
      <c r="J551" s="441"/>
      <c r="K551" s="441"/>
      <c r="L551" s="441"/>
      <c r="M551" s="441"/>
      <c r="N551" s="441"/>
      <c r="O551" s="441"/>
      <c r="P551" s="441"/>
      <c r="Q551" s="441"/>
      <c r="R551" s="441"/>
      <c r="S551" s="441"/>
      <c r="T551" s="441"/>
      <c r="U551" s="441"/>
      <c r="V551" s="441"/>
      <c r="W551" s="441"/>
      <c r="X551" s="441"/>
      <c r="Y551" s="441"/>
      <c r="Z551" s="441"/>
      <c r="AA551" s="441"/>
      <c r="AB551" s="441"/>
      <c r="AC551" s="441"/>
      <c r="AD551" s="441"/>
    </row>
    <row r="552" spans="1:30" ht="12.75" customHeight="1" x14ac:dyDescent="0.2">
      <c r="A552" s="441"/>
      <c r="B552" s="441"/>
      <c r="C552" s="441"/>
      <c r="D552" s="441"/>
      <c r="E552" s="441"/>
      <c r="F552" s="441"/>
      <c r="G552" s="441"/>
      <c r="H552" s="441"/>
      <c r="I552" s="441"/>
      <c r="J552" s="441"/>
      <c r="K552" s="441"/>
      <c r="L552" s="441"/>
      <c r="M552" s="441"/>
      <c r="N552" s="441"/>
      <c r="O552" s="441"/>
      <c r="P552" s="441"/>
      <c r="Q552" s="441"/>
      <c r="R552" s="441"/>
      <c r="S552" s="441"/>
      <c r="T552" s="441"/>
      <c r="U552" s="441"/>
      <c r="V552" s="441"/>
      <c r="W552" s="441"/>
      <c r="X552" s="441"/>
      <c r="Y552" s="441"/>
      <c r="Z552" s="441"/>
      <c r="AA552" s="441"/>
      <c r="AB552" s="441"/>
      <c r="AC552" s="441"/>
      <c r="AD552" s="441"/>
    </row>
    <row r="553" spans="1:30" ht="12.75" customHeight="1" x14ac:dyDescent="0.2">
      <c r="A553" s="441"/>
      <c r="B553" s="441"/>
      <c r="C553" s="441"/>
      <c r="D553" s="441"/>
      <c r="E553" s="441"/>
      <c r="F553" s="441"/>
      <c r="G553" s="441"/>
      <c r="H553" s="441"/>
      <c r="I553" s="441"/>
      <c r="J553" s="441"/>
      <c r="K553" s="441"/>
      <c r="L553" s="441"/>
      <c r="M553" s="441"/>
      <c r="N553" s="441"/>
      <c r="O553" s="441"/>
      <c r="P553" s="441"/>
      <c r="Q553" s="441"/>
      <c r="R553" s="441"/>
      <c r="S553" s="441"/>
      <c r="T553" s="441"/>
      <c r="U553" s="441"/>
      <c r="V553" s="441"/>
      <c r="W553" s="441"/>
      <c r="X553" s="441"/>
      <c r="Y553" s="441"/>
      <c r="Z553" s="441"/>
      <c r="AA553" s="441"/>
      <c r="AB553" s="441"/>
      <c r="AC553" s="441"/>
      <c r="AD553" s="441"/>
    </row>
    <row r="554" spans="1:30" ht="12.75" customHeight="1" x14ac:dyDescent="0.2">
      <c r="A554" s="441"/>
      <c r="B554" s="441"/>
      <c r="C554" s="441"/>
      <c r="D554" s="441"/>
      <c r="E554" s="441"/>
      <c r="F554" s="441"/>
      <c r="G554" s="441"/>
      <c r="H554" s="441"/>
      <c r="I554" s="441"/>
      <c r="J554" s="441"/>
      <c r="K554" s="441"/>
      <c r="L554" s="441"/>
      <c r="M554" s="441"/>
      <c r="N554" s="441"/>
      <c r="O554" s="441"/>
      <c r="P554" s="441"/>
      <c r="Q554" s="441"/>
      <c r="R554" s="441"/>
      <c r="S554" s="441"/>
      <c r="T554" s="441"/>
      <c r="U554" s="441"/>
      <c r="V554" s="441"/>
      <c r="W554" s="441"/>
      <c r="X554" s="441"/>
      <c r="Y554" s="441"/>
      <c r="Z554" s="441"/>
      <c r="AA554" s="441"/>
      <c r="AB554" s="441"/>
      <c r="AC554" s="441"/>
      <c r="AD554" s="441"/>
    </row>
    <row r="555" spans="1:30" ht="12.75" customHeight="1" x14ac:dyDescent="0.2">
      <c r="A555" s="441"/>
      <c r="B555" s="441"/>
      <c r="C555" s="441"/>
      <c r="D555" s="441"/>
      <c r="E555" s="441"/>
      <c r="F555" s="441"/>
      <c r="G555" s="441"/>
      <c r="H555" s="441"/>
      <c r="I555" s="441"/>
      <c r="J555" s="441"/>
      <c r="K555" s="441"/>
      <c r="L555" s="441"/>
      <c r="M555" s="441"/>
      <c r="N555" s="441"/>
      <c r="O555" s="441"/>
      <c r="P555" s="441"/>
      <c r="Q555" s="441"/>
      <c r="R555" s="441"/>
      <c r="S555" s="441"/>
      <c r="T555" s="441"/>
      <c r="U555" s="441"/>
      <c r="V555" s="441"/>
      <c r="W555" s="441"/>
      <c r="X555" s="441"/>
      <c r="Y555" s="441"/>
      <c r="Z555" s="441"/>
      <c r="AA555" s="441"/>
      <c r="AB555" s="441"/>
      <c r="AC555" s="441"/>
      <c r="AD555" s="441"/>
    </row>
    <row r="556" spans="1:30" ht="12.75" customHeight="1" x14ac:dyDescent="0.2">
      <c r="A556" s="441"/>
      <c r="B556" s="441"/>
      <c r="C556" s="441"/>
      <c r="D556" s="441"/>
      <c r="E556" s="441"/>
      <c r="F556" s="441"/>
      <c r="G556" s="441"/>
      <c r="H556" s="441"/>
      <c r="I556" s="441"/>
      <c r="J556" s="441"/>
      <c r="K556" s="441"/>
      <c r="L556" s="441"/>
      <c r="M556" s="441"/>
      <c r="N556" s="441"/>
      <c r="O556" s="441"/>
      <c r="P556" s="441"/>
      <c r="Q556" s="441"/>
      <c r="R556" s="441"/>
      <c r="S556" s="441"/>
      <c r="T556" s="441"/>
      <c r="U556" s="441"/>
      <c r="V556" s="441"/>
      <c r="W556" s="441"/>
      <c r="X556" s="441"/>
      <c r="Y556" s="441"/>
      <c r="Z556" s="441"/>
      <c r="AA556" s="441"/>
      <c r="AB556" s="441"/>
      <c r="AC556" s="441"/>
      <c r="AD556" s="441"/>
    </row>
    <row r="557" spans="1:30" ht="12.75" customHeight="1" x14ac:dyDescent="0.2">
      <c r="A557" s="441"/>
      <c r="B557" s="441"/>
      <c r="C557" s="441"/>
      <c r="D557" s="441"/>
      <c r="E557" s="441"/>
      <c r="F557" s="441"/>
      <c r="G557" s="441"/>
      <c r="H557" s="441"/>
      <c r="I557" s="441"/>
      <c r="J557" s="441"/>
      <c r="K557" s="441"/>
      <c r="L557" s="441"/>
      <c r="M557" s="441"/>
      <c r="N557" s="441"/>
      <c r="O557" s="441"/>
      <c r="P557" s="441"/>
      <c r="Q557" s="441"/>
      <c r="R557" s="441"/>
      <c r="S557" s="441"/>
      <c r="T557" s="441"/>
      <c r="U557" s="441"/>
      <c r="V557" s="441"/>
      <c r="W557" s="441"/>
      <c r="X557" s="441"/>
      <c r="Y557" s="441"/>
      <c r="Z557" s="441"/>
      <c r="AA557" s="441"/>
      <c r="AB557" s="441"/>
      <c r="AC557" s="441"/>
      <c r="AD557" s="441"/>
    </row>
    <row r="558" spans="1:30" ht="12.75" customHeight="1" x14ac:dyDescent="0.2">
      <c r="A558" s="441"/>
      <c r="B558" s="441"/>
      <c r="C558" s="441"/>
      <c r="D558" s="441"/>
      <c r="E558" s="441"/>
      <c r="F558" s="441"/>
      <c r="G558" s="441"/>
      <c r="H558" s="441"/>
      <c r="I558" s="441"/>
      <c r="J558" s="441"/>
      <c r="K558" s="441"/>
      <c r="L558" s="441"/>
      <c r="M558" s="441"/>
      <c r="N558" s="441"/>
      <c r="O558" s="441"/>
      <c r="P558" s="441"/>
      <c r="Q558" s="441"/>
      <c r="R558" s="441"/>
      <c r="S558" s="441"/>
      <c r="T558" s="441"/>
      <c r="U558" s="441"/>
      <c r="V558" s="441"/>
      <c r="W558" s="441"/>
      <c r="X558" s="441"/>
      <c r="Y558" s="441"/>
      <c r="Z558" s="441"/>
      <c r="AA558" s="441"/>
      <c r="AB558" s="441"/>
      <c r="AC558" s="441"/>
      <c r="AD558" s="441"/>
    </row>
    <row r="559" spans="1:30" ht="12.75" customHeight="1" x14ac:dyDescent="0.2">
      <c r="A559" s="441"/>
      <c r="B559" s="441"/>
      <c r="C559" s="441"/>
      <c r="D559" s="441"/>
      <c r="E559" s="441"/>
      <c r="F559" s="441"/>
      <c r="G559" s="441"/>
      <c r="H559" s="441"/>
      <c r="I559" s="441"/>
      <c r="J559" s="441"/>
      <c r="K559" s="441"/>
      <c r="L559" s="441"/>
      <c r="M559" s="441"/>
      <c r="N559" s="441"/>
      <c r="O559" s="441"/>
      <c r="P559" s="441"/>
      <c r="Q559" s="441"/>
      <c r="R559" s="441"/>
      <c r="S559" s="441"/>
      <c r="T559" s="441"/>
      <c r="U559" s="441"/>
      <c r="V559" s="441"/>
      <c r="W559" s="441"/>
      <c r="X559" s="441"/>
      <c r="Y559" s="441"/>
      <c r="Z559" s="441"/>
      <c r="AA559" s="441"/>
      <c r="AB559" s="441"/>
      <c r="AC559" s="441"/>
      <c r="AD559" s="441"/>
    </row>
    <row r="560" spans="1:30" ht="12.75" customHeight="1" x14ac:dyDescent="0.2">
      <c r="A560" s="441"/>
      <c r="B560" s="441"/>
      <c r="C560" s="441"/>
      <c r="D560" s="441"/>
      <c r="E560" s="441"/>
      <c r="F560" s="441"/>
      <c r="G560" s="441"/>
      <c r="H560" s="441"/>
      <c r="I560" s="441"/>
      <c r="J560" s="441"/>
      <c r="K560" s="441"/>
      <c r="L560" s="441"/>
      <c r="M560" s="441"/>
      <c r="N560" s="441"/>
      <c r="O560" s="441"/>
      <c r="P560" s="441"/>
      <c r="Q560" s="441"/>
      <c r="R560" s="441"/>
      <c r="S560" s="441"/>
      <c r="T560" s="441"/>
      <c r="U560" s="441"/>
      <c r="V560" s="441"/>
      <c r="W560" s="441"/>
      <c r="X560" s="441"/>
      <c r="Y560" s="441"/>
      <c r="Z560" s="441"/>
      <c r="AA560" s="441"/>
      <c r="AB560" s="441"/>
      <c r="AC560" s="441"/>
      <c r="AD560" s="441"/>
    </row>
    <row r="561" spans="1:30" ht="12.75" customHeight="1" x14ac:dyDescent="0.2">
      <c r="A561" s="441"/>
      <c r="B561" s="441"/>
      <c r="C561" s="441"/>
      <c r="D561" s="441"/>
      <c r="E561" s="441"/>
      <c r="F561" s="441"/>
      <c r="G561" s="441"/>
      <c r="H561" s="441"/>
      <c r="I561" s="441"/>
      <c r="J561" s="441"/>
      <c r="K561" s="441"/>
      <c r="L561" s="441"/>
      <c r="M561" s="441"/>
      <c r="N561" s="441"/>
      <c r="O561" s="441"/>
      <c r="P561" s="441"/>
      <c r="Q561" s="441"/>
      <c r="R561" s="441"/>
      <c r="S561" s="441"/>
      <c r="T561" s="441"/>
      <c r="U561" s="441"/>
      <c r="V561" s="441"/>
      <c r="W561" s="441"/>
      <c r="X561" s="441"/>
      <c r="Y561" s="441"/>
      <c r="Z561" s="441"/>
      <c r="AA561" s="441"/>
      <c r="AB561" s="441"/>
      <c r="AC561" s="441"/>
      <c r="AD561" s="441"/>
    </row>
    <row r="562" spans="1:30" ht="12.75" customHeight="1" x14ac:dyDescent="0.2">
      <c r="A562" s="441"/>
      <c r="B562" s="441"/>
      <c r="C562" s="441"/>
      <c r="D562" s="441"/>
      <c r="E562" s="441"/>
      <c r="F562" s="441"/>
      <c r="G562" s="441"/>
      <c r="H562" s="441"/>
      <c r="I562" s="441"/>
      <c r="J562" s="441"/>
      <c r="K562" s="441"/>
      <c r="L562" s="441"/>
      <c r="M562" s="441"/>
      <c r="N562" s="441"/>
      <c r="O562" s="441"/>
      <c r="P562" s="441"/>
      <c r="Q562" s="441"/>
      <c r="R562" s="441"/>
      <c r="S562" s="441"/>
      <c r="T562" s="441"/>
      <c r="U562" s="441"/>
      <c r="V562" s="441"/>
      <c r="W562" s="441"/>
      <c r="X562" s="441"/>
      <c r="Y562" s="441"/>
      <c r="Z562" s="441"/>
      <c r="AA562" s="441"/>
      <c r="AB562" s="441"/>
      <c r="AC562" s="441"/>
      <c r="AD562" s="441"/>
    </row>
    <row r="563" spans="1:30" ht="12.75" customHeight="1" x14ac:dyDescent="0.2">
      <c r="A563" s="441"/>
      <c r="B563" s="441"/>
      <c r="C563" s="441"/>
      <c r="D563" s="441"/>
      <c r="E563" s="441"/>
      <c r="F563" s="441"/>
      <c r="G563" s="441"/>
      <c r="H563" s="441"/>
      <c r="I563" s="441"/>
      <c r="J563" s="441"/>
      <c r="K563" s="441"/>
      <c r="L563" s="441"/>
      <c r="M563" s="441"/>
      <c r="N563" s="441"/>
      <c r="O563" s="441"/>
      <c r="P563" s="441"/>
      <c r="Q563" s="441"/>
      <c r="R563" s="441"/>
      <c r="S563" s="441"/>
      <c r="T563" s="441"/>
      <c r="U563" s="441"/>
      <c r="V563" s="441"/>
      <c r="W563" s="441"/>
      <c r="X563" s="441"/>
      <c r="Y563" s="441"/>
      <c r="Z563" s="441"/>
      <c r="AA563" s="441"/>
      <c r="AB563" s="441"/>
      <c r="AC563" s="441"/>
      <c r="AD563" s="441"/>
    </row>
    <row r="564" spans="1:30" ht="12.75" customHeight="1" x14ac:dyDescent="0.2">
      <c r="A564" s="441"/>
      <c r="B564" s="441"/>
      <c r="C564" s="441"/>
      <c r="D564" s="441"/>
      <c r="E564" s="441"/>
      <c r="F564" s="441"/>
      <c r="G564" s="441"/>
      <c r="H564" s="441"/>
      <c r="I564" s="441"/>
      <c r="J564" s="441"/>
      <c r="K564" s="441"/>
      <c r="L564" s="441"/>
      <c r="M564" s="441"/>
      <c r="N564" s="441"/>
      <c r="O564" s="441"/>
      <c r="P564" s="441"/>
      <c r="Q564" s="441"/>
      <c r="R564" s="441"/>
      <c r="S564" s="441"/>
      <c r="T564" s="441"/>
      <c r="U564" s="441"/>
      <c r="V564" s="441"/>
      <c r="W564" s="441"/>
      <c r="X564" s="441"/>
      <c r="Y564" s="441"/>
      <c r="Z564" s="441"/>
      <c r="AA564" s="441"/>
      <c r="AB564" s="441"/>
      <c r="AC564" s="441"/>
      <c r="AD564" s="441"/>
    </row>
    <row r="565" spans="1:30" ht="12.75" customHeight="1" x14ac:dyDescent="0.2">
      <c r="A565" s="441"/>
      <c r="B565" s="441"/>
      <c r="C565" s="441"/>
      <c r="D565" s="441"/>
      <c r="E565" s="441"/>
      <c r="F565" s="441"/>
      <c r="G565" s="441"/>
      <c r="H565" s="441"/>
      <c r="I565" s="441"/>
      <c r="J565" s="441"/>
      <c r="K565" s="441"/>
      <c r="L565" s="441"/>
      <c r="M565" s="441"/>
      <c r="N565" s="441"/>
      <c r="O565" s="441"/>
      <c r="P565" s="441"/>
      <c r="Q565" s="441"/>
      <c r="R565" s="441"/>
      <c r="S565" s="441"/>
      <c r="T565" s="441"/>
      <c r="U565" s="441"/>
      <c r="V565" s="441"/>
      <c r="W565" s="441"/>
      <c r="X565" s="441"/>
      <c r="Y565" s="441"/>
      <c r="Z565" s="441"/>
      <c r="AA565" s="441"/>
      <c r="AB565" s="441"/>
      <c r="AC565" s="441"/>
      <c r="AD565" s="441"/>
    </row>
    <row r="566" spans="1:30" ht="12.75" customHeight="1" x14ac:dyDescent="0.2">
      <c r="A566" s="441"/>
      <c r="B566" s="441"/>
      <c r="C566" s="441"/>
      <c r="D566" s="441"/>
      <c r="E566" s="441"/>
      <c r="F566" s="441"/>
      <c r="G566" s="441"/>
      <c r="H566" s="441"/>
      <c r="I566" s="441"/>
      <c r="J566" s="441"/>
      <c r="K566" s="441"/>
      <c r="L566" s="441"/>
      <c r="M566" s="441"/>
      <c r="N566" s="441"/>
      <c r="O566" s="441"/>
      <c r="P566" s="441"/>
      <c r="Q566" s="441"/>
      <c r="R566" s="441"/>
      <c r="S566" s="441"/>
      <c r="T566" s="441"/>
      <c r="U566" s="441"/>
      <c r="V566" s="441"/>
      <c r="W566" s="441"/>
      <c r="X566" s="441"/>
      <c r="Y566" s="441"/>
      <c r="Z566" s="441"/>
      <c r="AA566" s="441"/>
      <c r="AB566" s="441"/>
      <c r="AC566" s="441"/>
      <c r="AD566" s="441"/>
    </row>
    <row r="567" spans="1:30" ht="12.75" customHeight="1" x14ac:dyDescent="0.2">
      <c r="A567" s="441"/>
      <c r="B567" s="441"/>
      <c r="C567" s="441"/>
      <c r="D567" s="441"/>
      <c r="E567" s="441"/>
      <c r="F567" s="441"/>
      <c r="G567" s="441"/>
      <c r="H567" s="441"/>
      <c r="I567" s="441"/>
      <c r="J567" s="441"/>
      <c r="K567" s="441"/>
      <c r="L567" s="441"/>
      <c r="M567" s="441"/>
      <c r="N567" s="441"/>
      <c r="O567" s="441"/>
      <c r="P567" s="441"/>
      <c r="Q567" s="441"/>
      <c r="R567" s="441"/>
      <c r="S567" s="441"/>
      <c r="T567" s="441"/>
      <c r="U567" s="441"/>
      <c r="V567" s="441"/>
      <c r="W567" s="441"/>
      <c r="X567" s="441"/>
      <c r="Y567" s="441"/>
      <c r="Z567" s="441"/>
      <c r="AA567" s="441"/>
      <c r="AB567" s="441"/>
      <c r="AC567" s="441"/>
      <c r="AD567" s="441"/>
    </row>
    <row r="568" spans="1:30" ht="12.75" customHeight="1" x14ac:dyDescent="0.2">
      <c r="A568" s="441"/>
      <c r="B568" s="441"/>
      <c r="C568" s="441"/>
      <c r="D568" s="441"/>
      <c r="E568" s="441"/>
      <c r="F568" s="441"/>
      <c r="G568" s="441"/>
      <c r="H568" s="441"/>
      <c r="I568" s="441"/>
      <c r="J568" s="441"/>
      <c r="K568" s="441"/>
      <c r="L568" s="441"/>
      <c r="M568" s="441"/>
      <c r="N568" s="441"/>
      <c r="O568" s="441"/>
      <c r="P568" s="441"/>
      <c r="Q568" s="441"/>
      <c r="R568" s="441"/>
      <c r="S568" s="441"/>
      <c r="T568" s="441"/>
      <c r="U568" s="441"/>
      <c r="V568" s="441"/>
      <c r="W568" s="441"/>
      <c r="X568" s="441"/>
      <c r="Y568" s="441"/>
      <c r="Z568" s="441"/>
      <c r="AA568" s="441"/>
      <c r="AB568" s="441"/>
      <c r="AC568" s="441"/>
      <c r="AD568" s="441"/>
    </row>
    <row r="569" spans="1:30" ht="12.75" customHeight="1" x14ac:dyDescent="0.2">
      <c r="A569" s="441"/>
      <c r="B569" s="441"/>
      <c r="C569" s="441"/>
      <c r="D569" s="441"/>
      <c r="E569" s="441"/>
      <c r="F569" s="441"/>
      <c r="G569" s="441"/>
      <c r="H569" s="441"/>
      <c r="I569" s="441"/>
      <c r="J569" s="441"/>
      <c r="K569" s="441"/>
      <c r="L569" s="441"/>
      <c r="M569" s="441"/>
      <c r="N569" s="441"/>
      <c r="O569" s="441"/>
      <c r="P569" s="441"/>
      <c r="Q569" s="441"/>
      <c r="R569" s="441"/>
      <c r="S569" s="441"/>
      <c r="T569" s="441"/>
      <c r="U569" s="441"/>
      <c r="V569" s="441"/>
      <c r="W569" s="441"/>
      <c r="X569" s="441"/>
      <c r="Y569" s="441"/>
      <c r="Z569" s="441"/>
      <c r="AA569" s="441"/>
      <c r="AB569" s="441"/>
      <c r="AC569" s="441"/>
      <c r="AD569" s="441"/>
    </row>
    <row r="570" spans="1:30" ht="12.75" customHeight="1" x14ac:dyDescent="0.2">
      <c r="A570" s="441"/>
      <c r="B570" s="441"/>
      <c r="C570" s="441"/>
      <c r="D570" s="441"/>
      <c r="E570" s="441"/>
      <c r="F570" s="441"/>
      <c r="G570" s="441"/>
      <c r="H570" s="441"/>
      <c r="I570" s="441"/>
      <c r="J570" s="441"/>
      <c r="K570" s="441"/>
      <c r="L570" s="441"/>
      <c r="M570" s="441"/>
      <c r="N570" s="441"/>
      <c r="O570" s="441"/>
      <c r="P570" s="441"/>
      <c r="Q570" s="441"/>
      <c r="R570" s="441"/>
      <c r="S570" s="441"/>
      <c r="T570" s="441"/>
      <c r="U570" s="441"/>
      <c r="V570" s="441"/>
      <c r="W570" s="441"/>
      <c r="X570" s="441"/>
      <c r="Y570" s="441"/>
      <c r="Z570" s="441"/>
      <c r="AA570" s="441"/>
      <c r="AB570" s="441"/>
      <c r="AC570" s="441"/>
      <c r="AD570" s="441"/>
    </row>
    <row r="571" spans="1:30" ht="12.75" customHeight="1" x14ac:dyDescent="0.2">
      <c r="A571" s="441"/>
      <c r="B571" s="441"/>
      <c r="C571" s="441"/>
      <c r="D571" s="441"/>
      <c r="E571" s="441"/>
      <c r="F571" s="441"/>
      <c r="G571" s="441"/>
      <c r="H571" s="441"/>
      <c r="I571" s="441"/>
      <c r="J571" s="441"/>
      <c r="K571" s="441"/>
      <c r="L571" s="441"/>
      <c r="M571" s="441"/>
      <c r="N571" s="441"/>
      <c r="O571" s="441"/>
      <c r="P571" s="441"/>
      <c r="Q571" s="441"/>
      <c r="R571" s="441"/>
      <c r="S571" s="441"/>
      <c r="T571" s="441"/>
      <c r="U571" s="441"/>
      <c r="V571" s="441"/>
      <c r="W571" s="441"/>
      <c r="X571" s="441"/>
      <c r="Y571" s="441"/>
      <c r="Z571" s="441"/>
      <c r="AA571" s="441"/>
      <c r="AB571" s="441"/>
      <c r="AC571" s="441"/>
      <c r="AD571" s="441"/>
    </row>
    <row r="572" spans="1:30" ht="12.75" customHeight="1" x14ac:dyDescent="0.2">
      <c r="A572" s="441"/>
      <c r="B572" s="441"/>
      <c r="C572" s="441"/>
      <c r="D572" s="441"/>
      <c r="E572" s="441"/>
      <c r="F572" s="441"/>
      <c r="G572" s="441"/>
      <c r="H572" s="441"/>
      <c r="I572" s="441"/>
      <c r="J572" s="441"/>
      <c r="K572" s="441"/>
      <c r="L572" s="441"/>
      <c r="M572" s="441"/>
      <c r="N572" s="441"/>
      <c r="O572" s="441"/>
      <c r="P572" s="441"/>
      <c r="Q572" s="441"/>
      <c r="R572" s="441"/>
      <c r="S572" s="441"/>
      <c r="T572" s="441"/>
      <c r="U572" s="441"/>
      <c r="V572" s="441"/>
      <c r="W572" s="441"/>
      <c r="X572" s="441"/>
      <c r="Y572" s="441"/>
      <c r="Z572" s="441"/>
      <c r="AA572" s="441"/>
      <c r="AB572" s="441"/>
      <c r="AC572" s="441"/>
      <c r="AD572" s="441"/>
    </row>
    <row r="573" spans="1:30" ht="12.75" customHeight="1" x14ac:dyDescent="0.2">
      <c r="A573" s="441"/>
      <c r="B573" s="441"/>
      <c r="C573" s="441"/>
      <c r="D573" s="441"/>
      <c r="E573" s="441"/>
      <c r="F573" s="441"/>
      <c r="G573" s="441"/>
      <c r="H573" s="441"/>
      <c r="I573" s="441"/>
      <c r="J573" s="441"/>
      <c r="K573" s="441"/>
      <c r="L573" s="441"/>
      <c r="M573" s="441"/>
      <c r="N573" s="441"/>
      <c r="O573" s="441"/>
      <c r="P573" s="441"/>
      <c r="Q573" s="441"/>
      <c r="R573" s="441"/>
      <c r="S573" s="441"/>
      <c r="T573" s="441"/>
      <c r="U573" s="441"/>
      <c r="V573" s="441"/>
      <c r="W573" s="441"/>
      <c r="X573" s="441"/>
      <c r="Y573" s="441"/>
      <c r="Z573" s="441"/>
      <c r="AA573" s="441"/>
      <c r="AB573" s="441"/>
      <c r="AC573" s="441"/>
      <c r="AD573" s="441"/>
    </row>
    <row r="574" spans="1:30" ht="12.75" customHeight="1" x14ac:dyDescent="0.2">
      <c r="A574" s="441"/>
      <c r="B574" s="441"/>
      <c r="C574" s="441"/>
      <c r="D574" s="441"/>
      <c r="E574" s="441"/>
      <c r="F574" s="441"/>
      <c r="G574" s="441"/>
      <c r="H574" s="441"/>
      <c r="I574" s="441"/>
      <c r="J574" s="441"/>
      <c r="K574" s="441"/>
      <c r="L574" s="441"/>
      <c r="M574" s="441"/>
      <c r="N574" s="441"/>
      <c r="O574" s="441"/>
      <c r="P574" s="441"/>
      <c r="Q574" s="441"/>
      <c r="R574" s="441"/>
      <c r="S574" s="441"/>
      <c r="T574" s="441"/>
      <c r="U574" s="441"/>
      <c r="V574" s="441"/>
      <c r="W574" s="441"/>
      <c r="X574" s="441"/>
      <c r="Y574" s="441"/>
      <c r="Z574" s="441"/>
      <c r="AA574" s="441"/>
      <c r="AB574" s="441"/>
      <c r="AC574" s="441"/>
      <c r="AD574" s="441"/>
    </row>
    <row r="575" spans="1:30" ht="12.75" customHeight="1" x14ac:dyDescent="0.2">
      <c r="A575" s="441"/>
      <c r="B575" s="441"/>
      <c r="C575" s="441"/>
      <c r="D575" s="441"/>
      <c r="E575" s="441"/>
      <c r="F575" s="441"/>
      <c r="G575" s="441"/>
      <c r="H575" s="441"/>
      <c r="I575" s="441"/>
      <c r="J575" s="441"/>
      <c r="K575" s="441"/>
      <c r="L575" s="441"/>
      <c r="M575" s="441"/>
      <c r="N575" s="441"/>
      <c r="O575" s="441"/>
      <c r="P575" s="441"/>
      <c r="Q575" s="441"/>
      <c r="R575" s="441"/>
      <c r="S575" s="441"/>
      <c r="T575" s="441"/>
      <c r="U575" s="441"/>
      <c r="V575" s="441"/>
      <c r="W575" s="441"/>
      <c r="X575" s="441"/>
      <c r="Y575" s="441"/>
      <c r="Z575" s="441"/>
      <c r="AA575" s="441"/>
      <c r="AB575" s="441"/>
      <c r="AC575" s="441"/>
      <c r="AD575" s="441"/>
    </row>
    <row r="576" spans="1:30" ht="12.75" customHeight="1" x14ac:dyDescent="0.2">
      <c r="A576" s="441"/>
      <c r="B576" s="441"/>
      <c r="C576" s="441"/>
      <c r="D576" s="441"/>
      <c r="E576" s="441"/>
      <c r="F576" s="441"/>
      <c r="G576" s="441"/>
      <c r="H576" s="441"/>
      <c r="I576" s="441"/>
      <c r="J576" s="441"/>
      <c r="K576" s="441"/>
      <c r="L576" s="441"/>
      <c r="M576" s="441"/>
      <c r="N576" s="441"/>
      <c r="O576" s="441"/>
      <c r="P576" s="441"/>
      <c r="Q576" s="441"/>
      <c r="R576" s="441"/>
      <c r="S576" s="441"/>
      <c r="T576" s="441"/>
      <c r="U576" s="441"/>
      <c r="V576" s="441"/>
      <c r="W576" s="441"/>
      <c r="X576" s="441"/>
      <c r="Y576" s="441"/>
      <c r="Z576" s="441"/>
      <c r="AA576" s="441"/>
      <c r="AB576" s="441"/>
      <c r="AC576" s="441"/>
      <c r="AD576" s="441"/>
    </row>
    <row r="577" spans="1:30" ht="12.75" customHeight="1" x14ac:dyDescent="0.2">
      <c r="A577" s="441"/>
      <c r="B577" s="441"/>
      <c r="C577" s="441"/>
      <c r="D577" s="441"/>
      <c r="E577" s="441"/>
      <c r="F577" s="441"/>
      <c r="G577" s="441"/>
      <c r="H577" s="441"/>
      <c r="I577" s="441"/>
      <c r="J577" s="441"/>
      <c r="K577" s="441"/>
      <c r="L577" s="441"/>
      <c r="M577" s="441"/>
      <c r="N577" s="441"/>
      <c r="O577" s="441"/>
      <c r="P577" s="441"/>
      <c r="Q577" s="441"/>
      <c r="R577" s="441"/>
      <c r="S577" s="441"/>
      <c r="T577" s="441"/>
      <c r="U577" s="441"/>
      <c r="V577" s="441"/>
      <c r="W577" s="441"/>
      <c r="X577" s="441"/>
      <c r="Y577" s="441"/>
      <c r="Z577" s="441"/>
      <c r="AA577" s="441"/>
      <c r="AB577" s="441"/>
      <c r="AC577" s="441"/>
      <c r="AD577" s="441"/>
    </row>
    <row r="578" spans="1:30" ht="12.75" customHeight="1" x14ac:dyDescent="0.2">
      <c r="A578" s="441"/>
      <c r="B578" s="441"/>
      <c r="C578" s="441"/>
      <c r="D578" s="441"/>
      <c r="E578" s="441"/>
      <c r="F578" s="441"/>
      <c r="G578" s="441"/>
      <c r="H578" s="441"/>
      <c r="I578" s="441"/>
      <c r="J578" s="441"/>
      <c r="K578" s="441"/>
      <c r="L578" s="441"/>
      <c r="M578" s="441"/>
      <c r="N578" s="441"/>
      <c r="O578" s="441"/>
      <c r="P578" s="441"/>
      <c r="Q578" s="441"/>
      <c r="R578" s="441"/>
      <c r="S578" s="441"/>
      <c r="T578" s="441"/>
      <c r="U578" s="441"/>
      <c r="V578" s="441"/>
      <c r="W578" s="441"/>
      <c r="X578" s="441"/>
      <c r="Y578" s="441"/>
      <c r="Z578" s="441"/>
      <c r="AA578" s="441"/>
      <c r="AB578" s="441"/>
      <c r="AC578" s="441"/>
      <c r="AD578" s="441"/>
    </row>
    <row r="579" spans="1:30" ht="12.75" customHeight="1" x14ac:dyDescent="0.2">
      <c r="A579" s="441"/>
      <c r="B579" s="441"/>
      <c r="C579" s="441"/>
      <c r="D579" s="441"/>
      <c r="E579" s="441"/>
      <c r="F579" s="441"/>
      <c r="G579" s="441"/>
      <c r="H579" s="441"/>
      <c r="I579" s="441"/>
      <c r="J579" s="441"/>
      <c r="K579" s="441"/>
      <c r="L579" s="441"/>
      <c r="M579" s="441"/>
      <c r="N579" s="441"/>
      <c r="O579" s="441"/>
      <c r="P579" s="441"/>
      <c r="Q579" s="441"/>
      <c r="R579" s="441"/>
      <c r="S579" s="441"/>
      <c r="T579" s="441"/>
      <c r="U579" s="441"/>
      <c r="V579" s="441"/>
      <c r="W579" s="441"/>
      <c r="X579" s="441"/>
      <c r="Y579" s="441"/>
      <c r="Z579" s="441"/>
      <c r="AA579" s="441"/>
      <c r="AB579" s="441"/>
      <c r="AC579" s="441"/>
      <c r="AD579" s="441"/>
    </row>
    <row r="580" spans="1:30" ht="12.75" customHeight="1" x14ac:dyDescent="0.2">
      <c r="A580" s="441"/>
      <c r="B580" s="441"/>
      <c r="C580" s="441"/>
      <c r="D580" s="441"/>
      <c r="E580" s="441"/>
      <c r="F580" s="441"/>
      <c r="G580" s="441"/>
      <c r="H580" s="441"/>
      <c r="I580" s="441"/>
      <c r="J580" s="441"/>
      <c r="K580" s="441"/>
      <c r="L580" s="441"/>
      <c r="M580" s="441"/>
      <c r="N580" s="441"/>
      <c r="O580" s="441"/>
      <c r="P580" s="441"/>
      <c r="Q580" s="441"/>
      <c r="R580" s="441"/>
      <c r="S580" s="441"/>
      <c r="T580" s="441"/>
      <c r="U580" s="441"/>
      <c r="V580" s="441"/>
      <c r="W580" s="441"/>
      <c r="X580" s="441"/>
      <c r="Y580" s="441"/>
      <c r="Z580" s="441"/>
      <c r="AA580" s="441"/>
      <c r="AB580" s="441"/>
      <c r="AC580" s="441"/>
      <c r="AD580" s="441"/>
    </row>
    <row r="581" spans="1:30" ht="12.75" customHeight="1" x14ac:dyDescent="0.2">
      <c r="A581" s="441"/>
      <c r="B581" s="441"/>
      <c r="C581" s="441"/>
      <c r="D581" s="441"/>
      <c r="E581" s="441"/>
      <c r="F581" s="441"/>
      <c r="G581" s="441"/>
      <c r="H581" s="441"/>
      <c r="I581" s="441"/>
      <c r="J581" s="441"/>
      <c r="K581" s="441"/>
      <c r="L581" s="441"/>
      <c r="M581" s="441"/>
      <c r="N581" s="441"/>
      <c r="O581" s="441"/>
      <c r="P581" s="441"/>
      <c r="Q581" s="441"/>
      <c r="R581" s="441"/>
      <c r="S581" s="441"/>
      <c r="T581" s="441"/>
      <c r="U581" s="441"/>
      <c r="V581" s="441"/>
      <c r="W581" s="441"/>
      <c r="X581" s="441"/>
      <c r="Y581" s="441"/>
      <c r="Z581" s="441"/>
      <c r="AA581" s="441"/>
      <c r="AB581" s="441"/>
      <c r="AC581" s="441"/>
      <c r="AD581" s="441"/>
    </row>
    <row r="582" spans="1:30" ht="12.75" customHeight="1" x14ac:dyDescent="0.2">
      <c r="A582" s="441"/>
      <c r="B582" s="441"/>
      <c r="C582" s="441"/>
      <c r="D582" s="441"/>
      <c r="E582" s="441"/>
      <c r="F582" s="441"/>
      <c r="G582" s="441"/>
      <c r="H582" s="441"/>
      <c r="I582" s="441"/>
      <c r="J582" s="441"/>
      <c r="K582" s="441"/>
      <c r="L582" s="441"/>
      <c r="M582" s="441"/>
      <c r="N582" s="441"/>
      <c r="O582" s="441"/>
      <c r="P582" s="441"/>
      <c r="Q582" s="441"/>
      <c r="R582" s="441"/>
      <c r="S582" s="441"/>
      <c r="T582" s="441"/>
      <c r="U582" s="441"/>
      <c r="V582" s="441"/>
      <c r="W582" s="441"/>
      <c r="X582" s="441"/>
      <c r="Y582" s="441"/>
      <c r="Z582" s="441"/>
      <c r="AA582" s="441"/>
      <c r="AB582" s="441"/>
      <c r="AC582" s="441"/>
      <c r="AD582" s="441"/>
    </row>
    <row r="583" spans="1:30" ht="12.75" customHeight="1" x14ac:dyDescent="0.2">
      <c r="A583" s="441"/>
      <c r="B583" s="441"/>
      <c r="C583" s="441"/>
      <c r="D583" s="441"/>
      <c r="E583" s="441"/>
      <c r="F583" s="441"/>
      <c r="G583" s="441"/>
      <c r="H583" s="441"/>
      <c r="I583" s="441"/>
      <c r="J583" s="441"/>
      <c r="K583" s="441"/>
      <c r="L583" s="441"/>
      <c r="M583" s="441"/>
      <c r="N583" s="441"/>
      <c r="O583" s="441"/>
      <c r="P583" s="441"/>
      <c r="Q583" s="441"/>
      <c r="R583" s="441"/>
      <c r="S583" s="441"/>
      <c r="T583" s="441"/>
      <c r="U583" s="441"/>
      <c r="V583" s="441"/>
      <c r="W583" s="441"/>
      <c r="X583" s="441"/>
      <c r="Y583" s="441"/>
      <c r="Z583" s="441"/>
      <c r="AA583" s="441"/>
      <c r="AB583" s="441"/>
      <c r="AC583" s="441"/>
      <c r="AD583" s="441"/>
    </row>
    <row r="584" spans="1:30" ht="12.75" customHeight="1" x14ac:dyDescent="0.2">
      <c r="A584" s="441"/>
      <c r="B584" s="441"/>
      <c r="C584" s="441"/>
      <c r="D584" s="441"/>
      <c r="E584" s="441"/>
      <c r="F584" s="441"/>
      <c r="G584" s="441"/>
      <c r="H584" s="441"/>
      <c r="I584" s="441"/>
      <c r="J584" s="441"/>
      <c r="K584" s="441"/>
      <c r="L584" s="441"/>
      <c r="M584" s="441"/>
      <c r="N584" s="441"/>
      <c r="O584" s="441"/>
      <c r="P584" s="441"/>
      <c r="Q584" s="441"/>
      <c r="R584" s="441"/>
      <c r="S584" s="441"/>
      <c r="T584" s="441"/>
      <c r="U584" s="441"/>
      <c r="V584" s="441"/>
      <c r="W584" s="441"/>
      <c r="X584" s="441"/>
      <c r="Y584" s="441"/>
      <c r="Z584" s="441"/>
      <c r="AA584" s="441"/>
      <c r="AB584" s="441"/>
      <c r="AC584" s="441"/>
      <c r="AD584" s="441"/>
    </row>
    <row r="585" spans="1:30" ht="12.75" customHeight="1" x14ac:dyDescent="0.2">
      <c r="A585" s="441"/>
      <c r="B585" s="441"/>
      <c r="C585" s="441"/>
      <c r="D585" s="441"/>
      <c r="E585" s="441"/>
      <c r="F585" s="441"/>
      <c r="G585" s="441"/>
      <c r="H585" s="441"/>
      <c r="I585" s="441"/>
      <c r="J585" s="441"/>
      <c r="K585" s="441"/>
      <c r="L585" s="441"/>
      <c r="M585" s="441"/>
      <c r="N585" s="441"/>
      <c r="O585" s="441"/>
      <c r="P585" s="441"/>
      <c r="Q585" s="441"/>
      <c r="R585" s="441"/>
      <c r="S585" s="441"/>
      <c r="T585" s="441"/>
      <c r="U585" s="441"/>
      <c r="V585" s="441"/>
      <c r="W585" s="441"/>
      <c r="X585" s="441"/>
      <c r="Y585" s="441"/>
      <c r="Z585" s="441"/>
      <c r="AA585" s="441"/>
      <c r="AB585" s="441"/>
      <c r="AC585" s="441"/>
      <c r="AD585" s="441"/>
    </row>
    <row r="586" spans="1:30" ht="12.75" customHeight="1" x14ac:dyDescent="0.2">
      <c r="A586" s="441"/>
      <c r="B586" s="441"/>
      <c r="C586" s="441"/>
      <c r="D586" s="441"/>
      <c r="E586" s="441"/>
      <c r="F586" s="441"/>
      <c r="G586" s="441"/>
      <c r="H586" s="441"/>
      <c r="I586" s="441"/>
      <c r="J586" s="441"/>
      <c r="K586" s="441"/>
      <c r="L586" s="441"/>
      <c r="M586" s="441"/>
      <c r="N586" s="441"/>
      <c r="O586" s="441"/>
      <c r="P586" s="441"/>
      <c r="Q586" s="441"/>
      <c r="R586" s="441"/>
      <c r="S586" s="441"/>
      <c r="T586" s="441"/>
      <c r="U586" s="441"/>
      <c r="V586" s="441"/>
      <c r="W586" s="441"/>
      <c r="X586" s="441"/>
      <c r="Y586" s="441"/>
      <c r="Z586" s="441"/>
      <c r="AA586" s="441"/>
      <c r="AB586" s="441"/>
      <c r="AC586" s="441"/>
      <c r="AD586" s="441"/>
    </row>
    <row r="587" spans="1:30" ht="12.75" customHeight="1" x14ac:dyDescent="0.2">
      <c r="A587" s="441"/>
      <c r="B587" s="441"/>
      <c r="C587" s="441"/>
      <c r="D587" s="441"/>
      <c r="E587" s="441"/>
      <c r="F587" s="441"/>
      <c r="G587" s="441"/>
      <c r="H587" s="441"/>
      <c r="I587" s="441"/>
      <c r="J587" s="441"/>
      <c r="K587" s="441"/>
      <c r="L587" s="441"/>
      <c r="M587" s="441"/>
      <c r="N587" s="441"/>
      <c r="O587" s="441"/>
      <c r="P587" s="441"/>
      <c r="Q587" s="441"/>
      <c r="R587" s="441"/>
      <c r="S587" s="441"/>
      <c r="T587" s="441"/>
      <c r="U587" s="441"/>
      <c r="V587" s="441"/>
      <c r="W587" s="441"/>
      <c r="X587" s="441"/>
      <c r="Y587" s="441"/>
      <c r="Z587" s="441"/>
      <c r="AA587" s="441"/>
      <c r="AB587" s="441"/>
      <c r="AC587" s="441"/>
      <c r="AD587" s="441"/>
    </row>
    <row r="588" spans="1:30" ht="12.75" customHeight="1" x14ac:dyDescent="0.2">
      <c r="A588" s="441"/>
      <c r="B588" s="441"/>
      <c r="C588" s="441"/>
      <c r="D588" s="441"/>
      <c r="E588" s="441"/>
      <c r="F588" s="441"/>
      <c r="G588" s="441"/>
      <c r="H588" s="441"/>
      <c r="I588" s="441"/>
      <c r="J588" s="441"/>
      <c r="K588" s="441"/>
      <c r="L588" s="441"/>
      <c r="M588" s="441"/>
      <c r="N588" s="441"/>
      <c r="O588" s="441"/>
      <c r="P588" s="441"/>
      <c r="Q588" s="441"/>
      <c r="R588" s="441"/>
      <c r="S588" s="441"/>
      <c r="T588" s="441"/>
      <c r="U588" s="441"/>
      <c r="V588" s="441"/>
      <c r="W588" s="441"/>
      <c r="X588" s="441"/>
      <c r="Y588" s="441"/>
      <c r="Z588" s="441"/>
      <c r="AA588" s="441"/>
      <c r="AB588" s="441"/>
      <c r="AC588" s="441"/>
      <c r="AD588" s="441"/>
    </row>
    <row r="589" spans="1:30" ht="12.75" customHeight="1" x14ac:dyDescent="0.2">
      <c r="A589" s="441"/>
      <c r="B589" s="441"/>
      <c r="C589" s="441"/>
      <c r="D589" s="441"/>
      <c r="E589" s="441"/>
      <c r="F589" s="441"/>
      <c r="G589" s="441"/>
      <c r="H589" s="441"/>
      <c r="I589" s="441"/>
      <c r="J589" s="441"/>
      <c r="K589" s="441"/>
      <c r="L589" s="441"/>
      <c r="M589" s="441"/>
      <c r="N589" s="441"/>
      <c r="O589" s="441"/>
      <c r="P589" s="441"/>
      <c r="Q589" s="441"/>
      <c r="R589" s="441"/>
      <c r="S589" s="441"/>
      <c r="T589" s="441"/>
      <c r="U589" s="441"/>
      <c r="V589" s="441"/>
      <c r="W589" s="441"/>
      <c r="X589" s="441"/>
      <c r="Y589" s="441"/>
      <c r="Z589" s="441"/>
      <c r="AA589" s="441"/>
      <c r="AB589" s="441"/>
      <c r="AC589" s="441"/>
      <c r="AD589" s="441"/>
    </row>
    <row r="590" spans="1:30" ht="12.75" customHeight="1" x14ac:dyDescent="0.2">
      <c r="A590" s="441"/>
      <c r="B590" s="441"/>
      <c r="C590" s="441"/>
      <c r="D590" s="441"/>
      <c r="E590" s="441"/>
      <c r="F590" s="441"/>
      <c r="G590" s="441"/>
      <c r="H590" s="441"/>
      <c r="I590" s="441"/>
      <c r="J590" s="441"/>
      <c r="K590" s="441"/>
      <c r="L590" s="441"/>
      <c r="M590" s="441"/>
      <c r="N590" s="441"/>
      <c r="O590" s="441"/>
      <c r="P590" s="441"/>
      <c r="Q590" s="441"/>
      <c r="R590" s="441"/>
      <c r="S590" s="441"/>
      <c r="T590" s="441"/>
      <c r="U590" s="441"/>
      <c r="V590" s="441"/>
      <c r="W590" s="441"/>
      <c r="X590" s="441"/>
      <c r="Y590" s="441"/>
      <c r="Z590" s="441"/>
      <c r="AA590" s="441"/>
      <c r="AB590" s="441"/>
      <c r="AC590" s="441"/>
      <c r="AD590" s="441"/>
    </row>
    <row r="591" spans="1:30" ht="12.75" customHeight="1" x14ac:dyDescent="0.2">
      <c r="A591" s="441"/>
      <c r="B591" s="441"/>
      <c r="C591" s="441"/>
      <c r="D591" s="441"/>
      <c r="E591" s="441"/>
      <c r="F591" s="441"/>
      <c r="G591" s="441"/>
      <c r="H591" s="441"/>
      <c r="I591" s="441"/>
      <c r="J591" s="441"/>
      <c r="K591" s="441"/>
      <c r="L591" s="441"/>
      <c r="M591" s="441"/>
      <c r="N591" s="441"/>
      <c r="O591" s="441"/>
      <c r="P591" s="441"/>
      <c r="Q591" s="441"/>
      <c r="R591" s="441"/>
      <c r="S591" s="441"/>
      <c r="T591" s="441"/>
      <c r="U591" s="441"/>
      <c r="V591" s="441"/>
      <c r="W591" s="441"/>
      <c r="X591" s="441"/>
      <c r="Y591" s="441"/>
      <c r="Z591" s="441"/>
      <c r="AA591" s="441"/>
      <c r="AB591" s="441"/>
      <c r="AC591" s="441"/>
      <c r="AD591" s="441"/>
    </row>
    <row r="592" spans="1:30" ht="12.75" customHeight="1" x14ac:dyDescent="0.2">
      <c r="A592" s="441"/>
      <c r="B592" s="441"/>
      <c r="C592" s="441"/>
      <c r="D592" s="441"/>
      <c r="E592" s="441"/>
      <c r="F592" s="441"/>
      <c r="G592" s="441"/>
      <c r="H592" s="441"/>
      <c r="I592" s="441"/>
      <c r="J592" s="441"/>
      <c r="K592" s="441"/>
      <c r="L592" s="441"/>
      <c r="M592" s="441"/>
      <c r="N592" s="441"/>
      <c r="O592" s="441"/>
      <c r="P592" s="441"/>
      <c r="Q592" s="441"/>
      <c r="R592" s="441"/>
      <c r="S592" s="441"/>
      <c r="T592" s="441"/>
      <c r="U592" s="441"/>
      <c r="V592" s="441"/>
      <c r="W592" s="441"/>
      <c r="X592" s="441"/>
      <c r="Y592" s="441"/>
      <c r="Z592" s="441"/>
      <c r="AA592" s="441"/>
      <c r="AB592" s="441"/>
      <c r="AC592" s="441"/>
      <c r="AD592" s="441"/>
    </row>
    <row r="593" spans="1:30" ht="12.75" customHeight="1" x14ac:dyDescent="0.2">
      <c r="A593" s="441"/>
      <c r="B593" s="441"/>
      <c r="C593" s="441"/>
      <c r="D593" s="441"/>
      <c r="E593" s="441"/>
      <c r="F593" s="441"/>
      <c r="G593" s="441"/>
      <c r="H593" s="441"/>
      <c r="I593" s="441"/>
      <c r="J593" s="441"/>
      <c r="K593" s="441"/>
      <c r="L593" s="441"/>
      <c r="M593" s="441"/>
      <c r="N593" s="441"/>
      <c r="O593" s="441"/>
      <c r="P593" s="441"/>
      <c r="Q593" s="441"/>
      <c r="R593" s="441"/>
      <c r="S593" s="441"/>
      <c r="T593" s="441"/>
      <c r="U593" s="441"/>
      <c r="V593" s="441"/>
      <c r="W593" s="441"/>
      <c r="X593" s="441"/>
      <c r="Y593" s="441"/>
      <c r="Z593" s="441"/>
      <c r="AA593" s="441"/>
      <c r="AB593" s="441"/>
      <c r="AC593" s="441"/>
      <c r="AD593" s="441"/>
    </row>
    <row r="594" spans="1:30" ht="12.75" customHeight="1" x14ac:dyDescent="0.2">
      <c r="A594" s="441"/>
      <c r="B594" s="441"/>
      <c r="C594" s="441"/>
      <c r="D594" s="441"/>
      <c r="E594" s="441"/>
      <c r="F594" s="441"/>
      <c r="G594" s="441"/>
      <c r="H594" s="441"/>
      <c r="I594" s="441"/>
      <c r="J594" s="441"/>
      <c r="K594" s="441"/>
      <c r="L594" s="441"/>
      <c r="M594" s="441"/>
      <c r="N594" s="441"/>
      <c r="O594" s="441"/>
      <c r="P594" s="441"/>
      <c r="Q594" s="441"/>
      <c r="R594" s="441"/>
      <c r="S594" s="441"/>
      <c r="T594" s="441"/>
      <c r="U594" s="441"/>
      <c r="V594" s="441"/>
      <c r="W594" s="441"/>
      <c r="X594" s="441"/>
      <c r="Y594" s="441"/>
      <c r="Z594" s="441"/>
      <c r="AA594" s="441"/>
      <c r="AB594" s="441"/>
      <c r="AC594" s="441"/>
      <c r="AD594" s="441"/>
    </row>
    <row r="595" spans="1:30" ht="12.75" customHeight="1" x14ac:dyDescent="0.2">
      <c r="A595" s="441"/>
      <c r="B595" s="441"/>
      <c r="C595" s="441"/>
      <c r="D595" s="441"/>
      <c r="E595" s="441"/>
      <c r="F595" s="441"/>
      <c r="G595" s="441"/>
      <c r="H595" s="441"/>
      <c r="I595" s="441"/>
      <c r="J595" s="441"/>
      <c r="K595" s="441"/>
      <c r="L595" s="441"/>
      <c r="M595" s="441"/>
      <c r="N595" s="441"/>
      <c r="O595" s="441"/>
      <c r="P595" s="441"/>
      <c r="Q595" s="441"/>
      <c r="R595" s="441"/>
      <c r="S595" s="441"/>
      <c r="T595" s="441"/>
      <c r="U595" s="441"/>
      <c r="V595" s="441"/>
      <c r="W595" s="441"/>
      <c r="X595" s="441"/>
      <c r="Y595" s="441"/>
      <c r="Z595" s="441"/>
      <c r="AA595" s="441"/>
      <c r="AB595" s="441"/>
      <c r="AC595" s="441"/>
      <c r="AD595" s="441"/>
    </row>
    <row r="596" spans="1:30" ht="12.75" customHeight="1" x14ac:dyDescent="0.2">
      <c r="A596" s="441"/>
      <c r="B596" s="441"/>
      <c r="C596" s="441"/>
      <c r="D596" s="441"/>
      <c r="E596" s="441"/>
      <c r="F596" s="441"/>
      <c r="G596" s="441"/>
      <c r="H596" s="441"/>
      <c r="I596" s="441"/>
      <c r="J596" s="441"/>
      <c r="K596" s="441"/>
      <c r="L596" s="441"/>
      <c r="M596" s="441"/>
      <c r="N596" s="441"/>
      <c r="O596" s="441"/>
      <c r="P596" s="441"/>
      <c r="Q596" s="441"/>
      <c r="R596" s="441"/>
      <c r="S596" s="441"/>
      <c r="T596" s="441"/>
      <c r="U596" s="441"/>
      <c r="V596" s="441"/>
      <c r="W596" s="441"/>
      <c r="X596" s="441"/>
      <c r="Y596" s="441"/>
      <c r="Z596" s="441"/>
      <c r="AA596" s="441"/>
      <c r="AB596" s="441"/>
      <c r="AC596" s="441"/>
      <c r="AD596" s="441"/>
    </row>
    <row r="597" spans="1:30" ht="12.75" customHeight="1" x14ac:dyDescent="0.2">
      <c r="A597" s="441"/>
      <c r="B597" s="441"/>
      <c r="C597" s="441"/>
      <c r="D597" s="441"/>
      <c r="E597" s="441"/>
      <c r="F597" s="441"/>
      <c r="G597" s="441"/>
      <c r="H597" s="441"/>
      <c r="I597" s="441"/>
      <c r="J597" s="441"/>
      <c r="K597" s="441"/>
      <c r="L597" s="441"/>
      <c r="M597" s="441"/>
      <c r="N597" s="441"/>
      <c r="O597" s="441"/>
      <c r="P597" s="441"/>
      <c r="Q597" s="441"/>
      <c r="R597" s="441"/>
      <c r="S597" s="441"/>
      <c r="T597" s="441"/>
      <c r="U597" s="441"/>
      <c r="V597" s="441"/>
      <c r="W597" s="441"/>
      <c r="X597" s="441"/>
      <c r="Y597" s="441"/>
      <c r="Z597" s="441"/>
      <c r="AA597" s="441"/>
      <c r="AB597" s="441"/>
      <c r="AC597" s="441"/>
      <c r="AD597" s="441"/>
    </row>
    <row r="598" spans="1:30" ht="12.75" customHeight="1" x14ac:dyDescent="0.2">
      <c r="A598" s="441"/>
      <c r="B598" s="441"/>
      <c r="C598" s="441"/>
      <c r="D598" s="441"/>
      <c r="E598" s="441"/>
      <c r="F598" s="441"/>
      <c r="G598" s="441"/>
      <c r="H598" s="441"/>
      <c r="I598" s="441"/>
      <c r="J598" s="441"/>
      <c r="K598" s="441"/>
      <c r="L598" s="441"/>
      <c r="M598" s="441"/>
      <c r="N598" s="441"/>
      <c r="O598" s="441"/>
      <c r="P598" s="441"/>
      <c r="Q598" s="441"/>
      <c r="R598" s="441"/>
      <c r="S598" s="441"/>
      <c r="T598" s="441"/>
      <c r="U598" s="441"/>
      <c r="V598" s="441"/>
      <c r="W598" s="441"/>
      <c r="X598" s="441"/>
      <c r="Y598" s="441"/>
      <c r="Z598" s="441"/>
      <c r="AA598" s="441"/>
      <c r="AB598" s="441"/>
      <c r="AC598" s="441"/>
      <c r="AD598" s="441"/>
    </row>
    <row r="599" spans="1:30" ht="12.75" customHeight="1" x14ac:dyDescent="0.2">
      <c r="A599" s="441"/>
      <c r="B599" s="441"/>
      <c r="C599" s="441"/>
      <c r="D599" s="441"/>
      <c r="E599" s="441"/>
      <c r="F599" s="441"/>
      <c r="G599" s="441"/>
      <c r="H599" s="441"/>
      <c r="I599" s="441"/>
      <c r="J599" s="441"/>
      <c r="K599" s="441"/>
      <c r="L599" s="441"/>
      <c r="M599" s="441"/>
      <c r="N599" s="441"/>
      <c r="O599" s="441"/>
      <c r="P599" s="441"/>
      <c r="Q599" s="441"/>
      <c r="R599" s="441"/>
      <c r="S599" s="441"/>
      <c r="T599" s="441"/>
      <c r="U599" s="441"/>
      <c r="V599" s="441"/>
      <c r="W599" s="441"/>
      <c r="X599" s="441"/>
      <c r="Y599" s="441"/>
      <c r="Z599" s="441"/>
      <c r="AA599" s="441"/>
      <c r="AB599" s="441"/>
      <c r="AC599" s="441"/>
      <c r="AD599" s="441"/>
    </row>
    <row r="600" spans="1:30" ht="12.75" customHeight="1" x14ac:dyDescent="0.2">
      <c r="A600" s="441"/>
      <c r="B600" s="441"/>
      <c r="C600" s="441"/>
      <c r="D600" s="441"/>
      <c r="E600" s="441"/>
      <c r="F600" s="441"/>
      <c r="G600" s="441"/>
      <c r="H600" s="441"/>
      <c r="I600" s="441"/>
      <c r="J600" s="441"/>
      <c r="K600" s="441"/>
      <c r="L600" s="441"/>
      <c r="M600" s="441"/>
      <c r="N600" s="441"/>
      <c r="O600" s="441"/>
      <c r="P600" s="441"/>
      <c r="Q600" s="441"/>
      <c r="R600" s="441"/>
      <c r="S600" s="441"/>
      <c r="T600" s="441"/>
      <c r="U600" s="441"/>
      <c r="V600" s="441"/>
      <c r="W600" s="441"/>
      <c r="X600" s="441"/>
      <c r="Y600" s="441"/>
      <c r="Z600" s="441"/>
      <c r="AA600" s="441"/>
      <c r="AB600" s="441"/>
      <c r="AC600" s="441"/>
      <c r="AD600" s="441"/>
    </row>
    <row r="601" spans="1:30" ht="12.75" customHeight="1" x14ac:dyDescent="0.2">
      <c r="A601" s="441"/>
      <c r="B601" s="441"/>
      <c r="C601" s="441"/>
      <c r="D601" s="441"/>
      <c r="E601" s="441"/>
      <c r="F601" s="441"/>
      <c r="G601" s="441"/>
      <c r="H601" s="441"/>
      <c r="I601" s="441"/>
      <c r="J601" s="441"/>
      <c r="K601" s="441"/>
      <c r="L601" s="441"/>
      <c r="M601" s="441"/>
      <c r="N601" s="441"/>
      <c r="O601" s="441"/>
      <c r="P601" s="441"/>
      <c r="Q601" s="441"/>
      <c r="R601" s="441"/>
      <c r="S601" s="441"/>
      <c r="T601" s="441"/>
      <c r="U601" s="441"/>
      <c r="V601" s="441"/>
      <c r="W601" s="441"/>
      <c r="X601" s="441"/>
      <c r="Y601" s="441"/>
      <c r="Z601" s="441"/>
      <c r="AA601" s="441"/>
      <c r="AB601" s="441"/>
      <c r="AC601" s="441"/>
      <c r="AD601" s="441"/>
    </row>
    <row r="602" spans="1:30" ht="12.75" customHeight="1" x14ac:dyDescent="0.2">
      <c r="A602" s="441"/>
      <c r="B602" s="441"/>
      <c r="C602" s="441"/>
      <c r="D602" s="441"/>
      <c r="E602" s="441"/>
      <c r="F602" s="441"/>
      <c r="G602" s="441"/>
      <c r="H602" s="441"/>
      <c r="I602" s="441"/>
      <c r="J602" s="441"/>
      <c r="K602" s="441"/>
      <c r="L602" s="441"/>
      <c r="M602" s="441"/>
      <c r="N602" s="441"/>
      <c r="O602" s="441"/>
      <c r="P602" s="441"/>
      <c r="Q602" s="441"/>
      <c r="R602" s="441"/>
      <c r="S602" s="441"/>
      <c r="T602" s="441"/>
      <c r="U602" s="441"/>
      <c r="V602" s="441"/>
      <c r="W602" s="441"/>
      <c r="X602" s="441"/>
      <c r="Y602" s="441"/>
      <c r="Z602" s="441"/>
      <c r="AA602" s="441"/>
      <c r="AB602" s="441"/>
      <c r="AC602" s="441"/>
      <c r="AD602" s="441"/>
    </row>
    <row r="603" spans="1:30" ht="12.75" customHeight="1" x14ac:dyDescent="0.2">
      <c r="A603" s="441"/>
      <c r="B603" s="441"/>
      <c r="C603" s="441"/>
      <c r="D603" s="441"/>
      <c r="E603" s="441"/>
      <c r="F603" s="441"/>
      <c r="G603" s="441"/>
      <c r="H603" s="441"/>
      <c r="I603" s="441"/>
      <c r="J603" s="441"/>
      <c r="K603" s="441"/>
      <c r="L603" s="441"/>
      <c r="M603" s="441"/>
      <c r="N603" s="441"/>
      <c r="O603" s="441"/>
      <c r="P603" s="441"/>
      <c r="Q603" s="441"/>
      <c r="R603" s="441"/>
      <c r="S603" s="441"/>
      <c r="T603" s="441"/>
      <c r="U603" s="441"/>
      <c r="V603" s="441"/>
      <c r="W603" s="441"/>
      <c r="X603" s="441"/>
      <c r="Y603" s="441"/>
      <c r="Z603" s="441"/>
      <c r="AA603" s="441"/>
      <c r="AB603" s="441"/>
      <c r="AC603" s="441"/>
      <c r="AD603" s="441"/>
    </row>
    <row r="604" spans="1:30" ht="12.75" customHeight="1" x14ac:dyDescent="0.2">
      <c r="A604" s="441"/>
      <c r="B604" s="441"/>
      <c r="C604" s="441"/>
      <c r="D604" s="441"/>
      <c r="E604" s="441"/>
      <c r="F604" s="441"/>
      <c r="G604" s="441"/>
      <c r="H604" s="441"/>
      <c r="I604" s="441"/>
      <c r="J604" s="441"/>
      <c r="K604" s="441"/>
      <c r="L604" s="441"/>
      <c r="M604" s="441"/>
      <c r="N604" s="441"/>
      <c r="O604" s="441"/>
      <c r="P604" s="441"/>
      <c r="Q604" s="441"/>
      <c r="R604" s="441"/>
      <c r="S604" s="441"/>
      <c r="T604" s="441"/>
      <c r="U604" s="441"/>
      <c r="V604" s="441"/>
      <c r="W604" s="441"/>
      <c r="X604" s="441"/>
      <c r="Y604" s="441"/>
      <c r="Z604" s="441"/>
      <c r="AA604" s="441"/>
      <c r="AB604" s="441"/>
      <c r="AC604" s="441"/>
      <c r="AD604" s="441"/>
    </row>
    <row r="605" spans="1:30" ht="12.75" customHeight="1" x14ac:dyDescent="0.2">
      <c r="A605" s="441"/>
      <c r="B605" s="441"/>
      <c r="C605" s="441"/>
      <c r="D605" s="441"/>
      <c r="E605" s="441"/>
      <c r="F605" s="441"/>
      <c r="G605" s="441"/>
      <c r="H605" s="441"/>
      <c r="I605" s="441"/>
      <c r="J605" s="441"/>
      <c r="K605" s="441"/>
      <c r="L605" s="441"/>
      <c r="M605" s="441"/>
      <c r="N605" s="441"/>
      <c r="O605" s="441"/>
      <c r="P605" s="441"/>
      <c r="Q605" s="441"/>
      <c r="R605" s="441"/>
      <c r="S605" s="441"/>
      <c r="T605" s="441"/>
      <c r="U605" s="441"/>
      <c r="V605" s="441"/>
      <c r="W605" s="441"/>
      <c r="X605" s="441"/>
      <c r="Y605" s="441"/>
      <c r="Z605" s="441"/>
      <c r="AA605" s="441"/>
      <c r="AB605" s="441"/>
      <c r="AC605" s="441"/>
      <c r="AD605" s="441"/>
    </row>
    <row r="606" spans="1:30" ht="12.75" customHeight="1" x14ac:dyDescent="0.2">
      <c r="A606" s="441"/>
      <c r="B606" s="441"/>
      <c r="C606" s="441"/>
      <c r="D606" s="441"/>
      <c r="E606" s="441"/>
      <c r="F606" s="441"/>
      <c r="G606" s="441"/>
      <c r="H606" s="441"/>
      <c r="I606" s="441"/>
      <c r="J606" s="441"/>
      <c r="K606" s="441"/>
      <c r="L606" s="441"/>
      <c r="M606" s="441"/>
      <c r="N606" s="441"/>
      <c r="O606" s="441"/>
      <c r="P606" s="441"/>
      <c r="Q606" s="441"/>
      <c r="R606" s="441"/>
      <c r="S606" s="441"/>
      <c r="T606" s="441"/>
      <c r="U606" s="441"/>
      <c r="V606" s="441"/>
      <c r="W606" s="441"/>
      <c r="X606" s="441"/>
      <c r="Y606" s="441"/>
      <c r="Z606" s="441"/>
      <c r="AA606" s="441"/>
      <c r="AB606" s="441"/>
      <c r="AC606" s="441"/>
      <c r="AD606" s="441"/>
    </row>
    <row r="607" spans="1:30" ht="12.75" customHeight="1" x14ac:dyDescent="0.2">
      <c r="A607" s="441"/>
      <c r="B607" s="441"/>
      <c r="C607" s="441"/>
      <c r="D607" s="441"/>
      <c r="E607" s="441"/>
      <c r="F607" s="441"/>
      <c r="G607" s="441"/>
      <c r="H607" s="441"/>
      <c r="I607" s="441"/>
      <c r="J607" s="441"/>
      <c r="K607" s="441"/>
      <c r="L607" s="441"/>
      <c r="M607" s="441"/>
      <c r="N607" s="441"/>
      <c r="O607" s="441"/>
      <c r="P607" s="441"/>
      <c r="Q607" s="441"/>
      <c r="R607" s="441"/>
      <c r="S607" s="441"/>
      <c r="T607" s="441"/>
      <c r="U607" s="441"/>
      <c r="V607" s="441"/>
      <c r="W607" s="441"/>
      <c r="X607" s="441"/>
      <c r="Y607" s="441"/>
      <c r="Z607" s="441"/>
      <c r="AA607" s="441"/>
      <c r="AB607" s="441"/>
      <c r="AC607" s="441"/>
      <c r="AD607" s="441"/>
    </row>
    <row r="608" spans="1:30" ht="12.75" customHeight="1" x14ac:dyDescent="0.2">
      <c r="A608" s="441"/>
      <c r="B608" s="441"/>
      <c r="C608" s="441"/>
      <c r="D608" s="441"/>
      <c r="E608" s="441"/>
      <c r="F608" s="441"/>
      <c r="G608" s="441"/>
      <c r="H608" s="441"/>
      <c r="I608" s="441"/>
      <c r="J608" s="441"/>
      <c r="K608" s="441"/>
      <c r="L608" s="441"/>
      <c r="M608" s="441"/>
      <c r="N608" s="441"/>
      <c r="O608" s="441"/>
      <c r="P608" s="441"/>
      <c r="Q608" s="441"/>
      <c r="R608" s="441"/>
      <c r="S608" s="441"/>
      <c r="T608" s="441"/>
      <c r="U608" s="441"/>
      <c r="V608" s="441"/>
      <c r="W608" s="441"/>
      <c r="X608" s="441"/>
      <c r="Y608" s="441"/>
      <c r="Z608" s="441"/>
      <c r="AA608" s="441"/>
      <c r="AB608" s="441"/>
      <c r="AC608" s="441"/>
      <c r="AD608" s="441"/>
    </row>
    <row r="609" spans="1:30" ht="12.75" customHeight="1" x14ac:dyDescent="0.2">
      <c r="A609" s="441"/>
      <c r="B609" s="441"/>
      <c r="C609" s="441"/>
      <c r="D609" s="441"/>
      <c r="E609" s="441"/>
      <c r="F609" s="441"/>
      <c r="G609" s="441"/>
      <c r="H609" s="441"/>
      <c r="I609" s="441"/>
      <c r="J609" s="441"/>
      <c r="K609" s="441"/>
      <c r="L609" s="441"/>
      <c r="M609" s="441"/>
      <c r="N609" s="441"/>
      <c r="O609" s="441"/>
      <c r="P609" s="441"/>
      <c r="Q609" s="441"/>
      <c r="R609" s="441"/>
      <c r="S609" s="441"/>
      <c r="T609" s="441"/>
      <c r="U609" s="441"/>
      <c r="V609" s="441"/>
      <c r="W609" s="441"/>
      <c r="X609" s="441"/>
      <c r="Y609" s="441"/>
      <c r="Z609" s="441"/>
      <c r="AA609" s="441"/>
      <c r="AB609" s="441"/>
      <c r="AC609" s="441"/>
      <c r="AD609" s="441"/>
    </row>
    <row r="610" spans="1:30" ht="12.75" customHeight="1" x14ac:dyDescent="0.2">
      <c r="A610" s="441"/>
      <c r="B610" s="441"/>
      <c r="C610" s="441"/>
      <c r="D610" s="441"/>
      <c r="E610" s="441"/>
      <c r="F610" s="441"/>
      <c r="G610" s="441"/>
      <c r="H610" s="441"/>
      <c r="I610" s="441"/>
      <c r="J610" s="441"/>
      <c r="K610" s="441"/>
      <c r="L610" s="441"/>
      <c r="M610" s="441"/>
      <c r="N610" s="441"/>
      <c r="O610" s="441"/>
      <c r="P610" s="441"/>
      <c r="Q610" s="441"/>
      <c r="R610" s="441"/>
      <c r="S610" s="441"/>
      <c r="T610" s="441"/>
      <c r="U610" s="441"/>
      <c r="V610" s="441"/>
      <c r="W610" s="441"/>
      <c r="X610" s="441"/>
      <c r="Y610" s="441"/>
      <c r="Z610" s="441"/>
      <c r="AA610" s="441"/>
      <c r="AB610" s="441"/>
      <c r="AC610" s="441"/>
      <c r="AD610" s="441"/>
    </row>
    <row r="611" spans="1:30" ht="12.75" customHeight="1" x14ac:dyDescent="0.2">
      <c r="A611" s="441"/>
      <c r="B611" s="441"/>
      <c r="C611" s="441"/>
      <c r="D611" s="441"/>
      <c r="E611" s="441"/>
      <c r="F611" s="441"/>
      <c r="G611" s="441"/>
      <c r="H611" s="441"/>
      <c r="I611" s="441"/>
      <c r="J611" s="441"/>
      <c r="K611" s="441"/>
      <c r="L611" s="441"/>
      <c r="M611" s="441"/>
      <c r="N611" s="441"/>
      <c r="O611" s="441"/>
      <c r="P611" s="441"/>
      <c r="Q611" s="441"/>
      <c r="R611" s="441"/>
      <c r="S611" s="441"/>
      <c r="T611" s="441"/>
      <c r="U611" s="441"/>
      <c r="V611" s="441"/>
      <c r="W611" s="441"/>
      <c r="X611" s="441"/>
      <c r="Y611" s="441"/>
      <c r="Z611" s="441"/>
      <c r="AA611" s="441"/>
      <c r="AB611" s="441"/>
      <c r="AC611" s="441"/>
      <c r="AD611" s="441"/>
    </row>
    <row r="612" spans="1:30" ht="12.75" customHeight="1" x14ac:dyDescent="0.2">
      <c r="A612" s="441"/>
      <c r="B612" s="441"/>
      <c r="C612" s="441"/>
      <c r="D612" s="441"/>
      <c r="E612" s="441"/>
      <c r="F612" s="441"/>
      <c r="G612" s="441"/>
      <c r="H612" s="441"/>
      <c r="I612" s="441"/>
      <c r="J612" s="441"/>
      <c r="K612" s="441"/>
      <c r="L612" s="441"/>
      <c r="M612" s="441"/>
      <c r="N612" s="441"/>
      <c r="O612" s="441"/>
      <c r="P612" s="441"/>
      <c r="Q612" s="441"/>
      <c r="R612" s="441"/>
      <c r="S612" s="441"/>
      <c r="T612" s="441"/>
      <c r="U612" s="441"/>
      <c r="V612" s="441"/>
      <c r="W612" s="441"/>
      <c r="X612" s="441"/>
      <c r="Y612" s="441"/>
      <c r="Z612" s="441"/>
      <c r="AA612" s="441"/>
      <c r="AB612" s="441"/>
      <c r="AC612" s="441"/>
      <c r="AD612" s="441"/>
    </row>
    <row r="613" spans="1:30" ht="12.75" customHeight="1" x14ac:dyDescent="0.2">
      <c r="A613" s="441"/>
      <c r="B613" s="441"/>
      <c r="C613" s="441"/>
      <c r="D613" s="441"/>
      <c r="E613" s="441"/>
      <c r="F613" s="441"/>
      <c r="G613" s="441"/>
      <c r="H613" s="441"/>
      <c r="I613" s="441"/>
      <c r="J613" s="441"/>
      <c r="K613" s="441"/>
      <c r="L613" s="441"/>
      <c r="M613" s="441"/>
      <c r="N613" s="441"/>
      <c r="O613" s="441"/>
      <c r="P613" s="441"/>
      <c r="Q613" s="441"/>
      <c r="R613" s="441"/>
      <c r="S613" s="441"/>
      <c r="T613" s="441"/>
      <c r="U613" s="441"/>
      <c r="V613" s="441"/>
      <c r="W613" s="441"/>
      <c r="X613" s="441"/>
      <c r="Y613" s="441"/>
      <c r="Z613" s="441"/>
      <c r="AA613" s="441"/>
      <c r="AB613" s="441"/>
      <c r="AC613" s="441"/>
      <c r="AD613" s="441"/>
    </row>
    <row r="614" spans="1:30" ht="12.75" customHeight="1" x14ac:dyDescent="0.2">
      <c r="A614" s="441"/>
      <c r="B614" s="441"/>
      <c r="C614" s="441"/>
      <c r="D614" s="441"/>
      <c r="E614" s="441"/>
      <c r="F614" s="441"/>
      <c r="G614" s="441"/>
      <c r="H614" s="441"/>
      <c r="I614" s="441"/>
      <c r="J614" s="441"/>
      <c r="K614" s="441"/>
      <c r="L614" s="441"/>
      <c r="M614" s="441"/>
      <c r="N614" s="441"/>
      <c r="O614" s="441"/>
      <c r="P614" s="441"/>
      <c r="Q614" s="441"/>
      <c r="R614" s="441"/>
      <c r="S614" s="441"/>
      <c r="T614" s="441"/>
      <c r="U614" s="441"/>
      <c r="V614" s="441"/>
      <c r="W614" s="441"/>
      <c r="X614" s="441"/>
      <c r="Y614" s="441"/>
      <c r="Z614" s="441"/>
      <c r="AA614" s="441"/>
      <c r="AB614" s="441"/>
      <c r="AC614" s="441"/>
      <c r="AD614" s="441"/>
    </row>
    <row r="615" spans="1:30" ht="12.75" customHeight="1" x14ac:dyDescent="0.2">
      <c r="A615" s="441"/>
      <c r="B615" s="441"/>
      <c r="C615" s="441"/>
      <c r="D615" s="441"/>
      <c r="E615" s="441"/>
      <c r="F615" s="441"/>
      <c r="G615" s="441"/>
      <c r="H615" s="441"/>
      <c r="I615" s="441"/>
      <c r="J615" s="441"/>
      <c r="K615" s="441"/>
      <c r="L615" s="441"/>
      <c r="M615" s="441"/>
      <c r="N615" s="441"/>
      <c r="O615" s="441"/>
      <c r="P615" s="441"/>
      <c r="Q615" s="441"/>
      <c r="R615" s="441"/>
      <c r="S615" s="441"/>
      <c r="T615" s="441"/>
      <c r="U615" s="441"/>
      <c r="V615" s="441"/>
      <c r="W615" s="441"/>
      <c r="X615" s="441"/>
      <c r="Y615" s="441"/>
      <c r="Z615" s="441"/>
      <c r="AA615" s="441"/>
      <c r="AB615" s="441"/>
      <c r="AC615" s="441"/>
      <c r="AD615" s="441"/>
    </row>
    <row r="616" spans="1:30" ht="12.75" customHeight="1" x14ac:dyDescent="0.2">
      <c r="A616" s="441"/>
      <c r="B616" s="441"/>
      <c r="C616" s="441"/>
      <c r="D616" s="441"/>
      <c r="E616" s="441"/>
      <c r="F616" s="441"/>
      <c r="G616" s="441"/>
      <c r="H616" s="441"/>
      <c r="I616" s="441"/>
      <c r="J616" s="441"/>
      <c r="K616" s="441"/>
      <c r="L616" s="441"/>
      <c r="M616" s="441"/>
      <c r="N616" s="441"/>
      <c r="O616" s="441"/>
      <c r="P616" s="441"/>
      <c r="Q616" s="441"/>
      <c r="R616" s="441"/>
      <c r="S616" s="441"/>
      <c r="T616" s="441"/>
      <c r="U616" s="441"/>
      <c r="V616" s="441"/>
      <c r="W616" s="441"/>
      <c r="X616" s="441"/>
      <c r="Y616" s="441"/>
      <c r="Z616" s="441"/>
      <c r="AA616" s="441"/>
      <c r="AB616" s="441"/>
      <c r="AC616" s="441"/>
      <c r="AD616" s="441"/>
    </row>
    <row r="617" spans="1:30" ht="12.75" customHeight="1" x14ac:dyDescent="0.2">
      <c r="A617" s="441"/>
      <c r="B617" s="441"/>
      <c r="C617" s="441"/>
      <c r="D617" s="441"/>
      <c r="E617" s="441"/>
      <c r="F617" s="441"/>
      <c r="G617" s="441"/>
      <c r="H617" s="441"/>
      <c r="I617" s="441"/>
      <c r="J617" s="441"/>
      <c r="K617" s="441"/>
      <c r="L617" s="441"/>
      <c r="M617" s="441"/>
      <c r="N617" s="441"/>
      <c r="O617" s="441"/>
      <c r="P617" s="441"/>
      <c r="Q617" s="441"/>
      <c r="R617" s="441"/>
      <c r="S617" s="441"/>
      <c r="T617" s="441"/>
      <c r="U617" s="441"/>
      <c r="V617" s="441"/>
      <c r="W617" s="441"/>
      <c r="X617" s="441"/>
      <c r="Y617" s="441"/>
      <c r="Z617" s="441"/>
      <c r="AA617" s="441"/>
      <c r="AB617" s="441"/>
      <c r="AC617" s="441"/>
      <c r="AD617" s="441"/>
    </row>
    <row r="618" spans="1:30" ht="12.75" customHeight="1" x14ac:dyDescent="0.2">
      <c r="A618" s="441"/>
      <c r="B618" s="441"/>
      <c r="C618" s="441"/>
      <c r="D618" s="441"/>
      <c r="E618" s="441"/>
      <c r="F618" s="441"/>
      <c r="G618" s="441"/>
      <c r="H618" s="441"/>
      <c r="I618" s="441"/>
      <c r="J618" s="441"/>
      <c r="K618" s="441"/>
      <c r="L618" s="441"/>
      <c r="M618" s="441"/>
      <c r="N618" s="441"/>
      <c r="O618" s="441"/>
      <c r="P618" s="441"/>
      <c r="Q618" s="441"/>
      <c r="R618" s="441"/>
      <c r="S618" s="441"/>
      <c r="T618" s="441"/>
      <c r="U618" s="441"/>
      <c r="V618" s="441"/>
      <c r="W618" s="441"/>
      <c r="X618" s="441"/>
      <c r="Y618" s="441"/>
      <c r="Z618" s="441"/>
      <c r="AA618" s="441"/>
      <c r="AB618" s="441"/>
      <c r="AC618" s="441"/>
      <c r="AD618" s="441"/>
    </row>
    <row r="619" spans="1:30" ht="12.75" customHeight="1" x14ac:dyDescent="0.2">
      <c r="A619" s="441"/>
      <c r="B619" s="441"/>
      <c r="C619" s="441"/>
      <c r="D619" s="441"/>
      <c r="E619" s="441"/>
      <c r="F619" s="441"/>
      <c r="G619" s="441"/>
      <c r="H619" s="441"/>
      <c r="I619" s="441"/>
      <c r="J619" s="441"/>
      <c r="K619" s="441"/>
      <c r="L619" s="441"/>
      <c r="M619" s="441"/>
      <c r="N619" s="441"/>
      <c r="O619" s="441"/>
      <c r="P619" s="441"/>
      <c r="Q619" s="441"/>
      <c r="R619" s="441"/>
      <c r="S619" s="441"/>
      <c r="T619" s="441"/>
      <c r="U619" s="441"/>
      <c r="V619" s="441"/>
      <c r="W619" s="441"/>
      <c r="X619" s="441"/>
      <c r="Y619" s="441"/>
      <c r="Z619" s="441"/>
      <c r="AA619" s="441"/>
      <c r="AB619" s="441"/>
      <c r="AC619" s="441"/>
      <c r="AD619" s="441"/>
    </row>
    <row r="620" spans="1:30" ht="12.75" customHeight="1" x14ac:dyDescent="0.2">
      <c r="A620" s="441"/>
      <c r="B620" s="441"/>
      <c r="C620" s="441"/>
      <c r="D620" s="441"/>
      <c r="E620" s="441"/>
      <c r="F620" s="441"/>
      <c r="G620" s="441"/>
      <c r="H620" s="441"/>
      <c r="I620" s="441"/>
      <c r="J620" s="441"/>
      <c r="K620" s="441"/>
      <c r="L620" s="441"/>
      <c r="M620" s="441"/>
      <c r="N620" s="441"/>
      <c r="O620" s="441"/>
      <c r="P620" s="441"/>
      <c r="Q620" s="441"/>
      <c r="R620" s="441"/>
      <c r="S620" s="441"/>
      <c r="T620" s="441"/>
      <c r="U620" s="441"/>
      <c r="V620" s="441"/>
      <c r="W620" s="441"/>
      <c r="X620" s="441"/>
      <c r="Y620" s="441"/>
      <c r="Z620" s="441"/>
      <c r="AA620" s="441"/>
      <c r="AB620" s="441"/>
      <c r="AC620" s="441"/>
      <c r="AD620" s="441"/>
    </row>
    <row r="621" spans="1:30" ht="12.75" customHeight="1" x14ac:dyDescent="0.2">
      <c r="A621" s="441"/>
      <c r="B621" s="441"/>
      <c r="C621" s="441"/>
      <c r="D621" s="441"/>
      <c r="E621" s="441"/>
      <c r="F621" s="441"/>
      <c r="G621" s="441"/>
      <c r="H621" s="441"/>
      <c r="I621" s="441"/>
      <c r="J621" s="441"/>
      <c r="K621" s="441"/>
      <c r="L621" s="441"/>
      <c r="M621" s="441"/>
      <c r="N621" s="441"/>
      <c r="O621" s="441"/>
      <c r="P621" s="441"/>
      <c r="Q621" s="441"/>
      <c r="R621" s="441"/>
      <c r="S621" s="441"/>
      <c r="T621" s="441"/>
      <c r="U621" s="441"/>
      <c r="V621" s="441"/>
      <c r="W621" s="441"/>
      <c r="X621" s="441"/>
      <c r="Y621" s="441"/>
      <c r="Z621" s="441"/>
      <c r="AA621" s="441"/>
      <c r="AB621" s="441"/>
      <c r="AC621" s="441"/>
      <c r="AD621" s="441"/>
    </row>
    <row r="622" spans="1:30" ht="12.75" customHeight="1" x14ac:dyDescent="0.2">
      <c r="A622" s="441"/>
      <c r="B622" s="441"/>
      <c r="C622" s="441"/>
      <c r="D622" s="441"/>
      <c r="E622" s="441"/>
      <c r="F622" s="441"/>
      <c r="G622" s="441"/>
      <c r="H622" s="441"/>
      <c r="I622" s="441"/>
      <c r="J622" s="441"/>
      <c r="K622" s="441"/>
      <c r="L622" s="441"/>
      <c r="M622" s="441"/>
      <c r="N622" s="441"/>
      <c r="O622" s="441"/>
      <c r="P622" s="441"/>
      <c r="Q622" s="441"/>
      <c r="R622" s="441"/>
      <c r="S622" s="441"/>
      <c r="T622" s="441"/>
      <c r="U622" s="441"/>
      <c r="V622" s="441"/>
      <c r="W622" s="441"/>
      <c r="X622" s="441"/>
      <c r="Y622" s="441"/>
      <c r="Z622" s="441"/>
      <c r="AA622" s="441"/>
      <c r="AB622" s="441"/>
      <c r="AC622" s="441"/>
      <c r="AD622" s="441"/>
    </row>
    <row r="623" spans="1:30" ht="12.75" customHeight="1" x14ac:dyDescent="0.2">
      <c r="A623" s="441"/>
      <c r="B623" s="441"/>
      <c r="C623" s="441"/>
      <c r="D623" s="441"/>
      <c r="E623" s="441"/>
      <c r="F623" s="441"/>
      <c r="G623" s="441"/>
      <c r="H623" s="441"/>
      <c r="I623" s="441"/>
      <c r="J623" s="441"/>
      <c r="K623" s="441"/>
      <c r="L623" s="441"/>
      <c r="M623" s="441"/>
      <c r="N623" s="441"/>
      <c r="O623" s="441"/>
      <c r="P623" s="441"/>
      <c r="Q623" s="441"/>
      <c r="R623" s="441"/>
      <c r="S623" s="441"/>
      <c r="T623" s="441"/>
      <c r="U623" s="441"/>
      <c r="V623" s="441"/>
      <c r="W623" s="441"/>
      <c r="X623" s="441"/>
      <c r="Y623" s="441"/>
      <c r="Z623" s="441"/>
      <c r="AA623" s="441"/>
      <c r="AB623" s="441"/>
      <c r="AC623" s="441"/>
      <c r="AD623" s="441"/>
    </row>
    <row r="624" spans="1:30" ht="12.75" customHeight="1" x14ac:dyDescent="0.2">
      <c r="A624" s="441"/>
      <c r="B624" s="441"/>
      <c r="C624" s="441"/>
      <c r="D624" s="441"/>
      <c r="E624" s="441"/>
      <c r="F624" s="441"/>
      <c r="G624" s="441"/>
      <c r="H624" s="441"/>
      <c r="I624" s="441"/>
      <c r="J624" s="441"/>
      <c r="K624" s="441"/>
      <c r="L624" s="441"/>
      <c r="M624" s="441"/>
      <c r="N624" s="441"/>
      <c r="O624" s="441"/>
      <c r="P624" s="441"/>
      <c r="Q624" s="441"/>
      <c r="R624" s="441"/>
      <c r="S624" s="441"/>
      <c r="T624" s="441"/>
      <c r="U624" s="441"/>
      <c r="V624" s="441"/>
      <c r="W624" s="441"/>
      <c r="X624" s="441"/>
      <c r="Y624" s="441"/>
      <c r="Z624" s="441"/>
      <c r="AA624" s="441"/>
      <c r="AB624" s="441"/>
      <c r="AC624" s="441"/>
      <c r="AD624" s="441"/>
    </row>
    <row r="625" spans="1:30" ht="12.75" customHeight="1" x14ac:dyDescent="0.2">
      <c r="A625" s="441"/>
      <c r="B625" s="441"/>
      <c r="C625" s="441"/>
      <c r="D625" s="441"/>
      <c r="E625" s="441"/>
      <c r="F625" s="441"/>
      <c r="G625" s="441"/>
      <c r="H625" s="441"/>
      <c r="I625" s="441"/>
      <c r="J625" s="441"/>
      <c r="K625" s="441"/>
      <c r="L625" s="441"/>
      <c r="M625" s="441"/>
      <c r="N625" s="441"/>
      <c r="O625" s="441"/>
      <c r="P625" s="441"/>
      <c r="Q625" s="441"/>
      <c r="R625" s="441"/>
      <c r="S625" s="441"/>
      <c r="T625" s="441"/>
      <c r="U625" s="441"/>
      <c r="V625" s="441"/>
      <c r="W625" s="441"/>
      <c r="X625" s="441"/>
      <c r="Y625" s="441"/>
      <c r="Z625" s="441"/>
      <c r="AA625" s="441"/>
      <c r="AB625" s="441"/>
      <c r="AC625" s="441"/>
      <c r="AD625" s="441"/>
    </row>
    <row r="626" spans="1:30" ht="12.75" customHeight="1" x14ac:dyDescent="0.2">
      <c r="A626" s="441"/>
      <c r="B626" s="441"/>
      <c r="C626" s="441"/>
      <c r="D626" s="441"/>
      <c r="E626" s="441"/>
      <c r="F626" s="441"/>
      <c r="G626" s="441"/>
      <c r="H626" s="441"/>
      <c r="I626" s="441"/>
      <c r="J626" s="441"/>
      <c r="K626" s="441"/>
      <c r="L626" s="441"/>
      <c r="M626" s="441"/>
      <c r="N626" s="441"/>
      <c r="O626" s="441"/>
      <c r="P626" s="441"/>
      <c r="Q626" s="441"/>
      <c r="R626" s="441"/>
      <c r="S626" s="441"/>
      <c r="T626" s="441"/>
      <c r="U626" s="441"/>
      <c r="V626" s="441"/>
      <c r="W626" s="441"/>
      <c r="X626" s="441"/>
      <c r="Y626" s="441"/>
      <c r="Z626" s="441"/>
      <c r="AA626" s="441"/>
      <c r="AB626" s="441"/>
      <c r="AC626" s="441"/>
      <c r="AD626" s="441"/>
    </row>
    <row r="627" spans="1:30" ht="12.75" customHeight="1" x14ac:dyDescent="0.2">
      <c r="A627" s="441"/>
      <c r="B627" s="441"/>
      <c r="C627" s="441"/>
      <c r="D627" s="441"/>
      <c r="E627" s="441"/>
      <c r="F627" s="441"/>
      <c r="G627" s="441"/>
      <c r="H627" s="441"/>
      <c r="I627" s="441"/>
      <c r="J627" s="441"/>
      <c r="K627" s="441"/>
      <c r="L627" s="441"/>
      <c r="M627" s="441"/>
      <c r="N627" s="441"/>
      <c r="O627" s="441"/>
      <c r="P627" s="441"/>
      <c r="Q627" s="441"/>
      <c r="R627" s="441"/>
      <c r="S627" s="441"/>
      <c r="T627" s="441"/>
      <c r="U627" s="441"/>
      <c r="V627" s="441"/>
      <c r="W627" s="441"/>
      <c r="X627" s="441"/>
      <c r="Y627" s="441"/>
      <c r="Z627" s="441"/>
      <c r="AA627" s="441"/>
      <c r="AB627" s="441"/>
      <c r="AC627" s="441"/>
      <c r="AD627" s="441"/>
    </row>
    <row r="628" spans="1:30" ht="12.75" customHeight="1" x14ac:dyDescent="0.2">
      <c r="A628" s="441"/>
      <c r="B628" s="441"/>
      <c r="C628" s="441"/>
      <c r="D628" s="441"/>
      <c r="E628" s="441"/>
      <c r="F628" s="441"/>
      <c r="G628" s="441"/>
      <c r="H628" s="441"/>
      <c r="I628" s="441"/>
      <c r="J628" s="441"/>
      <c r="K628" s="441"/>
      <c r="L628" s="441"/>
      <c r="M628" s="441"/>
      <c r="N628" s="441"/>
      <c r="O628" s="441"/>
      <c r="P628" s="441"/>
      <c r="Q628" s="441"/>
      <c r="R628" s="441"/>
      <c r="S628" s="441"/>
      <c r="T628" s="441"/>
      <c r="U628" s="441"/>
      <c r="V628" s="441"/>
      <c r="W628" s="441"/>
      <c r="X628" s="441"/>
      <c r="Y628" s="441"/>
      <c r="Z628" s="441"/>
      <c r="AA628" s="441"/>
      <c r="AB628" s="441"/>
      <c r="AC628" s="441"/>
      <c r="AD628" s="441"/>
    </row>
    <row r="629" spans="1:30" ht="12.75" customHeight="1" x14ac:dyDescent="0.2">
      <c r="A629" s="441"/>
      <c r="B629" s="441"/>
      <c r="C629" s="441"/>
      <c r="D629" s="441"/>
      <c r="E629" s="441"/>
      <c r="F629" s="441"/>
      <c r="G629" s="441"/>
      <c r="H629" s="441"/>
      <c r="I629" s="441"/>
      <c r="J629" s="441"/>
      <c r="K629" s="441"/>
      <c r="L629" s="441"/>
      <c r="M629" s="441"/>
      <c r="N629" s="441"/>
      <c r="O629" s="441"/>
      <c r="P629" s="441"/>
      <c r="Q629" s="441"/>
      <c r="R629" s="441"/>
      <c r="S629" s="441"/>
      <c r="T629" s="441"/>
      <c r="U629" s="441"/>
      <c r="V629" s="441"/>
      <c r="W629" s="441"/>
      <c r="X629" s="441"/>
      <c r="Y629" s="441"/>
      <c r="Z629" s="441"/>
      <c r="AA629" s="441"/>
      <c r="AB629" s="441"/>
      <c r="AC629" s="441"/>
      <c r="AD629" s="441"/>
    </row>
    <row r="630" spans="1:30" ht="12.75" customHeight="1" x14ac:dyDescent="0.2">
      <c r="A630" s="441"/>
      <c r="B630" s="441"/>
      <c r="C630" s="441"/>
      <c r="D630" s="441"/>
      <c r="E630" s="441"/>
      <c r="F630" s="441"/>
      <c r="G630" s="441"/>
      <c r="H630" s="441"/>
      <c r="I630" s="441"/>
      <c r="J630" s="441"/>
      <c r="K630" s="441"/>
      <c r="L630" s="441"/>
      <c r="M630" s="441"/>
      <c r="N630" s="441"/>
      <c r="O630" s="441"/>
      <c r="P630" s="441"/>
      <c r="Q630" s="441"/>
      <c r="R630" s="441"/>
      <c r="S630" s="441"/>
      <c r="T630" s="441"/>
      <c r="U630" s="441"/>
      <c r="V630" s="441"/>
      <c r="W630" s="441"/>
      <c r="X630" s="441"/>
      <c r="Y630" s="441"/>
      <c r="Z630" s="441"/>
      <c r="AA630" s="441"/>
      <c r="AB630" s="441"/>
      <c r="AC630" s="441"/>
      <c r="AD630" s="441"/>
    </row>
    <row r="631" spans="1:30" ht="12.75" customHeight="1" x14ac:dyDescent="0.2">
      <c r="A631" s="441"/>
      <c r="B631" s="441"/>
      <c r="C631" s="441"/>
      <c r="D631" s="441"/>
      <c r="E631" s="441"/>
      <c r="F631" s="441"/>
      <c r="G631" s="441"/>
      <c r="H631" s="441"/>
      <c r="I631" s="441"/>
      <c r="J631" s="441"/>
      <c r="K631" s="441"/>
      <c r="L631" s="441"/>
      <c r="M631" s="441"/>
      <c r="N631" s="441"/>
      <c r="O631" s="441"/>
      <c r="P631" s="441"/>
      <c r="Q631" s="441"/>
      <c r="R631" s="441"/>
      <c r="S631" s="441"/>
      <c r="T631" s="441"/>
      <c r="U631" s="441"/>
      <c r="V631" s="441"/>
      <c r="W631" s="441"/>
      <c r="X631" s="441"/>
      <c r="Y631" s="441"/>
      <c r="Z631" s="441"/>
      <c r="AA631" s="441"/>
      <c r="AB631" s="441"/>
      <c r="AC631" s="441"/>
      <c r="AD631" s="441"/>
    </row>
    <row r="632" spans="1:30" ht="12.75" customHeight="1" x14ac:dyDescent="0.2">
      <c r="A632" s="441"/>
      <c r="B632" s="441"/>
      <c r="C632" s="441"/>
      <c r="D632" s="441"/>
      <c r="E632" s="441"/>
      <c r="F632" s="441"/>
      <c r="G632" s="441"/>
      <c r="H632" s="441"/>
      <c r="I632" s="441"/>
      <c r="J632" s="441"/>
      <c r="K632" s="441"/>
      <c r="L632" s="441"/>
      <c r="M632" s="441"/>
      <c r="N632" s="441"/>
      <c r="O632" s="441"/>
      <c r="P632" s="441"/>
      <c r="Q632" s="441"/>
      <c r="R632" s="441"/>
      <c r="S632" s="441"/>
      <c r="T632" s="441"/>
      <c r="U632" s="441"/>
      <c r="V632" s="441"/>
      <c r="W632" s="441"/>
      <c r="X632" s="441"/>
      <c r="Y632" s="441"/>
      <c r="Z632" s="441"/>
      <c r="AA632" s="441"/>
      <c r="AB632" s="441"/>
      <c r="AC632" s="441"/>
      <c r="AD632" s="441"/>
    </row>
    <row r="633" spans="1:30" ht="12.75" customHeight="1" x14ac:dyDescent="0.2">
      <c r="A633" s="441"/>
      <c r="B633" s="441"/>
      <c r="C633" s="441"/>
      <c r="D633" s="441"/>
      <c r="E633" s="441"/>
      <c r="F633" s="441"/>
      <c r="G633" s="441"/>
      <c r="H633" s="441"/>
      <c r="I633" s="441"/>
      <c r="J633" s="441"/>
      <c r="K633" s="441"/>
      <c r="L633" s="441"/>
      <c r="M633" s="441"/>
      <c r="N633" s="441"/>
      <c r="O633" s="441"/>
      <c r="P633" s="441"/>
      <c r="Q633" s="441"/>
      <c r="R633" s="441"/>
      <c r="S633" s="441"/>
      <c r="T633" s="441"/>
      <c r="U633" s="441"/>
      <c r="V633" s="441"/>
      <c r="W633" s="441"/>
      <c r="X633" s="441"/>
      <c r="Y633" s="441"/>
      <c r="Z633" s="441"/>
      <c r="AA633" s="441"/>
      <c r="AB633" s="441"/>
      <c r="AC633" s="441"/>
      <c r="AD633" s="441"/>
    </row>
    <row r="634" spans="1:30" ht="12.75" customHeight="1" x14ac:dyDescent="0.2">
      <c r="A634" s="441"/>
      <c r="B634" s="441"/>
      <c r="C634" s="441"/>
      <c r="D634" s="441"/>
      <c r="E634" s="441"/>
      <c r="F634" s="441"/>
      <c r="G634" s="441"/>
      <c r="H634" s="441"/>
      <c r="I634" s="441"/>
      <c r="J634" s="441"/>
      <c r="K634" s="441"/>
      <c r="L634" s="441"/>
      <c r="M634" s="441"/>
      <c r="N634" s="441"/>
      <c r="O634" s="441"/>
      <c r="P634" s="441"/>
      <c r="Q634" s="441"/>
      <c r="R634" s="441"/>
      <c r="S634" s="441"/>
      <c r="T634" s="441"/>
      <c r="U634" s="441"/>
      <c r="V634" s="441"/>
      <c r="W634" s="441"/>
      <c r="X634" s="441"/>
      <c r="Y634" s="441"/>
      <c r="Z634" s="441"/>
      <c r="AA634" s="441"/>
      <c r="AB634" s="441"/>
      <c r="AC634" s="441"/>
      <c r="AD634" s="441"/>
    </row>
    <row r="635" spans="1:30" ht="12.75" customHeight="1" x14ac:dyDescent="0.2">
      <c r="A635" s="441"/>
      <c r="B635" s="441"/>
      <c r="C635" s="441"/>
      <c r="D635" s="441"/>
      <c r="E635" s="441"/>
      <c r="F635" s="441"/>
      <c r="G635" s="441"/>
      <c r="H635" s="441"/>
      <c r="I635" s="441"/>
      <c r="J635" s="441"/>
      <c r="K635" s="441"/>
      <c r="L635" s="441"/>
      <c r="M635" s="441"/>
      <c r="N635" s="441"/>
      <c r="O635" s="441"/>
      <c r="P635" s="441"/>
      <c r="Q635" s="441"/>
      <c r="R635" s="441"/>
      <c r="S635" s="441"/>
      <c r="T635" s="441"/>
      <c r="U635" s="441"/>
      <c r="V635" s="441"/>
      <c r="W635" s="441"/>
      <c r="X635" s="441"/>
      <c r="Y635" s="441"/>
      <c r="Z635" s="441"/>
      <c r="AA635" s="441"/>
      <c r="AB635" s="441"/>
      <c r="AC635" s="441"/>
      <c r="AD635" s="441"/>
    </row>
    <row r="636" spans="1:30" ht="12.75" customHeight="1" x14ac:dyDescent="0.2">
      <c r="A636" s="441"/>
      <c r="B636" s="441"/>
      <c r="C636" s="441"/>
      <c r="D636" s="441"/>
      <c r="E636" s="441"/>
      <c r="F636" s="441"/>
      <c r="G636" s="441"/>
      <c r="H636" s="441"/>
      <c r="I636" s="441"/>
      <c r="J636" s="441"/>
      <c r="K636" s="441"/>
      <c r="L636" s="441"/>
      <c r="M636" s="441"/>
      <c r="N636" s="441"/>
      <c r="O636" s="441"/>
      <c r="P636" s="441"/>
      <c r="Q636" s="441"/>
      <c r="R636" s="441"/>
      <c r="S636" s="441"/>
      <c r="T636" s="441"/>
      <c r="U636" s="441"/>
      <c r="V636" s="441"/>
      <c r="W636" s="441"/>
      <c r="X636" s="441"/>
      <c r="Y636" s="441"/>
      <c r="Z636" s="441"/>
      <c r="AA636" s="441"/>
      <c r="AB636" s="441"/>
      <c r="AC636" s="441"/>
      <c r="AD636" s="441"/>
    </row>
    <row r="637" spans="1:30" ht="12.75" customHeight="1" x14ac:dyDescent="0.2">
      <c r="A637" s="441"/>
      <c r="B637" s="441"/>
      <c r="C637" s="441"/>
      <c r="D637" s="441"/>
      <c r="E637" s="441"/>
      <c r="F637" s="441"/>
      <c r="G637" s="441"/>
      <c r="H637" s="441"/>
      <c r="I637" s="441"/>
      <c r="J637" s="441"/>
      <c r="K637" s="441"/>
      <c r="L637" s="441"/>
      <c r="M637" s="441"/>
      <c r="N637" s="441"/>
      <c r="O637" s="441"/>
      <c r="P637" s="441"/>
      <c r="Q637" s="441"/>
      <c r="R637" s="441"/>
      <c r="S637" s="441"/>
      <c r="T637" s="441"/>
      <c r="U637" s="441"/>
      <c r="V637" s="441"/>
      <c r="W637" s="441"/>
      <c r="X637" s="441"/>
      <c r="Y637" s="441"/>
      <c r="Z637" s="441"/>
      <c r="AA637" s="441"/>
      <c r="AB637" s="441"/>
      <c r="AC637" s="441"/>
      <c r="AD637" s="441"/>
    </row>
    <row r="638" spans="1:30" ht="12.75" customHeight="1" x14ac:dyDescent="0.2">
      <c r="A638" s="441"/>
      <c r="B638" s="441"/>
      <c r="C638" s="441"/>
      <c r="D638" s="441"/>
      <c r="E638" s="441"/>
      <c r="F638" s="441"/>
      <c r="G638" s="441"/>
      <c r="H638" s="441"/>
      <c r="I638" s="441"/>
      <c r="J638" s="441"/>
      <c r="K638" s="441"/>
      <c r="L638" s="441"/>
      <c r="M638" s="441"/>
      <c r="N638" s="441"/>
      <c r="O638" s="441"/>
      <c r="P638" s="441"/>
      <c r="Q638" s="441"/>
      <c r="R638" s="441"/>
      <c r="S638" s="441"/>
      <c r="T638" s="441"/>
      <c r="U638" s="441"/>
      <c r="V638" s="441"/>
      <c r="W638" s="441"/>
      <c r="X638" s="441"/>
      <c r="Y638" s="441"/>
      <c r="Z638" s="441"/>
      <c r="AA638" s="441"/>
      <c r="AB638" s="441"/>
      <c r="AC638" s="441"/>
      <c r="AD638" s="441"/>
    </row>
    <row r="639" spans="1:30" ht="12.75" customHeight="1" x14ac:dyDescent="0.2">
      <c r="A639" s="441"/>
      <c r="B639" s="441"/>
      <c r="C639" s="441"/>
      <c r="D639" s="441"/>
      <c r="E639" s="441"/>
      <c r="F639" s="441"/>
      <c r="G639" s="441"/>
      <c r="H639" s="441"/>
      <c r="I639" s="441"/>
      <c r="J639" s="441"/>
      <c r="K639" s="441"/>
      <c r="L639" s="441"/>
      <c r="M639" s="441"/>
      <c r="N639" s="441"/>
      <c r="O639" s="441"/>
      <c r="P639" s="441"/>
      <c r="Q639" s="441"/>
      <c r="R639" s="441"/>
      <c r="S639" s="441"/>
      <c r="T639" s="441"/>
      <c r="U639" s="441"/>
      <c r="V639" s="441"/>
      <c r="W639" s="441"/>
      <c r="X639" s="441"/>
      <c r="Y639" s="441"/>
      <c r="Z639" s="441"/>
      <c r="AA639" s="441"/>
      <c r="AB639" s="441"/>
      <c r="AC639" s="441"/>
      <c r="AD639" s="441"/>
    </row>
    <row r="640" spans="1:30" ht="12.75" customHeight="1" x14ac:dyDescent="0.2">
      <c r="A640" s="441"/>
      <c r="B640" s="441"/>
      <c r="C640" s="441"/>
      <c r="D640" s="441"/>
      <c r="E640" s="441"/>
      <c r="F640" s="441"/>
      <c r="G640" s="441"/>
      <c r="H640" s="441"/>
      <c r="I640" s="441"/>
      <c r="J640" s="441"/>
      <c r="K640" s="441"/>
      <c r="L640" s="441"/>
      <c r="M640" s="441"/>
      <c r="N640" s="441"/>
      <c r="O640" s="441"/>
      <c r="P640" s="441"/>
      <c r="Q640" s="441"/>
      <c r="R640" s="441"/>
      <c r="S640" s="441"/>
      <c r="T640" s="441"/>
      <c r="U640" s="441"/>
      <c r="V640" s="441"/>
      <c r="W640" s="441"/>
      <c r="X640" s="441"/>
      <c r="Y640" s="441"/>
      <c r="Z640" s="441"/>
      <c r="AA640" s="441"/>
      <c r="AB640" s="441"/>
      <c r="AC640" s="441"/>
      <c r="AD640" s="441"/>
    </row>
    <row r="641" spans="1:30" ht="12.75" customHeight="1" x14ac:dyDescent="0.2">
      <c r="A641" s="441"/>
      <c r="B641" s="441"/>
      <c r="C641" s="441"/>
      <c r="D641" s="441"/>
      <c r="E641" s="441"/>
      <c r="F641" s="441"/>
      <c r="G641" s="441"/>
      <c r="H641" s="441"/>
      <c r="I641" s="441"/>
      <c r="J641" s="441"/>
      <c r="K641" s="441"/>
      <c r="L641" s="441"/>
      <c r="M641" s="441"/>
      <c r="N641" s="441"/>
      <c r="O641" s="441"/>
      <c r="P641" s="441"/>
      <c r="Q641" s="441"/>
      <c r="R641" s="441"/>
      <c r="S641" s="441"/>
      <c r="T641" s="441"/>
      <c r="U641" s="441"/>
      <c r="V641" s="441"/>
      <c r="W641" s="441"/>
      <c r="X641" s="441"/>
      <c r="Y641" s="441"/>
      <c r="Z641" s="441"/>
      <c r="AA641" s="441"/>
      <c r="AB641" s="441"/>
      <c r="AC641" s="441"/>
      <c r="AD641" s="441"/>
    </row>
    <row r="642" spans="1:30" ht="12.75" customHeight="1" x14ac:dyDescent="0.2">
      <c r="A642" s="441"/>
      <c r="B642" s="441"/>
      <c r="C642" s="441"/>
      <c r="D642" s="441"/>
      <c r="E642" s="441"/>
      <c r="F642" s="441"/>
      <c r="G642" s="441"/>
      <c r="H642" s="441"/>
      <c r="I642" s="441"/>
      <c r="J642" s="441"/>
      <c r="K642" s="441"/>
      <c r="L642" s="441"/>
      <c r="M642" s="441"/>
      <c r="N642" s="441"/>
      <c r="O642" s="441"/>
      <c r="P642" s="441"/>
      <c r="Q642" s="441"/>
      <c r="R642" s="441"/>
      <c r="S642" s="441"/>
      <c r="T642" s="441"/>
      <c r="U642" s="441"/>
      <c r="V642" s="441"/>
      <c r="W642" s="441"/>
      <c r="X642" s="441"/>
      <c r="Y642" s="441"/>
      <c r="Z642" s="441"/>
      <c r="AA642" s="441"/>
      <c r="AB642" s="441"/>
      <c r="AC642" s="441"/>
      <c r="AD642" s="441"/>
    </row>
    <row r="643" spans="1:30" ht="12.75" customHeight="1" x14ac:dyDescent="0.2">
      <c r="A643" s="441"/>
      <c r="B643" s="441"/>
      <c r="C643" s="441"/>
      <c r="D643" s="441"/>
      <c r="E643" s="441"/>
      <c r="F643" s="441"/>
      <c r="G643" s="441"/>
      <c r="H643" s="441"/>
      <c r="I643" s="441"/>
      <c r="J643" s="441"/>
      <c r="K643" s="441"/>
      <c r="L643" s="441"/>
      <c r="M643" s="441"/>
      <c r="N643" s="441"/>
      <c r="O643" s="441"/>
      <c r="P643" s="441"/>
      <c r="Q643" s="441"/>
      <c r="R643" s="441"/>
      <c r="S643" s="441"/>
      <c r="T643" s="441"/>
      <c r="U643" s="441"/>
      <c r="V643" s="441"/>
      <c r="W643" s="441"/>
      <c r="X643" s="441"/>
      <c r="Y643" s="441"/>
      <c r="Z643" s="441"/>
      <c r="AA643" s="441"/>
      <c r="AB643" s="441"/>
      <c r="AC643" s="441"/>
      <c r="AD643" s="441"/>
    </row>
    <row r="644" spans="1:30" ht="12.75" customHeight="1" x14ac:dyDescent="0.2">
      <c r="A644" s="441"/>
      <c r="B644" s="441"/>
      <c r="C644" s="441"/>
      <c r="D644" s="441"/>
      <c r="E644" s="441"/>
      <c r="F644" s="441"/>
      <c r="G644" s="441"/>
      <c r="H644" s="441"/>
      <c r="I644" s="441"/>
      <c r="J644" s="441"/>
      <c r="K644" s="441"/>
      <c r="L644" s="441"/>
      <c r="M644" s="441"/>
      <c r="N644" s="441"/>
      <c r="O644" s="441"/>
      <c r="P644" s="441"/>
      <c r="Q644" s="441"/>
      <c r="R644" s="441"/>
      <c r="S644" s="441"/>
      <c r="T644" s="441"/>
      <c r="U644" s="441"/>
      <c r="V644" s="441"/>
      <c r="W644" s="441"/>
      <c r="X644" s="441"/>
      <c r="Y644" s="441"/>
      <c r="Z644" s="441"/>
      <c r="AA644" s="441"/>
      <c r="AB644" s="441"/>
      <c r="AC644" s="441"/>
      <c r="AD644" s="441"/>
    </row>
    <row r="645" spans="1:30" ht="12.75" customHeight="1" x14ac:dyDescent="0.2">
      <c r="A645" s="441"/>
      <c r="B645" s="441"/>
      <c r="C645" s="441"/>
      <c r="D645" s="441"/>
      <c r="E645" s="441"/>
      <c r="F645" s="441"/>
      <c r="G645" s="441"/>
      <c r="H645" s="441"/>
      <c r="I645" s="441"/>
      <c r="J645" s="441"/>
      <c r="K645" s="441"/>
      <c r="L645" s="441"/>
      <c r="M645" s="441"/>
      <c r="N645" s="441"/>
      <c r="O645" s="441"/>
      <c r="P645" s="441"/>
      <c r="Q645" s="441"/>
      <c r="R645" s="441"/>
      <c r="S645" s="441"/>
      <c r="T645" s="441"/>
      <c r="U645" s="441"/>
      <c r="V645" s="441"/>
      <c r="W645" s="441"/>
      <c r="X645" s="441"/>
      <c r="Y645" s="441"/>
      <c r="Z645" s="441"/>
      <c r="AA645" s="441"/>
      <c r="AB645" s="441"/>
      <c r="AC645" s="441"/>
      <c r="AD645" s="441"/>
    </row>
    <row r="646" spans="1:30" ht="12.75" customHeight="1" x14ac:dyDescent="0.2">
      <c r="A646" s="441"/>
      <c r="B646" s="441"/>
      <c r="C646" s="441"/>
      <c r="D646" s="441"/>
      <c r="E646" s="441"/>
      <c r="F646" s="441"/>
      <c r="G646" s="441"/>
      <c r="H646" s="441"/>
      <c r="I646" s="441"/>
      <c r="J646" s="441"/>
      <c r="K646" s="441"/>
      <c r="L646" s="441"/>
      <c r="M646" s="441"/>
      <c r="N646" s="441"/>
      <c r="O646" s="441"/>
      <c r="P646" s="441"/>
      <c r="Q646" s="441"/>
      <c r="R646" s="441"/>
      <c r="S646" s="441"/>
      <c r="T646" s="441"/>
      <c r="U646" s="441"/>
      <c r="V646" s="441"/>
      <c r="W646" s="441"/>
      <c r="X646" s="441"/>
      <c r="Y646" s="441"/>
      <c r="Z646" s="441"/>
      <c r="AA646" s="441"/>
      <c r="AB646" s="441"/>
      <c r="AC646" s="441"/>
      <c r="AD646" s="441"/>
    </row>
    <row r="647" spans="1:30" ht="12.75" customHeight="1" x14ac:dyDescent="0.2">
      <c r="A647" s="441"/>
      <c r="B647" s="441"/>
      <c r="C647" s="441"/>
      <c r="D647" s="441"/>
      <c r="E647" s="441"/>
      <c r="F647" s="441"/>
      <c r="G647" s="441"/>
      <c r="H647" s="441"/>
      <c r="I647" s="441"/>
      <c r="J647" s="441"/>
      <c r="K647" s="441"/>
      <c r="L647" s="441"/>
      <c r="M647" s="441"/>
      <c r="N647" s="441"/>
      <c r="O647" s="441"/>
      <c r="P647" s="441"/>
      <c r="Q647" s="441"/>
      <c r="R647" s="441"/>
      <c r="S647" s="441"/>
      <c r="T647" s="441"/>
      <c r="U647" s="441"/>
      <c r="V647" s="441"/>
      <c r="W647" s="441"/>
      <c r="X647" s="441"/>
      <c r="Y647" s="441"/>
      <c r="Z647" s="441"/>
      <c r="AA647" s="441"/>
      <c r="AB647" s="441"/>
      <c r="AC647" s="441"/>
      <c r="AD647" s="441"/>
    </row>
    <row r="648" spans="1:30" ht="12.75" customHeight="1" x14ac:dyDescent="0.2">
      <c r="A648" s="441"/>
      <c r="B648" s="441"/>
      <c r="C648" s="441"/>
      <c r="D648" s="441"/>
      <c r="E648" s="441"/>
      <c r="F648" s="441"/>
      <c r="G648" s="441"/>
      <c r="H648" s="441"/>
      <c r="I648" s="441"/>
      <c r="J648" s="441"/>
      <c r="K648" s="441"/>
      <c r="L648" s="441"/>
      <c r="M648" s="441"/>
      <c r="N648" s="441"/>
      <c r="O648" s="441"/>
      <c r="P648" s="441"/>
      <c r="Q648" s="441"/>
      <c r="R648" s="441"/>
      <c r="S648" s="441"/>
      <c r="T648" s="441"/>
      <c r="U648" s="441"/>
      <c r="V648" s="441"/>
      <c r="W648" s="441"/>
      <c r="X648" s="441"/>
      <c r="Y648" s="441"/>
      <c r="Z648" s="441"/>
      <c r="AA648" s="441"/>
      <c r="AB648" s="441"/>
      <c r="AC648" s="441"/>
      <c r="AD648" s="441"/>
    </row>
    <row r="649" spans="1:30" ht="12.75" customHeight="1" x14ac:dyDescent="0.2">
      <c r="A649" s="441"/>
      <c r="B649" s="441"/>
      <c r="C649" s="441"/>
      <c r="D649" s="441"/>
      <c r="E649" s="441"/>
      <c r="F649" s="441"/>
      <c r="G649" s="441"/>
      <c r="H649" s="441"/>
      <c r="I649" s="441"/>
      <c r="J649" s="441"/>
      <c r="K649" s="441"/>
      <c r="L649" s="441"/>
      <c r="M649" s="441"/>
      <c r="N649" s="441"/>
      <c r="O649" s="441"/>
      <c r="P649" s="441"/>
      <c r="Q649" s="441"/>
      <c r="R649" s="441"/>
      <c r="S649" s="441"/>
      <c r="T649" s="441"/>
      <c r="U649" s="441"/>
      <c r="V649" s="441"/>
      <c r="W649" s="441"/>
      <c r="X649" s="441"/>
      <c r="Y649" s="441"/>
      <c r="Z649" s="441"/>
      <c r="AA649" s="441"/>
      <c r="AB649" s="441"/>
      <c r="AC649" s="441"/>
      <c r="AD649" s="441"/>
    </row>
    <row r="650" spans="1:30" ht="12.75" customHeight="1" x14ac:dyDescent="0.2">
      <c r="A650" s="441"/>
      <c r="B650" s="441"/>
      <c r="C650" s="441"/>
      <c r="D650" s="441"/>
      <c r="E650" s="441"/>
      <c r="F650" s="441"/>
      <c r="G650" s="441"/>
      <c r="H650" s="441"/>
      <c r="I650" s="441"/>
      <c r="J650" s="441"/>
      <c r="K650" s="441"/>
      <c r="L650" s="441"/>
      <c r="M650" s="441"/>
      <c r="N650" s="441"/>
      <c r="O650" s="441"/>
      <c r="P650" s="441"/>
      <c r="Q650" s="441"/>
      <c r="R650" s="441"/>
      <c r="S650" s="441"/>
      <c r="T650" s="441"/>
      <c r="U650" s="441"/>
      <c r="V650" s="441"/>
      <c r="W650" s="441"/>
      <c r="X650" s="441"/>
      <c r="Y650" s="441"/>
      <c r="Z650" s="441"/>
      <c r="AA650" s="441"/>
      <c r="AB650" s="441"/>
      <c r="AC650" s="441"/>
      <c r="AD650" s="441"/>
    </row>
    <row r="651" spans="1:30" ht="12.75" customHeight="1" x14ac:dyDescent="0.2">
      <c r="A651" s="441"/>
      <c r="B651" s="441"/>
      <c r="C651" s="441"/>
      <c r="D651" s="441"/>
      <c r="E651" s="441"/>
      <c r="F651" s="441"/>
      <c r="G651" s="441"/>
      <c r="H651" s="441"/>
      <c r="I651" s="441"/>
      <c r="J651" s="441"/>
      <c r="K651" s="441"/>
      <c r="L651" s="441"/>
      <c r="M651" s="441"/>
      <c r="N651" s="441"/>
      <c r="O651" s="441"/>
      <c r="P651" s="441"/>
      <c r="Q651" s="441"/>
      <c r="R651" s="441"/>
      <c r="S651" s="441"/>
      <c r="T651" s="441"/>
      <c r="U651" s="441"/>
      <c r="V651" s="441"/>
      <c r="W651" s="441"/>
      <c r="X651" s="441"/>
      <c r="Y651" s="441"/>
      <c r="Z651" s="441"/>
      <c r="AA651" s="441"/>
      <c r="AB651" s="441"/>
      <c r="AC651" s="441"/>
      <c r="AD651" s="441"/>
    </row>
    <row r="652" spans="1:30" ht="12.75" customHeight="1" x14ac:dyDescent="0.2">
      <c r="A652" s="441"/>
      <c r="B652" s="441"/>
      <c r="C652" s="441"/>
      <c r="D652" s="441"/>
      <c r="E652" s="441"/>
      <c r="F652" s="441"/>
      <c r="G652" s="441"/>
      <c r="H652" s="441"/>
      <c r="I652" s="441"/>
      <c r="J652" s="441"/>
      <c r="K652" s="441"/>
      <c r="L652" s="441"/>
      <c r="M652" s="441"/>
      <c r="N652" s="441"/>
      <c r="O652" s="441"/>
      <c r="P652" s="441"/>
      <c r="Q652" s="441"/>
      <c r="R652" s="441"/>
      <c r="S652" s="441"/>
      <c r="T652" s="441"/>
      <c r="U652" s="441"/>
      <c r="V652" s="441"/>
      <c r="W652" s="441"/>
      <c r="X652" s="441"/>
      <c r="Y652" s="441"/>
      <c r="Z652" s="441"/>
      <c r="AA652" s="441"/>
      <c r="AB652" s="441"/>
      <c r="AC652" s="441"/>
      <c r="AD652" s="441"/>
    </row>
    <row r="653" spans="1:30" ht="12.75" customHeight="1" x14ac:dyDescent="0.2">
      <c r="A653" s="441"/>
      <c r="B653" s="441"/>
      <c r="C653" s="441"/>
      <c r="D653" s="441"/>
      <c r="E653" s="441"/>
      <c r="F653" s="441"/>
      <c r="G653" s="441"/>
      <c r="H653" s="441"/>
      <c r="I653" s="441"/>
      <c r="J653" s="441"/>
      <c r="K653" s="441"/>
      <c r="L653" s="441"/>
      <c r="M653" s="441"/>
      <c r="N653" s="441"/>
      <c r="O653" s="441"/>
      <c r="P653" s="441"/>
      <c r="Q653" s="441"/>
      <c r="R653" s="441"/>
      <c r="S653" s="441"/>
      <c r="T653" s="441"/>
      <c r="U653" s="441"/>
      <c r="V653" s="441"/>
      <c r="W653" s="441"/>
      <c r="X653" s="441"/>
      <c r="Y653" s="441"/>
      <c r="Z653" s="441"/>
      <c r="AA653" s="441"/>
      <c r="AB653" s="441"/>
      <c r="AC653" s="441"/>
      <c r="AD653" s="441"/>
    </row>
    <row r="654" spans="1:30" ht="12.75" customHeight="1" x14ac:dyDescent="0.2">
      <c r="A654" s="441"/>
      <c r="B654" s="441"/>
      <c r="C654" s="441"/>
      <c r="D654" s="441"/>
      <c r="E654" s="441"/>
      <c r="F654" s="441"/>
      <c r="G654" s="441"/>
      <c r="H654" s="441"/>
      <c r="I654" s="441"/>
      <c r="J654" s="441"/>
      <c r="K654" s="441"/>
      <c r="L654" s="441"/>
      <c r="M654" s="441"/>
      <c r="N654" s="441"/>
      <c r="O654" s="441"/>
      <c r="P654" s="441"/>
      <c r="Q654" s="441"/>
      <c r="R654" s="441"/>
      <c r="S654" s="441"/>
      <c r="T654" s="441"/>
      <c r="U654" s="441"/>
      <c r="V654" s="441"/>
      <c r="W654" s="441"/>
      <c r="X654" s="441"/>
      <c r="Y654" s="441"/>
      <c r="Z654" s="441"/>
      <c r="AA654" s="441"/>
      <c r="AB654" s="441"/>
      <c r="AC654" s="441"/>
      <c r="AD654" s="441"/>
    </row>
    <row r="655" spans="1:30" ht="12.75" customHeight="1" x14ac:dyDescent="0.2">
      <c r="A655" s="441"/>
      <c r="B655" s="441"/>
      <c r="C655" s="441"/>
      <c r="D655" s="441"/>
      <c r="E655" s="441"/>
      <c r="F655" s="441"/>
      <c r="G655" s="441"/>
      <c r="H655" s="441"/>
      <c r="I655" s="441"/>
      <c r="J655" s="441"/>
      <c r="K655" s="441"/>
      <c r="L655" s="441"/>
      <c r="M655" s="441"/>
      <c r="N655" s="441"/>
      <c r="O655" s="441"/>
      <c r="P655" s="441"/>
      <c r="Q655" s="441"/>
      <c r="R655" s="441"/>
      <c r="S655" s="441"/>
      <c r="T655" s="441"/>
      <c r="U655" s="441"/>
      <c r="V655" s="441"/>
      <c r="W655" s="441"/>
      <c r="X655" s="441"/>
      <c r="Y655" s="441"/>
      <c r="Z655" s="441"/>
      <c r="AA655" s="441"/>
      <c r="AB655" s="441"/>
      <c r="AC655" s="441"/>
      <c r="AD655" s="441"/>
    </row>
    <row r="656" spans="1:30" ht="12.75" customHeight="1" x14ac:dyDescent="0.2">
      <c r="A656" s="441"/>
      <c r="B656" s="441"/>
      <c r="C656" s="441"/>
      <c r="D656" s="441"/>
      <c r="E656" s="441"/>
      <c r="F656" s="441"/>
      <c r="G656" s="441"/>
      <c r="H656" s="441"/>
      <c r="I656" s="441"/>
      <c r="J656" s="441"/>
      <c r="K656" s="441"/>
      <c r="L656" s="441"/>
      <c r="M656" s="441"/>
      <c r="N656" s="441"/>
      <c r="O656" s="441"/>
      <c r="P656" s="441"/>
      <c r="Q656" s="441"/>
      <c r="R656" s="441"/>
      <c r="S656" s="441"/>
      <c r="T656" s="441"/>
      <c r="U656" s="441"/>
      <c r="V656" s="441"/>
      <c r="W656" s="441"/>
      <c r="X656" s="441"/>
      <c r="Y656" s="441"/>
      <c r="Z656" s="441"/>
      <c r="AA656" s="441"/>
      <c r="AB656" s="441"/>
      <c r="AC656" s="441"/>
      <c r="AD656" s="441"/>
    </row>
    <row r="657" spans="1:30" ht="12.75" customHeight="1" x14ac:dyDescent="0.2">
      <c r="A657" s="441"/>
      <c r="B657" s="441"/>
      <c r="C657" s="441"/>
      <c r="D657" s="441"/>
      <c r="E657" s="441"/>
      <c r="F657" s="441"/>
      <c r="G657" s="441"/>
      <c r="H657" s="441"/>
      <c r="I657" s="441"/>
      <c r="J657" s="441"/>
      <c r="K657" s="441"/>
      <c r="L657" s="441"/>
      <c r="M657" s="441"/>
      <c r="N657" s="441"/>
      <c r="O657" s="441"/>
      <c r="P657" s="441"/>
      <c r="Q657" s="441"/>
      <c r="R657" s="441"/>
      <c r="S657" s="441"/>
      <c r="T657" s="441"/>
      <c r="U657" s="441"/>
      <c r="V657" s="441"/>
      <c r="W657" s="441"/>
      <c r="X657" s="441"/>
      <c r="Y657" s="441"/>
      <c r="Z657" s="441"/>
      <c r="AA657" s="441"/>
      <c r="AB657" s="441"/>
      <c r="AC657" s="441"/>
      <c r="AD657" s="441"/>
    </row>
    <row r="658" spans="1:30" ht="12.75" customHeight="1" x14ac:dyDescent="0.2">
      <c r="A658" s="441"/>
      <c r="B658" s="441"/>
      <c r="C658" s="441"/>
      <c r="D658" s="441"/>
      <c r="E658" s="441"/>
      <c r="F658" s="441"/>
      <c r="G658" s="441"/>
      <c r="H658" s="441"/>
      <c r="I658" s="441"/>
      <c r="J658" s="441"/>
      <c r="K658" s="441"/>
      <c r="L658" s="441"/>
      <c r="M658" s="441"/>
      <c r="N658" s="441"/>
      <c r="O658" s="441"/>
      <c r="P658" s="441"/>
      <c r="Q658" s="441"/>
      <c r="R658" s="441"/>
      <c r="S658" s="441"/>
      <c r="T658" s="441"/>
      <c r="U658" s="441"/>
      <c r="V658" s="441"/>
      <c r="W658" s="441"/>
      <c r="X658" s="441"/>
      <c r="Y658" s="441"/>
      <c r="Z658" s="441"/>
      <c r="AA658" s="441"/>
      <c r="AB658" s="441"/>
      <c r="AC658" s="441"/>
      <c r="AD658" s="441"/>
    </row>
    <row r="659" spans="1:30" ht="12.75" customHeight="1" x14ac:dyDescent="0.2">
      <c r="A659" s="441"/>
      <c r="B659" s="441"/>
      <c r="C659" s="441"/>
      <c r="D659" s="441"/>
      <c r="E659" s="441"/>
      <c r="F659" s="441"/>
      <c r="G659" s="441"/>
      <c r="H659" s="441"/>
      <c r="I659" s="441"/>
      <c r="J659" s="441"/>
      <c r="K659" s="441"/>
      <c r="L659" s="441"/>
      <c r="M659" s="441"/>
      <c r="N659" s="441"/>
      <c r="O659" s="441"/>
      <c r="P659" s="441"/>
      <c r="Q659" s="441"/>
      <c r="R659" s="441"/>
      <c r="S659" s="441"/>
      <c r="T659" s="441"/>
      <c r="U659" s="441"/>
      <c r="V659" s="441"/>
      <c r="W659" s="441"/>
      <c r="X659" s="441"/>
      <c r="Y659" s="441"/>
      <c r="Z659" s="441"/>
      <c r="AA659" s="441"/>
      <c r="AB659" s="441"/>
      <c r="AC659" s="441"/>
      <c r="AD659" s="441"/>
    </row>
    <row r="660" spans="1:30" ht="12.75" customHeight="1" x14ac:dyDescent="0.2">
      <c r="A660" s="441"/>
      <c r="B660" s="441"/>
      <c r="C660" s="441"/>
      <c r="D660" s="441"/>
      <c r="E660" s="441"/>
      <c r="F660" s="441"/>
      <c r="G660" s="441"/>
      <c r="H660" s="441"/>
      <c r="I660" s="441"/>
      <c r="J660" s="441"/>
      <c r="K660" s="441"/>
      <c r="L660" s="441"/>
      <c r="M660" s="441"/>
      <c r="N660" s="441"/>
      <c r="O660" s="441"/>
      <c r="P660" s="441"/>
      <c r="Q660" s="441"/>
      <c r="R660" s="441"/>
      <c r="S660" s="441"/>
      <c r="T660" s="441"/>
      <c r="U660" s="441"/>
      <c r="V660" s="441"/>
      <c r="W660" s="441"/>
      <c r="X660" s="441"/>
      <c r="Y660" s="441"/>
      <c r="Z660" s="441"/>
      <c r="AA660" s="441"/>
      <c r="AB660" s="441"/>
      <c r="AC660" s="441"/>
      <c r="AD660" s="441"/>
    </row>
    <row r="661" spans="1:30" ht="12.75" customHeight="1" x14ac:dyDescent="0.2">
      <c r="A661" s="441"/>
      <c r="B661" s="441"/>
      <c r="C661" s="441"/>
      <c r="D661" s="441"/>
      <c r="E661" s="441"/>
      <c r="F661" s="441"/>
      <c r="G661" s="441"/>
      <c r="H661" s="441"/>
      <c r="I661" s="441"/>
      <c r="J661" s="441"/>
      <c r="K661" s="441"/>
      <c r="L661" s="441"/>
      <c r="M661" s="441"/>
      <c r="N661" s="441"/>
      <c r="O661" s="441"/>
      <c r="P661" s="441"/>
      <c r="Q661" s="441"/>
      <c r="R661" s="441"/>
      <c r="S661" s="441"/>
      <c r="T661" s="441"/>
      <c r="U661" s="441"/>
      <c r="V661" s="441"/>
      <c r="W661" s="441"/>
      <c r="X661" s="441"/>
      <c r="Y661" s="441"/>
      <c r="Z661" s="441"/>
      <c r="AA661" s="441"/>
      <c r="AB661" s="441"/>
      <c r="AC661" s="441"/>
      <c r="AD661" s="441"/>
    </row>
    <row r="662" spans="1:30" ht="12.75" customHeight="1" x14ac:dyDescent="0.2">
      <c r="A662" s="441"/>
      <c r="B662" s="441"/>
      <c r="C662" s="441"/>
      <c r="D662" s="441"/>
      <c r="E662" s="441"/>
      <c r="F662" s="441"/>
      <c r="G662" s="441"/>
      <c r="H662" s="441"/>
      <c r="I662" s="441"/>
      <c r="J662" s="441"/>
      <c r="K662" s="441"/>
      <c r="L662" s="441"/>
      <c r="M662" s="441"/>
      <c r="N662" s="441"/>
      <c r="O662" s="441"/>
      <c r="P662" s="441"/>
      <c r="Q662" s="441"/>
      <c r="R662" s="441"/>
      <c r="S662" s="441"/>
      <c r="T662" s="441"/>
      <c r="U662" s="441"/>
      <c r="V662" s="441"/>
      <c r="W662" s="441"/>
      <c r="X662" s="441"/>
      <c r="Y662" s="441"/>
      <c r="Z662" s="441"/>
      <c r="AA662" s="441"/>
      <c r="AB662" s="441"/>
      <c r="AC662" s="441"/>
      <c r="AD662" s="441"/>
    </row>
    <row r="663" spans="1:30" ht="12.75" customHeight="1" x14ac:dyDescent="0.2">
      <c r="A663" s="441"/>
      <c r="B663" s="441"/>
      <c r="C663" s="441"/>
      <c r="D663" s="441"/>
      <c r="E663" s="441"/>
      <c r="F663" s="441"/>
      <c r="G663" s="441"/>
      <c r="H663" s="441"/>
      <c r="I663" s="441"/>
      <c r="J663" s="441"/>
      <c r="K663" s="441"/>
      <c r="L663" s="441"/>
      <c r="M663" s="441"/>
      <c r="N663" s="441"/>
      <c r="O663" s="441"/>
      <c r="P663" s="441"/>
      <c r="Q663" s="441"/>
      <c r="R663" s="441"/>
      <c r="S663" s="441"/>
      <c r="T663" s="441"/>
      <c r="U663" s="441"/>
      <c r="V663" s="441"/>
      <c r="W663" s="441"/>
      <c r="X663" s="441"/>
      <c r="Y663" s="441"/>
      <c r="Z663" s="441"/>
      <c r="AA663" s="441"/>
      <c r="AB663" s="441"/>
      <c r="AC663" s="441"/>
      <c r="AD663" s="441"/>
    </row>
    <row r="664" spans="1:30" ht="12.75" customHeight="1" x14ac:dyDescent="0.2">
      <c r="A664" s="441"/>
      <c r="B664" s="441"/>
      <c r="C664" s="441"/>
      <c r="D664" s="441"/>
      <c r="E664" s="441"/>
      <c r="F664" s="441"/>
      <c r="G664" s="441"/>
      <c r="H664" s="441"/>
      <c r="I664" s="441"/>
      <c r="J664" s="441"/>
      <c r="K664" s="441"/>
      <c r="L664" s="441"/>
      <c r="M664" s="441"/>
      <c r="N664" s="441"/>
      <c r="O664" s="441"/>
      <c r="P664" s="441"/>
      <c r="Q664" s="441"/>
      <c r="R664" s="441"/>
      <c r="S664" s="441"/>
      <c r="T664" s="441"/>
      <c r="U664" s="441"/>
      <c r="V664" s="441"/>
      <c r="W664" s="441"/>
      <c r="X664" s="441"/>
      <c r="Y664" s="441"/>
      <c r="Z664" s="441"/>
      <c r="AA664" s="441"/>
      <c r="AB664" s="441"/>
      <c r="AC664" s="441"/>
      <c r="AD664" s="441"/>
    </row>
    <row r="665" spans="1:30" ht="12.75" customHeight="1" x14ac:dyDescent="0.2">
      <c r="A665" s="441"/>
      <c r="B665" s="441"/>
      <c r="C665" s="441"/>
      <c r="D665" s="441"/>
      <c r="E665" s="441"/>
      <c r="F665" s="441"/>
      <c r="G665" s="441"/>
      <c r="H665" s="441"/>
      <c r="I665" s="441"/>
      <c r="J665" s="441"/>
      <c r="K665" s="441"/>
      <c r="L665" s="441"/>
      <c r="M665" s="441"/>
      <c r="N665" s="441"/>
      <c r="O665" s="441"/>
      <c r="P665" s="441"/>
      <c r="Q665" s="441"/>
      <c r="R665" s="441"/>
      <c r="S665" s="441"/>
      <c r="T665" s="441"/>
      <c r="U665" s="441"/>
      <c r="V665" s="441"/>
      <c r="W665" s="441"/>
      <c r="X665" s="441"/>
      <c r="Y665" s="441"/>
      <c r="Z665" s="441"/>
      <c r="AA665" s="441"/>
      <c r="AB665" s="441"/>
      <c r="AC665" s="441"/>
      <c r="AD665" s="441"/>
    </row>
    <row r="666" spans="1:30" ht="12.75" customHeight="1" x14ac:dyDescent="0.2">
      <c r="A666" s="441"/>
      <c r="B666" s="441"/>
      <c r="C666" s="441"/>
      <c r="D666" s="441"/>
      <c r="E666" s="441"/>
      <c r="F666" s="441"/>
      <c r="G666" s="441"/>
      <c r="H666" s="441"/>
      <c r="I666" s="441"/>
      <c r="J666" s="441"/>
      <c r="K666" s="441"/>
      <c r="L666" s="441"/>
      <c r="M666" s="441"/>
      <c r="N666" s="441"/>
      <c r="O666" s="441"/>
      <c r="P666" s="441"/>
      <c r="Q666" s="441"/>
      <c r="R666" s="441"/>
      <c r="S666" s="441"/>
      <c r="T666" s="441"/>
      <c r="U666" s="441"/>
      <c r="V666" s="441"/>
      <c r="W666" s="441"/>
      <c r="X666" s="441"/>
      <c r="Y666" s="441"/>
      <c r="Z666" s="441"/>
      <c r="AA666" s="441"/>
      <c r="AB666" s="441"/>
      <c r="AC666" s="441"/>
      <c r="AD666" s="441"/>
    </row>
    <row r="667" spans="1:30" ht="12.75" customHeight="1" x14ac:dyDescent="0.2">
      <c r="A667" s="441"/>
      <c r="B667" s="441"/>
      <c r="C667" s="441"/>
      <c r="D667" s="441"/>
      <c r="E667" s="441"/>
      <c r="F667" s="441"/>
      <c r="G667" s="441"/>
      <c r="H667" s="441"/>
      <c r="I667" s="441"/>
      <c r="J667" s="441"/>
      <c r="K667" s="441"/>
      <c r="L667" s="441"/>
      <c r="M667" s="441"/>
      <c r="N667" s="441"/>
      <c r="O667" s="441"/>
      <c r="P667" s="441"/>
      <c r="Q667" s="441"/>
      <c r="R667" s="441"/>
      <c r="S667" s="441"/>
      <c r="T667" s="441"/>
      <c r="U667" s="441"/>
      <c r="V667" s="441"/>
      <c r="W667" s="441"/>
      <c r="X667" s="441"/>
      <c r="Y667" s="441"/>
      <c r="Z667" s="441"/>
      <c r="AA667" s="441"/>
      <c r="AB667" s="441"/>
      <c r="AC667" s="441"/>
      <c r="AD667" s="441"/>
    </row>
    <row r="668" spans="1:30" ht="12.75" customHeight="1" x14ac:dyDescent="0.2">
      <c r="A668" s="441"/>
      <c r="B668" s="441"/>
      <c r="C668" s="441"/>
      <c r="D668" s="441"/>
      <c r="E668" s="441"/>
      <c r="F668" s="441"/>
      <c r="G668" s="441"/>
      <c r="H668" s="441"/>
      <c r="I668" s="441"/>
      <c r="J668" s="441"/>
      <c r="K668" s="441"/>
      <c r="L668" s="441"/>
      <c r="M668" s="441"/>
      <c r="N668" s="441"/>
      <c r="O668" s="441"/>
      <c r="P668" s="441"/>
      <c r="Q668" s="441"/>
      <c r="R668" s="441"/>
      <c r="S668" s="441"/>
      <c r="T668" s="441"/>
      <c r="U668" s="441"/>
      <c r="V668" s="441"/>
      <c r="W668" s="441"/>
      <c r="X668" s="441"/>
      <c r="Y668" s="441"/>
      <c r="Z668" s="441"/>
      <c r="AA668" s="441"/>
      <c r="AB668" s="441"/>
      <c r="AC668" s="441"/>
      <c r="AD668" s="441"/>
    </row>
    <row r="669" spans="1:30" ht="12.75" customHeight="1" x14ac:dyDescent="0.2">
      <c r="A669" s="441"/>
      <c r="B669" s="441"/>
      <c r="C669" s="441"/>
      <c r="D669" s="441"/>
      <c r="E669" s="441"/>
      <c r="F669" s="441"/>
      <c r="G669" s="441"/>
      <c r="H669" s="441"/>
      <c r="I669" s="441"/>
      <c r="J669" s="441"/>
      <c r="K669" s="441"/>
      <c r="L669" s="441"/>
      <c r="M669" s="441"/>
      <c r="N669" s="441"/>
      <c r="O669" s="441"/>
      <c r="P669" s="441"/>
      <c r="Q669" s="441"/>
      <c r="R669" s="441"/>
      <c r="S669" s="441"/>
      <c r="T669" s="441"/>
      <c r="U669" s="441"/>
      <c r="V669" s="441"/>
      <c r="W669" s="441"/>
      <c r="X669" s="441"/>
      <c r="Y669" s="441"/>
      <c r="Z669" s="441"/>
      <c r="AA669" s="441"/>
      <c r="AB669" s="441"/>
      <c r="AC669" s="441"/>
      <c r="AD669" s="441"/>
    </row>
    <row r="670" spans="1:30" ht="12.75" customHeight="1" x14ac:dyDescent="0.2">
      <c r="A670" s="441"/>
      <c r="B670" s="441"/>
      <c r="C670" s="441"/>
      <c r="D670" s="441"/>
      <c r="E670" s="441"/>
      <c r="F670" s="441"/>
      <c r="G670" s="441"/>
      <c r="H670" s="441"/>
      <c r="I670" s="441"/>
      <c r="J670" s="441"/>
      <c r="K670" s="441"/>
      <c r="L670" s="441"/>
      <c r="M670" s="441"/>
      <c r="N670" s="441"/>
      <c r="O670" s="441"/>
      <c r="P670" s="441"/>
      <c r="Q670" s="441"/>
      <c r="R670" s="441"/>
      <c r="S670" s="441"/>
      <c r="T670" s="441"/>
      <c r="U670" s="441"/>
      <c r="V670" s="441"/>
      <c r="W670" s="441"/>
      <c r="X670" s="441"/>
      <c r="Y670" s="441"/>
      <c r="Z670" s="441"/>
      <c r="AA670" s="441"/>
      <c r="AB670" s="441"/>
      <c r="AC670" s="441"/>
      <c r="AD670" s="441"/>
    </row>
    <row r="671" spans="1:30" ht="12.75" customHeight="1" x14ac:dyDescent="0.2">
      <c r="A671" s="441"/>
      <c r="B671" s="441"/>
      <c r="C671" s="441"/>
      <c r="D671" s="441"/>
      <c r="E671" s="441"/>
      <c r="F671" s="441"/>
      <c r="G671" s="441"/>
      <c r="H671" s="441"/>
      <c r="I671" s="441"/>
      <c r="J671" s="441"/>
      <c r="K671" s="441"/>
      <c r="L671" s="441"/>
      <c r="M671" s="441"/>
      <c r="N671" s="441"/>
      <c r="O671" s="441"/>
      <c r="P671" s="441"/>
      <c r="Q671" s="441"/>
      <c r="R671" s="441"/>
      <c r="S671" s="441"/>
      <c r="T671" s="441"/>
      <c r="U671" s="441"/>
      <c r="V671" s="441"/>
      <c r="W671" s="441"/>
      <c r="X671" s="441"/>
      <c r="Y671" s="441"/>
      <c r="Z671" s="441"/>
      <c r="AA671" s="441"/>
      <c r="AB671" s="441"/>
      <c r="AC671" s="441"/>
      <c r="AD671" s="441"/>
    </row>
    <row r="672" spans="1:30" ht="12.75" customHeight="1" x14ac:dyDescent="0.2">
      <c r="A672" s="441"/>
      <c r="B672" s="441"/>
      <c r="C672" s="441"/>
      <c r="D672" s="441"/>
      <c r="E672" s="441"/>
      <c r="F672" s="441"/>
      <c r="G672" s="441"/>
      <c r="H672" s="441"/>
      <c r="I672" s="441"/>
      <c r="J672" s="441"/>
      <c r="K672" s="441"/>
      <c r="L672" s="441"/>
      <c r="M672" s="441"/>
      <c r="N672" s="441"/>
      <c r="O672" s="441"/>
      <c r="P672" s="441"/>
      <c r="Q672" s="441"/>
      <c r="R672" s="441"/>
      <c r="S672" s="441"/>
      <c r="T672" s="441"/>
      <c r="U672" s="441"/>
      <c r="V672" s="441"/>
      <c r="W672" s="441"/>
      <c r="X672" s="441"/>
      <c r="Y672" s="441"/>
      <c r="Z672" s="441"/>
      <c r="AA672" s="441"/>
      <c r="AB672" s="441"/>
      <c r="AC672" s="441"/>
      <c r="AD672" s="441"/>
    </row>
    <row r="673" spans="1:30" ht="12.75" customHeight="1" x14ac:dyDescent="0.2">
      <c r="A673" s="441"/>
      <c r="B673" s="441"/>
      <c r="C673" s="441"/>
      <c r="D673" s="441"/>
      <c r="E673" s="441"/>
      <c r="F673" s="441"/>
      <c r="G673" s="441"/>
      <c r="H673" s="441"/>
      <c r="I673" s="441"/>
      <c r="J673" s="441"/>
      <c r="K673" s="441"/>
      <c r="L673" s="441"/>
      <c r="M673" s="441"/>
      <c r="N673" s="441"/>
      <c r="O673" s="441"/>
      <c r="P673" s="441"/>
      <c r="Q673" s="441"/>
      <c r="R673" s="441"/>
      <c r="S673" s="441"/>
      <c r="T673" s="441"/>
      <c r="U673" s="441"/>
      <c r="V673" s="441"/>
      <c r="W673" s="441"/>
      <c r="X673" s="441"/>
      <c r="Y673" s="441"/>
      <c r="Z673" s="441"/>
      <c r="AA673" s="441"/>
      <c r="AB673" s="441"/>
      <c r="AC673" s="441"/>
      <c r="AD673" s="441"/>
    </row>
    <row r="674" spans="1:30" ht="12.75" customHeight="1" x14ac:dyDescent="0.2">
      <c r="A674" s="441"/>
      <c r="B674" s="441"/>
      <c r="C674" s="441"/>
      <c r="D674" s="441"/>
      <c r="E674" s="441"/>
      <c r="F674" s="441"/>
      <c r="G674" s="441"/>
      <c r="H674" s="441"/>
      <c r="I674" s="441"/>
      <c r="J674" s="441"/>
      <c r="K674" s="441"/>
      <c r="L674" s="441"/>
      <c r="M674" s="441"/>
      <c r="N674" s="441"/>
      <c r="O674" s="441"/>
      <c r="P674" s="441"/>
      <c r="Q674" s="441"/>
      <c r="R674" s="441"/>
      <c r="S674" s="441"/>
      <c r="T674" s="441"/>
      <c r="U674" s="441"/>
      <c r="V674" s="441"/>
      <c r="W674" s="441"/>
      <c r="X674" s="441"/>
      <c r="Y674" s="441"/>
      <c r="Z674" s="441"/>
      <c r="AA674" s="441"/>
      <c r="AB674" s="441"/>
      <c r="AC674" s="441"/>
      <c r="AD674" s="441"/>
    </row>
    <row r="675" spans="1:30" ht="12.75" customHeight="1" x14ac:dyDescent="0.2">
      <c r="A675" s="441"/>
      <c r="B675" s="441"/>
      <c r="C675" s="441"/>
      <c r="D675" s="441"/>
      <c r="E675" s="441"/>
      <c r="F675" s="441"/>
      <c r="G675" s="441"/>
      <c r="H675" s="441"/>
      <c r="I675" s="441"/>
      <c r="J675" s="441"/>
      <c r="K675" s="441"/>
      <c r="L675" s="441"/>
      <c r="M675" s="441"/>
      <c r="N675" s="441"/>
      <c r="O675" s="441"/>
      <c r="P675" s="441"/>
      <c r="Q675" s="441"/>
      <c r="R675" s="441"/>
      <c r="S675" s="441"/>
      <c r="T675" s="441"/>
      <c r="U675" s="441"/>
      <c r="V675" s="441"/>
      <c r="W675" s="441"/>
      <c r="X675" s="441"/>
      <c r="Y675" s="441"/>
      <c r="Z675" s="441"/>
      <c r="AA675" s="441"/>
      <c r="AB675" s="441"/>
      <c r="AC675" s="441"/>
      <c r="AD675" s="441"/>
    </row>
    <row r="676" spans="1:30" ht="12.75" customHeight="1" x14ac:dyDescent="0.2">
      <c r="A676" s="441"/>
      <c r="B676" s="441"/>
      <c r="C676" s="441"/>
      <c r="D676" s="441"/>
      <c r="E676" s="441"/>
      <c r="F676" s="441"/>
      <c r="G676" s="441"/>
      <c r="H676" s="441"/>
      <c r="I676" s="441"/>
      <c r="J676" s="441"/>
      <c r="K676" s="441"/>
      <c r="L676" s="441"/>
      <c r="M676" s="441"/>
      <c r="N676" s="441"/>
      <c r="O676" s="441"/>
      <c r="P676" s="441"/>
      <c r="Q676" s="441"/>
      <c r="R676" s="441"/>
      <c r="S676" s="441"/>
      <c r="T676" s="441"/>
      <c r="U676" s="441"/>
      <c r="V676" s="441"/>
      <c r="W676" s="441"/>
      <c r="X676" s="441"/>
      <c r="Y676" s="441"/>
      <c r="Z676" s="441"/>
      <c r="AA676" s="441"/>
      <c r="AB676" s="441"/>
      <c r="AC676" s="441"/>
      <c r="AD676" s="441"/>
    </row>
    <row r="677" spans="1:30" ht="12.75" customHeight="1" x14ac:dyDescent="0.2">
      <c r="A677" s="441"/>
      <c r="B677" s="441"/>
      <c r="C677" s="441"/>
      <c r="D677" s="441"/>
      <c r="E677" s="441"/>
      <c r="F677" s="441"/>
      <c r="G677" s="441"/>
      <c r="H677" s="441"/>
      <c r="I677" s="441"/>
      <c r="J677" s="441"/>
      <c r="K677" s="441"/>
      <c r="L677" s="441"/>
      <c r="M677" s="441"/>
      <c r="N677" s="441"/>
      <c r="O677" s="441"/>
      <c r="P677" s="441"/>
      <c r="Q677" s="441"/>
      <c r="R677" s="441"/>
      <c r="S677" s="441"/>
      <c r="T677" s="441"/>
      <c r="U677" s="441"/>
      <c r="V677" s="441"/>
      <c r="W677" s="441"/>
      <c r="X677" s="441"/>
      <c r="Y677" s="441"/>
      <c r="Z677" s="441"/>
      <c r="AA677" s="441"/>
      <c r="AB677" s="441"/>
      <c r="AC677" s="441"/>
      <c r="AD677" s="441"/>
    </row>
    <row r="678" spans="1:30" ht="12.75" customHeight="1" x14ac:dyDescent="0.2">
      <c r="A678" s="441"/>
      <c r="B678" s="441"/>
      <c r="C678" s="441"/>
      <c r="D678" s="441"/>
      <c r="E678" s="441"/>
      <c r="F678" s="441"/>
      <c r="G678" s="441"/>
      <c r="H678" s="441"/>
      <c r="I678" s="441"/>
      <c r="J678" s="441"/>
      <c r="K678" s="441"/>
      <c r="L678" s="441"/>
      <c r="M678" s="441"/>
      <c r="N678" s="441"/>
      <c r="O678" s="441"/>
      <c r="P678" s="441"/>
      <c r="Q678" s="441"/>
      <c r="R678" s="441"/>
      <c r="S678" s="441"/>
      <c r="T678" s="441"/>
      <c r="U678" s="441"/>
      <c r="V678" s="441"/>
      <c r="W678" s="441"/>
      <c r="X678" s="441"/>
      <c r="Y678" s="441"/>
      <c r="Z678" s="441"/>
      <c r="AA678" s="441"/>
      <c r="AB678" s="441"/>
      <c r="AC678" s="441"/>
      <c r="AD678" s="441"/>
    </row>
    <row r="679" spans="1:30" ht="12.75" customHeight="1" x14ac:dyDescent="0.2">
      <c r="A679" s="441"/>
      <c r="B679" s="441"/>
      <c r="C679" s="441"/>
      <c r="D679" s="441"/>
      <c r="E679" s="441"/>
      <c r="F679" s="441"/>
      <c r="G679" s="441"/>
      <c r="H679" s="441"/>
      <c r="I679" s="441"/>
      <c r="J679" s="441"/>
      <c r="K679" s="441"/>
      <c r="L679" s="441"/>
      <c r="M679" s="441"/>
      <c r="N679" s="441"/>
      <c r="O679" s="441"/>
      <c r="P679" s="441"/>
      <c r="Q679" s="441"/>
      <c r="R679" s="441"/>
      <c r="S679" s="441"/>
      <c r="T679" s="441"/>
      <c r="U679" s="441"/>
      <c r="V679" s="441"/>
      <c r="W679" s="441"/>
      <c r="X679" s="441"/>
      <c r="Y679" s="441"/>
      <c r="Z679" s="441"/>
      <c r="AA679" s="441"/>
      <c r="AB679" s="441"/>
      <c r="AC679" s="441"/>
      <c r="AD679" s="441"/>
    </row>
    <row r="680" spans="1:30" ht="12.75" customHeight="1" x14ac:dyDescent="0.2">
      <c r="A680" s="441"/>
      <c r="B680" s="441"/>
      <c r="C680" s="441"/>
      <c r="D680" s="441"/>
      <c r="E680" s="441"/>
      <c r="F680" s="441"/>
      <c r="G680" s="441"/>
      <c r="H680" s="441"/>
      <c r="I680" s="441"/>
      <c r="J680" s="441"/>
      <c r="K680" s="441"/>
      <c r="L680" s="441"/>
      <c r="M680" s="441"/>
      <c r="N680" s="441"/>
      <c r="O680" s="441"/>
      <c r="P680" s="441"/>
      <c r="Q680" s="441"/>
      <c r="R680" s="441"/>
      <c r="S680" s="441"/>
      <c r="T680" s="441"/>
      <c r="U680" s="441"/>
      <c r="V680" s="441"/>
      <c r="W680" s="441"/>
      <c r="X680" s="441"/>
      <c r="Y680" s="441"/>
      <c r="Z680" s="441"/>
      <c r="AA680" s="441"/>
      <c r="AB680" s="441"/>
      <c r="AC680" s="441"/>
      <c r="AD680" s="441"/>
    </row>
    <row r="681" spans="1:30" ht="12.75" customHeight="1" x14ac:dyDescent="0.2">
      <c r="A681" s="441"/>
      <c r="B681" s="441"/>
      <c r="C681" s="441"/>
      <c r="D681" s="441"/>
      <c r="E681" s="441"/>
      <c r="F681" s="441"/>
      <c r="G681" s="441"/>
      <c r="H681" s="441"/>
      <c r="I681" s="441"/>
      <c r="J681" s="441"/>
      <c r="K681" s="441"/>
      <c r="L681" s="441"/>
      <c r="M681" s="441"/>
      <c r="N681" s="441"/>
      <c r="O681" s="441"/>
      <c r="P681" s="441"/>
      <c r="Q681" s="441"/>
      <c r="R681" s="441"/>
      <c r="S681" s="441"/>
      <c r="T681" s="441"/>
      <c r="U681" s="441"/>
      <c r="V681" s="441"/>
      <c r="W681" s="441"/>
      <c r="X681" s="441"/>
      <c r="Y681" s="441"/>
      <c r="Z681" s="441"/>
      <c r="AA681" s="441"/>
      <c r="AB681" s="441"/>
      <c r="AC681" s="441"/>
      <c r="AD681" s="441"/>
    </row>
    <row r="682" spans="1:30" ht="12.75" customHeight="1" x14ac:dyDescent="0.2">
      <c r="A682" s="441"/>
      <c r="B682" s="441"/>
      <c r="C682" s="441"/>
      <c r="D682" s="441"/>
      <c r="E682" s="441"/>
      <c r="F682" s="441"/>
      <c r="G682" s="441"/>
      <c r="H682" s="441"/>
      <c r="I682" s="441"/>
      <c r="J682" s="441"/>
      <c r="K682" s="441"/>
      <c r="L682" s="441"/>
      <c r="M682" s="441"/>
      <c r="N682" s="441"/>
      <c r="O682" s="441"/>
      <c r="P682" s="441"/>
      <c r="Q682" s="441"/>
      <c r="R682" s="441"/>
      <c r="S682" s="441"/>
      <c r="T682" s="441"/>
      <c r="U682" s="441"/>
      <c r="V682" s="441"/>
      <c r="W682" s="441"/>
      <c r="X682" s="441"/>
      <c r="Y682" s="441"/>
      <c r="Z682" s="441"/>
      <c r="AA682" s="441"/>
      <c r="AB682" s="441"/>
      <c r="AC682" s="441"/>
      <c r="AD682" s="441"/>
    </row>
    <row r="683" spans="1:30" ht="12.75" customHeight="1" x14ac:dyDescent="0.2">
      <c r="A683" s="441"/>
      <c r="B683" s="441"/>
      <c r="C683" s="441"/>
      <c r="D683" s="441"/>
      <c r="E683" s="441"/>
      <c r="F683" s="441"/>
      <c r="G683" s="441"/>
      <c r="H683" s="441"/>
      <c r="I683" s="441"/>
      <c r="J683" s="441"/>
      <c r="K683" s="441"/>
      <c r="L683" s="441"/>
      <c r="M683" s="441"/>
      <c r="N683" s="441"/>
      <c r="O683" s="441"/>
      <c r="P683" s="441"/>
      <c r="Q683" s="441"/>
      <c r="R683" s="441"/>
      <c r="S683" s="441"/>
      <c r="T683" s="441"/>
      <c r="U683" s="441"/>
      <c r="V683" s="441"/>
      <c r="W683" s="441"/>
      <c r="X683" s="441"/>
      <c r="Y683" s="441"/>
      <c r="Z683" s="441"/>
      <c r="AA683" s="441"/>
      <c r="AB683" s="441"/>
      <c r="AC683" s="441"/>
      <c r="AD683" s="441"/>
    </row>
    <row r="684" spans="1:30" ht="12.75" customHeight="1" x14ac:dyDescent="0.2">
      <c r="A684" s="441"/>
      <c r="B684" s="441"/>
      <c r="C684" s="441"/>
      <c r="D684" s="441"/>
      <c r="E684" s="441"/>
      <c r="F684" s="441"/>
      <c r="G684" s="441"/>
      <c r="H684" s="441"/>
      <c r="I684" s="441"/>
      <c r="J684" s="441"/>
      <c r="K684" s="441"/>
      <c r="L684" s="441"/>
      <c r="M684" s="441"/>
      <c r="N684" s="441"/>
      <c r="O684" s="441"/>
      <c r="P684" s="441"/>
      <c r="Q684" s="441"/>
      <c r="R684" s="441"/>
      <c r="S684" s="441"/>
      <c r="T684" s="441"/>
      <c r="U684" s="441"/>
      <c r="V684" s="441"/>
      <c r="W684" s="441"/>
      <c r="X684" s="441"/>
      <c r="Y684" s="441"/>
      <c r="Z684" s="441"/>
      <c r="AA684" s="441"/>
      <c r="AB684" s="441"/>
      <c r="AC684" s="441"/>
      <c r="AD684" s="441"/>
    </row>
    <row r="685" spans="1:30" ht="12.75" customHeight="1" x14ac:dyDescent="0.2">
      <c r="A685" s="441"/>
      <c r="B685" s="441"/>
      <c r="C685" s="441"/>
      <c r="D685" s="441"/>
      <c r="E685" s="441"/>
      <c r="F685" s="441"/>
      <c r="G685" s="441"/>
      <c r="H685" s="441"/>
      <c r="I685" s="441"/>
      <c r="J685" s="441"/>
      <c r="K685" s="441"/>
      <c r="L685" s="441"/>
      <c r="M685" s="441"/>
      <c r="N685" s="441"/>
      <c r="O685" s="441"/>
      <c r="P685" s="441"/>
      <c r="Q685" s="441"/>
      <c r="R685" s="441"/>
      <c r="S685" s="441"/>
      <c r="T685" s="441"/>
      <c r="U685" s="441"/>
      <c r="V685" s="441"/>
      <c r="W685" s="441"/>
      <c r="X685" s="441"/>
      <c r="Y685" s="441"/>
      <c r="Z685" s="441"/>
      <c r="AA685" s="441"/>
      <c r="AB685" s="441"/>
      <c r="AC685" s="441"/>
      <c r="AD685" s="441"/>
    </row>
    <row r="686" spans="1:30" ht="12.75" customHeight="1" x14ac:dyDescent="0.2">
      <c r="A686" s="441"/>
      <c r="B686" s="441"/>
      <c r="C686" s="441"/>
      <c r="D686" s="441"/>
      <c r="E686" s="441"/>
      <c r="F686" s="441"/>
      <c r="G686" s="441"/>
      <c r="H686" s="441"/>
      <c r="I686" s="441"/>
      <c r="J686" s="441"/>
      <c r="K686" s="441"/>
      <c r="L686" s="441"/>
      <c r="M686" s="441"/>
      <c r="N686" s="441"/>
      <c r="O686" s="441"/>
      <c r="P686" s="441"/>
      <c r="Q686" s="441"/>
      <c r="R686" s="441"/>
      <c r="S686" s="441"/>
      <c r="T686" s="441"/>
      <c r="U686" s="441"/>
      <c r="V686" s="441"/>
      <c r="W686" s="441"/>
      <c r="X686" s="441"/>
      <c r="Y686" s="441"/>
      <c r="Z686" s="441"/>
      <c r="AA686" s="441"/>
      <c r="AB686" s="441"/>
      <c r="AC686" s="441"/>
      <c r="AD686" s="441"/>
    </row>
    <row r="687" spans="1:30" ht="12.75" customHeight="1" x14ac:dyDescent="0.2">
      <c r="A687" s="441"/>
      <c r="B687" s="441"/>
      <c r="C687" s="441"/>
      <c r="D687" s="441"/>
      <c r="E687" s="441"/>
      <c r="F687" s="441"/>
      <c r="G687" s="441"/>
      <c r="H687" s="441"/>
      <c r="I687" s="441"/>
      <c r="J687" s="441"/>
      <c r="K687" s="441"/>
      <c r="L687" s="441"/>
      <c r="M687" s="441"/>
      <c r="N687" s="441"/>
      <c r="O687" s="441"/>
      <c r="P687" s="441"/>
      <c r="Q687" s="441"/>
      <c r="R687" s="441"/>
      <c r="S687" s="441"/>
      <c r="T687" s="441"/>
      <c r="U687" s="441"/>
      <c r="V687" s="441"/>
      <c r="W687" s="441"/>
      <c r="X687" s="441"/>
      <c r="Y687" s="441"/>
      <c r="Z687" s="441"/>
      <c r="AA687" s="441"/>
      <c r="AB687" s="441"/>
      <c r="AC687" s="441"/>
      <c r="AD687" s="441"/>
    </row>
    <row r="688" spans="1:30" ht="12.75" customHeight="1" x14ac:dyDescent="0.2">
      <c r="A688" s="441"/>
      <c r="B688" s="441"/>
      <c r="C688" s="441"/>
      <c r="D688" s="441"/>
      <c r="E688" s="441"/>
      <c r="F688" s="441"/>
      <c r="G688" s="441"/>
      <c r="H688" s="441"/>
      <c r="I688" s="441"/>
      <c r="J688" s="441"/>
      <c r="K688" s="441"/>
      <c r="L688" s="441"/>
      <c r="M688" s="441"/>
      <c r="N688" s="441"/>
      <c r="O688" s="441"/>
      <c r="P688" s="441"/>
      <c r="Q688" s="441"/>
      <c r="R688" s="441"/>
      <c r="S688" s="441"/>
      <c r="T688" s="441"/>
      <c r="U688" s="441"/>
      <c r="V688" s="441"/>
      <c r="W688" s="441"/>
      <c r="X688" s="441"/>
      <c r="Y688" s="441"/>
      <c r="Z688" s="441"/>
      <c r="AA688" s="441"/>
      <c r="AB688" s="441"/>
      <c r="AC688" s="441"/>
      <c r="AD688" s="441"/>
    </row>
    <row r="689" spans="1:30" ht="12.75" customHeight="1" x14ac:dyDescent="0.2">
      <c r="A689" s="441"/>
      <c r="B689" s="441"/>
      <c r="C689" s="441"/>
      <c r="D689" s="441"/>
      <c r="E689" s="441"/>
      <c r="F689" s="441"/>
      <c r="G689" s="441"/>
      <c r="H689" s="441"/>
      <c r="I689" s="441"/>
      <c r="J689" s="441"/>
      <c r="K689" s="441"/>
      <c r="L689" s="441"/>
      <c r="M689" s="441"/>
      <c r="N689" s="441"/>
      <c r="O689" s="441"/>
      <c r="P689" s="441"/>
      <c r="Q689" s="441"/>
      <c r="R689" s="441"/>
      <c r="S689" s="441"/>
      <c r="T689" s="441"/>
      <c r="U689" s="441"/>
      <c r="V689" s="441"/>
      <c r="W689" s="441"/>
      <c r="X689" s="441"/>
      <c r="Y689" s="441"/>
      <c r="Z689" s="441"/>
      <c r="AA689" s="441"/>
      <c r="AB689" s="441"/>
      <c r="AC689" s="441"/>
      <c r="AD689" s="441"/>
    </row>
    <row r="690" spans="1:30" ht="12.75" customHeight="1" x14ac:dyDescent="0.2">
      <c r="A690" s="441"/>
      <c r="B690" s="441"/>
      <c r="C690" s="441"/>
      <c r="D690" s="441"/>
      <c r="E690" s="441"/>
      <c r="F690" s="441"/>
      <c r="G690" s="441"/>
      <c r="H690" s="441"/>
      <c r="I690" s="441"/>
      <c r="J690" s="441"/>
      <c r="K690" s="441"/>
      <c r="L690" s="441"/>
      <c r="M690" s="441"/>
      <c r="N690" s="441"/>
      <c r="O690" s="441"/>
      <c r="P690" s="441"/>
      <c r="Q690" s="441"/>
      <c r="R690" s="441"/>
      <c r="S690" s="441"/>
      <c r="T690" s="441"/>
      <c r="U690" s="441"/>
      <c r="V690" s="441"/>
      <c r="W690" s="441"/>
      <c r="X690" s="441"/>
      <c r="Y690" s="441"/>
      <c r="Z690" s="441"/>
      <c r="AA690" s="441"/>
      <c r="AB690" s="441"/>
      <c r="AC690" s="441"/>
      <c r="AD690" s="441"/>
    </row>
    <row r="691" spans="1:30" ht="12.75" customHeight="1" x14ac:dyDescent="0.2">
      <c r="A691" s="441"/>
      <c r="B691" s="441"/>
      <c r="C691" s="441"/>
      <c r="D691" s="441"/>
      <c r="E691" s="441"/>
      <c r="F691" s="441"/>
      <c r="G691" s="441"/>
      <c r="H691" s="441"/>
      <c r="I691" s="441"/>
      <c r="J691" s="441"/>
      <c r="K691" s="441"/>
      <c r="L691" s="441"/>
      <c r="M691" s="441"/>
      <c r="N691" s="441"/>
      <c r="O691" s="441"/>
      <c r="P691" s="441"/>
      <c r="Q691" s="441"/>
      <c r="R691" s="441"/>
      <c r="S691" s="441"/>
      <c r="T691" s="441"/>
      <c r="U691" s="441"/>
      <c r="V691" s="441"/>
      <c r="W691" s="441"/>
      <c r="X691" s="441"/>
      <c r="Y691" s="441"/>
      <c r="Z691" s="441"/>
      <c r="AA691" s="441"/>
      <c r="AB691" s="441"/>
      <c r="AC691" s="441"/>
      <c r="AD691" s="441"/>
    </row>
    <row r="692" spans="1:30" ht="12.75" customHeight="1" x14ac:dyDescent="0.2">
      <c r="A692" s="441"/>
      <c r="B692" s="441"/>
      <c r="C692" s="441"/>
      <c r="D692" s="441"/>
      <c r="E692" s="441"/>
      <c r="F692" s="441"/>
      <c r="G692" s="441"/>
      <c r="H692" s="441"/>
      <c r="I692" s="441"/>
      <c r="J692" s="441"/>
      <c r="K692" s="441"/>
      <c r="L692" s="441"/>
      <c r="M692" s="441"/>
      <c r="N692" s="441"/>
      <c r="O692" s="441"/>
      <c r="P692" s="441"/>
      <c r="Q692" s="441"/>
      <c r="R692" s="441"/>
      <c r="S692" s="441"/>
      <c r="T692" s="441"/>
      <c r="U692" s="441"/>
      <c r="V692" s="441"/>
      <c r="W692" s="441"/>
      <c r="X692" s="441"/>
      <c r="Y692" s="441"/>
      <c r="Z692" s="441"/>
      <c r="AA692" s="441"/>
      <c r="AB692" s="441"/>
      <c r="AC692" s="441"/>
      <c r="AD692" s="441"/>
    </row>
    <row r="693" spans="1:30" ht="12.75" customHeight="1" x14ac:dyDescent="0.2">
      <c r="A693" s="441"/>
      <c r="B693" s="441"/>
      <c r="C693" s="441"/>
      <c r="D693" s="441"/>
      <c r="E693" s="441"/>
      <c r="F693" s="441"/>
      <c r="G693" s="441"/>
      <c r="H693" s="441"/>
      <c r="I693" s="441"/>
      <c r="J693" s="441"/>
      <c r="K693" s="441"/>
      <c r="L693" s="441"/>
      <c r="M693" s="441"/>
      <c r="N693" s="441"/>
      <c r="O693" s="441"/>
      <c r="P693" s="441"/>
      <c r="Q693" s="441"/>
      <c r="R693" s="441"/>
      <c r="S693" s="441"/>
      <c r="T693" s="441"/>
      <c r="U693" s="441"/>
      <c r="V693" s="441"/>
      <c r="W693" s="441"/>
      <c r="X693" s="441"/>
      <c r="Y693" s="441"/>
      <c r="Z693" s="441"/>
      <c r="AA693" s="441"/>
      <c r="AB693" s="441"/>
      <c r="AC693" s="441"/>
      <c r="AD693" s="441"/>
    </row>
    <row r="694" spans="1:30" ht="12.75" customHeight="1" x14ac:dyDescent="0.2">
      <c r="A694" s="441"/>
      <c r="B694" s="441"/>
      <c r="C694" s="441"/>
      <c r="D694" s="441"/>
      <c r="E694" s="441"/>
      <c r="F694" s="441"/>
      <c r="G694" s="441"/>
      <c r="H694" s="441"/>
      <c r="I694" s="441"/>
      <c r="J694" s="441"/>
      <c r="K694" s="441"/>
      <c r="L694" s="441"/>
      <c r="M694" s="441"/>
      <c r="N694" s="441"/>
      <c r="O694" s="441"/>
      <c r="P694" s="441"/>
      <c r="Q694" s="441"/>
      <c r="R694" s="441"/>
      <c r="S694" s="441"/>
      <c r="T694" s="441"/>
      <c r="U694" s="441"/>
      <c r="V694" s="441"/>
      <c r="W694" s="441"/>
      <c r="X694" s="441"/>
      <c r="Y694" s="441"/>
      <c r="Z694" s="441"/>
      <c r="AA694" s="441"/>
      <c r="AB694" s="441"/>
      <c r="AC694" s="441"/>
      <c r="AD694" s="441"/>
    </row>
    <row r="695" spans="1:30" ht="12.75" customHeight="1" x14ac:dyDescent="0.2">
      <c r="A695" s="441"/>
      <c r="B695" s="441"/>
      <c r="C695" s="441"/>
      <c r="D695" s="441"/>
      <c r="E695" s="441"/>
      <c r="F695" s="441"/>
      <c r="G695" s="441"/>
      <c r="H695" s="441"/>
      <c r="I695" s="441"/>
      <c r="J695" s="441"/>
      <c r="K695" s="441"/>
      <c r="L695" s="441"/>
      <c r="M695" s="441"/>
      <c r="N695" s="441"/>
      <c r="O695" s="441"/>
      <c r="P695" s="441"/>
      <c r="Q695" s="441"/>
      <c r="R695" s="441"/>
      <c r="S695" s="441"/>
      <c r="T695" s="441"/>
      <c r="U695" s="441"/>
      <c r="V695" s="441"/>
      <c r="W695" s="441"/>
      <c r="X695" s="441"/>
      <c r="Y695" s="441"/>
      <c r="Z695" s="441"/>
      <c r="AA695" s="441"/>
      <c r="AB695" s="441"/>
      <c r="AC695" s="441"/>
      <c r="AD695" s="441"/>
    </row>
    <row r="696" spans="1:30" ht="12.75" customHeight="1" x14ac:dyDescent="0.2">
      <c r="A696" s="441"/>
      <c r="B696" s="441"/>
      <c r="C696" s="441"/>
      <c r="D696" s="441"/>
      <c r="E696" s="441"/>
      <c r="F696" s="441"/>
      <c r="G696" s="441"/>
      <c r="H696" s="441"/>
      <c r="I696" s="441"/>
      <c r="J696" s="441"/>
      <c r="K696" s="441"/>
      <c r="L696" s="441"/>
      <c r="M696" s="441"/>
      <c r="N696" s="441"/>
      <c r="O696" s="441"/>
      <c r="P696" s="441"/>
      <c r="Q696" s="441"/>
      <c r="R696" s="441"/>
      <c r="S696" s="441"/>
      <c r="T696" s="441"/>
      <c r="U696" s="441"/>
      <c r="V696" s="441"/>
      <c r="W696" s="441"/>
      <c r="X696" s="441"/>
      <c r="Y696" s="441"/>
      <c r="Z696" s="441"/>
      <c r="AA696" s="441"/>
      <c r="AB696" s="441"/>
      <c r="AC696" s="441"/>
      <c r="AD696" s="441"/>
    </row>
    <row r="697" spans="1:30" ht="12.75" customHeight="1" x14ac:dyDescent="0.2">
      <c r="A697" s="441"/>
      <c r="B697" s="441"/>
      <c r="C697" s="441"/>
      <c r="D697" s="441"/>
      <c r="E697" s="441"/>
      <c r="F697" s="441"/>
      <c r="G697" s="441"/>
      <c r="H697" s="441"/>
      <c r="I697" s="441"/>
      <c r="J697" s="441"/>
      <c r="K697" s="441"/>
      <c r="L697" s="441"/>
      <c r="M697" s="441"/>
      <c r="N697" s="441"/>
      <c r="O697" s="441"/>
      <c r="P697" s="441"/>
      <c r="Q697" s="441"/>
      <c r="R697" s="441"/>
      <c r="S697" s="441"/>
      <c r="T697" s="441"/>
      <c r="U697" s="441"/>
      <c r="V697" s="441"/>
      <c r="W697" s="441"/>
      <c r="X697" s="441"/>
      <c r="Y697" s="441"/>
      <c r="Z697" s="441"/>
      <c r="AA697" s="441"/>
      <c r="AB697" s="441"/>
      <c r="AC697" s="441"/>
      <c r="AD697" s="441"/>
    </row>
    <row r="698" spans="1:30" ht="12.75" customHeight="1" x14ac:dyDescent="0.2">
      <c r="A698" s="441"/>
      <c r="B698" s="441"/>
      <c r="C698" s="441"/>
      <c r="D698" s="441"/>
      <c r="E698" s="441"/>
      <c r="F698" s="441"/>
      <c r="G698" s="441"/>
      <c r="H698" s="441"/>
      <c r="I698" s="441"/>
      <c r="J698" s="441"/>
      <c r="K698" s="441"/>
      <c r="L698" s="441"/>
      <c r="M698" s="441"/>
      <c r="N698" s="441"/>
      <c r="O698" s="441"/>
      <c r="P698" s="441"/>
      <c r="Q698" s="441"/>
      <c r="R698" s="441"/>
      <c r="S698" s="441"/>
      <c r="T698" s="441"/>
      <c r="U698" s="441"/>
      <c r="V698" s="441"/>
      <c r="W698" s="441"/>
      <c r="X698" s="441"/>
      <c r="Y698" s="441"/>
      <c r="Z698" s="441"/>
      <c r="AA698" s="441"/>
      <c r="AB698" s="441"/>
      <c r="AC698" s="441"/>
      <c r="AD698" s="441"/>
    </row>
    <row r="699" spans="1:30" ht="12.75" customHeight="1" x14ac:dyDescent="0.2">
      <c r="A699" s="441"/>
      <c r="B699" s="441"/>
      <c r="C699" s="441"/>
      <c r="D699" s="441"/>
      <c r="E699" s="441"/>
      <c r="F699" s="441"/>
      <c r="G699" s="441"/>
      <c r="H699" s="441"/>
      <c r="I699" s="441"/>
      <c r="J699" s="441"/>
      <c r="K699" s="441"/>
      <c r="L699" s="441"/>
      <c r="M699" s="441"/>
      <c r="N699" s="441"/>
      <c r="O699" s="441"/>
      <c r="P699" s="441"/>
      <c r="Q699" s="441"/>
      <c r="R699" s="441"/>
      <c r="S699" s="441"/>
      <c r="T699" s="441"/>
      <c r="U699" s="441"/>
      <c r="V699" s="441"/>
      <c r="W699" s="441"/>
      <c r="X699" s="441"/>
      <c r="Y699" s="441"/>
      <c r="Z699" s="441"/>
      <c r="AA699" s="441"/>
      <c r="AB699" s="441"/>
      <c r="AC699" s="441"/>
      <c r="AD699" s="441"/>
    </row>
    <row r="700" spans="1:30" ht="12.75" customHeight="1" x14ac:dyDescent="0.2">
      <c r="A700" s="441"/>
      <c r="B700" s="441"/>
      <c r="C700" s="441"/>
      <c r="D700" s="441"/>
      <c r="E700" s="441"/>
      <c r="F700" s="441"/>
      <c r="G700" s="441"/>
      <c r="H700" s="441"/>
      <c r="I700" s="441"/>
      <c r="J700" s="441"/>
      <c r="K700" s="441"/>
      <c r="L700" s="441"/>
      <c r="M700" s="441"/>
      <c r="N700" s="441"/>
      <c r="O700" s="441"/>
      <c r="P700" s="441"/>
      <c r="Q700" s="441"/>
      <c r="R700" s="441"/>
      <c r="S700" s="441"/>
      <c r="T700" s="441"/>
      <c r="U700" s="441"/>
      <c r="V700" s="441"/>
      <c r="W700" s="441"/>
      <c r="X700" s="441"/>
      <c r="Y700" s="441"/>
      <c r="Z700" s="441"/>
      <c r="AA700" s="441"/>
      <c r="AB700" s="441"/>
      <c r="AC700" s="441"/>
      <c r="AD700" s="441"/>
    </row>
    <row r="701" spans="1:30" ht="12.75" customHeight="1" x14ac:dyDescent="0.2">
      <c r="A701" s="441"/>
      <c r="B701" s="441"/>
      <c r="C701" s="441"/>
      <c r="D701" s="441"/>
      <c r="E701" s="441"/>
      <c r="F701" s="441"/>
      <c r="G701" s="441"/>
      <c r="H701" s="441"/>
      <c r="I701" s="441"/>
      <c r="J701" s="441"/>
      <c r="K701" s="441"/>
      <c r="L701" s="441"/>
      <c r="M701" s="441"/>
      <c r="N701" s="441"/>
      <c r="O701" s="441"/>
      <c r="P701" s="441"/>
      <c r="Q701" s="441"/>
      <c r="R701" s="441"/>
      <c r="S701" s="441"/>
      <c r="T701" s="441"/>
      <c r="U701" s="441"/>
      <c r="V701" s="441"/>
      <c r="W701" s="441"/>
      <c r="X701" s="441"/>
      <c r="Y701" s="441"/>
      <c r="Z701" s="441"/>
      <c r="AA701" s="441"/>
      <c r="AB701" s="441"/>
      <c r="AC701" s="441"/>
      <c r="AD701" s="441"/>
    </row>
    <row r="702" spans="1:30" ht="12.75" customHeight="1" x14ac:dyDescent="0.2">
      <c r="A702" s="441"/>
      <c r="B702" s="441"/>
      <c r="C702" s="441"/>
      <c r="D702" s="441"/>
      <c r="E702" s="441"/>
      <c r="F702" s="441"/>
      <c r="G702" s="441"/>
      <c r="H702" s="441"/>
      <c r="I702" s="441"/>
      <c r="J702" s="441"/>
      <c r="K702" s="441"/>
      <c r="L702" s="441"/>
      <c r="M702" s="441"/>
      <c r="N702" s="441"/>
      <c r="O702" s="441"/>
      <c r="P702" s="441"/>
      <c r="Q702" s="441"/>
      <c r="R702" s="441"/>
      <c r="S702" s="441"/>
      <c r="T702" s="441"/>
      <c r="U702" s="441"/>
      <c r="V702" s="441"/>
      <c r="W702" s="441"/>
      <c r="X702" s="441"/>
      <c r="Y702" s="441"/>
      <c r="Z702" s="441"/>
      <c r="AA702" s="441"/>
      <c r="AB702" s="441"/>
      <c r="AC702" s="441"/>
      <c r="AD702" s="441"/>
    </row>
    <row r="703" spans="1:30" ht="12.75" customHeight="1" x14ac:dyDescent="0.2">
      <c r="A703" s="441"/>
      <c r="B703" s="441"/>
      <c r="C703" s="441"/>
      <c r="D703" s="441"/>
      <c r="E703" s="441"/>
      <c r="F703" s="441"/>
      <c r="G703" s="441"/>
      <c r="H703" s="441"/>
      <c r="I703" s="441"/>
      <c r="J703" s="441"/>
      <c r="K703" s="441"/>
      <c r="L703" s="441"/>
      <c r="M703" s="441"/>
      <c r="N703" s="441"/>
      <c r="O703" s="441"/>
      <c r="P703" s="441"/>
      <c r="Q703" s="441"/>
      <c r="R703" s="441"/>
      <c r="S703" s="441"/>
      <c r="T703" s="441"/>
      <c r="U703" s="441"/>
      <c r="V703" s="441"/>
      <c r="W703" s="441"/>
      <c r="X703" s="441"/>
      <c r="Y703" s="441"/>
      <c r="Z703" s="441"/>
      <c r="AA703" s="441"/>
      <c r="AB703" s="441"/>
      <c r="AC703" s="441"/>
      <c r="AD703" s="441"/>
    </row>
    <row r="704" spans="1:30" ht="12.75" customHeight="1" x14ac:dyDescent="0.2">
      <c r="A704" s="441"/>
      <c r="B704" s="441"/>
      <c r="C704" s="441"/>
      <c r="D704" s="441"/>
      <c r="E704" s="441"/>
      <c r="F704" s="441"/>
      <c r="G704" s="441"/>
      <c r="H704" s="441"/>
      <c r="I704" s="441"/>
      <c r="J704" s="441"/>
      <c r="K704" s="441"/>
      <c r="L704" s="441"/>
      <c r="M704" s="441"/>
      <c r="N704" s="441"/>
      <c r="O704" s="441"/>
      <c r="P704" s="441"/>
      <c r="Q704" s="441"/>
      <c r="R704" s="441"/>
      <c r="S704" s="441"/>
      <c r="T704" s="441"/>
      <c r="U704" s="441"/>
      <c r="V704" s="441"/>
      <c r="W704" s="441"/>
      <c r="X704" s="441"/>
      <c r="Y704" s="441"/>
      <c r="Z704" s="441"/>
      <c r="AA704" s="441"/>
      <c r="AB704" s="441"/>
      <c r="AC704" s="441"/>
      <c r="AD704" s="441"/>
    </row>
    <row r="705" spans="1:30" ht="12.75" customHeight="1" x14ac:dyDescent="0.2">
      <c r="A705" s="441"/>
      <c r="B705" s="441"/>
      <c r="C705" s="441"/>
      <c r="D705" s="441"/>
      <c r="E705" s="441"/>
      <c r="F705" s="441"/>
      <c r="G705" s="441"/>
      <c r="H705" s="441"/>
      <c r="I705" s="441"/>
      <c r="J705" s="441"/>
      <c r="K705" s="441"/>
      <c r="L705" s="441"/>
      <c r="M705" s="441"/>
      <c r="N705" s="441"/>
      <c r="O705" s="441"/>
      <c r="P705" s="441"/>
      <c r="Q705" s="441"/>
      <c r="R705" s="441"/>
      <c r="S705" s="441"/>
      <c r="T705" s="441"/>
      <c r="U705" s="441"/>
      <c r="V705" s="441"/>
      <c r="W705" s="441"/>
      <c r="X705" s="441"/>
      <c r="Y705" s="441"/>
      <c r="Z705" s="441"/>
      <c r="AA705" s="441"/>
      <c r="AB705" s="441"/>
      <c r="AC705" s="441"/>
      <c r="AD705" s="441"/>
    </row>
    <row r="706" spans="1:30" ht="12.75" customHeight="1" x14ac:dyDescent="0.2">
      <c r="A706" s="441"/>
      <c r="B706" s="441"/>
      <c r="C706" s="441"/>
      <c r="D706" s="441"/>
      <c r="E706" s="441"/>
      <c r="F706" s="441"/>
      <c r="G706" s="441"/>
      <c r="H706" s="441"/>
      <c r="I706" s="441"/>
      <c r="J706" s="441"/>
      <c r="K706" s="441"/>
      <c r="L706" s="441"/>
      <c r="M706" s="441"/>
      <c r="N706" s="441"/>
      <c r="O706" s="441"/>
      <c r="P706" s="441"/>
      <c r="Q706" s="441"/>
      <c r="R706" s="441"/>
      <c r="S706" s="441"/>
      <c r="T706" s="441"/>
      <c r="U706" s="441"/>
      <c r="V706" s="441"/>
      <c r="W706" s="441"/>
      <c r="X706" s="441"/>
      <c r="Y706" s="441"/>
      <c r="Z706" s="441"/>
      <c r="AA706" s="441"/>
      <c r="AB706" s="441"/>
      <c r="AC706" s="441"/>
      <c r="AD706" s="441"/>
    </row>
    <row r="707" spans="1:30" ht="12.75" customHeight="1" x14ac:dyDescent="0.2">
      <c r="A707" s="441"/>
      <c r="B707" s="441"/>
      <c r="C707" s="441"/>
      <c r="D707" s="441"/>
      <c r="E707" s="441"/>
      <c r="F707" s="441"/>
      <c r="G707" s="441"/>
      <c r="H707" s="441"/>
      <c r="I707" s="441"/>
      <c r="J707" s="441"/>
      <c r="K707" s="441"/>
      <c r="L707" s="441"/>
      <c r="M707" s="441"/>
      <c r="N707" s="441"/>
      <c r="O707" s="441"/>
      <c r="P707" s="441"/>
      <c r="Q707" s="441"/>
      <c r="R707" s="441"/>
      <c r="S707" s="441"/>
      <c r="T707" s="441"/>
      <c r="U707" s="441"/>
      <c r="V707" s="441"/>
      <c r="W707" s="441"/>
      <c r="X707" s="441"/>
      <c r="Y707" s="441"/>
      <c r="Z707" s="441"/>
      <c r="AA707" s="441"/>
      <c r="AB707" s="441"/>
      <c r="AC707" s="441"/>
      <c r="AD707" s="441"/>
    </row>
    <row r="708" spans="1:30" ht="12.75" customHeight="1" x14ac:dyDescent="0.2">
      <c r="A708" s="441"/>
      <c r="B708" s="441"/>
      <c r="C708" s="441"/>
      <c r="D708" s="441"/>
      <c r="E708" s="441"/>
      <c r="F708" s="441"/>
      <c r="G708" s="441"/>
      <c r="H708" s="441"/>
      <c r="I708" s="441"/>
      <c r="J708" s="441"/>
      <c r="K708" s="441"/>
      <c r="L708" s="441"/>
      <c r="M708" s="441"/>
      <c r="N708" s="441"/>
      <c r="O708" s="441"/>
      <c r="P708" s="441"/>
      <c r="Q708" s="441"/>
      <c r="R708" s="441"/>
      <c r="S708" s="441"/>
      <c r="T708" s="441"/>
      <c r="U708" s="441"/>
      <c r="V708" s="441"/>
      <c r="W708" s="441"/>
      <c r="X708" s="441"/>
      <c r="Y708" s="441"/>
      <c r="Z708" s="441"/>
      <c r="AA708" s="441"/>
      <c r="AB708" s="441"/>
      <c r="AC708" s="441"/>
      <c r="AD708" s="441"/>
    </row>
    <row r="709" spans="1:30" ht="12.75" customHeight="1" x14ac:dyDescent="0.2">
      <c r="A709" s="441"/>
      <c r="B709" s="441"/>
      <c r="C709" s="441"/>
      <c r="D709" s="441"/>
      <c r="E709" s="441"/>
      <c r="F709" s="441"/>
      <c r="G709" s="441"/>
      <c r="H709" s="441"/>
      <c r="I709" s="441"/>
      <c r="J709" s="441"/>
      <c r="K709" s="441"/>
      <c r="L709" s="441"/>
      <c r="M709" s="441"/>
      <c r="N709" s="441"/>
      <c r="O709" s="441"/>
      <c r="P709" s="441"/>
      <c r="Q709" s="441"/>
      <c r="R709" s="441"/>
      <c r="S709" s="441"/>
      <c r="T709" s="441"/>
      <c r="U709" s="441"/>
      <c r="V709" s="441"/>
      <c r="W709" s="441"/>
      <c r="X709" s="441"/>
      <c r="Y709" s="441"/>
      <c r="Z709" s="441"/>
      <c r="AA709" s="441"/>
      <c r="AB709" s="441"/>
      <c r="AC709" s="441"/>
      <c r="AD709" s="441"/>
    </row>
    <row r="710" spans="1:30" ht="12.75" customHeight="1" x14ac:dyDescent="0.2">
      <c r="A710" s="441"/>
      <c r="B710" s="441"/>
      <c r="C710" s="441"/>
      <c r="D710" s="441"/>
      <c r="E710" s="441"/>
      <c r="F710" s="441"/>
      <c r="G710" s="441"/>
      <c r="H710" s="441"/>
      <c r="I710" s="441"/>
      <c r="J710" s="441"/>
      <c r="K710" s="441"/>
      <c r="L710" s="441"/>
      <c r="M710" s="441"/>
      <c r="N710" s="441"/>
      <c r="O710" s="441"/>
      <c r="P710" s="441"/>
      <c r="Q710" s="441"/>
      <c r="R710" s="441"/>
      <c r="S710" s="441"/>
      <c r="T710" s="441"/>
      <c r="U710" s="441"/>
      <c r="V710" s="441"/>
      <c r="W710" s="441"/>
      <c r="X710" s="441"/>
      <c r="Y710" s="441"/>
      <c r="Z710" s="441"/>
      <c r="AA710" s="441"/>
      <c r="AB710" s="441"/>
      <c r="AC710" s="441"/>
      <c r="AD710" s="441"/>
    </row>
    <row r="711" spans="1:30" ht="12.75" customHeight="1" x14ac:dyDescent="0.2">
      <c r="A711" s="441"/>
      <c r="B711" s="441"/>
      <c r="C711" s="441"/>
      <c r="D711" s="441"/>
      <c r="E711" s="441"/>
      <c r="F711" s="441"/>
      <c r="G711" s="441"/>
      <c r="H711" s="441"/>
      <c r="I711" s="441"/>
      <c r="J711" s="441"/>
      <c r="K711" s="441"/>
      <c r="L711" s="441"/>
      <c r="M711" s="441"/>
      <c r="N711" s="441"/>
      <c r="O711" s="441"/>
      <c r="P711" s="441"/>
      <c r="Q711" s="441"/>
      <c r="R711" s="441"/>
      <c r="S711" s="441"/>
      <c r="T711" s="441"/>
      <c r="U711" s="441"/>
      <c r="V711" s="441"/>
      <c r="W711" s="441"/>
      <c r="X711" s="441"/>
      <c r="Y711" s="441"/>
      <c r="Z711" s="441"/>
      <c r="AA711" s="441"/>
      <c r="AB711" s="441"/>
      <c r="AC711" s="441"/>
      <c r="AD711" s="441"/>
    </row>
    <row r="712" spans="1:30" ht="12.75" customHeight="1" x14ac:dyDescent="0.2">
      <c r="A712" s="441"/>
      <c r="B712" s="441"/>
      <c r="C712" s="441"/>
      <c r="D712" s="441"/>
      <c r="E712" s="441"/>
      <c r="F712" s="441"/>
      <c r="G712" s="441"/>
      <c r="H712" s="441"/>
      <c r="I712" s="441"/>
      <c r="J712" s="441"/>
      <c r="K712" s="441"/>
      <c r="L712" s="441"/>
      <c r="M712" s="441"/>
      <c r="N712" s="441"/>
      <c r="O712" s="441"/>
      <c r="P712" s="441"/>
      <c r="Q712" s="441"/>
      <c r="R712" s="441"/>
      <c r="S712" s="441"/>
      <c r="T712" s="441"/>
      <c r="U712" s="441"/>
      <c r="V712" s="441"/>
      <c r="W712" s="441"/>
      <c r="X712" s="441"/>
      <c r="Y712" s="441"/>
      <c r="Z712" s="441"/>
      <c r="AA712" s="441"/>
      <c r="AB712" s="441"/>
      <c r="AC712" s="441"/>
      <c r="AD712" s="441"/>
    </row>
    <row r="713" spans="1:30" ht="12.75" customHeight="1" x14ac:dyDescent="0.2">
      <c r="A713" s="441"/>
      <c r="B713" s="441"/>
      <c r="C713" s="441"/>
      <c r="D713" s="441"/>
      <c r="E713" s="441"/>
      <c r="F713" s="441"/>
      <c r="G713" s="441"/>
      <c r="H713" s="441"/>
      <c r="I713" s="441"/>
      <c r="J713" s="441"/>
      <c r="K713" s="441"/>
      <c r="L713" s="441"/>
      <c r="M713" s="441"/>
      <c r="N713" s="441"/>
      <c r="O713" s="441"/>
      <c r="P713" s="441"/>
      <c r="Q713" s="441"/>
      <c r="R713" s="441"/>
      <c r="S713" s="441"/>
      <c r="T713" s="441"/>
      <c r="U713" s="441"/>
      <c r="V713" s="441"/>
      <c r="W713" s="441"/>
      <c r="X713" s="441"/>
      <c r="Y713" s="441"/>
      <c r="Z713" s="441"/>
      <c r="AA713" s="441"/>
      <c r="AB713" s="441"/>
      <c r="AC713" s="441"/>
      <c r="AD713" s="441"/>
    </row>
    <row r="714" spans="1:30" ht="12.75" customHeight="1" x14ac:dyDescent="0.2">
      <c r="A714" s="441"/>
      <c r="B714" s="441"/>
      <c r="C714" s="441"/>
      <c r="D714" s="441"/>
      <c r="E714" s="441"/>
      <c r="F714" s="441"/>
      <c r="G714" s="441"/>
      <c r="H714" s="441"/>
      <c r="I714" s="441"/>
      <c r="J714" s="441"/>
      <c r="K714" s="441"/>
      <c r="L714" s="441"/>
      <c r="M714" s="441"/>
      <c r="N714" s="441"/>
      <c r="O714" s="441"/>
      <c r="P714" s="441"/>
      <c r="Q714" s="441"/>
      <c r="R714" s="441"/>
      <c r="S714" s="441"/>
      <c r="T714" s="441"/>
      <c r="U714" s="441"/>
      <c r="V714" s="441"/>
      <c r="W714" s="441"/>
      <c r="X714" s="441"/>
      <c r="Y714" s="441"/>
      <c r="Z714" s="441"/>
      <c r="AA714" s="441"/>
      <c r="AB714" s="441"/>
      <c r="AC714" s="441"/>
      <c r="AD714" s="441"/>
    </row>
    <row r="715" spans="1:30" ht="12.75" customHeight="1" x14ac:dyDescent="0.2">
      <c r="A715" s="441"/>
      <c r="B715" s="441"/>
      <c r="C715" s="441"/>
      <c r="D715" s="441"/>
      <c r="E715" s="441"/>
      <c r="F715" s="441"/>
      <c r="G715" s="441"/>
      <c r="H715" s="441"/>
      <c r="I715" s="441"/>
      <c r="J715" s="441"/>
      <c r="K715" s="441"/>
      <c r="L715" s="441"/>
      <c r="M715" s="441"/>
      <c r="N715" s="441"/>
      <c r="O715" s="441"/>
      <c r="P715" s="441"/>
      <c r="Q715" s="441"/>
      <c r="R715" s="441"/>
      <c r="S715" s="441"/>
      <c r="T715" s="441"/>
      <c r="U715" s="441"/>
      <c r="V715" s="441"/>
      <c r="W715" s="441"/>
      <c r="X715" s="441"/>
      <c r="Y715" s="441"/>
      <c r="Z715" s="441"/>
      <c r="AA715" s="441"/>
      <c r="AB715" s="441"/>
      <c r="AC715" s="441"/>
      <c r="AD715" s="441"/>
    </row>
    <row r="716" spans="1:30" ht="12.75" customHeight="1" x14ac:dyDescent="0.2">
      <c r="A716" s="441"/>
      <c r="B716" s="441"/>
      <c r="C716" s="441"/>
      <c r="D716" s="441"/>
      <c r="E716" s="441"/>
      <c r="F716" s="441"/>
      <c r="G716" s="441"/>
      <c r="H716" s="441"/>
      <c r="I716" s="441"/>
      <c r="J716" s="441"/>
      <c r="K716" s="441"/>
      <c r="L716" s="441"/>
      <c r="M716" s="441"/>
      <c r="N716" s="441"/>
      <c r="O716" s="441"/>
      <c r="P716" s="441"/>
      <c r="Q716" s="441"/>
      <c r="R716" s="441"/>
      <c r="S716" s="441"/>
      <c r="T716" s="441"/>
      <c r="U716" s="441"/>
      <c r="V716" s="441"/>
      <c r="W716" s="441"/>
      <c r="X716" s="441"/>
      <c r="Y716" s="441"/>
      <c r="Z716" s="441"/>
      <c r="AA716" s="441"/>
      <c r="AB716" s="441"/>
      <c r="AC716" s="441"/>
      <c r="AD716" s="441"/>
    </row>
    <row r="717" spans="1:30" ht="12.75" customHeight="1" x14ac:dyDescent="0.2">
      <c r="A717" s="441"/>
      <c r="B717" s="441"/>
      <c r="C717" s="441"/>
      <c r="D717" s="441"/>
      <c r="E717" s="441"/>
      <c r="F717" s="441"/>
      <c r="G717" s="441"/>
      <c r="H717" s="441"/>
      <c r="I717" s="441"/>
      <c r="J717" s="441"/>
      <c r="K717" s="441"/>
      <c r="L717" s="441"/>
      <c r="M717" s="441"/>
      <c r="N717" s="441"/>
      <c r="O717" s="441"/>
      <c r="P717" s="441"/>
      <c r="Q717" s="441"/>
      <c r="R717" s="441"/>
      <c r="S717" s="441"/>
      <c r="T717" s="441"/>
      <c r="U717" s="441"/>
      <c r="V717" s="441"/>
      <c r="W717" s="441"/>
      <c r="X717" s="441"/>
      <c r="Y717" s="441"/>
      <c r="Z717" s="441"/>
      <c r="AA717" s="441"/>
      <c r="AB717" s="441"/>
      <c r="AC717" s="441"/>
      <c r="AD717" s="441"/>
    </row>
    <row r="718" spans="1:30" ht="12.75" customHeight="1" x14ac:dyDescent="0.2">
      <c r="A718" s="441"/>
      <c r="B718" s="441"/>
      <c r="C718" s="441"/>
      <c r="D718" s="441"/>
      <c r="E718" s="441"/>
      <c r="F718" s="441"/>
      <c r="G718" s="441"/>
      <c r="H718" s="441"/>
      <c r="I718" s="441"/>
      <c r="J718" s="441"/>
      <c r="K718" s="441"/>
      <c r="L718" s="441"/>
      <c r="M718" s="441"/>
      <c r="N718" s="441"/>
      <c r="O718" s="441"/>
      <c r="P718" s="441"/>
      <c r="Q718" s="441"/>
      <c r="R718" s="441"/>
      <c r="S718" s="441"/>
      <c r="T718" s="441"/>
      <c r="U718" s="441"/>
      <c r="V718" s="441"/>
      <c r="W718" s="441"/>
      <c r="X718" s="441"/>
      <c r="Y718" s="441"/>
      <c r="Z718" s="441"/>
      <c r="AA718" s="441"/>
      <c r="AB718" s="441"/>
      <c r="AC718" s="441"/>
      <c r="AD718" s="441"/>
    </row>
    <row r="719" spans="1:30" ht="12.75" customHeight="1" x14ac:dyDescent="0.2">
      <c r="A719" s="441"/>
      <c r="B719" s="441"/>
      <c r="C719" s="441"/>
      <c r="D719" s="441"/>
      <c r="E719" s="441"/>
      <c r="F719" s="441"/>
      <c r="G719" s="441"/>
      <c r="H719" s="441"/>
      <c r="I719" s="441"/>
      <c r="J719" s="441"/>
      <c r="K719" s="441"/>
      <c r="L719" s="441"/>
      <c r="M719" s="441"/>
      <c r="N719" s="441"/>
      <c r="O719" s="441"/>
      <c r="P719" s="441"/>
      <c r="Q719" s="441"/>
      <c r="R719" s="441"/>
      <c r="S719" s="441"/>
      <c r="T719" s="441"/>
      <c r="U719" s="441"/>
      <c r="V719" s="441"/>
      <c r="W719" s="441"/>
      <c r="X719" s="441"/>
      <c r="Y719" s="441"/>
      <c r="Z719" s="441"/>
      <c r="AA719" s="441"/>
      <c r="AB719" s="441"/>
      <c r="AC719" s="441"/>
      <c r="AD719" s="441"/>
    </row>
    <row r="720" spans="1:30" ht="12.75" customHeight="1" x14ac:dyDescent="0.2">
      <c r="A720" s="441"/>
      <c r="B720" s="441"/>
      <c r="C720" s="441"/>
      <c r="D720" s="441"/>
      <c r="E720" s="441"/>
      <c r="F720" s="441"/>
      <c r="G720" s="441"/>
      <c r="H720" s="441"/>
      <c r="I720" s="441"/>
      <c r="J720" s="441"/>
      <c r="K720" s="441"/>
      <c r="L720" s="441"/>
      <c r="M720" s="441"/>
      <c r="N720" s="441"/>
      <c r="O720" s="441"/>
      <c r="P720" s="441"/>
      <c r="Q720" s="441"/>
      <c r="R720" s="441"/>
      <c r="S720" s="441"/>
      <c r="T720" s="441"/>
      <c r="U720" s="441"/>
      <c r="V720" s="441"/>
      <c r="W720" s="441"/>
      <c r="X720" s="441"/>
      <c r="Y720" s="441"/>
      <c r="Z720" s="441"/>
      <c r="AA720" s="441"/>
      <c r="AB720" s="441"/>
      <c r="AC720" s="441"/>
      <c r="AD720" s="441"/>
    </row>
    <row r="721" spans="1:30" ht="12.75" customHeight="1" x14ac:dyDescent="0.2">
      <c r="A721" s="441"/>
      <c r="B721" s="441"/>
      <c r="C721" s="441"/>
      <c r="D721" s="441"/>
      <c r="E721" s="441"/>
      <c r="F721" s="441"/>
      <c r="G721" s="441"/>
      <c r="H721" s="441"/>
      <c r="I721" s="441"/>
      <c r="J721" s="441"/>
      <c r="K721" s="441"/>
      <c r="L721" s="441"/>
      <c r="M721" s="441"/>
      <c r="N721" s="441"/>
      <c r="O721" s="441"/>
      <c r="P721" s="441"/>
      <c r="Q721" s="441"/>
      <c r="R721" s="441"/>
      <c r="S721" s="441"/>
      <c r="T721" s="441"/>
      <c r="U721" s="441"/>
      <c r="V721" s="441"/>
      <c r="W721" s="441"/>
      <c r="X721" s="441"/>
      <c r="Y721" s="441"/>
      <c r="Z721" s="441"/>
      <c r="AA721" s="441"/>
      <c r="AB721" s="441"/>
      <c r="AC721" s="441"/>
      <c r="AD721" s="441"/>
    </row>
    <row r="722" spans="1:30" ht="12.75" customHeight="1" x14ac:dyDescent="0.2">
      <c r="A722" s="441"/>
      <c r="B722" s="441"/>
      <c r="C722" s="441"/>
      <c r="D722" s="441"/>
      <c r="E722" s="441"/>
      <c r="F722" s="441"/>
      <c r="G722" s="441"/>
      <c r="H722" s="441"/>
      <c r="I722" s="441"/>
      <c r="J722" s="441"/>
      <c r="K722" s="441"/>
      <c r="L722" s="441"/>
      <c r="M722" s="441"/>
      <c r="N722" s="441"/>
      <c r="O722" s="441"/>
      <c r="P722" s="441"/>
      <c r="Q722" s="441"/>
      <c r="R722" s="441"/>
      <c r="S722" s="441"/>
      <c r="T722" s="441"/>
      <c r="U722" s="441"/>
      <c r="V722" s="441"/>
      <c r="W722" s="441"/>
      <c r="X722" s="441"/>
      <c r="Y722" s="441"/>
      <c r="Z722" s="441"/>
      <c r="AA722" s="441"/>
      <c r="AB722" s="441"/>
      <c r="AC722" s="441"/>
      <c r="AD722" s="441"/>
    </row>
    <row r="723" spans="1:30" ht="12.75" customHeight="1" x14ac:dyDescent="0.2">
      <c r="A723" s="441"/>
      <c r="B723" s="441"/>
      <c r="C723" s="441"/>
      <c r="D723" s="441"/>
      <c r="E723" s="441"/>
      <c r="F723" s="441"/>
      <c r="G723" s="441"/>
      <c r="H723" s="441"/>
      <c r="I723" s="441"/>
      <c r="J723" s="441"/>
      <c r="K723" s="441"/>
      <c r="L723" s="441"/>
      <c r="M723" s="441"/>
      <c r="N723" s="441"/>
      <c r="O723" s="441"/>
      <c r="P723" s="441"/>
      <c r="Q723" s="441"/>
      <c r="R723" s="441"/>
      <c r="S723" s="441"/>
      <c r="T723" s="441"/>
      <c r="U723" s="441"/>
      <c r="V723" s="441"/>
      <c r="W723" s="441"/>
      <c r="X723" s="441"/>
      <c r="Y723" s="441"/>
      <c r="Z723" s="441"/>
      <c r="AA723" s="441"/>
      <c r="AB723" s="441"/>
      <c r="AC723" s="441"/>
      <c r="AD723" s="441"/>
    </row>
    <row r="724" spans="1:30" ht="12.75" customHeight="1" x14ac:dyDescent="0.2">
      <c r="A724" s="441"/>
      <c r="B724" s="441"/>
      <c r="C724" s="441"/>
      <c r="D724" s="441"/>
      <c r="E724" s="441"/>
      <c r="F724" s="441"/>
      <c r="G724" s="441"/>
      <c r="H724" s="441"/>
      <c r="I724" s="441"/>
      <c r="J724" s="441"/>
      <c r="K724" s="441"/>
      <c r="L724" s="441"/>
      <c r="M724" s="441"/>
      <c r="N724" s="441"/>
      <c r="O724" s="441"/>
      <c r="P724" s="441"/>
      <c r="Q724" s="441"/>
      <c r="R724" s="441"/>
      <c r="S724" s="441"/>
      <c r="T724" s="441"/>
      <c r="U724" s="441"/>
      <c r="V724" s="441"/>
      <c r="W724" s="441"/>
      <c r="X724" s="441"/>
      <c r="Y724" s="441"/>
      <c r="Z724" s="441"/>
      <c r="AA724" s="441"/>
      <c r="AB724" s="441"/>
      <c r="AC724" s="441"/>
      <c r="AD724" s="441"/>
    </row>
    <row r="725" spans="1:30" ht="12.75" customHeight="1" x14ac:dyDescent="0.2">
      <c r="A725" s="441"/>
      <c r="B725" s="441"/>
      <c r="C725" s="441"/>
      <c r="D725" s="441"/>
      <c r="E725" s="441"/>
      <c r="F725" s="441"/>
      <c r="G725" s="441"/>
      <c r="H725" s="441"/>
      <c r="I725" s="441"/>
      <c r="J725" s="441"/>
      <c r="K725" s="441"/>
      <c r="L725" s="441"/>
      <c r="M725" s="441"/>
      <c r="N725" s="441"/>
      <c r="O725" s="441"/>
      <c r="P725" s="441"/>
      <c r="Q725" s="441"/>
      <c r="R725" s="441"/>
      <c r="S725" s="441"/>
      <c r="T725" s="441"/>
      <c r="U725" s="441"/>
      <c r="V725" s="441"/>
      <c r="W725" s="441"/>
      <c r="X725" s="441"/>
      <c r="Y725" s="441"/>
      <c r="Z725" s="441"/>
      <c r="AA725" s="441"/>
      <c r="AB725" s="441"/>
      <c r="AC725" s="441"/>
      <c r="AD725" s="441"/>
    </row>
    <row r="726" spans="1:30" ht="12.75" customHeight="1" x14ac:dyDescent="0.2">
      <c r="A726" s="441"/>
      <c r="B726" s="441"/>
      <c r="C726" s="441"/>
      <c r="D726" s="441"/>
      <c r="E726" s="441"/>
      <c r="F726" s="441"/>
      <c r="G726" s="441"/>
      <c r="H726" s="441"/>
      <c r="I726" s="441"/>
      <c r="J726" s="441"/>
      <c r="K726" s="441"/>
      <c r="L726" s="441"/>
      <c r="M726" s="441"/>
      <c r="N726" s="441"/>
      <c r="O726" s="441"/>
      <c r="P726" s="441"/>
      <c r="Q726" s="441"/>
      <c r="R726" s="441"/>
      <c r="S726" s="441"/>
      <c r="T726" s="441"/>
      <c r="U726" s="441"/>
      <c r="V726" s="441"/>
      <c r="W726" s="441"/>
      <c r="X726" s="441"/>
      <c r="Y726" s="441"/>
      <c r="Z726" s="441"/>
      <c r="AA726" s="441"/>
      <c r="AB726" s="441"/>
      <c r="AC726" s="441"/>
      <c r="AD726" s="441"/>
    </row>
    <row r="727" spans="1:30" ht="12.75" customHeight="1" x14ac:dyDescent="0.2">
      <c r="A727" s="441"/>
      <c r="B727" s="441"/>
      <c r="C727" s="441"/>
      <c r="D727" s="441"/>
      <c r="E727" s="441"/>
      <c r="F727" s="441"/>
      <c r="G727" s="441"/>
      <c r="H727" s="441"/>
      <c r="I727" s="441"/>
      <c r="J727" s="441"/>
      <c r="K727" s="441"/>
      <c r="L727" s="441"/>
      <c r="M727" s="441"/>
      <c r="N727" s="441"/>
      <c r="O727" s="441"/>
      <c r="P727" s="441"/>
      <c r="Q727" s="441"/>
      <c r="R727" s="441"/>
      <c r="S727" s="441"/>
      <c r="T727" s="441"/>
      <c r="U727" s="441"/>
      <c r="V727" s="441"/>
      <c r="W727" s="441"/>
      <c r="X727" s="441"/>
      <c r="Y727" s="441"/>
      <c r="Z727" s="441"/>
      <c r="AA727" s="441"/>
      <c r="AB727" s="441"/>
      <c r="AC727" s="441"/>
      <c r="AD727" s="441"/>
    </row>
    <row r="728" spans="1:30" ht="12.75" customHeight="1" x14ac:dyDescent="0.2">
      <c r="A728" s="441"/>
      <c r="B728" s="441"/>
      <c r="C728" s="441"/>
      <c r="D728" s="441"/>
      <c r="E728" s="441"/>
      <c r="F728" s="441"/>
      <c r="G728" s="441"/>
      <c r="H728" s="441"/>
      <c r="I728" s="441"/>
      <c r="J728" s="441"/>
      <c r="K728" s="441"/>
      <c r="L728" s="441"/>
      <c r="M728" s="441"/>
      <c r="N728" s="441"/>
      <c r="O728" s="441"/>
      <c r="P728" s="441"/>
      <c r="Q728" s="441"/>
      <c r="R728" s="441"/>
      <c r="S728" s="441"/>
      <c r="T728" s="441"/>
      <c r="U728" s="441"/>
      <c r="V728" s="441"/>
      <c r="W728" s="441"/>
      <c r="X728" s="441"/>
      <c r="Y728" s="441"/>
      <c r="Z728" s="441"/>
      <c r="AA728" s="441"/>
      <c r="AB728" s="441"/>
      <c r="AC728" s="441"/>
      <c r="AD728" s="441"/>
    </row>
    <row r="729" spans="1:30" ht="12.75" customHeight="1" x14ac:dyDescent="0.2">
      <c r="A729" s="441"/>
      <c r="B729" s="441"/>
      <c r="C729" s="441"/>
      <c r="D729" s="441"/>
      <c r="E729" s="441"/>
      <c r="F729" s="441"/>
      <c r="G729" s="441"/>
      <c r="H729" s="441"/>
      <c r="I729" s="441"/>
      <c r="J729" s="441"/>
      <c r="K729" s="441"/>
      <c r="L729" s="441"/>
      <c r="M729" s="441"/>
      <c r="N729" s="441"/>
      <c r="O729" s="441"/>
      <c r="P729" s="441"/>
      <c r="Q729" s="441"/>
      <c r="R729" s="441"/>
      <c r="S729" s="441"/>
      <c r="T729" s="441"/>
      <c r="U729" s="441"/>
      <c r="V729" s="441"/>
      <c r="W729" s="441"/>
      <c r="X729" s="441"/>
      <c r="Y729" s="441"/>
      <c r="Z729" s="441"/>
      <c r="AA729" s="441"/>
      <c r="AB729" s="441"/>
      <c r="AC729" s="441"/>
      <c r="AD729" s="441"/>
    </row>
    <row r="730" spans="1:30" ht="12.75" customHeight="1" x14ac:dyDescent="0.2">
      <c r="A730" s="441"/>
      <c r="B730" s="441"/>
      <c r="C730" s="441"/>
      <c r="D730" s="441"/>
      <c r="E730" s="441"/>
      <c r="F730" s="441"/>
      <c r="G730" s="441"/>
      <c r="H730" s="441"/>
      <c r="I730" s="441"/>
      <c r="J730" s="441"/>
      <c r="K730" s="441"/>
      <c r="L730" s="441"/>
      <c r="M730" s="441"/>
      <c r="N730" s="441"/>
      <c r="O730" s="441"/>
      <c r="P730" s="441"/>
      <c r="Q730" s="441"/>
      <c r="R730" s="441"/>
      <c r="S730" s="441"/>
      <c r="T730" s="441"/>
      <c r="U730" s="441"/>
      <c r="V730" s="441"/>
      <c r="W730" s="441"/>
      <c r="X730" s="441"/>
      <c r="Y730" s="441"/>
      <c r="Z730" s="441"/>
      <c r="AA730" s="441"/>
      <c r="AB730" s="441"/>
      <c r="AC730" s="441"/>
      <c r="AD730" s="441"/>
    </row>
    <row r="731" spans="1:30" ht="12.75" customHeight="1" x14ac:dyDescent="0.2">
      <c r="A731" s="441"/>
      <c r="B731" s="441"/>
      <c r="C731" s="441"/>
      <c r="D731" s="441"/>
      <c r="E731" s="441"/>
      <c r="F731" s="441"/>
      <c r="G731" s="441"/>
      <c r="H731" s="441"/>
      <c r="I731" s="441"/>
      <c r="J731" s="441"/>
      <c r="K731" s="441"/>
      <c r="L731" s="441"/>
      <c r="M731" s="441"/>
      <c r="N731" s="441"/>
      <c r="O731" s="441"/>
      <c r="P731" s="441"/>
      <c r="Q731" s="441"/>
      <c r="R731" s="441"/>
      <c r="S731" s="441"/>
      <c r="T731" s="441"/>
      <c r="U731" s="441"/>
      <c r="V731" s="441"/>
      <c r="W731" s="441"/>
      <c r="X731" s="441"/>
      <c r="Y731" s="441"/>
      <c r="Z731" s="441"/>
      <c r="AA731" s="441"/>
      <c r="AB731" s="441"/>
      <c r="AC731" s="441"/>
      <c r="AD731" s="441"/>
    </row>
    <row r="732" spans="1:30" ht="12.75" customHeight="1" x14ac:dyDescent="0.2">
      <c r="A732" s="441"/>
      <c r="B732" s="441"/>
      <c r="C732" s="441"/>
      <c r="D732" s="441"/>
      <c r="E732" s="441"/>
      <c r="F732" s="441"/>
      <c r="G732" s="441"/>
      <c r="H732" s="441"/>
      <c r="I732" s="441"/>
      <c r="J732" s="441"/>
      <c r="K732" s="441"/>
      <c r="L732" s="441"/>
      <c r="M732" s="441"/>
      <c r="N732" s="441"/>
      <c r="O732" s="441"/>
      <c r="P732" s="441"/>
      <c r="Q732" s="441"/>
      <c r="R732" s="441"/>
      <c r="S732" s="441"/>
      <c r="T732" s="441"/>
      <c r="U732" s="441"/>
      <c r="V732" s="441"/>
      <c r="W732" s="441"/>
      <c r="X732" s="441"/>
      <c r="Y732" s="441"/>
      <c r="Z732" s="441"/>
      <c r="AA732" s="441"/>
      <c r="AB732" s="441"/>
      <c r="AC732" s="441"/>
      <c r="AD732" s="441"/>
    </row>
    <row r="733" spans="1:30" ht="12.75" customHeight="1" x14ac:dyDescent="0.2">
      <c r="A733" s="441"/>
      <c r="B733" s="441"/>
      <c r="C733" s="441"/>
      <c r="D733" s="441"/>
      <c r="E733" s="441"/>
      <c r="F733" s="441"/>
      <c r="G733" s="441"/>
      <c r="H733" s="441"/>
      <c r="I733" s="441"/>
      <c r="J733" s="441"/>
      <c r="K733" s="441"/>
      <c r="L733" s="441"/>
      <c r="M733" s="441"/>
      <c r="N733" s="441"/>
      <c r="O733" s="441"/>
      <c r="P733" s="441"/>
      <c r="Q733" s="441"/>
      <c r="R733" s="441"/>
      <c r="S733" s="441"/>
      <c r="T733" s="441"/>
      <c r="U733" s="441"/>
      <c r="V733" s="441"/>
      <c r="W733" s="441"/>
      <c r="X733" s="441"/>
      <c r="Y733" s="441"/>
      <c r="Z733" s="441"/>
      <c r="AA733" s="441"/>
      <c r="AB733" s="441"/>
      <c r="AC733" s="441"/>
      <c r="AD733" s="441"/>
    </row>
    <row r="734" spans="1:30" ht="12.75" customHeight="1" x14ac:dyDescent="0.2">
      <c r="A734" s="441"/>
      <c r="B734" s="441"/>
      <c r="C734" s="441"/>
      <c r="D734" s="441"/>
      <c r="E734" s="441"/>
      <c r="F734" s="441"/>
      <c r="G734" s="441"/>
      <c r="H734" s="441"/>
      <c r="I734" s="441"/>
      <c r="J734" s="441"/>
      <c r="K734" s="441"/>
      <c r="L734" s="441"/>
      <c r="M734" s="441"/>
      <c r="N734" s="441"/>
      <c r="O734" s="441"/>
      <c r="P734" s="441"/>
      <c r="Q734" s="441"/>
      <c r="R734" s="441"/>
      <c r="S734" s="441"/>
      <c r="T734" s="441"/>
      <c r="U734" s="441"/>
      <c r="V734" s="441"/>
      <c r="W734" s="441"/>
      <c r="X734" s="441"/>
      <c r="Y734" s="441"/>
      <c r="Z734" s="441"/>
      <c r="AA734" s="441"/>
      <c r="AB734" s="441"/>
      <c r="AC734" s="441"/>
      <c r="AD734" s="441"/>
    </row>
    <row r="735" spans="1:30" ht="12.75" customHeight="1" x14ac:dyDescent="0.2">
      <c r="A735" s="441"/>
      <c r="B735" s="441"/>
      <c r="C735" s="441"/>
      <c r="D735" s="441"/>
      <c r="E735" s="441"/>
      <c r="F735" s="441"/>
      <c r="G735" s="441"/>
      <c r="H735" s="441"/>
      <c r="I735" s="441"/>
      <c r="J735" s="441"/>
      <c r="K735" s="441"/>
      <c r="L735" s="441"/>
      <c r="M735" s="441"/>
      <c r="N735" s="441"/>
      <c r="O735" s="441"/>
      <c r="P735" s="441"/>
      <c r="Q735" s="441"/>
      <c r="R735" s="441"/>
      <c r="S735" s="441"/>
      <c r="T735" s="441"/>
      <c r="U735" s="441"/>
      <c r="V735" s="441"/>
      <c r="W735" s="441"/>
      <c r="X735" s="441"/>
      <c r="Y735" s="441"/>
      <c r="Z735" s="441"/>
      <c r="AA735" s="441"/>
      <c r="AB735" s="441"/>
      <c r="AC735" s="441"/>
      <c r="AD735" s="441"/>
    </row>
    <row r="736" spans="1:30" ht="12.75" customHeight="1" x14ac:dyDescent="0.2">
      <c r="A736" s="441"/>
      <c r="B736" s="441"/>
      <c r="C736" s="441"/>
      <c r="D736" s="441"/>
      <c r="E736" s="441"/>
      <c r="F736" s="441"/>
      <c r="G736" s="441"/>
      <c r="H736" s="441"/>
      <c r="I736" s="441"/>
      <c r="J736" s="441"/>
      <c r="K736" s="441"/>
      <c r="L736" s="441"/>
      <c r="M736" s="441"/>
      <c r="N736" s="441"/>
      <c r="O736" s="441"/>
      <c r="P736" s="441"/>
      <c r="Q736" s="441"/>
      <c r="R736" s="441"/>
      <c r="S736" s="441"/>
      <c r="T736" s="441"/>
      <c r="U736" s="441"/>
      <c r="V736" s="441"/>
      <c r="W736" s="441"/>
      <c r="X736" s="441"/>
      <c r="Y736" s="441"/>
      <c r="Z736" s="441"/>
      <c r="AA736" s="441"/>
      <c r="AB736" s="441"/>
      <c r="AC736" s="441"/>
      <c r="AD736" s="441"/>
    </row>
    <row r="737" spans="1:30" ht="12.75" customHeight="1" x14ac:dyDescent="0.2">
      <c r="A737" s="441"/>
      <c r="B737" s="441"/>
      <c r="C737" s="441"/>
      <c r="D737" s="441"/>
      <c r="E737" s="441"/>
      <c r="F737" s="441"/>
      <c r="G737" s="441"/>
      <c r="H737" s="441"/>
      <c r="I737" s="441"/>
      <c r="J737" s="441"/>
      <c r="K737" s="441"/>
      <c r="L737" s="441"/>
      <c r="M737" s="441"/>
      <c r="N737" s="441"/>
      <c r="O737" s="441"/>
      <c r="P737" s="441"/>
      <c r="Q737" s="441"/>
      <c r="R737" s="441"/>
      <c r="S737" s="441"/>
      <c r="T737" s="441"/>
      <c r="U737" s="441"/>
      <c r="V737" s="441"/>
      <c r="W737" s="441"/>
      <c r="X737" s="441"/>
      <c r="Y737" s="441"/>
      <c r="Z737" s="441"/>
      <c r="AA737" s="441"/>
      <c r="AB737" s="441"/>
      <c r="AC737" s="441"/>
      <c r="AD737" s="441"/>
    </row>
    <row r="738" spans="1:30" ht="12.75" customHeight="1" x14ac:dyDescent="0.2">
      <c r="A738" s="441"/>
      <c r="B738" s="441"/>
      <c r="C738" s="441"/>
      <c r="D738" s="441"/>
      <c r="E738" s="441"/>
      <c r="F738" s="441"/>
      <c r="G738" s="441"/>
      <c r="H738" s="441"/>
      <c r="I738" s="441"/>
      <c r="J738" s="441"/>
      <c r="K738" s="441"/>
      <c r="L738" s="441"/>
      <c r="M738" s="441"/>
      <c r="N738" s="441"/>
      <c r="O738" s="441"/>
      <c r="P738" s="441"/>
      <c r="Q738" s="441"/>
      <c r="R738" s="441"/>
      <c r="S738" s="441"/>
      <c r="T738" s="441"/>
      <c r="U738" s="441"/>
      <c r="V738" s="441"/>
      <c r="W738" s="441"/>
      <c r="X738" s="441"/>
      <c r="Y738" s="441"/>
      <c r="Z738" s="441"/>
      <c r="AA738" s="441"/>
      <c r="AB738" s="441"/>
      <c r="AC738" s="441"/>
      <c r="AD738" s="441"/>
    </row>
    <row r="739" spans="1:30" ht="12.75" customHeight="1" x14ac:dyDescent="0.2">
      <c r="A739" s="441"/>
      <c r="B739" s="441"/>
      <c r="C739" s="441"/>
      <c r="D739" s="441"/>
      <c r="E739" s="441"/>
      <c r="F739" s="441"/>
      <c r="G739" s="441"/>
      <c r="H739" s="441"/>
      <c r="I739" s="441"/>
      <c r="J739" s="441"/>
      <c r="K739" s="441"/>
      <c r="L739" s="441"/>
      <c r="M739" s="441"/>
      <c r="N739" s="441"/>
      <c r="O739" s="441"/>
      <c r="P739" s="441"/>
      <c r="Q739" s="441"/>
      <c r="R739" s="441"/>
      <c r="S739" s="441"/>
      <c r="T739" s="441"/>
      <c r="U739" s="441"/>
      <c r="V739" s="441"/>
      <c r="W739" s="441"/>
      <c r="X739" s="441"/>
      <c r="Y739" s="441"/>
      <c r="Z739" s="441"/>
      <c r="AA739" s="441"/>
      <c r="AB739" s="441"/>
      <c r="AC739" s="441"/>
      <c r="AD739" s="441"/>
    </row>
    <row r="740" spans="1:30" ht="12.75" customHeight="1" x14ac:dyDescent="0.2">
      <c r="A740" s="441"/>
      <c r="B740" s="441"/>
      <c r="C740" s="441"/>
      <c r="D740" s="441"/>
      <c r="E740" s="441"/>
      <c r="F740" s="441"/>
      <c r="G740" s="441"/>
      <c r="H740" s="441"/>
      <c r="I740" s="441"/>
      <c r="J740" s="441"/>
      <c r="K740" s="441"/>
      <c r="L740" s="441"/>
      <c r="M740" s="441"/>
      <c r="N740" s="441"/>
      <c r="O740" s="441"/>
      <c r="P740" s="441"/>
      <c r="Q740" s="441"/>
      <c r="R740" s="441"/>
      <c r="S740" s="441"/>
      <c r="T740" s="441"/>
      <c r="U740" s="441"/>
      <c r="V740" s="441"/>
      <c r="W740" s="441"/>
      <c r="X740" s="441"/>
      <c r="Y740" s="441"/>
      <c r="Z740" s="441"/>
      <c r="AA740" s="441"/>
      <c r="AB740" s="441"/>
      <c r="AC740" s="441"/>
      <c r="AD740" s="441"/>
    </row>
    <row r="741" spans="1:30" ht="12.75" customHeight="1" x14ac:dyDescent="0.2">
      <c r="A741" s="441"/>
      <c r="B741" s="441"/>
      <c r="C741" s="441"/>
      <c r="D741" s="441"/>
      <c r="E741" s="441"/>
      <c r="F741" s="441"/>
      <c r="G741" s="441"/>
      <c r="H741" s="441"/>
      <c r="I741" s="441"/>
      <c r="J741" s="441"/>
      <c r="K741" s="441"/>
      <c r="L741" s="441"/>
      <c r="M741" s="441"/>
      <c r="N741" s="441"/>
      <c r="O741" s="441"/>
      <c r="P741" s="441"/>
      <c r="Q741" s="441"/>
      <c r="R741" s="441"/>
      <c r="S741" s="441"/>
      <c r="T741" s="441"/>
      <c r="U741" s="441"/>
      <c r="V741" s="441"/>
      <c r="W741" s="441"/>
      <c r="X741" s="441"/>
      <c r="Y741" s="441"/>
      <c r="Z741" s="441"/>
      <c r="AA741" s="441"/>
      <c r="AB741" s="441"/>
      <c r="AC741" s="441"/>
      <c r="AD741" s="441"/>
    </row>
    <row r="742" spans="1:30" ht="12.75" customHeight="1" x14ac:dyDescent="0.2">
      <c r="A742" s="441"/>
      <c r="B742" s="441"/>
      <c r="C742" s="441"/>
      <c r="D742" s="441"/>
      <c r="E742" s="441"/>
      <c r="F742" s="441"/>
      <c r="G742" s="441"/>
      <c r="H742" s="441"/>
      <c r="I742" s="441"/>
      <c r="J742" s="441"/>
      <c r="K742" s="441"/>
      <c r="L742" s="441"/>
      <c r="M742" s="441"/>
      <c r="N742" s="441"/>
      <c r="O742" s="441"/>
      <c r="P742" s="441"/>
      <c r="Q742" s="441"/>
      <c r="R742" s="441"/>
      <c r="S742" s="441"/>
      <c r="T742" s="441"/>
      <c r="U742" s="441"/>
      <c r="V742" s="441"/>
      <c r="W742" s="441"/>
      <c r="X742" s="441"/>
      <c r="Y742" s="441"/>
      <c r="Z742" s="441"/>
      <c r="AA742" s="441"/>
      <c r="AB742" s="441"/>
      <c r="AC742" s="441"/>
      <c r="AD742" s="441"/>
    </row>
    <row r="743" spans="1:30" ht="12.75" customHeight="1" x14ac:dyDescent="0.2">
      <c r="A743" s="441"/>
      <c r="B743" s="441"/>
      <c r="C743" s="441"/>
      <c r="D743" s="441"/>
      <c r="E743" s="441"/>
      <c r="F743" s="441"/>
      <c r="G743" s="441"/>
      <c r="H743" s="441"/>
      <c r="I743" s="441"/>
      <c r="J743" s="441"/>
      <c r="K743" s="441"/>
      <c r="L743" s="441"/>
      <c r="M743" s="441"/>
      <c r="N743" s="441"/>
      <c r="O743" s="441"/>
      <c r="P743" s="441"/>
      <c r="Q743" s="441"/>
      <c r="R743" s="441"/>
      <c r="S743" s="441"/>
      <c r="T743" s="441"/>
      <c r="U743" s="441"/>
      <c r="V743" s="441"/>
      <c r="W743" s="441"/>
      <c r="X743" s="441"/>
      <c r="Y743" s="441"/>
      <c r="Z743" s="441"/>
      <c r="AA743" s="441"/>
      <c r="AB743" s="441"/>
      <c r="AC743" s="441"/>
      <c r="AD743" s="441"/>
    </row>
    <row r="744" spans="1:30" ht="12.75" customHeight="1" x14ac:dyDescent="0.2">
      <c r="A744" s="441"/>
      <c r="B744" s="441"/>
      <c r="C744" s="441"/>
      <c r="D744" s="441"/>
      <c r="E744" s="441"/>
      <c r="F744" s="441"/>
      <c r="G744" s="441"/>
      <c r="H744" s="441"/>
      <c r="I744" s="441"/>
      <c r="J744" s="441"/>
      <c r="K744" s="441"/>
      <c r="L744" s="441"/>
      <c r="M744" s="441"/>
      <c r="N744" s="441"/>
      <c r="O744" s="441"/>
      <c r="P744" s="441"/>
      <c r="Q744" s="441"/>
      <c r="R744" s="441"/>
      <c r="S744" s="441"/>
      <c r="T744" s="441"/>
      <c r="U744" s="441"/>
      <c r="V744" s="441"/>
      <c r="W744" s="441"/>
      <c r="X744" s="441"/>
      <c r="Y744" s="441"/>
      <c r="Z744" s="441"/>
      <c r="AA744" s="441"/>
      <c r="AB744" s="441"/>
      <c r="AC744" s="441"/>
      <c r="AD744" s="441"/>
    </row>
    <row r="745" spans="1:30" ht="12.75" customHeight="1" x14ac:dyDescent="0.2">
      <c r="A745" s="441"/>
      <c r="B745" s="441"/>
      <c r="C745" s="441"/>
      <c r="D745" s="441"/>
      <c r="E745" s="441"/>
      <c r="F745" s="441"/>
      <c r="G745" s="441"/>
      <c r="H745" s="441"/>
      <c r="I745" s="441"/>
      <c r="J745" s="441"/>
      <c r="K745" s="441"/>
      <c r="L745" s="441"/>
      <c r="M745" s="441"/>
      <c r="N745" s="441"/>
      <c r="O745" s="441"/>
      <c r="P745" s="441"/>
      <c r="Q745" s="441"/>
      <c r="R745" s="441"/>
      <c r="S745" s="441"/>
      <c r="T745" s="441"/>
      <c r="U745" s="441"/>
      <c r="V745" s="441"/>
      <c r="W745" s="441"/>
      <c r="X745" s="441"/>
      <c r="Y745" s="441"/>
      <c r="Z745" s="441"/>
      <c r="AA745" s="441"/>
      <c r="AB745" s="441"/>
      <c r="AC745" s="441"/>
      <c r="AD745" s="441"/>
    </row>
    <row r="746" spans="1:30" ht="12.75" customHeight="1" x14ac:dyDescent="0.2">
      <c r="A746" s="441"/>
      <c r="B746" s="441"/>
      <c r="C746" s="441"/>
      <c r="D746" s="441"/>
      <c r="E746" s="441"/>
      <c r="F746" s="441"/>
      <c r="G746" s="441"/>
      <c r="H746" s="441"/>
      <c r="I746" s="441"/>
      <c r="J746" s="441"/>
      <c r="K746" s="441"/>
      <c r="L746" s="441"/>
      <c r="M746" s="441"/>
      <c r="N746" s="441"/>
      <c r="O746" s="441"/>
      <c r="P746" s="441"/>
      <c r="Q746" s="441"/>
      <c r="R746" s="441"/>
      <c r="S746" s="441"/>
      <c r="T746" s="441"/>
      <c r="U746" s="441"/>
      <c r="V746" s="441"/>
      <c r="W746" s="441"/>
      <c r="X746" s="441"/>
      <c r="Y746" s="441"/>
      <c r="Z746" s="441"/>
      <c r="AA746" s="441"/>
      <c r="AB746" s="441"/>
      <c r="AC746" s="441"/>
      <c r="AD746" s="441"/>
    </row>
    <row r="747" spans="1:30" ht="12.75" customHeight="1" x14ac:dyDescent="0.2">
      <c r="A747" s="441"/>
      <c r="B747" s="441"/>
      <c r="C747" s="441"/>
      <c r="D747" s="441"/>
      <c r="E747" s="441"/>
      <c r="F747" s="441"/>
      <c r="G747" s="441"/>
      <c r="H747" s="441"/>
      <c r="I747" s="441"/>
      <c r="J747" s="441"/>
      <c r="K747" s="441"/>
      <c r="L747" s="441"/>
      <c r="M747" s="441"/>
      <c r="N747" s="441"/>
      <c r="O747" s="441"/>
      <c r="P747" s="441"/>
      <c r="Q747" s="441"/>
      <c r="R747" s="441"/>
      <c r="S747" s="441"/>
      <c r="T747" s="441"/>
      <c r="U747" s="441"/>
      <c r="V747" s="441"/>
      <c r="W747" s="441"/>
      <c r="X747" s="441"/>
      <c r="Y747" s="441"/>
      <c r="Z747" s="441"/>
      <c r="AA747" s="441"/>
      <c r="AB747" s="441"/>
      <c r="AC747" s="441"/>
      <c r="AD747" s="441"/>
    </row>
    <row r="748" spans="1:30" ht="12.75" customHeight="1" x14ac:dyDescent="0.2">
      <c r="A748" s="441"/>
      <c r="B748" s="441"/>
      <c r="C748" s="441"/>
      <c r="D748" s="441"/>
      <c r="E748" s="441"/>
      <c r="F748" s="441"/>
      <c r="G748" s="441"/>
      <c r="H748" s="441"/>
      <c r="I748" s="441"/>
      <c r="J748" s="441"/>
      <c r="K748" s="441"/>
      <c r="L748" s="441"/>
      <c r="M748" s="441"/>
      <c r="N748" s="441"/>
      <c r="O748" s="441"/>
      <c r="P748" s="441"/>
      <c r="Q748" s="441"/>
      <c r="R748" s="441"/>
      <c r="S748" s="441"/>
      <c r="T748" s="441"/>
      <c r="U748" s="441"/>
      <c r="V748" s="441"/>
      <c r="W748" s="441"/>
      <c r="X748" s="441"/>
      <c r="Y748" s="441"/>
      <c r="Z748" s="441"/>
      <c r="AA748" s="441"/>
      <c r="AB748" s="441"/>
      <c r="AC748" s="441"/>
      <c r="AD748" s="441"/>
    </row>
    <row r="749" spans="1:30" ht="12.75" customHeight="1" x14ac:dyDescent="0.2">
      <c r="A749" s="441"/>
      <c r="B749" s="441"/>
      <c r="C749" s="441"/>
      <c r="D749" s="441"/>
      <c r="E749" s="441"/>
      <c r="F749" s="441"/>
      <c r="G749" s="441"/>
      <c r="H749" s="441"/>
      <c r="I749" s="441"/>
      <c r="J749" s="441"/>
      <c r="K749" s="441"/>
      <c r="L749" s="441"/>
      <c r="M749" s="441"/>
      <c r="N749" s="441"/>
      <c r="O749" s="441"/>
      <c r="P749" s="441"/>
      <c r="Q749" s="441"/>
      <c r="R749" s="441"/>
      <c r="S749" s="441"/>
      <c r="T749" s="441"/>
      <c r="U749" s="441"/>
      <c r="V749" s="441"/>
      <c r="W749" s="441"/>
      <c r="X749" s="441"/>
      <c r="Y749" s="441"/>
      <c r="Z749" s="441"/>
      <c r="AA749" s="441"/>
      <c r="AB749" s="441"/>
      <c r="AC749" s="441"/>
      <c r="AD749" s="441"/>
    </row>
    <row r="750" spans="1:30" ht="12.75" customHeight="1" x14ac:dyDescent="0.2">
      <c r="A750" s="441"/>
      <c r="B750" s="441"/>
      <c r="C750" s="441"/>
      <c r="D750" s="441"/>
      <c r="E750" s="441"/>
      <c r="F750" s="441"/>
      <c r="G750" s="441"/>
      <c r="H750" s="441"/>
      <c r="I750" s="441"/>
      <c r="J750" s="441"/>
      <c r="K750" s="441"/>
      <c r="L750" s="441"/>
      <c r="M750" s="441"/>
      <c r="N750" s="441"/>
      <c r="O750" s="441"/>
      <c r="P750" s="441"/>
      <c r="Q750" s="441"/>
      <c r="R750" s="441"/>
      <c r="S750" s="441"/>
      <c r="T750" s="441"/>
      <c r="U750" s="441"/>
      <c r="V750" s="441"/>
      <c r="W750" s="441"/>
      <c r="X750" s="441"/>
      <c r="Y750" s="441"/>
      <c r="Z750" s="441"/>
      <c r="AA750" s="441"/>
      <c r="AB750" s="441"/>
      <c r="AC750" s="441"/>
      <c r="AD750" s="441"/>
    </row>
    <row r="751" spans="1:30" ht="12.75" customHeight="1" x14ac:dyDescent="0.2">
      <c r="A751" s="441"/>
      <c r="B751" s="441"/>
      <c r="C751" s="441"/>
      <c r="D751" s="441"/>
      <c r="E751" s="441"/>
      <c r="F751" s="441"/>
      <c r="G751" s="441"/>
      <c r="H751" s="441"/>
      <c r="I751" s="441"/>
      <c r="J751" s="441"/>
      <c r="K751" s="441"/>
      <c r="L751" s="441"/>
      <c r="M751" s="441"/>
      <c r="N751" s="441"/>
      <c r="O751" s="441"/>
      <c r="P751" s="441"/>
      <c r="Q751" s="441"/>
      <c r="R751" s="441"/>
      <c r="S751" s="441"/>
      <c r="T751" s="441"/>
      <c r="U751" s="441"/>
      <c r="V751" s="441"/>
      <c r="W751" s="441"/>
      <c r="X751" s="441"/>
      <c r="Y751" s="441"/>
      <c r="Z751" s="441"/>
      <c r="AA751" s="441"/>
      <c r="AB751" s="441"/>
      <c r="AC751" s="441"/>
      <c r="AD751" s="441"/>
    </row>
    <row r="752" spans="1:30" ht="12.75" customHeight="1" x14ac:dyDescent="0.2">
      <c r="A752" s="441"/>
      <c r="B752" s="441"/>
      <c r="C752" s="441"/>
      <c r="D752" s="441"/>
      <c r="E752" s="441"/>
      <c r="F752" s="441"/>
      <c r="G752" s="441"/>
      <c r="H752" s="441"/>
      <c r="I752" s="441"/>
      <c r="J752" s="441"/>
      <c r="K752" s="441"/>
      <c r="L752" s="441"/>
      <c r="M752" s="441"/>
      <c r="N752" s="441"/>
      <c r="O752" s="441"/>
      <c r="P752" s="441"/>
      <c r="Q752" s="441"/>
      <c r="R752" s="441"/>
      <c r="S752" s="441"/>
      <c r="T752" s="441"/>
      <c r="U752" s="441"/>
      <c r="V752" s="441"/>
      <c r="W752" s="441"/>
      <c r="X752" s="441"/>
      <c r="Y752" s="441"/>
      <c r="Z752" s="441"/>
      <c r="AA752" s="441"/>
      <c r="AB752" s="441"/>
      <c r="AC752" s="441"/>
      <c r="AD752" s="441"/>
    </row>
    <row r="753" spans="1:30" ht="12.75" customHeight="1" x14ac:dyDescent="0.2">
      <c r="A753" s="441"/>
      <c r="B753" s="441"/>
      <c r="C753" s="441"/>
      <c r="D753" s="441"/>
      <c r="E753" s="441"/>
      <c r="F753" s="441"/>
      <c r="G753" s="441"/>
      <c r="H753" s="441"/>
      <c r="I753" s="441"/>
      <c r="J753" s="441"/>
      <c r="K753" s="441"/>
      <c r="L753" s="441"/>
      <c r="M753" s="441"/>
      <c r="N753" s="441"/>
      <c r="O753" s="441"/>
      <c r="P753" s="441"/>
      <c r="Q753" s="441"/>
      <c r="R753" s="441"/>
      <c r="S753" s="441"/>
      <c r="T753" s="441"/>
      <c r="U753" s="441"/>
      <c r="V753" s="441"/>
      <c r="W753" s="441"/>
      <c r="X753" s="441"/>
      <c r="Y753" s="441"/>
      <c r="Z753" s="441"/>
      <c r="AA753" s="441"/>
      <c r="AB753" s="441"/>
      <c r="AC753" s="441"/>
      <c r="AD753" s="441"/>
    </row>
    <row r="754" spans="1:30" ht="12.75" customHeight="1" x14ac:dyDescent="0.2">
      <c r="A754" s="441"/>
      <c r="B754" s="441"/>
      <c r="C754" s="441"/>
      <c r="D754" s="441"/>
      <c r="E754" s="441"/>
      <c r="F754" s="441"/>
      <c r="G754" s="441"/>
      <c r="H754" s="441"/>
      <c r="I754" s="441"/>
      <c r="J754" s="441"/>
      <c r="K754" s="441"/>
      <c r="L754" s="441"/>
      <c r="M754" s="441"/>
      <c r="N754" s="441"/>
      <c r="O754" s="441"/>
      <c r="P754" s="441"/>
      <c r="Q754" s="441"/>
      <c r="R754" s="441"/>
      <c r="S754" s="441"/>
      <c r="T754" s="441"/>
      <c r="U754" s="441"/>
      <c r="V754" s="441"/>
      <c r="W754" s="441"/>
      <c r="X754" s="441"/>
      <c r="Y754" s="441"/>
      <c r="Z754" s="441"/>
      <c r="AA754" s="441"/>
      <c r="AB754" s="441"/>
      <c r="AC754" s="441"/>
      <c r="AD754" s="441"/>
    </row>
    <row r="755" spans="1:30" ht="12.75" customHeight="1" x14ac:dyDescent="0.2">
      <c r="A755" s="441"/>
      <c r="B755" s="441"/>
      <c r="C755" s="441"/>
      <c r="D755" s="441"/>
      <c r="E755" s="441"/>
      <c r="F755" s="441"/>
      <c r="G755" s="441"/>
      <c r="H755" s="441"/>
      <c r="I755" s="441"/>
      <c r="J755" s="441"/>
      <c r="K755" s="441"/>
      <c r="L755" s="441"/>
      <c r="M755" s="441"/>
      <c r="N755" s="441"/>
      <c r="O755" s="441"/>
      <c r="P755" s="441"/>
      <c r="Q755" s="441"/>
      <c r="R755" s="441"/>
      <c r="S755" s="441"/>
      <c r="T755" s="441"/>
      <c r="U755" s="441"/>
      <c r="V755" s="441"/>
      <c r="W755" s="441"/>
      <c r="X755" s="441"/>
      <c r="Y755" s="441"/>
      <c r="Z755" s="441"/>
      <c r="AA755" s="441"/>
      <c r="AB755" s="441"/>
      <c r="AC755" s="441"/>
      <c r="AD755" s="441"/>
    </row>
    <row r="756" spans="1:30" ht="12.75" customHeight="1" x14ac:dyDescent="0.2">
      <c r="A756" s="441"/>
      <c r="B756" s="441"/>
      <c r="C756" s="441"/>
      <c r="D756" s="441"/>
      <c r="E756" s="441"/>
      <c r="F756" s="441"/>
      <c r="G756" s="441"/>
      <c r="H756" s="441"/>
      <c r="I756" s="441"/>
      <c r="J756" s="441"/>
      <c r="K756" s="441"/>
      <c r="L756" s="441"/>
      <c r="M756" s="441"/>
      <c r="N756" s="441"/>
      <c r="O756" s="441"/>
      <c r="P756" s="441"/>
      <c r="Q756" s="441"/>
      <c r="R756" s="441"/>
      <c r="S756" s="441"/>
      <c r="T756" s="441"/>
      <c r="U756" s="441"/>
      <c r="V756" s="441"/>
      <c r="W756" s="441"/>
      <c r="X756" s="441"/>
      <c r="Y756" s="441"/>
      <c r="Z756" s="441"/>
      <c r="AA756" s="441"/>
      <c r="AB756" s="441"/>
      <c r="AC756" s="441"/>
      <c r="AD756" s="441"/>
    </row>
    <row r="757" spans="1:30" ht="12.75" customHeight="1" x14ac:dyDescent="0.2">
      <c r="A757" s="441"/>
      <c r="B757" s="441"/>
      <c r="C757" s="441"/>
      <c r="D757" s="441"/>
      <c r="E757" s="441"/>
      <c r="F757" s="441"/>
      <c r="G757" s="441"/>
      <c r="H757" s="441"/>
      <c r="I757" s="441"/>
      <c r="J757" s="441"/>
      <c r="K757" s="441"/>
      <c r="L757" s="441"/>
      <c r="M757" s="441"/>
      <c r="N757" s="441"/>
      <c r="O757" s="441"/>
      <c r="P757" s="441"/>
      <c r="Q757" s="441"/>
      <c r="R757" s="441"/>
      <c r="S757" s="441"/>
      <c r="T757" s="441"/>
      <c r="U757" s="441"/>
      <c r="V757" s="441"/>
      <c r="W757" s="441"/>
      <c r="X757" s="441"/>
      <c r="Y757" s="441"/>
      <c r="Z757" s="441"/>
      <c r="AA757" s="441"/>
      <c r="AB757" s="441"/>
      <c r="AC757" s="441"/>
      <c r="AD757" s="441"/>
    </row>
    <row r="758" spans="1:30" ht="12.75" customHeight="1" x14ac:dyDescent="0.2">
      <c r="A758" s="441"/>
      <c r="B758" s="441"/>
      <c r="C758" s="441"/>
      <c r="D758" s="441"/>
      <c r="E758" s="441"/>
      <c r="F758" s="441"/>
      <c r="G758" s="441"/>
      <c r="H758" s="441"/>
      <c r="I758" s="441"/>
      <c r="J758" s="441"/>
      <c r="K758" s="441"/>
      <c r="L758" s="441"/>
      <c r="M758" s="441"/>
      <c r="N758" s="441"/>
      <c r="O758" s="441"/>
      <c r="P758" s="441"/>
      <c r="Q758" s="441"/>
      <c r="R758" s="441"/>
      <c r="S758" s="441"/>
      <c r="T758" s="441"/>
      <c r="U758" s="441"/>
      <c r="V758" s="441"/>
      <c r="W758" s="441"/>
      <c r="X758" s="441"/>
      <c r="Y758" s="441"/>
      <c r="Z758" s="441"/>
      <c r="AA758" s="441"/>
      <c r="AB758" s="441"/>
      <c r="AC758" s="441"/>
      <c r="AD758" s="441"/>
    </row>
    <row r="759" spans="1:30" ht="12.75" customHeight="1" x14ac:dyDescent="0.2">
      <c r="A759" s="441"/>
      <c r="B759" s="441"/>
      <c r="C759" s="441"/>
      <c r="D759" s="441"/>
      <c r="E759" s="441"/>
      <c r="F759" s="441"/>
      <c r="G759" s="441"/>
      <c r="H759" s="441"/>
      <c r="I759" s="441"/>
      <c r="J759" s="441"/>
      <c r="K759" s="441"/>
      <c r="L759" s="441"/>
      <c r="M759" s="441"/>
      <c r="N759" s="441"/>
      <c r="O759" s="441"/>
      <c r="P759" s="441"/>
      <c r="Q759" s="441"/>
      <c r="R759" s="441"/>
      <c r="S759" s="441"/>
      <c r="T759" s="441"/>
      <c r="U759" s="441"/>
      <c r="V759" s="441"/>
      <c r="W759" s="441"/>
      <c r="X759" s="441"/>
      <c r="Y759" s="441"/>
      <c r="Z759" s="441"/>
      <c r="AA759" s="441"/>
      <c r="AB759" s="441"/>
      <c r="AC759" s="441"/>
      <c r="AD759" s="441"/>
    </row>
    <row r="760" spans="1:30" ht="12.75" customHeight="1" x14ac:dyDescent="0.2">
      <c r="A760" s="441"/>
      <c r="B760" s="441"/>
      <c r="C760" s="441"/>
      <c r="D760" s="441"/>
      <c r="E760" s="441"/>
      <c r="F760" s="441"/>
      <c r="G760" s="441"/>
      <c r="H760" s="441"/>
      <c r="I760" s="441"/>
      <c r="J760" s="441"/>
      <c r="K760" s="441"/>
      <c r="L760" s="441"/>
      <c r="M760" s="441"/>
      <c r="N760" s="441"/>
      <c r="O760" s="441"/>
      <c r="P760" s="441"/>
      <c r="Q760" s="441"/>
      <c r="R760" s="441"/>
      <c r="S760" s="441"/>
      <c r="T760" s="441"/>
      <c r="U760" s="441"/>
      <c r="V760" s="441"/>
      <c r="W760" s="441"/>
      <c r="X760" s="441"/>
      <c r="Y760" s="441"/>
      <c r="Z760" s="441"/>
      <c r="AA760" s="441"/>
      <c r="AB760" s="441"/>
      <c r="AC760" s="441"/>
      <c r="AD760" s="441"/>
    </row>
    <row r="761" spans="1:30" ht="12.75" customHeight="1" x14ac:dyDescent="0.2">
      <c r="A761" s="441"/>
      <c r="B761" s="441"/>
      <c r="C761" s="441"/>
      <c r="D761" s="441"/>
      <c r="E761" s="441"/>
      <c r="F761" s="441"/>
      <c r="G761" s="441"/>
      <c r="H761" s="441"/>
      <c r="I761" s="441"/>
      <c r="J761" s="441"/>
      <c r="K761" s="441"/>
      <c r="L761" s="441"/>
      <c r="M761" s="441"/>
      <c r="N761" s="441"/>
      <c r="O761" s="441"/>
      <c r="P761" s="441"/>
      <c r="Q761" s="441"/>
      <c r="R761" s="441"/>
      <c r="S761" s="441"/>
      <c r="T761" s="441"/>
      <c r="U761" s="441"/>
      <c r="V761" s="441"/>
      <c r="W761" s="441"/>
      <c r="X761" s="441"/>
      <c r="Y761" s="441"/>
      <c r="Z761" s="441"/>
      <c r="AA761" s="441"/>
      <c r="AB761" s="441"/>
      <c r="AC761" s="441"/>
      <c r="AD761" s="441"/>
    </row>
    <row r="762" spans="1:30" ht="12.75" customHeight="1" x14ac:dyDescent="0.2">
      <c r="A762" s="441"/>
      <c r="B762" s="441"/>
      <c r="C762" s="441"/>
      <c r="D762" s="441"/>
      <c r="E762" s="441"/>
      <c r="F762" s="441"/>
      <c r="G762" s="441"/>
      <c r="H762" s="441"/>
      <c r="I762" s="441"/>
      <c r="J762" s="441"/>
      <c r="K762" s="441"/>
      <c r="L762" s="441"/>
      <c r="M762" s="441"/>
      <c r="N762" s="441"/>
      <c r="O762" s="441"/>
      <c r="P762" s="441"/>
      <c r="Q762" s="441"/>
      <c r="R762" s="441"/>
      <c r="S762" s="441"/>
      <c r="T762" s="441"/>
      <c r="U762" s="441"/>
      <c r="V762" s="441"/>
      <c r="W762" s="441"/>
      <c r="X762" s="441"/>
      <c r="Y762" s="441"/>
      <c r="Z762" s="441"/>
      <c r="AA762" s="441"/>
      <c r="AB762" s="441"/>
      <c r="AC762" s="441"/>
      <c r="AD762" s="441"/>
    </row>
    <row r="763" spans="1:30" ht="12.75" customHeight="1" x14ac:dyDescent="0.2">
      <c r="A763" s="441"/>
      <c r="B763" s="441"/>
      <c r="C763" s="441"/>
      <c r="D763" s="441"/>
      <c r="E763" s="441"/>
      <c r="F763" s="441"/>
      <c r="G763" s="441"/>
      <c r="H763" s="441"/>
      <c r="I763" s="441"/>
      <c r="J763" s="441"/>
      <c r="K763" s="441"/>
      <c r="L763" s="441"/>
      <c r="M763" s="441"/>
      <c r="N763" s="441"/>
      <c r="O763" s="441"/>
      <c r="P763" s="441"/>
      <c r="Q763" s="441"/>
      <c r="R763" s="441"/>
      <c r="S763" s="441"/>
      <c r="T763" s="441"/>
      <c r="U763" s="441"/>
      <c r="V763" s="441"/>
      <c r="W763" s="441"/>
      <c r="X763" s="441"/>
      <c r="Y763" s="441"/>
      <c r="Z763" s="441"/>
      <c r="AA763" s="441"/>
      <c r="AB763" s="441"/>
      <c r="AC763" s="441"/>
      <c r="AD763" s="441"/>
    </row>
    <row r="764" spans="1:30" ht="12.75" customHeight="1" x14ac:dyDescent="0.2">
      <c r="A764" s="441"/>
      <c r="B764" s="441"/>
      <c r="C764" s="441"/>
      <c r="D764" s="441"/>
      <c r="E764" s="441"/>
      <c r="F764" s="441"/>
      <c r="G764" s="441"/>
      <c r="H764" s="441"/>
      <c r="I764" s="441"/>
      <c r="J764" s="441"/>
      <c r="K764" s="441"/>
      <c r="L764" s="441"/>
      <c r="M764" s="441"/>
      <c r="N764" s="441"/>
      <c r="O764" s="441"/>
      <c r="P764" s="441"/>
      <c r="Q764" s="441"/>
      <c r="R764" s="441"/>
      <c r="S764" s="441"/>
      <c r="T764" s="441"/>
      <c r="U764" s="441"/>
      <c r="V764" s="441"/>
      <c r="W764" s="441"/>
      <c r="X764" s="441"/>
      <c r="Y764" s="441"/>
      <c r="Z764" s="441"/>
      <c r="AA764" s="441"/>
      <c r="AB764" s="441"/>
      <c r="AC764" s="441"/>
      <c r="AD764" s="441"/>
    </row>
    <row r="765" spans="1:30" ht="12.75" customHeight="1" x14ac:dyDescent="0.2">
      <c r="A765" s="441"/>
      <c r="B765" s="441"/>
      <c r="C765" s="441"/>
      <c r="D765" s="441"/>
      <c r="E765" s="441"/>
      <c r="F765" s="441"/>
      <c r="G765" s="441"/>
      <c r="H765" s="441"/>
      <c r="I765" s="441"/>
      <c r="J765" s="441"/>
      <c r="K765" s="441"/>
      <c r="L765" s="441"/>
      <c r="M765" s="441"/>
      <c r="N765" s="441"/>
      <c r="O765" s="441"/>
      <c r="P765" s="441"/>
      <c r="Q765" s="441"/>
      <c r="R765" s="441"/>
      <c r="S765" s="441"/>
      <c r="T765" s="441"/>
      <c r="U765" s="441"/>
      <c r="V765" s="441"/>
      <c r="W765" s="441"/>
      <c r="X765" s="441"/>
      <c r="Y765" s="441"/>
      <c r="Z765" s="441"/>
      <c r="AA765" s="441"/>
      <c r="AB765" s="441"/>
      <c r="AC765" s="441"/>
      <c r="AD765" s="441"/>
    </row>
    <row r="766" spans="1:30" ht="12.75" customHeight="1" x14ac:dyDescent="0.2">
      <c r="A766" s="441"/>
      <c r="B766" s="441"/>
      <c r="C766" s="441"/>
      <c r="D766" s="441"/>
      <c r="E766" s="441"/>
      <c r="F766" s="441"/>
      <c r="G766" s="441"/>
      <c r="H766" s="441"/>
      <c r="I766" s="441"/>
      <c r="J766" s="441"/>
      <c r="K766" s="441"/>
      <c r="L766" s="441"/>
      <c r="M766" s="441"/>
      <c r="N766" s="441"/>
      <c r="O766" s="441"/>
      <c r="P766" s="441"/>
      <c r="Q766" s="441"/>
      <c r="R766" s="441"/>
      <c r="S766" s="441"/>
      <c r="T766" s="441"/>
      <c r="U766" s="441"/>
      <c r="V766" s="441"/>
      <c r="W766" s="441"/>
      <c r="X766" s="441"/>
      <c r="Y766" s="441"/>
      <c r="Z766" s="441"/>
      <c r="AA766" s="441"/>
      <c r="AB766" s="441"/>
      <c r="AC766" s="441"/>
      <c r="AD766" s="441"/>
    </row>
    <row r="767" spans="1:30" ht="12.75" customHeight="1" x14ac:dyDescent="0.2">
      <c r="A767" s="441"/>
      <c r="B767" s="441"/>
      <c r="C767" s="441"/>
      <c r="D767" s="441"/>
      <c r="E767" s="441"/>
      <c r="F767" s="441"/>
      <c r="G767" s="441"/>
      <c r="H767" s="441"/>
      <c r="I767" s="441"/>
      <c r="J767" s="441"/>
      <c r="K767" s="441"/>
      <c r="L767" s="441"/>
      <c r="M767" s="441"/>
      <c r="N767" s="441"/>
      <c r="O767" s="441"/>
      <c r="P767" s="441"/>
      <c r="Q767" s="441"/>
      <c r="R767" s="441"/>
      <c r="S767" s="441"/>
      <c r="T767" s="441"/>
      <c r="U767" s="441"/>
      <c r="V767" s="441"/>
      <c r="W767" s="441"/>
      <c r="X767" s="441"/>
      <c r="Y767" s="441"/>
      <c r="Z767" s="441"/>
      <c r="AA767" s="441"/>
      <c r="AB767" s="441"/>
      <c r="AC767" s="441"/>
      <c r="AD767" s="441"/>
    </row>
    <row r="768" spans="1:30" ht="12.75" customHeight="1" x14ac:dyDescent="0.2">
      <c r="A768" s="441"/>
      <c r="B768" s="441"/>
      <c r="C768" s="441"/>
      <c r="D768" s="441"/>
      <c r="E768" s="441"/>
      <c r="F768" s="441"/>
      <c r="G768" s="441"/>
      <c r="H768" s="441"/>
      <c r="I768" s="441"/>
      <c r="J768" s="441"/>
      <c r="K768" s="441"/>
      <c r="L768" s="441"/>
      <c r="M768" s="441"/>
      <c r="N768" s="441"/>
      <c r="O768" s="441"/>
      <c r="P768" s="441"/>
      <c r="Q768" s="441"/>
      <c r="R768" s="441"/>
      <c r="S768" s="441"/>
      <c r="T768" s="441"/>
      <c r="U768" s="441"/>
      <c r="V768" s="441"/>
      <c r="W768" s="441"/>
      <c r="X768" s="441"/>
      <c r="Y768" s="441"/>
      <c r="Z768" s="441"/>
      <c r="AA768" s="441"/>
      <c r="AB768" s="441"/>
      <c r="AC768" s="441"/>
      <c r="AD768" s="441"/>
    </row>
    <row r="769" spans="1:30" ht="12.75" customHeight="1" x14ac:dyDescent="0.2">
      <c r="A769" s="441"/>
      <c r="B769" s="441"/>
      <c r="C769" s="441"/>
      <c r="D769" s="441"/>
      <c r="E769" s="441"/>
      <c r="F769" s="441"/>
      <c r="G769" s="441"/>
      <c r="H769" s="441"/>
      <c r="I769" s="441"/>
      <c r="J769" s="441"/>
      <c r="K769" s="441"/>
      <c r="L769" s="441"/>
      <c r="M769" s="441"/>
      <c r="N769" s="441"/>
      <c r="O769" s="441"/>
      <c r="P769" s="441"/>
      <c r="Q769" s="441"/>
      <c r="R769" s="441"/>
      <c r="S769" s="441"/>
      <c r="T769" s="441"/>
      <c r="U769" s="441"/>
      <c r="V769" s="441"/>
      <c r="W769" s="441"/>
      <c r="X769" s="441"/>
      <c r="Y769" s="441"/>
      <c r="Z769" s="441"/>
      <c r="AA769" s="441"/>
      <c r="AB769" s="441"/>
      <c r="AC769" s="441"/>
      <c r="AD769" s="441"/>
    </row>
    <row r="770" spans="1:30" ht="12.75" customHeight="1" x14ac:dyDescent="0.2">
      <c r="A770" s="441"/>
      <c r="B770" s="441"/>
      <c r="C770" s="441"/>
      <c r="D770" s="441"/>
      <c r="E770" s="441"/>
      <c r="F770" s="441"/>
      <c r="G770" s="441"/>
      <c r="H770" s="441"/>
      <c r="I770" s="441"/>
      <c r="J770" s="441"/>
      <c r="K770" s="441"/>
      <c r="L770" s="441"/>
      <c r="M770" s="441"/>
      <c r="N770" s="441"/>
      <c r="O770" s="441"/>
      <c r="P770" s="441"/>
      <c r="Q770" s="441"/>
      <c r="R770" s="441"/>
      <c r="S770" s="441"/>
      <c r="T770" s="441"/>
      <c r="U770" s="441"/>
      <c r="V770" s="441"/>
      <c r="W770" s="441"/>
      <c r="X770" s="441"/>
      <c r="Y770" s="441"/>
      <c r="Z770" s="441"/>
      <c r="AA770" s="441"/>
      <c r="AB770" s="441"/>
      <c r="AC770" s="441"/>
      <c r="AD770" s="441"/>
    </row>
    <row r="771" spans="1:30" ht="12.75" customHeight="1" x14ac:dyDescent="0.2">
      <c r="A771" s="441"/>
      <c r="B771" s="441"/>
      <c r="C771" s="441"/>
      <c r="D771" s="441"/>
      <c r="E771" s="441"/>
      <c r="F771" s="441"/>
      <c r="G771" s="441"/>
      <c r="H771" s="441"/>
      <c r="I771" s="441"/>
      <c r="J771" s="441"/>
      <c r="K771" s="441"/>
      <c r="L771" s="441"/>
      <c r="M771" s="441"/>
      <c r="N771" s="441"/>
      <c r="O771" s="441"/>
      <c r="P771" s="441"/>
      <c r="Q771" s="441"/>
      <c r="R771" s="441"/>
      <c r="S771" s="441"/>
      <c r="T771" s="441"/>
      <c r="U771" s="441"/>
      <c r="V771" s="441"/>
      <c r="W771" s="441"/>
      <c r="X771" s="441"/>
      <c r="Y771" s="441"/>
      <c r="Z771" s="441"/>
      <c r="AA771" s="441"/>
      <c r="AB771" s="441"/>
      <c r="AC771" s="441"/>
      <c r="AD771" s="441"/>
    </row>
    <row r="772" spans="1:30" ht="12.75" customHeight="1" x14ac:dyDescent="0.2">
      <c r="A772" s="441"/>
      <c r="B772" s="441"/>
      <c r="C772" s="441"/>
      <c r="D772" s="441"/>
      <c r="E772" s="441"/>
      <c r="F772" s="441"/>
      <c r="G772" s="441"/>
      <c r="H772" s="441"/>
      <c r="I772" s="441"/>
      <c r="J772" s="441"/>
      <c r="K772" s="441"/>
      <c r="L772" s="441"/>
      <c r="M772" s="441"/>
      <c r="N772" s="441"/>
      <c r="O772" s="441"/>
      <c r="P772" s="441"/>
      <c r="Q772" s="441"/>
      <c r="R772" s="441"/>
      <c r="S772" s="441"/>
      <c r="T772" s="441"/>
      <c r="U772" s="441"/>
      <c r="V772" s="441"/>
      <c r="W772" s="441"/>
      <c r="X772" s="441"/>
      <c r="Y772" s="441"/>
      <c r="Z772" s="441"/>
      <c r="AA772" s="441"/>
      <c r="AB772" s="441"/>
      <c r="AC772" s="441"/>
      <c r="AD772" s="441"/>
    </row>
    <row r="773" spans="1:30" ht="12.75" customHeight="1" x14ac:dyDescent="0.2">
      <c r="A773" s="441"/>
      <c r="B773" s="441"/>
      <c r="C773" s="441"/>
      <c r="D773" s="441"/>
      <c r="E773" s="441"/>
      <c r="F773" s="441"/>
      <c r="G773" s="441"/>
      <c r="H773" s="441"/>
      <c r="I773" s="441"/>
      <c r="J773" s="441"/>
      <c r="K773" s="441"/>
      <c r="L773" s="441"/>
      <c r="M773" s="441"/>
      <c r="N773" s="441"/>
      <c r="O773" s="441"/>
      <c r="P773" s="441"/>
      <c r="Q773" s="441"/>
      <c r="R773" s="441"/>
      <c r="S773" s="441"/>
      <c r="T773" s="441"/>
      <c r="U773" s="441"/>
      <c r="V773" s="441"/>
      <c r="W773" s="441"/>
      <c r="X773" s="441"/>
      <c r="Y773" s="441"/>
      <c r="Z773" s="441"/>
      <c r="AA773" s="441"/>
      <c r="AB773" s="441"/>
      <c r="AC773" s="441"/>
      <c r="AD773" s="441"/>
    </row>
    <row r="774" spans="1:30" ht="12.75" customHeight="1" x14ac:dyDescent="0.2">
      <c r="A774" s="441"/>
      <c r="B774" s="441"/>
      <c r="C774" s="441"/>
      <c r="D774" s="441"/>
      <c r="E774" s="441"/>
      <c r="F774" s="441"/>
      <c r="G774" s="441"/>
      <c r="H774" s="441"/>
      <c r="I774" s="441"/>
      <c r="J774" s="441"/>
      <c r="K774" s="441"/>
      <c r="L774" s="441"/>
      <c r="M774" s="441"/>
      <c r="N774" s="441"/>
      <c r="O774" s="441"/>
      <c r="P774" s="441"/>
      <c r="Q774" s="441"/>
      <c r="R774" s="441"/>
      <c r="S774" s="441"/>
      <c r="T774" s="441"/>
      <c r="U774" s="441"/>
      <c r="V774" s="441"/>
      <c r="W774" s="441"/>
      <c r="X774" s="441"/>
      <c r="Y774" s="441"/>
      <c r="Z774" s="441"/>
      <c r="AA774" s="441"/>
      <c r="AB774" s="441"/>
      <c r="AC774" s="441"/>
      <c r="AD774" s="441"/>
    </row>
    <row r="775" spans="1:30" ht="12.75" customHeight="1" x14ac:dyDescent="0.2">
      <c r="A775" s="441"/>
      <c r="B775" s="441"/>
      <c r="C775" s="441"/>
      <c r="D775" s="441"/>
      <c r="E775" s="441"/>
      <c r="F775" s="441"/>
      <c r="G775" s="441"/>
      <c r="H775" s="441"/>
      <c r="I775" s="441"/>
      <c r="J775" s="441"/>
      <c r="K775" s="441"/>
      <c r="L775" s="441"/>
      <c r="M775" s="441"/>
      <c r="N775" s="441"/>
      <c r="O775" s="441"/>
      <c r="P775" s="441"/>
      <c r="Q775" s="441"/>
      <c r="R775" s="441"/>
      <c r="S775" s="441"/>
      <c r="T775" s="441"/>
      <c r="U775" s="441"/>
      <c r="V775" s="441"/>
      <c r="W775" s="441"/>
      <c r="X775" s="441"/>
      <c r="Y775" s="441"/>
      <c r="Z775" s="441"/>
      <c r="AA775" s="441"/>
      <c r="AB775" s="441"/>
      <c r="AC775" s="441"/>
      <c r="AD775" s="441"/>
    </row>
    <row r="776" spans="1:30" ht="12.75" customHeight="1" x14ac:dyDescent="0.2">
      <c r="A776" s="441"/>
      <c r="B776" s="441"/>
      <c r="C776" s="441"/>
      <c r="D776" s="441"/>
      <c r="E776" s="441"/>
      <c r="F776" s="441"/>
      <c r="G776" s="441"/>
      <c r="H776" s="441"/>
      <c r="I776" s="441"/>
      <c r="J776" s="441"/>
      <c r="K776" s="441"/>
      <c r="L776" s="441"/>
      <c r="M776" s="441"/>
      <c r="N776" s="441"/>
      <c r="O776" s="441"/>
      <c r="P776" s="441"/>
      <c r="Q776" s="441"/>
      <c r="R776" s="441"/>
      <c r="S776" s="441"/>
      <c r="T776" s="441"/>
      <c r="U776" s="441"/>
      <c r="V776" s="441"/>
      <c r="W776" s="441"/>
      <c r="X776" s="441"/>
      <c r="Y776" s="441"/>
      <c r="Z776" s="441"/>
      <c r="AA776" s="441"/>
      <c r="AB776" s="441"/>
      <c r="AC776" s="441"/>
      <c r="AD776" s="441"/>
    </row>
    <row r="777" spans="1:30" ht="12.75" customHeight="1" x14ac:dyDescent="0.2">
      <c r="A777" s="441"/>
      <c r="B777" s="441"/>
      <c r="C777" s="441"/>
      <c r="D777" s="441"/>
      <c r="E777" s="441"/>
      <c r="F777" s="441"/>
      <c r="G777" s="441"/>
      <c r="H777" s="441"/>
      <c r="I777" s="441"/>
      <c r="J777" s="441"/>
      <c r="K777" s="441"/>
      <c r="L777" s="441"/>
      <c r="M777" s="441"/>
      <c r="N777" s="441"/>
      <c r="O777" s="441"/>
      <c r="P777" s="441"/>
      <c r="Q777" s="441"/>
      <c r="R777" s="441"/>
      <c r="S777" s="441"/>
      <c r="T777" s="441"/>
      <c r="U777" s="441"/>
      <c r="V777" s="441"/>
      <c r="W777" s="441"/>
      <c r="X777" s="441"/>
      <c r="Y777" s="441"/>
      <c r="Z777" s="441"/>
      <c r="AA777" s="441"/>
      <c r="AB777" s="441"/>
      <c r="AC777" s="441"/>
      <c r="AD777" s="441"/>
    </row>
    <row r="778" spans="1:30" ht="12.75" customHeight="1" x14ac:dyDescent="0.2">
      <c r="A778" s="441"/>
      <c r="B778" s="441"/>
      <c r="C778" s="441"/>
      <c r="D778" s="441"/>
      <c r="E778" s="441"/>
      <c r="F778" s="441"/>
      <c r="G778" s="441"/>
      <c r="H778" s="441"/>
      <c r="I778" s="441"/>
      <c r="J778" s="441"/>
      <c r="K778" s="441"/>
      <c r="L778" s="441"/>
      <c r="M778" s="441"/>
      <c r="N778" s="441"/>
      <c r="O778" s="441"/>
      <c r="P778" s="441"/>
      <c r="Q778" s="441"/>
      <c r="R778" s="441"/>
      <c r="S778" s="441"/>
      <c r="T778" s="441"/>
      <c r="U778" s="441"/>
      <c r="V778" s="441"/>
      <c r="W778" s="441"/>
      <c r="X778" s="441"/>
      <c r="Y778" s="441"/>
      <c r="Z778" s="441"/>
      <c r="AA778" s="441"/>
      <c r="AB778" s="441"/>
      <c r="AC778" s="441"/>
      <c r="AD778" s="441"/>
    </row>
    <row r="779" spans="1:30" ht="12.75" customHeight="1" x14ac:dyDescent="0.2">
      <c r="A779" s="441"/>
      <c r="B779" s="441"/>
      <c r="C779" s="441"/>
      <c r="D779" s="441"/>
      <c r="E779" s="441"/>
      <c r="F779" s="441"/>
      <c r="G779" s="441"/>
      <c r="H779" s="441"/>
      <c r="I779" s="441"/>
      <c r="J779" s="441"/>
      <c r="K779" s="441"/>
      <c r="L779" s="441"/>
      <c r="M779" s="441"/>
      <c r="N779" s="441"/>
      <c r="O779" s="441"/>
      <c r="P779" s="441"/>
      <c r="Q779" s="441"/>
      <c r="R779" s="441"/>
      <c r="S779" s="441"/>
      <c r="T779" s="441"/>
      <c r="U779" s="441"/>
      <c r="V779" s="441"/>
      <c r="W779" s="441"/>
      <c r="X779" s="441"/>
      <c r="Y779" s="441"/>
      <c r="Z779" s="441"/>
      <c r="AA779" s="441"/>
      <c r="AB779" s="441"/>
      <c r="AC779" s="441"/>
      <c r="AD779" s="441"/>
    </row>
    <row r="780" spans="1:30" ht="12.75" customHeight="1" x14ac:dyDescent="0.2">
      <c r="A780" s="441"/>
      <c r="B780" s="441"/>
      <c r="C780" s="441"/>
      <c r="D780" s="441"/>
      <c r="E780" s="441"/>
      <c r="F780" s="441"/>
      <c r="G780" s="441"/>
      <c r="H780" s="441"/>
      <c r="I780" s="441"/>
      <c r="J780" s="441"/>
      <c r="K780" s="441"/>
      <c r="L780" s="441"/>
      <c r="M780" s="441"/>
      <c r="N780" s="441"/>
      <c r="O780" s="441"/>
      <c r="P780" s="441"/>
      <c r="Q780" s="441"/>
      <c r="R780" s="441"/>
      <c r="S780" s="441"/>
      <c r="T780" s="441"/>
      <c r="U780" s="441"/>
      <c r="V780" s="441"/>
      <c r="W780" s="441"/>
      <c r="X780" s="441"/>
      <c r="Y780" s="441"/>
      <c r="Z780" s="441"/>
      <c r="AA780" s="441"/>
      <c r="AB780" s="441"/>
      <c r="AC780" s="441"/>
      <c r="AD780" s="441"/>
    </row>
    <row r="781" spans="1:30" ht="12.75" customHeight="1" x14ac:dyDescent="0.2">
      <c r="A781" s="441"/>
      <c r="B781" s="441"/>
      <c r="C781" s="441"/>
      <c r="D781" s="441"/>
      <c r="E781" s="441"/>
      <c r="F781" s="441"/>
      <c r="G781" s="441"/>
      <c r="H781" s="441"/>
      <c r="I781" s="441"/>
      <c r="J781" s="441"/>
      <c r="K781" s="441"/>
      <c r="L781" s="441"/>
      <c r="M781" s="441"/>
      <c r="N781" s="441"/>
      <c r="O781" s="441"/>
      <c r="P781" s="441"/>
      <c r="Q781" s="441"/>
      <c r="R781" s="441"/>
      <c r="S781" s="441"/>
      <c r="T781" s="441"/>
      <c r="U781" s="441"/>
      <c r="V781" s="441"/>
      <c r="W781" s="441"/>
      <c r="X781" s="441"/>
      <c r="Y781" s="441"/>
      <c r="Z781" s="441"/>
      <c r="AA781" s="441"/>
      <c r="AB781" s="441"/>
      <c r="AC781" s="441"/>
      <c r="AD781" s="441"/>
    </row>
    <row r="782" spans="1:30" ht="12.75" customHeight="1" x14ac:dyDescent="0.2">
      <c r="A782" s="441"/>
      <c r="B782" s="441"/>
      <c r="C782" s="441"/>
      <c r="D782" s="441"/>
      <c r="E782" s="441"/>
      <c r="F782" s="441"/>
      <c r="G782" s="441"/>
      <c r="H782" s="441"/>
      <c r="I782" s="441"/>
      <c r="J782" s="441"/>
      <c r="K782" s="441"/>
      <c r="L782" s="441"/>
      <c r="M782" s="441"/>
      <c r="N782" s="441"/>
      <c r="O782" s="441"/>
      <c r="P782" s="441"/>
      <c r="Q782" s="441"/>
      <c r="R782" s="441"/>
      <c r="S782" s="441"/>
      <c r="T782" s="441"/>
      <c r="U782" s="441"/>
      <c r="V782" s="441"/>
      <c r="W782" s="441"/>
      <c r="X782" s="441"/>
      <c r="Y782" s="441"/>
      <c r="Z782" s="441"/>
      <c r="AA782" s="441"/>
      <c r="AB782" s="441"/>
      <c r="AC782" s="441"/>
      <c r="AD782" s="441"/>
    </row>
    <row r="783" spans="1:30" ht="12.75" customHeight="1" x14ac:dyDescent="0.2">
      <c r="A783" s="441"/>
      <c r="B783" s="441"/>
      <c r="C783" s="441"/>
      <c r="D783" s="441"/>
      <c r="E783" s="441"/>
      <c r="F783" s="441"/>
      <c r="G783" s="441"/>
      <c r="H783" s="441"/>
      <c r="I783" s="441"/>
      <c r="J783" s="441"/>
      <c r="K783" s="441"/>
      <c r="L783" s="441"/>
      <c r="M783" s="441"/>
      <c r="N783" s="441"/>
      <c r="O783" s="441"/>
      <c r="P783" s="441"/>
      <c r="Q783" s="441"/>
      <c r="R783" s="441"/>
      <c r="S783" s="441"/>
      <c r="T783" s="441"/>
      <c r="U783" s="441"/>
      <c r="V783" s="441"/>
      <c r="W783" s="441"/>
      <c r="X783" s="441"/>
      <c r="Y783" s="441"/>
      <c r="Z783" s="441"/>
      <c r="AA783" s="441"/>
      <c r="AB783" s="441"/>
      <c r="AC783" s="441"/>
      <c r="AD783" s="441"/>
    </row>
    <row r="784" spans="1:30" ht="12.75" customHeight="1" x14ac:dyDescent="0.2">
      <c r="A784" s="441"/>
      <c r="B784" s="441"/>
      <c r="C784" s="441"/>
      <c r="D784" s="441"/>
      <c r="E784" s="441"/>
      <c r="F784" s="441"/>
      <c r="G784" s="441"/>
      <c r="H784" s="441"/>
      <c r="I784" s="441"/>
      <c r="J784" s="441"/>
      <c r="K784" s="441"/>
      <c r="L784" s="441"/>
      <c r="M784" s="441"/>
      <c r="N784" s="441"/>
      <c r="O784" s="441"/>
      <c r="P784" s="441"/>
      <c r="Q784" s="441"/>
      <c r="R784" s="441"/>
      <c r="S784" s="441"/>
      <c r="T784" s="441"/>
      <c r="U784" s="441"/>
      <c r="V784" s="441"/>
      <c r="W784" s="441"/>
      <c r="X784" s="441"/>
      <c r="Y784" s="441"/>
      <c r="Z784" s="441"/>
      <c r="AA784" s="441"/>
      <c r="AB784" s="441"/>
      <c r="AC784" s="441"/>
      <c r="AD784" s="441"/>
    </row>
    <row r="785" spans="1:30" ht="12.75" customHeight="1" x14ac:dyDescent="0.2">
      <c r="A785" s="441"/>
      <c r="B785" s="441"/>
      <c r="C785" s="441"/>
      <c r="D785" s="441"/>
      <c r="E785" s="441"/>
      <c r="F785" s="441"/>
      <c r="G785" s="441"/>
      <c r="H785" s="441"/>
      <c r="I785" s="441"/>
      <c r="J785" s="441"/>
      <c r="K785" s="441"/>
      <c r="L785" s="441"/>
      <c r="M785" s="441"/>
      <c r="N785" s="441"/>
      <c r="O785" s="441"/>
      <c r="P785" s="441"/>
      <c r="Q785" s="441"/>
      <c r="R785" s="441"/>
      <c r="S785" s="441"/>
      <c r="T785" s="441"/>
      <c r="U785" s="441"/>
      <c r="V785" s="441"/>
      <c r="W785" s="441"/>
      <c r="X785" s="441"/>
      <c r="Y785" s="441"/>
      <c r="Z785" s="441"/>
      <c r="AA785" s="441"/>
      <c r="AB785" s="441"/>
      <c r="AC785" s="441"/>
      <c r="AD785" s="441"/>
    </row>
    <row r="786" spans="1:30" ht="12.75" customHeight="1" x14ac:dyDescent="0.2">
      <c r="A786" s="441"/>
      <c r="B786" s="441"/>
      <c r="C786" s="441"/>
      <c r="D786" s="441"/>
      <c r="E786" s="441"/>
      <c r="F786" s="441"/>
      <c r="G786" s="441"/>
      <c r="H786" s="441"/>
      <c r="I786" s="441"/>
      <c r="J786" s="441"/>
      <c r="K786" s="441"/>
      <c r="L786" s="441"/>
      <c r="M786" s="441"/>
      <c r="N786" s="441"/>
      <c r="O786" s="441"/>
      <c r="P786" s="441"/>
      <c r="Q786" s="441"/>
      <c r="R786" s="441"/>
      <c r="S786" s="441"/>
      <c r="T786" s="441"/>
      <c r="U786" s="441"/>
      <c r="V786" s="441"/>
      <c r="W786" s="441"/>
      <c r="X786" s="441"/>
      <c r="Y786" s="441"/>
      <c r="Z786" s="441"/>
      <c r="AA786" s="441"/>
      <c r="AB786" s="441"/>
      <c r="AC786" s="441"/>
      <c r="AD786" s="441"/>
    </row>
    <row r="787" spans="1:30" ht="12.75" customHeight="1" x14ac:dyDescent="0.2">
      <c r="A787" s="441"/>
      <c r="B787" s="441"/>
      <c r="C787" s="441"/>
      <c r="D787" s="441"/>
      <c r="E787" s="441"/>
      <c r="F787" s="441"/>
      <c r="G787" s="441"/>
      <c r="H787" s="441"/>
      <c r="I787" s="441"/>
      <c r="J787" s="441"/>
      <c r="K787" s="441"/>
      <c r="L787" s="441"/>
      <c r="M787" s="441"/>
      <c r="N787" s="441"/>
      <c r="O787" s="441"/>
      <c r="P787" s="441"/>
      <c r="Q787" s="441"/>
      <c r="R787" s="441"/>
      <c r="S787" s="441"/>
      <c r="T787" s="441"/>
      <c r="U787" s="441"/>
      <c r="V787" s="441"/>
      <c r="W787" s="441"/>
      <c r="X787" s="441"/>
      <c r="Y787" s="441"/>
      <c r="Z787" s="441"/>
      <c r="AA787" s="441"/>
      <c r="AB787" s="441"/>
      <c r="AC787" s="441"/>
      <c r="AD787" s="441"/>
    </row>
    <row r="788" spans="1:30" ht="12.75" customHeight="1" x14ac:dyDescent="0.2">
      <c r="A788" s="441"/>
      <c r="B788" s="441"/>
      <c r="C788" s="441"/>
      <c r="D788" s="441"/>
      <c r="E788" s="441"/>
      <c r="F788" s="441"/>
      <c r="G788" s="441"/>
      <c r="H788" s="441"/>
      <c r="I788" s="441"/>
      <c r="J788" s="441"/>
      <c r="K788" s="441"/>
      <c r="L788" s="441"/>
      <c r="M788" s="441"/>
      <c r="N788" s="441"/>
      <c r="O788" s="441"/>
      <c r="P788" s="441"/>
      <c r="Q788" s="441"/>
      <c r="R788" s="441"/>
      <c r="S788" s="441"/>
      <c r="T788" s="441"/>
      <c r="U788" s="441"/>
      <c r="V788" s="441"/>
      <c r="W788" s="441"/>
      <c r="X788" s="441"/>
      <c r="Y788" s="441"/>
      <c r="Z788" s="441"/>
      <c r="AA788" s="441"/>
      <c r="AB788" s="441"/>
      <c r="AC788" s="441"/>
      <c r="AD788" s="441"/>
    </row>
    <row r="789" spans="1:30" ht="12.75" customHeight="1" x14ac:dyDescent="0.2">
      <c r="A789" s="441"/>
      <c r="B789" s="441"/>
      <c r="C789" s="441"/>
      <c r="D789" s="441"/>
      <c r="E789" s="441"/>
      <c r="F789" s="441"/>
      <c r="G789" s="441"/>
      <c r="H789" s="441"/>
      <c r="I789" s="441"/>
      <c r="J789" s="441"/>
      <c r="K789" s="441"/>
      <c r="L789" s="441"/>
      <c r="M789" s="441"/>
      <c r="N789" s="441"/>
      <c r="O789" s="441"/>
      <c r="P789" s="441"/>
      <c r="Q789" s="441"/>
      <c r="R789" s="441"/>
      <c r="S789" s="441"/>
      <c r="T789" s="441"/>
      <c r="U789" s="441"/>
      <c r="V789" s="441"/>
      <c r="W789" s="441"/>
      <c r="X789" s="441"/>
      <c r="Y789" s="441"/>
      <c r="Z789" s="441"/>
      <c r="AA789" s="441"/>
      <c r="AB789" s="441"/>
      <c r="AC789" s="441"/>
      <c r="AD789" s="441"/>
    </row>
    <row r="790" spans="1:30" ht="12.75" customHeight="1" x14ac:dyDescent="0.2">
      <c r="A790" s="441"/>
      <c r="B790" s="441"/>
      <c r="C790" s="441"/>
      <c r="D790" s="441"/>
      <c r="E790" s="441"/>
      <c r="F790" s="441"/>
      <c r="G790" s="441"/>
      <c r="H790" s="441"/>
      <c r="I790" s="441"/>
      <c r="J790" s="441"/>
      <c r="K790" s="441"/>
      <c r="L790" s="441"/>
      <c r="M790" s="441"/>
      <c r="N790" s="441"/>
      <c r="O790" s="441"/>
      <c r="P790" s="441"/>
      <c r="Q790" s="441"/>
      <c r="R790" s="441"/>
      <c r="S790" s="441"/>
      <c r="T790" s="441"/>
      <c r="U790" s="441"/>
      <c r="V790" s="441"/>
      <c r="W790" s="441"/>
      <c r="X790" s="441"/>
      <c r="Y790" s="441"/>
      <c r="Z790" s="441"/>
      <c r="AA790" s="441"/>
      <c r="AB790" s="441"/>
      <c r="AC790" s="441"/>
      <c r="AD790" s="441"/>
    </row>
    <row r="791" spans="1:30" ht="12.75" customHeight="1" x14ac:dyDescent="0.2">
      <c r="A791" s="441"/>
      <c r="B791" s="441"/>
      <c r="C791" s="441"/>
      <c r="D791" s="441"/>
      <c r="E791" s="441"/>
      <c r="F791" s="441"/>
      <c r="G791" s="441"/>
      <c r="H791" s="441"/>
      <c r="I791" s="441"/>
      <c r="J791" s="441"/>
      <c r="K791" s="441"/>
      <c r="L791" s="441"/>
      <c r="M791" s="441"/>
      <c r="N791" s="441"/>
      <c r="O791" s="441"/>
      <c r="P791" s="441"/>
      <c r="Q791" s="441"/>
      <c r="R791" s="441"/>
      <c r="S791" s="441"/>
      <c r="T791" s="441"/>
      <c r="U791" s="441"/>
      <c r="V791" s="441"/>
      <c r="W791" s="441"/>
      <c r="X791" s="441"/>
      <c r="Y791" s="441"/>
      <c r="Z791" s="441"/>
      <c r="AA791" s="441"/>
      <c r="AB791" s="441"/>
      <c r="AC791" s="441"/>
      <c r="AD791" s="441"/>
    </row>
    <row r="792" spans="1:30" ht="12.75" customHeight="1" x14ac:dyDescent="0.2">
      <c r="A792" s="441"/>
      <c r="B792" s="441"/>
      <c r="C792" s="441"/>
      <c r="D792" s="441"/>
      <c r="E792" s="441"/>
      <c r="F792" s="441"/>
      <c r="G792" s="441"/>
      <c r="H792" s="441"/>
      <c r="I792" s="441"/>
      <c r="J792" s="441"/>
      <c r="K792" s="441"/>
      <c r="L792" s="441"/>
      <c r="M792" s="441"/>
      <c r="N792" s="441"/>
      <c r="O792" s="441"/>
      <c r="P792" s="441"/>
      <c r="Q792" s="441"/>
      <c r="R792" s="441"/>
      <c r="S792" s="441"/>
      <c r="T792" s="441"/>
      <c r="U792" s="441"/>
      <c r="V792" s="441"/>
      <c r="W792" s="441"/>
      <c r="X792" s="441"/>
      <c r="Y792" s="441"/>
      <c r="Z792" s="441"/>
      <c r="AA792" s="441"/>
      <c r="AB792" s="441"/>
      <c r="AC792" s="441"/>
      <c r="AD792" s="441"/>
    </row>
    <row r="793" spans="1:30" ht="12.75" customHeight="1" x14ac:dyDescent="0.2">
      <c r="A793" s="441"/>
      <c r="B793" s="441"/>
      <c r="C793" s="441"/>
      <c r="D793" s="441"/>
      <c r="E793" s="441"/>
      <c r="F793" s="441"/>
      <c r="G793" s="441"/>
      <c r="H793" s="441"/>
      <c r="I793" s="441"/>
      <c r="J793" s="441"/>
      <c r="K793" s="441"/>
      <c r="L793" s="441"/>
      <c r="M793" s="441"/>
      <c r="N793" s="441"/>
      <c r="O793" s="441"/>
      <c r="P793" s="441"/>
      <c r="Q793" s="441"/>
      <c r="R793" s="441"/>
      <c r="S793" s="441"/>
      <c r="T793" s="441"/>
      <c r="U793" s="441"/>
      <c r="V793" s="441"/>
      <c r="W793" s="441"/>
      <c r="X793" s="441"/>
      <c r="Y793" s="441"/>
      <c r="Z793" s="441"/>
      <c r="AA793" s="441"/>
      <c r="AB793" s="441"/>
      <c r="AC793" s="441"/>
      <c r="AD793" s="441"/>
    </row>
    <row r="794" spans="1:30" ht="12.75" customHeight="1" x14ac:dyDescent="0.2">
      <c r="A794" s="441"/>
      <c r="B794" s="441"/>
      <c r="C794" s="441"/>
      <c r="D794" s="441"/>
      <c r="E794" s="441"/>
      <c r="F794" s="441"/>
      <c r="G794" s="441"/>
      <c r="H794" s="441"/>
      <c r="I794" s="441"/>
      <c r="J794" s="441"/>
      <c r="K794" s="441"/>
      <c r="L794" s="441"/>
      <c r="M794" s="441"/>
      <c r="N794" s="441"/>
      <c r="O794" s="441"/>
      <c r="P794" s="441"/>
      <c r="Q794" s="441"/>
      <c r="R794" s="441"/>
      <c r="S794" s="441"/>
      <c r="T794" s="441"/>
      <c r="U794" s="441"/>
      <c r="V794" s="441"/>
      <c r="W794" s="441"/>
      <c r="X794" s="441"/>
      <c r="Y794" s="441"/>
      <c r="Z794" s="441"/>
      <c r="AA794" s="441"/>
      <c r="AB794" s="441"/>
      <c r="AC794" s="441"/>
      <c r="AD794" s="441"/>
    </row>
    <row r="795" spans="1:30" ht="12.75" customHeight="1" x14ac:dyDescent="0.2">
      <c r="A795" s="441"/>
      <c r="B795" s="441"/>
      <c r="C795" s="441"/>
      <c r="D795" s="441"/>
      <c r="E795" s="441"/>
      <c r="F795" s="441"/>
      <c r="G795" s="441"/>
      <c r="H795" s="441"/>
      <c r="I795" s="441"/>
      <c r="J795" s="441"/>
      <c r="K795" s="441"/>
      <c r="L795" s="441"/>
      <c r="M795" s="441"/>
      <c r="N795" s="441"/>
      <c r="O795" s="441"/>
      <c r="P795" s="441"/>
      <c r="Q795" s="441"/>
      <c r="R795" s="441"/>
      <c r="S795" s="441"/>
      <c r="T795" s="441"/>
      <c r="U795" s="441"/>
      <c r="V795" s="441"/>
      <c r="W795" s="441"/>
      <c r="X795" s="441"/>
      <c r="Y795" s="441"/>
      <c r="Z795" s="441"/>
      <c r="AA795" s="441"/>
      <c r="AB795" s="441"/>
      <c r="AC795" s="441"/>
      <c r="AD795" s="441"/>
    </row>
    <row r="796" spans="1:30" ht="12.75" customHeight="1" x14ac:dyDescent="0.2">
      <c r="A796" s="441"/>
      <c r="B796" s="441"/>
      <c r="C796" s="441"/>
      <c r="D796" s="441"/>
      <c r="E796" s="441"/>
      <c r="F796" s="441"/>
      <c r="G796" s="441"/>
      <c r="H796" s="441"/>
      <c r="I796" s="441"/>
      <c r="J796" s="441"/>
      <c r="K796" s="441"/>
      <c r="L796" s="441"/>
      <c r="M796" s="441"/>
      <c r="N796" s="441"/>
      <c r="O796" s="441"/>
      <c r="P796" s="441"/>
      <c r="Q796" s="441"/>
      <c r="R796" s="441"/>
      <c r="S796" s="441"/>
      <c r="T796" s="441"/>
      <c r="U796" s="441"/>
      <c r="V796" s="441"/>
      <c r="W796" s="441"/>
      <c r="X796" s="441"/>
      <c r="Y796" s="441"/>
      <c r="Z796" s="441"/>
      <c r="AA796" s="441"/>
      <c r="AB796" s="441"/>
      <c r="AC796" s="441"/>
      <c r="AD796" s="441"/>
    </row>
    <row r="797" spans="1:30" ht="12.75" customHeight="1" x14ac:dyDescent="0.2">
      <c r="A797" s="441"/>
      <c r="B797" s="441"/>
      <c r="C797" s="441"/>
      <c r="D797" s="441"/>
      <c r="E797" s="441"/>
      <c r="F797" s="441"/>
      <c r="G797" s="441"/>
      <c r="H797" s="441"/>
      <c r="I797" s="441"/>
      <c r="J797" s="441"/>
      <c r="K797" s="441"/>
      <c r="L797" s="441"/>
      <c r="M797" s="441"/>
      <c r="N797" s="441"/>
      <c r="O797" s="441"/>
      <c r="P797" s="441"/>
      <c r="Q797" s="441"/>
      <c r="R797" s="441"/>
      <c r="S797" s="441"/>
      <c r="T797" s="441"/>
      <c r="U797" s="441"/>
      <c r="V797" s="441"/>
      <c r="W797" s="441"/>
      <c r="X797" s="441"/>
      <c r="Y797" s="441"/>
      <c r="Z797" s="441"/>
      <c r="AA797" s="441"/>
      <c r="AB797" s="441"/>
      <c r="AC797" s="441"/>
      <c r="AD797" s="441"/>
    </row>
    <row r="798" spans="1:30" ht="12.75" customHeight="1" x14ac:dyDescent="0.2">
      <c r="A798" s="441"/>
      <c r="B798" s="441"/>
      <c r="C798" s="441"/>
      <c r="D798" s="441"/>
      <c r="E798" s="441"/>
      <c r="F798" s="441"/>
      <c r="G798" s="441"/>
      <c r="H798" s="441"/>
      <c r="I798" s="441"/>
      <c r="J798" s="441"/>
      <c r="K798" s="441"/>
      <c r="L798" s="441"/>
      <c r="M798" s="441"/>
      <c r="N798" s="441"/>
      <c r="O798" s="441"/>
      <c r="P798" s="441"/>
      <c r="Q798" s="441"/>
      <c r="R798" s="441"/>
      <c r="S798" s="441"/>
      <c r="T798" s="441"/>
      <c r="U798" s="441"/>
      <c r="V798" s="441"/>
      <c r="W798" s="441"/>
      <c r="X798" s="441"/>
      <c r="Y798" s="441"/>
      <c r="Z798" s="441"/>
      <c r="AA798" s="441"/>
      <c r="AB798" s="441"/>
      <c r="AC798" s="441"/>
      <c r="AD798" s="441"/>
    </row>
    <row r="799" spans="1:30" ht="12.75" customHeight="1" x14ac:dyDescent="0.2">
      <c r="A799" s="441"/>
      <c r="B799" s="441"/>
      <c r="C799" s="441"/>
      <c r="D799" s="441"/>
      <c r="E799" s="441"/>
      <c r="F799" s="441"/>
      <c r="G799" s="441"/>
      <c r="H799" s="441"/>
      <c r="I799" s="441"/>
      <c r="J799" s="441"/>
      <c r="K799" s="441"/>
      <c r="L799" s="441"/>
      <c r="M799" s="441"/>
      <c r="N799" s="441"/>
      <c r="O799" s="441"/>
      <c r="P799" s="441"/>
      <c r="Q799" s="441"/>
      <c r="R799" s="441"/>
      <c r="S799" s="441"/>
      <c r="T799" s="441"/>
      <c r="U799" s="441"/>
      <c r="V799" s="441"/>
      <c r="W799" s="441"/>
      <c r="X799" s="441"/>
      <c r="Y799" s="441"/>
      <c r="Z799" s="441"/>
      <c r="AA799" s="441"/>
      <c r="AB799" s="441"/>
      <c r="AC799" s="441"/>
      <c r="AD799" s="441"/>
    </row>
    <row r="800" spans="1:30" ht="12.75" customHeight="1" x14ac:dyDescent="0.2">
      <c r="A800" s="441"/>
      <c r="B800" s="441"/>
      <c r="C800" s="441"/>
      <c r="D800" s="441"/>
      <c r="E800" s="441"/>
      <c r="F800" s="441"/>
      <c r="G800" s="441"/>
      <c r="H800" s="441"/>
      <c r="I800" s="441"/>
      <c r="J800" s="441"/>
      <c r="K800" s="441"/>
      <c r="L800" s="441"/>
      <c r="M800" s="441"/>
      <c r="N800" s="441"/>
      <c r="O800" s="441"/>
      <c r="P800" s="441"/>
      <c r="Q800" s="441"/>
      <c r="R800" s="441"/>
      <c r="S800" s="441"/>
      <c r="T800" s="441"/>
      <c r="U800" s="441"/>
      <c r="V800" s="441"/>
      <c r="W800" s="441"/>
      <c r="X800" s="441"/>
      <c r="Y800" s="441"/>
      <c r="Z800" s="441"/>
      <c r="AA800" s="441"/>
      <c r="AB800" s="441"/>
      <c r="AC800" s="441"/>
      <c r="AD800" s="441"/>
    </row>
    <row r="801" spans="1:30" ht="12.75" customHeight="1" x14ac:dyDescent="0.2">
      <c r="A801" s="441"/>
      <c r="B801" s="441"/>
      <c r="C801" s="441"/>
      <c r="D801" s="441"/>
      <c r="E801" s="441"/>
      <c r="F801" s="441"/>
      <c r="G801" s="441"/>
      <c r="H801" s="441"/>
      <c r="I801" s="441"/>
      <c r="J801" s="441"/>
      <c r="K801" s="441"/>
      <c r="L801" s="441"/>
      <c r="M801" s="441"/>
      <c r="N801" s="441"/>
      <c r="O801" s="441"/>
      <c r="P801" s="441"/>
      <c r="Q801" s="441"/>
      <c r="R801" s="441"/>
      <c r="S801" s="441"/>
      <c r="T801" s="441"/>
      <c r="U801" s="441"/>
      <c r="V801" s="441"/>
      <c r="W801" s="441"/>
      <c r="X801" s="441"/>
      <c r="Y801" s="441"/>
      <c r="Z801" s="441"/>
      <c r="AA801" s="441"/>
      <c r="AB801" s="441"/>
      <c r="AC801" s="441"/>
      <c r="AD801" s="441"/>
    </row>
    <row r="802" spans="1:30" ht="12.75" customHeight="1" x14ac:dyDescent="0.2">
      <c r="A802" s="441"/>
      <c r="B802" s="441"/>
      <c r="C802" s="441"/>
      <c r="D802" s="441"/>
      <c r="E802" s="441"/>
      <c r="F802" s="441"/>
      <c r="G802" s="441"/>
      <c r="H802" s="441"/>
      <c r="I802" s="441"/>
      <c r="J802" s="441"/>
      <c r="K802" s="441"/>
      <c r="L802" s="441"/>
      <c r="M802" s="441"/>
      <c r="N802" s="441"/>
      <c r="O802" s="441"/>
      <c r="P802" s="441"/>
      <c r="Q802" s="441"/>
      <c r="R802" s="441"/>
      <c r="S802" s="441"/>
      <c r="T802" s="441"/>
      <c r="U802" s="441"/>
      <c r="V802" s="441"/>
      <c r="W802" s="441"/>
      <c r="X802" s="441"/>
      <c r="Y802" s="441"/>
      <c r="Z802" s="441"/>
      <c r="AA802" s="441"/>
      <c r="AB802" s="441"/>
      <c r="AC802" s="441"/>
      <c r="AD802" s="441"/>
    </row>
    <row r="803" spans="1:30" ht="12.75" customHeight="1" x14ac:dyDescent="0.2">
      <c r="A803" s="441"/>
      <c r="B803" s="441"/>
      <c r="C803" s="441"/>
      <c r="D803" s="441"/>
      <c r="E803" s="441"/>
      <c r="F803" s="441"/>
      <c r="G803" s="441"/>
      <c r="H803" s="441"/>
      <c r="I803" s="441"/>
      <c r="J803" s="441"/>
      <c r="K803" s="441"/>
      <c r="L803" s="441"/>
      <c r="M803" s="441"/>
      <c r="N803" s="441"/>
      <c r="O803" s="441"/>
      <c r="P803" s="441"/>
      <c r="Q803" s="441"/>
      <c r="R803" s="441"/>
      <c r="S803" s="441"/>
      <c r="T803" s="441"/>
      <c r="U803" s="441"/>
      <c r="V803" s="441"/>
      <c r="W803" s="441"/>
      <c r="X803" s="441"/>
      <c r="Y803" s="441"/>
      <c r="Z803" s="441"/>
      <c r="AA803" s="441"/>
      <c r="AB803" s="441"/>
      <c r="AC803" s="441"/>
      <c r="AD803" s="441"/>
    </row>
    <row r="804" spans="1:30" ht="12.75" customHeight="1" x14ac:dyDescent="0.2">
      <c r="A804" s="441"/>
      <c r="B804" s="441"/>
      <c r="C804" s="441"/>
      <c r="D804" s="441"/>
      <c r="E804" s="441"/>
      <c r="F804" s="441"/>
      <c r="G804" s="441"/>
      <c r="H804" s="441"/>
      <c r="I804" s="441"/>
      <c r="J804" s="441"/>
      <c r="K804" s="441"/>
      <c r="L804" s="441"/>
      <c r="M804" s="441"/>
      <c r="N804" s="441"/>
      <c r="O804" s="441"/>
      <c r="P804" s="441"/>
      <c r="Q804" s="441"/>
      <c r="R804" s="441"/>
      <c r="S804" s="441"/>
      <c r="T804" s="441"/>
      <c r="U804" s="441"/>
      <c r="V804" s="441"/>
      <c r="W804" s="441"/>
      <c r="X804" s="441"/>
      <c r="Y804" s="441"/>
      <c r="Z804" s="441"/>
      <c r="AA804" s="441"/>
      <c r="AB804" s="441"/>
      <c r="AC804" s="441"/>
      <c r="AD804" s="441"/>
    </row>
    <row r="805" spans="1:30" ht="12.75" customHeight="1" x14ac:dyDescent="0.2">
      <c r="A805" s="441"/>
      <c r="B805" s="441"/>
      <c r="C805" s="441"/>
      <c r="D805" s="441"/>
      <c r="E805" s="441"/>
      <c r="F805" s="441"/>
      <c r="G805" s="441"/>
      <c r="H805" s="441"/>
      <c r="I805" s="441"/>
      <c r="J805" s="441"/>
      <c r="K805" s="441"/>
      <c r="L805" s="441"/>
      <c r="M805" s="441"/>
      <c r="N805" s="441"/>
      <c r="O805" s="441"/>
      <c r="P805" s="441"/>
      <c r="Q805" s="441"/>
      <c r="R805" s="441"/>
      <c r="S805" s="441"/>
      <c r="T805" s="441"/>
      <c r="U805" s="441"/>
      <c r="V805" s="441"/>
      <c r="W805" s="441"/>
      <c r="X805" s="441"/>
      <c r="Y805" s="441"/>
      <c r="Z805" s="441"/>
      <c r="AA805" s="441"/>
      <c r="AB805" s="441"/>
      <c r="AC805" s="441"/>
      <c r="AD805" s="441"/>
    </row>
    <row r="806" spans="1:30" ht="12.75" customHeight="1" x14ac:dyDescent="0.2">
      <c r="A806" s="441"/>
      <c r="B806" s="441"/>
      <c r="C806" s="441"/>
      <c r="D806" s="441"/>
      <c r="E806" s="441"/>
      <c r="F806" s="441"/>
      <c r="G806" s="441"/>
      <c r="H806" s="441"/>
      <c r="I806" s="441"/>
      <c r="J806" s="441"/>
      <c r="K806" s="441"/>
      <c r="L806" s="441"/>
      <c r="M806" s="441"/>
      <c r="N806" s="441"/>
      <c r="O806" s="441"/>
      <c r="P806" s="441"/>
      <c r="Q806" s="441"/>
      <c r="R806" s="441"/>
      <c r="S806" s="441"/>
      <c r="T806" s="441"/>
      <c r="U806" s="441"/>
      <c r="V806" s="441"/>
      <c r="W806" s="441"/>
      <c r="X806" s="441"/>
      <c r="Y806" s="441"/>
      <c r="Z806" s="441"/>
      <c r="AA806" s="441"/>
      <c r="AB806" s="441"/>
      <c r="AC806" s="441"/>
      <c r="AD806" s="441"/>
    </row>
    <row r="807" spans="1:30" ht="12.75" customHeight="1" x14ac:dyDescent="0.2">
      <c r="A807" s="441"/>
      <c r="B807" s="441"/>
      <c r="C807" s="441"/>
      <c r="D807" s="441"/>
      <c r="E807" s="441"/>
      <c r="F807" s="441"/>
      <c r="G807" s="441"/>
      <c r="H807" s="441"/>
      <c r="I807" s="441"/>
      <c r="J807" s="441"/>
      <c r="K807" s="441"/>
      <c r="L807" s="441"/>
      <c r="M807" s="441"/>
      <c r="N807" s="441"/>
      <c r="O807" s="441"/>
      <c r="P807" s="441"/>
      <c r="Q807" s="441"/>
      <c r="R807" s="441"/>
      <c r="S807" s="441"/>
      <c r="T807" s="441"/>
      <c r="U807" s="441"/>
      <c r="V807" s="441"/>
      <c r="W807" s="441"/>
      <c r="X807" s="441"/>
      <c r="Y807" s="441"/>
      <c r="Z807" s="441"/>
      <c r="AA807" s="441"/>
      <c r="AB807" s="441"/>
      <c r="AC807" s="441"/>
      <c r="AD807" s="441"/>
    </row>
    <row r="808" spans="1:30" ht="12.75" customHeight="1" x14ac:dyDescent="0.2">
      <c r="A808" s="441"/>
      <c r="B808" s="441"/>
      <c r="C808" s="441"/>
      <c r="D808" s="441"/>
      <c r="E808" s="441"/>
      <c r="F808" s="441"/>
      <c r="G808" s="441"/>
      <c r="H808" s="441"/>
      <c r="I808" s="441"/>
      <c r="J808" s="441"/>
      <c r="K808" s="441"/>
      <c r="L808" s="441"/>
      <c r="M808" s="441"/>
      <c r="N808" s="441"/>
      <c r="O808" s="441"/>
      <c r="P808" s="441"/>
      <c r="Q808" s="441"/>
      <c r="R808" s="441"/>
      <c r="S808" s="441"/>
      <c r="T808" s="441"/>
      <c r="U808" s="441"/>
      <c r="V808" s="441"/>
      <c r="W808" s="441"/>
      <c r="X808" s="441"/>
      <c r="Y808" s="441"/>
      <c r="Z808" s="441"/>
      <c r="AA808" s="441"/>
      <c r="AB808" s="441"/>
      <c r="AC808" s="441"/>
      <c r="AD808" s="441"/>
    </row>
    <row r="809" spans="1:30" ht="12.75" customHeight="1" x14ac:dyDescent="0.2">
      <c r="A809" s="441"/>
      <c r="B809" s="441"/>
      <c r="C809" s="441"/>
      <c r="D809" s="441"/>
      <c r="E809" s="441"/>
      <c r="F809" s="441"/>
      <c r="G809" s="441"/>
      <c r="H809" s="441"/>
      <c r="I809" s="441"/>
      <c r="J809" s="441"/>
      <c r="K809" s="441"/>
      <c r="L809" s="441"/>
      <c r="M809" s="441"/>
      <c r="N809" s="441"/>
      <c r="O809" s="441"/>
      <c r="P809" s="441"/>
      <c r="Q809" s="441"/>
      <c r="R809" s="441"/>
      <c r="S809" s="441"/>
      <c r="T809" s="441"/>
      <c r="U809" s="441"/>
      <c r="V809" s="441"/>
      <c r="W809" s="441"/>
      <c r="X809" s="441"/>
      <c r="Y809" s="441"/>
      <c r="Z809" s="441"/>
      <c r="AA809" s="441"/>
      <c r="AB809" s="441"/>
      <c r="AC809" s="441"/>
      <c r="AD809" s="441"/>
    </row>
    <row r="810" spans="1:30" ht="12.75" customHeight="1" x14ac:dyDescent="0.2">
      <c r="A810" s="441"/>
      <c r="B810" s="441"/>
      <c r="C810" s="441"/>
      <c r="D810" s="441"/>
      <c r="E810" s="441"/>
      <c r="F810" s="441"/>
      <c r="G810" s="441"/>
      <c r="H810" s="441"/>
      <c r="I810" s="441"/>
      <c r="J810" s="441"/>
      <c r="K810" s="441"/>
      <c r="L810" s="441"/>
      <c r="M810" s="441"/>
      <c r="N810" s="441"/>
      <c r="O810" s="441"/>
      <c r="P810" s="441"/>
      <c r="Q810" s="441"/>
      <c r="R810" s="441"/>
      <c r="S810" s="441"/>
      <c r="T810" s="441"/>
      <c r="U810" s="441"/>
      <c r="V810" s="441"/>
      <c r="W810" s="441"/>
      <c r="X810" s="441"/>
      <c r="Y810" s="441"/>
      <c r="Z810" s="441"/>
      <c r="AA810" s="441"/>
      <c r="AB810" s="441"/>
      <c r="AC810" s="441"/>
      <c r="AD810" s="441"/>
    </row>
    <row r="811" spans="1:30" ht="12.75" customHeight="1" x14ac:dyDescent="0.2">
      <c r="A811" s="441"/>
      <c r="B811" s="441"/>
      <c r="C811" s="441"/>
      <c r="D811" s="441"/>
      <c r="E811" s="441"/>
      <c r="F811" s="441"/>
      <c r="G811" s="441"/>
      <c r="H811" s="441"/>
      <c r="I811" s="441"/>
      <c r="J811" s="441"/>
      <c r="K811" s="441"/>
      <c r="L811" s="441"/>
      <c r="M811" s="441"/>
      <c r="N811" s="441"/>
      <c r="O811" s="441"/>
      <c r="P811" s="441"/>
      <c r="Q811" s="441"/>
      <c r="R811" s="441"/>
      <c r="S811" s="441"/>
      <c r="T811" s="441"/>
      <c r="U811" s="441"/>
      <c r="V811" s="441"/>
      <c r="W811" s="441"/>
      <c r="X811" s="441"/>
      <c r="Y811" s="441"/>
      <c r="Z811" s="441"/>
      <c r="AA811" s="441"/>
      <c r="AB811" s="441"/>
      <c r="AC811" s="441"/>
      <c r="AD811" s="441"/>
    </row>
    <row r="812" spans="1:30" ht="12.75" customHeight="1" x14ac:dyDescent="0.2">
      <c r="A812" s="441"/>
      <c r="B812" s="441"/>
      <c r="C812" s="441"/>
      <c r="D812" s="441"/>
      <c r="E812" s="441"/>
      <c r="F812" s="441"/>
      <c r="G812" s="441"/>
      <c r="H812" s="441"/>
      <c r="I812" s="441"/>
      <c r="J812" s="441"/>
      <c r="K812" s="441"/>
      <c r="L812" s="441"/>
      <c r="M812" s="441"/>
      <c r="N812" s="441"/>
      <c r="O812" s="441"/>
      <c r="P812" s="441"/>
      <c r="Q812" s="441"/>
      <c r="R812" s="441"/>
      <c r="S812" s="441"/>
      <c r="T812" s="441"/>
      <c r="U812" s="441"/>
      <c r="V812" s="441"/>
      <c r="W812" s="441"/>
      <c r="X812" s="441"/>
      <c r="Y812" s="441"/>
      <c r="Z812" s="441"/>
      <c r="AA812" s="441"/>
      <c r="AB812" s="441"/>
      <c r="AC812" s="441"/>
      <c r="AD812" s="441"/>
    </row>
    <row r="813" spans="1:30" ht="12.75" customHeight="1" x14ac:dyDescent="0.2">
      <c r="A813" s="441"/>
      <c r="B813" s="441"/>
      <c r="C813" s="441"/>
      <c r="D813" s="441"/>
      <c r="E813" s="441"/>
      <c r="F813" s="441"/>
      <c r="G813" s="441"/>
      <c r="H813" s="441"/>
      <c r="I813" s="441"/>
      <c r="J813" s="441"/>
      <c r="K813" s="441"/>
      <c r="L813" s="441"/>
      <c r="M813" s="441"/>
      <c r="N813" s="441"/>
      <c r="O813" s="441"/>
      <c r="P813" s="441"/>
      <c r="Q813" s="441"/>
      <c r="R813" s="441"/>
      <c r="S813" s="441"/>
      <c r="T813" s="441"/>
      <c r="U813" s="441"/>
      <c r="V813" s="441"/>
      <c r="W813" s="441"/>
      <c r="X813" s="441"/>
      <c r="Y813" s="441"/>
      <c r="Z813" s="441"/>
      <c r="AA813" s="441"/>
      <c r="AB813" s="441"/>
      <c r="AC813" s="441"/>
      <c r="AD813" s="441"/>
    </row>
    <row r="814" spans="1:30" ht="12.75" customHeight="1" x14ac:dyDescent="0.2">
      <c r="A814" s="441"/>
      <c r="B814" s="441"/>
      <c r="C814" s="441"/>
      <c r="D814" s="441"/>
      <c r="E814" s="441"/>
      <c r="F814" s="441"/>
      <c r="G814" s="441"/>
      <c r="H814" s="441"/>
      <c r="I814" s="441"/>
      <c r="J814" s="441"/>
      <c r="K814" s="441"/>
      <c r="L814" s="441"/>
      <c r="M814" s="441"/>
      <c r="N814" s="441"/>
      <c r="O814" s="441"/>
      <c r="P814" s="441"/>
      <c r="Q814" s="441"/>
      <c r="R814" s="441"/>
      <c r="S814" s="441"/>
      <c r="T814" s="441"/>
      <c r="U814" s="441"/>
      <c r="V814" s="441"/>
      <c r="W814" s="441"/>
      <c r="X814" s="441"/>
      <c r="Y814" s="441"/>
      <c r="Z814" s="441"/>
      <c r="AA814" s="441"/>
      <c r="AB814" s="441"/>
      <c r="AC814" s="441"/>
      <c r="AD814" s="441"/>
    </row>
    <row r="815" spans="1:30" ht="12.75" customHeight="1" x14ac:dyDescent="0.2">
      <c r="A815" s="441"/>
      <c r="B815" s="441"/>
      <c r="C815" s="441"/>
      <c r="D815" s="441"/>
      <c r="E815" s="441"/>
      <c r="F815" s="441"/>
      <c r="G815" s="441"/>
      <c r="H815" s="441"/>
      <c r="I815" s="441"/>
      <c r="J815" s="441"/>
      <c r="K815" s="441"/>
      <c r="L815" s="441"/>
      <c r="M815" s="441"/>
      <c r="N815" s="441"/>
      <c r="O815" s="441"/>
      <c r="P815" s="441"/>
      <c r="Q815" s="441"/>
      <c r="R815" s="441"/>
      <c r="S815" s="441"/>
      <c r="T815" s="441"/>
      <c r="U815" s="441"/>
      <c r="V815" s="441"/>
      <c r="W815" s="441"/>
      <c r="X815" s="441"/>
      <c r="Y815" s="441"/>
      <c r="Z815" s="441"/>
      <c r="AA815" s="441"/>
      <c r="AB815" s="441"/>
      <c r="AC815" s="441"/>
      <c r="AD815" s="441"/>
    </row>
    <row r="816" spans="1:30" ht="12.75" customHeight="1" x14ac:dyDescent="0.2">
      <c r="A816" s="441"/>
      <c r="B816" s="441"/>
      <c r="C816" s="441"/>
      <c r="D816" s="441"/>
      <c r="E816" s="441"/>
      <c r="F816" s="441"/>
      <c r="G816" s="441"/>
      <c r="H816" s="441"/>
      <c r="I816" s="441"/>
      <c r="J816" s="441"/>
      <c r="K816" s="441"/>
      <c r="L816" s="441"/>
      <c r="M816" s="441"/>
      <c r="N816" s="441"/>
      <c r="O816" s="441"/>
      <c r="P816" s="441"/>
      <c r="Q816" s="441"/>
      <c r="R816" s="441"/>
      <c r="S816" s="441"/>
      <c r="T816" s="441"/>
      <c r="U816" s="441"/>
      <c r="V816" s="441"/>
      <c r="W816" s="441"/>
      <c r="X816" s="441"/>
      <c r="Y816" s="441"/>
      <c r="Z816" s="441"/>
      <c r="AA816" s="441"/>
      <c r="AB816" s="441"/>
      <c r="AC816" s="441"/>
      <c r="AD816" s="441"/>
    </row>
    <row r="817" spans="1:30" ht="12.75" customHeight="1" x14ac:dyDescent="0.2">
      <c r="A817" s="441"/>
      <c r="B817" s="441"/>
      <c r="C817" s="441"/>
      <c r="D817" s="441"/>
      <c r="E817" s="441"/>
      <c r="F817" s="441"/>
      <c r="G817" s="441"/>
      <c r="H817" s="441"/>
      <c r="I817" s="441"/>
      <c r="J817" s="441"/>
      <c r="K817" s="441"/>
      <c r="L817" s="441"/>
      <c r="M817" s="441"/>
      <c r="N817" s="441"/>
      <c r="O817" s="441"/>
      <c r="P817" s="441"/>
      <c r="Q817" s="441"/>
      <c r="R817" s="441"/>
      <c r="S817" s="441"/>
      <c r="T817" s="441"/>
      <c r="U817" s="441"/>
      <c r="V817" s="441"/>
      <c r="W817" s="441"/>
      <c r="X817" s="441"/>
      <c r="Y817" s="441"/>
      <c r="Z817" s="441"/>
      <c r="AA817" s="441"/>
      <c r="AB817" s="441"/>
      <c r="AC817" s="441"/>
      <c r="AD817" s="441"/>
    </row>
    <row r="818" spans="1:30" ht="12.75" customHeight="1" x14ac:dyDescent="0.2">
      <c r="A818" s="441"/>
      <c r="B818" s="441"/>
      <c r="C818" s="441"/>
      <c r="D818" s="441"/>
      <c r="E818" s="441"/>
      <c r="F818" s="441"/>
      <c r="G818" s="441"/>
      <c r="H818" s="441"/>
      <c r="I818" s="441"/>
      <c r="J818" s="441"/>
      <c r="K818" s="441"/>
      <c r="L818" s="441"/>
      <c r="M818" s="441"/>
      <c r="N818" s="441"/>
      <c r="O818" s="441"/>
      <c r="P818" s="441"/>
      <c r="Q818" s="441"/>
      <c r="R818" s="441"/>
      <c r="S818" s="441"/>
      <c r="T818" s="441"/>
      <c r="U818" s="441"/>
      <c r="V818" s="441"/>
      <c r="W818" s="441"/>
      <c r="X818" s="441"/>
      <c r="Y818" s="441"/>
      <c r="Z818" s="441"/>
      <c r="AA818" s="441"/>
      <c r="AB818" s="441"/>
      <c r="AC818" s="441"/>
      <c r="AD818" s="441"/>
    </row>
    <row r="819" spans="1:30" ht="12.75" customHeight="1" x14ac:dyDescent="0.2">
      <c r="A819" s="441"/>
      <c r="B819" s="441"/>
      <c r="C819" s="441"/>
      <c r="D819" s="441"/>
      <c r="E819" s="441"/>
      <c r="F819" s="441"/>
      <c r="G819" s="441"/>
      <c r="H819" s="441"/>
      <c r="I819" s="441"/>
      <c r="J819" s="441"/>
      <c r="K819" s="441"/>
      <c r="L819" s="441"/>
      <c r="M819" s="441"/>
      <c r="N819" s="441"/>
      <c r="O819" s="441"/>
      <c r="P819" s="441"/>
      <c r="Q819" s="441"/>
      <c r="R819" s="441"/>
      <c r="S819" s="441"/>
      <c r="T819" s="441"/>
      <c r="U819" s="441"/>
      <c r="V819" s="441"/>
      <c r="W819" s="441"/>
      <c r="X819" s="441"/>
      <c r="Y819" s="441"/>
      <c r="Z819" s="441"/>
      <c r="AA819" s="441"/>
      <c r="AB819" s="441"/>
      <c r="AC819" s="441"/>
      <c r="AD819" s="441"/>
    </row>
    <row r="820" spans="1:30" ht="12.75" customHeight="1" x14ac:dyDescent="0.2">
      <c r="A820" s="441"/>
      <c r="B820" s="441"/>
      <c r="C820" s="441"/>
      <c r="D820" s="441"/>
      <c r="E820" s="441"/>
      <c r="F820" s="441"/>
      <c r="G820" s="441"/>
      <c r="H820" s="441"/>
      <c r="I820" s="441"/>
      <c r="J820" s="441"/>
      <c r="K820" s="441"/>
      <c r="L820" s="441"/>
      <c r="M820" s="441"/>
      <c r="N820" s="441"/>
      <c r="O820" s="441"/>
      <c r="P820" s="441"/>
      <c r="Q820" s="441"/>
      <c r="R820" s="441"/>
      <c r="S820" s="441"/>
      <c r="T820" s="441"/>
      <c r="U820" s="441"/>
      <c r="V820" s="441"/>
      <c r="W820" s="441"/>
      <c r="X820" s="441"/>
      <c r="Y820" s="441"/>
      <c r="Z820" s="441"/>
      <c r="AA820" s="441"/>
      <c r="AB820" s="441"/>
      <c r="AC820" s="441"/>
      <c r="AD820" s="441"/>
    </row>
    <row r="821" spans="1:30" ht="12.75" customHeight="1" x14ac:dyDescent="0.2">
      <c r="A821" s="441"/>
      <c r="B821" s="441"/>
      <c r="C821" s="441"/>
      <c r="D821" s="441"/>
      <c r="E821" s="441"/>
      <c r="F821" s="441"/>
      <c r="G821" s="441"/>
      <c r="H821" s="441"/>
      <c r="I821" s="441"/>
      <c r="J821" s="441"/>
      <c r="K821" s="441"/>
      <c r="L821" s="441"/>
      <c r="M821" s="441"/>
      <c r="N821" s="441"/>
      <c r="O821" s="441"/>
      <c r="P821" s="441"/>
      <c r="Q821" s="441"/>
      <c r="R821" s="441"/>
      <c r="S821" s="441"/>
      <c r="T821" s="441"/>
      <c r="U821" s="441"/>
      <c r="V821" s="441"/>
      <c r="W821" s="441"/>
      <c r="X821" s="441"/>
      <c r="Y821" s="441"/>
      <c r="Z821" s="441"/>
      <c r="AA821" s="441"/>
      <c r="AB821" s="441"/>
      <c r="AC821" s="441"/>
      <c r="AD821" s="441"/>
    </row>
    <row r="822" spans="1:30" ht="12.75" customHeight="1" x14ac:dyDescent="0.2">
      <c r="A822" s="441"/>
      <c r="B822" s="441"/>
      <c r="C822" s="441"/>
      <c r="D822" s="441"/>
      <c r="E822" s="441"/>
      <c r="F822" s="441"/>
      <c r="G822" s="441"/>
      <c r="H822" s="441"/>
      <c r="I822" s="441"/>
      <c r="J822" s="441"/>
      <c r="K822" s="441"/>
      <c r="L822" s="441"/>
      <c r="M822" s="441"/>
      <c r="N822" s="441"/>
      <c r="O822" s="441"/>
      <c r="P822" s="441"/>
      <c r="Q822" s="441"/>
      <c r="R822" s="441"/>
      <c r="S822" s="441"/>
      <c r="T822" s="441"/>
      <c r="U822" s="441"/>
      <c r="V822" s="441"/>
      <c r="W822" s="441"/>
      <c r="X822" s="441"/>
      <c r="Y822" s="441"/>
      <c r="Z822" s="441"/>
      <c r="AA822" s="441"/>
      <c r="AB822" s="441"/>
      <c r="AC822" s="441"/>
      <c r="AD822" s="441"/>
    </row>
    <row r="823" spans="1:30" ht="12.75" customHeight="1" x14ac:dyDescent="0.2">
      <c r="A823" s="441"/>
      <c r="B823" s="441"/>
      <c r="C823" s="441"/>
      <c r="D823" s="441"/>
      <c r="E823" s="441"/>
      <c r="F823" s="441"/>
      <c r="G823" s="441"/>
      <c r="H823" s="441"/>
      <c r="I823" s="441"/>
      <c r="J823" s="441"/>
      <c r="K823" s="441"/>
      <c r="L823" s="441"/>
      <c r="M823" s="441"/>
      <c r="N823" s="441"/>
      <c r="O823" s="441"/>
      <c r="P823" s="441"/>
      <c r="Q823" s="441"/>
      <c r="R823" s="441"/>
      <c r="S823" s="441"/>
      <c r="T823" s="441"/>
      <c r="U823" s="441"/>
      <c r="V823" s="441"/>
      <c r="W823" s="441"/>
      <c r="X823" s="441"/>
      <c r="Y823" s="441"/>
      <c r="Z823" s="441"/>
      <c r="AA823" s="441"/>
      <c r="AB823" s="441"/>
      <c r="AC823" s="441"/>
      <c r="AD823" s="441"/>
    </row>
    <row r="824" spans="1:30" ht="12.75" customHeight="1" x14ac:dyDescent="0.2">
      <c r="A824" s="441"/>
      <c r="B824" s="441"/>
      <c r="C824" s="441"/>
      <c r="D824" s="441"/>
      <c r="E824" s="441"/>
      <c r="F824" s="441"/>
      <c r="G824" s="441"/>
      <c r="H824" s="441"/>
      <c r="I824" s="441"/>
      <c r="J824" s="441"/>
      <c r="K824" s="441"/>
      <c r="L824" s="441"/>
      <c r="M824" s="441"/>
      <c r="N824" s="441"/>
      <c r="O824" s="441"/>
      <c r="P824" s="441"/>
      <c r="Q824" s="441"/>
      <c r="R824" s="441"/>
      <c r="S824" s="441"/>
      <c r="T824" s="441"/>
      <c r="U824" s="441"/>
      <c r="V824" s="441"/>
      <c r="W824" s="441"/>
      <c r="X824" s="441"/>
      <c r="Y824" s="441"/>
      <c r="Z824" s="441"/>
      <c r="AA824" s="441"/>
      <c r="AB824" s="441"/>
      <c r="AC824" s="441"/>
      <c r="AD824" s="441"/>
    </row>
    <row r="825" spans="1:30" ht="12.75" customHeight="1" x14ac:dyDescent="0.2">
      <c r="A825" s="441"/>
      <c r="B825" s="441"/>
      <c r="C825" s="441"/>
      <c r="D825" s="441"/>
      <c r="E825" s="441"/>
      <c r="F825" s="441"/>
      <c r="G825" s="441"/>
      <c r="H825" s="441"/>
      <c r="I825" s="441"/>
      <c r="J825" s="441"/>
      <c r="K825" s="441"/>
      <c r="L825" s="441"/>
      <c r="M825" s="441"/>
      <c r="N825" s="441"/>
      <c r="O825" s="441"/>
      <c r="P825" s="441"/>
      <c r="Q825" s="441"/>
      <c r="R825" s="441"/>
      <c r="S825" s="441"/>
      <c r="T825" s="441"/>
      <c r="U825" s="441"/>
      <c r="V825" s="441"/>
      <c r="W825" s="441"/>
      <c r="X825" s="441"/>
      <c r="Y825" s="441"/>
      <c r="Z825" s="441"/>
      <c r="AA825" s="441"/>
      <c r="AB825" s="441"/>
      <c r="AC825" s="441"/>
      <c r="AD825" s="441"/>
    </row>
    <row r="826" spans="1:30" ht="12.75" customHeight="1" x14ac:dyDescent="0.2">
      <c r="A826" s="441"/>
      <c r="B826" s="441"/>
      <c r="C826" s="441"/>
      <c r="D826" s="441"/>
      <c r="E826" s="441"/>
      <c r="F826" s="441"/>
      <c r="G826" s="441"/>
      <c r="H826" s="441"/>
      <c r="I826" s="441"/>
      <c r="J826" s="441"/>
      <c r="K826" s="441"/>
      <c r="L826" s="441"/>
      <c r="M826" s="441"/>
      <c r="N826" s="441"/>
      <c r="O826" s="441"/>
      <c r="P826" s="441"/>
      <c r="Q826" s="441"/>
      <c r="R826" s="441"/>
      <c r="S826" s="441"/>
      <c r="T826" s="441"/>
      <c r="U826" s="441"/>
      <c r="V826" s="441"/>
      <c r="W826" s="441"/>
      <c r="X826" s="441"/>
      <c r="Y826" s="441"/>
      <c r="Z826" s="441"/>
      <c r="AA826" s="441"/>
      <c r="AB826" s="441"/>
      <c r="AC826" s="441"/>
      <c r="AD826" s="441"/>
    </row>
    <row r="827" spans="1:30" ht="12.75" customHeight="1" x14ac:dyDescent="0.2">
      <c r="A827" s="441"/>
      <c r="B827" s="441"/>
      <c r="C827" s="441"/>
      <c r="D827" s="441"/>
      <c r="E827" s="441"/>
      <c r="F827" s="441"/>
      <c r="G827" s="441"/>
      <c r="H827" s="441"/>
      <c r="I827" s="441"/>
      <c r="J827" s="441"/>
      <c r="K827" s="441"/>
      <c r="L827" s="441"/>
      <c r="M827" s="441"/>
      <c r="N827" s="441"/>
      <c r="O827" s="441"/>
      <c r="P827" s="441"/>
      <c r="Q827" s="441"/>
      <c r="R827" s="441"/>
      <c r="S827" s="441"/>
      <c r="T827" s="441"/>
      <c r="U827" s="441"/>
      <c r="V827" s="441"/>
      <c r="W827" s="441"/>
      <c r="X827" s="441"/>
      <c r="Y827" s="441"/>
      <c r="Z827" s="441"/>
      <c r="AA827" s="441"/>
      <c r="AB827" s="441"/>
      <c r="AC827" s="441"/>
      <c r="AD827" s="441"/>
    </row>
    <row r="828" spans="1:30" ht="12.75" customHeight="1" x14ac:dyDescent="0.2">
      <c r="A828" s="441"/>
      <c r="B828" s="441"/>
      <c r="C828" s="441"/>
      <c r="D828" s="441"/>
      <c r="E828" s="441"/>
      <c r="F828" s="441"/>
      <c r="G828" s="441"/>
      <c r="H828" s="441"/>
      <c r="I828" s="441"/>
      <c r="J828" s="441"/>
      <c r="K828" s="441"/>
      <c r="L828" s="441"/>
      <c r="M828" s="441"/>
      <c r="N828" s="441"/>
      <c r="O828" s="441"/>
      <c r="P828" s="441"/>
      <c r="Q828" s="441"/>
      <c r="R828" s="441"/>
      <c r="S828" s="441"/>
      <c r="T828" s="441"/>
      <c r="U828" s="441"/>
      <c r="V828" s="441"/>
      <c r="W828" s="441"/>
      <c r="X828" s="441"/>
      <c r="Y828" s="441"/>
      <c r="Z828" s="441"/>
      <c r="AA828" s="441"/>
      <c r="AB828" s="441"/>
      <c r="AC828" s="441"/>
      <c r="AD828" s="441"/>
    </row>
    <row r="829" spans="1:30" ht="12.75" customHeight="1" x14ac:dyDescent="0.2">
      <c r="A829" s="441"/>
      <c r="B829" s="441"/>
      <c r="C829" s="441"/>
      <c r="D829" s="441"/>
      <c r="E829" s="441"/>
      <c r="F829" s="441"/>
      <c r="G829" s="441"/>
      <c r="H829" s="441"/>
      <c r="I829" s="441"/>
      <c r="J829" s="441"/>
      <c r="K829" s="441"/>
      <c r="L829" s="441"/>
      <c r="M829" s="441"/>
      <c r="N829" s="441"/>
      <c r="O829" s="441"/>
      <c r="P829" s="441"/>
      <c r="Q829" s="441"/>
      <c r="R829" s="441"/>
      <c r="S829" s="441"/>
      <c r="T829" s="441"/>
      <c r="U829" s="441"/>
      <c r="V829" s="441"/>
      <c r="W829" s="441"/>
      <c r="X829" s="441"/>
      <c r="Y829" s="441"/>
      <c r="Z829" s="441"/>
      <c r="AA829" s="441"/>
      <c r="AB829" s="441"/>
      <c r="AC829" s="441"/>
      <c r="AD829" s="441"/>
    </row>
    <row r="830" spans="1:30" ht="12.75" customHeight="1" x14ac:dyDescent="0.2">
      <c r="A830" s="441"/>
      <c r="B830" s="441"/>
      <c r="C830" s="441"/>
      <c r="D830" s="441"/>
      <c r="E830" s="441"/>
      <c r="F830" s="441"/>
      <c r="G830" s="441"/>
      <c r="H830" s="441"/>
      <c r="I830" s="441"/>
      <c r="J830" s="441"/>
      <c r="K830" s="441"/>
      <c r="L830" s="441"/>
      <c r="M830" s="441"/>
      <c r="N830" s="441"/>
      <c r="O830" s="441"/>
      <c r="P830" s="441"/>
      <c r="Q830" s="441"/>
      <c r="R830" s="441"/>
      <c r="S830" s="441"/>
      <c r="T830" s="441"/>
      <c r="U830" s="441"/>
      <c r="V830" s="441"/>
      <c r="W830" s="441"/>
      <c r="X830" s="441"/>
      <c r="Y830" s="441"/>
      <c r="Z830" s="441"/>
      <c r="AA830" s="441"/>
      <c r="AB830" s="441"/>
      <c r="AC830" s="441"/>
      <c r="AD830" s="441"/>
    </row>
    <row r="831" spans="1:30" ht="12.75" customHeight="1" x14ac:dyDescent="0.2">
      <c r="A831" s="441"/>
      <c r="B831" s="441"/>
      <c r="C831" s="441"/>
      <c r="D831" s="441"/>
      <c r="E831" s="441"/>
      <c r="F831" s="441"/>
      <c r="G831" s="441"/>
      <c r="H831" s="441"/>
      <c r="I831" s="441"/>
      <c r="J831" s="441"/>
      <c r="K831" s="441"/>
      <c r="L831" s="441"/>
      <c r="M831" s="441"/>
      <c r="N831" s="441"/>
      <c r="O831" s="441"/>
      <c r="P831" s="441"/>
      <c r="Q831" s="441"/>
      <c r="R831" s="441"/>
      <c r="S831" s="441"/>
      <c r="T831" s="441"/>
      <c r="U831" s="441"/>
      <c r="V831" s="441"/>
      <c r="W831" s="441"/>
      <c r="X831" s="441"/>
      <c r="Y831" s="441"/>
      <c r="Z831" s="441"/>
      <c r="AA831" s="441"/>
      <c r="AB831" s="441"/>
      <c r="AC831" s="441"/>
      <c r="AD831" s="441"/>
    </row>
    <row r="832" spans="1:30" ht="12.75" customHeight="1" x14ac:dyDescent="0.2">
      <c r="A832" s="441"/>
      <c r="B832" s="441"/>
      <c r="C832" s="441"/>
      <c r="D832" s="441"/>
      <c r="E832" s="441"/>
      <c r="F832" s="441"/>
      <c r="G832" s="441"/>
      <c r="H832" s="441"/>
      <c r="I832" s="441"/>
      <c r="J832" s="441"/>
      <c r="K832" s="441"/>
      <c r="L832" s="441"/>
      <c r="M832" s="441"/>
      <c r="N832" s="441"/>
      <c r="O832" s="441"/>
      <c r="P832" s="441"/>
      <c r="Q832" s="441"/>
      <c r="R832" s="441"/>
      <c r="S832" s="441"/>
      <c r="T832" s="441"/>
      <c r="U832" s="441"/>
      <c r="V832" s="441"/>
      <c r="W832" s="441"/>
      <c r="X832" s="441"/>
      <c r="Y832" s="441"/>
      <c r="Z832" s="441"/>
      <c r="AA832" s="441"/>
      <c r="AB832" s="441"/>
      <c r="AC832" s="441"/>
      <c r="AD832" s="441"/>
    </row>
    <row r="833" spans="1:30" ht="12.75" customHeight="1" x14ac:dyDescent="0.2">
      <c r="A833" s="441"/>
      <c r="B833" s="441"/>
      <c r="C833" s="441"/>
      <c r="D833" s="441"/>
      <c r="E833" s="441"/>
      <c r="F833" s="441"/>
      <c r="G833" s="441"/>
      <c r="H833" s="441"/>
      <c r="I833" s="441"/>
      <c r="J833" s="441"/>
      <c r="K833" s="441"/>
      <c r="L833" s="441"/>
      <c r="M833" s="441"/>
      <c r="N833" s="441"/>
      <c r="O833" s="441"/>
      <c r="P833" s="441"/>
      <c r="Q833" s="441"/>
      <c r="R833" s="441"/>
      <c r="S833" s="441"/>
      <c r="T833" s="441"/>
      <c r="U833" s="441"/>
      <c r="V833" s="441"/>
      <c r="W833" s="441"/>
      <c r="X833" s="441"/>
      <c r="Y833" s="441"/>
      <c r="Z833" s="441"/>
      <c r="AA833" s="441"/>
      <c r="AB833" s="441"/>
      <c r="AC833" s="441"/>
      <c r="AD833" s="441"/>
    </row>
    <row r="834" spans="1:30" ht="12.75" customHeight="1" x14ac:dyDescent="0.2">
      <c r="A834" s="441"/>
      <c r="B834" s="441"/>
      <c r="C834" s="441"/>
      <c r="D834" s="441"/>
      <c r="E834" s="441"/>
      <c r="F834" s="441"/>
      <c r="G834" s="441"/>
      <c r="H834" s="441"/>
      <c r="I834" s="441"/>
      <c r="J834" s="441"/>
      <c r="K834" s="441"/>
      <c r="L834" s="441"/>
      <c r="M834" s="441"/>
      <c r="N834" s="441"/>
      <c r="O834" s="441"/>
      <c r="P834" s="441"/>
      <c r="Q834" s="441"/>
      <c r="R834" s="441"/>
      <c r="S834" s="441"/>
      <c r="T834" s="441"/>
      <c r="U834" s="441"/>
      <c r="V834" s="441"/>
      <c r="W834" s="441"/>
      <c r="X834" s="441"/>
      <c r="Y834" s="441"/>
      <c r="Z834" s="441"/>
      <c r="AA834" s="441"/>
      <c r="AB834" s="441"/>
      <c r="AC834" s="441"/>
      <c r="AD834" s="441"/>
    </row>
    <row r="835" spans="1:30" ht="12.75" customHeight="1" x14ac:dyDescent="0.2">
      <c r="A835" s="441"/>
      <c r="B835" s="441"/>
      <c r="C835" s="441"/>
      <c r="D835" s="441"/>
      <c r="E835" s="441"/>
      <c r="F835" s="441"/>
      <c r="G835" s="441"/>
      <c r="H835" s="441"/>
      <c r="I835" s="441"/>
      <c r="J835" s="441"/>
      <c r="K835" s="441"/>
      <c r="L835" s="441"/>
      <c r="M835" s="441"/>
      <c r="N835" s="441"/>
      <c r="O835" s="441"/>
      <c r="P835" s="441"/>
      <c r="Q835" s="441"/>
      <c r="R835" s="441"/>
      <c r="S835" s="441"/>
      <c r="T835" s="441"/>
      <c r="U835" s="441"/>
      <c r="V835" s="441"/>
      <c r="W835" s="441"/>
      <c r="X835" s="441"/>
      <c r="Y835" s="441"/>
      <c r="Z835" s="441"/>
      <c r="AA835" s="441"/>
      <c r="AB835" s="441"/>
      <c r="AC835" s="441"/>
      <c r="AD835" s="441"/>
    </row>
    <row r="836" spans="1:30" ht="12.75" customHeight="1" x14ac:dyDescent="0.2">
      <c r="A836" s="441"/>
      <c r="B836" s="441"/>
      <c r="C836" s="441"/>
      <c r="D836" s="441"/>
      <c r="E836" s="441"/>
      <c r="F836" s="441"/>
      <c r="G836" s="441"/>
      <c r="H836" s="441"/>
      <c r="I836" s="441"/>
      <c r="J836" s="441"/>
      <c r="K836" s="441"/>
      <c r="L836" s="441"/>
      <c r="M836" s="441"/>
      <c r="N836" s="441"/>
      <c r="O836" s="441"/>
      <c r="P836" s="441"/>
      <c r="Q836" s="441"/>
      <c r="R836" s="441"/>
      <c r="S836" s="441"/>
      <c r="T836" s="441"/>
      <c r="U836" s="441"/>
      <c r="V836" s="441"/>
      <c r="W836" s="441"/>
      <c r="X836" s="441"/>
      <c r="Y836" s="441"/>
      <c r="Z836" s="441"/>
      <c r="AA836" s="441"/>
      <c r="AB836" s="441"/>
      <c r="AC836" s="441"/>
      <c r="AD836" s="441"/>
    </row>
    <row r="837" spans="1:30" ht="12.75" customHeight="1" x14ac:dyDescent="0.2">
      <c r="A837" s="441"/>
      <c r="B837" s="441"/>
      <c r="C837" s="441"/>
      <c r="D837" s="441"/>
      <c r="E837" s="441"/>
      <c r="F837" s="441"/>
      <c r="G837" s="441"/>
      <c r="H837" s="441"/>
      <c r="I837" s="441"/>
      <c r="J837" s="441"/>
      <c r="K837" s="441"/>
      <c r="L837" s="441"/>
      <c r="M837" s="441"/>
      <c r="N837" s="441"/>
      <c r="O837" s="441"/>
      <c r="P837" s="441"/>
      <c r="Q837" s="441"/>
      <c r="R837" s="441"/>
      <c r="S837" s="441"/>
      <c r="T837" s="441"/>
      <c r="U837" s="441"/>
      <c r="V837" s="441"/>
      <c r="W837" s="441"/>
      <c r="X837" s="441"/>
      <c r="Y837" s="441"/>
      <c r="Z837" s="441"/>
      <c r="AA837" s="441"/>
      <c r="AB837" s="441"/>
      <c r="AC837" s="441"/>
      <c r="AD837" s="441"/>
    </row>
    <row r="838" spans="1:30" ht="12.75" customHeight="1" x14ac:dyDescent="0.2">
      <c r="A838" s="441"/>
      <c r="B838" s="441"/>
      <c r="C838" s="441"/>
      <c r="D838" s="441"/>
      <c r="E838" s="441"/>
      <c r="F838" s="441"/>
      <c r="G838" s="441"/>
      <c r="H838" s="441"/>
      <c r="I838" s="441"/>
      <c r="J838" s="441"/>
      <c r="K838" s="441"/>
      <c r="L838" s="441"/>
      <c r="M838" s="441"/>
      <c r="N838" s="441"/>
      <c r="O838" s="441"/>
      <c r="P838" s="441"/>
      <c r="Q838" s="441"/>
      <c r="R838" s="441"/>
      <c r="S838" s="441"/>
      <c r="T838" s="441"/>
      <c r="U838" s="441"/>
      <c r="V838" s="441"/>
      <c r="W838" s="441"/>
      <c r="X838" s="441"/>
      <c r="Y838" s="441"/>
      <c r="Z838" s="441"/>
      <c r="AA838" s="441"/>
      <c r="AB838" s="441"/>
      <c r="AC838" s="441"/>
      <c r="AD838" s="441"/>
    </row>
    <row r="839" spans="1:30" ht="12.75" customHeight="1" x14ac:dyDescent="0.2">
      <c r="A839" s="441"/>
      <c r="B839" s="441"/>
      <c r="C839" s="441"/>
      <c r="D839" s="441"/>
      <c r="E839" s="441"/>
      <c r="F839" s="441"/>
      <c r="G839" s="441"/>
      <c r="H839" s="441"/>
      <c r="I839" s="441"/>
      <c r="J839" s="441"/>
      <c r="K839" s="441"/>
      <c r="L839" s="441"/>
      <c r="M839" s="441"/>
      <c r="N839" s="441"/>
      <c r="O839" s="441"/>
      <c r="P839" s="441"/>
      <c r="Q839" s="441"/>
      <c r="R839" s="441"/>
      <c r="S839" s="441"/>
      <c r="T839" s="441"/>
      <c r="U839" s="441"/>
      <c r="V839" s="441"/>
      <c r="W839" s="441"/>
      <c r="X839" s="441"/>
      <c r="Y839" s="441"/>
      <c r="Z839" s="441"/>
      <c r="AA839" s="441"/>
      <c r="AB839" s="441"/>
      <c r="AC839" s="441"/>
      <c r="AD839" s="441"/>
    </row>
    <row r="840" spans="1:30" ht="12.75" customHeight="1" x14ac:dyDescent="0.2">
      <c r="A840" s="441"/>
      <c r="B840" s="441"/>
      <c r="C840" s="441"/>
      <c r="D840" s="441"/>
      <c r="E840" s="441"/>
      <c r="F840" s="441"/>
      <c r="G840" s="441"/>
      <c r="H840" s="441"/>
      <c r="I840" s="441"/>
      <c r="J840" s="441"/>
      <c r="K840" s="441"/>
      <c r="L840" s="441"/>
      <c r="M840" s="441"/>
      <c r="N840" s="441"/>
      <c r="O840" s="441"/>
      <c r="P840" s="441"/>
      <c r="Q840" s="441"/>
      <c r="R840" s="441"/>
      <c r="S840" s="441"/>
      <c r="T840" s="441"/>
      <c r="U840" s="441"/>
      <c r="V840" s="441"/>
      <c r="W840" s="441"/>
      <c r="X840" s="441"/>
      <c r="Y840" s="441"/>
      <c r="Z840" s="441"/>
      <c r="AA840" s="441"/>
      <c r="AB840" s="441"/>
      <c r="AC840" s="441"/>
      <c r="AD840" s="441"/>
    </row>
    <row r="841" spans="1:30" ht="12.75" customHeight="1" x14ac:dyDescent="0.2">
      <c r="A841" s="441"/>
      <c r="B841" s="441"/>
      <c r="C841" s="441"/>
      <c r="D841" s="441"/>
      <c r="E841" s="441"/>
      <c r="F841" s="441"/>
      <c r="G841" s="441"/>
      <c r="H841" s="441"/>
      <c r="I841" s="441"/>
      <c r="J841" s="441"/>
      <c r="K841" s="441"/>
      <c r="L841" s="441"/>
      <c r="M841" s="441"/>
      <c r="N841" s="441"/>
      <c r="O841" s="441"/>
      <c r="P841" s="441"/>
      <c r="Q841" s="441"/>
      <c r="R841" s="441"/>
      <c r="S841" s="441"/>
      <c r="T841" s="441"/>
      <c r="U841" s="441"/>
      <c r="V841" s="441"/>
      <c r="W841" s="441"/>
      <c r="X841" s="441"/>
      <c r="Y841" s="441"/>
      <c r="Z841" s="441"/>
      <c r="AA841" s="441"/>
      <c r="AB841" s="441"/>
      <c r="AC841" s="441"/>
      <c r="AD841" s="441"/>
    </row>
    <row r="842" spans="1:30" ht="12.75" customHeight="1" x14ac:dyDescent="0.2">
      <c r="A842" s="441"/>
      <c r="B842" s="441"/>
      <c r="C842" s="441"/>
      <c r="D842" s="441"/>
      <c r="E842" s="441"/>
      <c r="F842" s="441"/>
      <c r="G842" s="441"/>
      <c r="H842" s="441"/>
      <c r="I842" s="441"/>
      <c r="J842" s="441"/>
      <c r="K842" s="441"/>
      <c r="L842" s="441"/>
      <c r="M842" s="441"/>
      <c r="N842" s="441"/>
      <c r="O842" s="441"/>
      <c r="P842" s="441"/>
      <c r="Q842" s="441"/>
      <c r="R842" s="441"/>
      <c r="S842" s="441"/>
      <c r="T842" s="441"/>
      <c r="U842" s="441"/>
      <c r="V842" s="441"/>
      <c r="W842" s="441"/>
      <c r="X842" s="441"/>
      <c r="Y842" s="441"/>
      <c r="Z842" s="441"/>
      <c r="AA842" s="441"/>
      <c r="AB842" s="441"/>
      <c r="AC842" s="441"/>
      <c r="AD842" s="441"/>
    </row>
    <row r="843" spans="1:30" ht="12.75" customHeight="1" x14ac:dyDescent="0.2">
      <c r="A843" s="441"/>
      <c r="B843" s="441"/>
      <c r="C843" s="441"/>
      <c r="D843" s="441"/>
      <c r="E843" s="441"/>
      <c r="F843" s="441"/>
      <c r="G843" s="441"/>
      <c r="H843" s="441"/>
      <c r="I843" s="441"/>
      <c r="J843" s="441"/>
      <c r="K843" s="441"/>
      <c r="L843" s="441"/>
      <c r="M843" s="441"/>
      <c r="N843" s="441"/>
      <c r="O843" s="441"/>
      <c r="P843" s="441"/>
      <c r="Q843" s="441"/>
      <c r="R843" s="441"/>
      <c r="S843" s="441"/>
      <c r="T843" s="441"/>
      <c r="U843" s="441"/>
      <c r="V843" s="441"/>
      <c r="W843" s="441"/>
      <c r="X843" s="441"/>
      <c r="Y843" s="441"/>
      <c r="Z843" s="441"/>
      <c r="AA843" s="441"/>
      <c r="AB843" s="441"/>
      <c r="AC843" s="441"/>
      <c r="AD843" s="441"/>
    </row>
    <row r="844" spans="1:30" ht="12.75" customHeight="1" x14ac:dyDescent="0.2">
      <c r="A844" s="441"/>
      <c r="B844" s="441"/>
      <c r="C844" s="441"/>
      <c r="D844" s="441"/>
      <c r="E844" s="441"/>
      <c r="F844" s="441"/>
      <c r="G844" s="441"/>
      <c r="H844" s="441"/>
      <c r="I844" s="441"/>
      <c r="J844" s="441"/>
      <c r="K844" s="441"/>
      <c r="L844" s="441"/>
      <c r="M844" s="441"/>
      <c r="N844" s="441"/>
      <c r="O844" s="441"/>
      <c r="P844" s="441"/>
      <c r="Q844" s="441"/>
      <c r="R844" s="441"/>
      <c r="S844" s="441"/>
      <c r="T844" s="441"/>
      <c r="U844" s="441"/>
      <c r="V844" s="441"/>
      <c r="W844" s="441"/>
      <c r="X844" s="441"/>
      <c r="Y844" s="441"/>
      <c r="Z844" s="441"/>
      <c r="AA844" s="441"/>
      <c r="AB844" s="441"/>
      <c r="AC844" s="441"/>
      <c r="AD844" s="441"/>
    </row>
    <row r="845" spans="1:30" ht="12.75" customHeight="1" x14ac:dyDescent="0.2">
      <c r="A845" s="441"/>
      <c r="B845" s="441"/>
      <c r="C845" s="441"/>
      <c r="D845" s="441"/>
      <c r="E845" s="441"/>
      <c r="F845" s="441"/>
      <c r="G845" s="441"/>
      <c r="H845" s="441"/>
      <c r="I845" s="441"/>
      <c r="J845" s="441"/>
      <c r="K845" s="441"/>
      <c r="L845" s="441"/>
      <c r="M845" s="441"/>
      <c r="N845" s="441"/>
      <c r="O845" s="441"/>
      <c r="P845" s="441"/>
      <c r="Q845" s="441"/>
      <c r="R845" s="441"/>
      <c r="S845" s="441"/>
      <c r="T845" s="441"/>
      <c r="U845" s="441"/>
      <c r="V845" s="441"/>
      <c r="W845" s="441"/>
      <c r="X845" s="441"/>
      <c r="Y845" s="441"/>
      <c r="Z845" s="441"/>
      <c r="AA845" s="441"/>
      <c r="AB845" s="441"/>
      <c r="AC845" s="441"/>
      <c r="AD845" s="441"/>
    </row>
    <row r="846" spans="1:30" ht="12.75" customHeight="1" x14ac:dyDescent="0.2">
      <c r="A846" s="441"/>
      <c r="B846" s="441"/>
      <c r="C846" s="441"/>
      <c r="D846" s="441"/>
      <c r="E846" s="441"/>
      <c r="F846" s="441"/>
      <c r="G846" s="441"/>
      <c r="H846" s="441"/>
      <c r="I846" s="441"/>
      <c r="J846" s="441"/>
      <c r="K846" s="441"/>
      <c r="L846" s="441"/>
      <c r="M846" s="441"/>
      <c r="N846" s="441"/>
      <c r="O846" s="441"/>
      <c r="P846" s="441"/>
      <c r="Q846" s="441"/>
      <c r="R846" s="441"/>
      <c r="S846" s="441"/>
      <c r="T846" s="441"/>
      <c r="U846" s="441"/>
      <c r="V846" s="441"/>
      <c r="W846" s="441"/>
      <c r="X846" s="441"/>
      <c r="Y846" s="441"/>
      <c r="Z846" s="441"/>
      <c r="AA846" s="441"/>
      <c r="AB846" s="441"/>
      <c r="AC846" s="441"/>
      <c r="AD846" s="441"/>
    </row>
    <row r="847" spans="1:30" ht="12.75" customHeight="1" x14ac:dyDescent="0.2">
      <c r="A847" s="441"/>
      <c r="B847" s="441"/>
      <c r="C847" s="441"/>
      <c r="D847" s="441"/>
      <c r="E847" s="441"/>
      <c r="F847" s="441"/>
      <c r="G847" s="441"/>
      <c r="H847" s="441"/>
      <c r="I847" s="441"/>
      <c r="J847" s="441"/>
      <c r="K847" s="441"/>
      <c r="L847" s="441"/>
      <c r="M847" s="441"/>
      <c r="N847" s="441"/>
      <c r="O847" s="441"/>
      <c r="P847" s="441"/>
      <c r="Q847" s="441"/>
      <c r="R847" s="441"/>
      <c r="S847" s="441"/>
      <c r="T847" s="441"/>
      <c r="U847" s="441"/>
      <c r="V847" s="441"/>
      <c r="W847" s="441"/>
      <c r="X847" s="441"/>
      <c r="Y847" s="441"/>
      <c r="Z847" s="441"/>
      <c r="AA847" s="441"/>
      <c r="AB847" s="441"/>
      <c r="AC847" s="441"/>
      <c r="AD847" s="441"/>
    </row>
    <row r="848" spans="1:30" ht="12.75" customHeight="1" x14ac:dyDescent="0.2">
      <c r="A848" s="441"/>
      <c r="B848" s="441"/>
      <c r="C848" s="441"/>
      <c r="D848" s="441"/>
      <c r="E848" s="441"/>
      <c r="F848" s="441"/>
      <c r="G848" s="441"/>
      <c r="H848" s="441"/>
      <c r="I848" s="441"/>
      <c r="J848" s="441"/>
      <c r="K848" s="441"/>
      <c r="L848" s="441"/>
      <c r="M848" s="441"/>
      <c r="N848" s="441"/>
      <c r="O848" s="441"/>
      <c r="P848" s="441"/>
      <c r="Q848" s="441"/>
      <c r="R848" s="441"/>
      <c r="S848" s="441"/>
      <c r="T848" s="441"/>
      <c r="U848" s="441"/>
      <c r="V848" s="441"/>
      <c r="W848" s="441"/>
      <c r="X848" s="441"/>
      <c r="Y848" s="441"/>
      <c r="Z848" s="441"/>
      <c r="AA848" s="441"/>
      <c r="AB848" s="441"/>
      <c r="AC848" s="441"/>
      <c r="AD848" s="441"/>
    </row>
    <row r="849" spans="1:30" ht="12.75" customHeight="1" x14ac:dyDescent="0.2">
      <c r="A849" s="441"/>
      <c r="B849" s="441"/>
      <c r="C849" s="441"/>
      <c r="D849" s="441"/>
      <c r="E849" s="441"/>
      <c r="F849" s="441"/>
      <c r="G849" s="441"/>
      <c r="H849" s="441"/>
      <c r="I849" s="441"/>
      <c r="J849" s="441"/>
      <c r="K849" s="441"/>
      <c r="L849" s="441"/>
      <c r="M849" s="441"/>
      <c r="N849" s="441"/>
      <c r="O849" s="441"/>
      <c r="P849" s="441"/>
      <c r="Q849" s="441"/>
      <c r="R849" s="441"/>
      <c r="S849" s="441"/>
      <c r="T849" s="441"/>
      <c r="U849" s="441"/>
      <c r="V849" s="441"/>
      <c r="W849" s="441"/>
      <c r="X849" s="441"/>
      <c r="Y849" s="441"/>
      <c r="Z849" s="441"/>
      <c r="AA849" s="441"/>
      <c r="AB849" s="441"/>
      <c r="AC849" s="441"/>
      <c r="AD849" s="441"/>
    </row>
    <row r="850" spans="1:30" ht="12.75" customHeight="1" x14ac:dyDescent="0.2">
      <c r="A850" s="441"/>
      <c r="B850" s="441"/>
      <c r="C850" s="441"/>
      <c r="D850" s="441"/>
      <c r="E850" s="441"/>
      <c r="F850" s="441"/>
      <c r="G850" s="441"/>
      <c r="H850" s="441"/>
      <c r="I850" s="441"/>
      <c r="J850" s="441"/>
      <c r="K850" s="441"/>
      <c r="L850" s="441"/>
      <c r="M850" s="441"/>
      <c r="N850" s="441"/>
      <c r="O850" s="441"/>
      <c r="P850" s="441"/>
      <c r="Q850" s="441"/>
      <c r="R850" s="441"/>
      <c r="S850" s="441"/>
      <c r="T850" s="441"/>
      <c r="U850" s="441"/>
      <c r="V850" s="441"/>
      <c r="W850" s="441"/>
      <c r="X850" s="441"/>
      <c r="Y850" s="441"/>
      <c r="Z850" s="441"/>
      <c r="AA850" s="441"/>
      <c r="AB850" s="441"/>
      <c r="AC850" s="441"/>
      <c r="AD850" s="441"/>
    </row>
    <row r="851" spans="1:30" ht="12.75" customHeight="1" x14ac:dyDescent="0.2">
      <c r="A851" s="441"/>
      <c r="B851" s="441"/>
      <c r="C851" s="441"/>
      <c r="D851" s="441"/>
      <c r="E851" s="441"/>
      <c r="F851" s="441"/>
      <c r="G851" s="441"/>
      <c r="H851" s="441"/>
      <c r="I851" s="441"/>
      <c r="J851" s="441"/>
      <c r="K851" s="441"/>
      <c r="L851" s="441"/>
      <c r="M851" s="441"/>
      <c r="N851" s="441"/>
      <c r="O851" s="441"/>
      <c r="P851" s="441"/>
      <c r="Q851" s="441"/>
      <c r="R851" s="441"/>
      <c r="S851" s="441"/>
      <c r="T851" s="441"/>
      <c r="U851" s="441"/>
      <c r="V851" s="441"/>
      <c r="W851" s="441"/>
      <c r="X851" s="441"/>
      <c r="Y851" s="441"/>
      <c r="Z851" s="441"/>
      <c r="AA851" s="441"/>
      <c r="AB851" s="441"/>
      <c r="AC851" s="441"/>
      <c r="AD851" s="441"/>
    </row>
    <row r="852" spans="1:30" ht="12.75" customHeight="1" x14ac:dyDescent="0.2">
      <c r="A852" s="441"/>
      <c r="B852" s="441"/>
      <c r="C852" s="441"/>
      <c r="D852" s="441"/>
      <c r="E852" s="441"/>
      <c r="F852" s="441"/>
      <c r="G852" s="441"/>
      <c r="H852" s="441"/>
      <c r="I852" s="441"/>
      <c r="J852" s="441"/>
      <c r="K852" s="441"/>
      <c r="L852" s="441"/>
      <c r="M852" s="441"/>
      <c r="N852" s="441"/>
      <c r="O852" s="441"/>
      <c r="P852" s="441"/>
      <c r="Q852" s="441"/>
      <c r="R852" s="441"/>
      <c r="S852" s="441"/>
      <c r="T852" s="441"/>
      <c r="U852" s="441"/>
      <c r="V852" s="441"/>
      <c r="W852" s="441"/>
      <c r="X852" s="441"/>
      <c r="Y852" s="441"/>
      <c r="Z852" s="441"/>
      <c r="AA852" s="441"/>
      <c r="AB852" s="441"/>
      <c r="AC852" s="441"/>
      <c r="AD852" s="441"/>
    </row>
    <row r="853" spans="1:30" ht="12.75" customHeight="1" x14ac:dyDescent="0.2">
      <c r="A853" s="441"/>
      <c r="B853" s="441"/>
      <c r="C853" s="441"/>
      <c r="D853" s="441"/>
      <c r="E853" s="441"/>
      <c r="F853" s="441"/>
      <c r="G853" s="441"/>
      <c r="H853" s="441"/>
      <c r="I853" s="441"/>
      <c r="J853" s="441"/>
      <c r="K853" s="441"/>
      <c r="L853" s="441"/>
      <c r="M853" s="441"/>
      <c r="N853" s="441"/>
      <c r="O853" s="441"/>
      <c r="P853" s="441"/>
      <c r="Q853" s="441"/>
      <c r="R853" s="441"/>
      <c r="S853" s="441"/>
      <c r="T853" s="441"/>
      <c r="U853" s="441"/>
      <c r="V853" s="441"/>
      <c r="W853" s="441"/>
      <c r="X853" s="441"/>
      <c r="Y853" s="441"/>
      <c r="Z853" s="441"/>
      <c r="AA853" s="441"/>
      <c r="AB853" s="441"/>
      <c r="AC853" s="441"/>
      <c r="AD853" s="441"/>
    </row>
    <row r="854" spans="1:30" ht="12.75" customHeight="1" x14ac:dyDescent="0.2">
      <c r="A854" s="441"/>
      <c r="B854" s="441"/>
      <c r="C854" s="441"/>
      <c r="D854" s="441"/>
      <c r="E854" s="441"/>
      <c r="F854" s="441"/>
      <c r="G854" s="441"/>
      <c r="H854" s="441"/>
      <c r="I854" s="441"/>
      <c r="J854" s="441"/>
      <c r="K854" s="441"/>
      <c r="L854" s="441"/>
      <c r="M854" s="441"/>
      <c r="N854" s="441"/>
      <c r="O854" s="441"/>
      <c r="P854" s="441"/>
      <c r="Q854" s="441"/>
      <c r="R854" s="441"/>
      <c r="S854" s="441"/>
      <c r="T854" s="441"/>
      <c r="U854" s="441"/>
      <c r="V854" s="441"/>
      <c r="W854" s="441"/>
      <c r="X854" s="441"/>
      <c r="Y854" s="441"/>
      <c r="Z854" s="441"/>
      <c r="AA854" s="441"/>
      <c r="AB854" s="441"/>
      <c r="AC854" s="441"/>
      <c r="AD854" s="441"/>
    </row>
    <row r="855" spans="1:30" ht="12.75" customHeight="1" x14ac:dyDescent="0.2">
      <c r="A855" s="441"/>
      <c r="B855" s="441"/>
      <c r="C855" s="441"/>
      <c r="D855" s="441"/>
      <c r="E855" s="441"/>
      <c r="F855" s="441"/>
      <c r="G855" s="441"/>
      <c r="H855" s="441"/>
      <c r="I855" s="441"/>
      <c r="J855" s="441"/>
      <c r="K855" s="441"/>
      <c r="L855" s="441"/>
      <c r="M855" s="441"/>
      <c r="N855" s="441"/>
      <c r="O855" s="441"/>
      <c r="P855" s="441"/>
      <c r="Q855" s="441"/>
      <c r="R855" s="441"/>
      <c r="S855" s="441"/>
      <c r="T855" s="441"/>
      <c r="U855" s="441"/>
      <c r="V855" s="441"/>
      <c r="W855" s="441"/>
      <c r="X855" s="441"/>
      <c r="Y855" s="441"/>
      <c r="Z855" s="441"/>
      <c r="AA855" s="441"/>
      <c r="AB855" s="441"/>
      <c r="AC855" s="441"/>
      <c r="AD855" s="441"/>
    </row>
    <row r="856" spans="1:30" ht="12.75" customHeight="1" x14ac:dyDescent="0.2">
      <c r="A856" s="441"/>
      <c r="B856" s="441"/>
      <c r="C856" s="441"/>
      <c r="D856" s="441"/>
      <c r="E856" s="441"/>
      <c r="F856" s="441"/>
      <c r="G856" s="441"/>
      <c r="H856" s="441"/>
      <c r="I856" s="441"/>
      <c r="J856" s="441"/>
      <c r="K856" s="441"/>
      <c r="L856" s="441"/>
      <c r="M856" s="441"/>
      <c r="N856" s="441"/>
      <c r="O856" s="441"/>
      <c r="P856" s="441"/>
      <c r="Q856" s="441"/>
      <c r="R856" s="441"/>
      <c r="S856" s="441"/>
      <c r="T856" s="441"/>
      <c r="U856" s="441"/>
      <c r="V856" s="441"/>
      <c r="W856" s="441"/>
      <c r="X856" s="441"/>
      <c r="Y856" s="441"/>
      <c r="Z856" s="441"/>
      <c r="AA856" s="441"/>
      <c r="AB856" s="441"/>
      <c r="AC856" s="441"/>
      <c r="AD856" s="441"/>
    </row>
    <row r="857" spans="1:30" ht="12.75" customHeight="1" x14ac:dyDescent="0.2">
      <c r="A857" s="441"/>
      <c r="B857" s="441"/>
      <c r="C857" s="441"/>
      <c r="D857" s="441"/>
      <c r="E857" s="441"/>
      <c r="F857" s="441"/>
      <c r="G857" s="441"/>
      <c r="H857" s="441"/>
      <c r="I857" s="441"/>
      <c r="J857" s="441"/>
      <c r="K857" s="441"/>
      <c r="L857" s="441"/>
      <c r="M857" s="441"/>
      <c r="N857" s="441"/>
      <c r="O857" s="441"/>
      <c r="P857" s="441"/>
      <c r="Q857" s="441"/>
      <c r="R857" s="441"/>
      <c r="S857" s="441"/>
      <c r="T857" s="441"/>
      <c r="U857" s="441"/>
      <c r="V857" s="441"/>
      <c r="W857" s="441"/>
      <c r="X857" s="441"/>
      <c r="Y857" s="441"/>
      <c r="Z857" s="441"/>
      <c r="AA857" s="441"/>
      <c r="AB857" s="441"/>
      <c r="AC857" s="441"/>
      <c r="AD857" s="441"/>
    </row>
    <row r="858" spans="1:30" ht="12.75" customHeight="1" x14ac:dyDescent="0.2">
      <c r="A858" s="441"/>
      <c r="B858" s="441"/>
      <c r="C858" s="441"/>
      <c r="D858" s="441"/>
      <c r="E858" s="441"/>
      <c r="F858" s="441"/>
      <c r="G858" s="441"/>
      <c r="H858" s="441"/>
      <c r="I858" s="441"/>
      <c r="J858" s="441"/>
      <c r="K858" s="441"/>
      <c r="L858" s="441"/>
      <c r="M858" s="441"/>
      <c r="N858" s="441"/>
      <c r="O858" s="441"/>
      <c r="P858" s="441"/>
      <c r="Q858" s="441"/>
      <c r="R858" s="441"/>
      <c r="S858" s="441"/>
      <c r="T858" s="441"/>
      <c r="U858" s="441"/>
      <c r="V858" s="441"/>
      <c r="W858" s="441"/>
      <c r="X858" s="441"/>
      <c r="Y858" s="441"/>
      <c r="Z858" s="441"/>
      <c r="AA858" s="441"/>
      <c r="AB858" s="441"/>
      <c r="AC858" s="441"/>
      <c r="AD858" s="441"/>
    </row>
    <row r="859" spans="1:30" ht="12.75" customHeight="1" x14ac:dyDescent="0.2">
      <c r="A859" s="441"/>
      <c r="B859" s="441"/>
      <c r="C859" s="441"/>
      <c r="D859" s="441"/>
      <c r="E859" s="441"/>
      <c r="F859" s="441"/>
      <c r="G859" s="441"/>
      <c r="H859" s="441"/>
      <c r="I859" s="441"/>
      <c r="J859" s="441"/>
      <c r="K859" s="441"/>
      <c r="L859" s="441"/>
      <c r="M859" s="441"/>
      <c r="N859" s="441"/>
      <c r="O859" s="441"/>
      <c r="P859" s="441"/>
      <c r="Q859" s="441"/>
      <c r="R859" s="441"/>
      <c r="S859" s="441"/>
      <c r="T859" s="441"/>
      <c r="U859" s="441"/>
      <c r="V859" s="441"/>
      <c r="W859" s="441"/>
      <c r="X859" s="441"/>
      <c r="Y859" s="441"/>
      <c r="Z859" s="441"/>
      <c r="AA859" s="441"/>
      <c r="AB859" s="441"/>
      <c r="AC859" s="441"/>
      <c r="AD859" s="441"/>
    </row>
    <row r="860" spans="1:30" ht="12.75" customHeight="1" x14ac:dyDescent="0.2">
      <c r="A860" s="441"/>
      <c r="B860" s="441"/>
      <c r="C860" s="441"/>
      <c r="D860" s="441"/>
      <c r="E860" s="441"/>
      <c r="F860" s="441"/>
      <c r="G860" s="441"/>
      <c r="H860" s="441"/>
      <c r="I860" s="441"/>
      <c r="J860" s="441"/>
      <c r="K860" s="441"/>
      <c r="L860" s="441"/>
      <c r="M860" s="441"/>
      <c r="N860" s="441"/>
      <c r="O860" s="441"/>
      <c r="P860" s="441"/>
      <c r="Q860" s="441"/>
      <c r="R860" s="441"/>
      <c r="S860" s="441"/>
      <c r="T860" s="441"/>
      <c r="U860" s="441"/>
      <c r="V860" s="441"/>
      <c r="W860" s="441"/>
      <c r="X860" s="441"/>
      <c r="Y860" s="441"/>
      <c r="Z860" s="441"/>
      <c r="AA860" s="441"/>
      <c r="AB860" s="441"/>
      <c r="AC860" s="441"/>
      <c r="AD860" s="441"/>
    </row>
    <row r="861" spans="1:30" ht="12.75" customHeight="1" x14ac:dyDescent="0.2">
      <c r="A861" s="441"/>
      <c r="B861" s="441"/>
      <c r="C861" s="441"/>
      <c r="D861" s="441"/>
      <c r="E861" s="441"/>
      <c r="F861" s="441"/>
      <c r="G861" s="441"/>
      <c r="H861" s="441"/>
      <c r="I861" s="441"/>
      <c r="J861" s="441"/>
      <c r="K861" s="441"/>
      <c r="L861" s="441"/>
      <c r="M861" s="441"/>
      <c r="N861" s="441"/>
      <c r="O861" s="441"/>
      <c r="P861" s="441"/>
      <c r="Q861" s="441"/>
      <c r="R861" s="441"/>
      <c r="S861" s="441"/>
      <c r="T861" s="441"/>
      <c r="U861" s="441"/>
      <c r="V861" s="441"/>
      <c r="W861" s="441"/>
      <c r="X861" s="441"/>
      <c r="Y861" s="441"/>
      <c r="Z861" s="441"/>
      <c r="AA861" s="441"/>
      <c r="AB861" s="441"/>
      <c r="AC861" s="441"/>
      <c r="AD861" s="441"/>
    </row>
    <row r="862" spans="1:30" ht="12.75" customHeight="1" x14ac:dyDescent="0.2">
      <c r="A862" s="441"/>
      <c r="B862" s="441"/>
      <c r="C862" s="441"/>
      <c r="D862" s="441"/>
      <c r="E862" s="441"/>
      <c r="F862" s="441"/>
      <c r="G862" s="441"/>
      <c r="H862" s="441"/>
      <c r="I862" s="441"/>
      <c r="J862" s="441"/>
      <c r="K862" s="441"/>
      <c r="L862" s="441"/>
      <c r="M862" s="441"/>
      <c r="N862" s="441"/>
      <c r="O862" s="441"/>
      <c r="P862" s="441"/>
      <c r="Q862" s="441"/>
      <c r="R862" s="441"/>
      <c r="S862" s="441"/>
      <c r="T862" s="441"/>
      <c r="U862" s="441"/>
      <c r="V862" s="441"/>
      <c r="W862" s="441"/>
      <c r="X862" s="441"/>
      <c r="Y862" s="441"/>
      <c r="Z862" s="441"/>
      <c r="AA862" s="441"/>
      <c r="AB862" s="441"/>
      <c r="AC862" s="441"/>
      <c r="AD862" s="441"/>
    </row>
    <row r="863" spans="1:30" ht="12.75" customHeight="1" x14ac:dyDescent="0.2">
      <c r="A863" s="441"/>
      <c r="B863" s="441"/>
      <c r="C863" s="441"/>
      <c r="D863" s="441"/>
      <c r="E863" s="441"/>
      <c r="F863" s="441"/>
      <c r="G863" s="441"/>
      <c r="H863" s="441"/>
      <c r="I863" s="441"/>
      <c r="J863" s="441"/>
      <c r="K863" s="441"/>
      <c r="L863" s="441"/>
      <c r="M863" s="441"/>
      <c r="N863" s="441"/>
      <c r="O863" s="441"/>
      <c r="P863" s="441"/>
      <c r="Q863" s="441"/>
      <c r="R863" s="441"/>
      <c r="S863" s="441"/>
      <c r="T863" s="441"/>
      <c r="U863" s="441"/>
      <c r="V863" s="441"/>
      <c r="W863" s="441"/>
      <c r="X863" s="441"/>
      <c r="Y863" s="441"/>
      <c r="Z863" s="441"/>
      <c r="AA863" s="441"/>
      <c r="AB863" s="441"/>
      <c r="AC863" s="441"/>
      <c r="AD863" s="441"/>
    </row>
    <row r="864" spans="1:30" ht="12.75" customHeight="1" x14ac:dyDescent="0.2">
      <c r="A864" s="441"/>
      <c r="B864" s="441"/>
      <c r="C864" s="441"/>
      <c r="D864" s="441"/>
      <c r="E864" s="441"/>
      <c r="F864" s="441"/>
      <c r="G864" s="441"/>
      <c r="H864" s="441"/>
      <c r="I864" s="441"/>
      <c r="J864" s="441"/>
      <c r="K864" s="441"/>
      <c r="L864" s="441"/>
      <c r="M864" s="441"/>
      <c r="N864" s="441"/>
      <c r="O864" s="441"/>
      <c r="P864" s="441"/>
      <c r="Q864" s="441"/>
      <c r="R864" s="441"/>
      <c r="S864" s="441"/>
      <c r="T864" s="441"/>
      <c r="U864" s="441"/>
      <c r="V864" s="441"/>
      <c r="W864" s="441"/>
      <c r="X864" s="441"/>
      <c r="Y864" s="441"/>
      <c r="Z864" s="441"/>
      <c r="AA864" s="441"/>
      <c r="AB864" s="441"/>
      <c r="AC864" s="441"/>
      <c r="AD864" s="441"/>
    </row>
    <row r="865" spans="1:30" ht="12.75" customHeight="1" x14ac:dyDescent="0.2">
      <c r="A865" s="441"/>
      <c r="B865" s="441"/>
      <c r="C865" s="441"/>
      <c r="D865" s="441"/>
      <c r="E865" s="441"/>
      <c r="F865" s="441"/>
      <c r="G865" s="441"/>
      <c r="H865" s="441"/>
      <c r="I865" s="441"/>
      <c r="J865" s="441"/>
      <c r="K865" s="441"/>
      <c r="L865" s="441"/>
      <c r="M865" s="441"/>
      <c r="N865" s="441"/>
      <c r="O865" s="441"/>
      <c r="P865" s="441"/>
      <c r="Q865" s="441"/>
      <c r="R865" s="441"/>
      <c r="S865" s="441"/>
      <c r="T865" s="441"/>
      <c r="U865" s="441"/>
      <c r="V865" s="441"/>
      <c r="W865" s="441"/>
      <c r="X865" s="441"/>
      <c r="Y865" s="441"/>
      <c r="Z865" s="441"/>
      <c r="AA865" s="441"/>
      <c r="AB865" s="441"/>
      <c r="AC865" s="441"/>
      <c r="AD865" s="441"/>
    </row>
    <row r="866" spans="1:30" ht="12.75" customHeight="1" x14ac:dyDescent="0.2">
      <c r="A866" s="441"/>
      <c r="B866" s="441"/>
      <c r="C866" s="441"/>
      <c r="D866" s="441"/>
      <c r="E866" s="441"/>
      <c r="F866" s="441"/>
      <c r="G866" s="441"/>
      <c r="H866" s="441"/>
      <c r="I866" s="441"/>
      <c r="J866" s="441"/>
      <c r="K866" s="441"/>
      <c r="L866" s="441"/>
      <c r="M866" s="441"/>
      <c r="N866" s="441"/>
      <c r="O866" s="441"/>
      <c r="P866" s="441"/>
      <c r="Q866" s="441"/>
      <c r="R866" s="441"/>
      <c r="S866" s="441"/>
      <c r="T866" s="441"/>
      <c r="U866" s="441"/>
      <c r="V866" s="441"/>
      <c r="W866" s="441"/>
      <c r="X866" s="441"/>
      <c r="Y866" s="441"/>
      <c r="Z866" s="441"/>
      <c r="AA866" s="441"/>
      <c r="AB866" s="441"/>
      <c r="AC866" s="441"/>
      <c r="AD866" s="441"/>
    </row>
    <row r="867" spans="1:30" ht="12.75" customHeight="1" x14ac:dyDescent="0.2">
      <c r="A867" s="441"/>
      <c r="B867" s="441"/>
      <c r="C867" s="441"/>
      <c r="D867" s="441"/>
      <c r="E867" s="441"/>
      <c r="F867" s="441"/>
      <c r="G867" s="441"/>
      <c r="H867" s="441"/>
      <c r="I867" s="441"/>
      <c r="J867" s="441"/>
      <c r="K867" s="441"/>
      <c r="L867" s="441"/>
      <c r="M867" s="441"/>
      <c r="N867" s="441"/>
      <c r="O867" s="441"/>
      <c r="P867" s="441"/>
      <c r="Q867" s="441"/>
      <c r="R867" s="441"/>
      <c r="S867" s="441"/>
      <c r="T867" s="441"/>
      <c r="U867" s="441"/>
      <c r="V867" s="441"/>
      <c r="W867" s="441"/>
      <c r="X867" s="441"/>
      <c r="Y867" s="441"/>
      <c r="Z867" s="441"/>
      <c r="AA867" s="441"/>
      <c r="AB867" s="441"/>
      <c r="AC867" s="441"/>
      <c r="AD867" s="441"/>
    </row>
    <row r="868" spans="1:30" ht="12.75" customHeight="1" x14ac:dyDescent="0.2">
      <c r="A868" s="441"/>
      <c r="B868" s="441"/>
      <c r="C868" s="441"/>
      <c r="D868" s="441"/>
      <c r="E868" s="441"/>
      <c r="F868" s="441"/>
      <c r="G868" s="441"/>
      <c r="H868" s="441"/>
      <c r="I868" s="441"/>
      <c r="J868" s="441"/>
      <c r="K868" s="441"/>
      <c r="L868" s="441"/>
      <c r="M868" s="441"/>
      <c r="N868" s="441"/>
      <c r="O868" s="441"/>
      <c r="P868" s="441"/>
      <c r="Q868" s="441"/>
      <c r="R868" s="441"/>
      <c r="S868" s="441"/>
      <c r="T868" s="441"/>
      <c r="U868" s="441"/>
      <c r="V868" s="441"/>
      <c r="W868" s="441"/>
      <c r="X868" s="441"/>
      <c r="Y868" s="441"/>
      <c r="Z868" s="441"/>
      <c r="AA868" s="441"/>
      <c r="AB868" s="441"/>
      <c r="AC868" s="441"/>
      <c r="AD868" s="441"/>
    </row>
    <row r="869" spans="1:30" ht="12.75" customHeight="1" x14ac:dyDescent="0.2">
      <c r="A869" s="441"/>
      <c r="B869" s="441"/>
      <c r="C869" s="441"/>
      <c r="D869" s="441"/>
      <c r="E869" s="441"/>
      <c r="F869" s="441"/>
      <c r="G869" s="441"/>
      <c r="H869" s="441"/>
      <c r="I869" s="441"/>
      <c r="J869" s="441"/>
      <c r="K869" s="441"/>
      <c r="L869" s="441"/>
      <c r="M869" s="441"/>
      <c r="N869" s="441"/>
      <c r="O869" s="441"/>
      <c r="P869" s="441"/>
      <c r="Q869" s="441"/>
      <c r="R869" s="441"/>
      <c r="S869" s="441"/>
      <c r="T869" s="441"/>
      <c r="U869" s="441"/>
      <c r="V869" s="441"/>
      <c r="W869" s="441"/>
      <c r="X869" s="441"/>
      <c r="Y869" s="441"/>
      <c r="Z869" s="441"/>
      <c r="AA869" s="441"/>
      <c r="AB869" s="441"/>
      <c r="AC869" s="441"/>
      <c r="AD869" s="441"/>
    </row>
    <row r="870" spans="1:30" ht="12.75" customHeight="1" x14ac:dyDescent="0.2">
      <c r="A870" s="441"/>
      <c r="B870" s="441"/>
      <c r="C870" s="441"/>
      <c r="D870" s="441"/>
      <c r="E870" s="441"/>
      <c r="F870" s="441"/>
      <c r="G870" s="441"/>
      <c r="H870" s="441"/>
      <c r="I870" s="441"/>
      <c r="J870" s="441"/>
      <c r="K870" s="441"/>
      <c r="L870" s="441"/>
      <c r="M870" s="441"/>
      <c r="N870" s="441"/>
      <c r="O870" s="441"/>
      <c r="P870" s="441"/>
      <c r="Q870" s="441"/>
      <c r="R870" s="441"/>
      <c r="S870" s="441"/>
      <c r="T870" s="441"/>
      <c r="U870" s="441"/>
      <c r="V870" s="441"/>
      <c r="W870" s="441"/>
      <c r="X870" s="441"/>
      <c r="Y870" s="441"/>
      <c r="Z870" s="441"/>
      <c r="AA870" s="441"/>
      <c r="AB870" s="441"/>
      <c r="AC870" s="441"/>
      <c r="AD870" s="441"/>
    </row>
    <row r="871" spans="1:30" ht="12.75" customHeight="1" x14ac:dyDescent="0.2">
      <c r="A871" s="441"/>
      <c r="B871" s="441"/>
      <c r="C871" s="441"/>
      <c r="D871" s="441"/>
      <c r="E871" s="441"/>
      <c r="F871" s="441"/>
      <c r="G871" s="441"/>
      <c r="H871" s="441"/>
      <c r="I871" s="441"/>
      <c r="J871" s="441"/>
      <c r="K871" s="441"/>
      <c r="L871" s="441"/>
      <c r="M871" s="441"/>
      <c r="N871" s="441"/>
      <c r="O871" s="441"/>
      <c r="P871" s="441"/>
      <c r="Q871" s="441"/>
      <c r="R871" s="441"/>
      <c r="S871" s="441"/>
      <c r="T871" s="441"/>
      <c r="U871" s="441"/>
      <c r="V871" s="441"/>
      <c r="W871" s="441"/>
      <c r="X871" s="441"/>
      <c r="Y871" s="441"/>
      <c r="Z871" s="441"/>
      <c r="AA871" s="441"/>
      <c r="AB871" s="441"/>
      <c r="AC871" s="441"/>
      <c r="AD871" s="441"/>
    </row>
    <row r="872" spans="1:30" ht="12.75" customHeight="1" x14ac:dyDescent="0.2">
      <c r="A872" s="441"/>
      <c r="B872" s="441"/>
      <c r="C872" s="441"/>
      <c r="D872" s="441"/>
      <c r="E872" s="441"/>
      <c r="F872" s="441"/>
      <c r="G872" s="441"/>
      <c r="H872" s="441"/>
      <c r="I872" s="441"/>
      <c r="J872" s="441"/>
      <c r="K872" s="441"/>
      <c r="L872" s="441"/>
      <c r="M872" s="441"/>
      <c r="N872" s="441"/>
      <c r="O872" s="441"/>
      <c r="P872" s="441"/>
      <c r="Q872" s="441"/>
      <c r="R872" s="441"/>
      <c r="S872" s="441"/>
      <c r="T872" s="441"/>
      <c r="U872" s="441"/>
      <c r="V872" s="441"/>
      <c r="W872" s="441"/>
      <c r="X872" s="441"/>
      <c r="Y872" s="441"/>
      <c r="Z872" s="441"/>
      <c r="AA872" s="441"/>
      <c r="AB872" s="441"/>
      <c r="AC872" s="441"/>
      <c r="AD872" s="441"/>
    </row>
    <row r="873" spans="1:30" ht="12.75" customHeight="1" x14ac:dyDescent="0.2">
      <c r="A873" s="441"/>
      <c r="B873" s="441"/>
      <c r="C873" s="441"/>
      <c r="D873" s="441"/>
      <c r="E873" s="441"/>
      <c r="F873" s="441"/>
      <c r="G873" s="441"/>
      <c r="H873" s="441"/>
      <c r="I873" s="441"/>
      <c r="J873" s="441"/>
      <c r="K873" s="441"/>
      <c r="L873" s="441"/>
      <c r="M873" s="441"/>
      <c r="N873" s="441"/>
      <c r="O873" s="441"/>
      <c r="P873" s="441"/>
      <c r="Q873" s="441"/>
      <c r="R873" s="441"/>
      <c r="S873" s="441"/>
      <c r="T873" s="441"/>
      <c r="U873" s="441"/>
      <c r="V873" s="441"/>
      <c r="W873" s="441"/>
      <c r="X873" s="441"/>
      <c r="Y873" s="441"/>
      <c r="Z873" s="441"/>
      <c r="AA873" s="441"/>
      <c r="AB873" s="441"/>
      <c r="AC873" s="441"/>
      <c r="AD873" s="441"/>
    </row>
    <row r="874" spans="1:30" ht="12.75" customHeight="1" x14ac:dyDescent="0.2">
      <c r="A874" s="441"/>
      <c r="B874" s="441"/>
      <c r="C874" s="441"/>
      <c r="D874" s="441"/>
      <c r="E874" s="441"/>
      <c r="F874" s="441"/>
      <c r="G874" s="441"/>
      <c r="H874" s="441"/>
      <c r="I874" s="441"/>
      <c r="J874" s="441"/>
      <c r="K874" s="441"/>
      <c r="L874" s="441"/>
      <c r="M874" s="441"/>
      <c r="N874" s="441"/>
      <c r="O874" s="441"/>
      <c r="P874" s="441"/>
      <c r="Q874" s="441"/>
      <c r="R874" s="441"/>
      <c r="S874" s="441"/>
      <c r="T874" s="441"/>
      <c r="U874" s="441"/>
      <c r="V874" s="441"/>
      <c r="W874" s="441"/>
      <c r="X874" s="441"/>
      <c r="Y874" s="441"/>
      <c r="Z874" s="441"/>
      <c r="AA874" s="441"/>
      <c r="AB874" s="441"/>
      <c r="AC874" s="441"/>
      <c r="AD874" s="441"/>
    </row>
    <row r="875" spans="1:30" ht="12.75" customHeight="1" x14ac:dyDescent="0.2">
      <c r="A875" s="441"/>
      <c r="B875" s="441"/>
      <c r="C875" s="441"/>
      <c r="D875" s="441"/>
      <c r="E875" s="441"/>
      <c r="F875" s="441"/>
      <c r="G875" s="441"/>
      <c r="H875" s="441"/>
      <c r="I875" s="441"/>
      <c r="J875" s="441"/>
      <c r="K875" s="441"/>
      <c r="L875" s="441"/>
      <c r="M875" s="441"/>
      <c r="N875" s="441"/>
      <c r="O875" s="441"/>
      <c r="P875" s="441"/>
      <c r="Q875" s="441"/>
      <c r="R875" s="441"/>
      <c r="S875" s="441"/>
      <c r="T875" s="441"/>
      <c r="U875" s="441"/>
      <c r="V875" s="441"/>
      <c r="W875" s="441"/>
      <c r="X875" s="441"/>
      <c r="Y875" s="441"/>
      <c r="Z875" s="441"/>
      <c r="AA875" s="441"/>
      <c r="AB875" s="441"/>
      <c r="AC875" s="441"/>
      <c r="AD875" s="441"/>
    </row>
    <row r="876" spans="1:30" ht="12.75" customHeight="1" x14ac:dyDescent="0.2">
      <c r="A876" s="441"/>
      <c r="B876" s="441"/>
      <c r="C876" s="441"/>
      <c r="D876" s="441"/>
      <c r="E876" s="441"/>
      <c r="F876" s="441"/>
      <c r="G876" s="441"/>
      <c r="H876" s="441"/>
      <c r="I876" s="441"/>
      <c r="J876" s="441"/>
      <c r="K876" s="441"/>
      <c r="L876" s="441"/>
      <c r="M876" s="441"/>
      <c r="N876" s="441"/>
      <c r="O876" s="441"/>
      <c r="P876" s="441"/>
      <c r="Q876" s="441"/>
      <c r="R876" s="441"/>
      <c r="S876" s="441"/>
      <c r="T876" s="441"/>
      <c r="U876" s="441"/>
      <c r="V876" s="441"/>
      <c r="W876" s="441"/>
      <c r="X876" s="441"/>
      <c r="Y876" s="441"/>
      <c r="Z876" s="441"/>
      <c r="AA876" s="441"/>
      <c r="AB876" s="441"/>
      <c r="AC876" s="441"/>
      <c r="AD876" s="441"/>
    </row>
    <row r="877" spans="1:30" ht="12.75" customHeight="1" x14ac:dyDescent="0.2">
      <c r="A877" s="441"/>
      <c r="B877" s="441"/>
      <c r="C877" s="441"/>
      <c r="D877" s="441"/>
      <c r="E877" s="441"/>
      <c r="F877" s="441"/>
      <c r="G877" s="441"/>
      <c r="H877" s="441"/>
      <c r="I877" s="441"/>
      <c r="J877" s="441"/>
      <c r="K877" s="441"/>
      <c r="L877" s="441"/>
      <c r="M877" s="441"/>
      <c r="N877" s="441"/>
      <c r="O877" s="441"/>
      <c r="P877" s="441"/>
      <c r="Q877" s="441"/>
      <c r="R877" s="441"/>
      <c r="S877" s="441"/>
      <c r="T877" s="441"/>
      <c r="U877" s="441"/>
      <c r="V877" s="441"/>
      <c r="W877" s="441"/>
      <c r="X877" s="441"/>
      <c r="Y877" s="441"/>
      <c r="Z877" s="441"/>
      <c r="AA877" s="441"/>
      <c r="AB877" s="441"/>
      <c r="AC877" s="441"/>
      <c r="AD877" s="441"/>
    </row>
    <row r="878" spans="1:30" ht="12.75" customHeight="1" x14ac:dyDescent="0.2">
      <c r="A878" s="441"/>
      <c r="B878" s="441"/>
      <c r="C878" s="441"/>
      <c r="D878" s="441"/>
      <c r="E878" s="441"/>
      <c r="F878" s="441"/>
      <c r="G878" s="441"/>
      <c r="H878" s="441"/>
      <c r="I878" s="441"/>
      <c r="J878" s="441"/>
      <c r="K878" s="441"/>
      <c r="L878" s="441"/>
      <c r="M878" s="441"/>
      <c r="N878" s="441"/>
      <c r="O878" s="441"/>
      <c r="P878" s="441"/>
      <c r="Q878" s="441"/>
      <c r="R878" s="441"/>
      <c r="S878" s="441"/>
      <c r="T878" s="441"/>
      <c r="U878" s="441"/>
      <c r="V878" s="441"/>
      <c r="W878" s="441"/>
      <c r="X878" s="441"/>
      <c r="Y878" s="441"/>
      <c r="Z878" s="441"/>
      <c r="AA878" s="441"/>
      <c r="AB878" s="441"/>
      <c r="AC878" s="441"/>
      <c r="AD878" s="441"/>
    </row>
    <row r="879" spans="1:30" ht="12.75" customHeight="1" x14ac:dyDescent="0.2">
      <c r="A879" s="441"/>
      <c r="B879" s="441"/>
      <c r="C879" s="441"/>
      <c r="D879" s="441"/>
      <c r="E879" s="441"/>
      <c r="F879" s="441"/>
      <c r="G879" s="441"/>
      <c r="H879" s="441"/>
      <c r="I879" s="441"/>
      <c r="J879" s="441"/>
      <c r="K879" s="441"/>
      <c r="L879" s="441"/>
      <c r="M879" s="441"/>
      <c r="N879" s="441"/>
      <c r="O879" s="441"/>
      <c r="P879" s="441"/>
      <c r="Q879" s="441"/>
      <c r="R879" s="441"/>
      <c r="S879" s="441"/>
      <c r="T879" s="441"/>
      <c r="U879" s="441"/>
      <c r="V879" s="441"/>
      <c r="W879" s="441"/>
      <c r="X879" s="441"/>
      <c r="Y879" s="441"/>
      <c r="Z879" s="441"/>
      <c r="AA879" s="441"/>
      <c r="AB879" s="441"/>
      <c r="AC879" s="441"/>
      <c r="AD879" s="441"/>
    </row>
    <row r="880" spans="1:30" ht="12.75" customHeight="1" x14ac:dyDescent="0.2">
      <c r="A880" s="441"/>
      <c r="B880" s="441"/>
      <c r="C880" s="441"/>
      <c r="D880" s="441"/>
      <c r="E880" s="441"/>
      <c r="F880" s="441"/>
      <c r="G880" s="441"/>
      <c r="H880" s="441"/>
      <c r="I880" s="441"/>
      <c r="J880" s="441"/>
      <c r="K880" s="441"/>
      <c r="L880" s="441"/>
      <c r="M880" s="441"/>
      <c r="N880" s="441"/>
      <c r="O880" s="441"/>
      <c r="P880" s="441"/>
      <c r="Q880" s="441"/>
      <c r="R880" s="441"/>
      <c r="S880" s="441"/>
      <c r="T880" s="441"/>
      <c r="U880" s="441"/>
      <c r="V880" s="441"/>
      <c r="W880" s="441"/>
      <c r="X880" s="441"/>
      <c r="Y880" s="441"/>
      <c r="Z880" s="441"/>
      <c r="AA880" s="441"/>
      <c r="AB880" s="441"/>
      <c r="AC880" s="441"/>
      <c r="AD880" s="441"/>
    </row>
    <row r="881" spans="1:30" ht="12.75" customHeight="1" x14ac:dyDescent="0.2">
      <c r="A881" s="441"/>
      <c r="B881" s="441"/>
      <c r="C881" s="441"/>
      <c r="D881" s="441"/>
      <c r="E881" s="441"/>
      <c r="F881" s="441"/>
      <c r="G881" s="441"/>
      <c r="H881" s="441"/>
      <c r="I881" s="441"/>
      <c r="J881" s="441"/>
      <c r="K881" s="441"/>
      <c r="L881" s="441"/>
      <c r="M881" s="441"/>
      <c r="N881" s="441"/>
      <c r="O881" s="441"/>
      <c r="P881" s="441"/>
      <c r="Q881" s="441"/>
      <c r="R881" s="441"/>
      <c r="S881" s="441"/>
      <c r="T881" s="441"/>
      <c r="U881" s="441"/>
      <c r="V881" s="441"/>
      <c r="W881" s="441"/>
      <c r="X881" s="441"/>
      <c r="Y881" s="441"/>
      <c r="Z881" s="441"/>
      <c r="AA881" s="441"/>
      <c r="AB881" s="441"/>
      <c r="AC881" s="441"/>
      <c r="AD881" s="441"/>
    </row>
    <row r="882" spans="1:30" ht="12.75" customHeight="1" x14ac:dyDescent="0.2">
      <c r="A882" s="441"/>
      <c r="B882" s="441"/>
      <c r="C882" s="441"/>
      <c r="D882" s="441"/>
      <c r="E882" s="441"/>
      <c r="F882" s="441"/>
      <c r="G882" s="441"/>
      <c r="H882" s="441"/>
      <c r="I882" s="441"/>
      <c r="J882" s="441"/>
      <c r="K882" s="441"/>
      <c r="L882" s="441"/>
      <c r="M882" s="441"/>
      <c r="N882" s="441"/>
      <c r="O882" s="441"/>
      <c r="P882" s="441"/>
      <c r="Q882" s="441"/>
      <c r="R882" s="441"/>
      <c r="S882" s="441"/>
      <c r="T882" s="441"/>
      <c r="U882" s="441"/>
      <c r="V882" s="441"/>
      <c r="W882" s="441"/>
      <c r="X882" s="441"/>
      <c r="Y882" s="441"/>
      <c r="Z882" s="441"/>
      <c r="AA882" s="441"/>
      <c r="AB882" s="441"/>
      <c r="AC882" s="441"/>
      <c r="AD882" s="441"/>
    </row>
    <row r="883" spans="1:30" ht="12.75" customHeight="1" x14ac:dyDescent="0.2">
      <c r="A883" s="441"/>
      <c r="B883" s="441"/>
      <c r="C883" s="441"/>
      <c r="D883" s="441"/>
      <c r="E883" s="441"/>
      <c r="F883" s="441"/>
      <c r="G883" s="441"/>
      <c r="H883" s="441"/>
      <c r="I883" s="441"/>
      <c r="J883" s="441"/>
      <c r="K883" s="441"/>
      <c r="L883" s="441"/>
      <c r="M883" s="441"/>
      <c r="N883" s="441"/>
      <c r="O883" s="441"/>
      <c r="P883" s="441"/>
      <c r="Q883" s="441"/>
      <c r="R883" s="441"/>
      <c r="S883" s="441"/>
      <c r="T883" s="441"/>
      <c r="U883" s="441"/>
      <c r="V883" s="441"/>
      <c r="W883" s="441"/>
      <c r="X883" s="441"/>
      <c r="Y883" s="441"/>
      <c r="Z883" s="441"/>
      <c r="AA883" s="441"/>
      <c r="AB883" s="441"/>
      <c r="AC883" s="441"/>
      <c r="AD883" s="441"/>
    </row>
    <row r="884" spans="1:30" ht="12.75" customHeight="1" x14ac:dyDescent="0.2">
      <c r="A884" s="441"/>
      <c r="B884" s="441"/>
      <c r="C884" s="441"/>
      <c r="D884" s="441"/>
      <c r="E884" s="441"/>
      <c r="F884" s="441"/>
      <c r="G884" s="441"/>
      <c r="H884" s="441"/>
      <c r="I884" s="441"/>
      <c r="J884" s="441"/>
      <c r="K884" s="441"/>
      <c r="L884" s="441"/>
      <c r="M884" s="441"/>
      <c r="N884" s="441"/>
      <c r="O884" s="441"/>
      <c r="P884" s="441"/>
      <c r="Q884" s="441"/>
      <c r="R884" s="441"/>
      <c r="S884" s="441"/>
      <c r="T884" s="441"/>
      <c r="U884" s="441"/>
      <c r="V884" s="441"/>
      <c r="W884" s="441"/>
      <c r="X884" s="441"/>
      <c r="Y884" s="441"/>
      <c r="Z884" s="441"/>
      <c r="AA884" s="441"/>
      <c r="AB884" s="441"/>
      <c r="AC884" s="441"/>
      <c r="AD884" s="441"/>
    </row>
    <row r="885" spans="1:30" ht="12.75" customHeight="1" x14ac:dyDescent="0.2">
      <c r="A885" s="441"/>
      <c r="B885" s="441"/>
      <c r="C885" s="441"/>
      <c r="D885" s="441"/>
      <c r="E885" s="441"/>
      <c r="F885" s="441"/>
      <c r="G885" s="441"/>
      <c r="H885" s="441"/>
      <c r="I885" s="441"/>
      <c r="J885" s="441"/>
      <c r="K885" s="441"/>
      <c r="L885" s="441"/>
      <c r="M885" s="441"/>
      <c r="N885" s="441"/>
      <c r="O885" s="441"/>
      <c r="P885" s="441"/>
      <c r="Q885" s="441"/>
      <c r="R885" s="441"/>
      <c r="S885" s="441"/>
      <c r="T885" s="441"/>
      <c r="U885" s="441"/>
      <c r="V885" s="441"/>
      <c r="W885" s="441"/>
      <c r="X885" s="441"/>
      <c r="Y885" s="441"/>
      <c r="Z885" s="441"/>
      <c r="AA885" s="441"/>
      <c r="AB885" s="441"/>
      <c r="AC885" s="441"/>
      <c r="AD885" s="441"/>
    </row>
    <row r="886" spans="1:30" ht="12.75" customHeight="1" x14ac:dyDescent="0.2">
      <c r="A886" s="441"/>
      <c r="B886" s="441"/>
      <c r="C886" s="441"/>
      <c r="D886" s="441"/>
      <c r="E886" s="441"/>
      <c r="F886" s="441"/>
      <c r="G886" s="441"/>
      <c r="H886" s="441"/>
      <c r="I886" s="441"/>
      <c r="J886" s="441"/>
      <c r="K886" s="441"/>
      <c r="L886" s="441"/>
      <c r="M886" s="441"/>
      <c r="N886" s="441"/>
      <c r="O886" s="441"/>
      <c r="P886" s="441"/>
      <c r="Q886" s="441"/>
      <c r="R886" s="441"/>
      <c r="S886" s="441"/>
      <c r="T886" s="441"/>
      <c r="U886" s="441"/>
      <c r="V886" s="441"/>
      <c r="W886" s="441"/>
      <c r="X886" s="441"/>
      <c r="Y886" s="441"/>
      <c r="Z886" s="441"/>
      <c r="AA886" s="441"/>
      <c r="AB886" s="441"/>
      <c r="AC886" s="441"/>
      <c r="AD886" s="441"/>
    </row>
    <row r="887" spans="1:30" ht="12.75" customHeight="1" x14ac:dyDescent="0.2">
      <c r="A887" s="441"/>
      <c r="B887" s="441"/>
      <c r="C887" s="441"/>
      <c r="D887" s="441"/>
      <c r="E887" s="441"/>
      <c r="F887" s="441"/>
      <c r="G887" s="441"/>
      <c r="H887" s="441"/>
      <c r="I887" s="441"/>
      <c r="J887" s="441"/>
      <c r="K887" s="441"/>
      <c r="L887" s="441"/>
      <c r="M887" s="441"/>
      <c r="N887" s="441"/>
      <c r="O887" s="441"/>
      <c r="P887" s="441"/>
      <c r="Q887" s="441"/>
      <c r="R887" s="441"/>
      <c r="S887" s="441"/>
      <c r="T887" s="441"/>
      <c r="U887" s="441"/>
      <c r="V887" s="441"/>
      <c r="W887" s="441"/>
      <c r="X887" s="441"/>
      <c r="Y887" s="441"/>
      <c r="Z887" s="441"/>
      <c r="AA887" s="441"/>
      <c r="AB887" s="441"/>
      <c r="AC887" s="441"/>
      <c r="AD887" s="441"/>
    </row>
    <row r="888" spans="1:30" ht="12.75" customHeight="1" x14ac:dyDescent="0.2">
      <c r="A888" s="441"/>
      <c r="B888" s="441"/>
      <c r="C888" s="441"/>
      <c r="D888" s="441"/>
      <c r="E888" s="441"/>
      <c r="F888" s="441"/>
      <c r="G888" s="441"/>
      <c r="H888" s="441"/>
      <c r="I888" s="441"/>
      <c r="J888" s="441"/>
      <c r="K888" s="441"/>
      <c r="L888" s="441"/>
      <c r="M888" s="441"/>
      <c r="N888" s="441"/>
      <c r="O888" s="441"/>
      <c r="P888" s="441"/>
      <c r="Q888" s="441"/>
      <c r="R888" s="441"/>
      <c r="S888" s="441"/>
      <c r="T888" s="441"/>
      <c r="U888" s="441"/>
      <c r="V888" s="441"/>
      <c r="W888" s="441"/>
      <c r="X888" s="441"/>
      <c r="Y888" s="441"/>
      <c r="Z888" s="441"/>
      <c r="AA888" s="441"/>
      <c r="AB888" s="441"/>
      <c r="AC888" s="441"/>
      <c r="AD888" s="441"/>
    </row>
    <row r="889" spans="1:30" ht="12.75" customHeight="1" x14ac:dyDescent="0.2">
      <c r="A889" s="441"/>
      <c r="B889" s="441"/>
      <c r="C889" s="441"/>
      <c r="D889" s="441"/>
      <c r="E889" s="441"/>
      <c r="F889" s="441"/>
      <c r="G889" s="441"/>
      <c r="H889" s="441"/>
      <c r="I889" s="441"/>
      <c r="J889" s="441"/>
      <c r="K889" s="441"/>
      <c r="L889" s="441"/>
      <c r="M889" s="441"/>
      <c r="N889" s="441"/>
      <c r="O889" s="441"/>
      <c r="P889" s="441"/>
      <c r="Q889" s="441"/>
      <c r="R889" s="441"/>
      <c r="S889" s="441"/>
      <c r="T889" s="441"/>
      <c r="U889" s="441"/>
      <c r="V889" s="441"/>
      <c r="W889" s="441"/>
      <c r="X889" s="441"/>
      <c r="Y889" s="441"/>
      <c r="Z889" s="441"/>
      <c r="AA889" s="441"/>
      <c r="AB889" s="441"/>
      <c r="AC889" s="441"/>
      <c r="AD889" s="441"/>
    </row>
    <row r="890" spans="1:30" ht="12.75" customHeight="1" x14ac:dyDescent="0.2">
      <c r="A890" s="441"/>
      <c r="B890" s="441"/>
      <c r="C890" s="441"/>
      <c r="D890" s="441"/>
      <c r="E890" s="441"/>
      <c r="F890" s="441"/>
      <c r="G890" s="441"/>
      <c r="H890" s="441"/>
      <c r="I890" s="441"/>
      <c r="J890" s="441"/>
      <c r="K890" s="441"/>
      <c r="L890" s="441"/>
      <c r="M890" s="441"/>
      <c r="N890" s="441"/>
      <c r="O890" s="441"/>
      <c r="P890" s="441"/>
      <c r="Q890" s="441"/>
      <c r="R890" s="441"/>
      <c r="S890" s="441"/>
      <c r="T890" s="441"/>
      <c r="U890" s="441"/>
      <c r="V890" s="441"/>
      <c r="W890" s="441"/>
      <c r="X890" s="441"/>
      <c r="Y890" s="441"/>
      <c r="Z890" s="441"/>
      <c r="AA890" s="441"/>
      <c r="AB890" s="441"/>
      <c r="AC890" s="441"/>
      <c r="AD890" s="441"/>
    </row>
    <row r="891" spans="1:30" ht="12.75" customHeight="1" x14ac:dyDescent="0.2">
      <c r="A891" s="441"/>
      <c r="B891" s="441"/>
      <c r="C891" s="441"/>
      <c r="D891" s="441"/>
      <c r="E891" s="441"/>
      <c r="F891" s="441"/>
      <c r="G891" s="441"/>
      <c r="H891" s="441"/>
      <c r="I891" s="441"/>
      <c r="J891" s="441"/>
      <c r="K891" s="441"/>
      <c r="L891" s="441"/>
      <c r="M891" s="441"/>
      <c r="N891" s="441"/>
      <c r="O891" s="441"/>
      <c r="P891" s="441"/>
      <c r="Q891" s="441"/>
      <c r="R891" s="441"/>
      <c r="S891" s="441"/>
      <c r="T891" s="441"/>
      <c r="U891" s="441"/>
      <c r="V891" s="441"/>
      <c r="W891" s="441"/>
      <c r="X891" s="441"/>
      <c r="Y891" s="441"/>
      <c r="Z891" s="441"/>
      <c r="AA891" s="441"/>
      <c r="AB891" s="441"/>
      <c r="AC891" s="441"/>
      <c r="AD891" s="441"/>
    </row>
    <row r="892" spans="1:30" ht="12.75" customHeight="1" x14ac:dyDescent="0.2">
      <c r="A892" s="441"/>
      <c r="B892" s="441"/>
      <c r="C892" s="441"/>
      <c r="D892" s="441"/>
      <c r="E892" s="441"/>
      <c r="F892" s="441"/>
      <c r="G892" s="441"/>
      <c r="H892" s="441"/>
      <c r="I892" s="441"/>
      <c r="J892" s="441"/>
      <c r="K892" s="441"/>
      <c r="L892" s="441"/>
      <c r="M892" s="441"/>
      <c r="N892" s="441"/>
      <c r="O892" s="441"/>
      <c r="P892" s="441"/>
      <c r="Q892" s="441"/>
      <c r="R892" s="441"/>
      <c r="S892" s="441"/>
      <c r="T892" s="441"/>
      <c r="U892" s="441"/>
      <c r="V892" s="441"/>
      <c r="W892" s="441"/>
      <c r="X892" s="441"/>
      <c r="Y892" s="441"/>
      <c r="Z892" s="441"/>
      <c r="AA892" s="441"/>
      <c r="AB892" s="441"/>
      <c r="AC892" s="441"/>
      <c r="AD892" s="441"/>
    </row>
    <row r="893" spans="1:30" ht="12.75" customHeight="1" x14ac:dyDescent="0.2">
      <c r="A893" s="441"/>
      <c r="B893" s="441"/>
      <c r="C893" s="441"/>
      <c r="D893" s="441"/>
      <c r="E893" s="441"/>
      <c r="F893" s="441"/>
      <c r="G893" s="441"/>
      <c r="H893" s="441"/>
      <c r="I893" s="441"/>
      <c r="J893" s="441"/>
      <c r="K893" s="441"/>
      <c r="L893" s="441"/>
      <c r="M893" s="441"/>
      <c r="N893" s="441"/>
      <c r="O893" s="441"/>
      <c r="P893" s="441"/>
      <c r="Q893" s="441"/>
      <c r="R893" s="441"/>
      <c r="S893" s="441"/>
      <c r="T893" s="441"/>
      <c r="U893" s="441"/>
      <c r="V893" s="441"/>
      <c r="W893" s="441"/>
      <c r="X893" s="441"/>
      <c r="Y893" s="441"/>
      <c r="Z893" s="441"/>
      <c r="AA893" s="441"/>
      <c r="AB893" s="441"/>
      <c r="AC893" s="441"/>
      <c r="AD893" s="441"/>
    </row>
    <row r="894" spans="1:30" ht="12.75" customHeight="1" x14ac:dyDescent="0.2">
      <c r="A894" s="441"/>
      <c r="B894" s="441"/>
      <c r="C894" s="441"/>
      <c r="D894" s="441"/>
      <c r="E894" s="441"/>
      <c r="F894" s="441"/>
      <c r="G894" s="441"/>
      <c r="H894" s="441"/>
      <c r="I894" s="441"/>
      <c r="J894" s="441"/>
      <c r="K894" s="441"/>
      <c r="L894" s="441"/>
      <c r="M894" s="441"/>
      <c r="N894" s="441"/>
      <c r="O894" s="441"/>
      <c r="P894" s="441"/>
      <c r="Q894" s="441"/>
      <c r="R894" s="441"/>
      <c r="S894" s="441"/>
      <c r="T894" s="441"/>
      <c r="U894" s="441"/>
      <c r="V894" s="441"/>
      <c r="W894" s="441"/>
      <c r="X894" s="441"/>
      <c r="Y894" s="441"/>
      <c r="Z894" s="441"/>
      <c r="AA894" s="441"/>
      <c r="AB894" s="441"/>
      <c r="AC894" s="441"/>
      <c r="AD894" s="441"/>
    </row>
    <row r="895" spans="1:30" ht="12.75" customHeight="1" x14ac:dyDescent="0.2">
      <c r="A895" s="441"/>
      <c r="B895" s="441"/>
      <c r="C895" s="441"/>
      <c r="D895" s="441"/>
      <c r="E895" s="441"/>
      <c r="F895" s="441"/>
      <c r="G895" s="441"/>
      <c r="H895" s="441"/>
      <c r="I895" s="441"/>
      <c r="J895" s="441"/>
      <c r="K895" s="441"/>
      <c r="L895" s="441"/>
      <c r="M895" s="441"/>
      <c r="N895" s="441"/>
      <c r="O895" s="441"/>
      <c r="P895" s="441"/>
      <c r="Q895" s="441"/>
      <c r="R895" s="441"/>
      <c r="S895" s="441"/>
      <c r="T895" s="441"/>
      <c r="U895" s="441"/>
      <c r="V895" s="441"/>
      <c r="W895" s="441"/>
      <c r="X895" s="441"/>
      <c r="Y895" s="441"/>
      <c r="Z895" s="441"/>
      <c r="AA895" s="441"/>
      <c r="AB895" s="441"/>
      <c r="AC895" s="441"/>
      <c r="AD895" s="441"/>
    </row>
    <row r="896" spans="1:30" ht="12.75" customHeight="1" x14ac:dyDescent="0.2">
      <c r="A896" s="441"/>
      <c r="B896" s="441"/>
      <c r="C896" s="441"/>
      <c r="D896" s="441"/>
      <c r="E896" s="441"/>
      <c r="F896" s="441"/>
      <c r="G896" s="441"/>
      <c r="H896" s="441"/>
      <c r="I896" s="441"/>
      <c r="J896" s="441"/>
      <c r="K896" s="441"/>
      <c r="L896" s="441"/>
      <c r="M896" s="441"/>
      <c r="N896" s="441"/>
      <c r="O896" s="441"/>
      <c r="P896" s="441"/>
      <c r="Q896" s="441"/>
      <c r="R896" s="441"/>
      <c r="S896" s="441"/>
      <c r="T896" s="441"/>
      <c r="U896" s="441"/>
      <c r="V896" s="441"/>
      <c r="W896" s="441"/>
      <c r="X896" s="441"/>
      <c r="Y896" s="441"/>
      <c r="Z896" s="441"/>
      <c r="AA896" s="441"/>
      <c r="AB896" s="441"/>
      <c r="AC896" s="441"/>
      <c r="AD896" s="441"/>
    </row>
    <row r="897" spans="1:30" ht="12.75" customHeight="1" x14ac:dyDescent="0.2">
      <c r="A897" s="441"/>
      <c r="B897" s="441"/>
      <c r="C897" s="441"/>
      <c r="D897" s="441"/>
      <c r="E897" s="441"/>
      <c r="F897" s="441"/>
      <c r="G897" s="441"/>
      <c r="H897" s="441"/>
      <c r="I897" s="441"/>
      <c r="J897" s="441"/>
      <c r="K897" s="441"/>
      <c r="L897" s="441"/>
      <c r="M897" s="441"/>
      <c r="N897" s="441"/>
      <c r="O897" s="441"/>
      <c r="P897" s="441"/>
      <c r="Q897" s="441"/>
      <c r="R897" s="441"/>
      <c r="S897" s="441"/>
      <c r="T897" s="441"/>
      <c r="U897" s="441"/>
      <c r="V897" s="441"/>
      <c r="W897" s="441"/>
      <c r="X897" s="441"/>
      <c r="Y897" s="441"/>
      <c r="Z897" s="441"/>
      <c r="AA897" s="441"/>
      <c r="AB897" s="441"/>
      <c r="AC897" s="441"/>
      <c r="AD897" s="441"/>
    </row>
    <row r="898" spans="1:30" ht="12.75" customHeight="1" x14ac:dyDescent="0.2">
      <c r="A898" s="441"/>
      <c r="B898" s="441"/>
      <c r="C898" s="441"/>
      <c r="D898" s="441"/>
      <c r="E898" s="441"/>
      <c r="F898" s="441"/>
      <c r="G898" s="441"/>
      <c r="H898" s="441"/>
      <c r="I898" s="441"/>
      <c r="J898" s="441"/>
      <c r="K898" s="441"/>
      <c r="L898" s="441"/>
      <c r="M898" s="441"/>
      <c r="N898" s="441"/>
      <c r="O898" s="441"/>
      <c r="P898" s="441"/>
      <c r="Q898" s="441"/>
      <c r="R898" s="441"/>
      <c r="S898" s="441"/>
      <c r="T898" s="441"/>
      <c r="U898" s="441"/>
      <c r="V898" s="441"/>
      <c r="W898" s="441"/>
      <c r="X898" s="441"/>
      <c r="Y898" s="441"/>
      <c r="Z898" s="441"/>
      <c r="AA898" s="441"/>
      <c r="AB898" s="441"/>
      <c r="AC898" s="441"/>
      <c r="AD898" s="441"/>
    </row>
    <row r="899" spans="1:30" ht="12.75" customHeight="1" x14ac:dyDescent="0.2">
      <c r="A899" s="441"/>
      <c r="B899" s="441"/>
      <c r="C899" s="441"/>
      <c r="D899" s="441"/>
      <c r="E899" s="441"/>
      <c r="F899" s="441"/>
      <c r="G899" s="441"/>
      <c r="H899" s="441"/>
      <c r="I899" s="441"/>
      <c r="J899" s="441"/>
      <c r="K899" s="441"/>
      <c r="L899" s="441"/>
      <c r="M899" s="441"/>
      <c r="N899" s="441"/>
      <c r="O899" s="441"/>
      <c r="P899" s="441"/>
      <c r="Q899" s="441"/>
      <c r="R899" s="441"/>
      <c r="S899" s="441"/>
      <c r="T899" s="441"/>
      <c r="U899" s="441"/>
      <c r="V899" s="441"/>
      <c r="W899" s="441"/>
      <c r="X899" s="441"/>
      <c r="Y899" s="441"/>
      <c r="Z899" s="441"/>
      <c r="AA899" s="441"/>
      <c r="AB899" s="441"/>
      <c r="AC899" s="441"/>
      <c r="AD899" s="441"/>
    </row>
    <row r="900" spans="1:30" ht="12.75" customHeight="1" x14ac:dyDescent="0.2">
      <c r="A900" s="441"/>
      <c r="B900" s="441"/>
      <c r="C900" s="441"/>
      <c r="D900" s="441"/>
      <c r="E900" s="441"/>
      <c r="F900" s="441"/>
      <c r="G900" s="441"/>
      <c r="H900" s="441"/>
      <c r="I900" s="441"/>
      <c r="J900" s="441"/>
      <c r="K900" s="441"/>
      <c r="L900" s="441"/>
      <c r="M900" s="441"/>
      <c r="N900" s="441"/>
      <c r="O900" s="441"/>
      <c r="P900" s="441"/>
      <c r="Q900" s="441"/>
      <c r="R900" s="441"/>
      <c r="S900" s="441"/>
      <c r="T900" s="441"/>
      <c r="U900" s="441"/>
      <c r="V900" s="441"/>
      <c r="W900" s="441"/>
      <c r="X900" s="441"/>
      <c r="Y900" s="441"/>
      <c r="Z900" s="441"/>
      <c r="AA900" s="441"/>
      <c r="AB900" s="441"/>
      <c r="AC900" s="441"/>
      <c r="AD900" s="441"/>
    </row>
    <row r="901" spans="1:30" ht="12.75" customHeight="1" x14ac:dyDescent="0.2">
      <c r="A901" s="441"/>
      <c r="B901" s="441"/>
      <c r="C901" s="441"/>
      <c r="D901" s="441"/>
      <c r="E901" s="441"/>
      <c r="F901" s="441"/>
      <c r="G901" s="441"/>
      <c r="H901" s="441"/>
      <c r="I901" s="441"/>
      <c r="J901" s="441"/>
      <c r="K901" s="441"/>
      <c r="L901" s="441"/>
      <c r="M901" s="441"/>
      <c r="N901" s="441"/>
      <c r="O901" s="441"/>
      <c r="P901" s="441"/>
      <c r="Q901" s="441"/>
      <c r="R901" s="441"/>
      <c r="S901" s="441"/>
      <c r="T901" s="441"/>
      <c r="U901" s="441"/>
      <c r="V901" s="441"/>
      <c r="W901" s="441"/>
      <c r="X901" s="441"/>
      <c r="Y901" s="441"/>
      <c r="Z901" s="441"/>
      <c r="AA901" s="441"/>
      <c r="AB901" s="441"/>
      <c r="AC901" s="441"/>
      <c r="AD901" s="441"/>
    </row>
    <row r="902" spans="1:30" ht="12.75" customHeight="1" x14ac:dyDescent="0.2">
      <c r="A902" s="441"/>
      <c r="B902" s="441"/>
      <c r="C902" s="441"/>
      <c r="D902" s="441"/>
      <c r="E902" s="441"/>
      <c r="F902" s="441"/>
      <c r="G902" s="441"/>
      <c r="H902" s="441"/>
      <c r="I902" s="441"/>
      <c r="J902" s="441"/>
      <c r="K902" s="441"/>
      <c r="L902" s="441"/>
      <c r="M902" s="441"/>
      <c r="N902" s="441"/>
      <c r="O902" s="441"/>
      <c r="P902" s="441"/>
      <c r="Q902" s="441"/>
      <c r="R902" s="441"/>
      <c r="S902" s="441"/>
      <c r="T902" s="441"/>
      <c r="U902" s="441"/>
      <c r="V902" s="441"/>
      <c r="W902" s="441"/>
      <c r="X902" s="441"/>
      <c r="Y902" s="441"/>
      <c r="Z902" s="441"/>
      <c r="AA902" s="441"/>
      <c r="AB902" s="441"/>
      <c r="AC902" s="441"/>
      <c r="AD902" s="441"/>
    </row>
    <row r="903" spans="1:30" ht="12.75" customHeight="1" x14ac:dyDescent="0.2">
      <c r="A903" s="441"/>
      <c r="B903" s="441"/>
      <c r="C903" s="441"/>
      <c r="D903" s="441"/>
      <c r="E903" s="441"/>
      <c r="F903" s="441"/>
      <c r="G903" s="441"/>
      <c r="H903" s="441"/>
      <c r="I903" s="441"/>
      <c r="J903" s="441"/>
      <c r="K903" s="441"/>
      <c r="L903" s="441"/>
      <c r="M903" s="441"/>
      <c r="N903" s="441"/>
      <c r="O903" s="441"/>
      <c r="P903" s="441"/>
      <c r="Q903" s="441"/>
      <c r="R903" s="441"/>
      <c r="S903" s="441"/>
      <c r="T903" s="441"/>
      <c r="U903" s="441"/>
      <c r="V903" s="441"/>
      <c r="W903" s="441"/>
      <c r="X903" s="441"/>
      <c r="Y903" s="441"/>
      <c r="Z903" s="441"/>
      <c r="AA903" s="441"/>
      <c r="AB903" s="441"/>
      <c r="AC903" s="441"/>
      <c r="AD903" s="441"/>
    </row>
    <row r="904" spans="1:30" ht="12.75" customHeight="1" x14ac:dyDescent="0.2">
      <c r="A904" s="441"/>
      <c r="B904" s="441"/>
      <c r="C904" s="441"/>
      <c r="D904" s="441"/>
      <c r="E904" s="441"/>
      <c r="F904" s="441"/>
      <c r="G904" s="441"/>
      <c r="H904" s="441"/>
      <c r="I904" s="441"/>
      <c r="J904" s="441"/>
      <c r="K904" s="441"/>
      <c r="L904" s="441"/>
      <c r="M904" s="441"/>
      <c r="N904" s="441"/>
      <c r="O904" s="441"/>
      <c r="P904" s="441"/>
      <c r="Q904" s="441"/>
      <c r="R904" s="441"/>
      <c r="S904" s="441"/>
      <c r="T904" s="441"/>
      <c r="U904" s="441"/>
      <c r="V904" s="441"/>
      <c r="W904" s="441"/>
      <c r="X904" s="441"/>
      <c r="Y904" s="441"/>
      <c r="Z904" s="441"/>
      <c r="AA904" s="441"/>
      <c r="AB904" s="441"/>
      <c r="AC904" s="441"/>
      <c r="AD904" s="441"/>
    </row>
    <row r="905" spans="1:30" ht="12.75" customHeight="1" x14ac:dyDescent="0.2">
      <c r="A905" s="441"/>
      <c r="B905" s="441"/>
      <c r="C905" s="441"/>
      <c r="D905" s="441"/>
      <c r="E905" s="441"/>
      <c r="F905" s="441"/>
      <c r="G905" s="441"/>
      <c r="H905" s="441"/>
      <c r="I905" s="441"/>
      <c r="J905" s="441"/>
      <c r="K905" s="441"/>
      <c r="L905" s="441"/>
      <c r="M905" s="441"/>
      <c r="N905" s="441"/>
      <c r="O905" s="441"/>
      <c r="P905" s="441"/>
      <c r="Q905" s="441"/>
      <c r="R905" s="441"/>
      <c r="S905" s="441"/>
      <c r="T905" s="441"/>
      <c r="U905" s="441"/>
      <c r="V905" s="441"/>
      <c r="W905" s="441"/>
      <c r="X905" s="441"/>
      <c r="Y905" s="441"/>
      <c r="Z905" s="441"/>
      <c r="AA905" s="441"/>
      <c r="AB905" s="441"/>
      <c r="AC905" s="441"/>
      <c r="AD905" s="441"/>
    </row>
    <row r="906" spans="1:30" ht="12.75" customHeight="1" x14ac:dyDescent="0.2">
      <c r="A906" s="441"/>
      <c r="B906" s="441"/>
      <c r="C906" s="441"/>
      <c r="D906" s="441"/>
      <c r="E906" s="441"/>
      <c r="F906" s="441"/>
      <c r="G906" s="441"/>
      <c r="H906" s="441"/>
      <c r="I906" s="441"/>
      <c r="J906" s="441"/>
      <c r="K906" s="441"/>
      <c r="L906" s="441"/>
      <c r="M906" s="441"/>
      <c r="N906" s="441"/>
      <c r="O906" s="441"/>
      <c r="P906" s="441"/>
      <c r="Q906" s="441"/>
      <c r="R906" s="441"/>
      <c r="S906" s="441"/>
      <c r="T906" s="441"/>
      <c r="U906" s="441"/>
      <c r="V906" s="441"/>
      <c r="W906" s="441"/>
      <c r="X906" s="441"/>
      <c r="Y906" s="441"/>
      <c r="Z906" s="441"/>
      <c r="AA906" s="441"/>
      <c r="AB906" s="441"/>
      <c r="AC906" s="441"/>
      <c r="AD906" s="441"/>
    </row>
    <row r="907" spans="1:30" ht="12.75" customHeight="1" x14ac:dyDescent="0.2">
      <c r="A907" s="441"/>
      <c r="B907" s="441"/>
      <c r="C907" s="441"/>
      <c r="D907" s="441"/>
      <c r="E907" s="441"/>
      <c r="F907" s="441"/>
      <c r="G907" s="441"/>
      <c r="H907" s="441"/>
      <c r="I907" s="441"/>
      <c r="J907" s="441"/>
      <c r="K907" s="441"/>
      <c r="L907" s="441"/>
      <c r="M907" s="441"/>
      <c r="N907" s="441"/>
      <c r="O907" s="441"/>
      <c r="P907" s="441"/>
      <c r="Q907" s="441"/>
      <c r="R907" s="441"/>
      <c r="S907" s="441"/>
      <c r="T907" s="441"/>
      <c r="U907" s="441"/>
      <c r="V907" s="441"/>
      <c r="W907" s="441"/>
      <c r="X907" s="441"/>
      <c r="Y907" s="441"/>
      <c r="Z907" s="441"/>
      <c r="AA907" s="441"/>
      <c r="AB907" s="441"/>
      <c r="AC907" s="441"/>
      <c r="AD907" s="441"/>
    </row>
    <row r="908" spans="1:30" ht="12.75" customHeight="1" x14ac:dyDescent="0.2">
      <c r="A908" s="441"/>
      <c r="B908" s="441"/>
      <c r="C908" s="441"/>
      <c r="D908" s="441"/>
      <c r="E908" s="441"/>
      <c r="F908" s="441"/>
      <c r="G908" s="441"/>
      <c r="H908" s="441"/>
      <c r="I908" s="441"/>
      <c r="J908" s="441"/>
      <c r="K908" s="441"/>
      <c r="L908" s="441"/>
      <c r="M908" s="441"/>
      <c r="N908" s="441"/>
      <c r="O908" s="441"/>
      <c r="P908" s="441"/>
      <c r="Q908" s="441"/>
      <c r="R908" s="441"/>
      <c r="S908" s="441"/>
      <c r="T908" s="441"/>
      <c r="U908" s="441"/>
      <c r="V908" s="441"/>
      <c r="W908" s="441"/>
      <c r="X908" s="441"/>
      <c r="Y908" s="441"/>
      <c r="Z908" s="441"/>
      <c r="AA908" s="441"/>
      <c r="AB908" s="441"/>
      <c r="AC908" s="441"/>
      <c r="AD908" s="441"/>
    </row>
    <row r="909" spans="1:30" ht="12.75" customHeight="1" x14ac:dyDescent="0.2">
      <c r="A909" s="441"/>
      <c r="B909" s="441"/>
      <c r="C909" s="441"/>
      <c r="D909" s="441"/>
      <c r="E909" s="441"/>
      <c r="F909" s="441"/>
      <c r="G909" s="441"/>
      <c r="H909" s="441"/>
      <c r="I909" s="441"/>
      <c r="J909" s="441"/>
      <c r="K909" s="441"/>
      <c r="L909" s="441"/>
      <c r="M909" s="441"/>
      <c r="N909" s="441"/>
      <c r="O909" s="441"/>
      <c r="P909" s="441"/>
      <c r="Q909" s="441"/>
      <c r="R909" s="441"/>
      <c r="S909" s="441"/>
      <c r="T909" s="441"/>
      <c r="U909" s="441"/>
      <c r="V909" s="441"/>
      <c r="W909" s="441"/>
      <c r="X909" s="441"/>
      <c r="Y909" s="441"/>
      <c r="Z909" s="441"/>
      <c r="AA909" s="441"/>
      <c r="AB909" s="441"/>
      <c r="AC909" s="441"/>
      <c r="AD909" s="441"/>
    </row>
    <row r="910" spans="1:30" ht="12.75" customHeight="1" x14ac:dyDescent="0.2">
      <c r="A910" s="441"/>
      <c r="B910" s="441"/>
      <c r="C910" s="441"/>
      <c r="D910" s="441"/>
      <c r="E910" s="441"/>
      <c r="F910" s="441"/>
      <c r="G910" s="441"/>
      <c r="H910" s="441"/>
      <c r="I910" s="441"/>
      <c r="J910" s="441"/>
      <c r="K910" s="441"/>
      <c r="L910" s="441"/>
      <c r="M910" s="441"/>
      <c r="N910" s="441"/>
      <c r="O910" s="441"/>
      <c r="P910" s="441"/>
      <c r="Q910" s="441"/>
      <c r="R910" s="441"/>
      <c r="S910" s="441"/>
      <c r="T910" s="441"/>
      <c r="U910" s="441"/>
      <c r="V910" s="441"/>
      <c r="W910" s="441"/>
      <c r="X910" s="441"/>
      <c r="Y910" s="441"/>
      <c r="Z910" s="441"/>
      <c r="AA910" s="441"/>
      <c r="AB910" s="441"/>
      <c r="AC910" s="441"/>
      <c r="AD910" s="441"/>
    </row>
    <row r="911" spans="1:30" ht="12.75" customHeight="1" x14ac:dyDescent="0.2">
      <c r="A911" s="441"/>
      <c r="B911" s="441"/>
      <c r="C911" s="441"/>
      <c r="D911" s="441"/>
      <c r="E911" s="441"/>
      <c r="F911" s="441"/>
      <c r="G911" s="441"/>
      <c r="H911" s="441"/>
      <c r="I911" s="441"/>
      <c r="J911" s="441"/>
      <c r="K911" s="441"/>
      <c r="L911" s="441"/>
      <c r="M911" s="441"/>
      <c r="N911" s="441"/>
      <c r="O911" s="441"/>
      <c r="P911" s="441"/>
      <c r="Q911" s="441"/>
      <c r="R911" s="441"/>
      <c r="S911" s="441"/>
      <c r="T911" s="441"/>
      <c r="U911" s="441"/>
      <c r="V911" s="441"/>
      <c r="W911" s="441"/>
      <c r="X911" s="441"/>
      <c r="Y911" s="441"/>
      <c r="Z911" s="441"/>
      <c r="AA911" s="441"/>
      <c r="AB911" s="441"/>
      <c r="AC911" s="441"/>
      <c r="AD911" s="441"/>
    </row>
    <row r="912" spans="1:30" ht="12.75" customHeight="1" x14ac:dyDescent="0.2">
      <c r="A912" s="441"/>
      <c r="B912" s="441"/>
      <c r="C912" s="441"/>
      <c r="D912" s="441"/>
      <c r="E912" s="441"/>
      <c r="F912" s="441"/>
      <c r="G912" s="441"/>
      <c r="H912" s="441"/>
      <c r="I912" s="441"/>
      <c r="J912" s="441"/>
      <c r="K912" s="441"/>
      <c r="L912" s="441"/>
      <c r="M912" s="441"/>
      <c r="N912" s="441"/>
      <c r="O912" s="441"/>
      <c r="P912" s="441"/>
      <c r="Q912" s="441"/>
      <c r="R912" s="441"/>
      <c r="S912" s="441"/>
      <c r="T912" s="441"/>
      <c r="U912" s="441"/>
      <c r="V912" s="441"/>
      <c r="W912" s="441"/>
      <c r="X912" s="441"/>
      <c r="Y912" s="441"/>
      <c r="Z912" s="441"/>
      <c r="AA912" s="441"/>
      <c r="AB912" s="441"/>
      <c r="AC912" s="441"/>
      <c r="AD912" s="441"/>
    </row>
    <row r="913" spans="1:30" ht="12.75" customHeight="1" x14ac:dyDescent="0.2">
      <c r="A913" s="441"/>
      <c r="B913" s="441"/>
      <c r="C913" s="441"/>
      <c r="D913" s="441"/>
      <c r="E913" s="441"/>
      <c r="F913" s="441"/>
      <c r="G913" s="441"/>
      <c r="H913" s="441"/>
      <c r="I913" s="441"/>
      <c r="J913" s="441"/>
      <c r="K913" s="441"/>
      <c r="L913" s="441"/>
      <c r="M913" s="441"/>
      <c r="N913" s="441"/>
      <c r="O913" s="441"/>
      <c r="P913" s="441"/>
      <c r="Q913" s="441"/>
      <c r="R913" s="441"/>
      <c r="S913" s="441"/>
      <c r="T913" s="441"/>
      <c r="U913" s="441"/>
      <c r="V913" s="441"/>
      <c r="W913" s="441"/>
      <c r="X913" s="441"/>
      <c r="Y913" s="441"/>
      <c r="Z913" s="441"/>
      <c r="AA913" s="441"/>
      <c r="AB913" s="441"/>
      <c r="AC913" s="441"/>
      <c r="AD913" s="441"/>
    </row>
    <row r="914" spans="1:30" ht="12.75" customHeight="1" x14ac:dyDescent="0.2">
      <c r="A914" s="441"/>
      <c r="B914" s="441"/>
      <c r="C914" s="441"/>
      <c r="D914" s="441"/>
      <c r="E914" s="441"/>
      <c r="F914" s="441"/>
      <c r="G914" s="441"/>
      <c r="H914" s="441"/>
      <c r="I914" s="441"/>
      <c r="J914" s="441"/>
      <c r="K914" s="441"/>
      <c r="L914" s="441"/>
      <c r="M914" s="441"/>
      <c r="N914" s="441"/>
      <c r="O914" s="441"/>
      <c r="P914" s="441"/>
      <c r="Q914" s="441"/>
      <c r="R914" s="441"/>
      <c r="S914" s="441"/>
      <c r="T914" s="441"/>
      <c r="U914" s="441"/>
      <c r="V914" s="441"/>
      <c r="W914" s="441"/>
      <c r="X914" s="441"/>
      <c r="Y914" s="441"/>
      <c r="Z914" s="441"/>
      <c r="AA914" s="441"/>
      <c r="AB914" s="441"/>
      <c r="AC914" s="441"/>
      <c r="AD914" s="441"/>
    </row>
    <row r="915" spans="1:30" ht="12.75" customHeight="1" x14ac:dyDescent="0.2">
      <c r="A915" s="441"/>
      <c r="B915" s="441"/>
      <c r="C915" s="441"/>
      <c r="D915" s="441"/>
      <c r="E915" s="441"/>
      <c r="F915" s="441"/>
      <c r="G915" s="441"/>
      <c r="H915" s="441"/>
      <c r="I915" s="441"/>
      <c r="J915" s="441"/>
      <c r="K915" s="441"/>
      <c r="L915" s="441"/>
      <c r="M915" s="441"/>
      <c r="N915" s="441"/>
      <c r="O915" s="441"/>
      <c r="P915" s="441"/>
      <c r="Q915" s="441"/>
      <c r="R915" s="441"/>
      <c r="S915" s="441"/>
      <c r="T915" s="441"/>
      <c r="U915" s="441"/>
      <c r="V915" s="441"/>
      <c r="W915" s="441"/>
      <c r="X915" s="441"/>
      <c r="Y915" s="441"/>
      <c r="Z915" s="441"/>
      <c r="AA915" s="441"/>
      <c r="AB915" s="441"/>
      <c r="AC915" s="441"/>
      <c r="AD915" s="441"/>
    </row>
    <row r="916" spans="1:30" ht="12.75" customHeight="1" x14ac:dyDescent="0.2">
      <c r="A916" s="441"/>
      <c r="B916" s="441"/>
      <c r="C916" s="441"/>
      <c r="D916" s="441"/>
      <c r="E916" s="441"/>
      <c r="F916" s="441"/>
      <c r="G916" s="441"/>
      <c r="H916" s="441"/>
      <c r="I916" s="441"/>
      <c r="J916" s="441"/>
      <c r="K916" s="441"/>
      <c r="L916" s="441"/>
      <c r="M916" s="441"/>
      <c r="N916" s="441"/>
      <c r="O916" s="441"/>
      <c r="P916" s="441"/>
      <c r="Q916" s="441"/>
      <c r="R916" s="441"/>
      <c r="S916" s="441"/>
      <c r="T916" s="441"/>
      <c r="U916" s="441"/>
      <c r="V916" s="441"/>
      <c r="W916" s="441"/>
      <c r="X916" s="441"/>
      <c r="Y916" s="441"/>
      <c r="Z916" s="441"/>
      <c r="AA916" s="441"/>
      <c r="AB916" s="441"/>
      <c r="AC916" s="441"/>
      <c r="AD916" s="441"/>
    </row>
    <row r="917" spans="1:30" ht="12.75" customHeight="1" x14ac:dyDescent="0.2">
      <c r="A917" s="441"/>
      <c r="B917" s="441"/>
      <c r="C917" s="441"/>
      <c r="D917" s="441"/>
      <c r="E917" s="441"/>
      <c r="F917" s="441"/>
      <c r="G917" s="441"/>
      <c r="H917" s="441"/>
      <c r="I917" s="441"/>
      <c r="J917" s="441"/>
      <c r="K917" s="441"/>
      <c r="L917" s="441"/>
      <c r="M917" s="441"/>
      <c r="N917" s="441"/>
      <c r="O917" s="441"/>
      <c r="P917" s="441"/>
      <c r="Q917" s="441"/>
      <c r="R917" s="441"/>
      <c r="S917" s="441"/>
      <c r="T917" s="441"/>
      <c r="U917" s="441"/>
      <c r="V917" s="441"/>
      <c r="W917" s="441"/>
      <c r="X917" s="441"/>
      <c r="Y917" s="441"/>
      <c r="Z917" s="441"/>
      <c r="AA917" s="441"/>
      <c r="AB917" s="441"/>
      <c r="AC917" s="441"/>
      <c r="AD917" s="441"/>
    </row>
    <row r="918" spans="1:30" ht="12.75" customHeight="1" x14ac:dyDescent="0.2">
      <c r="A918" s="441"/>
      <c r="B918" s="441"/>
      <c r="C918" s="441"/>
      <c r="D918" s="441"/>
      <c r="E918" s="441"/>
      <c r="F918" s="441"/>
      <c r="G918" s="441"/>
      <c r="H918" s="441"/>
      <c r="I918" s="441"/>
      <c r="J918" s="441"/>
      <c r="K918" s="441"/>
      <c r="L918" s="441"/>
      <c r="M918" s="441"/>
      <c r="N918" s="441"/>
      <c r="O918" s="441"/>
      <c r="P918" s="441"/>
      <c r="Q918" s="441"/>
      <c r="R918" s="441"/>
      <c r="S918" s="441"/>
      <c r="T918" s="441"/>
      <c r="U918" s="441"/>
      <c r="V918" s="441"/>
      <c r="W918" s="441"/>
      <c r="X918" s="441"/>
      <c r="Y918" s="441"/>
      <c r="Z918" s="441"/>
      <c r="AA918" s="441"/>
      <c r="AB918" s="441"/>
      <c r="AC918" s="441"/>
      <c r="AD918" s="441"/>
    </row>
    <row r="919" spans="1:30" ht="12.75" customHeight="1" x14ac:dyDescent="0.2">
      <c r="A919" s="441"/>
      <c r="B919" s="441"/>
      <c r="C919" s="441"/>
      <c r="D919" s="441"/>
      <c r="E919" s="441"/>
      <c r="F919" s="441"/>
      <c r="G919" s="441"/>
      <c r="H919" s="441"/>
      <c r="I919" s="441"/>
      <c r="J919" s="441"/>
      <c r="K919" s="441"/>
      <c r="L919" s="441"/>
      <c r="M919" s="441"/>
      <c r="N919" s="441"/>
      <c r="O919" s="441"/>
      <c r="P919" s="441"/>
      <c r="Q919" s="441"/>
      <c r="R919" s="441"/>
      <c r="S919" s="441"/>
      <c r="T919" s="441"/>
      <c r="U919" s="441"/>
      <c r="V919" s="441"/>
      <c r="W919" s="441"/>
      <c r="X919" s="441"/>
      <c r="Y919" s="441"/>
      <c r="Z919" s="441"/>
      <c r="AA919" s="441"/>
      <c r="AB919" s="441"/>
      <c r="AC919" s="441"/>
      <c r="AD919" s="441"/>
    </row>
    <row r="920" spans="1:30" ht="12.75" customHeight="1" x14ac:dyDescent="0.2">
      <c r="A920" s="441"/>
      <c r="B920" s="441"/>
      <c r="C920" s="441"/>
      <c r="D920" s="441"/>
      <c r="E920" s="441"/>
      <c r="F920" s="441"/>
      <c r="G920" s="441"/>
      <c r="H920" s="441"/>
      <c r="I920" s="441"/>
      <c r="J920" s="441"/>
      <c r="K920" s="441"/>
      <c r="L920" s="441"/>
      <c r="M920" s="441"/>
      <c r="N920" s="441"/>
      <c r="O920" s="441"/>
      <c r="P920" s="441"/>
      <c r="Q920" s="441"/>
      <c r="R920" s="441"/>
      <c r="S920" s="441"/>
      <c r="T920" s="441"/>
      <c r="U920" s="441"/>
      <c r="V920" s="441"/>
      <c r="W920" s="441"/>
      <c r="X920" s="441"/>
      <c r="Y920" s="441"/>
      <c r="Z920" s="441"/>
      <c r="AA920" s="441"/>
      <c r="AB920" s="441"/>
      <c r="AC920" s="441"/>
      <c r="AD920" s="441"/>
    </row>
    <row r="921" spans="1:30" ht="12.75" customHeight="1" x14ac:dyDescent="0.2">
      <c r="A921" s="441"/>
      <c r="B921" s="441"/>
      <c r="C921" s="441"/>
      <c r="D921" s="441"/>
      <c r="E921" s="441"/>
      <c r="F921" s="441"/>
      <c r="G921" s="441"/>
      <c r="H921" s="441"/>
      <c r="I921" s="441"/>
      <c r="J921" s="441"/>
      <c r="K921" s="441"/>
      <c r="L921" s="441"/>
      <c r="M921" s="441"/>
      <c r="N921" s="441"/>
      <c r="O921" s="441"/>
      <c r="P921" s="441"/>
      <c r="Q921" s="441"/>
      <c r="R921" s="441"/>
      <c r="S921" s="441"/>
      <c r="T921" s="441"/>
      <c r="U921" s="441"/>
      <c r="V921" s="441"/>
      <c r="W921" s="441"/>
      <c r="X921" s="441"/>
      <c r="Y921" s="441"/>
      <c r="Z921" s="441"/>
      <c r="AA921" s="441"/>
      <c r="AB921" s="441"/>
      <c r="AC921" s="441"/>
      <c r="AD921" s="441"/>
    </row>
    <row r="922" spans="1:30" ht="12.75" customHeight="1" x14ac:dyDescent="0.2">
      <c r="A922" s="441"/>
      <c r="B922" s="441"/>
      <c r="C922" s="441"/>
      <c r="D922" s="441"/>
      <c r="E922" s="441"/>
      <c r="F922" s="441"/>
      <c r="G922" s="441"/>
      <c r="H922" s="441"/>
      <c r="I922" s="441"/>
      <c r="J922" s="441"/>
      <c r="K922" s="441"/>
      <c r="L922" s="441"/>
      <c r="M922" s="441"/>
      <c r="N922" s="441"/>
      <c r="O922" s="441"/>
      <c r="P922" s="441"/>
      <c r="Q922" s="441"/>
      <c r="R922" s="441"/>
      <c r="S922" s="441"/>
      <c r="T922" s="441"/>
      <c r="U922" s="441"/>
      <c r="V922" s="441"/>
      <c r="W922" s="441"/>
      <c r="X922" s="441"/>
      <c r="Y922" s="441"/>
      <c r="Z922" s="441"/>
      <c r="AA922" s="441"/>
      <c r="AB922" s="441"/>
      <c r="AC922" s="441"/>
      <c r="AD922" s="441"/>
    </row>
    <row r="923" spans="1:30" ht="12.75" customHeight="1" x14ac:dyDescent="0.2">
      <c r="A923" s="441"/>
      <c r="B923" s="441"/>
      <c r="C923" s="441"/>
      <c r="D923" s="441"/>
      <c r="E923" s="441"/>
      <c r="F923" s="441"/>
      <c r="G923" s="441"/>
      <c r="H923" s="441"/>
      <c r="I923" s="441"/>
      <c r="J923" s="441"/>
      <c r="K923" s="441"/>
      <c r="L923" s="441"/>
      <c r="M923" s="441"/>
      <c r="N923" s="441"/>
      <c r="O923" s="441"/>
      <c r="P923" s="441"/>
      <c r="Q923" s="441"/>
      <c r="R923" s="441"/>
      <c r="S923" s="441"/>
      <c r="T923" s="441"/>
      <c r="U923" s="441"/>
      <c r="V923" s="441"/>
      <c r="W923" s="441"/>
      <c r="X923" s="441"/>
      <c r="Y923" s="441"/>
      <c r="Z923" s="441"/>
      <c r="AA923" s="441"/>
      <c r="AB923" s="441"/>
      <c r="AC923" s="441"/>
      <c r="AD923" s="441"/>
    </row>
    <row r="924" spans="1:30" ht="12.75" customHeight="1" x14ac:dyDescent="0.2">
      <c r="A924" s="441"/>
      <c r="B924" s="441"/>
      <c r="C924" s="441"/>
      <c r="D924" s="441"/>
      <c r="E924" s="441"/>
      <c r="F924" s="441"/>
      <c r="G924" s="441"/>
      <c r="H924" s="441"/>
      <c r="I924" s="441"/>
      <c r="J924" s="441"/>
      <c r="K924" s="441"/>
      <c r="L924" s="441"/>
      <c r="M924" s="441"/>
      <c r="N924" s="441"/>
      <c r="O924" s="441"/>
      <c r="P924" s="441"/>
      <c r="Q924" s="441"/>
      <c r="R924" s="441"/>
      <c r="S924" s="441"/>
      <c r="T924" s="441"/>
      <c r="U924" s="441"/>
      <c r="V924" s="441"/>
      <c r="W924" s="441"/>
      <c r="X924" s="441"/>
      <c r="Y924" s="441"/>
      <c r="Z924" s="441"/>
      <c r="AA924" s="441"/>
      <c r="AB924" s="441"/>
      <c r="AC924" s="441"/>
      <c r="AD924" s="441"/>
    </row>
    <row r="925" spans="1:30" ht="12.75" customHeight="1" x14ac:dyDescent="0.2">
      <c r="A925" s="441"/>
      <c r="B925" s="441"/>
      <c r="C925" s="441"/>
      <c r="D925" s="441"/>
      <c r="E925" s="441"/>
      <c r="F925" s="441"/>
      <c r="G925" s="441"/>
      <c r="H925" s="441"/>
      <c r="I925" s="441"/>
      <c r="J925" s="441"/>
      <c r="K925" s="441"/>
      <c r="L925" s="441"/>
      <c r="M925" s="441"/>
      <c r="N925" s="441"/>
      <c r="O925" s="441"/>
      <c r="P925" s="441"/>
      <c r="Q925" s="441"/>
      <c r="R925" s="441"/>
      <c r="S925" s="441"/>
      <c r="T925" s="441"/>
      <c r="U925" s="441"/>
      <c r="V925" s="441"/>
      <c r="W925" s="441"/>
      <c r="X925" s="441"/>
      <c r="Y925" s="441"/>
      <c r="Z925" s="441"/>
      <c r="AA925" s="441"/>
      <c r="AB925" s="441"/>
      <c r="AC925" s="441"/>
      <c r="AD925" s="441"/>
    </row>
    <row r="926" spans="1:30" ht="12.75" customHeight="1" x14ac:dyDescent="0.2">
      <c r="A926" s="441"/>
      <c r="B926" s="441"/>
      <c r="C926" s="441"/>
      <c r="D926" s="441"/>
      <c r="E926" s="441"/>
      <c r="F926" s="441"/>
      <c r="G926" s="441"/>
      <c r="H926" s="441"/>
      <c r="I926" s="441"/>
      <c r="J926" s="441"/>
      <c r="K926" s="441"/>
      <c r="L926" s="441"/>
      <c r="M926" s="441"/>
      <c r="N926" s="441"/>
      <c r="O926" s="441"/>
      <c r="P926" s="441"/>
      <c r="Q926" s="441"/>
      <c r="R926" s="441"/>
      <c r="S926" s="441"/>
      <c r="T926" s="441"/>
      <c r="U926" s="441"/>
      <c r="V926" s="441"/>
      <c r="W926" s="441"/>
      <c r="X926" s="441"/>
      <c r="Y926" s="441"/>
      <c r="Z926" s="441"/>
      <c r="AA926" s="441"/>
      <c r="AB926" s="441"/>
      <c r="AC926" s="441"/>
      <c r="AD926" s="441"/>
    </row>
    <row r="927" spans="1:30" ht="12.75" customHeight="1" x14ac:dyDescent="0.2">
      <c r="A927" s="441"/>
      <c r="B927" s="441"/>
      <c r="C927" s="441"/>
      <c r="D927" s="441"/>
      <c r="E927" s="441"/>
      <c r="F927" s="441"/>
      <c r="G927" s="441"/>
      <c r="H927" s="441"/>
      <c r="I927" s="441"/>
      <c r="J927" s="441"/>
      <c r="K927" s="441"/>
      <c r="L927" s="441"/>
      <c r="M927" s="441"/>
      <c r="N927" s="441"/>
      <c r="O927" s="441"/>
      <c r="P927" s="441"/>
      <c r="Q927" s="441"/>
      <c r="R927" s="441"/>
      <c r="S927" s="441"/>
      <c r="T927" s="441"/>
      <c r="U927" s="441"/>
      <c r="V927" s="441"/>
      <c r="W927" s="441"/>
      <c r="X927" s="441"/>
      <c r="Y927" s="441"/>
      <c r="Z927" s="441"/>
      <c r="AA927" s="441"/>
      <c r="AB927" s="441"/>
      <c r="AC927" s="441"/>
      <c r="AD927" s="441"/>
    </row>
    <row r="928" spans="1:30" ht="12.75" customHeight="1" x14ac:dyDescent="0.2">
      <c r="A928" s="441"/>
      <c r="B928" s="441"/>
      <c r="C928" s="441"/>
      <c r="D928" s="441"/>
      <c r="E928" s="441"/>
      <c r="F928" s="441"/>
      <c r="G928" s="441"/>
      <c r="H928" s="441"/>
      <c r="I928" s="441"/>
      <c r="J928" s="441"/>
      <c r="K928" s="441"/>
      <c r="L928" s="441"/>
      <c r="M928" s="441"/>
      <c r="N928" s="441"/>
      <c r="O928" s="441"/>
      <c r="P928" s="441"/>
      <c r="Q928" s="441"/>
      <c r="R928" s="441"/>
      <c r="S928" s="441"/>
      <c r="T928" s="441"/>
      <c r="U928" s="441"/>
      <c r="V928" s="441"/>
      <c r="W928" s="441"/>
      <c r="X928" s="441"/>
      <c r="Y928" s="441"/>
      <c r="Z928" s="441"/>
      <c r="AA928" s="441"/>
      <c r="AB928" s="441"/>
      <c r="AC928" s="441"/>
      <c r="AD928" s="441"/>
    </row>
    <row r="929" spans="1:30" ht="12.75" customHeight="1" x14ac:dyDescent="0.2">
      <c r="A929" s="441"/>
      <c r="B929" s="441"/>
      <c r="C929" s="441"/>
      <c r="D929" s="441"/>
      <c r="E929" s="441"/>
      <c r="F929" s="441"/>
      <c r="G929" s="441"/>
      <c r="H929" s="441"/>
      <c r="I929" s="441"/>
      <c r="J929" s="441"/>
      <c r="K929" s="441"/>
      <c r="L929" s="441"/>
      <c r="M929" s="441"/>
      <c r="N929" s="441"/>
      <c r="O929" s="441"/>
      <c r="P929" s="441"/>
      <c r="Q929" s="441"/>
      <c r="R929" s="441"/>
      <c r="S929" s="441"/>
      <c r="T929" s="441"/>
      <c r="U929" s="441"/>
      <c r="V929" s="441"/>
      <c r="W929" s="441"/>
      <c r="X929" s="441"/>
      <c r="Y929" s="441"/>
      <c r="Z929" s="441"/>
      <c r="AA929" s="441"/>
      <c r="AB929" s="441"/>
      <c r="AC929" s="441"/>
      <c r="AD929" s="441"/>
    </row>
    <row r="930" spans="1:30" ht="12.75" customHeight="1" x14ac:dyDescent="0.2">
      <c r="A930" s="441"/>
      <c r="B930" s="441"/>
      <c r="C930" s="441"/>
      <c r="D930" s="441"/>
      <c r="E930" s="441"/>
      <c r="F930" s="441"/>
      <c r="G930" s="441"/>
      <c r="H930" s="441"/>
      <c r="I930" s="441"/>
      <c r="J930" s="441"/>
      <c r="K930" s="441"/>
      <c r="L930" s="441"/>
      <c r="M930" s="441"/>
      <c r="N930" s="441"/>
      <c r="O930" s="441"/>
      <c r="P930" s="441"/>
      <c r="Q930" s="441"/>
      <c r="R930" s="441"/>
      <c r="S930" s="441"/>
      <c r="T930" s="441"/>
      <c r="U930" s="441"/>
      <c r="V930" s="441"/>
      <c r="W930" s="441"/>
      <c r="X930" s="441"/>
      <c r="Y930" s="441"/>
      <c r="Z930" s="441"/>
      <c r="AA930" s="441"/>
      <c r="AB930" s="441"/>
      <c r="AC930" s="441"/>
      <c r="AD930" s="441"/>
    </row>
    <row r="931" spans="1:30" ht="12.75" customHeight="1" x14ac:dyDescent="0.2">
      <c r="A931" s="441"/>
      <c r="B931" s="441"/>
      <c r="C931" s="441"/>
      <c r="D931" s="441"/>
      <c r="E931" s="441"/>
      <c r="F931" s="441"/>
      <c r="G931" s="441"/>
      <c r="H931" s="441"/>
      <c r="I931" s="441"/>
      <c r="J931" s="441"/>
      <c r="K931" s="441"/>
      <c r="L931" s="441"/>
      <c r="M931" s="441"/>
      <c r="N931" s="441"/>
      <c r="O931" s="441"/>
      <c r="P931" s="441"/>
      <c r="Q931" s="441"/>
      <c r="R931" s="441"/>
      <c r="S931" s="441"/>
      <c r="T931" s="441"/>
      <c r="U931" s="441"/>
      <c r="V931" s="441"/>
      <c r="W931" s="441"/>
      <c r="X931" s="441"/>
      <c r="Y931" s="441"/>
      <c r="Z931" s="441"/>
      <c r="AA931" s="441"/>
      <c r="AB931" s="441"/>
      <c r="AC931" s="441"/>
      <c r="AD931" s="441"/>
    </row>
    <row r="932" spans="1:30" ht="12.75" customHeight="1" x14ac:dyDescent="0.2">
      <c r="A932" s="441"/>
      <c r="B932" s="441"/>
      <c r="C932" s="441"/>
      <c r="D932" s="441"/>
      <c r="E932" s="441"/>
      <c r="F932" s="441"/>
      <c r="G932" s="441"/>
      <c r="H932" s="441"/>
      <c r="I932" s="441"/>
      <c r="J932" s="441"/>
      <c r="K932" s="441"/>
      <c r="L932" s="441"/>
      <c r="M932" s="441"/>
      <c r="N932" s="441"/>
      <c r="O932" s="441"/>
      <c r="P932" s="441"/>
      <c r="Q932" s="441"/>
      <c r="R932" s="441"/>
      <c r="S932" s="441"/>
      <c r="T932" s="441"/>
      <c r="U932" s="441"/>
      <c r="V932" s="441"/>
      <c r="W932" s="441"/>
      <c r="X932" s="441"/>
      <c r="Y932" s="441"/>
      <c r="Z932" s="441"/>
      <c r="AA932" s="441"/>
      <c r="AB932" s="441"/>
      <c r="AC932" s="441"/>
      <c r="AD932" s="441"/>
    </row>
    <row r="933" spans="1:30" ht="12.75" customHeight="1" x14ac:dyDescent="0.2">
      <c r="A933" s="441"/>
      <c r="B933" s="441"/>
      <c r="C933" s="441"/>
      <c r="D933" s="441"/>
      <c r="E933" s="441"/>
      <c r="F933" s="441"/>
      <c r="G933" s="441"/>
      <c r="H933" s="441"/>
      <c r="I933" s="441"/>
      <c r="J933" s="441"/>
      <c r="K933" s="441"/>
      <c r="L933" s="441"/>
      <c r="M933" s="441"/>
      <c r="N933" s="441"/>
      <c r="O933" s="441"/>
      <c r="P933" s="441"/>
      <c r="Q933" s="441"/>
      <c r="R933" s="441"/>
      <c r="S933" s="441"/>
      <c r="T933" s="441"/>
      <c r="U933" s="441"/>
      <c r="V933" s="441"/>
      <c r="W933" s="441"/>
      <c r="X933" s="441"/>
      <c r="Y933" s="441"/>
      <c r="Z933" s="441"/>
      <c r="AA933" s="441"/>
      <c r="AB933" s="441"/>
      <c r="AC933" s="441"/>
      <c r="AD933" s="441"/>
    </row>
    <row r="934" spans="1:30" ht="12.75" customHeight="1" x14ac:dyDescent="0.2">
      <c r="A934" s="441"/>
      <c r="B934" s="441"/>
      <c r="C934" s="441"/>
      <c r="D934" s="441"/>
      <c r="E934" s="441"/>
      <c r="F934" s="441"/>
      <c r="G934" s="441"/>
      <c r="H934" s="441"/>
      <c r="I934" s="441"/>
      <c r="J934" s="441"/>
      <c r="K934" s="441"/>
      <c r="L934" s="441"/>
      <c r="M934" s="441"/>
      <c r="N934" s="441"/>
      <c r="O934" s="441"/>
      <c r="P934" s="441"/>
      <c r="Q934" s="441"/>
      <c r="R934" s="441"/>
      <c r="S934" s="441"/>
      <c r="T934" s="441"/>
      <c r="U934" s="441"/>
      <c r="V934" s="441"/>
      <c r="W934" s="441"/>
      <c r="X934" s="441"/>
      <c r="Y934" s="441"/>
      <c r="Z934" s="441"/>
      <c r="AA934" s="441"/>
      <c r="AB934" s="441"/>
      <c r="AC934" s="441"/>
      <c r="AD934" s="441"/>
    </row>
    <row r="935" spans="1:30" ht="12.75" customHeight="1" x14ac:dyDescent="0.2">
      <c r="A935" s="441"/>
      <c r="B935" s="441"/>
      <c r="C935" s="441"/>
      <c r="D935" s="441"/>
      <c r="E935" s="441"/>
      <c r="F935" s="441"/>
      <c r="G935" s="441"/>
      <c r="H935" s="441"/>
      <c r="I935" s="441"/>
      <c r="J935" s="441"/>
      <c r="K935" s="441"/>
      <c r="L935" s="441"/>
      <c r="M935" s="441"/>
      <c r="N935" s="441"/>
      <c r="O935" s="441"/>
      <c r="P935" s="441"/>
      <c r="Q935" s="441"/>
      <c r="R935" s="441"/>
      <c r="S935" s="441"/>
      <c r="T935" s="441"/>
      <c r="U935" s="441"/>
      <c r="V935" s="441"/>
      <c r="W935" s="441"/>
      <c r="X935" s="441"/>
      <c r="Y935" s="441"/>
      <c r="Z935" s="441"/>
      <c r="AA935" s="441"/>
      <c r="AB935" s="441"/>
      <c r="AC935" s="441"/>
      <c r="AD935" s="441"/>
    </row>
    <row r="936" spans="1:30" ht="12.75" customHeight="1" x14ac:dyDescent="0.2">
      <c r="A936" s="441"/>
      <c r="B936" s="441"/>
      <c r="C936" s="441"/>
      <c r="D936" s="441"/>
      <c r="E936" s="441"/>
      <c r="F936" s="441"/>
      <c r="G936" s="441"/>
      <c r="H936" s="441"/>
      <c r="I936" s="441"/>
      <c r="J936" s="441"/>
      <c r="K936" s="441"/>
      <c r="L936" s="441"/>
      <c r="M936" s="441"/>
      <c r="N936" s="441"/>
      <c r="O936" s="441"/>
      <c r="P936" s="441"/>
      <c r="Q936" s="441"/>
      <c r="R936" s="441"/>
      <c r="S936" s="441"/>
      <c r="T936" s="441"/>
      <c r="U936" s="441"/>
      <c r="V936" s="441"/>
      <c r="W936" s="441"/>
      <c r="X936" s="441"/>
      <c r="Y936" s="441"/>
      <c r="Z936" s="441"/>
      <c r="AA936" s="441"/>
      <c r="AB936" s="441"/>
      <c r="AC936" s="441"/>
      <c r="AD936" s="441"/>
    </row>
    <row r="937" spans="1:30" ht="12.75" customHeight="1" x14ac:dyDescent="0.2">
      <c r="A937" s="441"/>
      <c r="B937" s="441"/>
      <c r="C937" s="441"/>
      <c r="D937" s="441"/>
      <c r="E937" s="441"/>
      <c r="F937" s="441"/>
      <c r="G937" s="441"/>
      <c r="H937" s="441"/>
      <c r="I937" s="441"/>
      <c r="J937" s="441"/>
      <c r="K937" s="441"/>
      <c r="L937" s="441"/>
      <c r="M937" s="441"/>
      <c r="N937" s="441"/>
      <c r="O937" s="441"/>
      <c r="P937" s="441"/>
      <c r="Q937" s="441"/>
      <c r="R937" s="441"/>
      <c r="S937" s="441"/>
      <c r="T937" s="441"/>
      <c r="U937" s="441"/>
      <c r="V937" s="441"/>
      <c r="W937" s="441"/>
      <c r="X937" s="441"/>
      <c r="Y937" s="441"/>
      <c r="Z937" s="441"/>
      <c r="AA937" s="441"/>
      <c r="AB937" s="441"/>
      <c r="AC937" s="441"/>
      <c r="AD937" s="441"/>
    </row>
    <row r="938" spans="1:30" ht="12.75" customHeight="1" x14ac:dyDescent="0.2">
      <c r="A938" s="441"/>
      <c r="B938" s="441"/>
      <c r="C938" s="441"/>
      <c r="D938" s="441"/>
      <c r="E938" s="441"/>
      <c r="F938" s="441"/>
      <c r="G938" s="441"/>
      <c r="H938" s="441"/>
      <c r="I938" s="441"/>
      <c r="J938" s="441"/>
      <c r="K938" s="441"/>
      <c r="L938" s="441"/>
      <c r="M938" s="441"/>
      <c r="N938" s="441"/>
      <c r="O938" s="441"/>
      <c r="P938" s="441"/>
      <c r="Q938" s="441"/>
      <c r="R938" s="441"/>
      <c r="S938" s="441"/>
      <c r="T938" s="441"/>
      <c r="U938" s="441"/>
      <c r="V938" s="441"/>
      <c r="W938" s="441"/>
      <c r="X938" s="441"/>
      <c r="Y938" s="441"/>
      <c r="Z938" s="441"/>
      <c r="AA938" s="441"/>
      <c r="AB938" s="441"/>
      <c r="AC938" s="441"/>
      <c r="AD938" s="441"/>
    </row>
    <row r="939" spans="1:30" ht="12.75" customHeight="1" x14ac:dyDescent="0.2">
      <c r="A939" s="441"/>
      <c r="B939" s="441"/>
      <c r="C939" s="441"/>
      <c r="D939" s="441"/>
      <c r="E939" s="441"/>
      <c r="F939" s="441"/>
      <c r="G939" s="441"/>
      <c r="H939" s="441"/>
      <c r="I939" s="441"/>
      <c r="J939" s="441"/>
      <c r="K939" s="441"/>
      <c r="L939" s="441"/>
      <c r="M939" s="441"/>
      <c r="N939" s="441"/>
      <c r="O939" s="441"/>
      <c r="P939" s="441"/>
      <c r="Q939" s="441"/>
      <c r="R939" s="441"/>
      <c r="S939" s="441"/>
      <c r="T939" s="441"/>
      <c r="U939" s="441"/>
      <c r="V939" s="441"/>
      <c r="W939" s="441"/>
      <c r="X939" s="441"/>
      <c r="Y939" s="441"/>
      <c r="Z939" s="441"/>
      <c r="AA939" s="441"/>
      <c r="AB939" s="441"/>
      <c r="AC939" s="441"/>
      <c r="AD939" s="441"/>
    </row>
    <row r="940" spans="1:30" ht="12.75" customHeight="1" x14ac:dyDescent="0.2">
      <c r="A940" s="441"/>
      <c r="B940" s="441"/>
      <c r="C940" s="441"/>
      <c r="D940" s="441"/>
      <c r="E940" s="441"/>
      <c r="F940" s="441"/>
      <c r="G940" s="441"/>
      <c r="H940" s="441"/>
      <c r="I940" s="441"/>
      <c r="J940" s="441"/>
      <c r="K940" s="441"/>
      <c r="L940" s="441"/>
      <c r="M940" s="441"/>
      <c r="N940" s="441"/>
      <c r="O940" s="441"/>
      <c r="P940" s="441"/>
      <c r="Q940" s="441"/>
      <c r="R940" s="441"/>
      <c r="S940" s="441"/>
      <c r="T940" s="441"/>
      <c r="U940" s="441"/>
      <c r="V940" s="441"/>
      <c r="W940" s="441"/>
      <c r="X940" s="441"/>
      <c r="Y940" s="441"/>
      <c r="Z940" s="441"/>
      <c r="AA940" s="441"/>
      <c r="AB940" s="441"/>
      <c r="AC940" s="441"/>
      <c r="AD940" s="441"/>
    </row>
    <row r="941" spans="1:30" ht="12.75" customHeight="1" x14ac:dyDescent="0.2">
      <c r="A941" s="441"/>
      <c r="B941" s="441"/>
      <c r="C941" s="441"/>
      <c r="D941" s="441"/>
      <c r="E941" s="441"/>
      <c r="F941" s="441"/>
      <c r="G941" s="441"/>
      <c r="H941" s="441"/>
      <c r="I941" s="441"/>
      <c r="J941" s="441"/>
      <c r="K941" s="441"/>
      <c r="L941" s="441"/>
      <c r="M941" s="441"/>
      <c r="N941" s="441"/>
      <c r="O941" s="441"/>
      <c r="P941" s="441"/>
      <c r="Q941" s="441"/>
      <c r="R941" s="441"/>
      <c r="S941" s="441"/>
      <c r="T941" s="441"/>
      <c r="U941" s="441"/>
      <c r="V941" s="441"/>
      <c r="W941" s="441"/>
      <c r="X941" s="441"/>
      <c r="Y941" s="441"/>
      <c r="Z941" s="441"/>
      <c r="AA941" s="441"/>
      <c r="AB941" s="441"/>
      <c r="AC941" s="441"/>
      <c r="AD941" s="441"/>
    </row>
    <row r="942" spans="1:30" ht="12.75" customHeight="1" x14ac:dyDescent="0.2">
      <c r="A942" s="441"/>
      <c r="B942" s="441"/>
      <c r="C942" s="441"/>
      <c r="D942" s="441"/>
      <c r="E942" s="441"/>
      <c r="F942" s="441"/>
      <c r="G942" s="441"/>
      <c r="H942" s="441"/>
      <c r="I942" s="441"/>
      <c r="J942" s="441"/>
      <c r="K942" s="441"/>
      <c r="L942" s="441"/>
      <c r="M942" s="441"/>
      <c r="N942" s="441"/>
      <c r="O942" s="441"/>
      <c r="P942" s="441"/>
      <c r="Q942" s="441"/>
      <c r="R942" s="441"/>
      <c r="S942" s="441"/>
      <c r="T942" s="441"/>
      <c r="U942" s="441"/>
      <c r="V942" s="441"/>
      <c r="W942" s="441"/>
      <c r="X942" s="441"/>
      <c r="Y942" s="441"/>
      <c r="Z942" s="441"/>
      <c r="AA942" s="441"/>
      <c r="AB942" s="441"/>
      <c r="AC942" s="441"/>
      <c r="AD942" s="441"/>
    </row>
    <row r="943" spans="1:30" ht="12.75" customHeight="1" x14ac:dyDescent="0.2">
      <c r="A943" s="441"/>
      <c r="B943" s="441"/>
      <c r="C943" s="441"/>
      <c r="D943" s="441"/>
      <c r="E943" s="441"/>
      <c r="F943" s="441"/>
      <c r="G943" s="441"/>
      <c r="H943" s="441"/>
      <c r="I943" s="441"/>
      <c r="J943" s="441"/>
      <c r="K943" s="441"/>
      <c r="L943" s="441"/>
      <c r="M943" s="441"/>
      <c r="N943" s="441"/>
      <c r="O943" s="441"/>
      <c r="P943" s="441"/>
      <c r="Q943" s="441"/>
      <c r="R943" s="441"/>
      <c r="S943" s="441"/>
      <c r="T943" s="441"/>
      <c r="U943" s="441"/>
      <c r="V943" s="441"/>
      <c r="W943" s="441"/>
      <c r="X943" s="441"/>
      <c r="Y943" s="441"/>
      <c r="Z943" s="441"/>
      <c r="AA943" s="441"/>
      <c r="AB943" s="441"/>
      <c r="AC943" s="441"/>
      <c r="AD943" s="441"/>
    </row>
    <row r="944" spans="1:30" ht="12.75" customHeight="1" x14ac:dyDescent="0.2">
      <c r="A944" s="441"/>
      <c r="B944" s="441"/>
      <c r="C944" s="441"/>
      <c r="D944" s="441"/>
      <c r="E944" s="441"/>
      <c r="F944" s="441"/>
      <c r="G944" s="441"/>
      <c r="H944" s="441"/>
      <c r="I944" s="441"/>
      <c r="J944" s="441"/>
      <c r="K944" s="441"/>
      <c r="L944" s="441"/>
      <c r="M944" s="441"/>
      <c r="N944" s="441"/>
      <c r="O944" s="441"/>
      <c r="P944" s="441"/>
      <c r="Q944" s="441"/>
      <c r="R944" s="441"/>
      <c r="S944" s="441"/>
      <c r="T944" s="441"/>
      <c r="U944" s="441"/>
      <c r="V944" s="441"/>
      <c r="W944" s="441"/>
      <c r="X944" s="441"/>
      <c r="Y944" s="441"/>
      <c r="Z944" s="441"/>
      <c r="AA944" s="441"/>
      <c r="AB944" s="441"/>
      <c r="AC944" s="441"/>
      <c r="AD944" s="441"/>
    </row>
    <row r="945" spans="1:30" ht="12.75" customHeight="1" x14ac:dyDescent="0.2">
      <c r="A945" s="441"/>
      <c r="B945" s="441"/>
      <c r="C945" s="441"/>
      <c r="D945" s="441"/>
      <c r="E945" s="441"/>
      <c r="F945" s="441"/>
      <c r="G945" s="441"/>
      <c r="H945" s="441"/>
      <c r="I945" s="441"/>
      <c r="J945" s="441"/>
      <c r="K945" s="441"/>
      <c r="L945" s="441"/>
      <c r="M945" s="441"/>
      <c r="N945" s="441"/>
      <c r="O945" s="441"/>
      <c r="P945" s="441"/>
      <c r="Q945" s="441"/>
      <c r="R945" s="441"/>
      <c r="S945" s="441"/>
      <c r="T945" s="441"/>
      <c r="U945" s="441"/>
      <c r="V945" s="441"/>
      <c r="W945" s="441"/>
      <c r="X945" s="441"/>
      <c r="Y945" s="441"/>
      <c r="Z945" s="441"/>
      <c r="AA945" s="441"/>
      <c r="AB945" s="441"/>
      <c r="AC945" s="441"/>
      <c r="AD945" s="441"/>
    </row>
    <row r="946" spans="1:30" ht="12.75" customHeight="1" x14ac:dyDescent="0.2">
      <c r="A946" s="441"/>
      <c r="B946" s="441"/>
      <c r="C946" s="441"/>
      <c r="D946" s="441"/>
      <c r="E946" s="441"/>
      <c r="F946" s="441"/>
      <c r="G946" s="441"/>
      <c r="H946" s="441"/>
      <c r="I946" s="441"/>
      <c r="J946" s="441"/>
      <c r="K946" s="441"/>
      <c r="L946" s="441"/>
      <c r="M946" s="441"/>
      <c r="N946" s="441"/>
      <c r="O946" s="441"/>
      <c r="P946" s="441"/>
      <c r="Q946" s="441"/>
      <c r="R946" s="441"/>
      <c r="S946" s="441"/>
      <c r="T946" s="441"/>
      <c r="U946" s="441"/>
      <c r="V946" s="441"/>
      <c r="W946" s="441"/>
      <c r="X946" s="441"/>
      <c r="Y946" s="441"/>
      <c r="Z946" s="441"/>
      <c r="AA946" s="441"/>
      <c r="AB946" s="441"/>
      <c r="AC946" s="441"/>
      <c r="AD946" s="441"/>
    </row>
    <row r="947" spans="1:30" ht="12.75" customHeight="1" x14ac:dyDescent="0.2">
      <c r="A947" s="441"/>
      <c r="B947" s="441"/>
      <c r="C947" s="441"/>
      <c r="D947" s="441"/>
      <c r="E947" s="441"/>
      <c r="F947" s="441"/>
      <c r="G947" s="441"/>
      <c r="H947" s="441"/>
      <c r="I947" s="441"/>
      <c r="J947" s="441"/>
      <c r="K947" s="441"/>
      <c r="L947" s="441"/>
      <c r="M947" s="441"/>
      <c r="N947" s="441"/>
      <c r="O947" s="441"/>
      <c r="P947" s="441"/>
      <c r="Q947" s="441"/>
      <c r="R947" s="441"/>
      <c r="S947" s="441"/>
      <c r="T947" s="441"/>
      <c r="U947" s="441"/>
      <c r="V947" s="441"/>
      <c r="W947" s="441"/>
      <c r="X947" s="441"/>
      <c r="Y947" s="441"/>
      <c r="Z947" s="441"/>
      <c r="AA947" s="441"/>
      <c r="AB947" s="441"/>
      <c r="AC947" s="441"/>
      <c r="AD947" s="441"/>
    </row>
    <row r="948" spans="1:30" ht="12.75" customHeight="1" x14ac:dyDescent="0.2">
      <c r="A948" s="441"/>
      <c r="B948" s="441"/>
      <c r="C948" s="441"/>
      <c r="D948" s="441"/>
      <c r="E948" s="441"/>
      <c r="F948" s="441"/>
      <c r="G948" s="441"/>
      <c r="H948" s="441"/>
      <c r="I948" s="441"/>
      <c r="J948" s="441"/>
      <c r="K948" s="441"/>
      <c r="L948" s="441"/>
      <c r="M948" s="441"/>
      <c r="N948" s="441"/>
      <c r="O948" s="441"/>
      <c r="P948" s="441"/>
      <c r="Q948" s="441"/>
      <c r="R948" s="441"/>
      <c r="S948" s="441"/>
      <c r="T948" s="441"/>
      <c r="U948" s="441"/>
      <c r="V948" s="441"/>
      <c r="W948" s="441"/>
      <c r="X948" s="441"/>
      <c r="Y948" s="441"/>
      <c r="Z948" s="441"/>
      <c r="AA948" s="441"/>
      <c r="AB948" s="441"/>
      <c r="AC948" s="441"/>
      <c r="AD948" s="441"/>
    </row>
    <row r="949" spans="1:30" ht="12.75" customHeight="1" x14ac:dyDescent="0.2">
      <c r="A949" s="441"/>
      <c r="B949" s="441"/>
      <c r="C949" s="441"/>
      <c r="D949" s="441"/>
      <c r="E949" s="441"/>
      <c r="F949" s="441"/>
      <c r="G949" s="441"/>
      <c r="H949" s="441"/>
      <c r="I949" s="441"/>
      <c r="J949" s="441"/>
      <c r="K949" s="441"/>
      <c r="L949" s="441"/>
      <c r="M949" s="441"/>
      <c r="N949" s="441"/>
      <c r="O949" s="441"/>
      <c r="P949" s="441"/>
      <c r="Q949" s="441"/>
      <c r="R949" s="441"/>
      <c r="S949" s="441"/>
      <c r="T949" s="441"/>
      <c r="U949" s="441"/>
      <c r="V949" s="441"/>
      <c r="W949" s="441"/>
      <c r="X949" s="441"/>
      <c r="Y949" s="441"/>
      <c r="Z949" s="441"/>
      <c r="AA949" s="441"/>
      <c r="AB949" s="441"/>
      <c r="AC949" s="441"/>
      <c r="AD949" s="441"/>
    </row>
    <row r="950" spans="1:30" ht="12.75" customHeight="1" x14ac:dyDescent="0.2">
      <c r="A950" s="441"/>
      <c r="B950" s="441"/>
      <c r="C950" s="441"/>
      <c r="D950" s="441"/>
      <c r="E950" s="441"/>
      <c r="F950" s="441"/>
      <c r="G950" s="441"/>
      <c r="H950" s="441"/>
      <c r="I950" s="441"/>
      <c r="J950" s="441"/>
      <c r="K950" s="441"/>
      <c r="L950" s="441"/>
      <c r="M950" s="441"/>
      <c r="N950" s="441"/>
      <c r="O950" s="441"/>
      <c r="P950" s="441"/>
      <c r="Q950" s="441"/>
      <c r="R950" s="441"/>
      <c r="S950" s="441"/>
      <c r="T950" s="441"/>
      <c r="U950" s="441"/>
      <c r="V950" s="441"/>
      <c r="W950" s="441"/>
      <c r="X950" s="441"/>
      <c r="Y950" s="441"/>
      <c r="Z950" s="441"/>
      <c r="AA950" s="441"/>
      <c r="AB950" s="441"/>
      <c r="AC950" s="441"/>
      <c r="AD950" s="441"/>
    </row>
    <row r="951" spans="1:30" ht="12.75" customHeight="1" x14ac:dyDescent="0.2">
      <c r="A951" s="441"/>
      <c r="B951" s="441"/>
      <c r="C951" s="441"/>
      <c r="D951" s="441"/>
      <c r="E951" s="441"/>
      <c r="F951" s="441"/>
      <c r="G951" s="441"/>
      <c r="H951" s="441"/>
      <c r="I951" s="441"/>
      <c r="J951" s="441"/>
      <c r="K951" s="441"/>
      <c r="L951" s="441"/>
      <c r="M951" s="441"/>
      <c r="N951" s="441"/>
      <c r="O951" s="441"/>
      <c r="P951" s="441"/>
      <c r="Q951" s="441"/>
      <c r="R951" s="441"/>
      <c r="S951" s="441"/>
      <c r="T951" s="441"/>
      <c r="U951" s="441"/>
      <c r="V951" s="441"/>
      <c r="W951" s="441"/>
      <c r="X951" s="441"/>
      <c r="Y951" s="441"/>
      <c r="Z951" s="441"/>
      <c r="AA951" s="441"/>
      <c r="AB951" s="441"/>
      <c r="AC951" s="441"/>
      <c r="AD951" s="441"/>
    </row>
    <row r="952" spans="1:30" ht="12.75" customHeight="1" x14ac:dyDescent="0.2">
      <c r="A952" s="441"/>
      <c r="B952" s="441"/>
      <c r="C952" s="441"/>
      <c r="D952" s="441"/>
      <c r="E952" s="441"/>
      <c r="F952" s="441"/>
      <c r="G952" s="441"/>
      <c r="H952" s="441"/>
      <c r="I952" s="441"/>
      <c r="J952" s="441"/>
      <c r="K952" s="441"/>
      <c r="L952" s="441"/>
      <c r="M952" s="441"/>
      <c r="N952" s="441"/>
      <c r="O952" s="441"/>
      <c r="P952" s="441"/>
      <c r="Q952" s="441"/>
      <c r="R952" s="441"/>
      <c r="S952" s="441"/>
      <c r="T952" s="441"/>
      <c r="U952" s="441"/>
      <c r="V952" s="441"/>
      <c r="W952" s="441"/>
      <c r="X952" s="441"/>
      <c r="Y952" s="441"/>
      <c r="Z952" s="441"/>
      <c r="AA952" s="441"/>
      <c r="AB952" s="441"/>
      <c r="AC952" s="441"/>
      <c r="AD952" s="441"/>
    </row>
    <row r="953" spans="1:30" ht="12.75" customHeight="1" x14ac:dyDescent="0.2">
      <c r="A953" s="441"/>
      <c r="B953" s="441"/>
      <c r="C953" s="441"/>
      <c r="D953" s="441"/>
      <c r="E953" s="441"/>
      <c r="F953" s="441"/>
      <c r="G953" s="441"/>
      <c r="H953" s="441"/>
      <c r="I953" s="441"/>
      <c r="J953" s="441"/>
      <c r="K953" s="441"/>
      <c r="L953" s="441"/>
      <c r="M953" s="441"/>
      <c r="N953" s="441"/>
      <c r="O953" s="441"/>
      <c r="P953" s="441"/>
      <c r="Q953" s="441"/>
      <c r="R953" s="441"/>
      <c r="S953" s="441"/>
      <c r="T953" s="441"/>
      <c r="U953" s="441"/>
      <c r="V953" s="441"/>
      <c r="W953" s="441"/>
      <c r="X953" s="441"/>
      <c r="Y953" s="441"/>
      <c r="Z953" s="441"/>
      <c r="AA953" s="441"/>
      <c r="AB953" s="441"/>
      <c r="AC953" s="441"/>
      <c r="AD953" s="441"/>
    </row>
    <row r="954" spans="1:30" ht="12.75" customHeight="1" x14ac:dyDescent="0.2">
      <c r="A954" s="441"/>
      <c r="B954" s="441"/>
      <c r="C954" s="441"/>
      <c r="D954" s="441"/>
      <c r="E954" s="441"/>
      <c r="F954" s="441"/>
      <c r="G954" s="441"/>
      <c r="H954" s="441"/>
      <c r="I954" s="441"/>
      <c r="J954" s="441"/>
      <c r="K954" s="441"/>
      <c r="L954" s="441"/>
      <c r="M954" s="441"/>
      <c r="N954" s="441"/>
      <c r="O954" s="441"/>
      <c r="P954" s="441"/>
      <c r="Q954" s="441"/>
      <c r="R954" s="441"/>
      <c r="S954" s="441"/>
      <c r="T954" s="441"/>
      <c r="U954" s="441"/>
      <c r="V954" s="441"/>
      <c r="W954" s="441"/>
      <c r="X954" s="441"/>
      <c r="Y954" s="441"/>
      <c r="Z954" s="441"/>
      <c r="AA954" s="441"/>
      <c r="AB954" s="441"/>
      <c r="AC954" s="441"/>
      <c r="AD954" s="441"/>
    </row>
    <row r="955" spans="1:30" ht="12.75" customHeight="1" x14ac:dyDescent="0.2">
      <c r="A955" s="441"/>
      <c r="B955" s="441"/>
      <c r="C955" s="441"/>
      <c r="D955" s="441"/>
      <c r="E955" s="441"/>
      <c r="F955" s="441"/>
      <c r="G955" s="441"/>
      <c r="H955" s="441"/>
      <c r="I955" s="441"/>
      <c r="J955" s="441"/>
      <c r="K955" s="441"/>
      <c r="L955" s="441"/>
      <c r="M955" s="441"/>
      <c r="N955" s="441"/>
      <c r="O955" s="441"/>
      <c r="P955" s="441"/>
      <c r="Q955" s="441"/>
      <c r="R955" s="441"/>
      <c r="S955" s="441"/>
      <c r="T955" s="441"/>
      <c r="U955" s="441"/>
      <c r="V955" s="441"/>
      <c r="W955" s="441"/>
      <c r="X955" s="441"/>
      <c r="Y955" s="441"/>
      <c r="Z955" s="441"/>
      <c r="AA955" s="441"/>
      <c r="AB955" s="441"/>
      <c r="AC955" s="441"/>
      <c r="AD955" s="441"/>
    </row>
    <row r="956" spans="1:30" ht="12.75" customHeight="1" x14ac:dyDescent="0.2">
      <c r="A956" s="441"/>
      <c r="B956" s="441"/>
      <c r="C956" s="441"/>
      <c r="D956" s="441"/>
      <c r="E956" s="441"/>
      <c r="F956" s="441"/>
      <c r="G956" s="441"/>
      <c r="H956" s="441"/>
      <c r="I956" s="441"/>
      <c r="J956" s="441"/>
      <c r="K956" s="441"/>
      <c r="L956" s="441"/>
      <c r="M956" s="441"/>
      <c r="N956" s="441"/>
      <c r="O956" s="441"/>
      <c r="P956" s="441"/>
      <c r="Q956" s="441"/>
      <c r="R956" s="441"/>
      <c r="S956" s="441"/>
      <c r="T956" s="441"/>
      <c r="U956" s="441"/>
      <c r="V956" s="441"/>
      <c r="W956" s="441"/>
      <c r="X956" s="441"/>
      <c r="Y956" s="441"/>
      <c r="Z956" s="441"/>
      <c r="AA956" s="441"/>
      <c r="AB956" s="441"/>
      <c r="AC956" s="441"/>
      <c r="AD956" s="441"/>
    </row>
    <row r="957" spans="1:30" ht="12.75" customHeight="1" x14ac:dyDescent="0.2">
      <c r="A957" s="441"/>
      <c r="B957" s="441"/>
      <c r="C957" s="441"/>
      <c r="D957" s="441"/>
      <c r="E957" s="441"/>
      <c r="F957" s="441"/>
      <c r="G957" s="441"/>
      <c r="H957" s="441"/>
      <c r="I957" s="441"/>
      <c r="J957" s="441"/>
      <c r="K957" s="441"/>
      <c r="L957" s="441"/>
      <c r="M957" s="441"/>
      <c r="N957" s="441"/>
      <c r="O957" s="441"/>
      <c r="P957" s="441"/>
      <c r="Q957" s="441"/>
      <c r="R957" s="441"/>
      <c r="S957" s="441"/>
      <c r="T957" s="441"/>
      <c r="U957" s="441"/>
      <c r="V957" s="441"/>
      <c r="W957" s="441"/>
      <c r="X957" s="441"/>
      <c r="Y957" s="441"/>
      <c r="Z957" s="441"/>
      <c r="AA957" s="441"/>
      <c r="AB957" s="441"/>
      <c r="AC957" s="441"/>
      <c r="AD957" s="441"/>
    </row>
    <row r="958" spans="1:30" ht="12.75" customHeight="1" x14ac:dyDescent="0.2">
      <c r="A958" s="441"/>
      <c r="B958" s="441"/>
      <c r="C958" s="441"/>
      <c r="D958" s="441"/>
      <c r="E958" s="441"/>
      <c r="F958" s="441"/>
      <c r="G958" s="441"/>
      <c r="H958" s="441"/>
      <c r="I958" s="441"/>
      <c r="J958" s="441"/>
      <c r="K958" s="441"/>
      <c r="L958" s="441"/>
      <c r="M958" s="441"/>
      <c r="N958" s="441"/>
      <c r="O958" s="441"/>
      <c r="P958" s="441"/>
      <c r="Q958" s="441"/>
      <c r="R958" s="441"/>
      <c r="S958" s="441"/>
      <c r="T958" s="441"/>
      <c r="U958" s="441"/>
      <c r="V958" s="441"/>
      <c r="W958" s="441"/>
      <c r="X958" s="441"/>
      <c r="Y958" s="441"/>
      <c r="Z958" s="441"/>
      <c r="AA958" s="441"/>
      <c r="AB958" s="441"/>
      <c r="AC958" s="441"/>
      <c r="AD958" s="441"/>
    </row>
    <row r="959" spans="1:30" ht="12.75" customHeight="1" x14ac:dyDescent="0.2">
      <c r="A959" s="441"/>
      <c r="B959" s="441"/>
      <c r="C959" s="441"/>
      <c r="D959" s="441"/>
      <c r="E959" s="441"/>
      <c r="F959" s="441"/>
      <c r="G959" s="441"/>
      <c r="H959" s="441"/>
      <c r="I959" s="441"/>
      <c r="J959" s="441"/>
      <c r="K959" s="441"/>
      <c r="L959" s="441"/>
      <c r="M959" s="441"/>
      <c r="N959" s="441"/>
      <c r="O959" s="441"/>
      <c r="P959" s="441"/>
      <c r="Q959" s="441"/>
      <c r="R959" s="441"/>
      <c r="S959" s="441"/>
      <c r="T959" s="441"/>
      <c r="U959" s="441"/>
      <c r="V959" s="441"/>
      <c r="W959" s="441"/>
      <c r="X959" s="441"/>
      <c r="Y959" s="441"/>
      <c r="Z959" s="441"/>
      <c r="AA959" s="441"/>
      <c r="AB959" s="441"/>
      <c r="AC959" s="441"/>
      <c r="AD959" s="441"/>
    </row>
    <row r="960" spans="1:30" ht="12.75" customHeight="1" x14ac:dyDescent="0.2">
      <c r="A960" s="441"/>
      <c r="B960" s="441"/>
      <c r="C960" s="441"/>
      <c r="D960" s="441"/>
      <c r="E960" s="441"/>
      <c r="F960" s="441"/>
      <c r="G960" s="441"/>
      <c r="H960" s="441"/>
      <c r="I960" s="441"/>
      <c r="J960" s="441"/>
      <c r="K960" s="441"/>
      <c r="L960" s="441"/>
      <c r="M960" s="441"/>
      <c r="N960" s="441"/>
      <c r="O960" s="441"/>
      <c r="P960" s="441"/>
      <c r="Q960" s="441"/>
      <c r="R960" s="441"/>
      <c r="S960" s="441"/>
      <c r="T960" s="441"/>
      <c r="U960" s="441"/>
      <c r="V960" s="441"/>
      <c r="W960" s="441"/>
      <c r="X960" s="441"/>
      <c r="Y960" s="441"/>
      <c r="Z960" s="441"/>
      <c r="AA960" s="441"/>
      <c r="AB960" s="441"/>
      <c r="AC960" s="441"/>
      <c r="AD960" s="441"/>
    </row>
    <row r="961" spans="1:30" ht="12.75" customHeight="1" x14ac:dyDescent="0.2">
      <c r="A961" s="441"/>
      <c r="B961" s="441"/>
      <c r="C961" s="441"/>
      <c r="D961" s="441"/>
      <c r="E961" s="441"/>
      <c r="F961" s="441"/>
      <c r="G961" s="441"/>
      <c r="H961" s="441"/>
      <c r="I961" s="441"/>
      <c r="J961" s="441"/>
      <c r="K961" s="441"/>
      <c r="L961" s="441"/>
      <c r="M961" s="441"/>
      <c r="N961" s="441"/>
      <c r="O961" s="441"/>
      <c r="P961" s="441"/>
      <c r="Q961" s="441"/>
      <c r="R961" s="441"/>
      <c r="S961" s="441"/>
      <c r="T961" s="441"/>
      <c r="U961" s="441"/>
      <c r="V961" s="441"/>
      <c r="W961" s="441"/>
      <c r="X961" s="441"/>
      <c r="Y961" s="441"/>
      <c r="Z961" s="441"/>
      <c r="AA961" s="441"/>
      <c r="AB961" s="441"/>
      <c r="AC961" s="441"/>
      <c r="AD961" s="441"/>
    </row>
    <row r="962" spans="1:30" ht="12.75" customHeight="1" x14ac:dyDescent="0.2">
      <c r="A962" s="441"/>
      <c r="B962" s="441"/>
      <c r="C962" s="441"/>
      <c r="D962" s="441"/>
      <c r="E962" s="441"/>
      <c r="F962" s="441"/>
      <c r="G962" s="441"/>
      <c r="H962" s="441"/>
      <c r="I962" s="441"/>
      <c r="J962" s="441"/>
      <c r="K962" s="441"/>
      <c r="L962" s="441"/>
      <c r="M962" s="441"/>
      <c r="N962" s="441"/>
      <c r="O962" s="441"/>
      <c r="P962" s="441"/>
      <c r="Q962" s="441"/>
      <c r="R962" s="441"/>
      <c r="S962" s="441"/>
      <c r="T962" s="441"/>
      <c r="U962" s="441"/>
      <c r="V962" s="441"/>
      <c r="W962" s="441"/>
      <c r="X962" s="441"/>
      <c r="Y962" s="441"/>
      <c r="Z962" s="441"/>
      <c r="AA962" s="441"/>
      <c r="AB962" s="441"/>
      <c r="AC962" s="441"/>
      <c r="AD962" s="441"/>
    </row>
    <row r="963" spans="1:30" ht="12.75" customHeight="1" x14ac:dyDescent="0.2">
      <c r="A963" s="441"/>
      <c r="B963" s="441"/>
      <c r="C963" s="441"/>
      <c r="D963" s="441"/>
      <c r="E963" s="441"/>
      <c r="F963" s="441"/>
      <c r="G963" s="441"/>
      <c r="H963" s="441"/>
      <c r="I963" s="441"/>
      <c r="J963" s="441"/>
      <c r="K963" s="441"/>
      <c r="L963" s="441"/>
      <c r="M963" s="441"/>
      <c r="N963" s="441"/>
      <c r="O963" s="441"/>
      <c r="P963" s="441"/>
      <c r="Q963" s="441"/>
      <c r="R963" s="441"/>
      <c r="S963" s="441"/>
      <c r="T963" s="441"/>
      <c r="U963" s="441"/>
      <c r="V963" s="441"/>
      <c r="W963" s="441"/>
      <c r="X963" s="441"/>
      <c r="Y963" s="441"/>
      <c r="Z963" s="441"/>
      <c r="AA963" s="441"/>
      <c r="AB963" s="441"/>
      <c r="AC963" s="441"/>
      <c r="AD963" s="441"/>
    </row>
    <row r="964" spans="1:30" ht="12.75" customHeight="1" x14ac:dyDescent="0.2">
      <c r="A964" s="441"/>
      <c r="B964" s="441"/>
      <c r="C964" s="441"/>
      <c r="D964" s="441"/>
      <c r="E964" s="441"/>
      <c r="F964" s="441"/>
      <c r="G964" s="441"/>
      <c r="H964" s="441"/>
      <c r="I964" s="441"/>
      <c r="J964" s="441"/>
      <c r="K964" s="441"/>
      <c r="L964" s="441"/>
      <c r="M964" s="441"/>
      <c r="N964" s="441"/>
      <c r="O964" s="441"/>
      <c r="P964" s="441"/>
      <c r="Q964" s="441"/>
      <c r="R964" s="441"/>
      <c r="S964" s="441"/>
      <c r="T964" s="441"/>
      <c r="U964" s="441"/>
      <c r="V964" s="441"/>
      <c r="W964" s="441"/>
      <c r="X964" s="441"/>
      <c r="Y964" s="441"/>
      <c r="Z964" s="441"/>
      <c r="AA964" s="441"/>
      <c r="AB964" s="441"/>
      <c r="AC964" s="441"/>
      <c r="AD964" s="441"/>
    </row>
    <row r="965" spans="1:30" ht="12.75" customHeight="1" x14ac:dyDescent="0.2">
      <c r="A965" s="441"/>
      <c r="B965" s="441"/>
      <c r="C965" s="441"/>
      <c r="D965" s="441"/>
      <c r="E965" s="441"/>
      <c r="F965" s="441"/>
      <c r="G965" s="441"/>
      <c r="H965" s="441"/>
      <c r="I965" s="441"/>
      <c r="J965" s="441"/>
      <c r="K965" s="441"/>
      <c r="L965" s="441"/>
      <c r="M965" s="441"/>
      <c r="N965" s="441"/>
      <c r="O965" s="441"/>
      <c r="P965" s="441"/>
      <c r="Q965" s="441"/>
      <c r="R965" s="441"/>
      <c r="S965" s="441"/>
      <c r="T965" s="441"/>
      <c r="U965" s="441"/>
      <c r="V965" s="441"/>
      <c r="W965" s="441"/>
      <c r="X965" s="441"/>
      <c r="Y965" s="441"/>
      <c r="Z965" s="441"/>
      <c r="AA965" s="441"/>
      <c r="AB965" s="441"/>
      <c r="AC965" s="441"/>
      <c r="AD965" s="441"/>
    </row>
    <row r="966" spans="1:30" ht="12.75" customHeight="1" x14ac:dyDescent="0.2">
      <c r="A966" s="441"/>
      <c r="B966" s="441"/>
      <c r="C966" s="441"/>
      <c r="D966" s="441"/>
      <c r="E966" s="441"/>
      <c r="F966" s="441"/>
      <c r="G966" s="441"/>
      <c r="H966" s="441"/>
      <c r="I966" s="441"/>
      <c r="J966" s="441"/>
      <c r="K966" s="441"/>
      <c r="L966" s="441"/>
      <c r="M966" s="441"/>
      <c r="N966" s="441"/>
      <c r="O966" s="441"/>
      <c r="P966" s="441"/>
      <c r="Q966" s="441"/>
      <c r="R966" s="441"/>
      <c r="S966" s="441"/>
      <c r="T966" s="441"/>
      <c r="U966" s="441"/>
      <c r="V966" s="441"/>
      <c r="W966" s="441"/>
      <c r="X966" s="441"/>
      <c r="Y966" s="441"/>
      <c r="Z966" s="441"/>
      <c r="AA966" s="441"/>
      <c r="AB966" s="441"/>
      <c r="AC966" s="441"/>
      <c r="AD966" s="441"/>
    </row>
    <row r="967" spans="1:30" ht="12.75" customHeight="1" x14ac:dyDescent="0.2">
      <c r="A967" s="441"/>
      <c r="B967" s="441"/>
      <c r="C967" s="441"/>
      <c r="D967" s="441"/>
      <c r="E967" s="441"/>
      <c r="F967" s="441"/>
      <c r="G967" s="441"/>
      <c r="H967" s="441"/>
      <c r="I967" s="441"/>
      <c r="J967" s="441"/>
      <c r="K967" s="441"/>
      <c r="L967" s="441"/>
      <c r="M967" s="441"/>
      <c r="N967" s="441"/>
      <c r="O967" s="441"/>
      <c r="P967" s="441"/>
      <c r="Q967" s="441"/>
      <c r="R967" s="441"/>
      <c r="S967" s="441"/>
      <c r="T967" s="441"/>
      <c r="U967" s="441"/>
      <c r="V967" s="441"/>
      <c r="W967" s="441"/>
      <c r="X967" s="441"/>
      <c r="Y967" s="441"/>
      <c r="Z967" s="441"/>
      <c r="AA967" s="441"/>
      <c r="AB967" s="441"/>
      <c r="AC967" s="441"/>
      <c r="AD967" s="441"/>
    </row>
    <row r="968" spans="1:30" ht="12.75" customHeight="1" x14ac:dyDescent="0.2">
      <c r="A968" s="441"/>
      <c r="B968" s="441"/>
      <c r="C968" s="441"/>
      <c r="D968" s="441"/>
      <c r="E968" s="441"/>
      <c r="F968" s="441"/>
      <c r="G968" s="441"/>
      <c r="H968" s="441"/>
      <c r="I968" s="441"/>
      <c r="J968" s="441"/>
      <c r="K968" s="441"/>
      <c r="L968" s="441"/>
      <c r="M968" s="441"/>
      <c r="N968" s="441"/>
      <c r="O968" s="441"/>
      <c r="P968" s="441"/>
      <c r="Q968" s="441"/>
      <c r="R968" s="441"/>
      <c r="S968" s="441"/>
      <c r="T968" s="441"/>
      <c r="U968" s="441"/>
      <c r="V968" s="441"/>
      <c r="W968" s="441"/>
      <c r="X968" s="441"/>
      <c r="Y968" s="441"/>
      <c r="Z968" s="441"/>
      <c r="AA968" s="441"/>
      <c r="AB968" s="441"/>
      <c r="AC968" s="441"/>
      <c r="AD968" s="441"/>
    </row>
    <row r="969" spans="1:30" ht="12.75" customHeight="1" x14ac:dyDescent="0.2">
      <c r="A969" s="441"/>
      <c r="B969" s="441"/>
      <c r="C969" s="441"/>
      <c r="D969" s="441"/>
      <c r="E969" s="441"/>
      <c r="F969" s="441"/>
      <c r="G969" s="441"/>
      <c r="H969" s="441"/>
      <c r="I969" s="441"/>
      <c r="J969" s="441"/>
      <c r="K969" s="441"/>
      <c r="L969" s="441"/>
      <c r="M969" s="441"/>
      <c r="N969" s="441"/>
      <c r="O969" s="441"/>
      <c r="P969" s="441"/>
      <c r="Q969" s="441"/>
      <c r="R969" s="441"/>
      <c r="S969" s="441"/>
      <c r="T969" s="441"/>
      <c r="U969" s="441"/>
      <c r="V969" s="441"/>
      <c r="W969" s="441"/>
      <c r="X969" s="441"/>
      <c r="Y969" s="441"/>
      <c r="Z969" s="441"/>
      <c r="AA969" s="441"/>
      <c r="AB969" s="441"/>
      <c r="AC969" s="441"/>
      <c r="AD969" s="441"/>
    </row>
    <row r="970" spans="1:30" ht="12.75" customHeight="1" x14ac:dyDescent="0.2">
      <c r="A970" s="441"/>
      <c r="B970" s="441"/>
      <c r="C970" s="441"/>
      <c r="D970" s="441"/>
      <c r="E970" s="441"/>
      <c r="F970" s="441"/>
      <c r="G970" s="441"/>
      <c r="H970" s="441"/>
      <c r="I970" s="441"/>
      <c r="J970" s="441"/>
      <c r="K970" s="441"/>
      <c r="L970" s="441"/>
      <c r="M970" s="441"/>
      <c r="N970" s="441"/>
      <c r="O970" s="441"/>
      <c r="P970" s="441"/>
      <c r="Q970" s="441"/>
      <c r="R970" s="441"/>
      <c r="S970" s="441"/>
      <c r="T970" s="441"/>
      <c r="U970" s="441"/>
      <c r="V970" s="441"/>
      <c r="W970" s="441"/>
      <c r="X970" s="441"/>
      <c r="Y970" s="441"/>
      <c r="Z970" s="441"/>
      <c r="AA970" s="441"/>
      <c r="AB970" s="441"/>
      <c r="AC970" s="441"/>
      <c r="AD970" s="441"/>
    </row>
    <row r="971" spans="1:30" ht="12.75" customHeight="1" x14ac:dyDescent="0.2">
      <c r="A971" s="441"/>
      <c r="B971" s="441"/>
      <c r="C971" s="441"/>
      <c r="D971" s="441"/>
      <c r="E971" s="441"/>
      <c r="F971" s="441"/>
      <c r="G971" s="441"/>
      <c r="H971" s="441"/>
      <c r="I971" s="441"/>
      <c r="J971" s="441"/>
      <c r="K971" s="441"/>
      <c r="L971" s="441"/>
      <c r="M971" s="441"/>
      <c r="N971" s="441"/>
      <c r="O971" s="441"/>
      <c r="P971" s="441"/>
      <c r="Q971" s="441"/>
      <c r="R971" s="441"/>
      <c r="S971" s="441"/>
      <c r="T971" s="441"/>
      <c r="U971" s="441"/>
      <c r="V971" s="441"/>
      <c r="W971" s="441"/>
      <c r="X971" s="441"/>
      <c r="Y971" s="441"/>
      <c r="Z971" s="441"/>
      <c r="AA971" s="441"/>
      <c r="AB971" s="441"/>
      <c r="AC971" s="441"/>
      <c r="AD971" s="441"/>
    </row>
    <row r="972" spans="1:30" ht="12.75" customHeight="1" x14ac:dyDescent="0.2">
      <c r="A972" s="441"/>
      <c r="B972" s="441"/>
      <c r="C972" s="441"/>
      <c r="D972" s="441"/>
      <c r="E972" s="441"/>
      <c r="F972" s="441"/>
      <c r="G972" s="441"/>
      <c r="H972" s="441"/>
      <c r="I972" s="441"/>
      <c r="J972" s="441"/>
      <c r="K972" s="441"/>
      <c r="L972" s="441"/>
      <c r="M972" s="441"/>
      <c r="N972" s="441"/>
      <c r="O972" s="441"/>
      <c r="P972" s="441"/>
      <c r="Q972" s="441"/>
      <c r="R972" s="441"/>
      <c r="S972" s="441"/>
      <c r="T972" s="441"/>
      <c r="U972" s="441"/>
      <c r="V972" s="441"/>
      <c r="W972" s="441"/>
      <c r="X972" s="441"/>
      <c r="Y972" s="441"/>
      <c r="Z972" s="441"/>
      <c r="AA972" s="441"/>
      <c r="AB972" s="441"/>
      <c r="AC972" s="441"/>
      <c r="AD972" s="441"/>
    </row>
    <row r="973" spans="1:30" ht="12.75" customHeight="1" x14ac:dyDescent="0.2">
      <c r="A973" s="441"/>
      <c r="B973" s="441"/>
      <c r="C973" s="441"/>
      <c r="D973" s="441"/>
      <c r="E973" s="441"/>
      <c r="F973" s="441"/>
      <c r="G973" s="441"/>
      <c r="H973" s="441"/>
      <c r="I973" s="441"/>
      <c r="J973" s="441"/>
      <c r="K973" s="441"/>
      <c r="L973" s="441"/>
      <c r="M973" s="441"/>
      <c r="N973" s="441"/>
      <c r="O973" s="441"/>
      <c r="P973" s="441"/>
      <c r="Q973" s="441"/>
      <c r="R973" s="441"/>
      <c r="S973" s="441"/>
      <c r="T973" s="441"/>
      <c r="U973" s="441"/>
      <c r="V973" s="441"/>
      <c r="W973" s="441"/>
      <c r="X973" s="441"/>
      <c r="Y973" s="441"/>
      <c r="Z973" s="441"/>
      <c r="AA973" s="441"/>
      <c r="AB973" s="441"/>
      <c r="AC973" s="441"/>
      <c r="AD973" s="441"/>
    </row>
    <row r="974" spans="1:30" ht="12.75" customHeight="1" x14ac:dyDescent="0.2">
      <c r="A974" s="441"/>
      <c r="B974" s="441"/>
      <c r="C974" s="441"/>
      <c r="D974" s="441"/>
      <c r="E974" s="441"/>
      <c r="F974" s="441"/>
      <c r="G974" s="441"/>
      <c r="H974" s="441"/>
      <c r="I974" s="441"/>
      <c r="J974" s="441"/>
      <c r="K974" s="441"/>
      <c r="L974" s="441"/>
      <c r="M974" s="441"/>
      <c r="N974" s="441"/>
      <c r="O974" s="441"/>
      <c r="P974" s="441"/>
      <c r="Q974" s="441"/>
      <c r="R974" s="441"/>
      <c r="S974" s="441"/>
      <c r="T974" s="441"/>
      <c r="U974" s="441"/>
      <c r="V974" s="441"/>
      <c r="W974" s="441"/>
      <c r="X974" s="441"/>
      <c r="Y974" s="441"/>
      <c r="Z974" s="441"/>
      <c r="AA974" s="441"/>
      <c r="AB974" s="441"/>
      <c r="AC974" s="441"/>
      <c r="AD974" s="441"/>
    </row>
    <row r="975" spans="1:30" ht="12.75" customHeight="1" x14ac:dyDescent="0.2">
      <c r="A975" s="441"/>
      <c r="B975" s="441"/>
      <c r="C975" s="441"/>
      <c r="D975" s="441"/>
      <c r="E975" s="441"/>
      <c r="F975" s="441"/>
      <c r="G975" s="441"/>
      <c r="H975" s="441"/>
      <c r="I975" s="441"/>
      <c r="J975" s="441"/>
      <c r="K975" s="441"/>
      <c r="L975" s="441"/>
      <c r="M975" s="441"/>
      <c r="N975" s="441"/>
      <c r="O975" s="441"/>
      <c r="P975" s="441"/>
      <c r="Q975" s="441"/>
      <c r="R975" s="441"/>
      <c r="S975" s="441"/>
      <c r="T975" s="441"/>
      <c r="U975" s="441"/>
      <c r="V975" s="441"/>
      <c r="W975" s="441"/>
      <c r="X975" s="441"/>
      <c r="Y975" s="441"/>
      <c r="Z975" s="441"/>
      <c r="AA975" s="441"/>
      <c r="AB975" s="441"/>
      <c r="AC975" s="441"/>
      <c r="AD975" s="441"/>
    </row>
    <row r="976" spans="1:30" ht="12.75" customHeight="1" x14ac:dyDescent="0.2">
      <c r="A976" s="441"/>
      <c r="B976" s="441"/>
      <c r="C976" s="441"/>
      <c r="D976" s="441"/>
      <c r="E976" s="441"/>
      <c r="F976" s="441"/>
      <c r="G976" s="441"/>
      <c r="H976" s="441"/>
      <c r="I976" s="441"/>
      <c r="J976" s="441"/>
      <c r="K976" s="441"/>
      <c r="L976" s="441"/>
      <c r="M976" s="441"/>
      <c r="N976" s="441"/>
      <c r="O976" s="441"/>
      <c r="P976" s="441"/>
      <c r="Q976" s="441"/>
      <c r="R976" s="441"/>
      <c r="S976" s="441"/>
      <c r="T976" s="441"/>
      <c r="U976" s="441"/>
      <c r="V976" s="441"/>
      <c r="W976" s="441"/>
      <c r="X976" s="441"/>
      <c r="Y976" s="441"/>
      <c r="Z976" s="441"/>
      <c r="AA976" s="441"/>
      <c r="AB976" s="441"/>
      <c r="AC976" s="441"/>
      <c r="AD976" s="441"/>
    </row>
    <row r="977" spans="1:30" ht="12.75" customHeight="1" x14ac:dyDescent="0.2">
      <c r="A977" s="441"/>
      <c r="B977" s="441"/>
      <c r="C977" s="441"/>
      <c r="D977" s="441"/>
      <c r="E977" s="441"/>
      <c r="F977" s="441"/>
      <c r="G977" s="441"/>
      <c r="H977" s="441"/>
      <c r="I977" s="441"/>
      <c r="J977" s="441"/>
      <c r="K977" s="441"/>
      <c r="L977" s="441"/>
      <c r="M977" s="441"/>
      <c r="N977" s="441"/>
      <c r="O977" s="441"/>
      <c r="P977" s="441"/>
      <c r="Q977" s="441"/>
      <c r="R977" s="441"/>
      <c r="S977" s="441"/>
      <c r="T977" s="441"/>
      <c r="U977" s="441"/>
      <c r="V977" s="441"/>
      <c r="W977" s="441"/>
      <c r="X977" s="441"/>
      <c r="Y977" s="441"/>
      <c r="Z977" s="441"/>
      <c r="AA977" s="441"/>
      <c r="AB977" s="441"/>
      <c r="AC977" s="441"/>
      <c r="AD977" s="441"/>
    </row>
    <row r="978" spans="1:30" ht="12.75" customHeight="1" x14ac:dyDescent="0.2">
      <c r="A978" s="441"/>
      <c r="B978" s="441"/>
      <c r="C978" s="441"/>
      <c r="D978" s="441"/>
      <c r="E978" s="441"/>
      <c r="F978" s="441"/>
      <c r="G978" s="441"/>
      <c r="H978" s="441"/>
      <c r="I978" s="441"/>
      <c r="J978" s="441"/>
      <c r="K978" s="441"/>
      <c r="L978" s="441"/>
      <c r="M978" s="441"/>
      <c r="N978" s="441"/>
      <c r="O978" s="441"/>
      <c r="P978" s="441"/>
      <c r="Q978" s="441"/>
      <c r="R978" s="441"/>
      <c r="S978" s="441"/>
      <c r="T978" s="441"/>
      <c r="U978" s="441"/>
      <c r="V978" s="441"/>
      <c r="W978" s="441"/>
      <c r="X978" s="441"/>
      <c r="Y978" s="441"/>
      <c r="Z978" s="441"/>
      <c r="AA978" s="441"/>
      <c r="AB978" s="441"/>
      <c r="AC978" s="441"/>
      <c r="AD978" s="441"/>
    </row>
    <row r="979" spans="1:30" ht="12.75" customHeight="1" x14ac:dyDescent="0.2">
      <c r="A979" s="441"/>
      <c r="B979" s="441"/>
      <c r="C979" s="441"/>
      <c r="D979" s="441"/>
      <c r="E979" s="441"/>
      <c r="F979" s="441"/>
      <c r="G979" s="441"/>
      <c r="H979" s="441"/>
      <c r="I979" s="441"/>
      <c r="J979" s="441"/>
      <c r="K979" s="441"/>
      <c r="L979" s="441"/>
      <c r="M979" s="441"/>
      <c r="N979" s="441"/>
      <c r="O979" s="441"/>
      <c r="P979" s="441"/>
      <c r="Q979" s="441"/>
      <c r="R979" s="441"/>
      <c r="S979" s="441"/>
      <c r="T979" s="441"/>
      <c r="U979" s="441"/>
      <c r="V979" s="441"/>
      <c r="W979" s="441"/>
      <c r="X979" s="441"/>
      <c r="Y979" s="441"/>
      <c r="Z979" s="441"/>
      <c r="AA979" s="441"/>
      <c r="AB979" s="441"/>
      <c r="AC979" s="441"/>
      <c r="AD979" s="441"/>
    </row>
    <row r="980" spans="1:30" ht="12.75" customHeight="1" x14ac:dyDescent="0.2">
      <c r="A980" s="441"/>
      <c r="B980" s="441"/>
      <c r="C980" s="441"/>
      <c r="D980" s="441"/>
      <c r="E980" s="441"/>
      <c r="F980" s="441"/>
      <c r="G980" s="441"/>
      <c r="H980" s="441"/>
      <c r="I980" s="441"/>
      <c r="J980" s="441"/>
      <c r="K980" s="441"/>
      <c r="L980" s="441"/>
      <c r="M980" s="441"/>
      <c r="N980" s="441"/>
      <c r="O980" s="441"/>
      <c r="P980" s="441"/>
      <c r="Q980" s="441"/>
      <c r="R980" s="441"/>
      <c r="S980" s="441"/>
      <c r="T980" s="441"/>
      <c r="U980" s="441"/>
      <c r="V980" s="441"/>
      <c r="W980" s="441"/>
      <c r="X980" s="441"/>
      <c r="Y980" s="441"/>
      <c r="Z980" s="441"/>
      <c r="AA980" s="441"/>
      <c r="AB980" s="441"/>
      <c r="AC980" s="441"/>
      <c r="AD980" s="441"/>
    </row>
    <row r="981" spans="1:30" ht="12.75" customHeight="1" x14ac:dyDescent="0.2">
      <c r="A981" s="441"/>
      <c r="B981" s="441"/>
      <c r="C981" s="441"/>
      <c r="D981" s="441"/>
      <c r="E981" s="441"/>
      <c r="F981" s="441"/>
      <c r="G981" s="441"/>
      <c r="H981" s="441"/>
      <c r="I981" s="441"/>
      <c r="J981" s="441"/>
      <c r="K981" s="441"/>
      <c r="L981" s="441"/>
      <c r="M981" s="441"/>
      <c r="N981" s="441"/>
      <c r="O981" s="441"/>
      <c r="P981" s="441"/>
      <c r="Q981" s="441"/>
      <c r="R981" s="441"/>
      <c r="S981" s="441"/>
      <c r="T981" s="441"/>
      <c r="U981" s="441"/>
      <c r="V981" s="441"/>
      <c r="W981" s="441"/>
      <c r="X981" s="441"/>
      <c r="Y981" s="441"/>
      <c r="Z981" s="441"/>
      <c r="AA981" s="441"/>
      <c r="AB981" s="441"/>
      <c r="AC981" s="441"/>
      <c r="AD981" s="441"/>
    </row>
    <row r="982" spans="1:30" ht="12.75" customHeight="1" x14ac:dyDescent="0.2">
      <c r="A982" s="441"/>
      <c r="B982" s="441"/>
      <c r="C982" s="441"/>
      <c r="D982" s="441"/>
      <c r="E982" s="441"/>
      <c r="F982" s="441"/>
      <c r="G982" s="441"/>
      <c r="H982" s="441"/>
      <c r="I982" s="441"/>
      <c r="J982" s="441"/>
      <c r="K982" s="441"/>
      <c r="L982" s="441"/>
      <c r="M982" s="441"/>
      <c r="N982" s="441"/>
      <c r="O982" s="441"/>
      <c r="P982" s="441"/>
      <c r="Q982" s="441"/>
      <c r="R982" s="441"/>
      <c r="S982" s="441"/>
      <c r="T982" s="441"/>
      <c r="U982" s="441"/>
      <c r="V982" s="441"/>
      <c r="W982" s="441"/>
      <c r="X982" s="441"/>
      <c r="Y982" s="441"/>
      <c r="Z982" s="441"/>
      <c r="AA982" s="441"/>
      <c r="AB982" s="441"/>
      <c r="AC982" s="441"/>
      <c r="AD982" s="441"/>
    </row>
    <row r="983" spans="1:30" ht="12.75" customHeight="1" x14ac:dyDescent="0.2">
      <c r="A983" s="441"/>
      <c r="B983" s="441"/>
      <c r="C983" s="441"/>
      <c r="D983" s="441"/>
      <c r="E983" s="441"/>
      <c r="F983" s="441"/>
      <c r="G983" s="441"/>
      <c r="H983" s="441"/>
      <c r="I983" s="441"/>
      <c r="J983" s="441"/>
      <c r="K983" s="441"/>
      <c r="L983" s="441"/>
      <c r="M983" s="441"/>
      <c r="N983" s="441"/>
      <c r="O983" s="441"/>
      <c r="P983" s="441"/>
      <c r="Q983" s="441"/>
      <c r="R983" s="441"/>
      <c r="S983" s="441"/>
      <c r="T983" s="441"/>
      <c r="U983" s="441"/>
      <c r="V983" s="441"/>
      <c r="W983" s="441"/>
      <c r="X983" s="441"/>
      <c r="Y983" s="441"/>
      <c r="Z983" s="441"/>
      <c r="AA983" s="441"/>
      <c r="AB983" s="441"/>
      <c r="AC983" s="441"/>
      <c r="AD983" s="441"/>
    </row>
    <row r="984" spans="1:30" ht="12.75" customHeight="1" x14ac:dyDescent="0.2">
      <c r="A984" s="441"/>
      <c r="B984" s="441"/>
      <c r="C984" s="441"/>
      <c r="D984" s="441"/>
      <c r="E984" s="441"/>
      <c r="F984" s="441"/>
      <c r="G984" s="441"/>
      <c r="H984" s="441"/>
      <c r="I984" s="441"/>
      <c r="J984" s="441"/>
      <c r="K984" s="441"/>
      <c r="L984" s="441"/>
      <c r="M984" s="441"/>
      <c r="N984" s="441"/>
      <c r="O984" s="441"/>
      <c r="P984" s="441"/>
      <c r="Q984" s="441"/>
      <c r="R984" s="441"/>
      <c r="S984" s="441"/>
      <c r="T984" s="441"/>
      <c r="U984" s="441"/>
      <c r="V984" s="441"/>
      <c r="W984" s="441"/>
      <c r="X984" s="441"/>
      <c r="Y984" s="441"/>
      <c r="Z984" s="441"/>
      <c r="AA984" s="441"/>
      <c r="AB984" s="441"/>
      <c r="AC984" s="441"/>
      <c r="AD984" s="441"/>
    </row>
    <row r="985" spans="1:30" ht="12.75" customHeight="1" x14ac:dyDescent="0.2">
      <c r="A985" s="441"/>
      <c r="B985" s="441"/>
      <c r="C985" s="441"/>
      <c r="D985" s="441"/>
      <c r="E985" s="441"/>
      <c r="F985" s="441"/>
      <c r="G985" s="441"/>
      <c r="H985" s="441"/>
      <c r="I985" s="441"/>
      <c r="J985" s="441"/>
      <c r="K985" s="441"/>
      <c r="L985" s="441"/>
      <c r="M985" s="441"/>
      <c r="N985" s="441"/>
      <c r="O985" s="441"/>
      <c r="P985" s="441"/>
      <c r="Q985" s="441"/>
      <c r="R985" s="441"/>
      <c r="S985" s="441"/>
      <c r="T985" s="441"/>
      <c r="U985" s="441"/>
      <c r="V985" s="441"/>
      <c r="W985" s="441"/>
      <c r="X985" s="441"/>
      <c r="Y985" s="441"/>
      <c r="Z985" s="441"/>
      <c r="AA985" s="441"/>
      <c r="AB985" s="441"/>
      <c r="AC985" s="441"/>
      <c r="AD985" s="441"/>
    </row>
    <row r="986" spans="1:30" ht="12.75" customHeight="1" x14ac:dyDescent="0.2">
      <c r="A986" s="441"/>
      <c r="B986" s="441"/>
      <c r="C986" s="441"/>
      <c r="D986" s="441"/>
      <c r="E986" s="441"/>
      <c r="F986" s="441"/>
      <c r="G986" s="441"/>
      <c r="H986" s="441"/>
      <c r="I986" s="441"/>
      <c r="J986" s="441"/>
      <c r="K986" s="441"/>
      <c r="L986" s="441"/>
      <c r="M986" s="441"/>
      <c r="N986" s="441"/>
      <c r="O986" s="441"/>
      <c r="P986" s="441"/>
      <c r="Q986" s="441"/>
      <c r="R986" s="441"/>
      <c r="S986" s="441"/>
      <c r="T986" s="441"/>
      <c r="U986" s="441"/>
      <c r="V986" s="441"/>
      <c r="W986" s="441"/>
      <c r="X986" s="441"/>
      <c r="Y986" s="441"/>
      <c r="Z986" s="441"/>
      <c r="AA986" s="441"/>
      <c r="AB986" s="441"/>
      <c r="AC986" s="441"/>
      <c r="AD986" s="441"/>
    </row>
    <row r="987" spans="1:30" ht="12.75" customHeight="1" x14ac:dyDescent="0.2">
      <c r="A987" s="441"/>
      <c r="B987" s="441"/>
      <c r="C987" s="441"/>
      <c r="D987" s="441"/>
      <c r="E987" s="441"/>
      <c r="F987" s="441"/>
      <c r="G987" s="441"/>
      <c r="H987" s="441"/>
      <c r="I987" s="441"/>
      <c r="J987" s="441"/>
      <c r="K987" s="441"/>
      <c r="L987" s="441"/>
      <c r="M987" s="441"/>
      <c r="N987" s="441"/>
      <c r="O987" s="441"/>
      <c r="P987" s="441"/>
      <c r="Q987" s="441"/>
      <c r="R987" s="441"/>
      <c r="S987" s="441"/>
      <c r="T987" s="441"/>
      <c r="U987" s="441"/>
      <c r="V987" s="441"/>
      <c r="W987" s="441"/>
      <c r="X987" s="441"/>
      <c r="Y987" s="441"/>
      <c r="Z987" s="441"/>
      <c r="AA987" s="441"/>
      <c r="AB987" s="441"/>
      <c r="AC987" s="441"/>
      <c r="AD987" s="441"/>
    </row>
  </sheetData>
  <mergeCells count="18">
    <mergeCell ref="B19:B23"/>
    <mergeCell ref="B2:O2"/>
    <mergeCell ref="B3:O3"/>
    <mergeCell ref="B15:T15"/>
    <mergeCell ref="B16:T16"/>
    <mergeCell ref="B17:T17"/>
    <mergeCell ref="B79:I79"/>
    <mergeCell ref="B24:B28"/>
    <mergeCell ref="B29:B33"/>
    <mergeCell ref="B34:B38"/>
    <mergeCell ref="B39:B43"/>
    <mergeCell ref="B44:B48"/>
    <mergeCell ref="B49:B53"/>
    <mergeCell ref="B54:B58"/>
    <mergeCell ref="B59:B63"/>
    <mergeCell ref="B64:B68"/>
    <mergeCell ref="B69:B73"/>
    <mergeCell ref="B74:B78"/>
  </mergeCells>
  <hyperlinks>
    <hyperlink ref="P3" location="Índice!A72" display="Volver" xr:uid="{00000000-0004-0000-2700-000000000000}"/>
    <hyperlink ref="U15" location="Índice!A72" display="Volver" xr:uid="{00000000-0004-0000-2700-000001000000}"/>
  </hyperlinks>
  <printOptions horizontalCentered="1"/>
  <pageMargins left="0.19685039370078741" right="0.19685039370078741" top="0.78740157480314965" bottom="0.98425196850393704" header="0" footer="0"/>
  <pageSetup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4" tint="0.79998168889431442"/>
    <outlinePr summaryBelow="0" summaryRight="0"/>
    <pageSetUpPr fitToPage="1"/>
  </sheetPr>
  <dimension ref="A1:AA986"/>
  <sheetViews>
    <sheetView showGridLines="0" zoomScale="80" zoomScaleNormal="80" workbookViewId="0">
      <selection sqref="A1:N1"/>
    </sheetView>
  </sheetViews>
  <sheetFormatPr baseColWidth="10" defaultColWidth="14.42578125" defaultRowHeight="15" customHeight="1" x14ac:dyDescent="0.25"/>
  <cols>
    <col min="1" max="1" width="21.140625" style="573" customWidth="1"/>
    <col min="2" max="2" width="18.5703125" style="573" customWidth="1"/>
    <col min="3" max="18" width="16.28515625" style="573" customWidth="1"/>
    <col min="19" max="19" width="14.140625" style="573" customWidth="1"/>
    <col min="20" max="20" width="12.7109375" style="573" customWidth="1"/>
    <col min="21" max="24" width="11.42578125" style="573" customWidth="1"/>
    <col min="25" max="27" width="10.7109375" style="573" customWidth="1"/>
    <col min="28" max="16384" width="14.42578125" style="573"/>
  </cols>
  <sheetData>
    <row r="1" spans="1:17" ht="15.75" customHeight="1" x14ac:dyDescent="0.25">
      <c r="A1" s="1315" t="s">
        <v>388</v>
      </c>
      <c r="B1" s="1304"/>
      <c r="C1" s="1304"/>
      <c r="D1" s="1304"/>
      <c r="E1" s="1304"/>
      <c r="F1" s="1304"/>
      <c r="G1" s="1304"/>
      <c r="H1" s="1304"/>
      <c r="I1" s="1304"/>
      <c r="J1" s="1304"/>
      <c r="K1" s="1304"/>
      <c r="L1" s="1304"/>
      <c r="M1" s="1304"/>
      <c r="N1" s="1304"/>
    </row>
    <row r="2" spans="1:17" ht="15.75" x14ac:dyDescent="0.25">
      <c r="A2" s="1315" t="s">
        <v>2</v>
      </c>
      <c r="B2" s="1304"/>
      <c r="C2" s="1304"/>
      <c r="D2" s="1304"/>
      <c r="E2" s="1304"/>
      <c r="F2" s="1304"/>
      <c r="G2" s="1304"/>
      <c r="H2" s="1304"/>
      <c r="I2" s="1304"/>
      <c r="J2" s="1304"/>
      <c r="K2" s="1304"/>
      <c r="L2" s="1304"/>
      <c r="M2" s="1304"/>
      <c r="N2" s="1304"/>
      <c r="O2" s="1192" t="s">
        <v>1070</v>
      </c>
    </row>
    <row r="3" spans="1:17" ht="15.75" x14ac:dyDescent="0.25">
      <c r="A3" s="666" t="s">
        <v>377</v>
      </c>
      <c r="B3" s="667" t="s">
        <v>84</v>
      </c>
      <c r="C3" s="667" t="s">
        <v>85</v>
      </c>
      <c r="D3" s="667" t="s">
        <v>86</v>
      </c>
      <c r="E3" s="667" t="s">
        <v>87</v>
      </c>
      <c r="F3" s="667" t="s">
        <v>88</v>
      </c>
      <c r="G3" s="667" t="s">
        <v>89</v>
      </c>
      <c r="H3" s="667" t="s">
        <v>90</v>
      </c>
      <c r="I3" s="667" t="s">
        <v>91</v>
      </c>
      <c r="J3" s="667" t="s">
        <v>92</v>
      </c>
      <c r="K3" s="667" t="s">
        <v>93</v>
      </c>
      <c r="L3" s="667" t="s">
        <v>94</v>
      </c>
      <c r="M3" s="667" t="s">
        <v>95</v>
      </c>
      <c r="N3" s="667" t="s">
        <v>17</v>
      </c>
    </row>
    <row r="4" spans="1:17" ht="15.75" x14ac:dyDescent="0.25">
      <c r="A4" s="668" t="s">
        <v>30</v>
      </c>
      <c r="B4" s="669">
        <v>141161</v>
      </c>
      <c r="C4" s="669">
        <v>138858</v>
      </c>
      <c r="D4" s="669">
        <v>148700</v>
      </c>
      <c r="E4" s="669">
        <v>160991</v>
      </c>
      <c r="F4" s="669">
        <f>+F5+F6+F7+F8</f>
        <v>174780</v>
      </c>
      <c r="G4" s="669">
        <f>+G5+G6+G7+G8</f>
        <v>213941</v>
      </c>
      <c r="H4" s="669">
        <f>+H5+H6+H7+H8</f>
        <v>219210</v>
      </c>
      <c r="I4" s="669">
        <f>+I5+I6+I7+I8</f>
        <v>198272</v>
      </c>
      <c r="J4" s="669">
        <f>+J5+J6+J7+J8</f>
        <v>168921</v>
      </c>
      <c r="K4" s="669">
        <f t="shared" ref="K4:M4" si="0">+K5+K6+K7+K8</f>
        <v>190765</v>
      </c>
      <c r="L4" s="669">
        <f t="shared" si="0"/>
        <v>165095</v>
      </c>
      <c r="M4" s="669">
        <f t="shared" si="0"/>
        <v>172143</v>
      </c>
      <c r="N4" s="669">
        <f>SUM(B4:M4)</f>
        <v>2092837</v>
      </c>
    </row>
    <row r="5" spans="1:17" x14ac:dyDescent="0.25">
      <c r="A5" s="670" t="s">
        <v>329</v>
      </c>
      <c r="B5" s="670">
        <v>77530</v>
      </c>
      <c r="C5" s="670">
        <v>77724</v>
      </c>
      <c r="D5" s="670">
        <v>84427</v>
      </c>
      <c r="E5" s="670">
        <v>91795</v>
      </c>
      <c r="F5" s="670">
        <v>100969</v>
      </c>
      <c r="G5" s="670">
        <v>129435</v>
      </c>
      <c r="H5" s="671">
        <v>122586</v>
      </c>
      <c r="I5" s="670">
        <v>111148</v>
      </c>
      <c r="J5" s="670">
        <v>97624</v>
      </c>
      <c r="K5" s="672">
        <v>114504</v>
      </c>
      <c r="L5" s="672">
        <v>92292</v>
      </c>
      <c r="M5" s="673">
        <v>98647</v>
      </c>
      <c r="N5" s="672">
        <f>SUM(B5:M5)</f>
        <v>1198681</v>
      </c>
    </row>
    <row r="6" spans="1:17" x14ac:dyDescent="0.25">
      <c r="A6" s="670" t="s">
        <v>330</v>
      </c>
      <c r="B6" s="670">
        <v>32243</v>
      </c>
      <c r="C6" s="670">
        <v>31256</v>
      </c>
      <c r="D6" s="670">
        <v>33186</v>
      </c>
      <c r="E6" s="670">
        <v>35666</v>
      </c>
      <c r="F6" s="670">
        <v>38421</v>
      </c>
      <c r="G6" s="670">
        <v>42205</v>
      </c>
      <c r="H6" s="674">
        <v>48108</v>
      </c>
      <c r="I6" s="670">
        <v>43570</v>
      </c>
      <c r="J6" s="670">
        <v>37509</v>
      </c>
      <c r="K6" s="672">
        <v>39052</v>
      </c>
      <c r="L6" s="672">
        <v>36381</v>
      </c>
      <c r="M6" s="673">
        <v>37442</v>
      </c>
      <c r="N6" s="672">
        <f t="shared" ref="N6:N8" si="1">SUM(B6:M6)</f>
        <v>455039</v>
      </c>
    </row>
    <row r="7" spans="1:17" x14ac:dyDescent="0.25">
      <c r="A7" s="670" t="s">
        <v>386</v>
      </c>
      <c r="B7" s="670">
        <v>14264</v>
      </c>
      <c r="C7" s="670">
        <v>13201</v>
      </c>
      <c r="D7" s="670">
        <v>13449</v>
      </c>
      <c r="E7" s="670">
        <v>14392</v>
      </c>
      <c r="F7" s="670">
        <v>14671</v>
      </c>
      <c r="G7" s="670">
        <v>17592</v>
      </c>
      <c r="H7" s="674">
        <v>21145</v>
      </c>
      <c r="I7" s="670">
        <v>18969</v>
      </c>
      <c r="J7" s="670">
        <v>13129</v>
      </c>
      <c r="K7" s="672">
        <v>14349</v>
      </c>
      <c r="L7" s="672">
        <v>15460</v>
      </c>
      <c r="M7" s="673">
        <v>15893</v>
      </c>
      <c r="N7" s="672">
        <f t="shared" si="1"/>
        <v>186514</v>
      </c>
    </row>
    <row r="8" spans="1:17" x14ac:dyDescent="0.25">
      <c r="A8" s="675" t="s">
        <v>332</v>
      </c>
      <c r="B8" s="675">
        <v>17124</v>
      </c>
      <c r="C8" s="675">
        <v>16677</v>
      </c>
      <c r="D8" s="675">
        <v>17638</v>
      </c>
      <c r="E8" s="675">
        <v>19138</v>
      </c>
      <c r="F8" s="675">
        <v>20719</v>
      </c>
      <c r="G8" s="675">
        <v>24709</v>
      </c>
      <c r="H8" s="676">
        <v>27371</v>
      </c>
      <c r="I8" s="675">
        <v>24585</v>
      </c>
      <c r="J8" s="675">
        <v>20659</v>
      </c>
      <c r="K8" s="677">
        <v>22860</v>
      </c>
      <c r="L8" s="677">
        <v>20962</v>
      </c>
      <c r="M8" s="678">
        <v>20161</v>
      </c>
      <c r="N8" s="679">
        <f t="shared" si="1"/>
        <v>252603</v>
      </c>
    </row>
    <row r="9" spans="1:17" ht="15.75" x14ac:dyDescent="0.25">
      <c r="A9" s="680" t="s">
        <v>389</v>
      </c>
      <c r="B9" s="598"/>
      <c r="C9" s="681"/>
      <c r="D9" s="681"/>
      <c r="E9" s="598"/>
      <c r="F9" s="598"/>
      <c r="G9" s="598"/>
      <c r="H9" s="598"/>
      <c r="I9" s="598"/>
      <c r="J9" s="598"/>
      <c r="K9" s="598"/>
      <c r="L9" s="598"/>
      <c r="M9" s="598"/>
      <c r="N9" s="598"/>
    </row>
    <row r="10" spans="1:17" x14ac:dyDescent="0.25">
      <c r="A10" s="682"/>
      <c r="B10" s="598"/>
      <c r="C10" s="598"/>
      <c r="D10" s="683"/>
      <c r="E10" s="598"/>
      <c r="F10" s="598"/>
      <c r="G10" s="598"/>
      <c r="H10" s="598"/>
      <c r="I10" s="598"/>
      <c r="J10" s="598"/>
      <c r="K10" s="598"/>
      <c r="L10" s="598"/>
      <c r="M10" s="598"/>
      <c r="N10" s="598"/>
    </row>
    <row r="11" spans="1:17" x14ac:dyDescent="0.25">
      <c r="A11" s="598"/>
      <c r="B11" s="598"/>
      <c r="C11" s="598"/>
      <c r="D11" s="598"/>
      <c r="E11" s="598"/>
      <c r="F11" s="598"/>
      <c r="G11" s="598"/>
      <c r="H11" s="598"/>
      <c r="I11" s="598"/>
      <c r="J11" s="598"/>
      <c r="K11" s="598"/>
      <c r="L11" s="598"/>
      <c r="M11" s="598"/>
      <c r="N11" s="598"/>
    </row>
    <row r="12" spans="1:17" x14ac:dyDescent="0.25">
      <c r="A12" s="574"/>
      <c r="B12" s="598"/>
      <c r="C12" s="598"/>
      <c r="D12" s="598"/>
      <c r="E12" s="598"/>
      <c r="F12" s="598"/>
      <c r="G12" s="598"/>
      <c r="H12" s="598"/>
      <c r="I12" s="598"/>
      <c r="J12" s="598"/>
      <c r="K12" s="598"/>
      <c r="L12" s="598"/>
      <c r="M12" s="598"/>
      <c r="N12" s="598"/>
      <c r="P12" s="598"/>
      <c r="Q12" s="598"/>
    </row>
    <row r="13" spans="1:17" ht="15.75" x14ac:dyDescent="0.25">
      <c r="A13" s="1315" t="s">
        <v>295</v>
      </c>
      <c r="B13" s="1304"/>
      <c r="C13" s="1304"/>
      <c r="D13" s="1304"/>
      <c r="E13" s="1304"/>
      <c r="F13" s="1304"/>
      <c r="G13" s="1304"/>
      <c r="H13" s="1304"/>
      <c r="I13" s="1304"/>
      <c r="J13" s="1304"/>
      <c r="K13" s="1304"/>
      <c r="L13" s="1304"/>
      <c r="M13" s="1304"/>
      <c r="N13" s="1304"/>
      <c r="P13" s="598"/>
      <c r="Q13" s="598"/>
    </row>
    <row r="14" spans="1:17" ht="15.75" x14ac:dyDescent="0.25">
      <c r="A14" s="1315" t="s">
        <v>2</v>
      </c>
      <c r="B14" s="1304"/>
      <c r="C14" s="1304"/>
      <c r="D14" s="1304"/>
      <c r="E14" s="1304"/>
      <c r="F14" s="1304"/>
      <c r="G14" s="1304"/>
      <c r="H14" s="1304"/>
      <c r="I14" s="1304"/>
      <c r="J14" s="1304"/>
      <c r="K14" s="1304"/>
      <c r="L14" s="1304"/>
      <c r="M14" s="1304"/>
      <c r="N14" s="1304"/>
      <c r="O14" s="1192" t="s">
        <v>1070</v>
      </c>
      <c r="P14" s="598"/>
      <c r="Q14" s="598"/>
    </row>
    <row r="15" spans="1:17" ht="15.75" x14ac:dyDescent="0.25">
      <c r="A15" s="667" t="s">
        <v>377</v>
      </c>
      <c r="B15" s="667" t="s">
        <v>84</v>
      </c>
      <c r="C15" s="667" t="s">
        <v>85</v>
      </c>
      <c r="D15" s="667" t="s">
        <v>86</v>
      </c>
      <c r="E15" s="667" t="s">
        <v>87</v>
      </c>
      <c r="F15" s="667" t="s">
        <v>88</v>
      </c>
      <c r="G15" s="667" t="s">
        <v>89</v>
      </c>
      <c r="H15" s="667" t="s">
        <v>90</v>
      </c>
      <c r="I15" s="667" t="s">
        <v>91</v>
      </c>
      <c r="J15" s="667" t="s">
        <v>92</v>
      </c>
      <c r="K15" s="667" t="s">
        <v>93</v>
      </c>
      <c r="L15" s="667" t="s">
        <v>94</v>
      </c>
      <c r="M15" s="667" t="s">
        <v>95</v>
      </c>
      <c r="N15" s="684" t="s">
        <v>17</v>
      </c>
    </row>
    <row r="16" spans="1:17" ht="15.75" x14ac:dyDescent="0.25">
      <c r="A16" s="668" t="s">
        <v>385</v>
      </c>
      <c r="B16" s="669">
        <v>2494463</v>
      </c>
      <c r="C16" s="669">
        <v>2500279</v>
      </c>
      <c r="D16" s="669">
        <v>2686911</v>
      </c>
      <c r="E16" s="669">
        <v>2763771</v>
      </c>
      <c r="F16" s="669">
        <f>+F17+F18+F19+F20</f>
        <v>2681871</v>
      </c>
      <c r="G16" s="669">
        <f>+G17+G18+G19+G20</f>
        <v>3032664</v>
      </c>
      <c r="H16" s="669">
        <f>+H17+H18+H19+H20</f>
        <v>3555747</v>
      </c>
      <c r="I16" s="669">
        <f>+I17+I18+I19+I20</f>
        <v>3252810</v>
      </c>
      <c r="J16" s="669">
        <f>+J17+J18+J19+J20</f>
        <v>2747833</v>
      </c>
      <c r="K16" s="669">
        <f t="shared" ref="K16:M16" si="2">+K17+K18+K19+K20</f>
        <v>3088772</v>
      </c>
      <c r="L16" s="669">
        <f t="shared" si="2"/>
        <v>2963393</v>
      </c>
      <c r="M16" s="669">
        <f t="shared" si="2"/>
        <v>3229113</v>
      </c>
      <c r="N16" s="669">
        <f>SUM(B16:M16)</f>
        <v>34997627</v>
      </c>
      <c r="P16" s="598"/>
      <c r="Q16" s="598"/>
    </row>
    <row r="17" spans="1:27" x14ac:dyDescent="0.25">
      <c r="A17" s="670" t="s">
        <v>329</v>
      </c>
      <c r="B17" s="670">
        <v>1502296</v>
      </c>
      <c r="C17" s="670">
        <v>1542465</v>
      </c>
      <c r="D17" s="670">
        <v>1644710</v>
      </c>
      <c r="E17" s="670">
        <v>1686107</v>
      </c>
      <c r="F17" s="685">
        <v>1619315</v>
      </c>
      <c r="G17" s="685">
        <v>1938629</v>
      </c>
      <c r="H17" s="685">
        <v>2184768</v>
      </c>
      <c r="I17" s="685">
        <v>1965386</v>
      </c>
      <c r="J17" s="685">
        <v>1681039</v>
      </c>
      <c r="K17" s="672">
        <v>1954113</v>
      </c>
      <c r="L17" s="672">
        <v>1828857</v>
      </c>
      <c r="M17" s="673">
        <v>2022157</v>
      </c>
      <c r="N17" s="672">
        <f>SUM(B17:M17)</f>
        <v>21569842</v>
      </c>
      <c r="P17" s="598"/>
      <c r="Q17" s="598"/>
    </row>
    <row r="18" spans="1:27" x14ac:dyDescent="0.25">
      <c r="A18" s="670" t="s">
        <v>330</v>
      </c>
      <c r="B18" s="670">
        <v>512681</v>
      </c>
      <c r="C18" s="670">
        <v>488741</v>
      </c>
      <c r="D18" s="670">
        <v>555250</v>
      </c>
      <c r="E18" s="670">
        <v>574039</v>
      </c>
      <c r="F18" s="670">
        <v>568775</v>
      </c>
      <c r="G18" s="670">
        <v>574312</v>
      </c>
      <c r="H18" s="670">
        <v>703766</v>
      </c>
      <c r="I18" s="670">
        <v>683271</v>
      </c>
      <c r="J18" s="670">
        <v>585262</v>
      </c>
      <c r="K18" s="672">
        <v>625521</v>
      </c>
      <c r="L18" s="672">
        <v>592718</v>
      </c>
      <c r="M18" s="673">
        <v>670170</v>
      </c>
      <c r="N18" s="672">
        <f t="shared" ref="N18:N20" si="3">SUM(B18:M18)</f>
        <v>7134506</v>
      </c>
    </row>
    <row r="19" spans="1:27" x14ac:dyDescent="0.25">
      <c r="A19" s="670" t="s">
        <v>386</v>
      </c>
      <c r="B19" s="670">
        <v>276320</v>
      </c>
      <c r="C19" s="670">
        <v>268518</v>
      </c>
      <c r="D19" s="670">
        <v>278923</v>
      </c>
      <c r="E19" s="670">
        <v>287926</v>
      </c>
      <c r="F19" s="670">
        <v>268309</v>
      </c>
      <c r="G19" s="670">
        <v>286193</v>
      </c>
      <c r="H19" s="670">
        <v>377764</v>
      </c>
      <c r="I19" s="670">
        <v>340647</v>
      </c>
      <c r="J19" s="670">
        <v>260149</v>
      </c>
      <c r="K19" s="672">
        <v>272904</v>
      </c>
      <c r="L19" s="672">
        <v>301498</v>
      </c>
      <c r="M19" s="673">
        <v>307933</v>
      </c>
      <c r="N19" s="672">
        <f t="shared" si="3"/>
        <v>3527084</v>
      </c>
    </row>
    <row r="20" spans="1:27" ht="15.75" customHeight="1" x14ac:dyDescent="0.25">
      <c r="A20" s="675" t="s">
        <v>332</v>
      </c>
      <c r="B20" s="675">
        <v>203166</v>
      </c>
      <c r="C20" s="675">
        <v>200555</v>
      </c>
      <c r="D20" s="675">
        <v>208028</v>
      </c>
      <c r="E20" s="670">
        <v>215699</v>
      </c>
      <c r="F20" s="686">
        <v>225472</v>
      </c>
      <c r="G20" s="686">
        <v>233530</v>
      </c>
      <c r="H20" s="686">
        <v>289449</v>
      </c>
      <c r="I20" s="686">
        <v>263506</v>
      </c>
      <c r="J20" s="686">
        <v>221383</v>
      </c>
      <c r="K20" s="677">
        <v>236234</v>
      </c>
      <c r="L20" s="677">
        <v>240320</v>
      </c>
      <c r="M20" s="678">
        <v>228853</v>
      </c>
      <c r="N20" s="679">
        <f t="shared" si="3"/>
        <v>2766195</v>
      </c>
    </row>
    <row r="21" spans="1:27" ht="15.75" customHeight="1" x14ac:dyDescent="0.25">
      <c r="A21" s="680" t="s">
        <v>389</v>
      </c>
      <c r="B21" s="681"/>
      <c r="C21" s="681"/>
      <c r="D21" s="681"/>
      <c r="E21" s="687"/>
      <c r="F21" s="688"/>
      <c r="G21" s="688"/>
      <c r="H21" s="688"/>
      <c r="I21" s="688"/>
      <c r="J21" s="688"/>
      <c r="K21" s="598"/>
      <c r="L21" s="598"/>
      <c r="M21" s="598"/>
      <c r="N21" s="598"/>
    </row>
    <row r="22" spans="1:27" ht="15.75" customHeight="1" x14ac:dyDescent="0.25">
      <c r="A22" s="682"/>
      <c r="B22" s="598"/>
      <c r="C22" s="598"/>
      <c r="D22" s="598"/>
      <c r="E22" s="598"/>
      <c r="F22" s="598"/>
      <c r="G22" s="598"/>
      <c r="H22" s="598"/>
      <c r="I22" s="598"/>
      <c r="J22" s="598"/>
      <c r="K22" s="598"/>
      <c r="L22" s="598"/>
      <c r="M22" s="598"/>
      <c r="N22" s="598"/>
      <c r="W22" s="1192"/>
    </row>
    <row r="23" spans="1:27" ht="15.75" customHeight="1" x14ac:dyDescent="0.25"/>
    <row r="24" spans="1:27" ht="15.75" customHeight="1" x14ac:dyDescent="0.25">
      <c r="A24" s="1315"/>
      <c r="B24" s="1304"/>
      <c r="C24" s="1304"/>
      <c r="D24" s="1304"/>
      <c r="E24" s="1304"/>
      <c r="F24" s="1304"/>
      <c r="G24" s="1304"/>
      <c r="H24" s="1304"/>
      <c r="I24" s="1304"/>
      <c r="J24" s="1304"/>
      <c r="K24" s="1304"/>
      <c r="L24" s="1304"/>
      <c r="M24" s="1304"/>
      <c r="N24" s="1304"/>
      <c r="O24" s="1304"/>
      <c r="P24" s="1304"/>
      <c r="Q24" s="1304"/>
      <c r="R24" s="1304"/>
      <c r="S24" s="1304"/>
    </row>
    <row r="25" spans="1:27" ht="15.75" customHeight="1" x14ac:dyDescent="0.25">
      <c r="A25" s="1315" t="s">
        <v>296</v>
      </c>
      <c r="B25" s="1304"/>
      <c r="C25" s="1304"/>
      <c r="D25" s="1304"/>
      <c r="E25" s="1304"/>
      <c r="F25" s="1304"/>
      <c r="G25" s="1304"/>
      <c r="H25" s="1304"/>
      <c r="I25" s="1304"/>
      <c r="J25" s="1304"/>
      <c r="K25" s="1304"/>
      <c r="L25" s="1304"/>
      <c r="M25" s="1304"/>
      <c r="N25" s="1304"/>
      <c r="O25" s="1304"/>
      <c r="P25" s="1304"/>
      <c r="Q25" s="1304"/>
      <c r="R25" s="1304"/>
      <c r="S25" s="1304"/>
    </row>
    <row r="26" spans="1:27" ht="15.75" customHeight="1" x14ac:dyDescent="0.25">
      <c r="A26" s="1315" t="s">
        <v>2</v>
      </c>
      <c r="B26" s="1304"/>
      <c r="C26" s="1304"/>
      <c r="D26" s="1304"/>
      <c r="E26" s="1304"/>
      <c r="F26" s="1304"/>
      <c r="G26" s="1304"/>
      <c r="H26" s="1304"/>
      <c r="I26" s="1304"/>
      <c r="J26" s="1304"/>
      <c r="K26" s="1304"/>
      <c r="L26" s="1304"/>
      <c r="M26" s="1304"/>
      <c r="N26" s="1304"/>
      <c r="O26" s="1304"/>
      <c r="P26" s="1304"/>
      <c r="Q26" s="1304"/>
      <c r="R26" s="1304"/>
      <c r="S26" s="1304"/>
    </row>
    <row r="27" spans="1:27" ht="76.5" customHeight="1" x14ac:dyDescent="0.25">
      <c r="A27" s="689" t="s">
        <v>381</v>
      </c>
      <c r="B27" s="689" t="s">
        <v>328</v>
      </c>
      <c r="C27" s="689" t="s">
        <v>34</v>
      </c>
      <c r="D27" s="689" t="s">
        <v>35</v>
      </c>
      <c r="E27" s="689" t="s">
        <v>36</v>
      </c>
      <c r="F27" s="689" t="s">
        <v>37</v>
      </c>
      <c r="G27" s="689" t="s">
        <v>38</v>
      </c>
      <c r="H27" s="689" t="s">
        <v>39</v>
      </c>
      <c r="I27" s="689" t="s">
        <v>382</v>
      </c>
      <c r="J27" s="689" t="s">
        <v>41</v>
      </c>
      <c r="K27" s="689" t="s">
        <v>42</v>
      </c>
      <c r="L27" s="689" t="s">
        <v>43</v>
      </c>
      <c r="M27" s="689" t="s">
        <v>383</v>
      </c>
      <c r="N27" s="689" t="s">
        <v>45</v>
      </c>
      <c r="O27" s="689" t="s">
        <v>46</v>
      </c>
      <c r="P27" s="689" t="s">
        <v>384</v>
      </c>
      <c r="Q27" s="689" t="s">
        <v>48</v>
      </c>
      <c r="R27" s="689" t="s">
        <v>49</v>
      </c>
      <c r="S27" s="689" t="s">
        <v>17</v>
      </c>
      <c r="U27" s="1192" t="s">
        <v>1070</v>
      </c>
      <c r="V27" s="690"/>
      <c r="W27" s="690"/>
      <c r="Y27" s="690"/>
      <c r="Z27" s="690"/>
      <c r="AA27" s="690"/>
    </row>
    <row r="28" spans="1:27" ht="15.75" customHeight="1" x14ac:dyDescent="0.25">
      <c r="A28" s="1312" t="s">
        <v>5</v>
      </c>
      <c r="B28" s="691" t="s">
        <v>385</v>
      </c>
      <c r="C28" s="692">
        <v>9889</v>
      </c>
      <c r="D28" s="692">
        <v>29672</v>
      </c>
      <c r="E28" s="692">
        <v>69550</v>
      </c>
      <c r="F28" s="692">
        <v>37140</v>
      </c>
      <c r="G28" s="692">
        <v>66893</v>
      </c>
      <c r="H28" s="692">
        <v>188765</v>
      </c>
      <c r="I28" s="692">
        <v>140757</v>
      </c>
      <c r="J28" s="692">
        <v>82750</v>
      </c>
      <c r="K28" s="692">
        <v>32169</v>
      </c>
      <c r="L28" s="692">
        <v>216452</v>
      </c>
      <c r="M28" s="692">
        <v>69665</v>
      </c>
      <c r="N28" s="692">
        <v>16228</v>
      </c>
      <c r="O28" s="692">
        <v>68738</v>
      </c>
      <c r="P28" s="692">
        <v>6945</v>
      </c>
      <c r="Q28" s="692">
        <v>22338</v>
      </c>
      <c r="R28" s="692">
        <v>1436512</v>
      </c>
      <c r="S28" s="692">
        <v>2494463</v>
      </c>
    </row>
    <row r="29" spans="1:27" ht="15.75" customHeight="1" x14ac:dyDescent="0.25">
      <c r="A29" s="1313"/>
      <c r="B29" s="670" t="s">
        <v>329</v>
      </c>
      <c r="C29" s="693">
        <v>7167</v>
      </c>
      <c r="D29" s="693">
        <v>22644</v>
      </c>
      <c r="E29" s="693">
        <v>51368</v>
      </c>
      <c r="F29" s="693">
        <v>29076</v>
      </c>
      <c r="G29" s="693">
        <v>49658</v>
      </c>
      <c r="H29" s="693">
        <v>104007</v>
      </c>
      <c r="I29" s="693">
        <v>114660</v>
      </c>
      <c r="J29" s="693">
        <v>61063</v>
      </c>
      <c r="K29" s="694">
        <v>23692</v>
      </c>
      <c r="L29" s="693">
        <v>152516</v>
      </c>
      <c r="M29" s="693">
        <v>35142</v>
      </c>
      <c r="N29" s="693">
        <v>12348</v>
      </c>
      <c r="O29" s="693">
        <v>43069</v>
      </c>
      <c r="P29" s="693">
        <v>3597</v>
      </c>
      <c r="Q29" s="694">
        <v>16767</v>
      </c>
      <c r="R29" s="693">
        <v>775522</v>
      </c>
      <c r="S29" s="693">
        <v>1502296</v>
      </c>
    </row>
    <row r="30" spans="1:27" ht="15.75" customHeight="1" x14ac:dyDescent="0.25">
      <c r="A30" s="1313"/>
      <c r="B30" s="670" t="s">
        <v>330</v>
      </c>
      <c r="C30" s="693">
        <v>618</v>
      </c>
      <c r="D30" s="693">
        <v>3626</v>
      </c>
      <c r="E30" s="693">
        <v>13622</v>
      </c>
      <c r="F30" s="693">
        <v>4379</v>
      </c>
      <c r="G30" s="693">
        <v>11719</v>
      </c>
      <c r="H30" s="693">
        <v>14385</v>
      </c>
      <c r="I30" s="693">
        <v>10968</v>
      </c>
      <c r="J30" s="693">
        <v>18587</v>
      </c>
      <c r="K30" s="694">
        <v>7948</v>
      </c>
      <c r="L30" s="693">
        <v>26824</v>
      </c>
      <c r="M30" s="693">
        <v>19303</v>
      </c>
      <c r="N30" s="693">
        <v>3422</v>
      </c>
      <c r="O30" s="693">
        <v>21389</v>
      </c>
      <c r="P30" s="693">
        <v>1565</v>
      </c>
      <c r="Q30" s="694">
        <v>5395</v>
      </c>
      <c r="R30" s="693">
        <v>348931</v>
      </c>
      <c r="S30" s="693">
        <v>512681</v>
      </c>
    </row>
    <row r="31" spans="1:27" ht="15.75" customHeight="1" x14ac:dyDescent="0.25">
      <c r="A31" s="1313"/>
      <c r="B31" s="670" t="s">
        <v>386</v>
      </c>
      <c r="C31" s="693">
        <v>584</v>
      </c>
      <c r="D31" s="693">
        <v>2253</v>
      </c>
      <c r="E31" s="693">
        <v>2852</v>
      </c>
      <c r="F31" s="693">
        <v>2656</v>
      </c>
      <c r="G31" s="693">
        <v>2794</v>
      </c>
      <c r="H31" s="693">
        <v>9257</v>
      </c>
      <c r="I31" s="693">
        <v>3631</v>
      </c>
      <c r="J31" s="693">
        <v>4</v>
      </c>
      <c r="K31" s="694">
        <v>529</v>
      </c>
      <c r="L31" s="693">
        <v>20426</v>
      </c>
      <c r="M31" s="693">
        <v>10061</v>
      </c>
      <c r="N31" s="693">
        <v>363</v>
      </c>
      <c r="O31" s="693">
        <v>3219</v>
      </c>
      <c r="P31" s="693">
        <v>1783</v>
      </c>
      <c r="Q31" s="694">
        <v>176</v>
      </c>
      <c r="R31" s="693">
        <v>215732</v>
      </c>
      <c r="S31" s="693">
        <v>276320</v>
      </c>
    </row>
    <row r="32" spans="1:27" ht="15.75" customHeight="1" x14ac:dyDescent="0.25">
      <c r="A32" s="1316"/>
      <c r="B32" s="675" t="s">
        <v>332</v>
      </c>
      <c r="C32" s="693">
        <v>1520</v>
      </c>
      <c r="D32" s="693">
        <v>1149</v>
      </c>
      <c r="E32" s="693">
        <v>1708</v>
      </c>
      <c r="F32" s="693">
        <v>1029</v>
      </c>
      <c r="G32" s="693">
        <v>2722</v>
      </c>
      <c r="H32" s="693">
        <v>61116</v>
      </c>
      <c r="I32" s="693">
        <v>11498</v>
      </c>
      <c r="J32" s="693">
        <v>3096</v>
      </c>
      <c r="K32" s="694">
        <v>0</v>
      </c>
      <c r="L32" s="693">
        <v>16686</v>
      </c>
      <c r="M32" s="693">
        <v>5159</v>
      </c>
      <c r="N32" s="693">
        <v>95</v>
      </c>
      <c r="O32" s="693">
        <v>1061</v>
      </c>
      <c r="P32" s="693">
        <v>0</v>
      </c>
      <c r="Q32" s="694">
        <v>0</v>
      </c>
      <c r="R32" s="693">
        <v>96327</v>
      </c>
      <c r="S32" s="693">
        <v>203166</v>
      </c>
    </row>
    <row r="33" spans="1:19" ht="15.75" customHeight="1" x14ac:dyDescent="0.25">
      <c r="A33" s="1312" t="s">
        <v>6</v>
      </c>
      <c r="B33" s="691" t="s">
        <v>385</v>
      </c>
      <c r="C33" s="692">
        <v>8819</v>
      </c>
      <c r="D33" s="692">
        <v>34824</v>
      </c>
      <c r="E33" s="692">
        <v>82247</v>
      </c>
      <c r="F33" s="692">
        <v>32541</v>
      </c>
      <c r="G33" s="692">
        <v>58733</v>
      </c>
      <c r="H33" s="692">
        <v>190789</v>
      </c>
      <c r="I33" s="692">
        <v>125937</v>
      </c>
      <c r="J33" s="692">
        <v>86688</v>
      </c>
      <c r="K33" s="692">
        <v>26945</v>
      </c>
      <c r="L33" s="692">
        <v>181373</v>
      </c>
      <c r="M33" s="692">
        <v>63648</v>
      </c>
      <c r="N33" s="692">
        <v>14120</v>
      </c>
      <c r="O33" s="692">
        <v>58655</v>
      </c>
      <c r="P33" s="692">
        <v>6002</v>
      </c>
      <c r="Q33" s="692">
        <v>17700</v>
      </c>
      <c r="R33" s="692">
        <v>1511258</v>
      </c>
      <c r="S33" s="692">
        <v>2500279</v>
      </c>
    </row>
    <row r="34" spans="1:19" ht="15.75" customHeight="1" x14ac:dyDescent="0.25">
      <c r="A34" s="1313"/>
      <c r="B34" s="670" t="s">
        <v>329</v>
      </c>
      <c r="C34" s="693">
        <v>6288</v>
      </c>
      <c r="D34" s="693">
        <v>28191</v>
      </c>
      <c r="E34" s="693">
        <v>64983</v>
      </c>
      <c r="F34" s="693">
        <v>25034</v>
      </c>
      <c r="G34" s="693">
        <v>44627</v>
      </c>
      <c r="H34" s="693">
        <v>114778</v>
      </c>
      <c r="I34" s="693">
        <v>103873</v>
      </c>
      <c r="J34" s="693">
        <v>65201</v>
      </c>
      <c r="K34" s="694">
        <v>21136</v>
      </c>
      <c r="L34" s="693">
        <v>116438</v>
      </c>
      <c r="M34" s="693">
        <v>32281</v>
      </c>
      <c r="N34" s="693">
        <v>10530</v>
      </c>
      <c r="O34" s="693">
        <v>39478</v>
      </c>
      <c r="P34" s="693">
        <v>3667</v>
      </c>
      <c r="Q34" s="694">
        <v>13514</v>
      </c>
      <c r="R34" s="693">
        <v>852446</v>
      </c>
      <c r="S34" s="693">
        <v>1542465</v>
      </c>
    </row>
    <row r="35" spans="1:19" ht="15.75" customHeight="1" x14ac:dyDescent="0.25">
      <c r="A35" s="1313"/>
      <c r="B35" s="670" t="s">
        <v>330</v>
      </c>
      <c r="C35" s="693">
        <v>463</v>
      </c>
      <c r="D35" s="693">
        <v>3425</v>
      </c>
      <c r="E35" s="693">
        <v>13495</v>
      </c>
      <c r="F35" s="693">
        <v>3514</v>
      </c>
      <c r="G35" s="693">
        <v>8639</v>
      </c>
      <c r="H35" s="693">
        <v>14085</v>
      </c>
      <c r="I35" s="693">
        <v>10061</v>
      </c>
      <c r="J35" s="693">
        <v>18161</v>
      </c>
      <c r="K35" s="694">
        <v>5295</v>
      </c>
      <c r="L35" s="693">
        <v>28471</v>
      </c>
      <c r="M35" s="693">
        <v>17955</v>
      </c>
      <c r="N35" s="693">
        <v>3113</v>
      </c>
      <c r="O35" s="693">
        <v>15318</v>
      </c>
      <c r="P35" s="693">
        <v>1352</v>
      </c>
      <c r="Q35" s="694">
        <v>4030</v>
      </c>
      <c r="R35" s="693">
        <v>341364</v>
      </c>
      <c r="S35" s="693">
        <v>488741</v>
      </c>
    </row>
    <row r="36" spans="1:19" ht="15.75" customHeight="1" x14ac:dyDescent="0.25">
      <c r="A36" s="1313"/>
      <c r="B36" s="670" t="s">
        <v>386</v>
      </c>
      <c r="C36" s="693">
        <v>1027</v>
      </c>
      <c r="D36" s="693">
        <v>2285</v>
      </c>
      <c r="E36" s="693">
        <v>1949</v>
      </c>
      <c r="F36" s="693">
        <v>2960</v>
      </c>
      <c r="G36" s="693">
        <v>3544</v>
      </c>
      <c r="H36" s="693">
        <v>6409</v>
      </c>
      <c r="I36" s="693">
        <v>2741</v>
      </c>
      <c r="J36" s="693">
        <v>168</v>
      </c>
      <c r="K36" s="695">
        <v>514</v>
      </c>
      <c r="L36" s="696">
        <v>18927</v>
      </c>
      <c r="M36" s="696">
        <v>7495</v>
      </c>
      <c r="N36" s="696">
        <v>337</v>
      </c>
      <c r="O36" s="693">
        <v>2539</v>
      </c>
      <c r="P36" s="693">
        <v>983</v>
      </c>
      <c r="Q36" s="694">
        <v>156</v>
      </c>
      <c r="R36" s="693">
        <v>216484</v>
      </c>
      <c r="S36" s="693">
        <v>268518</v>
      </c>
    </row>
    <row r="37" spans="1:19" ht="15.75" customHeight="1" x14ac:dyDescent="0.25">
      <c r="A37" s="1316"/>
      <c r="B37" s="675" t="s">
        <v>332</v>
      </c>
      <c r="C37" s="693">
        <v>1041</v>
      </c>
      <c r="D37" s="693">
        <v>923</v>
      </c>
      <c r="E37" s="693">
        <v>1820</v>
      </c>
      <c r="F37" s="693">
        <v>1033</v>
      </c>
      <c r="G37" s="693">
        <v>1923</v>
      </c>
      <c r="H37" s="693">
        <v>55517</v>
      </c>
      <c r="I37" s="693">
        <v>9262</v>
      </c>
      <c r="J37" s="693">
        <v>3158</v>
      </c>
      <c r="K37" s="695">
        <v>0</v>
      </c>
      <c r="L37" s="696">
        <v>17537</v>
      </c>
      <c r="M37" s="696">
        <v>5917</v>
      </c>
      <c r="N37" s="696">
        <v>140</v>
      </c>
      <c r="O37" s="693">
        <v>1320</v>
      </c>
      <c r="P37" s="693">
        <v>0</v>
      </c>
      <c r="Q37" s="694">
        <v>0</v>
      </c>
      <c r="R37" s="693">
        <v>100964</v>
      </c>
      <c r="S37" s="693">
        <v>200555</v>
      </c>
    </row>
    <row r="38" spans="1:19" ht="15.75" customHeight="1" x14ac:dyDescent="0.25">
      <c r="A38" s="1312" t="s">
        <v>390</v>
      </c>
      <c r="B38" s="691" t="s">
        <v>385</v>
      </c>
      <c r="C38" s="692">
        <v>8451</v>
      </c>
      <c r="D38" s="692">
        <v>26165</v>
      </c>
      <c r="E38" s="692">
        <v>80542</v>
      </c>
      <c r="F38" s="692">
        <v>33229</v>
      </c>
      <c r="G38" s="692">
        <v>59989</v>
      </c>
      <c r="H38" s="692">
        <v>191710</v>
      </c>
      <c r="I38" s="692">
        <v>133027</v>
      </c>
      <c r="J38" s="692">
        <v>88447</v>
      </c>
      <c r="K38" s="692">
        <v>29134</v>
      </c>
      <c r="L38" s="692">
        <v>178580</v>
      </c>
      <c r="M38" s="692">
        <v>70148</v>
      </c>
      <c r="N38" s="692">
        <v>12359</v>
      </c>
      <c r="O38" s="692">
        <v>60431</v>
      </c>
      <c r="P38" s="692">
        <v>6765</v>
      </c>
      <c r="Q38" s="692">
        <v>21228</v>
      </c>
      <c r="R38" s="692">
        <v>1686706</v>
      </c>
      <c r="S38" s="692">
        <v>2686911</v>
      </c>
    </row>
    <row r="39" spans="1:19" ht="15.75" customHeight="1" x14ac:dyDescent="0.25">
      <c r="A39" s="1313"/>
      <c r="B39" s="670" t="s">
        <v>329</v>
      </c>
      <c r="C39" s="693">
        <v>6168</v>
      </c>
      <c r="D39" s="693">
        <v>20635</v>
      </c>
      <c r="E39" s="693">
        <v>64597</v>
      </c>
      <c r="F39" s="693">
        <v>25892</v>
      </c>
      <c r="G39" s="693">
        <v>45085</v>
      </c>
      <c r="H39" s="693">
        <v>109685</v>
      </c>
      <c r="I39" s="693">
        <v>111259</v>
      </c>
      <c r="J39" s="693">
        <v>65168</v>
      </c>
      <c r="K39" s="696">
        <v>23199</v>
      </c>
      <c r="L39" s="696">
        <v>120031</v>
      </c>
      <c r="M39" s="696">
        <v>34431</v>
      </c>
      <c r="N39" s="696">
        <v>9717</v>
      </c>
      <c r="O39" s="693">
        <v>44232</v>
      </c>
      <c r="P39" s="693">
        <v>3838</v>
      </c>
      <c r="Q39" s="693">
        <v>17639</v>
      </c>
      <c r="R39" s="693">
        <v>943134</v>
      </c>
      <c r="S39" s="693">
        <v>1644710</v>
      </c>
    </row>
    <row r="40" spans="1:19" ht="15.75" customHeight="1" x14ac:dyDescent="0.25">
      <c r="A40" s="1313"/>
      <c r="B40" s="670" t="s">
        <v>330</v>
      </c>
      <c r="C40" s="693">
        <v>671</v>
      </c>
      <c r="D40" s="693">
        <v>2552</v>
      </c>
      <c r="E40" s="693">
        <v>11644</v>
      </c>
      <c r="F40" s="693">
        <v>3781</v>
      </c>
      <c r="G40" s="693">
        <v>8720</v>
      </c>
      <c r="H40" s="693">
        <v>13239</v>
      </c>
      <c r="I40" s="693">
        <v>8228</v>
      </c>
      <c r="J40" s="693">
        <v>19602</v>
      </c>
      <c r="K40" s="696">
        <v>4858</v>
      </c>
      <c r="L40" s="696">
        <v>21898</v>
      </c>
      <c r="M40" s="696">
        <v>17470</v>
      </c>
      <c r="N40" s="696">
        <v>2345</v>
      </c>
      <c r="O40" s="693">
        <v>13045</v>
      </c>
      <c r="P40" s="693">
        <v>1421</v>
      </c>
      <c r="Q40" s="693">
        <v>3477</v>
      </c>
      <c r="R40" s="693">
        <v>422299</v>
      </c>
      <c r="S40" s="693">
        <v>555250</v>
      </c>
    </row>
    <row r="41" spans="1:19" ht="15.75" customHeight="1" x14ac:dyDescent="0.25">
      <c r="A41" s="1313"/>
      <c r="B41" s="670" t="s">
        <v>386</v>
      </c>
      <c r="C41" s="693">
        <v>627</v>
      </c>
      <c r="D41" s="693">
        <v>1817</v>
      </c>
      <c r="E41" s="693">
        <v>2047</v>
      </c>
      <c r="F41" s="693">
        <v>2584</v>
      </c>
      <c r="G41" s="693">
        <v>3868</v>
      </c>
      <c r="H41" s="693">
        <v>8759</v>
      </c>
      <c r="I41" s="693">
        <v>3836</v>
      </c>
      <c r="J41" s="693">
        <v>121</v>
      </c>
      <c r="K41" s="696">
        <v>1077</v>
      </c>
      <c r="L41" s="696">
        <v>21748</v>
      </c>
      <c r="M41" s="696">
        <v>11443</v>
      </c>
      <c r="N41" s="696">
        <v>267</v>
      </c>
      <c r="O41" s="693">
        <v>1848</v>
      </c>
      <c r="P41" s="693">
        <v>1506</v>
      </c>
      <c r="Q41" s="693">
        <v>112</v>
      </c>
      <c r="R41" s="693">
        <v>217263</v>
      </c>
      <c r="S41" s="693">
        <v>278923</v>
      </c>
    </row>
    <row r="42" spans="1:19" ht="15.75" customHeight="1" x14ac:dyDescent="0.25">
      <c r="A42" s="1316"/>
      <c r="B42" s="675" t="s">
        <v>332</v>
      </c>
      <c r="C42" s="693">
        <v>985</v>
      </c>
      <c r="D42" s="693">
        <v>1161</v>
      </c>
      <c r="E42" s="693">
        <v>2254</v>
      </c>
      <c r="F42" s="693">
        <v>972</v>
      </c>
      <c r="G42" s="693">
        <v>2316</v>
      </c>
      <c r="H42" s="693">
        <v>60027</v>
      </c>
      <c r="I42" s="693">
        <v>9704</v>
      </c>
      <c r="J42" s="693">
        <v>3556</v>
      </c>
      <c r="K42" s="696">
        <v>0</v>
      </c>
      <c r="L42" s="696">
        <v>14903</v>
      </c>
      <c r="M42" s="696">
        <v>6804</v>
      </c>
      <c r="N42" s="696">
        <v>30</v>
      </c>
      <c r="O42" s="693">
        <v>1306</v>
      </c>
      <c r="P42" s="693">
        <v>0</v>
      </c>
      <c r="Q42" s="693">
        <v>0</v>
      </c>
      <c r="R42" s="693">
        <v>104010</v>
      </c>
      <c r="S42" s="693">
        <v>208028</v>
      </c>
    </row>
    <row r="43" spans="1:19" ht="15.75" customHeight="1" x14ac:dyDescent="0.25">
      <c r="A43" s="1312" t="s">
        <v>8</v>
      </c>
      <c r="B43" s="691" t="s">
        <v>385</v>
      </c>
      <c r="C43" s="692">
        <v>10092</v>
      </c>
      <c r="D43" s="692">
        <v>31693</v>
      </c>
      <c r="E43" s="692">
        <v>66534</v>
      </c>
      <c r="F43" s="692">
        <v>35245</v>
      </c>
      <c r="G43" s="692">
        <v>65467</v>
      </c>
      <c r="H43" s="692">
        <v>195322</v>
      </c>
      <c r="I43" s="692">
        <v>155652</v>
      </c>
      <c r="J43" s="692">
        <v>118888</v>
      </c>
      <c r="K43" s="692">
        <v>39717</v>
      </c>
      <c r="L43" s="692">
        <v>199665</v>
      </c>
      <c r="M43" s="692">
        <v>70306</v>
      </c>
      <c r="N43" s="692">
        <v>17347</v>
      </c>
      <c r="O43" s="692">
        <v>63196</v>
      </c>
      <c r="P43" s="692">
        <v>7201</v>
      </c>
      <c r="Q43" s="692">
        <v>24265</v>
      </c>
      <c r="R43" s="692">
        <v>1663181</v>
      </c>
      <c r="S43" s="692">
        <v>2763771</v>
      </c>
    </row>
    <row r="44" spans="1:19" ht="15.75" customHeight="1" x14ac:dyDescent="0.25">
      <c r="A44" s="1313"/>
      <c r="B44" s="670" t="s">
        <v>329</v>
      </c>
      <c r="C44" s="697">
        <v>6959</v>
      </c>
      <c r="D44" s="693">
        <v>26029</v>
      </c>
      <c r="E44" s="693">
        <v>51543</v>
      </c>
      <c r="F44" s="693">
        <v>28435</v>
      </c>
      <c r="G44" s="693">
        <v>49014</v>
      </c>
      <c r="H44" s="693">
        <v>113423</v>
      </c>
      <c r="I44" s="693">
        <v>128787</v>
      </c>
      <c r="J44" s="693">
        <v>96253</v>
      </c>
      <c r="K44" s="693">
        <v>31468</v>
      </c>
      <c r="L44" s="693">
        <v>138783</v>
      </c>
      <c r="M44" s="693">
        <v>37737</v>
      </c>
      <c r="N44" s="693">
        <v>13867</v>
      </c>
      <c r="O44" s="693">
        <v>43904</v>
      </c>
      <c r="P44" s="693">
        <v>4781</v>
      </c>
      <c r="Q44" s="693">
        <v>19338</v>
      </c>
      <c r="R44" s="693">
        <v>895786</v>
      </c>
      <c r="S44" s="693">
        <v>1686107</v>
      </c>
    </row>
    <row r="45" spans="1:19" ht="15.75" customHeight="1" x14ac:dyDescent="0.25">
      <c r="A45" s="1313"/>
      <c r="B45" s="670" t="s">
        <v>330</v>
      </c>
      <c r="C45" s="697">
        <v>527</v>
      </c>
      <c r="D45" s="693">
        <v>2603</v>
      </c>
      <c r="E45" s="693">
        <v>10561</v>
      </c>
      <c r="F45" s="693">
        <v>2911</v>
      </c>
      <c r="G45" s="693">
        <v>10469</v>
      </c>
      <c r="H45" s="693">
        <v>11014</v>
      </c>
      <c r="I45" s="693">
        <v>8525</v>
      </c>
      <c r="J45" s="693">
        <v>18181</v>
      </c>
      <c r="K45" s="693">
        <v>7505</v>
      </c>
      <c r="L45" s="693">
        <v>22940</v>
      </c>
      <c r="M45" s="693">
        <v>16563</v>
      </c>
      <c r="N45" s="693">
        <v>2943</v>
      </c>
      <c r="O45" s="693">
        <v>15441</v>
      </c>
      <c r="P45" s="693">
        <v>926</v>
      </c>
      <c r="Q45" s="693">
        <v>4760</v>
      </c>
      <c r="R45" s="693">
        <v>438170</v>
      </c>
      <c r="S45" s="693">
        <v>574039</v>
      </c>
    </row>
    <row r="46" spans="1:19" ht="15.75" customHeight="1" x14ac:dyDescent="0.25">
      <c r="A46" s="1313"/>
      <c r="B46" s="670" t="s">
        <v>386</v>
      </c>
      <c r="C46" s="697">
        <v>613</v>
      </c>
      <c r="D46" s="693">
        <v>1677</v>
      </c>
      <c r="E46" s="693">
        <v>2904</v>
      </c>
      <c r="F46" s="693">
        <v>2958</v>
      </c>
      <c r="G46" s="693">
        <v>3218</v>
      </c>
      <c r="H46" s="693">
        <v>11875</v>
      </c>
      <c r="I46" s="693">
        <v>4080</v>
      </c>
      <c r="J46" s="693">
        <v>64</v>
      </c>
      <c r="K46" s="693">
        <v>744</v>
      </c>
      <c r="L46" s="693">
        <v>20520</v>
      </c>
      <c r="M46" s="693">
        <v>9928</v>
      </c>
      <c r="N46" s="693">
        <v>477</v>
      </c>
      <c r="O46" s="693">
        <v>2466</v>
      </c>
      <c r="P46" s="693">
        <v>1494</v>
      </c>
      <c r="Q46" s="693">
        <v>167</v>
      </c>
      <c r="R46" s="693">
        <v>224741</v>
      </c>
      <c r="S46" s="693">
        <v>287926</v>
      </c>
    </row>
    <row r="47" spans="1:19" ht="15.75" customHeight="1" x14ac:dyDescent="0.25">
      <c r="A47" s="1316"/>
      <c r="B47" s="675" t="s">
        <v>332</v>
      </c>
      <c r="C47" s="698">
        <v>1993</v>
      </c>
      <c r="D47" s="699">
        <v>1384</v>
      </c>
      <c r="E47" s="693">
        <v>1526</v>
      </c>
      <c r="F47" s="693">
        <v>941</v>
      </c>
      <c r="G47" s="693">
        <v>2766</v>
      </c>
      <c r="H47" s="693">
        <v>59010</v>
      </c>
      <c r="I47" s="693">
        <v>14260</v>
      </c>
      <c r="J47" s="693">
        <v>4390</v>
      </c>
      <c r="K47" s="693">
        <v>0</v>
      </c>
      <c r="L47" s="693">
        <v>17422</v>
      </c>
      <c r="M47" s="693">
        <v>6078</v>
      </c>
      <c r="N47" s="693">
        <v>60</v>
      </c>
      <c r="O47" s="693">
        <v>1385</v>
      </c>
      <c r="P47" s="693">
        <v>0</v>
      </c>
      <c r="Q47" s="693">
        <v>0</v>
      </c>
      <c r="R47" s="693">
        <v>104484</v>
      </c>
      <c r="S47" s="693">
        <v>215699</v>
      </c>
    </row>
    <row r="48" spans="1:19" ht="15.75" customHeight="1" x14ac:dyDescent="0.25">
      <c r="A48" s="1312" t="s">
        <v>9</v>
      </c>
      <c r="B48" s="691" t="s">
        <v>385</v>
      </c>
      <c r="C48" s="692">
        <v>14352</v>
      </c>
      <c r="D48" s="692">
        <v>32568</v>
      </c>
      <c r="E48" s="692">
        <v>93435</v>
      </c>
      <c r="F48" s="692">
        <v>32497</v>
      </c>
      <c r="G48" s="692">
        <v>60387</v>
      </c>
      <c r="H48" s="692">
        <v>193146</v>
      </c>
      <c r="I48" s="692">
        <v>149536</v>
      </c>
      <c r="J48" s="692">
        <v>109842</v>
      </c>
      <c r="K48" s="692">
        <v>33862</v>
      </c>
      <c r="L48" s="692">
        <v>183152</v>
      </c>
      <c r="M48" s="692">
        <v>65529</v>
      </c>
      <c r="N48" s="692">
        <v>16246</v>
      </c>
      <c r="O48" s="692">
        <v>61407</v>
      </c>
      <c r="P48" s="692">
        <v>6282</v>
      </c>
      <c r="Q48" s="692">
        <v>21597</v>
      </c>
      <c r="R48" s="692">
        <v>1608033</v>
      </c>
      <c r="S48" s="692">
        <v>2681871</v>
      </c>
    </row>
    <row r="49" spans="1:19" ht="15.75" customHeight="1" x14ac:dyDescent="0.25">
      <c r="A49" s="1313"/>
      <c r="B49" s="670" t="s">
        <v>329</v>
      </c>
      <c r="C49" s="697">
        <v>10458</v>
      </c>
      <c r="D49" s="693">
        <v>25305</v>
      </c>
      <c r="E49" s="693">
        <v>75874</v>
      </c>
      <c r="F49" s="693">
        <v>26219</v>
      </c>
      <c r="G49" s="693">
        <v>43098</v>
      </c>
      <c r="H49" s="693">
        <v>111459</v>
      </c>
      <c r="I49" s="693">
        <v>124567</v>
      </c>
      <c r="J49" s="693">
        <v>84234</v>
      </c>
      <c r="K49" s="693">
        <v>27424</v>
      </c>
      <c r="L49" s="693">
        <v>126221</v>
      </c>
      <c r="M49" s="693">
        <v>34614</v>
      </c>
      <c r="N49" s="693">
        <v>12803</v>
      </c>
      <c r="O49" s="693">
        <v>42386</v>
      </c>
      <c r="P49" s="693">
        <v>3815</v>
      </c>
      <c r="Q49" s="693">
        <v>17369</v>
      </c>
      <c r="R49" s="693">
        <v>853469</v>
      </c>
      <c r="S49" s="693">
        <v>1619315</v>
      </c>
    </row>
    <row r="50" spans="1:19" ht="15.75" customHeight="1" x14ac:dyDescent="0.25">
      <c r="A50" s="1313"/>
      <c r="B50" s="670" t="s">
        <v>330</v>
      </c>
      <c r="C50" s="697">
        <v>957</v>
      </c>
      <c r="D50" s="693">
        <v>3645</v>
      </c>
      <c r="E50" s="693">
        <v>13041</v>
      </c>
      <c r="F50" s="693">
        <v>2276</v>
      </c>
      <c r="G50" s="693">
        <v>9473</v>
      </c>
      <c r="H50" s="693">
        <v>9499</v>
      </c>
      <c r="I50" s="693">
        <v>7170</v>
      </c>
      <c r="J50" s="693">
        <v>20419</v>
      </c>
      <c r="K50" s="693">
        <v>5773</v>
      </c>
      <c r="L50" s="693">
        <v>20579</v>
      </c>
      <c r="M50" s="693">
        <v>15935</v>
      </c>
      <c r="N50" s="693">
        <v>3073</v>
      </c>
      <c r="O50" s="693">
        <v>15435</v>
      </c>
      <c r="P50" s="693">
        <v>1333</v>
      </c>
      <c r="Q50" s="693">
        <v>4095</v>
      </c>
      <c r="R50" s="693">
        <v>436072</v>
      </c>
      <c r="S50" s="693">
        <v>568775</v>
      </c>
    </row>
    <row r="51" spans="1:19" ht="15.75" customHeight="1" x14ac:dyDescent="0.25">
      <c r="A51" s="1313"/>
      <c r="B51" s="670" t="s">
        <v>386</v>
      </c>
      <c r="C51" s="697">
        <v>568</v>
      </c>
      <c r="D51" s="693">
        <v>2262</v>
      </c>
      <c r="E51" s="693">
        <v>2734</v>
      </c>
      <c r="F51" s="693">
        <v>2987</v>
      </c>
      <c r="G51" s="693">
        <v>5137</v>
      </c>
      <c r="H51" s="693">
        <v>11077</v>
      </c>
      <c r="I51" s="693">
        <v>4042</v>
      </c>
      <c r="J51" s="693">
        <v>90</v>
      </c>
      <c r="K51" s="693">
        <v>665</v>
      </c>
      <c r="L51" s="693">
        <v>19387</v>
      </c>
      <c r="M51" s="693">
        <v>9017</v>
      </c>
      <c r="N51" s="693">
        <v>317</v>
      </c>
      <c r="O51" s="693">
        <v>2457</v>
      </c>
      <c r="P51" s="693">
        <v>1134</v>
      </c>
      <c r="Q51" s="693">
        <v>133</v>
      </c>
      <c r="R51" s="693">
        <v>206302</v>
      </c>
      <c r="S51" s="693">
        <v>268309</v>
      </c>
    </row>
    <row r="52" spans="1:19" ht="15.75" customHeight="1" x14ac:dyDescent="0.25">
      <c r="A52" s="1314"/>
      <c r="B52" s="675" t="s">
        <v>332</v>
      </c>
      <c r="C52" s="698">
        <v>2369</v>
      </c>
      <c r="D52" s="699">
        <v>1356</v>
      </c>
      <c r="E52" s="693">
        <v>1786</v>
      </c>
      <c r="F52" s="693">
        <v>1015</v>
      </c>
      <c r="G52" s="693">
        <v>2679</v>
      </c>
      <c r="H52" s="693">
        <v>61111</v>
      </c>
      <c r="I52" s="693">
        <v>13757</v>
      </c>
      <c r="J52" s="693">
        <v>5099</v>
      </c>
      <c r="K52" s="693">
        <v>0</v>
      </c>
      <c r="L52" s="693">
        <v>16965</v>
      </c>
      <c r="M52" s="693">
        <v>5963</v>
      </c>
      <c r="N52" s="693">
        <v>53</v>
      </c>
      <c r="O52" s="693">
        <v>1129</v>
      </c>
      <c r="P52" s="693">
        <v>0</v>
      </c>
      <c r="Q52" s="693">
        <v>0</v>
      </c>
      <c r="R52" s="693">
        <v>112190</v>
      </c>
      <c r="S52" s="693">
        <v>225472</v>
      </c>
    </row>
    <row r="53" spans="1:19" ht="15.75" customHeight="1" x14ac:dyDescent="0.25">
      <c r="A53" s="1312" t="s">
        <v>10</v>
      </c>
      <c r="B53" s="691" t="s">
        <v>385</v>
      </c>
      <c r="C53" s="692">
        <v>12789</v>
      </c>
      <c r="D53" s="692">
        <v>32996</v>
      </c>
      <c r="E53" s="692">
        <v>81329</v>
      </c>
      <c r="F53" s="692">
        <v>33834</v>
      </c>
      <c r="G53" s="692">
        <v>60571</v>
      </c>
      <c r="H53" s="692">
        <v>210118</v>
      </c>
      <c r="I53" s="692">
        <v>145159</v>
      </c>
      <c r="J53" s="692">
        <v>105787</v>
      </c>
      <c r="K53" s="692">
        <v>38220</v>
      </c>
      <c r="L53" s="692">
        <v>221263</v>
      </c>
      <c r="M53" s="692">
        <v>69836</v>
      </c>
      <c r="N53" s="692">
        <v>17105</v>
      </c>
      <c r="O53" s="692">
        <v>58978</v>
      </c>
      <c r="P53" s="692">
        <v>6448</v>
      </c>
      <c r="Q53" s="692">
        <v>21275</v>
      </c>
      <c r="R53" s="692">
        <v>1916956</v>
      </c>
      <c r="S53" s="692">
        <v>3032664</v>
      </c>
    </row>
    <row r="54" spans="1:19" ht="15.75" customHeight="1" x14ac:dyDescent="0.25">
      <c r="A54" s="1313"/>
      <c r="B54" s="670" t="s">
        <v>329</v>
      </c>
      <c r="C54" s="697">
        <v>9030</v>
      </c>
      <c r="D54" s="693">
        <v>27117</v>
      </c>
      <c r="E54" s="693">
        <v>64643</v>
      </c>
      <c r="F54" s="693">
        <v>28556</v>
      </c>
      <c r="G54" s="693">
        <v>47437</v>
      </c>
      <c r="H54" s="693">
        <v>123757</v>
      </c>
      <c r="I54" s="693">
        <v>120866</v>
      </c>
      <c r="J54" s="693">
        <v>83398</v>
      </c>
      <c r="K54" s="693">
        <v>31475</v>
      </c>
      <c r="L54" s="693">
        <v>159512</v>
      </c>
      <c r="M54" s="693">
        <v>39542</v>
      </c>
      <c r="N54" s="693">
        <v>13890</v>
      </c>
      <c r="O54" s="693">
        <v>42236</v>
      </c>
      <c r="P54" s="693">
        <v>4235</v>
      </c>
      <c r="Q54" s="693">
        <v>17935</v>
      </c>
      <c r="R54" s="693">
        <v>1125000</v>
      </c>
      <c r="S54" s="693">
        <v>1938629</v>
      </c>
    </row>
    <row r="55" spans="1:19" ht="15.75" customHeight="1" x14ac:dyDescent="0.25">
      <c r="A55" s="1313"/>
      <c r="B55" s="670" t="s">
        <v>330</v>
      </c>
      <c r="C55" s="697">
        <v>439</v>
      </c>
      <c r="D55" s="693">
        <v>2572</v>
      </c>
      <c r="E55" s="693">
        <v>12568</v>
      </c>
      <c r="F55" s="693">
        <v>2237</v>
      </c>
      <c r="G55" s="693">
        <v>6962</v>
      </c>
      <c r="H55" s="693">
        <v>9759</v>
      </c>
      <c r="I55" s="693">
        <v>6455</v>
      </c>
      <c r="J55" s="693">
        <v>19164</v>
      </c>
      <c r="K55" s="693">
        <v>6053</v>
      </c>
      <c r="L55" s="693">
        <v>19814</v>
      </c>
      <c r="M55" s="693">
        <v>14410</v>
      </c>
      <c r="N55" s="693">
        <v>2812</v>
      </c>
      <c r="O55" s="693">
        <v>14097</v>
      </c>
      <c r="P55" s="693">
        <v>833</v>
      </c>
      <c r="Q55" s="693">
        <v>3239</v>
      </c>
      <c r="R55" s="693">
        <v>452898</v>
      </c>
      <c r="S55" s="693">
        <v>574312</v>
      </c>
    </row>
    <row r="56" spans="1:19" ht="15.75" customHeight="1" x14ac:dyDescent="0.25">
      <c r="A56" s="1313"/>
      <c r="B56" s="670" t="s">
        <v>386</v>
      </c>
      <c r="C56" s="697">
        <v>476</v>
      </c>
      <c r="D56" s="693">
        <v>2046</v>
      </c>
      <c r="E56" s="693">
        <v>2602</v>
      </c>
      <c r="F56" s="693">
        <v>2227</v>
      </c>
      <c r="G56" s="693">
        <v>4184</v>
      </c>
      <c r="H56" s="693">
        <v>9940</v>
      </c>
      <c r="I56" s="693">
        <v>3484</v>
      </c>
      <c r="J56" s="693">
        <v>33</v>
      </c>
      <c r="K56" s="693">
        <v>692</v>
      </c>
      <c r="L56" s="693">
        <v>22513</v>
      </c>
      <c r="M56" s="693">
        <v>9644</v>
      </c>
      <c r="N56" s="693">
        <v>325</v>
      </c>
      <c r="O56" s="693">
        <v>1366</v>
      </c>
      <c r="P56" s="693">
        <v>1380</v>
      </c>
      <c r="Q56" s="693">
        <v>101</v>
      </c>
      <c r="R56" s="693">
        <v>225180</v>
      </c>
      <c r="S56" s="693">
        <v>286193</v>
      </c>
    </row>
    <row r="57" spans="1:19" ht="15.75" customHeight="1" x14ac:dyDescent="0.25">
      <c r="A57" s="1314"/>
      <c r="B57" s="675" t="s">
        <v>332</v>
      </c>
      <c r="C57" s="698">
        <v>2844</v>
      </c>
      <c r="D57" s="699">
        <v>1261</v>
      </c>
      <c r="E57" s="693">
        <v>1516</v>
      </c>
      <c r="F57" s="693">
        <v>814</v>
      </c>
      <c r="G57" s="693">
        <v>1988</v>
      </c>
      <c r="H57" s="693">
        <v>66662</v>
      </c>
      <c r="I57" s="693">
        <v>14354</v>
      </c>
      <c r="J57" s="693">
        <v>3192</v>
      </c>
      <c r="K57" s="693">
        <v>0</v>
      </c>
      <c r="L57" s="693">
        <v>19424</v>
      </c>
      <c r="M57" s="693">
        <v>6240</v>
      </c>
      <c r="N57" s="693">
        <v>78</v>
      </c>
      <c r="O57" s="693">
        <v>1279</v>
      </c>
      <c r="P57" s="693">
        <v>0</v>
      </c>
      <c r="Q57" s="693">
        <v>0</v>
      </c>
      <c r="R57" s="693">
        <v>113878</v>
      </c>
      <c r="S57" s="693">
        <v>233530</v>
      </c>
    </row>
    <row r="58" spans="1:19" ht="15.75" customHeight="1" x14ac:dyDescent="0.25">
      <c r="A58" s="1312" t="s">
        <v>11</v>
      </c>
      <c r="B58" s="691" t="s">
        <v>385</v>
      </c>
      <c r="C58" s="692">
        <v>11759</v>
      </c>
      <c r="D58" s="692">
        <v>37148</v>
      </c>
      <c r="E58" s="692">
        <v>93026</v>
      </c>
      <c r="F58" s="692">
        <v>41308</v>
      </c>
      <c r="G58" s="692">
        <v>64971</v>
      </c>
      <c r="H58" s="692">
        <v>248350</v>
      </c>
      <c r="I58" s="692">
        <v>173763</v>
      </c>
      <c r="J58" s="692">
        <v>127202</v>
      </c>
      <c r="K58" s="692">
        <v>48651</v>
      </c>
      <c r="L58" s="692">
        <v>211068</v>
      </c>
      <c r="M58" s="692">
        <v>81885</v>
      </c>
      <c r="N58" s="692">
        <v>20385</v>
      </c>
      <c r="O58" s="692">
        <v>70565</v>
      </c>
      <c r="P58" s="692">
        <v>8297</v>
      </c>
      <c r="Q58" s="692">
        <v>18567</v>
      </c>
      <c r="R58" s="692">
        <v>2298802</v>
      </c>
      <c r="S58" s="692">
        <v>3555747</v>
      </c>
    </row>
    <row r="59" spans="1:19" ht="15.75" customHeight="1" x14ac:dyDescent="0.25">
      <c r="A59" s="1313"/>
      <c r="B59" s="670" t="s">
        <v>329</v>
      </c>
      <c r="C59" s="697">
        <v>7109</v>
      </c>
      <c r="D59" s="674">
        <v>30524</v>
      </c>
      <c r="E59" s="674">
        <v>71932</v>
      </c>
      <c r="F59" s="674">
        <v>32636</v>
      </c>
      <c r="G59" s="674">
        <v>49385</v>
      </c>
      <c r="H59" s="674">
        <v>144422</v>
      </c>
      <c r="I59" s="674">
        <v>146877</v>
      </c>
      <c r="J59" s="674">
        <v>102153</v>
      </c>
      <c r="K59" s="674">
        <v>41854</v>
      </c>
      <c r="L59" s="693">
        <v>141595</v>
      </c>
      <c r="M59" s="693">
        <v>43796</v>
      </c>
      <c r="N59" s="693">
        <v>17108</v>
      </c>
      <c r="O59" s="693">
        <v>50135</v>
      </c>
      <c r="P59" s="693">
        <v>5769</v>
      </c>
      <c r="Q59" s="693">
        <v>14701</v>
      </c>
      <c r="R59" s="693">
        <v>1284772</v>
      </c>
      <c r="S59" s="693">
        <v>2184768</v>
      </c>
    </row>
    <row r="60" spans="1:19" ht="15.75" customHeight="1" x14ac:dyDescent="0.25">
      <c r="A60" s="1313"/>
      <c r="B60" s="670" t="s">
        <v>330</v>
      </c>
      <c r="C60" s="697">
        <v>595</v>
      </c>
      <c r="D60" s="674">
        <v>2807</v>
      </c>
      <c r="E60" s="674">
        <v>13998</v>
      </c>
      <c r="F60" s="674">
        <v>2628</v>
      </c>
      <c r="G60" s="674">
        <v>7813</v>
      </c>
      <c r="H60" s="674">
        <v>10124</v>
      </c>
      <c r="I60" s="674">
        <v>7128</v>
      </c>
      <c r="J60" s="674">
        <v>20700</v>
      </c>
      <c r="K60" s="674">
        <v>5915</v>
      </c>
      <c r="L60" s="693">
        <v>21007</v>
      </c>
      <c r="M60" s="693">
        <v>13791</v>
      </c>
      <c r="N60" s="693">
        <v>3079</v>
      </c>
      <c r="O60" s="693">
        <v>15654</v>
      </c>
      <c r="P60" s="693">
        <v>696</v>
      </c>
      <c r="Q60" s="693">
        <v>3759</v>
      </c>
      <c r="R60" s="693">
        <v>574072</v>
      </c>
      <c r="S60" s="693">
        <v>703766</v>
      </c>
    </row>
    <row r="61" spans="1:19" ht="15.75" customHeight="1" x14ac:dyDescent="0.25">
      <c r="A61" s="1313"/>
      <c r="B61" s="670" t="s">
        <v>386</v>
      </c>
      <c r="C61" s="697">
        <v>704</v>
      </c>
      <c r="D61" s="674">
        <v>2746</v>
      </c>
      <c r="E61" s="674">
        <v>5288</v>
      </c>
      <c r="F61" s="674">
        <v>4490</v>
      </c>
      <c r="G61" s="674">
        <v>5208</v>
      </c>
      <c r="H61" s="674">
        <v>15896</v>
      </c>
      <c r="I61" s="674">
        <v>4241</v>
      </c>
      <c r="J61" s="674">
        <v>161</v>
      </c>
      <c r="K61" s="674">
        <v>882</v>
      </c>
      <c r="L61" s="693">
        <v>24949</v>
      </c>
      <c r="M61" s="693">
        <v>17342</v>
      </c>
      <c r="N61" s="693">
        <v>198</v>
      </c>
      <c r="O61" s="693">
        <v>3320</v>
      </c>
      <c r="P61" s="693">
        <v>1832</v>
      </c>
      <c r="Q61" s="693">
        <v>107</v>
      </c>
      <c r="R61" s="693">
        <v>290400</v>
      </c>
      <c r="S61" s="693">
        <v>377764</v>
      </c>
    </row>
    <row r="62" spans="1:19" ht="15.75" customHeight="1" x14ac:dyDescent="0.25">
      <c r="A62" s="1314"/>
      <c r="B62" s="675" t="s">
        <v>332</v>
      </c>
      <c r="C62" s="698">
        <v>3351</v>
      </c>
      <c r="D62" s="674">
        <v>1071</v>
      </c>
      <c r="E62" s="674">
        <v>1808</v>
      </c>
      <c r="F62" s="674">
        <v>1554</v>
      </c>
      <c r="G62" s="674">
        <v>2565</v>
      </c>
      <c r="H62" s="674">
        <v>77908</v>
      </c>
      <c r="I62" s="674">
        <v>15517</v>
      </c>
      <c r="J62" s="674">
        <v>4188</v>
      </c>
      <c r="K62" s="674">
        <v>0</v>
      </c>
      <c r="L62" s="693">
        <v>23517</v>
      </c>
      <c r="M62" s="693">
        <v>6956</v>
      </c>
      <c r="N62" s="693">
        <v>0</v>
      </c>
      <c r="O62" s="693">
        <v>1456</v>
      </c>
      <c r="P62" s="693">
        <v>0</v>
      </c>
      <c r="Q62" s="693">
        <v>0</v>
      </c>
      <c r="R62" s="693">
        <v>149558</v>
      </c>
      <c r="S62" s="693">
        <v>289449</v>
      </c>
    </row>
    <row r="63" spans="1:19" ht="15.75" customHeight="1" x14ac:dyDescent="0.25">
      <c r="A63" s="1312" t="s">
        <v>12</v>
      </c>
      <c r="B63" s="691" t="s">
        <v>385</v>
      </c>
      <c r="C63" s="692">
        <v>12290</v>
      </c>
      <c r="D63" s="692">
        <v>35674</v>
      </c>
      <c r="E63" s="692">
        <v>80767</v>
      </c>
      <c r="F63" s="692">
        <v>37730</v>
      </c>
      <c r="G63" s="692">
        <v>66191</v>
      </c>
      <c r="H63" s="692">
        <v>221281</v>
      </c>
      <c r="I63" s="692">
        <v>160778</v>
      </c>
      <c r="J63" s="692">
        <v>114153</v>
      </c>
      <c r="K63" s="692">
        <v>46504</v>
      </c>
      <c r="L63" s="692">
        <v>100707</v>
      </c>
      <c r="M63" s="692">
        <v>188296</v>
      </c>
      <c r="N63" s="692">
        <v>16210</v>
      </c>
      <c r="O63" s="692">
        <v>64900</v>
      </c>
      <c r="P63" s="692">
        <v>5690</v>
      </c>
      <c r="Q63" s="692">
        <v>25175</v>
      </c>
      <c r="R63" s="692">
        <v>2076464</v>
      </c>
      <c r="S63" s="692">
        <v>3252810</v>
      </c>
    </row>
    <row r="64" spans="1:19" ht="15.75" customHeight="1" x14ac:dyDescent="0.25">
      <c r="A64" s="1313"/>
      <c r="B64" s="670" t="s">
        <v>329</v>
      </c>
      <c r="C64" s="697">
        <v>8234</v>
      </c>
      <c r="D64" s="693">
        <v>30099</v>
      </c>
      <c r="E64" s="693">
        <v>63292</v>
      </c>
      <c r="F64" s="693">
        <v>29368</v>
      </c>
      <c r="G64" s="693">
        <v>49162</v>
      </c>
      <c r="H64" s="693">
        <v>124571</v>
      </c>
      <c r="I64" s="693">
        <v>135522</v>
      </c>
      <c r="J64" s="693">
        <v>90594</v>
      </c>
      <c r="K64" s="693">
        <v>40355</v>
      </c>
      <c r="L64" s="693">
        <v>30303</v>
      </c>
      <c r="M64" s="693">
        <v>154793</v>
      </c>
      <c r="N64" s="693">
        <v>13657</v>
      </c>
      <c r="O64" s="693">
        <v>47618</v>
      </c>
      <c r="P64" s="693">
        <v>3920</v>
      </c>
      <c r="Q64" s="693">
        <v>20271</v>
      </c>
      <c r="R64" s="693">
        <v>1123627</v>
      </c>
      <c r="S64" s="693">
        <v>1965386</v>
      </c>
    </row>
    <row r="65" spans="1:19" ht="15.75" customHeight="1" x14ac:dyDescent="0.25">
      <c r="A65" s="1313"/>
      <c r="B65" s="670" t="s">
        <v>330</v>
      </c>
      <c r="C65" s="697">
        <v>821</v>
      </c>
      <c r="D65" s="693">
        <v>2219</v>
      </c>
      <c r="E65" s="693">
        <v>12465</v>
      </c>
      <c r="F65" s="693">
        <v>2519</v>
      </c>
      <c r="G65" s="693">
        <v>9376</v>
      </c>
      <c r="H65" s="693">
        <v>10090</v>
      </c>
      <c r="I65" s="693">
        <v>7059</v>
      </c>
      <c r="J65" s="693">
        <v>19272</v>
      </c>
      <c r="K65" s="693">
        <v>5287</v>
      </c>
      <c r="L65" s="693">
        <v>19623</v>
      </c>
      <c r="M65" s="693">
        <v>14384</v>
      </c>
      <c r="N65" s="693">
        <v>2246</v>
      </c>
      <c r="O65" s="693">
        <v>13588</v>
      </c>
      <c r="P65" s="693">
        <v>541</v>
      </c>
      <c r="Q65" s="693">
        <v>4819</v>
      </c>
      <c r="R65" s="693">
        <v>558962</v>
      </c>
      <c r="S65" s="693">
        <v>683271</v>
      </c>
    </row>
    <row r="66" spans="1:19" ht="15.75" customHeight="1" x14ac:dyDescent="0.25">
      <c r="A66" s="1313"/>
      <c r="B66" s="670" t="s">
        <v>386</v>
      </c>
      <c r="C66" s="697">
        <v>722</v>
      </c>
      <c r="D66" s="693">
        <v>2347</v>
      </c>
      <c r="E66" s="693">
        <v>3397</v>
      </c>
      <c r="F66" s="693">
        <v>4410</v>
      </c>
      <c r="G66" s="693">
        <v>5409</v>
      </c>
      <c r="H66" s="693">
        <v>14359</v>
      </c>
      <c r="I66" s="693">
        <v>4229</v>
      </c>
      <c r="J66" s="693">
        <v>166</v>
      </c>
      <c r="K66" s="693">
        <v>862</v>
      </c>
      <c r="L66" s="693">
        <v>25283</v>
      </c>
      <c r="M66" s="693">
        <v>12411</v>
      </c>
      <c r="N66" s="693">
        <v>307</v>
      </c>
      <c r="O66" s="693">
        <v>2465</v>
      </c>
      <c r="P66" s="693">
        <v>1229</v>
      </c>
      <c r="Q66" s="693">
        <v>85</v>
      </c>
      <c r="R66" s="693">
        <v>262966</v>
      </c>
      <c r="S66" s="693">
        <v>340647</v>
      </c>
    </row>
    <row r="67" spans="1:19" ht="15.75" customHeight="1" x14ac:dyDescent="0.25">
      <c r="A67" s="1314"/>
      <c r="B67" s="675" t="s">
        <v>332</v>
      </c>
      <c r="C67" s="698">
        <v>2513</v>
      </c>
      <c r="D67" s="699">
        <v>1009</v>
      </c>
      <c r="E67" s="693">
        <v>1613</v>
      </c>
      <c r="F67" s="693">
        <v>1433</v>
      </c>
      <c r="G67" s="693">
        <v>2244</v>
      </c>
      <c r="H67" s="693">
        <v>72261</v>
      </c>
      <c r="I67" s="693">
        <v>13968</v>
      </c>
      <c r="J67" s="693">
        <v>4121</v>
      </c>
      <c r="K67" s="693">
        <v>0</v>
      </c>
      <c r="L67" s="693">
        <v>25498</v>
      </c>
      <c r="M67" s="693">
        <v>6708</v>
      </c>
      <c r="N67" s="693">
        <v>0</v>
      </c>
      <c r="O67" s="693">
        <v>1229</v>
      </c>
      <c r="P67" s="693">
        <v>0</v>
      </c>
      <c r="Q67" s="693">
        <v>0</v>
      </c>
      <c r="R67" s="693">
        <v>130909</v>
      </c>
      <c r="S67" s="693">
        <v>263506</v>
      </c>
    </row>
    <row r="68" spans="1:19" ht="15.75" customHeight="1" x14ac:dyDescent="0.25">
      <c r="A68" s="1312" t="s">
        <v>13</v>
      </c>
      <c r="B68" s="691" t="s">
        <v>385</v>
      </c>
      <c r="C68" s="692">
        <v>10171</v>
      </c>
      <c r="D68" s="692">
        <v>31037</v>
      </c>
      <c r="E68" s="692">
        <v>74537</v>
      </c>
      <c r="F68" s="692">
        <v>40003</v>
      </c>
      <c r="G68" s="692">
        <v>58512</v>
      </c>
      <c r="H68" s="692">
        <v>201682</v>
      </c>
      <c r="I68" s="692">
        <v>132762</v>
      </c>
      <c r="J68" s="692">
        <v>101386</v>
      </c>
      <c r="K68" s="692">
        <v>36080</v>
      </c>
      <c r="L68" s="692">
        <v>222832</v>
      </c>
      <c r="M68" s="692">
        <v>61898</v>
      </c>
      <c r="N68" s="692">
        <v>15592</v>
      </c>
      <c r="O68" s="692">
        <v>59398</v>
      </c>
      <c r="P68" s="692">
        <v>6409</v>
      </c>
      <c r="Q68" s="692">
        <v>21829</v>
      </c>
      <c r="R68" s="692">
        <v>1673705</v>
      </c>
      <c r="S68" s="692">
        <v>2747833</v>
      </c>
    </row>
    <row r="69" spans="1:19" ht="15.75" customHeight="1" x14ac:dyDescent="0.25">
      <c r="A69" s="1313"/>
      <c r="B69" s="670" t="s">
        <v>329</v>
      </c>
      <c r="C69" s="697">
        <v>6745</v>
      </c>
      <c r="D69" s="693">
        <v>25612</v>
      </c>
      <c r="E69" s="693">
        <v>58696</v>
      </c>
      <c r="F69" s="693">
        <v>34396</v>
      </c>
      <c r="G69" s="693">
        <v>46275</v>
      </c>
      <c r="H69" s="693">
        <v>118930</v>
      </c>
      <c r="I69" s="693">
        <v>112660</v>
      </c>
      <c r="J69" s="693">
        <v>82444</v>
      </c>
      <c r="K69" s="693">
        <v>30843</v>
      </c>
      <c r="L69" s="693">
        <v>158662</v>
      </c>
      <c r="M69" s="693">
        <v>35091</v>
      </c>
      <c r="N69" s="693">
        <v>11425</v>
      </c>
      <c r="O69" s="693">
        <v>42133</v>
      </c>
      <c r="P69" s="693">
        <v>4177</v>
      </c>
      <c r="Q69" s="693">
        <v>18113</v>
      </c>
      <c r="R69" s="693">
        <v>894837</v>
      </c>
      <c r="S69" s="693">
        <v>1681039</v>
      </c>
    </row>
    <row r="70" spans="1:19" ht="15.75" customHeight="1" x14ac:dyDescent="0.25">
      <c r="A70" s="1313"/>
      <c r="B70" s="670" t="s">
        <v>330</v>
      </c>
      <c r="C70" s="697">
        <v>606</v>
      </c>
      <c r="D70" s="693">
        <v>2001</v>
      </c>
      <c r="E70" s="693">
        <v>11054</v>
      </c>
      <c r="F70" s="693">
        <v>1969</v>
      </c>
      <c r="G70" s="693">
        <v>5891</v>
      </c>
      <c r="H70" s="693">
        <v>9675</v>
      </c>
      <c r="I70" s="693">
        <v>5435</v>
      </c>
      <c r="J70" s="693">
        <v>16290</v>
      </c>
      <c r="K70" s="693">
        <v>4730</v>
      </c>
      <c r="L70" s="693">
        <v>16175</v>
      </c>
      <c r="M70" s="693">
        <v>13363</v>
      </c>
      <c r="N70" s="693">
        <v>1772</v>
      </c>
      <c r="O70" s="693">
        <v>13877</v>
      </c>
      <c r="P70" s="693">
        <v>660</v>
      </c>
      <c r="Q70" s="693">
        <v>3669</v>
      </c>
      <c r="R70" s="693">
        <v>478095</v>
      </c>
      <c r="S70" s="693">
        <v>585262</v>
      </c>
    </row>
    <row r="71" spans="1:19" ht="15.75" customHeight="1" x14ac:dyDescent="0.25">
      <c r="A71" s="1313"/>
      <c r="B71" s="670" t="s">
        <v>386</v>
      </c>
      <c r="C71" s="697">
        <v>766</v>
      </c>
      <c r="D71" s="693">
        <v>2497</v>
      </c>
      <c r="E71" s="693">
        <v>3208</v>
      </c>
      <c r="F71" s="693">
        <v>2649</v>
      </c>
      <c r="G71" s="693">
        <v>4000</v>
      </c>
      <c r="H71" s="693">
        <v>9500</v>
      </c>
      <c r="I71" s="693">
        <v>3969</v>
      </c>
      <c r="J71" s="693">
        <v>127</v>
      </c>
      <c r="K71" s="693">
        <v>507</v>
      </c>
      <c r="L71" s="693">
        <v>21567</v>
      </c>
      <c r="M71" s="693">
        <v>8358</v>
      </c>
      <c r="N71" s="693">
        <v>2395</v>
      </c>
      <c r="O71" s="693">
        <v>1901</v>
      </c>
      <c r="P71" s="693">
        <v>1572</v>
      </c>
      <c r="Q71" s="693">
        <v>47</v>
      </c>
      <c r="R71" s="693">
        <v>197086</v>
      </c>
      <c r="S71" s="693">
        <v>260149</v>
      </c>
    </row>
    <row r="72" spans="1:19" ht="15.75" customHeight="1" x14ac:dyDescent="0.25">
      <c r="A72" s="1314"/>
      <c r="B72" s="675" t="s">
        <v>332</v>
      </c>
      <c r="C72" s="698">
        <v>2054</v>
      </c>
      <c r="D72" s="699">
        <v>927</v>
      </c>
      <c r="E72" s="693">
        <v>1579</v>
      </c>
      <c r="F72" s="693">
        <v>989</v>
      </c>
      <c r="G72" s="693">
        <v>2346</v>
      </c>
      <c r="H72" s="693">
        <v>63577</v>
      </c>
      <c r="I72" s="693">
        <v>10698</v>
      </c>
      <c r="J72" s="693">
        <v>2525</v>
      </c>
      <c r="K72" s="693">
        <v>0</v>
      </c>
      <c r="L72" s="693">
        <v>26428</v>
      </c>
      <c r="M72" s="693">
        <v>5086</v>
      </c>
      <c r="N72" s="693">
        <v>0</v>
      </c>
      <c r="O72" s="693">
        <v>1487</v>
      </c>
      <c r="P72" s="693">
        <v>0</v>
      </c>
      <c r="Q72" s="693">
        <v>0</v>
      </c>
      <c r="R72" s="693">
        <v>103687</v>
      </c>
      <c r="S72" s="693">
        <v>221383</v>
      </c>
    </row>
    <row r="73" spans="1:19" ht="15.75" customHeight="1" x14ac:dyDescent="0.25">
      <c r="A73" s="1312" t="s">
        <v>14</v>
      </c>
      <c r="B73" s="691" t="s">
        <v>385</v>
      </c>
      <c r="C73" s="692">
        <v>10658</v>
      </c>
      <c r="D73" s="692">
        <v>39778</v>
      </c>
      <c r="E73" s="692">
        <v>82484</v>
      </c>
      <c r="F73" s="692">
        <v>45443</v>
      </c>
      <c r="G73" s="692">
        <v>64876</v>
      </c>
      <c r="H73" s="692">
        <v>235348</v>
      </c>
      <c r="I73" s="692">
        <v>160068</v>
      </c>
      <c r="J73" s="692">
        <v>130186</v>
      </c>
      <c r="K73" s="692">
        <v>41496</v>
      </c>
      <c r="L73" s="692">
        <v>232075</v>
      </c>
      <c r="M73" s="692">
        <v>66878</v>
      </c>
      <c r="N73" s="692">
        <v>17714</v>
      </c>
      <c r="O73" s="692">
        <v>63034</v>
      </c>
      <c r="P73" s="692">
        <v>7208</v>
      </c>
      <c r="Q73" s="692">
        <v>21719</v>
      </c>
      <c r="R73" s="692">
        <v>1869807</v>
      </c>
      <c r="S73" s="692">
        <v>3088772</v>
      </c>
    </row>
    <row r="74" spans="1:19" ht="15.75" customHeight="1" x14ac:dyDescent="0.25">
      <c r="A74" s="1313"/>
      <c r="B74" s="670" t="s">
        <v>329</v>
      </c>
      <c r="C74" s="697">
        <v>6532</v>
      </c>
      <c r="D74" s="693">
        <v>32232</v>
      </c>
      <c r="E74" s="693">
        <v>63471</v>
      </c>
      <c r="F74" s="693">
        <v>39204</v>
      </c>
      <c r="G74" s="693">
        <v>51160</v>
      </c>
      <c r="H74" s="693">
        <v>141647</v>
      </c>
      <c r="I74" s="693">
        <v>138468</v>
      </c>
      <c r="J74" s="693">
        <v>108546</v>
      </c>
      <c r="K74" s="693">
        <v>35511</v>
      </c>
      <c r="L74" s="693">
        <v>166206</v>
      </c>
      <c r="M74" s="693">
        <v>41424</v>
      </c>
      <c r="N74" s="693">
        <v>13961</v>
      </c>
      <c r="O74" s="693">
        <v>46072</v>
      </c>
      <c r="P74" s="693">
        <v>5063</v>
      </c>
      <c r="Q74" s="693">
        <v>17989</v>
      </c>
      <c r="R74" s="693">
        <v>1046627</v>
      </c>
      <c r="S74" s="693">
        <v>1954113</v>
      </c>
    </row>
    <row r="75" spans="1:19" ht="15.75" customHeight="1" x14ac:dyDescent="0.25">
      <c r="A75" s="1313"/>
      <c r="B75" s="670" t="s">
        <v>330</v>
      </c>
      <c r="C75" s="697">
        <v>560</v>
      </c>
      <c r="D75" s="693">
        <v>2671</v>
      </c>
      <c r="E75" s="693">
        <v>11170</v>
      </c>
      <c r="F75" s="693">
        <v>2073</v>
      </c>
      <c r="G75" s="693">
        <v>6862</v>
      </c>
      <c r="H75" s="693">
        <v>11149</v>
      </c>
      <c r="I75" s="693">
        <v>5714</v>
      </c>
      <c r="J75" s="693">
        <v>18382</v>
      </c>
      <c r="K75" s="693">
        <v>5164</v>
      </c>
      <c r="L75" s="693">
        <v>18752</v>
      </c>
      <c r="M75" s="693">
        <v>9933</v>
      </c>
      <c r="N75" s="693">
        <v>2539</v>
      </c>
      <c r="O75" s="693">
        <v>13378</v>
      </c>
      <c r="P75" s="693">
        <v>669</v>
      </c>
      <c r="Q75" s="693">
        <v>3685</v>
      </c>
      <c r="R75" s="693">
        <v>512820</v>
      </c>
      <c r="S75" s="693">
        <v>625521</v>
      </c>
    </row>
    <row r="76" spans="1:19" ht="15.75" customHeight="1" x14ac:dyDescent="0.25">
      <c r="A76" s="1313"/>
      <c r="B76" s="670" t="s">
        <v>386</v>
      </c>
      <c r="C76" s="697">
        <v>776</v>
      </c>
      <c r="D76" s="693">
        <v>3901</v>
      </c>
      <c r="E76" s="693">
        <v>6212</v>
      </c>
      <c r="F76" s="693">
        <v>3000</v>
      </c>
      <c r="G76" s="693">
        <v>4364</v>
      </c>
      <c r="H76" s="693">
        <v>11600</v>
      </c>
      <c r="I76" s="693">
        <v>3343</v>
      </c>
      <c r="J76" s="693">
        <v>180</v>
      </c>
      <c r="K76" s="693">
        <v>821</v>
      </c>
      <c r="L76" s="693">
        <v>23078</v>
      </c>
      <c r="M76" s="693">
        <v>9388</v>
      </c>
      <c r="N76" s="693">
        <v>1135</v>
      </c>
      <c r="O76" s="693">
        <v>2231</v>
      </c>
      <c r="P76" s="693">
        <v>1476</v>
      </c>
      <c r="Q76" s="693">
        <v>45</v>
      </c>
      <c r="R76" s="693">
        <v>201354</v>
      </c>
      <c r="S76" s="693">
        <v>272904</v>
      </c>
    </row>
    <row r="77" spans="1:19" ht="15.75" customHeight="1" x14ac:dyDescent="0.25">
      <c r="A77" s="1314"/>
      <c r="B77" s="675" t="s">
        <v>332</v>
      </c>
      <c r="C77" s="698">
        <v>2790</v>
      </c>
      <c r="D77" s="699">
        <v>974</v>
      </c>
      <c r="E77" s="693">
        <v>1631</v>
      </c>
      <c r="F77" s="693">
        <v>1166</v>
      </c>
      <c r="G77" s="693">
        <v>2490</v>
      </c>
      <c r="H77" s="693">
        <v>70952</v>
      </c>
      <c r="I77" s="693">
        <v>12543</v>
      </c>
      <c r="J77" s="693">
        <v>3078</v>
      </c>
      <c r="K77" s="693">
        <v>0</v>
      </c>
      <c r="L77" s="693">
        <v>24039</v>
      </c>
      <c r="M77" s="693">
        <v>6133</v>
      </c>
      <c r="N77" s="693">
        <v>79</v>
      </c>
      <c r="O77" s="693">
        <v>1353</v>
      </c>
      <c r="P77" s="693">
        <v>0</v>
      </c>
      <c r="Q77" s="693">
        <v>0</v>
      </c>
      <c r="R77" s="693">
        <v>109006</v>
      </c>
      <c r="S77" s="693">
        <v>236234</v>
      </c>
    </row>
    <row r="78" spans="1:19" ht="15.75" customHeight="1" x14ac:dyDescent="0.25">
      <c r="A78" s="1312" t="s">
        <v>15</v>
      </c>
      <c r="B78" s="691" t="s">
        <v>385</v>
      </c>
      <c r="C78" s="692">
        <v>19281</v>
      </c>
      <c r="D78" s="692">
        <v>37911</v>
      </c>
      <c r="E78" s="692">
        <v>74257</v>
      </c>
      <c r="F78" s="692">
        <v>36255</v>
      </c>
      <c r="G78" s="692">
        <v>66500</v>
      </c>
      <c r="H78" s="692">
        <v>217442</v>
      </c>
      <c r="I78" s="692">
        <v>148375</v>
      </c>
      <c r="J78" s="692">
        <v>101045</v>
      </c>
      <c r="K78" s="692">
        <v>51141</v>
      </c>
      <c r="L78" s="692">
        <v>232838</v>
      </c>
      <c r="M78" s="692">
        <v>75544</v>
      </c>
      <c r="N78" s="692">
        <v>18595</v>
      </c>
      <c r="O78" s="692">
        <v>64737</v>
      </c>
      <c r="P78" s="692">
        <v>9107</v>
      </c>
      <c r="Q78" s="692">
        <v>20429</v>
      </c>
      <c r="R78" s="692">
        <v>1789936</v>
      </c>
      <c r="S78" s="692">
        <v>2963393</v>
      </c>
    </row>
    <row r="79" spans="1:19" ht="15.75" customHeight="1" x14ac:dyDescent="0.25">
      <c r="A79" s="1313"/>
      <c r="B79" s="670" t="s">
        <v>329</v>
      </c>
      <c r="C79" s="693">
        <v>15165</v>
      </c>
      <c r="D79" s="693">
        <v>31224</v>
      </c>
      <c r="E79" s="693">
        <v>59866</v>
      </c>
      <c r="F79" s="693">
        <v>29448</v>
      </c>
      <c r="G79" s="693">
        <v>52399</v>
      </c>
      <c r="H79" s="693">
        <v>128137</v>
      </c>
      <c r="I79" s="693">
        <v>122935</v>
      </c>
      <c r="J79" s="693">
        <v>81867</v>
      </c>
      <c r="K79" s="694">
        <v>45310</v>
      </c>
      <c r="L79" s="693">
        <v>165579</v>
      </c>
      <c r="M79" s="693">
        <v>43385</v>
      </c>
      <c r="N79" s="693">
        <v>16276</v>
      </c>
      <c r="O79" s="693">
        <v>50773</v>
      </c>
      <c r="P79" s="693">
        <v>6017</v>
      </c>
      <c r="Q79" s="694">
        <v>17470</v>
      </c>
      <c r="R79" s="693">
        <v>963006</v>
      </c>
      <c r="S79" s="693">
        <v>1828857</v>
      </c>
    </row>
    <row r="80" spans="1:19" ht="15.75" customHeight="1" x14ac:dyDescent="0.25">
      <c r="A80" s="1313"/>
      <c r="B80" s="670" t="s">
        <v>330</v>
      </c>
      <c r="C80" s="693">
        <v>552</v>
      </c>
      <c r="D80" s="693">
        <v>2409</v>
      </c>
      <c r="E80" s="693">
        <v>9087</v>
      </c>
      <c r="F80" s="693">
        <v>2321</v>
      </c>
      <c r="G80" s="693">
        <v>6001</v>
      </c>
      <c r="H80" s="693">
        <v>10672</v>
      </c>
      <c r="I80" s="693">
        <v>5911</v>
      </c>
      <c r="J80" s="693">
        <v>15757</v>
      </c>
      <c r="K80" s="694">
        <v>5170</v>
      </c>
      <c r="L80" s="693">
        <v>17663</v>
      </c>
      <c r="M80" s="693">
        <v>12035</v>
      </c>
      <c r="N80" s="693">
        <v>1907</v>
      </c>
      <c r="O80" s="693">
        <v>11144</v>
      </c>
      <c r="P80" s="693">
        <v>908</v>
      </c>
      <c r="Q80" s="694">
        <v>2780</v>
      </c>
      <c r="R80" s="693">
        <v>488401</v>
      </c>
      <c r="S80" s="693">
        <v>592718</v>
      </c>
    </row>
    <row r="81" spans="1:19" ht="15.75" customHeight="1" x14ac:dyDescent="0.25">
      <c r="A81" s="1313"/>
      <c r="B81" s="670" t="s">
        <v>386</v>
      </c>
      <c r="C81" s="693">
        <v>1107</v>
      </c>
      <c r="D81" s="693">
        <v>3229</v>
      </c>
      <c r="E81" s="693">
        <v>3455</v>
      </c>
      <c r="F81" s="693">
        <v>3342</v>
      </c>
      <c r="G81" s="693">
        <v>5424</v>
      </c>
      <c r="H81" s="693">
        <v>11128</v>
      </c>
      <c r="I81" s="693">
        <v>5456</v>
      </c>
      <c r="J81" s="693">
        <v>191</v>
      </c>
      <c r="K81" s="694">
        <v>661</v>
      </c>
      <c r="L81" s="693">
        <v>26470</v>
      </c>
      <c r="M81" s="693">
        <v>13455</v>
      </c>
      <c r="N81" s="693">
        <v>306</v>
      </c>
      <c r="O81" s="693">
        <v>1349</v>
      </c>
      <c r="P81" s="693">
        <v>2182</v>
      </c>
      <c r="Q81" s="694">
        <v>179</v>
      </c>
      <c r="R81" s="693">
        <v>223564</v>
      </c>
      <c r="S81" s="693">
        <v>301498</v>
      </c>
    </row>
    <row r="82" spans="1:19" ht="15.75" customHeight="1" x14ac:dyDescent="0.25">
      <c r="A82" s="1314"/>
      <c r="B82" s="675" t="s">
        <v>332</v>
      </c>
      <c r="C82" s="700">
        <v>2457</v>
      </c>
      <c r="D82" s="700">
        <v>1049</v>
      </c>
      <c r="E82" s="700">
        <v>1849</v>
      </c>
      <c r="F82" s="700">
        <v>1144</v>
      </c>
      <c r="G82" s="700">
        <v>2676</v>
      </c>
      <c r="H82" s="700">
        <v>67505</v>
      </c>
      <c r="I82" s="700">
        <v>14073</v>
      </c>
      <c r="J82" s="700">
        <v>3230</v>
      </c>
      <c r="K82" s="701">
        <v>0</v>
      </c>
      <c r="L82" s="700">
        <v>23126</v>
      </c>
      <c r="M82" s="700">
        <v>6669</v>
      </c>
      <c r="N82" s="700">
        <v>106</v>
      </c>
      <c r="O82" s="700">
        <v>1471</v>
      </c>
      <c r="P82" s="700">
        <v>0</v>
      </c>
      <c r="Q82" s="701">
        <v>0</v>
      </c>
      <c r="R82" s="700">
        <v>114965</v>
      </c>
      <c r="S82" s="693">
        <v>240320</v>
      </c>
    </row>
    <row r="83" spans="1:19" ht="15.75" customHeight="1" x14ac:dyDescent="0.25">
      <c r="A83" s="1312" t="s">
        <v>16</v>
      </c>
      <c r="B83" s="691" t="s">
        <v>385</v>
      </c>
      <c r="C83" s="692">
        <v>10237</v>
      </c>
      <c r="D83" s="692">
        <v>48211</v>
      </c>
      <c r="E83" s="692">
        <v>89266</v>
      </c>
      <c r="F83" s="692">
        <v>36009</v>
      </c>
      <c r="G83" s="692">
        <v>67079</v>
      </c>
      <c r="H83" s="692">
        <v>222730</v>
      </c>
      <c r="I83" s="692">
        <v>157347</v>
      </c>
      <c r="J83" s="692">
        <v>113347</v>
      </c>
      <c r="K83" s="692">
        <v>44372</v>
      </c>
      <c r="L83" s="692">
        <v>223274</v>
      </c>
      <c r="M83" s="692">
        <v>75444</v>
      </c>
      <c r="N83" s="692">
        <v>17665</v>
      </c>
      <c r="O83" s="692">
        <v>73957</v>
      </c>
      <c r="P83" s="692">
        <v>8076</v>
      </c>
      <c r="Q83" s="692">
        <v>16937</v>
      </c>
      <c r="R83" s="692">
        <v>2025162</v>
      </c>
      <c r="S83" s="692">
        <v>3229113</v>
      </c>
    </row>
    <row r="84" spans="1:19" ht="15.75" customHeight="1" x14ac:dyDescent="0.25">
      <c r="A84" s="1313"/>
      <c r="B84" s="670" t="s">
        <v>329</v>
      </c>
      <c r="C84" s="693">
        <v>6782</v>
      </c>
      <c r="D84" s="693">
        <v>42219</v>
      </c>
      <c r="E84" s="693">
        <v>72755</v>
      </c>
      <c r="F84" s="693">
        <v>28581</v>
      </c>
      <c r="G84" s="693">
        <v>51027</v>
      </c>
      <c r="H84" s="693">
        <v>135857</v>
      </c>
      <c r="I84" s="693">
        <v>135833</v>
      </c>
      <c r="J84" s="693">
        <v>92636</v>
      </c>
      <c r="K84" s="693">
        <v>39382</v>
      </c>
      <c r="L84" s="693">
        <v>160517</v>
      </c>
      <c r="M84" s="693">
        <v>45912</v>
      </c>
      <c r="N84" s="693">
        <v>14627</v>
      </c>
      <c r="O84" s="693">
        <v>55162</v>
      </c>
      <c r="P84" s="693">
        <v>5502</v>
      </c>
      <c r="Q84" s="693">
        <v>14090</v>
      </c>
      <c r="R84" s="693">
        <v>1121275</v>
      </c>
      <c r="S84" s="693">
        <v>2022157</v>
      </c>
    </row>
    <row r="85" spans="1:19" ht="15.75" customHeight="1" x14ac:dyDescent="0.25">
      <c r="A85" s="1313"/>
      <c r="B85" s="670" t="s">
        <v>330</v>
      </c>
      <c r="C85" s="693">
        <v>564</v>
      </c>
      <c r="D85" s="693">
        <v>2364</v>
      </c>
      <c r="E85" s="693">
        <v>11487</v>
      </c>
      <c r="F85" s="693">
        <v>2587</v>
      </c>
      <c r="G85" s="693">
        <v>7431</v>
      </c>
      <c r="H85" s="693">
        <v>9527</v>
      </c>
      <c r="I85" s="693">
        <v>5821</v>
      </c>
      <c r="J85" s="693">
        <v>16881</v>
      </c>
      <c r="K85" s="693">
        <v>4375</v>
      </c>
      <c r="L85" s="693">
        <v>17211</v>
      </c>
      <c r="M85" s="693">
        <v>12962</v>
      </c>
      <c r="N85" s="693">
        <v>2128</v>
      </c>
      <c r="O85" s="693">
        <v>14753</v>
      </c>
      <c r="P85" s="693">
        <v>589</v>
      </c>
      <c r="Q85" s="693">
        <v>2842</v>
      </c>
      <c r="R85" s="693">
        <v>558648</v>
      </c>
      <c r="S85" s="693">
        <v>670170</v>
      </c>
    </row>
    <row r="86" spans="1:19" ht="15.75" customHeight="1" x14ac:dyDescent="0.25">
      <c r="A86" s="1313"/>
      <c r="B86" s="670" t="s">
        <v>386</v>
      </c>
      <c r="C86" s="693">
        <v>939</v>
      </c>
      <c r="D86" s="693">
        <v>2512</v>
      </c>
      <c r="E86" s="693">
        <v>2965</v>
      </c>
      <c r="F86" s="693">
        <v>3179</v>
      </c>
      <c r="G86" s="693">
        <v>6141</v>
      </c>
      <c r="H86" s="693">
        <v>11134</v>
      </c>
      <c r="I86" s="693">
        <v>3872</v>
      </c>
      <c r="J86" s="693">
        <v>379</v>
      </c>
      <c r="K86" s="693">
        <v>615</v>
      </c>
      <c r="L86" s="693">
        <v>24697</v>
      </c>
      <c r="M86" s="693">
        <v>10752</v>
      </c>
      <c r="N86" s="693">
        <v>897</v>
      </c>
      <c r="O86" s="693">
        <v>2889</v>
      </c>
      <c r="P86" s="693">
        <v>1985</v>
      </c>
      <c r="Q86" s="693">
        <v>5</v>
      </c>
      <c r="R86" s="693">
        <v>234972</v>
      </c>
      <c r="S86" s="693">
        <v>307933</v>
      </c>
    </row>
    <row r="87" spans="1:19" ht="15.75" customHeight="1" x14ac:dyDescent="0.25">
      <c r="A87" s="1314"/>
      <c r="B87" s="675" t="s">
        <v>332</v>
      </c>
      <c r="C87" s="700">
        <v>1952</v>
      </c>
      <c r="D87" s="700">
        <v>1116</v>
      </c>
      <c r="E87" s="700">
        <v>2059</v>
      </c>
      <c r="F87" s="700">
        <v>1662</v>
      </c>
      <c r="G87" s="700">
        <v>2480</v>
      </c>
      <c r="H87" s="700">
        <v>66212</v>
      </c>
      <c r="I87" s="700">
        <v>11821</v>
      </c>
      <c r="J87" s="700">
        <v>3451</v>
      </c>
      <c r="K87" s="700">
        <v>0</v>
      </c>
      <c r="L87" s="700">
        <v>20849</v>
      </c>
      <c r="M87" s="700">
        <v>5818</v>
      </c>
      <c r="N87" s="700">
        <v>13</v>
      </c>
      <c r="O87" s="700">
        <v>1153</v>
      </c>
      <c r="P87" s="700">
        <v>0</v>
      </c>
      <c r="Q87" s="700">
        <v>0</v>
      </c>
      <c r="R87" s="700">
        <v>110267</v>
      </c>
      <c r="S87" s="700">
        <v>228853</v>
      </c>
    </row>
    <row r="88" spans="1:19" ht="15.75" customHeight="1" x14ac:dyDescent="0.25">
      <c r="A88" s="573" t="s">
        <v>391</v>
      </c>
      <c r="C88" s="702"/>
      <c r="D88" s="702"/>
      <c r="E88" s="702"/>
      <c r="F88" s="702"/>
      <c r="G88" s="702"/>
      <c r="H88" s="702"/>
      <c r="I88" s="702"/>
      <c r="J88" s="702"/>
      <c r="K88" s="702"/>
      <c r="L88" s="702"/>
      <c r="M88" s="702"/>
      <c r="N88" s="702"/>
      <c r="O88" s="702"/>
      <c r="P88" s="702"/>
      <c r="Q88" s="702"/>
      <c r="R88" s="702"/>
      <c r="S88" s="702"/>
    </row>
    <row r="89" spans="1:19" ht="15.75" customHeight="1" x14ac:dyDescent="0.25">
      <c r="C89" s="703"/>
    </row>
    <row r="90" spans="1:19" ht="15.75" customHeight="1" x14ac:dyDescent="0.25">
      <c r="A90" s="704"/>
    </row>
    <row r="91" spans="1:19" ht="15.75" customHeight="1" x14ac:dyDescent="0.25"/>
    <row r="92" spans="1:19" ht="15.75" customHeight="1" x14ac:dyDescent="0.25"/>
    <row r="93" spans="1:19" ht="15.75" customHeight="1" x14ac:dyDescent="0.25"/>
    <row r="94" spans="1:19" ht="15.75" customHeight="1" x14ac:dyDescent="0.25"/>
    <row r="95" spans="1:19" ht="15.75" customHeight="1" x14ac:dyDescent="0.25"/>
    <row r="96" spans="1:19"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sheetData>
  <mergeCells count="19">
    <mergeCell ref="A48:A52"/>
    <mergeCell ref="A1:N1"/>
    <mergeCell ref="A2:N2"/>
    <mergeCell ref="A13:N13"/>
    <mergeCell ref="A14:N14"/>
    <mergeCell ref="A24:S24"/>
    <mergeCell ref="A25:S25"/>
    <mergeCell ref="A26:S26"/>
    <mergeCell ref="A28:A32"/>
    <mergeCell ref="A33:A37"/>
    <mergeCell ref="A38:A42"/>
    <mergeCell ref="A43:A47"/>
    <mergeCell ref="A83:A87"/>
    <mergeCell ref="A53:A57"/>
    <mergeCell ref="A58:A62"/>
    <mergeCell ref="A63:A67"/>
    <mergeCell ref="A68:A72"/>
    <mergeCell ref="A73:A77"/>
    <mergeCell ref="A78:A82"/>
  </mergeCells>
  <hyperlinks>
    <hyperlink ref="O2" location="Índice!A72" display="Volver" xr:uid="{00000000-0004-0000-2800-000000000000}"/>
    <hyperlink ref="O14" location="Índice!A72" display="Volver" xr:uid="{00000000-0004-0000-2800-000001000000}"/>
    <hyperlink ref="U27" location="Índice!A72" display="Volver" xr:uid="{00000000-0004-0000-2800-000002000000}"/>
  </hyperlinks>
  <pageMargins left="0.23622047244094491" right="0.23622047244094491" top="0" bottom="0.74803149606299213" header="0.31496062992125984" footer="0.31496062992125984"/>
  <pageSetup paperSize="14" scale="51" fitToHeight="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4" tint="0.79998168889431442"/>
    <outlinePr summaryBelow="0" summaryRight="0"/>
  </sheetPr>
  <dimension ref="A1:S994"/>
  <sheetViews>
    <sheetView showGridLines="0" zoomScale="90" zoomScaleNormal="90" workbookViewId="0"/>
  </sheetViews>
  <sheetFormatPr baseColWidth="10" defaultColWidth="14.42578125" defaultRowHeight="15" customHeight="1" x14ac:dyDescent="0.25"/>
  <cols>
    <col min="1" max="1" width="28.140625" style="573" customWidth="1"/>
    <col min="2" max="2" width="17.85546875" style="573" customWidth="1"/>
    <col min="3" max="3" width="14.5703125" style="573" customWidth="1"/>
    <col min="4" max="4" width="15.42578125" style="573" customWidth="1"/>
    <col min="5" max="5" width="15.7109375" style="573" customWidth="1"/>
    <col min="6" max="6" width="17.28515625" style="573" customWidth="1"/>
    <col min="7" max="7" width="14.85546875" style="573" customWidth="1"/>
    <col min="8" max="8" width="13.140625" style="573" customWidth="1"/>
    <col min="9" max="9" width="12.85546875" style="573" customWidth="1"/>
    <col min="10" max="10" width="12.42578125" style="573" customWidth="1"/>
    <col min="11" max="11" width="12.7109375" style="573" customWidth="1"/>
    <col min="12" max="12" width="14.5703125" style="573" customWidth="1"/>
    <col min="13" max="13" width="15" style="573" customWidth="1"/>
    <col min="14" max="14" width="13.5703125" style="573" customWidth="1"/>
    <col min="15" max="15" width="14.85546875" style="573" customWidth="1"/>
    <col min="16" max="16" width="15.7109375" style="573" customWidth="1"/>
    <col min="17" max="17" width="15" style="573" customWidth="1"/>
    <col min="18" max="18" width="22.5703125" style="573" customWidth="1"/>
    <col min="19" max="19" width="9.140625" style="573" customWidth="1"/>
    <col min="20" max="26" width="10.7109375" style="573" customWidth="1"/>
    <col min="27" max="16384" width="14.42578125" style="573"/>
  </cols>
  <sheetData>
    <row r="1" spans="1:19" x14ac:dyDescent="0.25">
      <c r="A1" s="705"/>
      <c r="B1" s="705"/>
      <c r="C1" s="705"/>
      <c r="D1" s="705"/>
      <c r="E1" s="705"/>
      <c r="F1" s="705"/>
      <c r="G1" s="705"/>
      <c r="H1" s="705"/>
      <c r="I1" s="705"/>
      <c r="J1" s="705"/>
      <c r="K1" s="705"/>
      <c r="L1" s="705"/>
      <c r="M1" s="705"/>
      <c r="N1" s="705"/>
      <c r="O1" s="598"/>
      <c r="Q1" s="706"/>
      <c r="R1" s="706"/>
      <c r="S1" s="706"/>
    </row>
    <row r="2" spans="1:19" ht="15.75" x14ac:dyDescent="0.25">
      <c r="A2" s="1315" t="s">
        <v>297</v>
      </c>
      <c r="B2" s="1304"/>
      <c r="C2" s="1304"/>
      <c r="D2" s="1304"/>
      <c r="E2" s="1304"/>
      <c r="F2" s="1304"/>
      <c r="G2" s="1304"/>
      <c r="H2" s="1304"/>
      <c r="I2" s="1304"/>
      <c r="J2" s="1304"/>
      <c r="K2" s="1304"/>
      <c r="L2" s="1304"/>
      <c r="M2" s="1304"/>
      <c r="N2" s="1304"/>
      <c r="O2" s="706"/>
      <c r="Q2" s="706"/>
      <c r="R2" s="706"/>
      <c r="S2" s="706"/>
    </row>
    <row r="3" spans="1:19" ht="15.75" x14ac:dyDescent="0.25">
      <c r="A3" s="1315" t="s">
        <v>2</v>
      </c>
      <c r="B3" s="1304"/>
      <c r="C3" s="1304"/>
      <c r="D3" s="1304"/>
      <c r="E3" s="1304"/>
      <c r="F3" s="1304"/>
      <c r="G3" s="1304"/>
      <c r="H3" s="1304"/>
      <c r="I3" s="1304"/>
      <c r="J3" s="1304"/>
      <c r="K3" s="1304"/>
      <c r="L3" s="1304"/>
      <c r="M3" s="1304"/>
      <c r="N3" s="1304"/>
      <c r="O3" s="1192" t="s">
        <v>1070</v>
      </c>
      <c r="Q3" s="706"/>
      <c r="R3" s="706"/>
      <c r="S3" s="706"/>
    </row>
    <row r="4" spans="1:19" ht="15.75" x14ac:dyDescent="0.25">
      <c r="A4" s="1318" t="s">
        <v>392</v>
      </c>
      <c r="B4" s="1304"/>
      <c r="C4" s="1304"/>
      <c r="D4" s="1304"/>
      <c r="E4" s="1304"/>
      <c r="F4" s="1304"/>
      <c r="G4" s="1304"/>
      <c r="H4" s="1304"/>
      <c r="I4" s="1304"/>
      <c r="J4" s="1304"/>
      <c r="K4" s="1304"/>
      <c r="L4" s="1304"/>
      <c r="M4" s="1304"/>
      <c r="N4" s="1304"/>
      <c r="O4" s="706"/>
      <c r="Q4" s="706"/>
      <c r="R4" s="706"/>
      <c r="S4" s="706"/>
    </row>
    <row r="5" spans="1:19" ht="15.75" x14ac:dyDescent="0.25">
      <c r="A5" s="667" t="s">
        <v>328</v>
      </c>
      <c r="B5" s="667" t="s">
        <v>5</v>
      </c>
      <c r="C5" s="667" t="s">
        <v>6</v>
      </c>
      <c r="D5" s="667" t="s">
        <v>7</v>
      </c>
      <c r="E5" s="667" t="s">
        <v>8</v>
      </c>
      <c r="F5" s="667" t="s">
        <v>9</v>
      </c>
      <c r="G5" s="667" t="s">
        <v>10</v>
      </c>
      <c r="H5" s="667" t="s">
        <v>11</v>
      </c>
      <c r="I5" s="667" t="s">
        <v>12</v>
      </c>
      <c r="J5" s="667" t="s">
        <v>13</v>
      </c>
      <c r="K5" s="667" t="s">
        <v>14</v>
      </c>
      <c r="L5" s="667" t="s">
        <v>15</v>
      </c>
      <c r="M5" s="667" t="s">
        <v>16</v>
      </c>
      <c r="N5" s="667" t="s">
        <v>17</v>
      </c>
      <c r="O5" s="706"/>
      <c r="Q5" s="706"/>
      <c r="R5" s="706"/>
      <c r="S5" s="706"/>
    </row>
    <row r="6" spans="1:19" ht="15.75" x14ac:dyDescent="0.25">
      <c r="A6" s="668" t="s">
        <v>385</v>
      </c>
      <c r="B6" s="669">
        <v>51389501.614</v>
      </c>
      <c r="C6" s="669">
        <v>51253764.177000009</v>
      </c>
      <c r="D6" s="669">
        <v>54551727.781000003</v>
      </c>
      <c r="E6" s="669">
        <v>58218573.692000009</v>
      </c>
      <c r="F6" s="669">
        <v>57053230.664999999</v>
      </c>
      <c r="G6" s="669">
        <f>+G7+G8+G9+G10</f>
        <v>65950959.744000003</v>
      </c>
      <c r="H6" s="669">
        <f>+H7+H8+H9+H10</f>
        <v>75394230.011000007</v>
      </c>
      <c r="I6" s="669">
        <f>+I7+I8+I9+I10</f>
        <v>69713144.303000003</v>
      </c>
      <c r="J6" s="669">
        <f>+J7+J8+J9+J10</f>
        <v>59491774.615000002</v>
      </c>
      <c r="K6" s="669">
        <f t="shared" ref="K6:M6" si="0">+K7+K8+K9+K10</f>
        <v>68491695.527999997</v>
      </c>
      <c r="L6" s="669">
        <f t="shared" si="0"/>
        <v>64663471.858999997</v>
      </c>
      <c r="M6" s="669">
        <f t="shared" si="0"/>
        <v>70811061.091999993</v>
      </c>
      <c r="N6" s="707">
        <f>SUM(B6:M6)</f>
        <v>746983135.08099997</v>
      </c>
      <c r="O6" s="706"/>
      <c r="Q6" s="706"/>
      <c r="R6" s="706"/>
      <c r="S6" s="706"/>
    </row>
    <row r="7" spans="1:19" x14ac:dyDescent="0.25">
      <c r="A7" s="670" t="s">
        <v>329</v>
      </c>
      <c r="B7" s="708">
        <v>32772900.368000001</v>
      </c>
      <c r="C7" s="670">
        <v>33344788.828000002</v>
      </c>
      <c r="D7" s="670">
        <v>35409899.449000001</v>
      </c>
      <c r="E7" s="670">
        <v>37929394.819000006</v>
      </c>
      <c r="F7" s="670">
        <v>36665758.528999999</v>
      </c>
      <c r="G7" s="670">
        <v>44279460.048</v>
      </c>
      <c r="H7" s="670">
        <v>48933676.653999999</v>
      </c>
      <c r="I7" s="670">
        <v>44535982.286000006</v>
      </c>
      <c r="J7" s="670">
        <f>38347598068/1000</f>
        <v>38347598.068000004</v>
      </c>
      <c r="K7" s="672">
        <v>45768391.649999999</v>
      </c>
      <c r="L7" s="672">
        <v>41914789.380999997</v>
      </c>
      <c r="M7" s="673">
        <v>46518987.398999996</v>
      </c>
      <c r="N7" s="709">
        <f>SUM(B7:M7)</f>
        <v>486421627.47900003</v>
      </c>
      <c r="O7" s="706"/>
      <c r="Q7" s="706"/>
      <c r="R7" s="706"/>
      <c r="S7" s="706"/>
    </row>
    <row r="8" spans="1:19" x14ac:dyDescent="0.25">
      <c r="A8" s="670" t="s">
        <v>330</v>
      </c>
      <c r="B8" s="670">
        <v>9553378.4839999992</v>
      </c>
      <c r="C8" s="670">
        <v>9214315.4570000004</v>
      </c>
      <c r="D8" s="670">
        <v>10019274.193</v>
      </c>
      <c r="E8" s="670">
        <v>10718100.171</v>
      </c>
      <c r="F8" s="670">
        <v>10940500.387999998</v>
      </c>
      <c r="G8" s="670">
        <v>11223000.945999999</v>
      </c>
      <c r="H8" s="670">
        <v>13508694.745999999</v>
      </c>
      <c r="I8" s="670">
        <v>13392816.682</v>
      </c>
      <c r="J8" s="670">
        <f>11585846394/1000</f>
        <v>11585846.393999999</v>
      </c>
      <c r="K8" s="672">
        <v>12408282.513999999</v>
      </c>
      <c r="L8" s="672">
        <v>11817747.768999999</v>
      </c>
      <c r="M8" s="673">
        <v>13383894.602</v>
      </c>
      <c r="N8" s="710">
        <f>SUM(B8:M8)</f>
        <v>137765852.34599999</v>
      </c>
      <c r="O8" s="706"/>
      <c r="Q8" s="706"/>
      <c r="R8" s="706"/>
      <c r="S8" s="706"/>
    </row>
    <row r="9" spans="1:19" x14ac:dyDescent="0.25">
      <c r="A9" s="670" t="s">
        <v>386</v>
      </c>
      <c r="B9" s="670">
        <v>5388163.7620000001</v>
      </c>
      <c r="C9" s="670">
        <v>5214917.8169999998</v>
      </c>
      <c r="D9" s="670">
        <v>5461254.7939999998</v>
      </c>
      <c r="E9" s="670">
        <v>5723173.2170000002</v>
      </c>
      <c r="F9" s="670">
        <v>5374067.8760000002</v>
      </c>
      <c r="G9" s="670">
        <v>6041429.9010000005</v>
      </c>
      <c r="H9" s="670">
        <v>7650557.1220000004</v>
      </c>
      <c r="I9" s="670">
        <v>6880999.5289999992</v>
      </c>
      <c r="J9" s="670">
        <f>5305476371/1000</f>
        <v>5305476.3710000003</v>
      </c>
      <c r="K9" s="672">
        <v>5690250.3800000008</v>
      </c>
      <c r="L9" s="672">
        <v>6297045.6189999999</v>
      </c>
      <c r="M9" s="673">
        <v>6480454.9800000004</v>
      </c>
      <c r="N9" s="710">
        <f>SUM(B9:M9)</f>
        <v>71507791.368000001</v>
      </c>
      <c r="O9" s="706"/>
      <c r="Q9" s="706"/>
      <c r="R9" s="706"/>
      <c r="S9" s="706"/>
    </row>
    <row r="10" spans="1:19" x14ac:dyDescent="0.25">
      <c r="A10" s="675" t="s">
        <v>332</v>
      </c>
      <c r="B10" s="675">
        <v>3675059</v>
      </c>
      <c r="C10" s="675">
        <v>3479742.0750000002</v>
      </c>
      <c r="D10" s="675">
        <v>3661299.3450000002</v>
      </c>
      <c r="E10" s="675">
        <v>3847905.4850000003</v>
      </c>
      <c r="F10" s="675">
        <v>4072903.872</v>
      </c>
      <c r="G10" s="675">
        <v>4407068.8489999995</v>
      </c>
      <c r="H10" s="675">
        <v>5301301.4890000001</v>
      </c>
      <c r="I10" s="675">
        <v>4903345.8059999999</v>
      </c>
      <c r="J10" s="675">
        <f>4252853782/1000</f>
        <v>4252853.7819999997</v>
      </c>
      <c r="K10" s="677">
        <v>4624770.9840000002</v>
      </c>
      <c r="L10" s="677">
        <v>4633889.09</v>
      </c>
      <c r="M10" s="678">
        <v>4427724.1109999996</v>
      </c>
      <c r="N10" s="711">
        <f>SUM(B10:M10)</f>
        <v>51287863.887999997</v>
      </c>
      <c r="O10" s="706"/>
      <c r="Q10" s="706"/>
      <c r="R10" s="706"/>
      <c r="S10" s="706"/>
    </row>
    <row r="11" spans="1:19" ht="15.75" x14ac:dyDescent="0.25">
      <c r="A11" s="680" t="s">
        <v>389</v>
      </c>
      <c r="B11" s="681"/>
      <c r="C11" s="681"/>
      <c r="D11" s="681"/>
      <c r="E11" s="598"/>
      <c r="F11" s="598"/>
      <c r="G11" s="598"/>
      <c r="H11" s="598"/>
      <c r="I11" s="598"/>
      <c r="J11" s="598"/>
      <c r="K11" s="598"/>
      <c r="L11" s="598"/>
      <c r="M11" s="598"/>
      <c r="N11" s="598"/>
      <c r="O11" s="706"/>
      <c r="Q11" s="706"/>
      <c r="R11" s="706"/>
      <c r="S11" s="706"/>
    </row>
    <row r="12" spans="1:19" x14ac:dyDescent="0.25">
      <c r="A12" s="680" t="s">
        <v>393</v>
      </c>
      <c r="B12" s="598"/>
      <c r="C12" s="598"/>
      <c r="D12" s="598"/>
      <c r="E12" s="598"/>
      <c r="F12" s="598"/>
      <c r="G12" s="598"/>
      <c r="H12" s="598"/>
      <c r="I12" s="683"/>
      <c r="J12" s="598"/>
      <c r="K12" s="598"/>
      <c r="L12" s="598"/>
      <c r="M12" s="598"/>
      <c r="N12" s="598"/>
      <c r="O12" s="706"/>
      <c r="Q12" s="712"/>
      <c r="R12" s="706"/>
      <c r="S12" s="706"/>
    </row>
    <row r="13" spans="1:19" x14ac:dyDescent="0.25">
      <c r="D13" s="706"/>
      <c r="E13" s="706"/>
      <c r="F13" s="706"/>
      <c r="G13" s="706"/>
      <c r="H13" s="706"/>
      <c r="I13" s="706"/>
      <c r="J13" s="706"/>
      <c r="K13" s="706"/>
      <c r="L13" s="706"/>
      <c r="M13" s="706"/>
      <c r="N13" s="706"/>
      <c r="O13" s="706"/>
      <c r="P13" s="706"/>
      <c r="Q13" s="706"/>
      <c r="R13" s="706"/>
      <c r="S13" s="706"/>
    </row>
    <row r="14" spans="1:19" ht="15.75" x14ac:dyDescent="0.25">
      <c r="A14" s="1315" t="s">
        <v>298</v>
      </c>
      <c r="B14" s="1304"/>
      <c r="C14" s="1304"/>
      <c r="D14" s="1304"/>
      <c r="E14" s="1304"/>
      <c r="F14" s="1304"/>
      <c r="G14" s="1304"/>
      <c r="H14" s="1304"/>
      <c r="I14" s="1304"/>
      <c r="J14" s="1304"/>
      <c r="K14" s="1304"/>
      <c r="L14" s="1304"/>
      <c r="M14" s="1304"/>
      <c r="N14" s="1304"/>
      <c r="O14" s="1192" t="s">
        <v>1070</v>
      </c>
      <c r="P14" s="706"/>
      <c r="Q14" s="706"/>
      <c r="R14" s="706"/>
      <c r="S14" s="706"/>
    </row>
    <row r="15" spans="1:19" ht="15.75" x14ac:dyDescent="0.25">
      <c r="A15" s="1315" t="s">
        <v>2</v>
      </c>
      <c r="B15" s="1304"/>
      <c r="C15" s="1304"/>
      <c r="D15" s="1304"/>
      <c r="E15" s="1304"/>
      <c r="F15" s="1304"/>
      <c r="G15" s="1304"/>
      <c r="H15" s="1304"/>
      <c r="I15" s="1304"/>
      <c r="J15" s="1304"/>
      <c r="K15" s="1304"/>
      <c r="L15" s="1304"/>
      <c r="M15" s="1304"/>
      <c r="N15" s="1304"/>
      <c r="O15" s="713"/>
      <c r="P15" s="712"/>
      <c r="Q15" s="706"/>
      <c r="R15" s="706"/>
      <c r="S15" s="706"/>
    </row>
    <row r="16" spans="1:19" ht="15.75" x14ac:dyDescent="0.25">
      <c r="A16" s="1319" t="s">
        <v>392</v>
      </c>
      <c r="B16" s="1320"/>
      <c r="C16" s="1320"/>
      <c r="D16" s="1320"/>
      <c r="E16" s="1320"/>
      <c r="F16" s="1320"/>
      <c r="G16" s="1320"/>
      <c r="H16" s="1320"/>
      <c r="I16" s="1320"/>
      <c r="J16" s="1320"/>
      <c r="K16" s="1320"/>
      <c r="L16" s="1320"/>
      <c r="M16" s="1320"/>
      <c r="N16" s="1320"/>
      <c r="O16" s="714"/>
      <c r="P16" s="706"/>
      <c r="Q16" s="706"/>
      <c r="R16" s="706"/>
      <c r="S16" s="706"/>
    </row>
    <row r="17" spans="1:19" ht="15.75" x14ac:dyDescent="0.25">
      <c r="A17" s="667" t="s">
        <v>328</v>
      </c>
      <c r="B17" s="667" t="s">
        <v>5</v>
      </c>
      <c r="C17" s="667" t="s">
        <v>6</v>
      </c>
      <c r="D17" s="667" t="s">
        <v>7</v>
      </c>
      <c r="E17" s="667" t="s">
        <v>8</v>
      </c>
      <c r="F17" s="667" t="s">
        <v>9</v>
      </c>
      <c r="G17" s="667" t="s">
        <v>10</v>
      </c>
      <c r="H17" s="667" t="s">
        <v>11</v>
      </c>
      <c r="I17" s="667" t="s">
        <v>12</v>
      </c>
      <c r="J17" s="667" t="s">
        <v>13</v>
      </c>
      <c r="K17" s="667" t="s">
        <v>14</v>
      </c>
      <c r="L17" s="667" t="s">
        <v>15</v>
      </c>
      <c r="M17" s="667" t="s">
        <v>16</v>
      </c>
      <c r="N17" s="667" t="s">
        <v>17</v>
      </c>
      <c r="O17" s="706"/>
      <c r="P17" s="706"/>
      <c r="Q17" s="706"/>
      <c r="R17" s="706"/>
      <c r="S17" s="706"/>
    </row>
    <row r="18" spans="1:19" ht="15.75" x14ac:dyDescent="0.25">
      <c r="A18" s="668" t="s">
        <v>385</v>
      </c>
      <c r="B18" s="669">
        <v>41616012.632000007</v>
      </c>
      <c r="C18" s="669">
        <v>41372233.104000002</v>
      </c>
      <c r="D18" s="669">
        <v>44225031.414999999</v>
      </c>
      <c r="E18" s="669">
        <v>47243639.886999995</v>
      </c>
      <c r="F18" s="669">
        <v>45943229.604000002</v>
      </c>
      <c r="G18" s="669">
        <f>+G19+G20+G21+G22</f>
        <v>52996321.529999994</v>
      </c>
      <c r="H18" s="669">
        <f>+H19+H20+H21+H22</f>
        <v>61443867.729000002</v>
      </c>
      <c r="I18" s="669">
        <f>+I19+I20+I21+I22</f>
        <v>56715002.472000003</v>
      </c>
      <c r="J18" s="669">
        <f>+J19+J20+J21+J22</f>
        <v>48559446.692000002</v>
      </c>
      <c r="K18" s="669">
        <f t="shared" ref="K18:M18" si="1">+K19+K20+K21+K22</f>
        <v>55741692.851999998</v>
      </c>
      <c r="L18" s="669">
        <f t="shared" si="1"/>
        <v>52900001.598999999</v>
      </c>
      <c r="M18" s="669">
        <f t="shared" si="1"/>
        <v>57898031.292999998</v>
      </c>
      <c r="N18" s="707">
        <f>SUM(B18:M18)</f>
        <v>606654510.80900002</v>
      </c>
      <c r="O18" s="706"/>
      <c r="P18" s="712"/>
      <c r="Q18" s="715"/>
      <c r="R18" s="706"/>
      <c r="S18" s="706"/>
    </row>
    <row r="19" spans="1:19" x14ac:dyDescent="0.25">
      <c r="A19" s="670" t="s">
        <v>329</v>
      </c>
      <c r="B19" s="708">
        <v>26657087.545000002</v>
      </c>
      <c r="C19" s="708">
        <v>27066844.274999999</v>
      </c>
      <c r="D19" s="708">
        <v>28806652.982999999</v>
      </c>
      <c r="E19" s="708">
        <v>30842703.407000002</v>
      </c>
      <c r="F19" s="708">
        <v>29524607.43</v>
      </c>
      <c r="G19" s="670">
        <v>35821784.732000001</v>
      </c>
      <c r="H19" s="670">
        <v>40151768.478</v>
      </c>
      <c r="I19" s="670">
        <v>36474003.384000003</v>
      </c>
      <c r="J19" s="670">
        <f>31415222434/1000</f>
        <v>31415222.434</v>
      </c>
      <c r="K19" s="670">
        <v>37530909.471000001</v>
      </c>
      <c r="L19" s="693">
        <v>34454330.881999999</v>
      </c>
      <c r="M19" s="716">
        <v>38359395.520999998</v>
      </c>
      <c r="N19" s="709">
        <f>SUM(B19:M19)</f>
        <v>397105310.54200006</v>
      </c>
      <c r="O19" s="706"/>
      <c r="P19" s="706"/>
      <c r="Q19" s="706"/>
      <c r="R19" s="706"/>
      <c r="S19" s="706"/>
    </row>
    <row r="20" spans="1:19" ht="15.75" customHeight="1" x14ac:dyDescent="0.25">
      <c r="A20" s="670" t="s">
        <v>330</v>
      </c>
      <c r="B20" s="670">
        <v>7759624.8990000002</v>
      </c>
      <c r="C20" s="670">
        <v>7400783.7699999996</v>
      </c>
      <c r="D20" s="670">
        <v>8106420.75</v>
      </c>
      <c r="E20" s="670">
        <v>8701843.9389999993</v>
      </c>
      <c r="F20" s="670">
        <v>8805639.7909999993</v>
      </c>
      <c r="G20" s="670">
        <v>8959487.9989999998</v>
      </c>
      <c r="H20" s="670">
        <v>10875591.571</v>
      </c>
      <c r="I20" s="670">
        <v>10762868.242000001</v>
      </c>
      <c r="J20" s="670">
        <f>9384845779/1000</f>
        <v>9384845.7789999992</v>
      </c>
      <c r="K20" s="670">
        <v>9975719.7019999996</v>
      </c>
      <c r="L20" s="693">
        <v>9602500.6950000003</v>
      </c>
      <c r="M20" s="716">
        <v>10744710.222999999</v>
      </c>
      <c r="N20" s="710">
        <f>SUM(B20:M20)</f>
        <v>111080037.36</v>
      </c>
      <c r="O20" s="706"/>
      <c r="P20" s="706"/>
      <c r="Q20" s="706"/>
      <c r="R20" s="706"/>
      <c r="S20" s="706"/>
    </row>
    <row r="21" spans="1:19" ht="15.75" customHeight="1" x14ac:dyDescent="0.25">
      <c r="A21" s="670" t="s">
        <v>386</v>
      </c>
      <c r="B21" s="670">
        <v>4212406.7240000004</v>
      </c>
      <c r="C21" s="670">
        <v>4086573.4550000001</v>
      </c>
      <c r="D21" s="670">
        <v>4328976.7319999998</v>
      </c>
      <c r="E21" s="670">
        <v>4571661.3329999996</v>
      </c>
      <c r="F21" s="670">
        <v>4283021.415</v>
      </c>
      <c r="G21" s="670">
        <v>4680616.12</v>
      </c>
      <c r="H21" s="670">
        <v>6073390.1289999997</v>
      </c>
      <c r="I21" s="670">
        <v>5452823.3789999997</v>
      </c>
      <c r="J21" s="670">
        <f>4256710382/1000</f>
        <v>4256710.3820000002</v>
      </c>
      <c r="K21" s="670">
        <v>4488669.7120000003</v>
      </c>
      <c r="L21" s="693">
        <v>5019824.0120000001</v>
      </c>
      <c r="M21" s="716">
        <v>5148065.8859999999</v>
      </c>
      <c r="N21" s="710">
        <f>SUM(B21:M21)</f>
        <v>56602739.278999999</v>
      </c>
      <c r="O21" s="706"/>
      <c r="P21" s="706"/>
      <c r="Q21" s="706"/>
      <c r="R21" s="706"/>
      <c r="S21" s="706"/>
    </row>
    <row r="22" spans="1:19" ht="15.75" customHeight="1" x14ac:dyDescent="0.25">
      <c r="A22" s="675" t="s">
        <v>332</v>
      </c>
      <c r="B22" s="675">
        <v>2986893.4640000002</v>
      </c>
      <c r="C22" s="675">
        <v>2818031.6039999998</v>
      </c>
      <c r="D22" s="675">
        <v>2982980.95</v>
      </c>
      <c r="E22" s="675">
        <v>3127431.2080000001</v>
      </c>
      <c r="F22" s="675">
        <v>3329960.9679999999</v>
      </c>
      <c r="G22" s="675">
        <v>3534432.679</v>
      </c>
      <c r="H22" s="675">
        <v>4343117.551</v>
      </c>
      <c r="I22" s="675">
        <v>4025307.4670000002</v>
      </c>
      <c r="J22" s="675">
        <f>3502668097/1000</f>
        <v>3502668.0970000001</v>
      </c>
      <c r="K22" s="675">
        <v>3746393.9670000002</v>
      </c>
      <c r="L22" s="717">
        <v>3823346.01</v>
      </c>
      <c r="M22" s="718">
        <v>3645859.6630000002</v>
      </c>
      <c r="N22" s="711">
        <f>SUM(B22:M22)</f>
        <v>41866423.627999999</v>
      </c>
      <c r="O22" s="706"/>
      <c r="P22" s="706"/>
      <c r="Q22" s="706"/>
      <c r="R22" s="706"/>
      <c r="S22" s="706"/>
    </row>
    <row r="23" spans="1:19" ht="15.75" customHeight="1" x14ac:dyDescent="0.25">
      <c r="A23" s="680" t="s">
        <v>389</v>
      </c>
      <c r="B23" s="681"/>
      <c r="C23" s="681"/>
      <c r="D23" s="719"/>
      <c r="E23" s="598"/>
      <c r="F23" s="598"/>
      <c r="G23" s="598"/>
      <c r="H23" s="598"/>
      <c r="I23" s="598"/>
      <c r="J23" s="598"/>
      <c r="K23" s="598"/>
      <c r="L23" s="598"/>
      <c r="M23" s="598"/>
      <c r="N23" s="598"/>
      <c r="O23" s="720"/>
      <c r="P23" s="706"/>
      <c r="Q23" s="706"/>
      <c r="R23" s="706"/>
      <c r="S23" s="706"/>
    </row>
    <row r="24" spans="1:19" ht="15.75" customHeight="1" x14ac:dyDescent="0.25">
      <c r="A24" s="680" t="s">
        <v>394</v>
      </c>
      <c r="B24" s="598"/>
      <c r="C24" s="598"/>
      <c r="D24" s="598"/>
      <c r="E24" s="598"/>
      <c r="F24" s="598"/>
      <c r="G24" s="683"/>
      <c r="H24" s="598"/>
      <c r="I24" s="706"/>
      <c r="J24" s="721"/>
      <c r="K24" s="706"/>
      <c r="L24" s="721"/>
      <c r="M24" s="706"/>
      <c r="N24" s="721"/>
      <c r="O24" s="706"/>
      <c r="P24" s="721"/>
      <c r="Q24" s="706"/>
      <c r="R24" s="706"/>
      <c r="S24" s="706"/>
    </row>
    <row r="25" spans="1:19" ht="15.75" customHeight="1" x14ac:dyDescent="0.25">
      <c r="A25" s="720"/>
      <c r="B25" s="722"/>
      <c r="C25" s="722"/>
      <c r="D25" s="722"/>
      <c r="E25" s="722"/>
      <c r="F25" s="722"/>
      <c r="G25" s="720"/>
      <c r="H25" s="720"/>
      <c r="I25" s="720"/>
      <c r="J25" s="720"/>
      <c r="K25" s="720"/>
      <c r="L25" s="720"/>
      <c r="M25" s="720"/>
      <c r="N25" s="720"/>
      <c r="O25" s="720"/>
      <c r="P25" s="706"/>
      <c r="Q25" s="706"/>
      <c r="R25" s="706"/>
      <c r="S25" s="706"/>
    </row>
    <row r="26" spans="1:19" ht="15.75" customHeight="1" x14ac:dyDescent="0.25">
      <c r="A26" s="1315"/>
      <c r="B26" s="1304"/>
      <c r="C26" s="1304"/>
      <c r="D26" s="1304"/>
      <c r="E26" s="1304"/>
      <c r="F26" s="1304"/>
      <c r="G26" s="1304"/>
      <c r="H26" s="1304"/>
      <c r="I26" s="1304"/>
      <c r="J26" s="1304"/>
      <c r="K26" s="1304"/>
      <c r="L26" s="1304"/>
      <c r="M26" s="1304"/>
      <c r="N26" s="1304"/>
      <c r="O26" s="1304"/>
      <c r="P26" s="706"/>
      <c r="Q26" s="706"/>
      <c r="R26" s="706"/>
      <c r="S26" s="706"/>
    </row>
    <row r="27" spans="1:19" ht="15.75" customHeight="1" x14ac:dyDescent="0.25">
      <c r="A27" s="1315" t="s">
        <v>299</v>
      </c>
      <c r="B27" s="1304"/>
      <c r="C27" s="1304"/>
      <c r="D27" s="1304"/>
      <c r="E27" s="1304"/>
      <c r="F27" s="1304"/>
      <c r="G27" s="1304"/>
      <c r="H27" s="1304"/>
      <c r="I27" s="1304"/>
      <c r="J27" s="1304"/>
      <c r="K27" s="1304"/>
      <c r="L27" s="1304"/>
      <c r="M27" s="1304"/>
      <c r="N27" s="1304"/>
      <c r="O27" s="1192" t="s">
        <v>1070</v>
      </c>
      <c r="P27" s="706"/>
      <c r="Q27" s="706"/>
      <c r="R27" s="706"/>
      <c r="S27" s="706"/>
    </row>
    <row r="28" spans="1:19" ht="15.75" customHeight="1" x14ac:dyDescent="0.25">
      <c r="A28" s="1315" t="s">
        <v>2</v>
      </c>
      <c r="B28" s="1304"/>
      <c r="C28" s="1304"/>
      <c r="D28" s="1304"/>
      <c r="E28" s="1304"/>
      <c r="F28" s="1304"/>
      <c r="G28" s="1304"/>
      <c r="H28" s="1304"/>
      <c r="I28" s="1304"/>
      <c r="J28" s="1304"/>
      <c r="K28" s="1304"/>
      <c r="L28" s="1304"/>
      <c r="M28" s="1304"/>
      <c r="N28" s="1304"/>
      <c r="O28" s="1304"/>
      <c r="P28" s="706"/>
      <c r="Q28" s="706"/>
      <c r="R28" s="706"/>
      <c r="S28" s="706"/>
    </row>
    <row r="29" spans="1:19" ht="15.75" customHeight="1" x14ac:dyDescent="0.25">
      <c r="A29" s="1318" t="s">
        <v>392</v>
      </c>
      <c r="B29" s="1304"/>
      <c r="C29" s="1304"/>
      <c r="D29" s="1304"/>
      <c r="E29" s="1304"/>
      <c r="F29" s="1304"/>
      <c r="G29" s="1304"/>
      <c r="H29" s="1304"/>
      <c r="I29" s="1304"/>
      <c r="J29" s="1304"/>
      <c r="K29" s="1304"/>
      <c r="L29" s="1304"/>
      <c r="M29" s="1304"/>
      <c r="N29" s="1304"/>
      <c r="O29" s="1304"/>
      <c r="P29" s="706"/>
      <c r="Q29" s="706"/>
      <c r="R29" s="706"/>
      <c r="S29" s="706"/>
    </row>
    <row r="30" spans="1:19" ht="15.75" customHeight="1" x14ac:dyDescent="0.25">
      <c r="A30" s="667" t="s">
        <v>395</v>
      </c>
      <c r="B30" s="667" t="s">
        <v>328</v>
      </c>
      <c r="C30" s="667" t="s">
        <v>5</v>
      </c>
      <c r="D30" s="667" t="s">
        <v>6</v>
      </c>
      <c r="E30" s="667" t="s">
        <v>7</v>
      </c>
      <c r="F30" s="667" t="s">
        <v>8</v>
      </c>
      <c r="G30" s="667" t="s">
        <v>9</v>
      </c>
      <c r="H30" s="667" t="s">
        <v>10</v>
      </c>
      <c r="I30" s="667" t="s">
        <v>11</v>
      </c>
      <c r="J30" s="667" t="s">
        <v>12</v>
      </c>
      <c r="K30" s="667" t="s">
        <v>13</v>
      </c>
      <c r="L30" s="667" t="s">
        <v>14</v>
      </c>
      <c r="M30" s="667" t="s">
        <v>15</v>
      </c>
      <c r="N30" s="667" t="s">
        <v>16</v>
      </c>
      <c r="O30" s="667" t="s">
        <v>17</v>
      </c>
      <c r="P30" s="706"/>
      <c r="Q30" s="706"/>
      <c r="R30" s="706"/>
      <c r="S30" s="706"/>
    </row>
    <row r="31" spans="1:19" ht="15.75" customHeight="1" x14ac:dyDescent="0.25">
      <c r="A31" s="1317" t="s">
        <v>396</v>
      </c>
      <c r="B31" s="723" t="s">
        <v>17</v>
      </c>
      <c r="C31" s="723">
        <v>5966130.2240000013</v>
      </c>
      <c r="D31" s="723">
        <v>6033736.9419999998</v>
      </c>
      <c r="E31" s="723">
        <v>6301105.7189999996</v>
      </c>
      <c r="F31" s="723">
        <v>6700737.6710000001</v>
      </c>
      <c r="G31" s="723">
        <v>6801968.3389999997</v>
      </c>
      <c r="H31" s="723">
        <f>+H32+H33+H34+H35</f>
        <v>7903213.050999999</v>
      </c>
      <c r="I31" s="723">
        <f>+I32+I33+I34+I35</f>
        <v>8505256.1630000006</v>
      </c>
      <c r="J31" s="723">
        <f t="shared" ref="J31:N31" si="2">+J32+J33+J34+J35</f>
        <v>7927199.3160000006</v>
      </c>
      <c r="K31" s="723">
        <f t="shared" si="2"/>
        <v>6667961.8139999993</v>
      </c>
      <c r="L31" s="723">
        <f t="shared" si="2"/>
        <v>7780780.5539999995</v>
      </c>
      <c r="M31" s="723">
        <f t="shared" si="2"/>
        <v>7170820.9639999997</v>
      </c>
      <c r="N31" s="723">
        <f t="shared" si="2"/>
        <v>7866525.0030000005</v>
      </c>
      <c r="O31" s="724">
        <f>SUM(C31:N31)</f>
        <v>85625435.76000002</v>
      </c>
      <c r="P31" s="706"/>
      <c r="Q31" s="706"/>
      <c r="R31" s="706"/>
      <c r="S31" s="706"/>
    </row>
    <row r="32" spans="1:19" ht="15.75" customHeight="1" x14ac:dyDescent="0.25">
      <c r="A32" s="1313"/>
      <c r="B32" s="693" t="s">
        <v>329</v>
      </c>
      <c r="C32" s="693">
        <v>3741899.85</v>
      </c>
      <c r="D32" s="693">
        <v>3843574.6529999999</v>
      </c>
      <c r="E32" s="693">
        <v>4038440.36</v>
      </c>
      <c r="F32" s="693">
        <v>4338496.9110000003</v>
      </c>
      <c r="G32" s="693">
        <v>4394863.3600000003</v>
      </c>
      <c r="H32" s="693">
        <v>5176208.0470000003</v>
      </c>
      <c r="I32" s="693">
        <v>5368407.6720000003</v>
      </c>
      <c r="J32" s="693">
        <v>4929276.4460000005</v>
      </c>
      <c r="K32" s="693">
        <f>4238233783/1000</f>
        <v>4238233.7829999998</v>
      </c>
      <c r="L32" s="693">
        <v>5038877.1979999999</v>
      </c>
      <c r="M32" s="693">
        <v>4558886.9519999996</v>
      </c>
      <c r="N32" s="716">
        <v>4979907.51</v>
      </c>
      <c r="O32" s="710">
        <f t="shared" ref="O32:O50" si="3">SUM(C32:N32)</f>
        <v>54647072.741999999</v>
      </c>
      <c r="P32" s="706"/>
      <c r="Q32" s="706"/>
      <c r="R32" s="706"/>
      <c r="S32" s="706"/>
    </row>
    <row r="33" spans="1:19" ht="15.75" customHeight="1" x14ac:dyDescent="0.25">
      <c r="A33" s="1313"/>
      <c r="B33" s="693" t="s">
        <v>330</v>
      </c>
      <c r="C33" s="693">
        <v>1094695.4950000001</v>
      </c>
      <c r="D33" s="693">
        <v>1106359.808</v>
      </c>
      <c r="E33" s="693">
        <v>1167428.2690000001</v>
      </c>
      <c r="F33" s="693">
        <v>1228155.031</v>
      </c>
      <c r="G33" s="693">
        <v>1301706.0160000001</v>
      </c>
      <c r="H33" s="693">
        <v>1378545.385</v>
      </c>
      <c r="I33" s="693">
        <v>1603611.9609999999</v>
      </c>
      <c r="J33" s="693">
        <v>1602420.1070000001</v>
      </c>
      <c r="K33" s="693">
        <f>1340337702/1000</f>
        <v>1340337.702</v>
      </c>
      <c r="L33" s="693">
        <v>1481842.9950000001</v>
      </c>
      <c r="M33" s="693">
        <v>1348516.845</v>
      </c>
      <c r="N33" s="716">
        <v>1606392.6780000001</v>
      </c>
      <c r="O33" s="710">
        <f t="shared" si="3"/>
        <v>16260012.292000001</v>
      </c>
      <c r="P33" s="706"/>
      <c r="Q33" s="706"/>
      <c r="R33" s="706"/>
      <c r="S33" s="706"/>
    </row>
    <row r="34" spans="1:19" ht="15.75" customHeight="1" x14ac:dyDescent="0.25">
      <c r="A34" s="1313"/>
      <c r="B34" s="693" t="s">
        <v>386</v>
      </c>
      <c r="C34" s="693">
        <v>717671.21200000006</v>
      </c>
      <c r="D34" s="693">
        <v>686312.98400000005</v>
      </c>
      <c r="E34" s="693">
        <v>687994.78799999994</v>
      </c>
      <c r="F34" s="693">
        <v>701231.875</v>
      </c>
      <c r="G34" s="693">
        <v>660603.53399999999</v>
      </c>
      <c r="H34" s="693">
        <v>824880.87199999997</v>
      </c>
      <c r="I34" s="693">
        <v>958955.74600000004</v>
      </c>
      <c r="J34" s="693">
        <v>868544.01100000006</v>
      </c>
      <c r="K34" s="693">
        <f>638243703/1000</f>
        <v>638243.70299999998</v>
      </c>
      <c r="L34" s="693">
        <v>730471.94900000002</v>
      </c>
      <c r="M34" s="693">
        <v>776800.15399999998</v>
      </c>
      <c r="N34" s="716">
        <v>809125.076</v>
      </c>
      <c r="O34" s="710">
        <f t="shared" si="3"/>
        <v>9060835.904000001</v>
      </c>
      <c r="P34" s="706"/>
      <c r="Q34" s="706"/>
      <c r="R34" s="706"/>
      <c r="S34" s="706"/>
    </row>
    <row r="35" spans="1:19" ht="15.75" customHeight="1" x14ac:dyDescent="0.25">
      <c r="A35" s="1316"/>
      <c r="B35" s="693" t="s">
        <v>387</v>
      </c>
      <c r="C35" s="693">
        <v>411863.66700000002</v>
      </c>
      <c r="D35" s="693">
        <v>397489.49699999997</v>
      </c>
      <c r="E35" s="693">
        <v>407242.30200000003</v>
      </c>
      <c r="F35" s="693">
        <v>432853.85399999999</v>
      </c>
      <c r="G35" s="693">
        <v>444795.429</v>
      </c>
      <c r="H35" s="693">
        <v>523578.74699999997</v>
      </c>
      <c r="I35" s="693">
        <v>574280.78399999999</v>
      </c>
      <c r="J35" s="693">
        <v>526958.75199999998</v>
      </c>
      <c r="K35" s="693">
        <f>451146626/1000</f>
        <v>451146.62599999999</v>
      </c>
      <c r="L35" s="693">
        <v>529588.41200000001</v>
      </c>
      <c r="M35" s="693">
        <v>486617.01299999998</v>
      </c>
      <c r="N35" s="716">
        <v>471099.739</v>
      </c>
      <c r="O35" s="711">
        <f t="shared" si="3"/>
        <v>5657514.8220000006</v>
      </c>
      <c r="P35" s="706"/>
      <c r="Q35" s="706"/>
      <c r="R35" s="706"/>
      <c r="S35" s="706"/>
    </row>
    <row r="36" spans="1:19" ht="15.75" customHeight="1" x14ac:dyDescent="0.25">
      <c r="A36" s="1317" t="s">
        <v>397</v>
      </c>
      <c r="B36" s="723" t="s">
        <v>17</v>
      </c>
      <c r="C36" s="723">
        <v>3805840.5639999998</v>
      </c>
      <c r="D36" s="723">
        <v>3846007.656</v>
      </c>
      <c r="E36" s="723">
        <v>4023853.7969999998</v>
      </c>
      <c r="F36" s="723">
        <v>4272013.5410000002</v>
      </c>
      <c r="G36" s="723">
        <v>4305851.7240000004</v>
      </c>
      <c r="H36" s="723">
        <f>+H37+H38+H39+H40</f>
        <v>5048640.8120000008</v>
      </c>
      <c r="I36" s="723">
        <f>+I37+I38+I39+I40</f>
        <v>5442087.794999999</v>
      </c>
      <c r="J36" s="723">
        <f t="shared" ref="J36:N36" si="4">+J37+J38+J39+J40</f>
        <v>5067764.5580000002</v>
      </c>
      <c r="K36" s="723">
        <f t="shared" si="4"/>
        <v>4262226.4629999995</v>
      </c>
      <c r="L36" s="723">
        <f t="shared" si="4"/>
        <v>4966556.6989999991</v>
      </c>
      <c r="M36" s="723">
        <f t="shared" si="4"/>
        <v>4590402.8389999997</v>
      </c>
      <c r="N36" s="723">
        <f t="shared" si="4"/>
        <v>5043725.523</v>
      </c>
      <c r="O36" s="725">
        <f>SUM(C36:N36)</f>
        <v>54674971.971000001</v>
      </c>
      <c r="P36" s="706"/>
      <c r="Q36" s="706"/>
      <c r="R36" s="706"/>
      <c r="S36" s="706"/>
    </row>
    <row r="37" spans="1:19" ht="15.75" customHeight="1" x14ac:dyDescent="0.25">
      <c r="A37" s="1313"/>
      <c r="B37" s="693" t="s">
        <v>329</v>
      </c>
      <c r="C37" s="693">
        <v>2372938.4109999998</v>
      </c>
      <c r="D37" s="693">
        <v>2433079.415</v>
      </c>
      <c r="E37" s="693">
        <v>2563628.9619999998</v>
      </c>
      <c r="F37" s="693">
        <v>2746648.0789999999</v>
      </c>
      <c r="G37" s="693">
        <v>2744825.0780000002</v>
      </c>
      <c r="H37" s="693">
        <v>3279373.6159999999</v>
      </c>
      <c r="I37" s="693">
        <v>3411616.6809999999</v>
      </c>
      <c r="J37" s="693">
        <v>3130550.5419999999</v>
      </c>
      <c r="K37" s="693">
        <f>2692826917/1000</f>
        <v>2692826.9169999999</v>
      </c>
      <c r="L37" s="693">
        <v>3196931.66</v>
      </c>
      <c r="M37" s="693">
        <v>2900193.3020000001</v>
      </c>
      <c r="N37" s="716">
        <v>3177806.5</v>
      </c>
      <c r="O37" s="710">
        <f t="shared" si="3"/>
        <v>34650419.163000003</v>
      </c>
      <c r="P37" s="706"/>
      <c r="Q37" s="706"/>
      <c r="R37" s="706"/>
      <c r="S37" s="706"/>
    </row>
    <row r="38" spans="1:19" ht="15.75" customHeight="1" x14ac:dyDescent="0.25">
      <c r="A38" s="1313"/>
      <c r="B38" s="693" t="s">
        <v>330</v>
      </c>
      <c r="C38" s="693">
        <v>698514.45799999998</v>
      </c>
      <c r="D38" s="693">
        <v>706675.88899999997</v>
      </c>
      <c r="E38" s="693">
        <v>744865.46799999999</v>
      </c>
      <c r="F38" s="693">
        <v>787465.03</v>
      </c>
      <c r="G38" s="693">
        <v>832436.24399999995</v>
      </c>
      <c r="H38" s="693">
        <v>884276.86399999994</v>
      </c>
      <c r="I38" s="693">
        <v>1028356.713</v>
      </c>
      <c r="J38" s="693">
        <v>1026502.29</v>
      </c>
      <c r="K38" s="693">
        <f>859838201/1000</f>
        <v>859838.201</v>
      </c>
      <c r="L38" s="693">
        <v>949727.71499999997</v>
      </c>
      <c r="M38" s="693">
        <v>865862.01699999999</v>
      </c>
      <c r="N38" s="716">
        <v>1031890.296</v>
      </c>
      <c r="O38" s="710">
        <f t="shared" si="3"/>
        <v>10416411.184999999</v>
      </c>
      <c r="P38" s="706"/>
      <c r="Q38" s="706"/>
      <c r="R38" s="706"/>
      <c r="S38" s="706"/>
    </row>
    <row r="39" spans="1:19" ht="15.75" customHeight="1" x14ac:dyDescent="0.25">
      <c r="A39" s="1313"/>
      <c r="B39" s="693" t="s">
        <v>386</v>
      </c>
      <c r="C39" s="693">
        <v>458085.826</v>
      </c>
      <c r="D39" s="693">
        <v>442031.37800000003</v>
      </c>
      <c r="E39" s="693">
        <v>444283.27399999998</v>
      </c>
      <c r="F39" s="693">
        <v>450280.00900000002</v>
      </c>
      <c r="G39" s="693">
        <v>430442.92700000003</v>
      </c>
      <c r="H39" s="693">
        <v>535932.90899999999</v>
      </c>
      <c r="I39" s="693">
        <v>618211.24699999997</v>
      </c>
      <c r="J39" s="693">
        <v>559632.13899999997</v>
      </c>
      <c r="K39" s="693">
        <f>410522286/1000</f>
        <v>410522.28600000002</v>
      </c>
      <c r="L39" s="693">
        <v>471108.71899999998</v>
      </c>
      <c r="M39" s="693">
        <v>500421.45299999998</v>
      </c>
      <c r="N39" s="716">
        <v>523264.01799999998</v>
      </c>
      <c r="O39" s="710">
        <f t="shared" si="3"/>
        <v>5844216.1849999996</v>
      </c>
      <c r="P39" s="706"/>
      <c r="Q39" s="706"/>
      <c r="R39" s="706"/>
      <c r="S39" s="706"/>
    </row>
    <row r="40" spans="1:19" ht="15.75" customHeight="1" x14ac:dyDescent="0.25">
      <c r="A40" s="1316"/>
      <c r="B40" s="693" t="s">
        <v>387</v>
      </c>
      <c r="C40" s="693">
        <v>276301.86900000001</v>
      </c>
      <c r="D40" s="693">
        <v>264220.97399999999</v>
      </c>
      <c r="E40" s="693">
        <v>271076.09299999999</v>
      </c>
      <c r="F40" s="693">
        <v>287620.42300000001</v>
      </c>
      <c r="G40" s="693">
        <v>298147.47499999998</v>
      </c>
      <c r="H40" s="693">
        <v>349057.42300000001</v>
      </c>
      <c r="I40" s="693">
        <v>383903.15399999998</v>
      </c>
      <c r="J40" s="693">
        <v>351079.587</v>
      </c>
      <c r="K40" s="693">
        <f>299039059/1000</f>
        <v>299039.05900000001</v>
      </c>
      <c r="L40" s="693">
        <v>348788.60499999998</v>
      </c>
      <c r="M40" s="693">
        <v>323926.06699999998</v>
      </c>
      <c r="N40" s="716">
        <v>310764.70899999997</v>
      </c>
      <c r="O40" s="711">
        <f t="shared" si="3"/>
        <v>3763925.4379999992</v>
      </c>
      <c r="P40" s="706"/>
      <c r="Q40" s="706"/>
      <c r="R40" s="706"/>
      <c r="S40" s="706"/>
    </row>
    <row r="41" spans="1:19" ht="15.75" customHeight="1" x14ac:dyDescent="0.25">
      <c r="A41" s="1317" t="s">
        <v>398</v>
      </c>
      <c r="B41" s="723" t="s">
        <v>17</v>
      </c>
      <c r="C41" s="723">
        <v>1518.194</v>
      </c>
      <c r="D41" s="723">
        <v>1786.4749999999999</v>
      </c>
      <c r="E41" s="723">
        <v>1736.85</v>
      </c>
      <c r="F41" s="723">
        <v>2182.5929999999998</v>
      </c>
      <c r="G41" s="723">
        <v>2180.998</v>
      </c>
      <c r="H41" s="723">
        <f>+H42+H43+H44+H45</f>
        <v>2784.3509999999997</v>
      </c>
      <c r="I41" s="723">
        <f>+I42+I43+I44+I45</f>
        <v>3018.3240000000001</v>
      </c>
      <c r="J41" s="723">
        <f t="shared" ref="J41:N41" si="5">+J42+J43+J44+J45</f>
        <v>3177.9570000000003</v>
      </c>
      <c r="K41" s="723">
        <f t="shared" si="5"/>
        <v>2139.6459999999997</v>
      </c>
      <c r="L41" s="723">
        <f t="shared" si="5"/>
        <v>2665.4229999999998</v>
      </c>
      <c r="M41" s="723">
        <f t="shared" si="5"/>
        <v>2246.4569999999999</v>
      </c>
      <c r="N41" s="723">
        <f t="shared" si="5"/>
        <v>2779.2730000000001</v>
      </c>
      <c r="O41" s="725">
        <f>SUM(C41:N41)</f>
        <v>28216.540999999997</v>
      </c>
      <c r="P41" s="715"/>
      <c r="Q41" s="706"/>
      <c r="R41" s="706"/>
      <c r="S41" s="706"/>
    </row>
    <row r="42" spans="1:19" ht="15.75" customHeight="1" x14ac:dyDescent="0.25">
      <c r="A42" s="1313"/>
      <c r="B42" s="693" t="s">
        <v>329</v>
      </c>
      <c r="C42" s="693">
        <v>974.56200000000001</v>
      </c>
      <c r="D42" s="693">
        <v>1290.4849999999999</v>
      </c>
      <c r="E42" s="693">
        <v>1177.144</v>
      </c>
      <c r="F42" s="693">
        <v>1546.422</v>
      </c>
      <c r="G42" s="693">
        <v>1462.6610000000001</v>
      </c>
      <c r="H42" s="693">
        <v>2093.6529999999998</v>
      </c>
      <c r="I42" s="693">
        <v>1883.8230000000001</v>
      </c>
      <c r="J42" s="693">
        <v>2151.9140000000002</v>
      </c>
      <c r="K42" s="693">
        <f>1314934/1000</f>
        <v>1314.934</v>
      </c>
      <c r="L42" s="693">
        <v>1673.3209999999999</v>
      </c>
      <c r="M42" s="693">
        <v>1378.2449999999999</v>
      </c>
      <c r="N42" s="716">
        <v>1877.8679999999999</v>
      </c>
      <c r="O42" s="710">
        <f t="shared" si="3"/>
        <v>18825.031999999999</v>
      </c>
      <c r="P42" s="706"/>
      <c r="Q42" s="706"/>
      <c r="R42" s="706"/>
      <c r="S42" s="706"/>
    </row>
    <row r="43" spans="1:19" ht="15.75" customHeight="1" x14ac:dyDescent="0.25">
      <c r="A43" s="1313"/>
      <c r="B43" s="693" t="s">
        <v>330</v>
      </c>
      <c r="C43" s="693">
        <v>543.63199999999995</v>
      </c>
      <c r="D43" s="693">
        <v>495.99</v>
      </c>
      <c r="E43" s="693">
        <v>559.70600000000002</v>
      </c>
      <c r="F43" s="693">
        <v>636.17100000000005</v>
      </c>
      <c r="G43" s="693">
        <v>718.33699999999999</v>
      </c>
      <c r="H43" s="693">
        <v>690.69799999999998</v>
      </c>
      <c r="I43" s="693">
        <v>1134.501</v>
      </c>
      <c r="J43" s="693">
        <v>1026.0429999999999</v>
      </c>
      <c r="K43" s="693">
        <f>824712/1000</f>
        <v>824.71199999999999</v>
      </c>
      <c r="L43" s="693">
        <v>992.10199999999998</v>
      </c>
      <c r="M43" s="693">
        <v>868.21199999999999</v>
      </c>
      <c r="N43" s="716">
        <v>901.40499999999997</v>
      </c>
      <c r="O43" s="710">
        <f t="shared" si="3"/>
        <v>9391.509</v>
      </c>
      <c r="P43" s="712"/>
      <c r="Q43" s="706"/>
      <c r="R43" s="706"/>
      <c r="S43" s="706"/>
    </row>
    <row r="44" spans="1:19" ht="15.75" customHeight="1" x14ac:dyDescent="0.25">
      <c r="A44" s="1313"/>
      <c r="B44" s="693" t="s">
        <v>386</v>
      </c>
      <c r="C44" s="693">
        <v>0</v>
      </c>
      <c r="D44" s="693">
        <v>0</v>
      </c>
      <c r="E44" s="693">
        <v>0</v>
      </c>
      <c r="F44" s="693">
        <v>0</v>
      </c>
      <c r="G44" s="693">
        <v>0</v>
      </c>
      <c r="H44" s="693">
        <v>0</v>
      </c>
      <c r="I44" s="693">
        <v>0</v>
      </c>
      <c r="J44" s="693">
        <v>0</v>
      </c>
      <c r="K44" s="693">
        <v>0</v>
      </c>
      <c r="L44" s="693">
        <v>0</v>
      </c>
      <c r="M44" s="693">
        <v>0</v>
      </c>
      <c r="N44" s="716">
        <v>0</v>
      </c>
      <c r="O44" s="710">
        <f t="shared" si="3"/>
        <v>0</v>
      </c>
      <c r="P44" s="706"/>
      <c r="Q44" s="706"/>
      <c r="R44" s="706"/>
      <c r="S44" s="706"/>
    </row>
    <row r="45" spans="1:19" ht="15.75" customHeight="1" x14ac:dyDescent="0.25">
      <c r="A45" s="1316"/>
      <c r="B45" s="693" t="s">
        <v>387</v>
      </c>
      <c r="C45" s="693">
        <v>0</v>
      </c>
      <c r="D45" s="693">
        <v>0</v>
      </c>
      <c r="E45" s="693">
        <v>0</v>
      </c>
      <c r="F45" s="693">
        <v>0</v>
      </c>
      <c r="G45" s="693">
        <v>0</v>
      </c>
      <c r="H45" s="693">
        <v>0</v>
      </c>
      <c r="I45" s="693">
        <v>0</v>
      </c>
      <c r="J45" s="693">
        <v>0</v>
      </c>
      <c r="K45" s="693">
        <v>0</v>
      </c>
      <c r="L45" s="693">
        <v>0</v>
      </c>
      <c r="M45" s="693">
        <v>0</v>
      </c>
      <c r="N45" s="716">
        <v>0</v>
      </c>
      <c r="O45" s="711">
        <f t="shared" si="3"/>
        <v>0</v>
      </c>
      <c r="P45" s="706"/>
      <c r="Q45" s="706"/>
      <c r="R45" s="706"/>
      <c r="S45" s="706"/>
    </row>
    <row r="46" spans="1:19" ht="15.75" customHeight="1" x14ac:dyDescent="0.25">
      <c r="A46" s="1317" t="s">
        <v>399</v>
      </c>
      <c r="B46" s="723" t="s">
        <v>17</v>
      </c>
      <c r="C46" s="723">
        <v>9773488.9820000008</v>
      </c>
      <c r="D46" s="723">
        <v>9881531.0729999989</v>
      </c>
      <c r="E46" s="723">
        <v>10326696.366</v>
      </c>
      <c r="F46" s="723">
        <v>10974933.805000002</v>
      </c>
      <c r="G46" s="723">
        <v>11110001.061000001</v>
      </c>
      <c r="H46" s="723">
        <f>+H47+H48+H49+H50</f>
        <v>12954638.214</v>
      </c>
      <c r="I46" s="723">
        <f>+I47+I48+I49+I50</f>
        <v>13950362.282</v>
      </c>
      <c r="J46" s="723">
        <f t="shared" ref="J46:N46" si="6">+J47+J48+J49+J50</f>
        <v>12998141.831</v>
      </c>
      <c r="K46" s="723">
        <f t="shared" si="6"/>
        <v>10932327.923</v>
      </c>
      <c r="L46" s="723">
        <f t="shared" si="6"/>
        <v>12750002.675999999</v>
      </c>
      <c r="M46" s="723">
        <f t="shared" si="6"/>
        <v>11763470.26</v>
      </c>
      <c r="N46" s="723">
        <f t="shared" si="6"/>
        <v>12913029.799000001</v>
      </c>
      <c r="O46" s="725">
        <f>SUM(C46:N46)</f>
        <v>140328624.27200001</v>
      </c>
      <c r="P46" s="706"/>
      <c r="Q46" s="712"/>
      <c r="R46" s="706"/>
      <c r="S46" s="706"/>
    </row>
    <row r="47" spans="1:19" ht="15.75" customHeight="1" x14ac:dyDescent="0.25">
      <c r="A47" s="1313"/>
      <c r="B47" s="726" t="s">
        <v>329</v>
      </c>
      <c r="C47" s="693">
        <f t="shared" ref="C47:N50" si="7">+C32+C37+C42</f>
        <v>6115812.8229999999</v>
      </c>
      <c r="D47" s="693">
        <f t="shared" si="7"/>
        <v>6277944.5530000003</v>
      </c>
      <c r="E47" s="693">
        <f t="shared" si="7"/>
        <v>6603246.466</v>
      </c>
      <c r="F47" s="693">
        <f t="shared" si="7"/>
        <v>7086691.4120000005</v>
      </c>
      <c r="G47" s="693">
        <f t="shared" si="7"/>
        <v>7141151.0990000013</v>
      </c>
      <c r="H47" s="693">
        <f>+H32+H37+H42</f>
        <v>8457675.3160000015</v>
      </c>
      <c r="I47" s="693">
        <f>+I32+I37+I42</f>
        <v>8781908.1760000009</v>
      </c>
      <c r="J47" s="693">
        <f t="shared" ref="J47:N47" si="8">+J32+J37+J42</f>
        <v>8061978.9019999998</v>
      </c>
      <c r="K47" s="693">
        <f t="shared" si="8"/>
        <v>6932375.6339999996</v>
      </c>
      <c r="L47" s="693">
        <f t="shared" si="8"/>
        <v>8237482.1790000005</v>
      </c>
      <c r="M47" s="693">
        <f t="shared" si="8"/>
        <v>7460458.4989999998</v>
      </c>
      <c r="N47" s="693">
        <f t="shared" si="8"/>
        <v>8159591.8779999996</v>
      </c>
      <c r="O47" s="710">
        <f t="shared" si="3"/>
        <v>89316316.937000006</v>
      </c>
      <c r="P47" s="706"/>
      <c r="Q47" s="706"/>
      <c r="R47" s="706"/>
      <c r="S47" s="706"/>
    </row>
    <row r="48" spans="1:19" ht="15.75" customHeight="1" x14ac:dyDescent="0.25">
      <c r="A48" s="1313"/>
      <c r="B48" s="693" t="s">
        <v>330</v>
      </c>
      <c r="C48" s="693">
        <f t="shared" si="7"/>
        <v>1793753.5850000002</v>
      </c>
      <c r="D48" s="693">
        <f t="shared" si="7"/>
        <v>1813531.6869999999</v>
      </c>
      <c r="E48" s="693">
        <f t="shared" si="7"/>
        <v>1912853.4430000002</v>
      </c>
      <c r="F48" s="693">
        <f t="shared" si="7"/>
        <v>2016256.2320000001</v>
      </c>
      <c r="G48" s="693">
        <f t="shared" si="7"/>
        <v>2134860.5969999996</v>
      </c>
      <c r="H48" s="693">
        <f t="shared" si="7"/>
        <v>2263512.9469999997</v>
      </c>
      <c r="I48" s="693">
        <f t="shared" si="7"/>
        <v>2633103.1749999998</v>
      </c>
      <c r="J48" s="693">
        <f t="shared" si="7"/>
        <v>2629948.44</v>
      </c>
      <c r="K48" s="693">
        <f t="shared" si="7"/>
        <v>2201000.6149999998</v>
      </c>
      <c r="L48" s="693">
        <f t="shared" si="7"/>
        <v>2432562.8119999999</v>
      </c>
      <c r="M48" s="693">
        <f t="shared" si="7"/>
        <v>2215247.0739999996</v>
      </c>
      <c r="N48" s="693">
        <f t="shared" si="7"/>
        <v>2639184.3789999997</v>
      </c>
      <c r="O48" s="710">
        <f t="shared" si="3"/>
        <v>26685814.986000001</v>
      </c>
      <c r="P48" s="706"/>
      <c r="Q48" s="706"/>
      <c r="R48" s="706"/>
      <c r="S48" s="706"/>
    </row>
    <row r="49" spans="1:19" ht="15.75" customHeight="1" x14ac:dyDescent="0.25">
      <c r="A49" s="1313"/>
      <c r="B49" s="693" t="s">
        <v>386</v>
      </c>
      <c r="C49" s="693">
        <f t="shared" si="7"/>
        <v>1175757.0380000002</v>
      </c>
      <c r="D49" s="693">
        <f t="shared" si="7"/>
        <v>1128344.3620000002</v>
      </c>
      <c r="E49" s="693">
        <f t="shared" si="7"/>
        <v>1132278.0619999999</v>
      </c>
      <c r="F49" s="693">
        <f t="shared" si="7"/>
        <v>1151511.8840000001</v>
      </c>
      <c r="G49" s="693">
        <f t="shared" si="7"/>
        <v>1091046.4610000001</v>
      </c>
      <c r="H49" s="693">
        <f t="shared" si="7"/>
        <v>1360813.781</v>
      </c>
      <c r="I49" s="693">
        <f t="shared" si="7"/>
        <v>1577166.993</v>
      </c>
      <c r="J49" s="693">
        <f t="shared" si="7"/>
        <v>1428176.15</v>
      </c>
      <c r="K49" s="693">
        <f t="shared" si="7"/>
        <v>1048765.9890000001</v>
      </c>
      <c r="L49" s="693">
        <f t="shared" si="7"/>
        <v>1201580.6680000001</v>
      </c>
      <c r="M49" s="693">
        <f t="shared" si="7"/>
        <v>1277221.6069999998</v>
      </c>
      <c r="N49" s="693">
        <f t="shared" si="7"/>
        <v>1332389.094</v>
      </c>
      <c r="O49" s="710">
        <f t="shared" si="3"/>
        <v>14905052.089000002</v>
      </c>
      <c r="P49" s="706"/>
      <c r="Q49" s="706"/>
      <c r="R49" s="706"/>
      <c r="S49" s="706"/>
    </row>
    <row r="50" spans="1:19" ht="15.75" customHeight="1" x14ac:dyDescent="0.25">
      <c r="A50" s="1314"/>
      <c r="B50" s="727" t="s">
        <v>387</v>
      </c>
      <c r="C50" s="717">
        <f t="shared" si="7"/>
        <v>688165.53600000008</v>
      </c>
      <c r="D50" s="717">
        <f t="shared" si="7"/>
        <v>661710.4709999999</v>
      </c>
      <c r="E50" s="717">
        <f t="shared" si="7"/>
        <v>678318.39500000002</v>
      </c>
      <c r="F50" s="717">
        <f t="shared" si="7"/>
        <v>720474.277</v>
      </c>
      <c r="G50" s="717">
        <f t="shared" si="7"/>
        <v>742942.90399999998</v>
      </c>
      <c r="H50" s="717">
        <f t="shared" si="7"/>
        <v>872636.16999999993</v>
      </c>
      <c r="I50" s="717">
        <f t="shared" si="7"/>
        <v>958183.93799999997</v>
      </c>
      <c r="J50" s="717">
        <f t="shared" si="7"/>
        <v>878038.33899999992</v>
      </c>
      <c r="K50" s="717">
        <f t="shared" si="7"/>
        <v>750185.68500000006</v>
      </c>
      <c r="L50" s="717">
        <f t="shared" si="7"/>
        <v>878377.01699999999</v>
      </c>
      <c r="M50" s="717">
        <f t="shared" si="7"/>
        <v>810543.08</v>
      </c>
      <c r="N50" s="717">
        <f t="shared" si="7"/>
        <v>781864.44799999997</v>
      </c>
      <c r="O50" s="711">
        <f t="shared" si="3"/>
        <v>9421440.2599999998</v>
      </c>
      <c r="P50" s="706"/>
      <c r="Q50" s="706"/>
      <c r="R50" s="706"/>
      <c r="S50" s="706"/>
    </row>
    <row r="51" spans="1:19" ht="15.75" customHeight="1" x14ac:dyDescent="0.25">
      <c r="A51" s="728"/>
      <c r="B51" s="728"/>
      <c r="C51" s="728"/>
      <c r="D51" s="715"/>
      <c r="E51" s="715"/>
      <c r="F51" s="715"/>
      <c r="G51" s="715"/>
      <c r="H51" s="715"/>
      <c r="I51" s="715"/>
      <c r="J51" s="715"/>
      <c r="K51" s="715"/>
      <c r="L51" s="715"/>
      <c r="M51" s="715"/>
      <c r="N51" s="715"/>
      <c r="O51" s="715"/>
      <c r="P51" s="706"/>
      <c r="Q51" s="706"/>
      <c r="R51" s="706"/>
      <c r="S51" s="706"/>
    </row>
    <row r="52" spans="1:19" ht="15.75" customHeight="1" x14ac:dyDescent="0.25">
      <c r="D52" s="706"/>
      <c r="E52" s="706"/>
      <c r="F52" s="706"/>
      <c r="G52" s="715"/>
      <c r="H52" s="706"/>
      <c r="I52" s="712"/>
      <c r="J52" s="706"/>
      <c r="K52" s="706"/>
      <c r="L52" s="706"/>
      <c r="M52" s="706"/>
      <c r="N52" s="706"/>
      <c r="O52" s="706"/>
      <c r="P52" s="706"/>
      <c r="Q52" s="706"/>
      <c r="R52" s="706"/>
      <c r="S52" s="706"/>
    </row>
    <row r="53" spans="1:19" ht="15.75" customHeight="1" x14ac:dyDescent="0.25">
      <c r="D53" s="706"/>
      <c r="E53" s="706"/>
      <c r="F53" s="706"/>
      <c r="G53" s="706"/>
      <c r="H53" s="706"/>
      <c r="I53" s="706"/>
      <c r="J53" s="706"/>
      <c r="K53" s="706"/>
      <c r="L53" s="706"/>
      <c r="M53" s="706"/>
      <c r="N53" s="706"/>
      <c r="O53" s="706"/>
      <c r="P53" s="706"/>
      <c r="Q53" s="706"/>
      <c r="R53" s="706"/>
      <c r="S53" s="706"/>
    </row>
    <row r="54" spans="1:19" ht="15.75" customHeight="1" x14ac:dyDescent="0.25">
      <c r="D54" s="706"/>
      <c r="E54" s="706"/>
      <c r="F54" s="706"/>
      <c r="G54" s="706"/>
      <c r="H54" s="706"/>
      <c r="I54" s="706"/>
      <c r="J54" s="706"/>
      <c r="K54" s="706"/>
      <c r="L54" s="706"/>
      <c r="M54" s="712"/>
      <c r="N54" s="706"/>
      <c r="O54" s="706"/>
      <c r="P54" s="706"/>
      <c r="Q54" s="706"/>
      <c r="R54" s="706"/>
      <c r="S54" s="706"/>
    </row>
    <row r="55" spans="1:19" ht="15.75" customHeight="1" x14ac:dyDescent="0.25">
      <c r="D55" s="706"/>
      <c r="E55" s="706"/>
      <c r="F55" s="706"/>
      <c r="G55" s="706"/>
      <c r="H55" s="706"/>
      <c r="I55" s="706"/>
      <c r="J55" s="706"/>
      <c r="K55" s="706"/>
      <c r="L55" s="706"/>
      <c r="M55" s="706"/>
      <c r="N55" s="706"/>
      <c r="O55" s="706"/>
      <c r="P55" s="706"/>
      <c r="Q55" s="706"/>
      <c r="R55" s="706"/>
      <c r="S55" s="706"/>
    </row>
    <row r="56" spans="1:19" ht="15.75" customHeight="1" x14ac:dyDescent="0.25">
      <c r="D56" s="706"/>
      <c r="E56" s="706"/>
      <c r="F56" s="706"/>
      <c r="G56" s="706"/>
      <c r="H56" s="706"/>
      <c r="I56" s="706"/>
      <c r="J56" s="706"/>
      <c r="K56" s="706"/>
      <c r="L56" s="706"/>
      <c r="M56" s="706"/>
      <c r="N56" s="706"/>
      <c r="O56" s="706"/>
      <c r="P56" s="706"/>
      <c r="Q56" s="706"/>
      <c r="R56" s="706"/>
      <c r="S56" s="706"/>
    </row>
    <row r="57" spans="1:19" ht="15.75" customHeight="1" x14ac:dyDescent="0.25">
      <c r="D57" s="706"/>
      <c r="E57" s="706"/>
      <c r="F57" s="706"/>
      <c r="G57" s="706"/>
      <c r="H57" s="706"/>
      <c r="I57" s="706"/>
      <c r="J57" s="706"/>
      <c r="K57" s="706"/>
      <c r="L57" s="706"/>
      <c r="M57" s="706"/>
      <c r="N57" s="706"/>
      <c r="O57" s="706"/>
      <c r="P57" s="706"/>
      <c r="Q57" s="706"/>
      <c r="R57" s="706"/>
      <c r="S57" s="706"/>
    </row>
    <row r="58" spans="1:19" ht="15.75" customHeight="1" x14ac:dyDescent="0.25">
      <c r="D58" s="706"/>
      <c r="E58" s="706"/>
      <c r="F58" s="706"/>
      <c r="G58" s="706"/>
      <c r="H58" s="706"/>
      <c r="I58" s="706"/>
      <c r="J58" s="706"/>
      <c r="K58" s="706"/>
      <c r="L58" s="706"/>
      <c r="M58" s="706"/>
      <c r="N58" s="706"/>
      <c r="O58" s="706"/>
      <c r="P58" s="706"/>
      <c r="Q58" s="706"/>
      <c r="R58" s="706"/>
      <c r="S58" s="706"/>
    </row>
    <row r="59" spans="1:19" ht="15.75" customHeight="1" x14ac:dyDescent="0.25">
      <c r="D59" s="706"/>
      <c r="E59" s="706"/>
      <c r="F59" s="706"/>
      <c r="G59" s="706"/>
      <c r="H59" s="706"/>
      <c r="I59" s="706"/>
      <c r="J59" s="706"/>
      <c r="K59" s="706"/>
      <c r="L59" s="706"/>
      <c r="M59" s="706"/>
      <c r="N59" s="706"/>
      <c r="O59" s="706"/>
      <c r="P59" s="706"/>
      <c r="Q59" s="706"/>
      <c r="R59" s="706"/>
      <c r="S59" s="706"/>
    </row>
    <row r="60" spans="1:19" ht="15.75" customHeight="1" x14ac:dyDescent="0.25">
      <c r="D60" s="706"/>
      <c r="E60" s="706"/>
      <c r="F60" s="706"/>
      <c r="G60" s="706"/>
      <c r="H60" s="706"/>
      <c r="I60" s="706"/>
      <c r="J60" s="706"/>
      <c r="K60" s="706"/>
      <c r="L60" s="706"/>
      <c r="M60" s="706"/>
      <c r="N60" s="706"/>
      <c r="O60" s="706"/>
      <c r="P60" s="706"/>
      <c r="Q60" s="706"/>
      <c r="R60" s="706"/>
      <c r="S60" s="706"/>
    </row>
    <row r="61" spans="1:19" ht="15.75" customHeight="1" x14ac:dyDescent="0.25">
      <c r="D61" s="706"/>
      <c r="E61" s="706"/>
      <c r="F61" s="706"/>
      <c r="G61" s="706"/>
      <c r="H61" s="706"/>
      <c r="I61" s="706"/>
      <c r="J61" s="706"/>
      <c r="K61" s="706"/>
      <c r="L61" s="706"/>
      <c r="M61" s="706"/>
      <c r="N61" s="706"/>
      <c r="O61" s="706"/>
      <c r="P61" s="706"/>
      <c r="Q61" s="706"/>
      <c r="R61" s="706"/>
      <c r="S61" s="706"/>
    </row>
    <row r="62" spans="1:19" ht="15.75" customHeight="1" x14ac:dyDescent="0.25">
      <c r="D62" s="706"/>
      <c r="E62" s="706"/>
      <c r="F62" s="706"/>
      <c r="G62" s="706"/>
      <c r="H62" s="706"/>
      <c r="I62" s="706"/>
      <c r="J62" s="706"/>
      <c r="K62" s="706"/>
      <c r="L62" s="706"/>
      <c r="M62" s="706"/>
      <c r="N62" s="706"/>
      <c r="O62" s="706"/>
      <c r="P62" s="706"/>
      <c r="Q62" s="706"/>
      <c r="R62" s="706"/>
      <c r="S62" s="706"/>
    </row>
    <row r="63" spans="1:19" ht="15.75" customHeight="1" x14ac:dyDescent="0.25">
      <c r="D63" s="706"/>
      <c r="E63" s="706"/>
      <c r="F63" s="706"/>
      <c r="G63" s="706"/>
      <c r="H63" s="706"/>
      <c r="I63" s="706"/>
      <c r="J63" s="706"/>
      <c r="K63" s="706"/>
      <c r="L63" s="706"/>
      <c r="M63" s="706"/>
      <c r="N63" s="706"/>
      <c r="O63" s="706"/>
      <c r="P63" s="706"/>
      <c r="Q63" s="706"/>
      <c r="R63" s="706"/>
      <c r="S63" s="706"/>
    </row>
    <row r="64" spans="1:19" ht="15.75" customHeight="1" x14ac:dyDescent="0.25">
      <c r="D64" s="706"/>
      <c r="E64" s="706"/>
      <c r="F64" s="706"/>
      <c r="G64" s="706"/>
      <c r="H64" s="706"/>
      <c r="I64" s="706"/>
      <c r="J64" s="706"/>
      <c r="K64" s="706"/>
      <c r="L64" s="706"/>
      <c r="M64" s="706"/>
      <c r="N64" s="706"/>
      <c r="O64" s="706"/>
      <c r="P64" s="706"/>
      <c r="Q64" s="706"/>
      <c r="R64" s="706"/>
      <c r="S64" s="706"/>
    </row>
    <row r="65" spans="4:19" ht="15.75" customHeight="1" x14ac:dyDescent="0.25">
      <c r="D65" s="706"/>
      <c r="E65" s="706"/>
      <c r="F65" s="706"/>
      <c r="G65" s="706"/>
      <c r="H65" s="706"/>
      <c r="I65" s="706"/>
      <c r="J65" s="706"/>
      <c r="K65" s="706"/>
      <c r="L65" s="706"/>
      <c r="M65" s="706"/>
      <c r="N65" s="706"/>
      <c r="O65" s="706"/>
      <c r="P65" s="706"/>
      <c r="Q65" s="706"/>
      <c r="R65" s="706"/>
      <c r="S65" s="706"/>
    </row>
    <row r="66" spans="4:19" ht="15.75" customHeight="1" x14ac:dyDescent="0.25">
      <c r="D66" s="706"/>
      <c r="E66" s="706"/>
      <c r="F66" s="706"/>
      <c r="G66" s="706"/>
      <c r="H66" s="706"/>
      <c r="I66" s="706"/>
      <c r="J66" s="706"/>
      <c r="K66" s="706"/>
      <c r="L66" s="706"/>
      <c r="M66" s="706"/>
      <c r="N66" s="706"/>
      <c r="O66" s="706"/>
      <c r="P66" s="706"/>
      <c r="Q66" s="706"/>
      <c r="R66" s="706"/>
      <c r="S66" s="706"/>
    </row>
    <row r="67" spans="4:19" ht="15.75" customHeight="1" x14ac:dyDescent="0.25">
      <c r="D67" s="706"/>
      <c r="E67" s="706"/>
      <c r="F67" s="706"/>
      <c r="G67" s="706"/>
      <c r="H67" s="706"/>
      <c r="I67" s="706"/>
      <c r="J67" s="706"/>
      <c r="K67" s="706"/>
      <c r="L67" s="706"/>
      <c r="M67" s="706"/>
      <c r="N67" s="706"/>
      <c r="O67" s="706"/>
      <c r="P67" s="706"/>
      <c r="Q67" s="706"/>
      <c r="R67" s="706"/>
      <c r="S67" s="706"/>
    </row>
    <row r="68" spans="4:19" ht="15.75" customHeight="1" x14ac:dyDescent="0.25">
      <c r="D68" s="706"/>
      <c r="E68" s="706"/>
      <c r="F68" s="706"/>
      <c r="G68" s="706"/>
      <c r="H68" s="706"/>
      <c r="I68" s="706"/>
      <c r="J68" s="706"/>
      <c r="K68" s="706"/>
      <c r="L68" s="706"/>
      <c r="M68" s="706"/>
      <c r="N68" s="706"/>
      <c r="O68" s="706"/>
      <c r="P68" s="706"/>
      <c r="Q68" s="706"/>
      <c r="R68" s="706"/>
      <c r="S68" s="706"/>
    </row>
    <row r="69" spans="4:19" ht="15.75" customHeight="1" x14ac:dyDescent="0.25">
      <c r="D69" s="706"/>
      <c r="E69" s="706"/>
      <c r="F69" s="706"/>
      <c r="G69" s="706"/>
      <c r="H69" s="706"/>
      <c r="I69" s="706"/>
      <c r="J69" s="706"/>
      <c r="K69" s="706"/>
      <c r="L69" s="706"/>
      <c r="M69" s="706"/>
      <c r="N69" s="706"/>
      <c r="O69" s="706"/>
      <c r="P69" s="706"/>
      <c r="Q69" s="706"/>
      <c r="R69" s="706"/>
      <c r="S69" s="706"/>
    </row>
    <row r="70" spans="4:19" ht="15.75" customHeight="1" x14ac:dyDescent="0.25">
      <c r="D70" s="706"/>
      <c r="E70" s="706"/>
      <c r="F70" s="706"/>
      <c r="G70" s="706"/>
      <c r="H70" s="706"/>
      <c r="I70" s="706"/>
      <c r="J70" s="706"/>
      <c r="K70" s="706"/>
      <c r="L70" s="706"/>
      <c r="M70" s="706"/>
      <c r="N70" s="706"/>
      <c r="O70" s="706"/>
      <c r="P70" s="706"/>
      <c r="Q70" s="706"/>
      <c r="R70" s="706"/>
      <c r="S70" s="706"/>
    </row>
    <row r="71" spans="4:19" ht="15.75" customHeight="1" x14ac:dyDescent="0.25">
      <c r="D71" s="706"/>
      <c r="E71" s="706"/>
      <c r="F71" s="706"/>
      <c r="G71" s="706"/>
      <c r="H71" s="706"/>
      <c r="I71" s="706"/>
      <c r="J71" s="706"/>
      <c r="K71" s="706"/>
      <c r="L71" s="706"/>
      <c r="M71" s="706"/>
      <c r="N71" s="706"/>
      <c r="O71" s="706"/>
      <c r="P71" s="706"/>
      <c r="Q71" s="706"/>
      <c r="R71" s="706"/>
      <c r="S71" s="706"/>
    </row>
    <row r="72" spans="4:19" ht="15.75" customHeight="1" x14ac:dyDescent="0.25">
      <c r="D72" s="706"/>
      <c r="E72" s="706"/>
      <c r="F72" s="706"/>
      <c r="G72" s="706"/>
      <c r="H72" s="706"/>
      <c r="I72" s="706"/>
      <c r="J72" s="706"/>
      <c r="K72" s="706"/>
      <c r="L72" s="706"/>
      <c r="M72" s="706"/>
      <c r="N72" s="706"/>
      <c r="O72" s="706"/>
      <c r="P72" s="706"/>
      <c r="Q72" s="706"/>
      <c r="R72" s="706"/>
      <c r="S72" s="706"/>
    </row>
    <row r="73" spans="4:19" ht="15.75" customHeight="1" x14ac:dyDescent="0.25">
      <c r="D73" s="706"/>
      <c r="E73" s="706"/>
      <c r="F73" s="706"/>
      <c r="G73" s="706"/>
      <c r="H73" s="706"/>
      <c r="I73" s="706"/>
      <c r="J73" s="706"/>
      <c r="K73" s="706"/>
      <c r="L73" s="706"/>
      <c r="M73" s="706"/>
      <c r="N73" s="706"/>
      <c r="O73" s="706"/>
      <c r="P73" s="706"/>
      <c r="Q73" s="706"/>
      <c r="R73" s="706"/>
      <c r="S73" s="706"/>
    </row>
    <row r="74" spans="4:19" ht="15.75" customHeight="1" x14ac:dyDescent="0.25">
      <c r="D74" s="706"/>
      <c r="E74" s="706"/>
      <c r="F74" s="706"/>
      <c r="G74" s="706"/>
      <c r="H74" s="706"/>
      <c r="I74" s="706"/>
      <c r="J74" s="706"/>
      <c r="K74" s="706"/>
      <c r="L74" s="706"/>
      <c r="M74" s="706"/>
      <c r="N74" s="706"/>
      <c r="O74" s="706"/>
      <c r="P74" s="706"/>
      <c r="Q74" s="706"/>
      <c r="R74" s="706"/>
      <c r="S74" s="706"/>
    </row>
    <row r="75" spans="4:19" ht="15.75" customHeight="1" x14ac:dyDescent="0.25">
      <c r="D75" s="706"/>
      <c r="E75" s="706"/>
      <c r="F75" s="706"/>
      <c r="G75" s="706"/>
      <c r="H75" s="706"/>
      <c r="I75" s="706"/>
      <c r="J75" s="706"/>
      <c r="K75" s="706"/>
      <c r="L75" s="706"/>
      <c r="M75" s="706"/>
      <c r="N75" s="706"/>
      <c r="O75" s="706"/>
      <c r="P75" s="706"/>
      <c r="Q75" s="706"/>
      <c r="R75" s="706"/>
      <c r="S75" s="706"/>
    </row>
    <row r="76" spans="4:19" ht="15.75" customHeight="1" x14ac:dyDescent="0.25">
      <c r="D76" s="706"/>
      <c r="E76" s="706"/>
      <c r="F76" s="706"/>
      <c r="G76" s="706"/>
      <c r="H76" s="706"/>
      <c r="I76" s="706"/>
      <c r="J76" s="706"/>
      <c r="K76" s="706"/>
      <c r="L76" s="706"/>
      <c r="M76" s="706"/>
      <c r="N76" s="706"/>
      <c r="O76" s="706"/>
      <c r="P76" s="706"/>
      <c r="Q76" s="706"/>
      <c r="R76" s="706"/>
      <c r="S76" s="706"/>
    </row>
    <row r="77" spans="4:19" ht="15.75" customHeight="1" x14ac:dyDescent="0.25">
      <c r="D77" s="706"/>
      <c r="E77" s="706"/>
      <c r="F77" s="706"/>
      <c r="G77" s="706"/>
      <c r="H77" s="706"/>
      <c r="I77" s="706"/>
      <c r="J77" s="706"/>
      <c r="K77" s="706"/>
      <c r="L77" s="706"/>
      <c r="M77" s="706"/>
      <c r="N77" s="706"/>
      <c r="O77" s="706"/>
      <c r="P77" s="706"/>
      <c r="Q77" s="706"/>
      <c r="R77" s="706"/>
      <c r="S77" s="706"/>
    </row>
    <row r="78" spans="4:19" ht="15.75" customHeight="1" x14ac:dyDescent="0.25">
      <c r="D78" s="706"/>
      <c r="E78" s="706"/>
      <c r="F78" s="706"/>
      <c r="G78" s="706"/>
      <c r="H78" s="706"/>
      <c r="I78" s="706"/>
      <c r="J78" s="706"/>
      <c r="K78" s="706"/>
      <c r="L78" s="706"/>
      <c r="M78" s="706"/>
      <c r="N78" s="706"/>
      <c r="O78" s="706"/>
      <c r="P78" s="706"/>
      <c r="Q78" s="706"/>
      <c r="R78" s="706"/>
      <c r="S78" s="706"/>
    </row>
    <row r="79" spans="4:19" ht="15.75" customHeight="1" x14ac:dyDescent="0.25">
      <c r="D79" s="706"/>
      <c r="E79" s="706"/>
      <c r="F79" s="706"/>
      <c r="G79" s="706"/>
      <c r="H79" s="706"/>
      <c r="I79" s="706"/>
      <c r="J79" s="706"/>
      <c r="K79" s="706"/>
      <c r="L79" s="706"/>
      <c r="M79" s="706"/>
      <c r="N79" s="706"/>
      <c r="O79" s="706"/>
      <c r="P79" s="706"/>
      <c r="Q79" s="706"/>
      <c r="R79" s="706"/>
      <c r="S79" s="706"/>
    </row>
    <row r="80" spans="4:19" ht="15.75" customHeight="1" x14ac:dyDescent="0.25">
      <c r="D80" s="706"/>
      <c r="E80" s="706"/>
      <c r="F80" s="706"/>
      <c r="G80" s="706"/>
      <c r="H80" s="706"/>
      <c r="I80" s="706"/>
      <c r="J80" s="706"/>
      <c r="K80" s="706"/>
      <c r="L80" s="706"/>
      <c r="M80" s="706"/>
      <c r="N80" s="706"/>
      <c r="O80" s="706"/>
      <c r="P80" s="706"/>
      <c r="Q80" s="706"/>
      <c r="R80" s="706"/>
      <c r="S80" s="706"/>
    </row>
    <row r="81" spans="4:19" ht="15.75" customHeight="1" x14ac:dyDescent="0.25">
      <c r="D81" s="706"/>
      <c r="E81" s="706"/>
      <c r="F81" s="706"/>
      <c r="G81" s="706"/>
      <c r="H81" s="706"/>
      <c r="I81" s="706"/>
      <c r="J81" s="706"/>
      <c r="K81" s="706"/>
      <c r="L81" s="706"/>
      <c r="M81" s="706"/>
      <c r="N81" s="706"/>
      <c r="O81" s="706"/>
      <c r="P81" s="706"/>
      <c r="Q81" s="706"/>
      <c r="R81" s="706"/>
      <c r="S81" s="706"/>
    </row>
    <row r="82" spans="4:19" ht="15.75" customHeight="1" x14ac:dyDescent="0.25">
      <c r="D82" s="706"/>
      <c r="E82" s="706"/>
      <c r="F82" s="706"/>
      <c r="G82" s="706"/>
      <c r="H82" s="706"/>
      <c r="I82" s="706"/>
      <c r="J82" s="706"/>
      <c r="K82" s="706"/>
      <c r="L82" s="706"/>
      <c r="M82" s="706"/>
      <c r="N82" s="706"/>
      <c r="O82" s="706"/>
      <c r="P82" s="706"/>
      <c r="Q82" s="706"/>
      <c r="R82" s="706"/>
      <c r="S82" s="706"/>
    </row>
    <row r="83" spans="4:19" ht="15.75" customHeight="1" x14ac:dyDescent="0.25">
      <c r="D83" s="706"/>
      <c r="E83" s="706"/>
      <c r="F83" s="706"/>
      <c r="G83" s="706"/>
      <c r="H83" s="706"/>
      <c r="I83" s="706"/>
      <c r="J83" s="706"/>
      <c r="K83" s="706"/>
      <c r="L83" s="706"/>
      <c r="M83" s="706"/>
      <c r="N83" s="706"/>
      <c r="O83" s="706"/>
      <c r="P83" s="706"/>
      <c r="Q83" s="706"/>
      <c r="R83" s="706"/>
      <c r="S83" s="706"/>
    </row>
    <row r="84" spans="4:19" ht="15.75" customHeight="1" x14ac:dyDescent="0.25">
      <c r="D84" s="706"/>
      <c r="E84" s="706"/>
      <c r="F84" s="706"/>
      <c r="G84" s="706"/>
      <c r="H84" s="706"/>
      <c r="I84" s="706"/>
      <c r="J84" s="706"/>
      <c r="K84" s="706"/>
      <c r="L84" s="706"/>
      <c r="M84" s="706"/>
      <c r="N84" s="706"/>
      <c r="O84" s="706"/>
      <c r="P84" s="706"/>
      <c r="Q84" s="706"/>
      <c r="R84" s="706"/>
      <c r="S84" s="706"/>
    </row>
    <row r="85" spans="4:19" ht="15.75" customHeight="1" x14ac:dyDescent="0.25">
      <c r="D85" s="706"/>
      <c r="E85" s="706"/>
      <c r="F85" s="706"/>
      <c r="G85" s="706"/>
      <c r="H85" s="706"/>
      <c r="I85" s="706"/>
      <c r="J85" s="706"/>
      <c r="K85" s="706"/>
      <c r="L85" s="706"/>
      <c r="M85" s="706"/>
      <c r="N85" s="706"/>
      <c r="O85" s="706"/>
      <c r="P85" s="706"/>
      <c r="Q85" s="706"/>
      <c r="R85" s="706"/>
      <c r="S85" s="706"/>
    </row>
    <row r="86" spans="4:19" ht="15.75" customHeight="1" x14ac:dyDescent="0.25">
      <c r="D86" s="706"/>
      <c r="E86" s="706"/>
      <c r="F86" s="706"/>
      <c r="G86" s="706"/>
      <c r="H86" s="706"/>
      <c r="I86" s="706"/>
      <c r="J86" s="706"/>
      <c r="K86" s="706"/>
      <c r="L86" s="706"/>
      <c r="M86" s="706"/>
      <c r="N86" s="706"/>
      <c r="O86" s="706"/>
      <c r="P86" s="706"/>
      <c r="Q86" s="706"/>
      <c r="R86" s="706"/>
      <c r="S86" s="706"/>
    </row>
    <row r="87" spans="4:19" ht="15.75" customHeight="1" x14ac:dyDescent="0.25">
      <c r="D87" s="706"/>
      <c r="E87" s="706"/>
      <c r="F87" s="706"/>
      <c r="G87" s="706"/>
      <c r="H87" s="706"/>
      <c r="I87" s="706"/>
      <c r="J87" s="706"/>
      <c r="K87" s="706"/>
      <c r="L87" s="706"/>
      <c r="M87" s="706"/>
      <c r="N87" s="706"/>
      <c r="O87" s="706"/>
      <c r="P87" s="706"/>
      <c r="Q87" s="706"/>
      <c r="R87" s="706"/>
      <c r="S87" s="706"/>
    </row>
    <row r="88" spans="4:19" ht="15.75" customHeight="1" x14ac:dyDescent="0.25">
      <c r="D88" s="706"/>
      <c r="E88" s="706"/>
      <c r="F88" s="706"/>
      <c r="G88" s="706"/>
      <c r="H88" s="706"/>
      <c r="I88" s="706"/>
      <c r="J88" s="706"/>
      <c r="K88" s="706"/>
      <c r="L88" s="706"/>
      <c r="M88" s="706"/>
      <c r="N88" s="706"/>
      <c r="O88" s="706"/>
      <c r="P88" s="706"/>
      <c r="Q88" s="706"/>
      <c r="R88" s="706"/>
      <c r="S88" s="706"/>
    </row>
    <row r="89" spans="4:19" ht="15.75" customHeight="1" x14ac:dyDescent="0.25">
      <c r="D89" s="706"/>
      <c r="E89" s="706"/>
      <c r="F89" s="706"/>
      <c r="G89" s="706"/>
      <c r="H89" s="706"/>
      <c r="I89" s="706"/>
      <c r="J89" s="706"/>
      <c r="K89" s="706"/>
      <c r="L89" s="706"/>
      <c r="M89" s="706"/>
      <c r="N89" s="706"/>
      <c r="O89" s="706"/>
      <c r="P89" s="706"/>
      <c r="Q89" s="706"/>
      <c r="R89" s="706"/>
      <c r="S89" s="706"/>
    </row>
    <row r="90" spans="4:19" ht="15.75" customHeight="1" x14ac:dyDescent="0.25">
      <c r="D90" s="706"/>
      <c r="E90" s="706"/>
      <c r="F90" s="706"/>
      <c r="G90" s="706"/>
      <c r="H90" s="706"/>
      <c r="I90" s="706"/>
      <c r="J90" s="706"/>
      <c r="K90" s="706"/>
      <c r="L90" s="706"/>
      <c r="M90" s="706"/>
      <c r="N90" s="706"/>
      <c r="O90" s="706"/>
      <c r="P90" s="706"/>
      <c r="Q90" s="706"/>
      <c r="R90" s="706"/>
      <c r="S90" s="706"/>
    </row>
    <row r="91" spans="4:19" ht="15.75" customHeight="1" x14ac:dyDescent="0.25">
      <c r="D91" s="706"/>
      <c r="E91" s="706"/>
      <c r="F91" s="706"/>
      <c r="G91" s="706"/>
      <c r="H91" s="706"/>
      <c r="I91" s="706"/>
      <c r="J91" s="706"/>
      <c r="K91" s="706"/>
      <c r="L91" s="706"/>
      <c r="M91" s="706"/>
      <c r="N91" s="706"/>
      <c r="O91" s="706"/>
      <c r="P91" s="706"/>
      <c r="Q91" s="706"/>
      <c r="R91" s="706"/>
      <c r="S91" s="706"/>
    </row>
    <row r="92" spans="4:19" ht="15.75" customHeight="1" x14ac:dyDescent="0.25">
      <c r="D92" s="706"/>
      <c r="E92" s="706"/>
      <c r="F92" s="706"/>
      <c r="G92" s="706"/>
      <c r="H92" s="706"/>
      <c r="I92" s="706"/>
      <c r="J92" s="706"/>
      <c r="K92" s="706"/>
      <c r="L92" s="706"/>
      <c r="M92" s="706"/>
      <c r="N92" s="706"/>
      <c r="O92" s="706"/>
      <c r="P92" s="706"/>
      <c r="Q92" s="706"/>
      <c r="R92" s="706"/>
      <c r="S92" s="706"/>
    </row>
    <row r="93" spans="4:19" ht="15.75" customHeight="1" x14ac:dyDescent="0.25">
      <c r="D93" s="706"/>
      <c r="E93" s="706"/>
      <c r="F93" s="706"/>
      <c r="G93" s="706"/>
      <c r="H93" s="706"/>
      <c r="I93" s="706"/>
      <c r="J93" s="706"/>
      <c r="K93" s="706"/>
      <c r="L93" s="706"/>
      <c r="M93" s="706"/>
      <c r="N93" s="706"/>
      <c r="O93" s="706"/>
      <c r="P93" s="706"/>
      <c r="Q93" s="706"/>
      <c r="R93" s="706"/>
      <c r="S93" s="706"/>
    </row>
    <row r="94" spans="4:19" ht="15.75" customHeight="1" x14ac:dyDescent="0.25">
      <c r="D94" s="706"/>
      <c r="E94" s="706"/>
      <c r="F94" s="706"/>
      <c r="G94" s="706"/>
      <c r="H94" s="706"/>
      <c r="I94" s="706"/>
      <c r="J94" s="706"/>
      <c r="K94" s="706"/>
      <c r="L94" s="706"/>
      <c r="M94" s="706"/>
      <c r="N94" s="706"/>
      <c r="O94" s="706"/>
      <c r="P94" s="706"/>
      <c r="Q94" s="706"/>
      <c r="R94" s="706"/>
      <c r="S94" s="706"/>
    </row>
    <row r="95" spans="4:19" ht="15.75" customHeight="1" x14ac:dyDescent="0.25">
      <c r="D95" s="706"/>
      <c r="E95" s="706"/>
      <c r="F95" s="706"/>
      <c r="G95" s="706"/>
      <c r="H95" s="706"/>
      <c r="I95" s="706"/>
      <c r="J95" s="706"/>
      <c r="K95" s="706"/>
      <c r="L95" s="706"/>
      <c r="M95" s="706"/>
      <c r="N95" s="706"/>
      <c r="O95" s="706"/>
      <c r="P95" s="706"/>
      <c r="Q95" s="706"/>
      <c r="R95" s="706"/>
      <c r="S95" s="706"/>
    </row>
    <row r="96" spans="4:19" ht="15.75" customHeight="1" x14ac:dyDescent="0.25">
      <c r="D96" s="706"/>
      <c r="E96" s="706"/>
      <c r="F96" s="706"/>
      <c r="G96" s="706"/>
      <c r="H96" s="706"/>
      <c r="I96" s="706"/>
      <c r="J96" s="706"/>
      <c r="K96" s="706"/>
      <c r="L96" s="706"/>
      <c r="M96" s="706"/>
      <c r="N96" s="706"/>
      <c r="O96" s="706"/>
      <c r="P96" s="706"/>
      <c r="Q96" s="706"/>
      <c r="R96" s="706"/>
      <c r="S96" s="706"/>
    </row>
    <row r="97" spans="4:19" ht="15.75" customHeight="1" x14ac:dyDescent="0.25">
      <c r="D97" s="706"/>
      <c r="E97" s="706"/>
      <c r="F97" s="706"/>
      <c r="G97" s="706"/>
      <c r="H97" s="706"/>
      <c r="I97" s="706"/>
      <c r="J97" s="706"/>
      <c r="K97" s="706"/>
      <c r="L97" s="706"/>
      <c r="M97" s="706"/>
      <c r="N97" s="706"/>
      <c r="O97" s="706"/>
      <c r="P97" s="706"/>
      <c r="Q97" s="706"/>
      <c r="R97" s="706"/>
      <c r="S97" s="706"/>
    </row>
    <row r="98" spans="4:19" ht="15.75" customHeight="1" x14ac:dyDescent="0.25">
      <c r="D98" s="706"/>
      <c r="E98" s="706"/>
      <c r="F98" s="706"/>
      <c r="G98" s="706"/>
      <c r="H98" s="706"/>
      <c r="I98" s="706"/>
      <c r="J98" s="706"/>
      <c r="K98" s="706"/>
      <c r="L98" s="706"/>
      <c r="M98" s="706"/>
      <c r="N98" s="706"/>
      <c r="O98" s="706"/>
      <c r="P98" s="706"/>
      <c r="Q98" s="706"/>
      <c r="R98" s="706"/>
      <c r="S98" s="706"/>
    </row>
    <row r="99" spans="4:19" ht="15.75" customHeight="1" x14ac:dyDescent="0.25">
      <c r="D99" s="706"/>
      <c r="E99" s="706"/>
      <c r="F99" s="706"/>
      <c r="G99" s="706"/>
      <c r="H99" s="706"/>
      <c r="I99" s="706"/>
      <c r="J99" s="706"/>
      <c r="K99" s="706"/>
      <c r="L99" s="706"/>
      <c r="M99" s="706"/>
      <c r="N99" s="706"/>
      <c r="O99" s="706"/>
      <c r="P99" s="706"/>
      <c r="Q99" s="706"/>
      <c r="R99" s="706"/>
      <c r="S99" s="706"/>
    </row>
    <row r="100" spans="4:19" ht="15.75" customHeight="1" x14ac:dyDescent="0.25">
      <c r="D100" s="706"/>
      <c r="E100" s="706"/>
      <c r="F100" s="706"/>
      <c r="G100" s="706"/>
      <c r="H100" s="706"/>
      <c r="I100" s="706"/>
      <c r="J100" s="706"/>
      <c r="K100" s="706"/>
      <c r="L100" s="706"/>
      <c r="M100" s="706"/>
      <c r="N100" s="706"/>
      <c r="O100" s="706"/>
      <c r="P100" s="706"/>
      <c r="Q100" s="706"/>
      <c r="R100" s="706"/>
      <c r="S100" s="706"/>
    </row>
    <row r="101" spans="4:19" ht="15.75" customHeight="1" x14ac:dyDescent="0.25">
      <c r="D101" s="706"/>
      <c r="E101" s="706"/>
      <c r="F101" s="706"/>
      <c r="G101" s="706"/>
      <c r="H101" s="706"/>
      <c r="I101" s="706"/>
      <c r="J101" s="706"/>
      <c r="K101" s="706"/>
      <c r="L101" s="706"/>
      <c r="M101" s="706"/>
      <c r="N101" s="706"/>
      <c r="O101" s="706"/>
      <c r="P101" s="706"/>
      <c r="Q101" s="706"/>
      <c r="R101" s="706"/>
      <c r="S101" s="706"/>
    </row>
    <row r="102" spans="4:19" ht="15.75" customHeight="1" x14ac:dyDescent="0.25">
      <c r="D102" s="706"/>
      <c r="E102" s="706"/>
      <c r="F102" s="706"/>
      <c r="G102" s="706"/>
      <c r="H102" s="706"/>
      <c r="I102" s="706"/>
      <c r="J102" s="706"/>
      <c r="K102" s="706"/>
      <c r="L102" s="706"/>
      <c r="M102" s="706"/>
      <c r="N102" s="706"/>
      <c r="O102" s="706"/>
      <c r="P102" s="706"/>
      <c r="Q102" s="706"/>
      <c r="R102" s="706"/>
      <c r="S102" s="706"/>
    </row>
    <row r="103" spans="4:19" ht="15.75" customHeight="1" x14ac:dyDescent="0.25">
      <c r="D103" s="706"/>
      <c r="E103" s="706"/>
      <c r="F103" s="706"/>
      <c r="G103" s="706"/>
      <c r="H103" s="706"/>
      <c r="I103" s="706"/>
      <c r="J103" s="706"/>
      <c r="K103" s="706"/>
      <c r="L103" s="706"/>
      <c r="M103" s="706"/>
      <c r="N103" s="706"/>
      <c r="O103" s="706"/>
      <c r="P103" s="706"/>
      <c r="Q103" s="706"/>
      <c r="R103" s="706"/>
      <c r="S103" s="706"/>
    </row>
    <row r="104" spans="4:19" ht="15.75" customHeight="1" x14ac:dyDescent="0.25">
      <c r="D104" s="706"/>
      <c r="E104" s="706"/>
      <c r="F104" s="706"/>
      <c r="G104" s="706"/>
      <c r="H104" s="706"/>
      <c r="I104" s="706"/>
      <c r="J104" s="706"/>
      <c r="K104" s="706"/>
      <c r="L104" s="706"/>
      <c r="M104" s="706"/>
      <c r="N104" s="706"/>
      <c r="O104" s="706"/>
      <c r="P104" s="706"/>
      <c r="Q104" s="706"/>
      <c r="R104" s="706"/>
      <c r="S104" s="706"/>
    </row>
    <row r="105" spans="4:19" ht="15.75" customHeight="1" x14ac:dyDescent="0.25">
      <c r="D105" s="706"/>
      <c r="E105" s="706"/>
      <c r="F105" s="706"/>
      <c r="G105" s="706"/>
      <c r="H105" s="706"/>
      <c r="I105" s="706"/>
      <c r="J105" s="706"/>
      <c r="K105" s="706"/>
      <c r="L105" s="706"/>
      <c r="M105" s="706"/>
      <c r="N105" s="706"/>
      <c r="O105" s="706"/>
      <c r="P105" s="706"/>
      <c r="Q105" s="706"/>
      <c r="R105" s="706"/>
      <c r="S105" s="706"/>
    </row>
    <row r="106" spans="4:19" ht="15.75" customHeight="1" x14ac:dyDescent="0.25">
      <c r="D106" s="706"/>
      <c r="E106" s="706"/>
      <c r="F106" s="706"/>
      <c r="G106" s="706"/>
      <c r="H106" s="706"/>
      <c r="I106" s="706"/>
      <c r="J106" s="706"/>
      <c r="K106" s="706"/>
      <c r="L106" s="706"/>
      <c r="M106" s="706"/>
      <c r="N106" s="706"/>
      <c r="O106" s="706"/>
      <c r="P106" s="706"/>
      <c r="Q106" s="706"/>
      <c r="R106" s="706"/>
      <c r="S106" s="706"/>
    </row>
    <row r="107" spans="4:19" ht="15.75" customHeight="1" x14ac:dyDescent="0.25">
      <c r="D107" s="706"/>
      <c r="E107" s="706"/>
      <c r="F107" s="706"/>
      <c r="G107" s="706"/>
      <c r="H107" s="706"/>
      <c r="I107" s="706"/>
      <c r="J107" s="706"/>
      <c r="K107" s="706"/>
      <c r="L107" s="706"/>
      <c r="M107" s="706"/>
      <c r="N107" s="706"/>
      <c r="O107" s="706"/>
      <c r="P107" s="706"/>
      <c r="Q107" s="706"/>
      <c r="R107" s="706"/>
      <c r="S107" s="706"/>
    </row>
    <row r="108" spans="4:19" ht="15.75" customHeight="1" x14ac:dyDescent="0.25">
      <c r="D108" s="706"/>
      <c r="E108" s="706"/>
      <c r="F108" s="706"/>
      <c r="G108" s="706"/>
      <c r="H108" s="706"/>
      <c r="I108" s="706"/>
      <c r="J108" s="706"/>
      <c r="K108" s="706"/>
      <c r="L108" s="706"/>
      <c r="M108" s="706"/>
      <c r="N108" s="706"/>
      <c r="O108" s="706"/>
      <c r="P108" s="706"/>
      <c r="Q108" s="706"/>
      <c r="R108" s="706"/>
      <c r="S108" s="706"/>
    </row>
    <row r="109" spans="4:19" ht="15.75" customHeight="1" x14ac:dyDescent="0.25">
      <c r="D109" s="706"/>
      <c r="E109" s="706"/>
      <c r="F109" s="706"/>
      <c r="G109" s="706"/>
      <c r="H109" s="706"/>
      <c r="I109" s="706"/>
      <c r="J109" s="706"/>
      <c r="K109" s="706"/>
      <c r="L109" s="706"/>
      <c r="M109" s="706"/>
      <c r="N109" s="706"/>
      <c r="O109" s="706"/>
      <c r="P109" s="706"/>
      <c r="Q109" s="706"/>
      <c r="R109" s="706"/>
      <c r="S109" s="706"/>
    </row>
    <row r="110" spans="4:19" ht="15.75" customHeight="1" x14ac:dyDescent="0.25">
      <c r="D110" s="706"/>
      <c r="E110" s="706"/>
      <c r="F110" s="706"/>
      <c r="G110" s="706"/>
      <c r="H110" s="706"/>
      <c r="I110" s="706"/>
      <c r="J110" s="706"/>
      <c r="K110" s="706"/>
      <c r="L110" s="706"/>
      <c r="M110" s="706"/>
      <c r="N110" s="706"/>
      <c r="O110" s="706"/>
      <c r="P110" s="706"/>
      <c r="Q110" s="706"/>
      <c r="R110" s="706"/>
      <c r="S110" s="706"/>
    </row>
    <row r="111" spans="4:19" ht="15.75" customHeight="1" x14ac:dyDescent="0.25">
      <c r="D111" s="706"/>
      <c r="E111" s="706"/>
      <c r="F111" s="706"/>
      <c r="G111" s="706"/>
      <c r="H111" s="706"/>
      <c r="I111" s="706"/>
      <c r="J111" s="706"/>
      <c r="K111" s="706"/>
      <c r="L111" s="706"/>
      <c r="M111" s="706"/>
      <c r="N111" s="706"/>
      <c r="O111" s="706"/>
      <c r="P111" s="706"/>
      <c r="Q111" s="706"/>
      <c r="R111" s="706"/>
      <c r="S111" s="706"/>
    </row>
    <row r="112" spans="4:19" ht="15.75" customHeight="1" x14ac:dyDescent="0.25">
      <c r="D112" s="706"/>
      <c r="E112" s="706"/>
      <c r="F112" s="706"/>
      <c r="G112" s="706"/>
      <c r="H112" s="706"/>
      <c r="I112" s="706"/>
      <c r="J112" s="706"/>
      <c r="K112" s="706"/>
      <c r="L112" s="706"/>
      <c r="M112" s="706"/>
      <c r="N112" s="706"/>
      <c r="O112" s="706"/>
      <c r="P112" s="706"/>
      <c r="Q112" s="706"/>
      <c r="R112" s="706"/>
      <c r="S112" s="706"/>
    </row>
    <row r="113" spans="4:19" ht="15.75" customHeight="1" x14ac:dyDescent="0.25">
      <c r="D113" s="706"/>
      <c r="E113" s="706"/>
      <c r="F113" s="706"/>
      <c r="G113" s="706"/>
      <c r="H113" s="706"/>
      <c r="I113" s="706"/>
      <c r="J113" s="706"/>
      <c r="K113" s="706"/>
      <c r="L113" s="706"/>
      <c r="M113" s="706"/>
      <c r="N113" s="706"/>
      <c r="O113" s="706"/>
      <c r="P113" s="706"/>
      <c r="Q113" s="706"/>
      <c r="R113" s="706"/>
      <c r="S113" s="706"/>
    </row>
    <row r="114" spans="4:19" ht="15.75" customHeight="1" x14ac:dyDescent="0.25">
      <c r="D114" s="706"/>
      <c r="E114" s="706"/>
      <c r="F114" s="706"/>
      <c r="G114" s="706"/>
      <c r="H114" s="706"/>
      <c r="I114" s="706"/>
      <c r="J114" s="706"/>
      <c r="K114" s="706"/>
      <c r="L114" s="706"/>
      <c r="M114" s="706"/>
      <c r="N114" s="706"/>
      <c r="O114" s="706"/>
      <c r="P114" s="706"/>
      <c r="Q114" s="706"/>
      <c r="R114" s="706"/>
      <c r="S114" s="706"/>
    </row>
    <row r="115" spans="4:19" ht="15.75" customHeight="1" x14ac:dyDescent="0.25">
      <c r="D115" s="706"/>
      <c r="E115" s="706"/>
      <c r="F115" s="706"/>
      <c r="G115" s="706"/>
      <c r="H115" s="706"/>
      <c r="I115" s="706"/>
      <c r="J115" s="706"/>
      <c r="K115" s="706"/>
      <c r="L115" s="706"/>
      <c r="M115" s="706"/>
      <c r="N115" s="706"/>
      <c r="O115" s="706"/>
      <c r="P115" s="706"/>
      <c r="Q115" s="706"/>
      <c r="R115" s="706"/>
      <c r="S115" s="706"/>
    </row>
    <row r="116" spans="4:19" ht="15.75" customHeight="1" x14ac:dyDescent="0.25">
      <c r="D116" s="706"/>
      <c r="E116" s="706"/>
      <c r="F116" s="706"/>
      <c r="G116" s="706"/>
      <c r="H116" s="706"/>
      <c r="I116" s="706"/>
      <c r="J116" s="706"/>
      <c r="K116" s="706"/>
      <c r="L116" s="706"/>
      <c r="M116" s="706"/>
      <c r="N116" s="706"/>
      <c r="O116" s="706"/>
      <c r="P116" s="706"/>
      <c r="Q116" s="706"/>
      <c r="R116" s="706"/>
      <c r="S116" s="706"/>
    </row>
    <row r="117" spans="4:19" ht="15.75" customHeight="1" x14ac:dyDescent="0.25">
      <c r="D117" s="706"/>
      <c r="E117" s="706"/>
      <c r="F117" s="706"/>
      <c r="G117" s="706"/>
      <c r="H117" s="706"/>
      <c r="I117" s="706"/>
      <c r="J117" s="706"/>
      <c r="K117" s="706"/>
      <c r="L117" s="706"/>
      <c r="M117" s="706"/>
      <c r="N117" s="706"/>
      <c r="O117" s="706"/>
      <c r="P117" s="706"/>
      <c r="Q117" s="706"/>
      <c r="R117" s="706"/>
      <c r="S117" s="706"/>
    </row>
    <row r="118" spans="4:19" ht="15.75" customHeight="1" x14ac:dyDescent="0.25">
      <c r="D118" s="706"/>
      <c r="E118" s="706"/>
      <c r="F118" s="706"/>
      <c r="G118" s="706"/>
      <c r="H118" s="706"/>
      <c r="I118" s="706"/>
      <c r="J118" s="706"/>
      <c r="K118" s="706"/>
      <c r="L118" s="706"/>
      <c r="M118" s="706"/>
      <c r="N118" s="706"/>
      <c r="O118" s="706"/>
      <c r="P118" s="706"/>
      <c r="Q118" s="706"/>
      <c r="R118" s="706"/>
      <c r="S118" s="706"/>
    </row>
    <row r="119" spans="4:19" ht="15.75" customHeight="1" x14ac:dyDescent="0.25">
      <c r="D119" s="706"/>
      <c r="E119" s="706"/>
      <c r="F119" s="706"/>
      <c r="G119" s="706"/>
      <c r="H119" s="706"/>
      <c r="I119" s="706"/>
      <c r="J119" s="706"/>
      <c r="K119" s="706"/>
      <c r="L119" s="706"/>
      <c r="M119" s="706"/>
      <c r="N119" s="706"/>
      <c r="O119" s="706"/>
      <c r="P119" s="706"/>
      <c r="Q119" s="706"/>
      <c r="R119" s="706"/>
      <c r="S119" s="706"/>
    </row>
    <row r="120" spans="4:19" ht="15.75" customHeight="1" x14ac:dyDescent="0.25">
      <c r="D120" s="706"/>
      <c r="E120" s="706"/>
      <c r="F120" s="706"/>
      <c r="G120" s="706"/>
      <c r="H120" s="706"/>
      <c r="I120" s="706"/>
      <c r="J120" s="706"/>
      <c r="K120" s="706"/>
      <c r="L120" s="706"/>
      <c r="M120" s="706"/>
      <c r="N120" s="706"/>
      <c r="O120" s="706"/>
      <c r="P120" s="706"/>
      <c r="Q120" s="706"/>
      <c r="R120" s="706"/>
      <c r="S120" s="706"/>
    </row>
    <row r="121" spans="4:19" ht="15.75" customHeight="1" x14ac:dyDescent="0.25">
      <c r="D121" s="706"/>
      <c r="E121" s="706"/>
      <c r="F121" s="706"/>
      <c r="G121" s="706"/>
      <c r="H121" s="706"/>
      <c r="I121" s="706"/>
      <c r="J121" s="706"/>
      <c r="K121" s="706"/>
      <c r="L121" s="706"/>
      <c r="M121" s="706"/>
      <c r="N121" s="706"/>
      <c r="O121" s="706"/>
      <c r="P121" s="706"/>
      <c r="Q121" s="706"/>
      <c r="R121" s="706"/>
      <c r="S121" s="706"/>
    </row>
    <row r="122" spans="4:19" ht="15.75" customHeight="1" x14ac:dyDescent="0.25">
      <c r="D122" s="706"/>
      <c r="E122" s="706"/>
      <c r="F122" s="706"/>
      <c r="G122" s="706"/>
      <c r="H122" s="706"/>
      <c r="I122" s="706"/>
      <c r="J122" s="706"/>
      <c r="K122" s="706"/>
      <c r="L122" s="706"/>
      <c r="M122" s="706"/>
      <c r="N122" s="706"/>
      <c r="O122" s="706"/>
      <c r="P122" s="706"/>
      <c r="Q122" s="706"/>
      <c r="R122" s="706"/>
      <c r="S122" s="706"/>
    </row>
    <row r="123" spans="4:19" ht="15.75" customHeight="1" x14ac:dyDescent="0.25">
      <c r="D123" s="706"/>
      <c r="E123" s="706"/>
      <c r="F123" s="706"/>
      <c r="G123" s="706"/>
      <c r="H123" s="706"/>
      <c r="I123" s="706"/>
      <c r="J123" s="706"/>
      <c r="K123" s="706"/>
      <c r="L123" s="706"/>
      <c r="M123" s="706"/>
      <c r="N123" s="706"/>
      <c r="O123" s="706"/>
      <c r="P123" s="706"/>
      <c r="Q123" s="706"/>
      <c r="R123" s="706"/>
      <c r="S123" s="706"/>
    </row>
    <row r="124" spans="4:19" ht="15.75" customHeight="1" x14ac:dyDescent="0.25">
      <c r="D124" s="706"/>
      <c r="E124" s="706"/>
      <c r="F124" s="706"/>
      <c r="G124" s="706"/>
      <c r="H124" s="706"/>
      <c r="I124" s="706"/>
      <c r="J124" s="706"/>
      <c r="K124" s="706"/>
      <c r="L124" s="706"/>
      <c r="M124" s="706"/>
      <c r="N124" s="706"/>
      <c r="O124" s="706"/>
      <c r="P124" s="706"/>
      <c r="Q124" s="706"/>
      <c r="R124" s="706"/>
      <c r="S124" s="706"/>
    </row>
    <row r="125" spans="4:19" ht="15.75" customHeight="1" x14ac:dyDescent="0.25">
      <c r="D125" s="706"/>
      <c r="E125" s="706"/>
      <c r="F125" s="706"/>
      <c r="G125" s="706"/>
      <c r="H125" s="706"/>
      <c r="I125" s="706"/>
      <c r="J125" s="706"/>
      <c r="K125" s="706"/>
      <c r="L125" s="706"/>
      <c r="M125" s="706"/>
      <c r="N125" s="706"/>
      <c r="O125" s="706"/>
      <c r="P125" s="706"/>
      <c r="Q125" s="706"/>
      <c r="R125" s="706"/>
      <c r="S125" s="706"/>
    </row>
    <row r="126" spans="4:19" ht="15.75" customHeight="1" x14ac:dyDescent="0.25">
      <c r="D126" s="706"/>
      <c r="E126" s="706"/>
      <c r="F126" s="706"/>
      <c r="G126" s="706"/>
      <c r="H126" s="706"/>
      <c r="I126" s="706"/>
      <c r="J126" s="706"/>
      <c r="K126" s="706"/>
      <c r="L126" s="706"/>
      <c r="M126" s="706"/>
      <c r="N126" s="706"/>
      <c r="O126" s="706"/>
      <c r="P126" s="706"/>
      <c r="Q126" s="706"/>
      <c r="R126" s="706"/>
      <c r="S126" s="706"/>
    </row>
    <row r="127" spans="4:19" ht="15.75" customHeight="1" x14ac:dyDescent="0.25">
      <c r="D127" s="706"/>
      <c r="E127" s="706"/>
      <c r="F127" s="706"/>
      <c r="G127" s="706"/>
      <c r="H127" s="706"/>
      <c r="I127" s="706"/>
      <c r="J127" s="706"/>
      <c r="K127" s="706"/>
      <c r="L127" s="706"/>
      <c r="M127" s="706"/>
      <c r="N127" s="706"/>
      <c r="O127" s="706"/>
      <c r="P127" s="706"/>
      <c r="Q127" s="706"/>
      <c r="R127" s="706"/>
      <c r="S127" s="706"/>
    </row>
    <row r="128" spans="4:19" ht="15.75" customHeight="1" x14ac:dyDescent="0.25">
      <c r="D128" s="706"/>
      <c r="E128" s="706"/>
      <c r="F128" s="706"/>
      <c r="G128" s="706"/>
      <c r="H128" s="706"/>
      <c r="I128" s="706"/>
      <c r="J128" s="706"/>
      <c r="K128" s="706"/>
      <c r="L128" s="706"/>
      <c r="M128" s="706"/>
      <c r="N128" s="706"/>
      <c r="O128" s="706"/>
      <c r="P128" s="706"/>
      <c r="Q128" s="706"/>
      <c r="R128" s="706"/>
      <c r="S128" s="706"/>
    </row>
    <row r="129" spans="4:19" ht="15.75" customHeight="1" x14ac:dyDescent="0.25">
      <c r="D129" s="706"/>
      <c r="E129" s="706"/>
      <c r="F129" s="706"/>
      <c r="G129" s="706"/>
      <c r="H129" s="706"/>
      <c r="I129" s="706"/>
      <c r="J129" s="706"/>
      <c r="K129" s="706"/>
      <c r="L129" s="706"/>
      <c r="M129" s="706"/>
      <c r="N129" s="706"/>
      <c r="O129" s="706"/>
      <c r="P129" s="706"/>
      <c r="Q129" s="706"/>
      <c r="R129" s="706"/>
      <c r="S129" s="706"/>
    </row>
    <row r="130" spans="4:19" ht="15.75" customHeight="1" x14ac:dyDescent="0.25">
      <c r="D130" s="706"/>
      <c r="E130" s="706"/>
      <c r="F130" s="706"/>
      <c r="G130" s="706"/>
      <c r="H130" s="706"/>
      <c r="I130" s="706"/>
      <c r="J130" s="706"/>
      <c r="K130" s="706"/>
      <c r="L130" s="706"/>
      <c r="M130" s="706"/>
      <c r="N130" s="706"/>
      <c r="O130" s="706"/>
      <c r="P130" s="706"/>
      <c r="Q130" s="706"/>
      <c r="R130" s="706"/>
      <c r="S130" s="706"/>
    </row>
    <row r="131" spans="4:19" ht="15.75" customHeight="1" x14ac:dyDescent="0.25">
      <c r="D131" s="706"/>
      <c r="E131" s="706"/>
      <c r="F131" s="706"/>
      <c r="G131" s="706"/>
      <c r="H131" s="706"/>
      <c r="I131" s="706"/>
      <c r="J131" s="706"/>
      <c r="K131" s="706"/>
      <c r="L131" s="706"/>
      <c r="M131" s="706"/>
      <c r="N131" s="706"/>
      <c r="O131" s="706"/>
      <c r="P131" s="706"/>
      <c r="Q131" s="706"/>
      <c r="R131" s="706"/>
      <c r="S131" s="706"/>
    </row>
    <row r="132" spans="4:19" ht="15.75" customHeight="1" x14ac:dyDescent="0.25">
      <c r="D132" s="706"/>
      <c r="E132" s="706"/>
      <c r="F132" s="706"/>
      <c r="G132" s="706"/>
      <c r="H132" s="706"/>
      <c r="I132" s="706"/>
      <c r="J132" s="706"/>
      <c r="K132" s="706"/>
      <c r="L132" s="706"/>
      <c r="M132" s="706"/>
      <c r="N132" s="706"/>
      <c r="O132" s="706"/>
      <c r="P132" s="706"/>
      <c r="Q132" s="706"/>
      <c r="R132" s="706"/>
      <c r="S132" s="706"/>
    </row>
    <row r="133" spans="4:19" ht="15.75" customHeight="1" x14ac:dyDescent="0.25">
      <c r="D133" s="706"/>
      <c r="E133" s="706"/>
      <c r="F133" s="706"/>
      <c r="G133" s="706"/>
      <c r="H133" s="706"/>
      <c r="I133" s="706"/>
      <c r="J133" s="706"/>
      <c r="K133" s="706"/>
      <c r="L133" s="706"/>
      <c r="M133" s="706"/>
      <c r="N133" s="706"/>
      <c r="O133" s="706"/>
      <c r="P133" s="706"/>
      <c r="Q133" s="706"/>
      <c r="R133" s="706"/>
      <c r="S133" s="706"/>
    </row>
    <row r="134" spans="4:19" ht="15.75" customHeight="1" x14ac:dyDescent="0.25">
      <c r="D134" s="706"/>
      <c r="E134" s="706"/>
      <c r="F134" s="706"/>
      <c r="G134" s="706"/>
      <c r="H134" s="706"/>
      <c r="I134" s="706"/>
      <c r="J134" s="706"/>
      <c r="K134" s="706"/>
      <c r="L134" s="706"/>
      <c r="M134" s="706"/>
      <c r="N134" s="706"/>
      <c r="O134" s="706"/>
      <c r="P134" s="706"/>
      <c r="Q134" s="706"/>
      <c r="R134" s="706"/>
      <c r="S134" s="706"/>
    </row>
    <row r="135" spans="4:19" ht="15.75" customHeight="1" x14ac:dyDescent="0.25">
      <c r="D135" s="706"/>
      <c r="E135" s="706"/>
      <c r="F135" s="706"/>
      <c r="G135" s="706"/>
      <c r="H135" s="706"/>
      <c r="I135" s="706"/>
      <c r="J135" s="706"/>
      <c r="K135" s="706"/>
      <c r="L135" s="706"/>
      <c r="M135" s="706"/>
      <c r="N135" s="706"/>
      <c r="O135" s="706"/>
      <c r="P135" s="706"/>
      <c r="Q135" s="706"/>
      <c r="R135" s="706"/>
      <c r="S135" s="706"/>
    </row>
    <row r="136" spans="4:19" ht="15.75" customHeight="1" x14ac:dyDescent="0.25">
      <c r="D136" s="706"/>
      <c r="E136" s="706"/>
      <c r="F136" s="706"/>
      <c r="G136" s="706"/>
      <c r="H136" s="706"/>
      <c r="I136" s="706"/>
      <c r="J136" s="706"/>
      <c r="K136" s="706"/>
      <c r="L136" s="706"/>
      <c r="M136" s="706"/>
      <c r="N136" s="706"/>
      <c r="O136" s="706"/>
      <c r="P136" s="706"/>
      <c r="Q136" s="706"/>
      <c r="R136" s="706"/>
      <c r="S136" s="706"/>
    </row>
    <row r="137" spans="4:19" ht="15.75" customHeight="1" x14ac:dyDescent="0.25">
      <c r="D137" s="706"/>
      <c r="E137" s="706"/>
      <c r="F137" s="706"/>
      <c r="G137" s="706"/>
      <c r="H137" s="706"/>
      <c r="I137" s="706"/>
      <c r="J137" s="706"/>
      <c r="K137" s="706"/>
      <c r="L137" s="706"/>
      <c r="M137" s="706"/>
      <c r="N137" s="706"/>
      <c r="O137" s="706"/>
      <c r="P137" s="706"/>
      <c r="Q137" s="706"/>
      <c r="R137" s="706"/>
      <c r="S137" s="706"/>
    </row>
    <row r="138" spans="4:19" ht="15.75" customHeight="1" x14ac:dyDescent="0.25">
      <c r="D138" s="706"/>
      <c r="E138" s="706"/>
      <c r="F138" s="706"/>
      <c r="G138" s="706"/>
      <c r="H138" s="706"/>
      <c r="I138" s="706"/>
      <c r="J138" s="706"/>
      <c r="K138" s="706"/>
      <c r="L138" s="706"/>
      <c r="M138" s="706"/>
      <c r="N138" s="706"/>
      <c r="O138" s="706"/>
      <c r="P138" s="706"/>
      <c r="Q138" s="706"/>
      <c r="R138" s="706"/>
      <c r="S138" s="706"/>
    </row>
    <row r="139" spans="4:19" ht="15.75" customHeight="1" x14ac:dyDescent="0.25">
      <c r="D139" s="706"/>
      <c r="E139" s="706"/>
      <c r="F139" s="706"/>
      <c r="G139" s="706"/>
      <c r="H139" s="706"/>
      <c r="I139" s="706"/>
      <c r="J139" s="706"/>
      <c r="K139" s="706"/>
      <c r="L139" s="706"/>
      <c r="M139" s="706"/>
      <c r="N139" s="706"/>
      <c r="O139" s="706"/>
      <c r="P139" s="706"/>
      <c r="Q139" s="706"/>
      <c r="R139" s="706"/>
      <c r="S139" s="706"/>
    </row>
    <row r="140" spans="4:19" ht="15.75" customHeight="1" x14ac:dyDescent="0.25">
      <c r="D140" s="706"/>
      <c r="E140" s="706"/>
      <c r="F140" s="706"/>
      <c r="G140" s="706"/>
      <c r="H140" s="706"/>
      <c r="I140" s="706"/>
      <c r="J140" s="706"/>
      <c r="K140" s="706"/>
      <c r="L140" s="706"/>
      <c r="M140" s="706"/>
      <c r="N140" s="706"/>
      <c r="O140" s="706"/>
      <c r="P140" s="706"/>
      <c r="Q140" s="706"/>
      <c r="R140" s="706"/>
      <c r="S140" s="706"/>
    </row>
    <row r="141" spans="4:19" ht="15.75" customHeight="1" x14ac:dyDescent="0.25">
      <c r="D141" s="706"/>
      <c r="E141" s="706"/>
      <c r="F141" s="706"/>
      <c r="G141" s="706"/>
      <c r="H141" s="706"/>
      <c r="I141" s="706"/>
      <c r="J141" s="706"/>
      <c r="K141" s="706"/>
      <c r="L141" s="706"/>
      <c r="M141" s="706"/>
      <c r="N141" s="706"/>
      <c r="O141" s="706"/>
      <c r="P141" s="706"/>
      <c r="Q141" s="706"/>
      <c r="R141" s="706"/>
      <c r="S141" s="706"/>
    </row>
    <row r="142" spans="4:19" ht="15.75" customHeight="1" x14ac:dyDescent="0.25">
      <c r="D142" s="706"/>
      <c r="E142" s="706"/>
      <c r="F142" s="706"/>
      <c r="G142" s="706"/>
      <c r="H142" s="706"/>
      <c r="I142" s="706"/>
      <c r="J142" s="706"/>
      <c r="K142" s="706"/>
      <c r="L142" s="706"/>
      <c r="M142" s="706"/>
      <c r="N142" s="706"/>
      <c r="O142" s="706"/>
      <c r="P142" s="706"/>
      <c r="Q142" s="706"/>
      <c r="R142" s="706"/>
      <c r="S142" s="706"/>
    </row>
    <row r="143" spans="4:19" ht="15.75" customHeight="1" x14ac:dyDescent="0.25">
      <c r="D143" s="706"/>
      <c r="E143" s="706"/>
      <c r="F143" s="706"/>
      <c r="G143" s="706"/>
      <c r="H143" s="706"/>
      <c r="I143" s="706"/>
      <c r="J143" s="706"/>
      <c r="K143" s="706"/>
      <c r="L143" s="706"/>
      <c r="M143" s="706"/>
      <c r="N143" s="706"/>
      <c r="O143" s="706"/>
      <c r="P143" s="706"/>
      <c r="Q143" s="706"/>
      <c r="R143" s="706"/>
      <c r="S143" s="706"/>
    </row>
    <row r="144" spans="4:19" ht="15.75" customHeight="1" x14ac:dyDescent="0.25">
      <c r="D144" s="706"/>
      <c r="E144" s="706"/>
      <c r="F144" s="706"/>
      <c r="G144" s="706"/>
      <c r="H144" s="706"/>
      <c r="I144" s="706"/>
      <c r="J144" s="706"/>
      <c r="K144" s="706"/>
      <c r="L144" s="706"/>
      <c r="M144" s="706"/>
      <c r="N144" s="706"/>
      <c r="O144" s="706"/>
      <c r="P144" s="706"/>
      <c r="Q144" s="706"/>
      <c r="R144" s="706"/>
      <c r="S144" s="706"/>
    </row>
    <row r="145" spans="4:19" ht="15.75" customHeight="1" x14ac:dyDescent="0.25">
      <c r="D145" s="706"/>
      <c r="E145" s="706"/>
      <c r="F145" s="706"/>
      <c r="G145" s="706"/>
      <c r="H145" s="706"/>
      <c r="I145" s="706"/>
      <c r="J145" s="706"/>
      <c r="K145" s="706"/>
      <c r="L145" s="706"/>
      <c r="M145" s="706"/>
      <c r="N145" s="706"/>
      <c r="O145" s="706"/>
      <c r="P145" s="706"/>
      <c r="Q145" s="706"/>
      <c r="R145" s="706"/>
      <c r="S145" s="706"/>
    </row>
    <row r="146" spans="4:19" ht="15.75" customHeight="1" x14ac:dyDescent="0.25">
      <c r="D146" s="706"/>
      <c r="E146" s="706"/>
      <c r="F146" s="706"/>
      <c r="G146" s="706"/>
      <c r="H146" s="706"/>
      <c r="I146" s="706"/>
      <c r="J146" s="706"/>
      <c r="K146" s="706"/>
      <c r="L146" s="706"/>
      <c r="M146" s="706"/>
      <c r="N146" s="706"/>
      <c r="O146" s="706"/>
      <c r="P146" s="706"/>
      <c r="Q146" s="706"/>
      <c r="R146" s="706"/>
      <c r="S146" s="706"/>
    </row>
    <row r="147" spans="4:19" ht="15.75" customHeight="1" x14ac:dyDescent="0.25">
      <c r="D147" s="706"/>
      <c r="E147" s="706"/>
      <c r="F147" s="706"/>
      <c r="G147" s="706"/>
      <c r="H147" s="706"/>
      <c r="I147" s="706"/>
      <c r="J147" s="706"/>
      <c r="K147" s="706"/>
      <c r="L147" s="706"/>
      <c r="M147" s="706"/>
      <c r="N147" s="706"/>
      <c r="O147" s="706"/>
      <c r="P147" s="706"/>
      <c r="Q147" s="706"/>
      <c r="R147" s="706"/>
      <c r="S147" s="706"/>
    </row>
    <row r="148" spans="4:19" ht="15.75" customHeight="1" x14ac:dyDescent="0.25">
      <c r="D148" s="706"/>
      <c r="E148" s="706"/>
      <c r="F148" s="706"/>
      <c r="G148" s="706"/>
      <c r="H148" s="706"/>
      <c r="I148" s="706"/>
      <c r="J148" s="706"/>
      <c r="K148" s="706"/>
      <c r="L148" s="706"/>
      <c r="M148" s="706"/>
      <c r="N148" s="706"/>
      <c r="O148" s="706"/>
      <c r="P148" s="706"/>
      <c r="Q148" s="706"/>
      <c r="R148" s="706"/>
      <c r="S148" s="706"/>
    </row>
    <row r="149" spans="4:19" ht="15.75" customHeight="1" x14ac:dyDescent="0.25">
      <c r="D149" s="706"/>
      <c r="E149" s="706"/>
      <c r="F149" s="706"/>
      <c r="G149" s="706"/>
      <c r="H149" s="706"/>
      <c r="I149" s="706"/>
      <c r="J149" s="706"/>
      <c r="K149" s="706"/>
      <c r="L149" s="706"/>
      <c r="M149" s="706"/>
      <c r="N149" s="706"/>
      <c r="O149" s="706"/>
      <c r="P149" s="706"/>
      <c r="Q149" s="706"/>
      <c r="R149" s="706"/>
      <c r="S149" s="706"/>
    </row>
    <row r="150" spans="4:19" ht="15.75" customHeight="1" x14ac:dyDescent="0.25">
      <c r="D150" s="706"/>
      <c r="E150" s="706"/>
      <c r="F150" s="706"/>
      <c r="G150" s="706"/>
      <c r="H150" s="706"/>
      <c r="I150" s="706"/>
      <c r="J150" s="706"/>
      <c r="K150" s="706"/>
      <c r="L150" s="706"/>
      <c r="M150" s="706"/>
      <c r="N150" s="706"/>
      <c r="O150" s="706"/>
      <c r="P150" s="706"/>
      <c r="Q150" s="706"/>
      <c r="R150" s="706"/>
      <c r="S150" s="706"/>
    </row>
    <row r="151" spans="4:19" ht="15.75" customHeight="1" x14ac:dyDescent="0.25">
      <c r="D151" s="706"/>
      <c r="E151" s="706"/>
      <c r="F151" s="706"/>
      <c r="G151" s="706"/>
      <c r="H151" s="706"/>
      <c r="I151" s="706"/>
      <c r="J151" s="706"/>
      <c r="K151" s="706"/>
      <c r="L151" s="706"/>
      <c r="M151" s="706"/>
      <c r="N151" s="706"/>
      <c r="O151" s="706"/>
      <c r="P151" s="706"/>
      <c r="Q151" s="706"/>
      <c r="R151" s="706"/>
      <c r="S151" s="706"/>
    </row>
    <row r="152" spans="4:19" ht="15.75" customHeight="1" x14ac:dyDescent="0.25">
      <c r="D152" s="706"/>
      <c r="E152" s="706"/>
      <c r="F152" s="706"/>
      <c r="G152" s="706"/>
      <c r="H152" s="706"/>
      <c r="I152" s="706"/>
      <c r="J152" s="706"/>
      <c r="K152" s="706"/>
      <c r="L152" s="706"/>
      <c r="M152" s="706"/>
      <c r="N152" s="706"/>
      <c r="O152" s="706"/>
      <c r="P152" s="706"/>
      <c r="Q152" s="706"/>
      <c r="R152" s="706"/>
      <c r="S152" s="706"/>
    </row>
    <row r="153" spans="4:19" ht="15.75" customHeight="1" x14ac:dyDescent="0.25">
      <c r="D153" s="706"/>
      <c r="E153" s="706"/>
      <c r="F153" s="706"/>
      <c r="G153" s="706"/>
      <c r="H153" s="706"/>
      <c r="I153" s="706"/>
      <c r="J153" s="706"/>
      <c r="K153" s="706"/>
      <c r="L153" s="706"/>
      <c r="M153" s="706"/>
      <c r="N153" s="706"/>
      <c r="O153" s="706"/>
      <c r="P153" s="706"/>
      <c r="Q153" s="706"/>
      <c r="R153" s="706"/>
      <c r="S153" s="706"/>
    </row>
    <row r="154" spans="4:19" ht="15.75" customHeight="1" x14ac:dyDescent="0.25">
      <c r="D154" s="706"/>
      <c r="E154" s="706"/>
      <c r="F154" s="706"/>
      <c r="G154" s="706"/>
      <c r="H154" s="706"/>
      <c r="I154" s="706"/>
      <c r="J154" s="706"/>
      <c r="K154" s="706"/>
      <c r="L154" s="706"/>
      <c r="M154" s="706"/>
      <c r="N154" s="706"/>
      <c r="O154" s="706"/>
      <c r="P154" s="706"/>
      <c r="Q154" s="706"/>
      <c r="R154" s="706"/>
      <c r="S154" s="706"/>
    </row>
    <row r="155" spans="4:19" ht="15.75" customHeight="1" x14ac:dyDescent="0.25">
      <c r="D155" s="706"/>
      <c r="E155" s="706"/>
      <c r="F155" s="706"/>
      <c r="G155" s="706"/>
      <c r="H155" s="706"/>
      <c r="I155" s="706"/>
      <c r="J155" s="706"/>
      <c r="K155" s="706"/>
      <c r="L155" s="706"/>
      <c r="M155" s="706"/>
      <c r="N155" s="706"/>
      <c r="O155" s="706"/>
      <c r="P155" s="706"/>
      <c r="Q155" s="706"/>
      <c r="R155" s="706"/>
      <c r="S155" s="706"/>
    </row>
    <row r="156" spans="4:19" ht="15.75" customHeight="1" x14ac:dyDescent="0.25">
      <c r="D156" s="706"/>
      <c r="E156" s="706"/>
      <c r="F156" s="706"/>
      <c r="G156" s="706"/>
      <c r="H156" s="706"/>
      <c r="I156" s="706"/>
      <c r="J156" s="706"/>
      <c r="K156" s="706"/>
      <c r="L156" s="706"/>
      <c r="M156" s="706"/>
      <c r="N156" s="706"/>
      <c r="O156" s="706"/>
      <c r="P156" s="706"/>
      <c r="Q156" s="706"/>
      <c r="R156" s="706"/>
      <c r="S156" s="706"/>
    </row>
    <row r="157" spans="4:19" ht="15.75" customHeight="1" x14ac:dyDescent="0.25">
      <c r="D157" s="706"/>
      <c r="E157" s="706"/>
      <c r="F157" s="706"/>
      <c r="G157" s="706"/>
      <c r="H157" s="706"/>
      <c r="I157" s="706"/>
      <c r="J157" s="706"/>
      <c r="K157" s="706"/>
      <c r="L157" s="706"/>
      <c r="M157" s="706"/>
      <c r="N157" s="706"/>
      <c r="O157" s="706"/>
      <c r="P157" s="706"/>
      <c r="Q157" s="706"/>
      <c r="R157" s="706"/>
      <c r="S157" s="706"/>
    </row>
    <row r="158" spans="4:19" ht="15.75" customHeight="1" x14ac:dyDescent="0.25">
      <c r="D158" s="706"/>
      <c r="E158" s="706"/>
      <c r="F158" s="706"/>
      <c r="G158" s="706"/>
      <c r="H158" s="706"/>
      <c r="I158" s="706"/>
      <c r="J158" s="706"/>
      <c r="K158" s="706"/>
      <c r="L158" s="706"/>
      <c r="M158" s="706"/>
      <c r="N158" s="706"/>
      <c r="O158" s="706"/>
      <c r="P158" s="706"/>
      <c r="Q158" s="706"/>
      <c r="R158" s="706"/>
      <c r="S158" s="706"/>
    </row>
    <row r="159" spans="4:19" ht="15.75" customHeight="1" x14ac:dyDescent="0.25">
      <c r="D159" s="706"/>
      <c r="E159" s="706"/>
      <c r="F159" s="706"/>
      <c r="G159" s="706"/>
      <c r="H159" s="706"/>
      <c r="I159" s="706"/>
      <c r="J159" s="706"/>
      <c r="K159" s="706"/>
      <c r="L159" s="706"/>
      <c r="M159" s="706"/>
      <c r="N159" s="706"/>
      <c r="O159" s="706"/>
      <c r="P159" s="706"/>
      <c r="Q159" s="706"/>
      <c r="R159" s="706"/>
      <c r="S159" s="706"/>
    </row>
    <row r="160" spans="4:19" ht="15.75" customHeight="1" x14ac:dyDescent="0.25">
      <c r="D160" s="706"/>
      <c r="E160" s="706"/>
      <c r="F160" s="706"/>
      <c r="G160" s="706"/>
      <c r="H160" s="706"/>
      <c r="I160" s="706"/>
      <c r="J160" s="706"/>
      <c r="K160" s="706"/>
      <c r="L160" s="706"/>
      <c r="M160" s="706"/>
      <c r="N160" s="706"/>
      <c r="O160" s="706"/>
      <c r="P160" s="706"/>
      <c r="Q160" s="706"/>
      <c r="R160" s="706"/>
      <c r="S160" s="706"/>
    </row>
    <row r="161" spans="4:19" ht="15.75" customHeight="1" x14ac:dyDescent="0.25">
      <c r="D161" s="706"/>
      <c r="E161" s="706"/>
      <c r="F161" s="706"/>
      <c r="G161" s="706"/>
      <c r="H161" s="706"/>
      <c r="I161" s="706"/>
      <c r="J161" s="706"/>
      <c r="K161" s="706"/>
      <c r="L161" s="706"/>
      <c r="M161" s="706"/>
      <c r="N161" s="706"/>
      <c r="O161" s="706"/>
      <c r="P161" s="706"/>
      <c r="Q161" s="706"/>
      <c r="R161" s="706"/>
      <c r="S161" s="706"/>
    </row>
    <row r="162" spans="4:19" ht="15.75" customHeight="1" x14ac:dyDescent="0.25">
      <c r="D162" s="706"/>
      <c r="E162" s="706"/>
      <c r="F162" s="706"/>
      <c r="G162" s="706"/>
      <c r="H162" s="706"/>
      <c r="I162" s="706"/>
      <c r="J162" s="706"/>
      <c r="K162" s="706"/>
      <c r="L162" s="706"/>
      <c r="M162" s="706"/>
      <c r="N162" s="706"/>
      <c r="O162" s="706"/>
      <c r="P162" s="706"/>
      <c r="Q162" s="706"/>
      <c r="R162" s="706"/>
      <c r="S162" s="706"/>
    </row>
    <row r="163" spans="4:19" ht="15.75" customHeight="1" x14ac:dyDescent="0.25">
      <c r="D163" s="706"/>
      <c r="E163" s="706"/>
      <c r="F163" s="706"/>
      <c r="G163" s="706"/>
      <c r="H163" s="706"/>
      <c r="I163" s="706"/>
      <c r="J163" s="706"/>
      <c r="K163" s="706"/>
      <c r="L163" s="706"/>
      <c r="M163" s="706"/>
      <c r="N163" s="706"/>
      <c r="O163" s="706"/>
      <c r="P163" s="706"/>
      <c r="Q163" s="706"/>
      <c r="R163" s="706"/>
      <c r="S163" s="706"/>
    </row>
    <row r="164" spans="4:19" ht="15.75" customHeight="1" x14ac:dyDescent="0.25">
      <c r="D164" s="706"/>
      <c r="E164" s="706"/>
      <c r="F164" s="706"/>
      <c r="G164" s="706"/>
      <c r="H164" s="706"/>
      <c r="I164" s="706"/>
      <c r="J164" s="706"/>
      <c r="K164" s="706"/>
      <c r="L164" s="706"/>
      <c r="M164" s="706"/>
      <c r="N164" s="706"/>
      <c r="O164" s="706"/>
      <c r="P164" s="706"/>
      <c r="Q164" s="706"/>
      <c r="R164" s="706"/>
      <c r="S164" s="706"/>
    </row>
    <row r="165" spans="4:19" ht="15.75" customHeight="1" x14ac:dyDescent="0.25">
      <c r="D165" s="706"/>
      <c r="E165" s="706"/>
      <c r="F165" s="706"/>
      <c r="G165" s="706"/>
      <c r="H165" s="706"/>
      <c r="I165" s="706"/>
      <c r="J165" s="706"/>
      <c r="K165" s="706"/>
      <c r="L165" s="706"/>
      <c r="M165" s="706"/>
      <c r="N165" s="706"/>
      <c r="O165" s="706"/>
      <c r="P165" s="706"/>
      <c r="Q165" s="706"/>
      <c r="R165" s="706"/>
      <c r="S165" s="706"/>
    </row>
    <row r="166" spans="4:19" ht="15.75" customHeight="1" x14ac:dyDescent="0.25">
      <c r="D166" s="706"/>
      <c r="E166" s="706"/>
      <c r="F166" s="706"/>
      <c r="G166" s="706"/>
      <c r="H166" s="706"/>
      <c r="I166" s="706"/>
      <c r="J166" s="706"/>
      <c r="K166" s="706"/>
      <c r="L166" s="706"/>
      <c r="M166" s="706"/>
      <c r="N166" s="706"/>
      <c r="O166" s="706"/>
      <c r="P166" s="706"/>
      <c r="Q166" s="706"/>
      <c r="R166" s="706"/>
      <c r="S166" s="706"/>
    </row>
    <row r="167" spans="4:19" ht="15.75" customHeight="1" x14ac:dyDescent="0.25">
      <c r="D167" s="706"/>
      <c r="E167" s="706"/>
      <c r="F167" s="706"/>
      <c r="G167" s="706"/>
      <c r="H167" s="706"/>
      <c r="I167" s="706"/>
      <c r="J167" s="706"/>
      <c r="K167" s="706"/>
      <c r="L167" s="706"/>
      <c r="M167" s="706"/>
      <c r="N167" s="706"/>
      <c r="O167" s="706"/>
      <c r="P167" s="706"/>
      <c r="Q167" s="706"/>
      <c r="R167" s="706"/>
      <c r="S167" s="706"/>
    </row>
    <row r="168" spans="4:19" ht="15.75" customHeight="1" x14ac:dyDescent="0.25">
      <c r="D168" s="706"/>
      <c r="E168" s="706"/>
      <c r="F168" s="706"/>
      <c r="G168" s="706"/>
      <c r="H168" s="706"/>
      <c r="I168" s="706"/>
      <c r="J168" s="706"/>
      <c r="K168" s="706"/>
      <c r="L168" s="706"/>
      <c r="M168" s="706"/>
      <c r="N168" s="706"/>
      <c r="O168" s="706"/>
      <c r="P168" s="706"/>
      <c r="Q168" s="706"/>
      <c r="R168" s="706"/>
      <c r="S168" s="706"/>
    </row>
    <row r="169" spans="4:19" ht="15.75" customHeight="1" x14ac:dyDescent="0.25">
      <c r="D169" s="706"/>
      <c r="E169" s="706"/>
      <c r="F169" s="706"/>
      <c r="G169" s="706"/>
      <c r="H169" s="706"/>
      <c r="I169" s="706"/>
      <c r="J169" s="706"/>
      <c r="K169" s="706"/>
      <c r="L169" s="706"/>
      <c r="M169" s="706"/>
      <c r="N169" s="706"/>
      <c r="O169" s="706"/>
      <c r="P169" s="706"/>
      <c r="Q169" s="706"/>
      <c r="R169" s="706"/>
      <c r="S169" s="706"/>
    </row>
    <row r="170" spans="4:19" ht="15.75" customHeight="1" x14ac:dyDescent="0.25">
      <c r="D170" s="706"/>
      <c r="E170" s="706"/>
      <c r="F170" s="706"/>
      <c r="G170" s="706"/>
      <c r="H170" s="706"/>
      <c r="I170" s="706"/>
      <c r="J170" s="706"/>
      <c r="K170" s="706"/>
      <c r="L170" s="706"/>
      <c r="M170" s="706"/>
      <c r="N170" s="706"/>
      <c r="O170" s="706"/>
      <c r="P170" s="706"/>
      <c r="Q170" s="706"/>
      <c r="R170" s="706"/>
      <c r="S170" s="706"/>
    </row>
    <row r="171" spans="4:19" ht="15.75" customHeight="1" x14ac:dyDescent="0.25">
      <c r="D171" s="706"/>
      <c r="E171" s="706"/>
      <c r="F171" s="706"/>
      <c r="G171" s="706"/>
      <c r="H171" s="706"/>
      <c r="I171" s="706"/>
      <c r="J171" s="706"/>
      <c r="K171" s="706"/>
      <c r="L171" s="706"/>
      <c r="M171" s="706"/>
      <c r="N171" s="706"/>
      <c r="O171" s="706"/>
      <c r="P171" s="706"/>
      <c r="Q171" s="706"/>
      <c r="R171" s="706"/>
      <c r="S171" s="706"/>
    </row>
    <row r="172" spans="4:19" ht="15.75" customHeight="1" x14ac:dyDescent="0.25">
      <c r="D172" s="706"/>
      <c r="E172" s="706"/>
      <c r="F172" s="706"/>
      <c r="G172" s="706"/>
      <c r="H172" s="706"/>
      <c r="I172" s="706"/>
      <c r="J172" s="706"/>
      <c r="K172" s="706"/>
      <c r="L172" s="706"/>
      <c r="M172" s="706"/>
      <c r="N172" s="706"/>
      <c r="O172" s="706"/>
      <c r="P172" s="706"/>
      <c r="Q172" s="706"/>
      <c r="R172" s="706"/>
      <c r="S172" s="706"/>
    </row>
    <row r="173" spans="4:19" ht="15.75" customHeight="1" x14ac:dyDescent="0.25">
      <c r="D173" s="706"/>
      <c r="E173" s="706"/>
      <c r="F173" s="706"/>
      <c r="G173" s="706"/>
      <c r="H173" s="706"/>
      <c r="I173" s="706"/>
      <c r="J173" s="706"/>
      <c r="K173" s="706"/>
      <c r="L173" s="706"/>
      <c r="M173" s="706"/>
      <c r="N173" s="706"/>
      <c r="O173" s="706"/>
      <c r="P173" s="706"/>
      <c r="Q173" s="706"/>
      <c r="R173" s="706"/>
      <c r="S173" s="706"/>
    </row>
    <row r="174" spans="4:19" ht="15.75" customHeight="1" x14ac:dyDescent="0.25">
      <c r="D174" s="706"/>
      <c r="E174" s="706"/>
      <c r="F174" s="706"/>
      <c r="G174" s="706"/>
      <c r="H174" s="706"/>
      <c r="I174" s="706"/>
      <c r="J174" s="706"/>
      <c r="K174" s="706"/>
      <c r="L174" s="706"/>
      <c r="M174" s="706"/>
      <c r="N174" s="706"/>
      <c r="O174" s="706"/>
      <c r="P174" s="706"/>
      <c r="Q174" s="706"/>
      <c r="R174" s="706"/>
      <c r="S174" s="706"/>
    </row>
    <row r="175" spans="4:19" ht="15.75" customHeight="1" x14ac:dyDescent="0.25">
      <c r="D175" s="706"/>
      <c r="E175" s="706"/>
      <c r="F175" s="706"/>
      <c r="G175" s="706"/>
      <c r="H175" s="706"/>
      <c r="I175" s="706"/>
      <c r="J175" s="706"/>
      <c r="K175" s="706"/>
      <c r="L175" s="706"/>
      <c r="M175" s="706"/>
      <c r="N175" s="706"/>
      <c r="O175" s="706"/>
      <c r="P175" s="706"/>
      <c r="Q175" s="706"/>
      <c r="R175" s="706"/>
      <c r="S175" s="706"/>
    </row>
    <row r="176" spans="4:19" ht="15.75" customHeight="1" x14ac:dyDescent="0.25">
      <c r="D176" s="706"/>
      <c r="E176" s="706"/>
      <c r="F176" s="706"/>
      <c r="G176" s="706"/>
      <c r="H176" s="706"/>
      <c r="I176" s="706"/>
      <c r="J176" s="706"/>
      <c r="K176" s="706"/>
      <c r="L176" s="706"/>
      <c r="M176" s="706"/>
      <c r="N176" s="706"/>
      <c r="O176" s="706"/>
      <c r="P176" s="706"/>
      <c r="Q176" s="706"/>
      <c r="R176" s="706"/>
      <c r="S176" s="706"/>
    </row>
    <row r="177" spans="4:19" ht="15.75" customHeight="1" x14ac:dyDescent="0.25">
      <c r="D177" s="706"/>
      <c r="E177" s="706"/>
      <c r="F177" s="706"/>
      <c r="G177" s="706"/>
      <c r="H177" s="706"/>
      <c r="I177" s="706"/>
      <c r="J177" s="706"/>
      <c r="K177" s="706"/>
      <c r="L177" s="706"/>
      <c r="M177" s="706"/>
      <c r="N177" s="706"/>
      <c r="O177" s="706"/>
      <c r="P177" s="706"/>
      <c r="Q177" s="706"/>
      <c r="R177" s="706"/>
      <c r="S177" s="706"/>
    </row>
    <row r="178" spans="4:19" ht="15.75" customHeight="1" x14ac:dyDescent="0.25">
      <c r="D178" s="706"/>
      <c r="E178" s="706"/>
      <c r="F178" s="706"/>
      <c r="G178" s="706"/>
      <c r="H178" s="706"/>
      <c r="I178" s="706"/>
      <c r="J178" s="706"/>
      <c r="K178" s="706"/>
      <c r="L178" s="706"/>
      <c r="M178" s="706"/>
      <c r="N178" s="706"/>
      <c r="O178" s="706"/>
      <c r="P178" s="706"/>
      <c r="Q178" s="706"/>
      <c r="R178" s="706"/>
      <c r="S178" s="706"/>
    </row>
    <row r="179" spans="4:19" ht="15.75" customHeight="1" x14ac:dyDescent="0.25">
      <c r="D179" s="706"/>
      <c r="E179" s="706"/>
      <c r="F179" s="706"/>
      <c r="G179" s="706"/>
      <c r="H179" s="706"/>
      <c r="I179" s="706"/>
      <c r="J179" s="706"/>
      <c r="K179" s="706"/>
      <c r="L179" s="706"/>
      <c r="M179" s="706"/>
      <c r="N179" s="706"/>
      <c r="O179" s="706"/>
      <c r="P179" s="706"/>
      <c r="Q179" s="706"/>
      <c r="R179" s="706"/>
      <c r="S179" s="706"/>
    </row>
    <row r="180" spans="4:19" ht="15.75" customHeight="1" x14ac:dyDescent="0.25">
      <c r="D180" s="706"/>
      <c r="E180" s="706"/>
      <c r="F180" s="706"/>
      <c r="G180" s="706"/>
      <c r="H180" s="706"/>
      <c r="I180" s="706"/>
      <c r="J180" s="706"/>
      <c r="K180" s="706"/>
      <c r="L180" s="706"/>
      <c r="M180" s="706"/>
      <c r="N180" s="706"/>
      <c r="O180" s="706"/>
      <c r="P180" s="706"/>
      <c r="Q180" s="706"/>
      <c r="R180" s="706"/>
      <c r="S180" s="706"/>
    </row>
    <row r="181" spans="4:19" ht="15.75" customHeight="1" x14ac:dyDescent="0.25">
      <c r="D181" s="706"/>
      <c r="E181" s="706"/>
      <c r="F181" s="706"/>
      <c r="G181" s="706"/>
      <c r="H181" s="706"/>
      <c r="I181" s="706"/>
      <c r="J181" s="706"/>
      <c r="K181" s="706"/>
      <c r="L181" s="706"/>
      <c r="M181" s="706"/>
      <c r="N181" s="706"/>
      <c r="O181" s="706"/>
      <c r="P181" s="706"/>
      <c r="Q181" s="706"/>
      <c r="R181" s="706"/>
      <c r="S181" s="706"/>
    </row>
    <row r="182" spans="4:19" ht="15.75" customHeight="1" x14ac:dyDescent="0.25">
      <c r="D182" s="706"/>
      <c r="E182" s="706"/>
      <c r="F182" s="706"/>
      <c r="G182" s="706"/>
      <c r="H182" s="706"/>
      <c r="I182" s="706"/>
      <c r="J182" s="706"/>
      <c r="K182" s="706"/>
      <c r="L182" s="706"/>
      <c r="M182" s="706"/>
      <c r="N182" s="706"/>
      <c r="O182" s="706"/>
      <c r="P182" s="706"/>
      <c r="Q182" s="706"/>
      <c r="R182" s="706"/>
      <c r="S182" s="706"/>
    </row>
    <row r="183" spans="4:19" ht="15.75" customHeight="1" x14ac:dyDescent="0.25">
      <c r="D183" s="706"/>
      <c r="E183" s="706"/>
      <c r="F183" s="706"/>
      <c r="G183" s="706"/>
      <c r="H183" s="706"/>
      <c r="I183" s="706"/>
      <c r="J183" s="706"/>
      <c r="K183" s="706"/>
      <c r="L183" s="706"/>
      <c r="M183" s="706"/>
      <c r="N183" s="706"/>
      <c r="O183" s="706"/>
      <c r="P183" s="706"/>
      <c r="Q183" s="706"/>
      <c r="R183" s="706"/>
      <c r="S183" s="706"/>
    </row>
    <row r="184" spans="4:19" ht="15.75" customHeight="1" x14ac:dyDescent="0.25">
      <c r="D184" s="706"/>
      <c r="E184" s="706"/>
      <c r="F184" s="706"/>
      <c r="G184" s="706"/>
      <c r="H184" s="706"/>
      <c r="I184" s="706"/>
      <c r="J184" s="706"/>
      <c r="K184" s="706"/>
      <c r="L184" s="706"/>
      <c r="M184" s="706"/>
      <c r="N184" s="706"/>
      <c r="O184" s="706"/>
      <c r="P184" s="706"/>
      <c r="Q184" s="706"/>
      <c r="R184" s="706"/>
      <c r="S184" s="706"/>
    </row>
    <row r="185" spans="4:19" ht="15.75" customHeight="1" x14ac:dyDescent="0.25">
      <c r="D185" s="706"/>
      <c r="E185" s="706"/>
      <c r="F185" s="706"/>
      <c r="G185" s="706"/>
      <c r="H185" s="706"/>
      <c r="I185" s="706"/>
      <c r="J185" s="706"/>
      <c r="K185" s="706"/>
      <c r="L185" s="706"/>
      <c r="M185" s="706"/>
      <c r="N185" s="706"/>
      <c r="O185" s="706"/>
      <c r="P185" s="706"/>
      <c r="Q185" s="706"/>
      <c r="R185" s="706"/>
      <c r="S185" s="706"/>
    </row>
    <row r="186" spans="4:19" ht="15.75" customHeight="1" x14ac:dyDescent="0.25">
      <c r="D186" s="706"/>
      <c r="E186" s="706"/>
      <c r="F186" s="706"/>
      <c r="G186" s="706"/>
      <c r="H186" s="706"/>
      <c r="I186" s="706"/>
      <c r="J186" s="706"/>
      <c r="K186" s="706"/>
      <c r="L186" s="706"/>
      <c r="M186" s="706"/>
      <c r="N186" s="706"/>
      <c r="O186" s="706"/>
      <c r="P186" s="706"/>
      <c r="Q186" s="706"/>
      <c r="R186" s="706"/>
      <c r="S186" s="706"/>
    </row>
    <row r="187" spans="4:19" ht="15.75" customHeight="1" x14ac:dyDescent="0.25">
      <c r="D187" s="706"/>
      <c r="E187" s="706"/>
      <c r="F187" s="706"/>
      <c r="G187" s="706"/>
      <c r="H187" s="706"/>
      <c r="I187" s="706"/>
      <c r="J187" s="706"/>
      <c r="K187" s="706"/>
      <c r="L187" s="706"/>
      <c r="M187" s="706"/>
      <c r="N187" s="706"/>
      <c r="O187" s="706"/>
      <c r="P187" s="706"/>
      <c r="Q187" s="706"/>
      <c r="R187" s="706"/>
      <c r="S187" s="706"/>
    </row>
    <row r="188" spans="4:19" ht="15.75" customHeight="1" x14ac:dyDescent="0.25">
      <c r="D188" s="706"/>
      <c r="E188" s="706"/>
      <c r="F188" s="706"/>
      <c r="G188" s="706"/>
      <c r="H188" s="706"/>
      <c r="I188" s="706"/>
      <c r="J188" s="706"/>
      <c r="K188" s="706"/>
      <c r="L188" s="706"/>
      <c r="M188" s="706"/>
      <c r="N188" s="706"/>
      <c r="O188" s="706"/>
      <c r="P188" s="706"/>
      <c r="Q188" s="706"/>
      <c r="R188" s="706"/>
      <c r="S188" s="706"/>
    </row>
    <row r="189" spans="4:19" ht="15.75" customHeight="1" x14ac:dyDescent="0.25">
      <c r="D189" s="706"/>
      <c r="E189" s="706"/>
      <c r="F189" s="706"/>
      <c r="G189" s="706"/>
      <c r="H189" s="706"/>
      <c r="I189" s="706"/>
      <c r="J189" s="706"/>
      <c r="K189" s="706"/>
      <c r="L189" s="706"/>
      <c r="M189" s="706"/>
      <c r="N189" s="706"/>
      <c r="O189" s="706"/>
      <c r="P189" s="706"/>
      <c r="Q189" s="706"/>
      <c r="R189" s="706"/>
      <c r="S189" s="706"/>
    </row>
    <row r="190" spans="4:19" ht="15.75" customHeight="1" x14ac:dyDescent="0.25">
      <c r="D190" s="706"/>
      <c r="E190" s="706"/>
      <c r="F190" s="706"/>
      <c r="G190" s="706"/>
      <c r="H190" s="706"/>
      <c r="I190" s="706"/>
      <c r="J190" s="706"/>
      <c r="K190" s="706"/>
      <c r="L190" s="706"/>
      <c r="M190" s="706"/>
      <c r="N190" s="706"/>
      <c r="O190" s="706"/>
      <c r="P190" s="706"/>
      <c r="Q190" s="706"/>
      <c r="R190" s="706"/>
      <c r="S190" s="706"/>
    </row>
    <row r="191" spans="4:19" ht="15.75" customHeight="1" x14ac:dyDescent="0.25">
      <c r="D191" s="706"/>
      <c r="E191" s="706"/>
      <c r="F191" s="706"/>
      <c r="G191" s="706"/>
      <c r="H191" s="706"/>
      <c r="I191" s="706"/>
      <c r="J191" s="706"/>
      <c r="K191" s="706"/>
      <c r="L191" s="706"/>
      <c r="M191" s="706"/>
      <c r="N191" s="706"/>
      <c r="O191" s="706"/>
      <c r="P191" s="706"/>
      <c r="Q191" s="706"/>
      <c r="R191" s="706"/>
      <c r="S191" s="706"/>
    </row>
    <row r="192" spans="4:19" ht="15.75" customHeight="1" x14ac:dyDescent="0.25">
      <c r="D192" s="706"/>
      <c r="E192" s="706"/>
      <c r="F192" s="706"/>
      <c r="G192" s="706"/>
      <c r="H192" s="706"/>
      <c r="I192" s="706"/>
      <c r="J192" s="706"/>
      <c r="K192" s="706"/>
      <c r="L192" s="706"/>
      <c r="M192" s="706"/>
      <c r="N192" s="706"/>
      <c r="O192" s="706"/>
      <c r="P192" s="706"/>
      <c r="Q192" s="706"/>
      <c r="R192" s="706"/>
      <c r="S192" s="706"/>
    </row>
    <row r="193" spans="4:19" ht="15.75" customHeight="1" x14ac:dyDescent="0.25">
      <c r="D193" s="706"/>
      <c r="E193" s="706"/>
      <c r="F193" s="706"/>
      <c r="G193" s="706"/>
      <c r="H193" s="706"/>
      <c r="I193" s="706"/>
      <c r="J193" s="706"/>
      <c r="K193" s="706"/>
      <c r="L193" s="706"/>
      <c r="M193" s="706"/>
      <c r="N193" s="706"/>
      <c r="O193" s="706"/>
      <c r="P193" s="706"/>
      <c r="Q193" s="706"/>
      <c r="R193" s="706"/>
      <c r="S193" s="706"/>
    </row>
    <row r="194" spans="4:19" ht="15.75" customHeight="1" x14ac:dyDescent="0.25">
      <c r="D194" s="706"/>
      <c r="E194" s="706"/>
      <c r="F194" s="706"/>
      <c r="G194" s="706"/>
      <c r="H194" s="706"/>
      <c r="I194" s="706"/>
      <c r="J194" s="706"/>
      <c r="K194" s="706"/>
      <c r="L194" s="706"/>
      <c r="M194" s="706"/>
      <c r="N194" s="706"/>
      <c r="O194" s="706"/>
      <c r="P194" s="706"/>
      <c r="Q194" s="706"/>
      <c r="R194" s="706"/>
      <c r="S194" s="706"/>
    </row>
    <row r="195" spans="4:19" ht="15.75" customHeight="1" x14ac:dyDescent="0.25">
      <c r="D195" s="706"/>
      <c r="E195" s="706"/>
      <c r="F195" s="706"/>
      <c r="G195" s="706"/>
      <c r="H195" s="706"/>
      <c r="I195" s="706"/>
      <c r="J195" s="706"/>
      <c r="K195" s="706"/>
      <c r="L195" s="706"/>
      <c r="M195" s="706"/>
      <c r="N195" s="706"/>
      <c r="O195" s="706"/>
      <c r="P195" s="706"/>
      <c r="Q195" s="706"/>
      <c r="R195" s="706"/>
      <c r="S195" s="706"/>
    </row>
    <row r="196" spans="4:19" ht="15.75" customHeight="1" x14ac:dyDescent="0.25">
      <c r="D196" s="706"/>
      <c r="E196" s="706"/>
      <c r="F196" s="706"/>
      <c r="G196" s="706"/>
      <c r="H196" s="706"/>
      <c r="I196" s="706"/>
      <c r="J196" s="706"/>
      <c r="K196" s="706"/>
      <c r="L196" s="706"/>
      <c r="M196" s="706"/>
      <c r="N196" s="706"/>
      <c r="O196" s="706"/>
      <c r="P196" s="706"/>
      <c r="Q196" s="706"/>
      <c r="R196" s="706"/>
      <c r="S196" s="706"/>
    </row>
    <row r="197" spans="4:19" ht="15.75" customHeight="1" x14ac:dyDescent="0.25">
      <c r="D197" s="706"/>
      <c r="E197" s="706"/>
      <c r="F197" s="706"/>
      <c r="G197" s="706"/>
      <c r="H197" s="706"/>
      <c r="I197" s="706"/>
      <c r="J197" s="706"/>
      <c r="K197" s="706"/>
      <c r="L197" s="706"/>
      <c r="M197" s="706"/>
      <c r="N197" s="706"/>
      <c r="O197" s="706"/>
      <c r="P197" s="706"/>
      <c r="Q197" s="706"/>
      <c r="R197" s="706"/>
      <c r="S197" s="706"/>
    </row>
    <row r="198" spans="4:19" ht="15.75" customHeight="1" x14ac:dyDescent="0.25">
      <c r="D198" s="706"/>
      <c r="E198" s="706"/>
      <c r="F198" s="706"/>
      <c r="G198" s="706"/>
      <c r="H198" s="706"/>
      <c r="I198" s="706"/>
      <c r="J198" s="706"/>
      <c r="K198" s="706"/>
      <c r="L198" s="706"/>
      <c r="M198" s="706"/>
      <c r="N198" s="706"/>
      <c r="O198" s="706"/>
      <c r="P198" s="706"/>
      <c r="Q198" s="706"/>
      <c r="R198" s="706"/>
      <c r="S198" s="706"/>
    </row>
    <row r="199" spans="4:19" ht="15.75" customHeight="1" x14ac:dyDescent="0.25">
      <c r="D199" s="706"/>
      <c r="E199" s="706"/>
      <c r="F199" s="706"/>
      <c r="G199" s="706"/>
      <c r="H199" s="706"/>
      <c r="I199" s="706"/>
      <c r="J199" s="706"/>
      <c r="K199" s="706"/>
      <c r="L199" s="706"/>
      <c r="M199" s="706"/>
      <c r="N199" s="706"/>
      <c r="O199" s="706"/>
      <c r="P199" s="706"/>
      <c r="Q199" s="706"/>
      <c r="R199" s="706"/>
      <c r="S199" s="706"/>
    </row>
    <row r="200" spans="4:19" ht="15.75" customHeight="1" x14ac:dyDescent="0.25">
      <c r="D200" s="706"/>
      <c r="E200" s="706"/>
      <c r="F200" s="706"/>
      <c r="G200" s="706"/>
      <c r="H200" s="706"/>
      <c r="I200" s="706"/>
      <c r="J200" s="706"/>
      <c r="K200" s="706"/>
      <c r="L200" s="706"/>
      <c r="M200" s="706"/>
      <c r="N200" s="706"/>
      <c r="O200" s="706"/>
      <c r="P200" s="706"/>
      <c r="Q200" s="706"/>
      <c r="R200" s="706"/>
      <c r="S200" s="706"/>
    </row>
    <row r="201" spans="4:19" ht="15.75" customHeight="1" x14ac:dyDescent="0.25">
      <c r="D201" s="706"/>
      <c r="E201" s="706"/>
      <c r="F201" s="706"/>
      <c r="G201" s="706"/>
      <c r="H201" s="706"/>
      <c r="I201" s="706"/>
      <c r="J201" s="706"/>
      <c r="K201" s="706"/>
      <c r="L201" s="706"/>
      <c r="M201" s="706"/>
      <c r="N201" s="706"/>
      <c r="O201" s="706"/>
      <c r="P201" s="706"/>
      <c r="Q201" s="706"/>
      <c r="R201" s="706"/>
      <c r="S201" s="706"/>
    </row>
    <row r="202" spans="4:19" ht="15.75" customHeight="1" x14ac:dyDescent="0.25">
      <c r="D202" s="706"/>
      <c r="E202" s="706"/>
      <c r="F202" s="706"/>
      <c r="G202" s="706"/>
      <c r="H202" s="706"/>
      <c r="I202" s="706"/>
      <c r="J202" s="706"/>
      <c r="K202" s="706"/>
      <c r="L202" s="706"/>
      <c r="M202" s="706"/>
      <c r="N202" s="706"/>
      <c r="O202" s="706"/>
      <c r="P202" s="706"/>
      <c r="Q202" s="706"/>
      <c r="R202" s="706"/>
      <c r="S202" s="706"/>
    </row>
    <row r="203" spans="4:19" ht="15.75" customHeight="1" x14ac:dyDescent="0.25">
      <c r="D203" s="706"/>
      <c r="E203" s="706"/>
      <c r="F203" s="706"/>
      <c r="G203" s="706"/>
      <c r="H203" s="706"/>
      <c r="I203" s="706"/>
      <c r="J203" s="706"/>
      <c r="K203" s="706"/>
      <c r="L203" s="706"/>
      <c r="M203" s="706"/>
      <c r="N203" s="706"/>
      <c r="O203" s="706"/>
      <c r="P203" s="706"/>
      <c r="Q203" s="706"/>
      <c r="R203" s="706"/>
      <c r="S203" s="706"/>
    </row>
    <row r="204" spans="4:19" ht="15.75" customHeight="1" x14ac:dyDescent="0.25">
      <c r="D204" s="706"/>
      <c r="E204" s="706"/>
      <c r="F204" s="706"/>
      <c r="G204" s="706"/>
      <c r="H204" s="706"/>
      <c r="I204" s="706"/>
      <c r="J204" s="706"/>
      <c r="K204" s="706"/>
      <c r="L204" s="706"/>
      <c r="M204" s="706"/>
      <c r="N204" s="706"/>
      <c r="O204" s="706"/>
      <c r="P204" s="706"/>
      <c r="Q204" s="706"/>
      <c r="R204" s="706"/>
      <c r="S204" s="706"/>
    </row>
    <row r="205" spans="4:19" ht="15.75" customHeight="1" x14ac:dyDescent="0.25">
      <c r="D205" s="706"/>
      <c r="E205" s="706"/>
      <c r="F205" s="706"/>
      <c r="G205" s="706"/>
      <c r="H205" s="706"/>
      <c r="I205" s="706"/>
      <c r="J205" s="706"/>
      <c r="K205" s="706"/>
      <c r="L205" s="706"/>
      <c r="M205" s="706"/>
      <c r="N205" s="706"/>
      <c r="O205" s="706"/>
      <c r="P205" s="706"/>
      <c r="Q205" s="706"/>
      <c r="R205" s="706"/>
      <c r="S205" s="706"/>
    </row>
    <row r="206" spans="4:19" ht="15.75" customHeight="1" x14ac:dyDescent="0.25">
      <c r="D206" s="706"/>
      <c r="E206" s="706"/>
      <c r="F206" s="706"/>
      <c r="G206" s="706"/>
      <c r="H206" s="706"/>
      <c r="I206" s="706"/>
      <c r="J206" s="706"/>
      <c r="K206" s="706"/>
      <c r="L206" s="706"/>
      <c r="M206" s="706"/>
      <c r="N206" s="706"/>
      <c r="O206" s="706"/>
      <c r="P206" s="706"/>
      <c r="Q206" s="706"/>
      <c r="R206" s="706"/>
      <c r="S206" s="706"/>
    </row>
    <row r="207" spans="4:19" ht="15.75" customHeight="1" x14ac:dyDescent="0.25">
      <c r="D207" s="706"/>
      <c r="E207" s="706"/>
      <c r="F207" s="706"/>
      <c r="G207" s="706"/>
      <c r="H207" s="706"/>
      <c r="I207" s="706"/>
      <c r="J207" s="706"/>
      <c r="K207" s="706"/>
      <c r="L207" s="706"/>
      <c r="M207" s="706"/>
      <c r="N207" s="706"/>
      <c r="O207" s="706"/>
      <c r="P207" s="706"/>
      <c r="Q207" s="706"/>
      <c r="R207" s="706"/>
      <c r="S207" s="706"/>
    </row>
    <row r="208" spans="4:19" ht="15.75" customHeight="1" x14ac:dyDescent="0.25">
      <c r="D208" s="706"/>
      <c r="E208" s="706"/>
      <c r="F208" s="706"/>
      <c r="G208" s="706"/>
      <c r="H208" s="706"/>
      <c r="I208" s="706"/>
      <c r="J208" s="706"/>
      <c r="K208" s="706"/>
      <c r="L208" s="706"/>
      <c r="M208" s="706"/>
      <c r="N208" s="706"/>
      <c r="O208" s="706"/>
      <c r="P208" s="706"/>
      <c r="Q208" s="706"/>
      <c r="R208" s="706"/>
      <c r="S208" s="706"/>
    </row>
    <row r="209" spans="4:19" ht="15.75" customHeight="1" x14ac:dyDescent="0.25">
      <c r="D209" s="706"/>
      <c r="E209" s="706"/>
      <c r="F209" s="706"/>
      <c r="G209" s="706"/>
      <c r="H209" s="706"/>
      <c r="I209" s="706"/>
      <c r="J209" s="706"/>
      <c r="K209" s="706"/>
      <c r="L209" s="706"/>
      <c r="M209" s="706"/>
      <c r="N209" s="706"/>
      <c r="O209" s="706"/>
      <c r="P209" s="706"/>
      <c r="Q209" s="706"/>
      <c r="R209" s="706"/>
      <c r="S209" s="706"/>
    </row>
    <row r="210" spans="4:19" ht="15.75" customHeight="1" x14ac:dyDescent="0.25">
      <c r="D210" s="706"/>
      <c r="E210" s="706"/>
      <c r="F210" s="706"/>
      <c r="G210" s="706"/>
      <c r="H210" s="706"/>
      <c r="I210" s="706"/>
      <c r="J210" s="706"/>
      <c r="K210" s="706"/>
      <c r="L210" s="706"/>
      <c r="M210" s="706"/>
      <c r="N210" s="706"/>
      <c r="O210" s="706"/>
      <c r="P210" s="706"/>
      <c r="Q210" s="706"/>
      <c r="R210" s="706"/>
      <c r="S210" s="706"/>
    </row>
    <row r="211" spans="4:19" ht="15.75" customHeight="1" x14ac:dyDescent="0.25">
      <c r="D211" s="706"/>
      <c r="E211" s="706"/>
      <c r="F211" s="706"/>
      <c r="G211" s="706"/>
      <c r="H211" s="706"/>
      <c r="I211" s="706"/>
      <c r="J211" s="706"/>
      <c r="K211" s="706"/>
      <c r="L211" s="706"/>
      <c r="M211" s="706"/>
      <c r="N211" s="706"/>
      <c r="O211" s="706"/>
      <c r="P211" s="706"/>
      <c r="Q211" s="706"/>
      <c r="R211" s="706"/>
      <c r="S211" s="706"/>
    </row>
    <row r="212" spans="4:19" ht="15.75" customHeight="1" x14ac:dyDescent="0.25">
      <c r="D212" s="706"/>
      <c r="E212" s="706"/>
      <c r="F212" s="706"/>
      <c r="G212" s="706"/>
      <c r="H212" s="706"/>
      <c r="I212" s="706"/>
      <c r="J212" s="706"/>
      <c r="K212" s="706"/>
      <c r="L212" s="706"/>
      <c r="M212" s="706"/>
      <c r="N212" s="706"/>
      <c r="O212" s="706"/>
      <c r="P212" s="706"/>
      <c r="Q212" s="706"/>
      <c r="R212" s="706"/>
      <c r="S212" s="706"/>
    </row>
    <row r="213" spans="4:19" ht="15.75" customHeight="1" x14ac:dyDescent="0.25">
      <c r="D213" s="706"/>
      <c r="E213" s="706"/>
      <c r="F213" s="706"/>
      <c r="G213" s="706"/>
      <c r="H213" s="706"/>
      <c r="I213" s="706"/>
      <c r="J213" s="706"/>
      <c r="K213" s="706"/>
      <c r="L213" s="706"/>
      <c r="M213" s="706"/>
      <c r="N213" s="706"/>
      <c r="O213" s="706"/>
      <c r="P213" s="706"/>
      <c r="Q213" s="706"/>
      <c r="R213" s="706"/>
      <c r="S213" s="706"/>
    </row>
    <row r="214" spans="4:19" ht="15.75" customHeight="1" x14ac:dyDescent="0.25">
      <c r="D214" s="706"/>
      <c r="E214" s="706"/>
      <c r="F214" s="706"/>
      <c r="G214" s="706"/>
      <c r="H214" s="706"/>
      <c r="I214" s="706"/>
      <c r="J214" s="706"/>
      <c r="K214" s="706"/>
      <c r="L214" s="706"/>
      <c r="M214" s="706"/>
      <c r="N214" s="706"/>
      <c r="O214" s="706"/>
      <c r="P214" s="706"/>
      <c r="Q214" s="706"/>
      <c r="R214" s="706"/>
      <c r="S214" s="706"/>
    </row>
    <row r="215" spans="4:19" ht="15.75" customHeight="1" x14ac:dyDescent="0.25">
      <c r="D215" s="706"/>
      <c r="E215" s="706"/>
      <c r="F215" s="706"/>
      <c r="G215" s="706"/>
      <c r="H215" s="706"/>
      <c r="I215" s="706"/>
      <c r="J215" s="706"/>
      <c r="K215" s="706"/>
      <c r="L215" s="706"/>
      <c r="M215" s="706"/>
      <c r="N215" s="706"/>
      <c r="O215" s="706"/>
      <c r="P215" s="706"/>
      <c r="Q215" s="706"/>
      <c r="R215" s="706"/>
      <c r="S215" s="706"/>
    </row>
    <row r="216" spans="4:19" ht="15.75" customHeight="1" x14ac:dyDescent="0.25">
      <c r="D216" s="706"/>
      <c r="E216" s="706"/>
      <c r="F216" s="706"/>
      <c r="G216" s="706"/>
      <c r="H216" s="706"/>
      <c r="I216" s="706"/>
      <c r="J216" s="706"/>
      <c r="K216" s="706"/>
      <c r="L216" s="706"/>
      <c r="M216" s="706"/>
      <c r="N216" s="706"/>
      <c r="O216" s="706"/>
      <c r="P216" s="706"/>
      <c r="Q216" s="706"/>
      <c r="R216" s="706"/>
      <c r="S216" s="706"/>
    </row>
    <row r="217" spans="4:19" ht="15.75" customHeight="1" x14ac:dyDescent="0.25">
      <c r="D217" s="706"/>
      <c r="E217" s="706"/>
      <c r="F217" s="706"/>
      <c r="G217" s="706"/>
      <c r="H217" s="706"/>
      <c r="I217" s="706"/>
      <c r="J217" s="706"/>
      <c r="K217" s="706"/>
      <c r="L217" s="706"/>
      <c r="M217" s="706"/>
      <c r="N217" s="706"/>
      <c r="O217" s="706"/>
      <c r="P217" s="706"/>
      <c r="Q217" s="706"/>
      <c r="R217" s="706"/>
      <c r="S217" s="706"/>
    </row>
    <row r="218" spans="4:19" ht="15.75" customHeight="1" x14ac:dyDescent="0.25">
      <c r="D218" s="706"/>
      <c r="E218" s="706"/>
      <c r="F218" s="706"/>
      <c r="G218" s="706"/>
      <c r="H218" s="706"/>
      <c r="I218" s="706"/>
      <c r="J218" s="706"/>
      <c r="K218" s="706"/>
      <c r="L218" s="706"/>
      <c r="M218" s="706"/>
      <c r="N218" s="706"/>
      <c r="O218" s="706"/>
      <c r="P218" s="706"/>
      <c r="Q218" s="706"/>
      <c r="R218" s="706"/>
      <c r="S218" s="706"/>
    </row>
    <row r="219" spans="4:19" ht="15.75" customHeight="1" x14ac:dyDescent="0.25">
      <c r="D219" s="706"/>
      <c r="E219" s="706"/>
      <c r="F219" s="706"/>
      <c r="G219" s="706"/>
      <c r="H219" s="706"/>
      <c r="I219" s="706"/>
      <c r="J219" s="706"/>
      <c r="K219" s="706"/>
      <c r="L219" s="706"/>
      <c r="M219" s="706"/>
      <c r="N219" s="706"/>
      <c r="O219" s="706"/>
      <c r="P219" s="706"/>
      <c r="Q219" s="706"/>
      <c r="R219" s="706"/>
      <c r="S219" s="706"/>
    </row>
    <row r="220" spans="4:19" ht="15.75" customHeight="1" x14ac:dyDescent="0.25">
      <c r="D220" s="706"/>
      <c r="E220" s="706"/>
      <c r="F220" s="706"/>
      <c r="G220" s="706"/>
      <c r="H220" s="706"/>
      <c r="I220" s="706"/>
      <c r="J220" s="706"/>
      <c r="K220" s="706"/>
      <c r="L220" s="706"/>
      <c r="M220" s="706"/>
      <c r="N220" s="706"/>
      <c r="O220" s="706"/>
      <c r="P220" s="706"/>
      <c r="Q220" s="706"/>
      <c r="R220" s="706"/>
      <c r="S220" s="706"/>
    </row>
    <row r="221" spans="4:19" ht="15.75" customHeight="1" x14ac:dyDescent="0.25">
      <c r="D221" s="706"/>
      <c r="E221" s="706"/>
      <c r="F221" s="706"/>
      <c r="G221" s="706"/>
      <c r="H221" s="706"/>
      <c r="I221" s="706"/>
      <c r="J221" s="706"/>
      <c r="K221" s="706"/>
      <c r="L221" s="706"/>
      <c r="M221" s="706"/>
      <c r="N221" s="706"/>
      <c r="O221" s="706"/>
      <c r="P221" s="706"/>
      <c r="Q221" s="706"/>
      <c r="R221" s="706"/>
      <c r="S221" s="706"/>
    </row>
    <row r="222" spans="4:19" ht="15.75" customHeight="1" x14ac:dyDescent="0.25">
      <c r="D222" s="706"/>
      <c r="E222" s="706"/>
      <c r="F222" s="706"/>
      <c r="G222" s="706"/>
      <c r="H222" s="706"/>
      <c r="I222" s="706"/>
      <c r="J222" s="706"/>
      <c r="K222" s="706"/>
      <c r="L222" s="706"/>
      <c r="M222" s="706"/>
      <c r="N222" s="706"/>
      <c r="O222" s="706"/>
      <c r="P222" s="706"/>
      <c r="Q222" s="706"/>
      <c r="R222" s="706"/>
      <c r="S222" s="706"/>
    </row>
    <row r="223" spans="4:19" ht="15.75" customHeight="1" x14ac:dyDescent="0.25">
      <c r="D223" s="706"/>
      <c r="E223" s="706"/>
      <c r="F223" s="706"/>
      <c r="G223" s="706"/>
      <c r="H223" s="706"/>
      <c r="I223" s="706"/>
      <c r="J223" s="706"/>
      <c r="K223" s="706"/>
      <c r="L223" s="706"/>
      <c r="M223" s="706"/>
      <c r="N223" s="706"/>
      <c r="O223" s="706"/>
      <c r="P223" s="706"/>
      <c r="Q223" s="706"/>
      <c r="R223" s="706"/>
      <c r="S223" s="706"/>
    </row>
    <row r="224" spans="4:19" ht="15.75" customHeight="1" x14ac:dyDescent="0.25">
      <c r="D224" s="706"/>
      <c r="E224" s="706"/>
      <c r="F224" s="706"/>
      <c r="G224" s="706"/>
      <c r="H224" s="706"/>
      <c r="I224" s="706"/>
      <c r="J224" s="706"/>
      <c r="K224" s="706"/>
      <c r="L224" s="706"/>
      <c r="M224" s="706"/>
      <c r="N224" s="706"/>
      <c r="O224" s="706"/>
      <c r="P224" s="706"/>
      <c r="Q224" s="706"/>
      <c r="R224" s="706"/>
      <c r="S224" s="706"/>
    </row>
    <row r="225" spans="4:19" ht="15.75" customHeight="1" x14ac:dyDescent="0.25">
      <c r="D225" s="706"/>
      <c r="E225" s="706"/>
      <c r="F225" s="706"/>
      <c r="G225" s="706"/>
      <c r="H225" s="706"/>
      <c r="I225" s="706"/>
      <c r="J225" s="706"/>
      <c r="K225" s="706"/>
      <c r="L225" s="706"/>
      <c r="M225" s="706"/>
      <c r="N225" s="706"/>
      <c r="O225" s="706"/>
      <c r="P225" s="706"/>
      <c r="Q225" s="706"/>
      <c r="R225" s="706"/>
      <c r="S225" s="706"/>
    </row>
    <row r="226" spans="4:19" ht="15.75" customHeight="1" x14ac:dyDescent="0.25">
      <c r="D226" s="706"/>
      <c r="E226" s="706"/>
      <c r="F226" s="706"/>
      <c r="G226" s="706"/>
      <c r="H226" s="706"/>
      <c r="I226" s="706"/>
      <c r="J226" s="706"/>
      <c r="K226" s="706"/>
      <c r="L226" s="706"/>
      <c r="M226" s="706"/>
      <c r="N226" s="706"/>
      <c r="O226" s="706"/>
      <c r="P226" s="706"/>
      <c r="Q226" s="706"/>
      <c r="R226" s="706"/>
      <c r="S226" s="706"/>
    </row>
    <row r="227" spans="4:19" ht="15.75" customHeight="1" x14ac:dyDescent="0.25">
      <c r="D227" s="706"/>
      <c r="E227" s="706"/>
      <c r="F227" s="706"/>
      <c r="G227" s="706"/>
      <c r="H227" s="706"/>
      <c r="I227" s="706"/>
      <c r="J227" s="706"/>
      <c r="K227" s="706"/>
      <c r="L227" s="706"/>
      <c r="M227" s="706"/>
      <c r="N227" s="706"/>
      <c r="O227" s="706"/>
      <c r="P227" s="706"/>
      <c r="Q227" s="706"/>
      <c r="R227" s="706"/>
      <c r="S227" s="706"/>
    </row>
    <row r="228" spans="4:19" ht="15.75" customHeight="1" x14ac:dyDescent="0.25">
      <c r="D228" s="706"/>
      <c r="E228" s="706"/>
      <c r="F228" s="706"/>
      <c r="G228" s="706"/>
      <c r="H228" s="706"/>
      <c r="I228" s="706"/>
      <c r="J228" s="706"/>
      <c r="K228" s="706"/>
      <c r="L228" s="706"/>
      <c r="M228" s="706"/>
      <c r="N228" s="706"/>
      <c r="O228" s="706"/>
      <c r="P228" s="706"/>
      <c r="Q228" s="706"/>
      <c r="R228" s="706"/>
      <c r="S228" s="706"/>
    </row>
    <row r="229" spans="4:19" ht="15.75" customHeight="1" x14ac:dyDescent="0.25">
      <c r="D229" s="706"/>
      <c r="E229" s="706"/>
      <c r="F229" s="706"/>
      <c r="G229" s="706"/>
      <c r="H229" s="706"/>
      <c r="I229" s="706"/>
      <c r="J229" s="706"/>
      <c r="K229" s="706"/>
      <c r="L229" s="706"/>
      <c r="M229" s="706"/>
      <c r="N229" s="706"/>
      <c r="O229" s="706"/>
      <c r="P229" s="706"/>
      <c r="Q229" s="706"/>
      <c r="R229" s="706"/>
      <c r="S229" s="706"/>
    </row>
    <row r="230" spans="4:19" ht="15.75" customHeight="1" x14ac:dyDescent="0.25">
      <c r="D230" s="706"/>
      <c r="E230" s="706"/>
      <c r="F230" s="706"/>
      <c r="G230" s="706"/>
      <c r="H230" s="706"/>
      <c r="I230" s="706"/>
      <c r="J230" s="706"/>
      <c r="K230" s="706"/>
      <c r="L230" s="706"/>
      <c r="M230" s="706"/>
      <c r="N230" s="706"/>
      <c r="O230" s="706"/>
      <c r="P230" s="706"/>
      <c r="Q230" s="706"/>
      <c r="R230" s="706"/>
      <c r="S230" s="706"/>
    </row>
    <row r="231" spans="4:19" ht="15.75" customHeight="1" x14ac:dyDescent="0.25">
      <c r="D231" s="706"/>
      <c r="E231" s="706"/>
      <c r="F231" s="706"/>
      <c r="G231" s="706"/>
      <c r="H231" s="706"/>
      <c r="I231" s="706"/>
      <c r="J231" s="706"/>
      <c r="K231" s="706"/>
      <c r="L231" s="706"/>
      <c r="M231" s="706"/>
      <c r="N231" s="706"/>
      <c r="O231" s="706"/>
      <c r="P231" s="706"/>
      <c r="Q231" s="706"/>
      <c r="R231" s="706"/>
      <c r="S231" s="706"/>
    </row>
    <row r="232" spans="4:19" ht="15.75" customHeight="1" x14ac:dyDescent="0.25">
      <c r="D232" s="706"/>
      <c r="E232" s="706"/>
      <c r="F232" s="706"/>
      <c r="G232" s="706"/>
      <c r="H232" s="706"/>
      <c r="I232" s="706"/>
      <c r="J232" s="706"/>
      <c r="K232" s="706"/>
      <c r="L232" s="706"/>
      <c r="M232" s="706"/>
      <c r="N232" s="706"/>
      <c r="O232" s="706"/>
      <c r="P232" s="706"/>
      <c r="Q232" s="706"/>
      <c r="R232" s="706"/>
      <c r="S232" s="706"/>
    </row>
    <row r="233" spans="4:19" ht="15.75" customHeight="1" x14ac:dyDescent="0.25">
      <c r="D233" s="706"/>
      <c r="E233" s="706"/>
      <c r="F233" s="706"/>
      <c r="G233" s="706"/>
      <c r="H233" s="706"/>
      <c r="I233" s="706"/>
      <c r="J233" s="706"/>
      <c r="K233" s="706"/>
      <c r="L233" s="706"/>
      <c r="M233" s="706"/>
      <c r="N233" s="706"/>
      <c r="O233" s="706"/>
      <c r="P233" s="706"/>
      <c r="Q233" s="706"/>
      <c r="R233" s="706"/>
      <c r="S233" s="706"/>
    </row>
    <row r="234" spans="4:19" ht="15.75" customHeight="1" x14ac:dyDescent="0.25">
      <c r="D234" s="706"/>
      <c r="E234" s="706"/>
      <c r="F234" s="706"/>
      <c r="G234" s="706"/>
      <c r="H234" s="706"/>
      <c r="I234" s="706"/>
      <c r="J234" s="706"/>
      <c r="K234" s="706"/>
      <c r="L234" s="706"/>
      <c r="M234" s="706"/>
      <c r="N234" s="706"/>
      <c r="O234" s="706"/>
      <c r="P234" s="706"/>
      <c r="Q234" s="706"/>
      <c r="R234" s="706"/>
      <c r="S234" s="706"/>
    </row>
    <row r="235" spans="4:19" ht="15.75" customHeight="1" x14ac:dyDescent="0.25">
      <c r="D235" s="706"/>
      <c r="E235" s="706"/>
      <c r="F235" s="706"/>
      <c r="G235" s="706"/>
      <c r="H235" s="706"/>
      <c r="I235" s="706"/>
      <c r="J235" s="706"/>
      <c r="K235" s="706"/>
      <c r="L235" s="706"/>
      <c r="M235" s="706"/>
      <c r="N235" s="706"/>
      <c r="O235" s="706"/>
      <c r="P235" s="706"/>
      <c r="Q235" s="706"/>
      <c r="R235" s="706"/>
      <c r="S235" s="706"/>
    </row>
    <row r="236" spans="4:19" ht="15.75" customHeight="1" x14ac:dyDescent="0.25">
      <c r="D236" s="706"/>
      <c r="E236" s="706"/>
      <c r="F236" s="706"/>
      <c r="G236" s="706"/>
      <c r="H236" s="706"/>
      <c r="I236" s="706"/>
      <c r="J236" s="706"/>
      <c r="K236" s="706"/>
      <c r="L236" s="706"/>
      <c r="M236" s="706"/>
      <c r="N236" s="706"/>
      <c r="O236" s="706"/>
      <c r="P236" s="706"/>
      <c r="Q236" s="706"/>
      <c r="R236" s="706"/>
      <c r="S236" s="706"/>
    </row>
    <row r="237" spans="4:19" ht="15.75" customHeight="1" x14ac:dyDescent="0.25">
      <c r="D237" s="706"/>
      <c r="E237" s="706"/>
      <c r="F237" s="706"/>
      <c r="G237" s="706"/>
      <c r="H237" s="706"/>
      <c r="I237" s="706"/>
      <c r="J237" s="706"/>
      <c r="K237" s="706"/>
      <c r="L237" s="706"/>
      <c r="M237" s="706"/>
      <c r="N237" s="706"/>
      <c r="O237" s="706"/>
      <c r="P237" s="706"/>
      <c r="Q237" s="706"/>
      <c r="R237" s="706"/>
      <c r="S237" s="706"/>
    </row>
    <row r="238" spans="4:19" ht="15.75" customHeight="1" x14ac:dyDescent="0.25">
      <c r="D238" s="706"/>
      <c r="E238" s="706"/>
      <c r="F238" s="706"/>
      <c r="G238" s="706"/>
      <c r="H238" s="706"/>
      <c r="I238" s="706"/>
      <c r="J238" s="706"/>
      <c r="K238" s="706"/>
      <c r="L238" s="706"/>
      <c r="M238" s="706"/>
      <c r="N238" s="706"/>
      <c r="O238" s="706"/>
      <c r="P238" s="706"/>
      <c r="Q238" s="706"/>
      <c r="R238" s="706"/>
      <c r="S238" s="706"/>
    </row>
    <row r="239" spans="4:19" ht="15.75" customHeight="1" x14ac:dyDescent="0.25">
      <c r="D239" s="706"/>
      <c r="E239" s="706"/>
      <c r="F239" s="706"/>
      <c r="G239" s="706"/>
      <c r="H239" s="706"/>
      <c r="I239" s="706"/>
      <c r="J239" s="706"/>
      <c r="K239" s="706"/>
      <c r="L239" s="706"/>
      <c r="M239" s="706"/>
      <c r="N239" s="706"/>
      <c r="O239" s="706"/>
      <c r="P239" s="706"/>
      <c r="Q239" s="706"/>
      <c r="R239" s="706"/>
      <c r="S239" s="706"/>
    </row>
    <row r="240" spans="4:19" ht="15.75" customHeight="1" x14ac:dyDescent="0.25">
      <c r="D240" s="706"/>
      <c r="E240" s="706"/>
      <c r="F240" s="706"/>
      <c r="G240" s="706"/>
      <c r="H240" s="706"/>
      <c r="I240" s="706"/>
      <c r="J240" s="706"/>
      <c r="K240" s="706"/>
      <c r="L240" s="706"/>
      <c r="M240" s="706"/>
      <c r="N240" s="706"/>
      <c r="O240" s="706"/>
      <c r="P240" s="706"/>
      <c r="Q240" s="706"/>
      <c r="R240" s="706"/>
      <c r="S240" s="706"/>
    </row>
    <row r="241" spans="4:19" ht="15.75" customHeight="1" x14ac:dyDescent="0.25">
      <c r="D241" s="706"/>
      <c r="E241" s="706"/>
      <c r="F241" s="706"/>
      <c r="G241" s="706"/>
      <c r="H241" s="706"/>
      <c r="I241" s="706"/>
      <c r="J241" s="706"/>
      <c r="K241" s="706"/>
      <c r="L241" s="706"/>
      <c r="M241" s="706"/>
      <c r="N241" s="706"/>
      <c r="O241" s="706"/>
      <c r="P241" s="706"/>
      <c r="Q241" s="706"/>
      <c r="R241" s="706"/>
      <c r="S241" s="706"/>
    </row>
    <row r="242" spans="4:19" ht="15.75" customHeight="1" x14ac:dyDescent="0.25">
      <c r="D242" s="706"/>
      <c r="E242" s="706"/>
      <c r="F242" s="706"/>
      <c r="G242" s="706"/>
      <c r="H242" s="706"/>
      <c r="I242" s="706"/>
      <c r="J242" s="706"/>
      <c r="K242" s="706"/>
      <c r="L242" s="706"/>
      <c r="M242" s="706"/>
      <c r="N242" s="706"/>
      <c r="O242" s="706"/>
      <c r="P242" s="706"/>
      <c r="Q242" s="706"/>
      <c r="R242" s="706"/>
      <c r="S242" s="706"/>
    </row>
    <row r="243" spans="4:19" ht="15.75" customHeight="1" x14ac:dyDescent="0.25">
      <c r="D243" s="706"/>
      <c r="E243" s="706"/>
      <c r="F243" s="706"/>
      <c r="G243" s="706"/>
      <c r="H243" s="706"/>
      <c r="I243" s="706"/>
      <c r="J243" s="706"/>
      <c r="K243" s="706"/>
      <c r="L243" s="706"/>
      <c r="M243" s="706"/>
      <c r="N243" s="706"/>
      <c r="O243" s="706"/>
      <c r="P243" s="706"/>
      <c r="Q243" s="706"/>
      <c r="R243" s="706"/>
      <c r="S243" s="706"/>
    </row>
    <row r="244" spans="4:19" ht="15.75" customHeight="1" x14ac:dyDescent="0.25">
      <c r="D244" s="706"/>
      <c r="E244" s="706"/>
      <c r="F244" s="706"/>
      <c r="G244" s="706"/>
      <c r="H244" s="706"/>
      <c r="I244" s="706"/>
      <c r="J244" s="706"/>
      <c r="K244" s="706"/>
      <c r="L244" s="706"/>
      <c r="M244" s="706"/>
      <c r="N244" s="706"/>
      <c r="O244" s="706"/>
      <c r="P244" s="706"/>
      <c r="Q244" s="706"/>
      <c r="R244" s="706"/>
      <c r="S244" s="706"/>
    </row>
    <row r="245" spans="4:19" ht="15.75" customHeight="1" x14ac:dyDescent="0.25">
      <c r="D245" s="706"/>
      <c r="E245" s="706"/>
      <c r="F245" s="706"/>
      <c r="G245" s="706"/>
      <c r="H245" s="706"/>
      <c r="I245" s="706"/>
      <c r="J245" s="706"/>
      <c r="K245" s="706"/>
      <c r="L245" s="706"/>
      <c r="M245" s="706"/>
      <c r="N245" s="706"/>
      <c r="O245" s="706"/>
      <c r="P245" s="706"/>
      <c r="Q245" s="706"/>
      <c r="R245" s="706"/>
      <c r="S245" s="706"/>
    </row>
    <row r="246" spans="4:19" ht="15.75" customHeight="1" x14ac:dyDescent="0.25">
      <c r="D246" s="706"/>
      <c r="E246" s="706"/>
      <c r="F246" s="706"/>
      <c r="G246" s="706"/>
      <c r="H246" s="706"/>
      <c r="I246" s="706"/>
      <c r="J246" s="706"/>
      <c r="K246" s="706"/>
      <c r="L246" s="706"/>
      <c r="M246" s="706"/>
      <c r="N246" s="706"/>
      <c r="O246" s="706"/>
      <c r="P246" s="706"/>
      <c r="Q246" s="706"/>
      <c r="R246" s="706"/>
      <c r="S246" s="706"/>
    </row>
    <row r="247" spans="4:19" ht="15.75" customHeight="1" x14ac:dyDescent="0.25">
      <c r="D247" s="706"/>
      <c r="E247" s="706"/>
      <c r="F247" s="706"/>
      <c r="G247" s="706"/>
      <c r="H247" s="706"/>
      <c r="I247" s="706"/>
      <c r="J247" s="706"/>
      <c r="K247" s="706"/>
      <c r="L247" s="706"/>
      <c r="M247" s="706"/>
      <c r="N247" s="706"/>
      <c r="O247" s="706"/>
      <c r="P247" s="706"/>
      <c r="Q247" s="706"/>
      <c r="R247" s="706"/>
      <c r="S247" s="706"/>
    </row>
    <row r="248" spans="4:19" ht="15.75" customHeight="1" x14ac:dyDescent="0.25">
      <c r="D248" s="706"/>
      <c r="E248" s="706"/>
      <c r="F248" s="706"/>
      <c r="G248" s="706"/>
      <c r="H248" s="706"/>
      <c r="I248" s="706"/>
      <c r="J248" s="706"/>
      <c r="K248" s="706"/>
      <c r="L248" s="706"/>
      <c r="M248" s="706"/>
      <c r="N248" s="706"/>
      <c r="O248" s="706"/>
      <c r="P248" s="706"/>
      <c r="Q248" s="706"/>
      <c r="R248" s="706"/>
      <c r="S248" s="706"/>
    </row>
    <row r="249" spans="4:19" ht="15.75" customHeight="1" x14ac:dyDescent="0.25">
      <c r="D249" s="706"/>
      <c r="E249" s="706"/>
      <c r="F249" s="706"/>
      <c r="G249" s="706"/>
      <c r="H249" s="706"/>
      <c r="I249" s="706"/>
      <c r="J249" s="706"/>
      <c r="K249" s="706"/>
      <c r="L249" s="706"/>
      <c r="M249" s="706"/>
      <c r="N249" s="706"/>
      <c r="O249" s="706"/>
      <c r="P249" s="706"/>
      <c r="Q249" s="706"/>
      <c r="R249" s="706"/>
      <c r="S249" s="706"/>
    </row>
    <row r="250" spans="4:19" ht="15.75" customHeight="1" x14ac:dyDescent="0.25">
      <c r="D250" s="706"/>
      <c r="E250" s="706"/>
      <c r="F250" s="706"/>
      <c r="G250" s="706"/>
      <c r="H250" s="706"/>
      <c r="I250" s="706"/>
      <c r="J250" s="706"/>
      <c r="K250" s="706"/>
      <c r="L250" s="706"/>
      <c r="M250" s="706"/>
      <c r="N250" s="706"/>
      <c r="O250" s="706"/>
      <c r="P250" s="706"/>
      <c r="Q250" s="706"/>
      <c r="R250" s="706"/>
      <c r="S250" s="706"/>
    </row>
    <row r="251" spans="4:19" ht="15.75" customHeight="1" x14ac:dyDescent="0.25">
      <c r="D251" s="706"/>
      <c r="E251" s="706"/>
      <c r="F251" s="706"/>
      <c r="G251" s="706"/>
      <c r="H251" s="706"/>
      <c r="I251" s="706"/>
      <c r="J251" s="706"/>
      <c r="K251" s="706"/>
      <c r="L251" s="706"/>
      <c r="M251" s="706"/>
      <c r="N251" s="706"/>
      <c r="O251" s="706"/>
      <c r="P251" s="706"/>
      <c r="Q251" s="706"/>
      <c r="R251" s="706"/>
      <c r="S251" s="706"/>
    </row>
    <row r="252" spans="4:19" ht="15.75" customHeight="1" x14ac:dyDescent="0.25">
      <c r="D252" s="706"/>
      <c r="E252" s="706"/>
      <c r="F252" s="706"/>
      <c r="G252" s="706"/>
      <c r="H252" s="706"/>
      <c r="I252" s="706"/>
      <c r="J252" s="706"/>
      <c r="K252" s="706"/>
      <c r="L252" s="706"/>
      <c r="M252" s="706"/>
      <c r="N252" s="706"/>
      <c r="O252" s="706"/>
      <c r="P252" s="706"/>
      <c r="Q252" s="706"/>
      <c r="R252" s="706"/>
      <c r="S252" s="706"/>
    </row>
    <row r="253" spans="4:19" ht="15.75" customHeight="1" x14ac:dyDescent="0.25">
      <c r="D253" s="706"/>
      <c r="E253" s="706"/>
      <c r="F253" s="706"/>
      <c r="G253" s="706"/>
      <c r="H253" s="706"/>
      <c r="I253" s="706"/>
      <c r="J253" s="706"/>
      <c r="K253" s="706"/>
      <c r="L253" s="706"/>
      <c r="M253" s="706"/>
      <c r="N253" s="706"/>
      <c r="O253" s="706"/>
      <c r="P253" s="706"/>
      <c r="Q253" s="706"/>
      <c r="R253" s="706"/>
      <c r="S253" s="706"/>
    </row>
    <row r="254" spans="4:19" ht="15.75" customHeight="1" x14ac:dyDescent="0.25">
      <c r="D254" s="706"/>
      <c r="E254" s="706"/>
      <c r="F254" s="706"/>
      <c r="G254" s="706"/>
      <c r="H254" s="706"/>
      <c r="I254" s="706"/>
      <c r="J254" s="706"/>
      <c r="K254" s="706"/>
      <c r="L254" s="706"/>
      <c r="M254" s="706"/>
      <c r="N254" s="706"/>
      <c r="O254" s="706"/>
      <c r="P254" s="706"/>
      <c r="Q254" s="706"/>
      <c r="R254" s="706"/>
      <c r="S254" s="706"/>
    </row>
    <row r="255" spans="4:19" ht="15.75" customHeight="1" x14ac:dyDescent="0.25">
      <c r="D255" s="706"/>
      <c r="E255" s="706"/>
      <c r="F255" s="706"/>
      <c r="G255" s="706"/>
      <c r="H255" s="706"/>
      <c r="I255" s="706"/>
      <c r="J255" s="706"/>
      <c r="K255" s="706"/>
      <c r="L255" s="706"/>
      <c r="M255" s="706"/>
      <c r="N255" s="706"/>
      <c r="O255" s="706"/>
      <c r="P255" s="706"/>
      <c r="Q255" s="706"/>
      <c r="R255" s="706"/>
      <c r="S255" s="706"/>
    </row>
    <row r="256" spans="4:19" ht="15.75" customHeight="1" x14ac:dyDescent="0.25">
      <c r="D256" s="706"/>
      <c r="E256" s="706"/>
      <c r="F256" s="706"/>
      <c r="G256" s="706"/>
      <c r="H256" s="706"/>
      <c r="I256" s="706"/>
      <c r="J256" s="706"/>
      <c r="K256" s="706"/>
      <c r="L256" s="706"/>
      <c r="M256" s="706"/>
      <c r="N256" s="706"/>
      <c r="O256" s="706"/>
      <c r="P256" s="706"/>
      <c r="Q256" s="706"/>
      <c r="R256" s="706"/>
      <c r="S256" s="706"/>
    </row>
    <row r="257" spans="4:19" ht="15.75" customHeight="1" x14ac:dyDescent="0.25">
      <c r="D257" s="706"/>
      <c r="E257" s="706"/>
      <c r="F257" s="706"/>
      <c r="G257" s="706"/>
      <c r="H257" s="706"/>
      <c r="I257" s="706"/>
      <c r="J257" s="706"/>
      <c r="K257" s="706"/>
      <c r="L257" s="706"/>
      <c r="M257" s="706"/>
      <c r="N257" s="706"/>
      <c r="O257" s="706"/>
      <c r="P257" s="706"/>
      <c r="Q257" s="706"/>
      <c r="R257" s="706"/>
      <c r="S257" s="706"/>
    </row>
    <row r="258" spans="4:19" ht="15.75" customHeight="1" x14ac:dyDescent="0.25">
      <c r="D258" s="706"/>
      <c r="E258" s="706"/>
      <c r="F258" s="706"/>
      <c r="G258" s="706"/>
      <c r="H258" s="706"/>
      <c r="I258" s="706"/>
      <c r="J258" s="706"/>
      <c r="K258" s="706"/>
      <c r="L258" s="706"/>
      <c r="M258" s="706"/>
      <c r="N258" s="706"/>
      <c r="O258" s="706"/>
      <c r="P258" s="706"/>
      <c r="Q258" s="706"/>
      <c r="R258" s="706"/>
      <c r="S258" s="706"/>
    </row>
    <row r="259" spans="4:19" ht="15.75" customHeight="1" x14ac:dyDescent="0.25">
      <c r="D259" s="706"/>
      <c r="E259" s="706"/>
      <c r="F259" s="706"/>
      <c r="G259" s="706"/>
      <c r="H259" s="706"/>
      <c r="I259" s="706"/>
      <c r="J259" s="706"/>
      <c r="K259" s="706"/>
      <c r="L259" s="706"/>
      <c r="M259" s="706"/>
      <c r="N259" s="706"/>
      <c r="O259" s="706"/>
      <c r="P259" s="706"/>
      <c r="Q259" s="706"/>
      <c r="R259" s="706"/>
      <c r="S259" s="706"/>
    </row>
    <row r="260" spans="4:19" ht="15.75" customHeight="1" x14ac:dyDescent="0.25">
      <c r="D260" s="706"/>
      <c r="E260" s="706"/>
      <c r="F260" s="706"/>
      <c r="G260" s="706"/>
      <c r="H260" s="706"/>
      <c r="I260" s="706"/>
      <c r="J260" s="706"/>
      <c r="K260" s="706"/>
      <c r="L260" s="706"/>
      <c r="M260" s="706"/>
      <c r="N260" s="706"/>
      <c r="O260" s="706"/>
      <c r="P260" s="706"/>
      <c r="Q260" s="706"/>
      <c r="R260" s="706"/>
      <c r="S260" s="706"/>
    </row>
    <row r="261" spans="4:19" ht="15.75" customHeight="1" x14ac:dyDescent="0.25">
      <c r="D261" s="706"/>
      <c r="E261" s="706"/>
      <c r="F261" s="706"/>
      <c r="G261" s="706"/>
      <c r="H261" s="706"/>
      <c r="I261" s="706"/>
      <c r="J261" s="706"/>
      <c r="K261" s="706"/>
      <c r="L261" s="706"/>
      <c r="M261" s="706"/>
      <c r="N261" s="706"/>
      <c r="O261" s="706"/>
      <c r="P261" s="706"/>
      <c r="Q261" s="706"/>
      <c r="R261" s="706"/>
      <c r="S261" s="706"/>
    </row>
    <row r="262" spans="4:19" ht="15.75" customHeight="1" x14ac:dyDescent="0.25">
      <c r="D262" s="706"/>
      <c r="E262" s="706"/>
      <c r="F262" s="706"/>
      <c r="G262" s="706"/>
      <c r="H262" s="706"/>
      <c r="I262" s="706"/>
      <c r="J262" s="706"/>
      <c r="K262" s="706"/>
      <c r="L262" s="706"/>
      <c r="M262" s="706"/>
      <c r="N262" s="706"/>
      <c r="O262" s="706"/>
      <c r="P262" s="706"/>
      <c r="Q262" s="706"/>
      <c r="R262" s="706"/>
      <c r="S262" s="706"/>
    </row>
    <row r="263" spans="4:19" ht="15.75" customHeight="1" x14ac:dyDescent="0.25">
      <c r="D263" s="706"/>
      <c r="E263" s="706"/>
      <c r="F263" s="706"/>
      <c r="G263" s="706"/>
      <c r="H263" s="706"/>
      <c r="I263" s="706"/>
      <c r="J263" s="706"/>
      <c r="K263" s="706"/>
      <c r="L263" s="706"/>
      <c r="M263" s="706"/>
      <c r="N263" s="706"/>
      <c r="O263" s="706"/>
      <c r="P263" s="706"/>
      <c r="Q263" s="706"/>
      <c r="R263" s="706"/>
      <c r="S263" s="706"/>
    </row>
    <row r="264" spans="4:19" ht="15.75" customHeight="1" x14ac:dyDescent="0.25">
      <c r="D264" s="706"/>
      <c r="E264" s="706"/>
      <c r="F264" s="706"/>
      <c r="G264" s="706"/>
      <c r="H264" s="706"/>
      <c r="I264" s="706"/>
      <c r="J264" s="706"/>
      <c r="K264" s="706"/>
      <c r="L264" s="706"/>
      <c r="M264" s="706"/>
      <c r="N264" s="706"/>
      <c r="O264" s="706"/>
      <c r="P264" s="706"/>
      <c r="Q264" s="706"/>
      <c r="R264" s="706"/>
      <c r="S264" s="706"/>
    </row>
    <row r="265" spans="4:19" ht="15.75" customHeight="1" x14ac:dyDescent="0.25">
      <c r="D265" s="706"/>
      <c r="E265" s="706"/>
      <c r="F265" s="706"/>
      <c r="G265" s="706"/>
      <c r="H265" s="706"/>
      <c r="I265" s="706"/>
      <c r="J265" s="706"/>
      <c r="K265" s="706"/>
      <c r="L265" s="706"/>
      <c r="M265" s="706"/>
      <c r="N265" s="706"/>
      <c r="O265" s="706"/>
      <c r="P265" s="706"/>
      <c r="Q265" s="706"/>
      <c r="R265" s="706"/>
      <c r="S265" s="706"/>
    </row>
    <row r="266" spans="4:19" ht="15.75" customHeight="1" x14ac:dyDescent="0.25">
      <c r="D266" s="706"/>
      <c r="E266" s="706"/>
      <c r="F266" s="706"/>
      <c r="G266" s="706"/>
      <c r="H266" s="706"/>
      <c r="I266" s="706"/>
      <c r="J266" s="706"/>
      <c r="K266" s="706"/>
      <c r="L266" s="706"/>
      <c r="M266" s="706"/>
      <c r="N266" s="706"/>
      <c r="O266" s="706"/>
      <c r="P266" s="706"/>
      <c r="Q266" s="706"/>
      <c r="R266" s="706"/>
      <c r="S266" s="706"/>
    </row>
    <row r="267" spans="4:19" ht="15.75" customHeight="1" x14ac:dyDescent="0.25">
      <c r="D267" s="706"/>
      <c r="E267" s="706"/>
      <c r="F267" s="706"/>
      <c r="G267" s="706"/>
      <c r="H267" s="706"/>
      <c r="I267" s="706"/>
      <c r="J267" s="706"/>
      <c r="K267" s="706"/>
      <c r="L267" s="706"/>
      <c r="M267" s="706"/>
      <c r="N267" s="706"/>
      <c r="O267" s="706"/>
      <c r="P267" s="706"/>
      <c r="Q267" s="706"/>
      <c r="R267" s="706"/>
      <c r="S267" s="706"/>
    </row>
    <row r="268" spans="4:19" ht="15.75" customHeight="1" x14ac:dyDescent="0.25">
      <c r="D268" s="706"/>
      <c r="E268" s="706"/>
      <c r="F268" s="706"/>
      <c r="G268" s="706"/>
      <c r="H268" s="706"/>
      <c r="I268" s="706"/>
      <c r="J268" s="706"/>
      <c r="K268" s="706"/>
      <c r="L268" s="706"/>
      <c r="M268" s="706"/>
      <c r="N268" s="706"/>
      <c r="O268" s="706"/>
      <c r="P268" s="706"/>
      <c r="Q268" s="706"/>
      <c r="R268" s="706"/>
      <c r="S268" s="706"/>
    </row>
    <row r="269" spans="4:19" ht="15.75" customHeight="1" x14ac:dyDescent="0.25">
      <c r="D269" s="706"/>
      <c r="E269" s="706"/>
      <c r="F269" s="706"/>
      <c r="G269" s="706"/>
      <c r="H269" s="706"/>
      <c r="I269" s="706"/>
      <c r="J269" s="706"/>
      <c r="K269" s="706"/>
      <c r="L269" s="706"/>
      <c r="M269" s="706"/>
      <c r="N269" s="706"/>
      <c r="O269" s="706"/>
      <c r="P269" s="706"/>
      <c r="Q269" s="706"/>
      <c r="R269" s="706"/>
      <c r="S269" s="706"/>
    </row>
    <row r="270" spans="4:19" ht="15.75" customHeight="1" x14ac:dyDescent="0.25">
      <c r="D270" s="706"/>
      <c r="E270" s="706"/>
      <c r="F270" s="706"/>
      <c r="G270" s="706"/>
      <c r="H270" s="706"/>
      <c r="I270" s="706"/>
      <c r="J270" s="706"/>
      <c r="K270" s="706"/>
      <c r="L270" s="706"/>
      <c r="M270" s="706"/>
      <c r="N270" s="706"/>
      <c r="O270" s="706"/>
      <c r="P270" s="706"/>
      <c r="Q270" s="706"/>
      <c r="R270" s="706"/>
      <c r="S270" s="706"/>
    </row>
    <row r="271" spans="4:19" ht="15.75" customHeight="1" x14ac:dyDescent="0.25">
      <c r="D271" s="706"/>
      <c r="E271" s="706"/>
      <c r="F271" s="706"/>
      <c r="G271" s="706"/>
      <c r="H271" s="706"/>
      <c r="I271" s="706"/>
      <c r="J271" s="706"/>
      <c r="K271" s="706"/>
      <c r="L271" s="706"/>
      <c r="M271" s="706"/>
      <c r="N271" s="706"/>
      <c r="O271" s="706"/>
      <c r="P271" s="706"/>
      <c r="Q271" s="706"/>
      <c r="R271" s="706"/>
      <c r="S271" s="706"/>
    </row>
    <row r="272" spans="4:19" ht="15.75" customHeight="1" x14ac:dyDescent="0.25">
      <c r="D272" s="706"/>
      <c r="E272" s="706"/>
      <c r="F272" s="706"/>
      <c r="G272" s="706"/>
      <c r="H272" s="706"/>
      <c r="I272" s="706"/>
      <c r="J272" s="706"/>
      <c r="K272" s="706"/>
      <c r="L272" s="706"/>
      <c r="M272" s="706"/>
      <c r="N272" s="706"/>
      <c r="O272" s="706"/>
      <c r="P272" s="706"/>
      <c r="Q272" s="706"/>
      <c r="R272" s="706"/>
      <c r="S272" s="706"/>
    </row>
    <row r="273" spans="4:19" ht="15.75" customHeight="1" x14ac:dyDescent="0.25">
      <c r="D273" s="706"/>
      <c r="E273" s="706"/>
      <c r="F273" s="706"/>
      <c r="G273" s="706"/>
      <c r="H273" s="706"/>
      <c r="I273" s="706"/>
      <c r="J273" s="706"/>
      <c r="K273" s="706"/>
      <c r="L273" s="706"/>
      <c r="M273" s="706"/>
      <c r="N273" s="706"/>
      <c r="O273" s="706"/>
      <c r="P273" s="706"/>
      <c r="Q273" s="706"/>
      <c r="R273" s="706"/>
      <c r="S273" s="706"/>
    </row>
    <row r="274" spans="4:19" ht="15.75" customHeight="1" x14ac:dyDescent="0.25">
      <c r="D274" s="706"/>
      <c r="E274" s="706"/>
      <c r="F274" s="706"/>
      <c r="G274" s="706"/>
      <c r="H274" s="706"/>
      <c r="I274" s="706"/>
      <c r="J274" s="706"/>
      <c r="K274" s="706"/>
      <c r="L274" s="706"/>
      <c r="M274" s="706"/>
      <c r="N274" s="706"/>
      <c r="O274" s="706"/>
      <c r="P274" s="706"/>
      <c r="Q274" s="706"/>
      <c r="R274" s="706"/>
      <c r="S274" s="706"/>
    </row>
    <row r="275" spans="4:19" ht="15.75" customHeight="1" x14ac:dyDescent="0.25">
      <c r="D275" s="706"/>
      <c r="E275" s="706"/>
      <c r="F275" s="706"/>
      <c r="G275" s="706"/>
      <c r="H275" s="706"/>
      <c r="I275" s="706"/>
      <c r="J275" s="706"/>
      <c r="K275" s="706"/>
      <c r="L275" s="706"/>
      <c r="M275" s="706"/>
      <c r="N275" s="706"/>
      <c r="O275" s="706"/>
      <c r="P275" s="706"/>
      <c r="Q275" s="706"/>
      <c r="R275" s="706"/>
      <c r="S275" s="706"/>
    </row>
    <row r="276" spans="4:19" ht="15.75" customHeight="1" x14ac:dyDescent="0.25">
      <c r="D276" s="706"/>
      <c r="E276" s="706"/>
      <c r="F276" s="706"/>
      <c r="G276" s="706"/>
      <c r="H276" s="706"/>
      <c r="I276" s="706"/>
      <c r="J276" s="706"/>
      <c r="K276" s="706"/>
      <c r="L276" s="706"/>
      <c r="M276" s="706"/>
      <c r="N276" s="706"/>
      <c r="O276" s="706"/>
      <c r="P276" s="706"/>
      <c r="Q276" s="706"/>
      <c r="R276" s="706"/>
      <c r="S276" s="706"/>
    </row>
    <row r="277" spans="4:19" ht="15.75" customHeight="1" x14ac:dyDescent="0.25">
      <c r="D277" s="706"/>
      <c r="E277" s="706"/>
      <c r="F277" s="706"/>
      <c r="G277" s="706"/>
      <c r="H277" s="706"/>
      <c r="I277" s="706"/>
      <c r="J277" s="706"/>
      <c r="K277" s="706"/>
      <c r="L277" s="706"/>
      <c r="M277" s="706"/>
      <c r="N277" s="706"/>
      <c r="O277" s="706"/>
      <c r="P277" s="706"/>
      <c r="Q277" s="706"/>
      <c r="R277" s="706"/>
      <c r="S277" s="706"/>
    </row>
    <row r="278" spans="4:19" ht="15.75" customHeight="1" x14ac:dyDescent="0.25">
      <c r="D278" s="706"/>
      <c r="E278" s="706"/>
      <c r="F278" s="706"/>
      <c r="G278" s="706"/>
      <c r="H278" s="706"/>
      <c r="I278" s="706"/>
      <c r="J278" s="706"/>
      <c r="K278" s="706"/>
      <c r="L278" s="706"/>
      <c r="M278" s="706"/>
      <c r="N278" s="706"/>
      <c r="O278" s="706"/>
      <c r="P278" s="706"/>
      <c r="Q278" s="706"/>
      <c r="R278" s="706"/>
      <c r="S278" s="706"/>
    </row>
    <row r="279" spans="4:19" ht="15.75" customHeight="1" x14ac:dyDescent="0.25">
      <c r="D279" s="706"/>
      <c r="E279" s="706"/>
      <c r="F279" s="706"/>
      <c r="G279" s="706"/>
      <c r="H279" s="706"/>
      <c r="I279" s="706"/>
      <c r="J279" s="706"/>
      <c r="K279" s="706"/>
      <c r="L279" s="706"/>
      <c r="M279" s="706"/>
      <c r="N279" s="706"/>
      <c r="O279" s="706"/>
      <c r="P279" s="706"/>
      <c r="Q279" s="706"/>
      <c r="R279" s="706"/>
      <c r="S279" s="706"/>
    </row>
    <row r="280" spans="4:19" ht="15.75" customHeight="1" x14ac:dyDescent="0.25">
      <c r="D280" s="706"/>
      <c r="E280" s="706"/>
      <c r="F280" s="706"/>
      <c r="G280" s="706"/>
      <c r="H280" s="706"/>
      <c r="I280" s="706"/>
      <c r="J280" s="706"/>
      <c r="K280" s="706"/>
      <c r="L280" s="706"/>
      <c r="M280" s="706"/>
      <c r="N280" s="706"/>
      <c r="O280" s="706"/>
      <c r="P280" s="706"/>
      <c r="Q280" s="706"/>
      <c r="R280" s="706"/>
      <c r="S280" s="706"/>
    </row>
    <row r="281" spans="4:19" ht="15.75" customHeight="1" x14ac:dyDescent="0.25">
      <c r="D281" s="706"/>
      <c r="E281" s="706"/>
      <c r="F281" s="706"/>
      <c r="G281" s="706"/>
      <c r="H281" s="706"/>
      <c r="I281" s="706"/>
      <c r="J281" s="706"/>
      <c r="K281" s="706"/>
      <c r="L281" s="706"/>
      <c r="M281" s="706"/>
      <c r="N281" s="706"/>
      <c r="O281" s="706"/>
      <c r="P281" s="706"/>
      <c r="Q281" s="706"/>
      <c r="R281" s="706"/>
      <c r="S281" s="706"/>
    </row>
    <row r="282" spans="4:19" ht="15.75" customHeight="1" x14ac:dyDescent="0.25">
      <c r="D282" s="706"/>
      <c r="E282" s="706"/>
      <c r="F282" s="706"/>
      <c r="G282" s="706"/>
      <c r="H282" s="706"/>
      <c r="I282" s="706"/>
      <c r="J282" s="706"/>
      <c r="K282" s="706"/>
      <c r="L282" s="706"/>
      <c r="M282" s="706"/>
      <c r="N282" s="706"/>
      <c r="O282" s="706"/>
      <c r="P282" s="706"/>
      <c r="Q282" s="706"/>
      <c r="R282" s="706"/>
      <c r="S282" s="706"/>
    </row>
    <row r="283" spans="4:19" ht="15.75" customHeight="1" x14ac:dyDescent="0.25">
      <c r="D283" s="706"/>
      <c r="E283" s="706"/>
      <c r="F283" s="706"/>
      <c r="G283" s="706"/>
      <c r="H283" s="706"/>
      <c r="I283" s="706"/>
      <c r="J283" s="706"/>
      <c r="K283" s="706"/>
      <c r="L283" s="706"/>
      <c r="M283" s="706"/>
      <c r="N283" s="706"/>
      <c r="O283" s="706"/>
      <c r="P283" s="706"/>
      <c r="Q283" s="706"/>
      <c r="R283" s="706"/>
      <c r="S283" s="706"/>
    </row>
    <row r="284" spans="4:19" ht="15.75" customHeight="1" x14ac:dyDescent="0.25">
      <c r="D284" s="706"/>
      <c r="E284" s="706"/>
      <c r="F284" s="706"/>
      <c r="G284" s="706"/>
      <c r="H284" s="706"/>
      <c r="I284" s="706"/>
      <c r="J284" s="706"/>
      <c r="K284" s="706"/>
      <c r="L284" s="706"/>
      <c r="M284" s="706"/>
      <c r="N284" s="706"/>
      <c r="O284" s="706"/>
      <c r="P284" s="706"/>
      <c r="Q284" s="706"/>
      <c r="R284" s="706"/>
      <c r="S284" s="706"/>
    </row>
    <row r="285" spans="4:19" ht="15.75" customHeight="1" x14ac:dyDescent="0.25">
      <c r="D285" s="706"/>
      <c r="E285" s="706"/>
      <c r="F285" s="706"/>
      <c r="G285" s="706"/>
      <c r="H285" s="706"/>
      <c r="I285" s="706"/>
      <c r="J285" s="706"/>
      <c r="K285" s="706"/>
      <c r="L285" s="706"/>
      <c r="M285" s="706"/>
      <c r="N285" s="706"/>
      <c r="O285" s="706"/>
      <c r="P285" s="706"/>
      <c r="Q285" s="706"/>
      <c r="R285" s="706"/>
      <c r="S285" s="706"/>
    </row>
    <row r="286" spans="4:19" ht="15.75" customHeight="1" x14ac:dyDescent="0.25">
      <c r="D286" s="706"/>
      <c r="E286" s="706"/>
      <c r="F286" s="706"/>
      <c r="G286" s="706"/>
      <c r="H286" s="706"/>
      <c r="I286" s="706"/>
      <c r="J286" s="706"/>
      <c r="K286" s="706"/>
      <c r="L286" s="706"/>
      <c r="M286" s="706"/>
      <c r="N286" s="706"/>
      <c r="O286" s="706"/>
      <c r="P286" s="706"/>
      <c r="Q286" s="706"/>
      <c r="R286" s="706"/>
      <c r="S286" s="706"/>
    </row>
    <row r="287" spans="4:19" ht="15.75" customHeight="1" x14ac:dyDescent="0.25">
      <c r="D287" s="706"/>
      <c r="E287" s="706"/>
      <c r="F287" s="706"/>
      <c r="G287" s="706"/>
      <c r="H287" s="706"/>
      <c r="I287" s="706"/>
      <c r="J287" s="706"/>
      <c r="K287" s="706"/>
      <c r="L287" s="706"/>
      <c r="M287" s="706"/>
      <c r="N287" s="706"/>
      <c r="O287" s="706"/>
      <c r="P287" s="706"/>
      <c r="Q287" s="706"/>
      <c r="R287" s="706"/>
      <c r="S287" s="706"/>
    </row>
    <row r="288" spans="4:19" ht="15.75" customHeight="1" x14ac:dyDescent="0.25">
      <c r="D288" s="706"/>
      <c r="E288" s="706"/>
      <c r="F288" s="706"/>
      <c r="G288" s="706"/>
      <c r="H288" s="706"/>
      <c r="I288" s="706"/>
      <c r="J288" s="706"/>
      <c r="K288" s="706"/>
      <c r="L288" s="706"/>
      <c r="M288" s="706"/>
      <c r="N288" s="706"/>
      <c r="O288" s="706"/>
      <c r="P288" s="706"/>
      <c r="Q288" s="706"/>
      <c r="R288" s="706"/>
      <c r="S288" s="706"/>
    </row>
    <row r="289" spans="4:19" ht="15.75" customHeight="1" x14ac:dyDescent="0.25">
      <c r="D289" s="706"/>
      <c r="E289" s="706"/>
      <c r="F289" s="706"/>
      <c r="G289" s="706"/>
      <c r="H289" s="706"/>
      <c r="I289" s="706"/>
      <c r="J289" s="706"/>
      <c r="K289" s="706"/>
      <c r="L289" s="706"/>
      <c r="M289" s="706"/>
      <c r="N289" s="706"/>
      <c r="O289" s="706"/>
      <c r="P289" s="706"/>
      <c r="Q289" s="706"/>
      <c r="R289" s="706"/>
      <c r="S289" s="706"/>
    </row>
    <row r="290" spans="4:19" ht="15.75" customHeight="1" x14ac:dyDescent="0.25">
      <c r="D290" s="706"/>
      <c r="E290" s="706"/>
      <c r="F290" s="706"/>
      <c r="G290" s="706"/>
      <c r="H290" s="706"/>
      <c r="I290" s="706"/>
      <c r="J290" s="706"/>
      <c r="K290" s="706"/>
      <c r="L290" s="706"/>
      <c r="M290" s="706"/>
      <c r="N290" s="706"/>
      <c r="O290" s="706"/>
      <c r="P290" s="706"/>
      <c r="Q290" s="706"/>
      <c r="R290" s="706"/>
      <c r="S290" s="706"/>
    </row>
    <row r="291" spans="4:19" ht="15.75" customHeight="1" x14ac:dyDescent="0.25">
      <c r="D291" s="706"/>
      <c r="E291" s="706"/>
      <c r="F291" s="706"/>
      <c r="G291" s="706"/>
      <c r="H291" s="706"/>
      <c r="I291" s="706"/>
      <c r="J291" s="706"/>
      <c r="K291" s="706"/>
      <c r="L291" s="706"/>
      <c r="M291" s="706"/>
      <c r="N291" s="706"/>
      <c r="O291" s="706"/>
      <c r="P291" s="706"/>
      <c r="Q291" s="706"/>
      <c r="R291" s="706"/>
      <c r="S291" s="706"/>
    </row>
    <row r="292" spans="4:19" ht="15.75" customHeight="1" x14ac:dyDescent="0.25">
      <c r="D292" s="706"/>
      <c r="E292" s="706"/>
      <c r="F292" s="706"/>
      <c r="G292" s="706"/>
      <c r="H292" s="706"/>
      <c r="I292" s="706"/>
      <c r="J292" s="706"/>
      <c r="K292" s="706"/>
      <c r="L292" s="706"/>
      <c r="M292" s="706"/>
      <c r="N292" s="706"/>
      <c r="O292" s="706"/>
      <c r="P292" s="706"/>
      <c r="Q292" s="706"/>
      <c r="R292" s="706"/>
      <c r="S292" s="706"/>
    </row>
    <row r="293" spans="4:19" ht="15.75" customHeight="1" x14ac:dyDescent="0.25">
      <c r="D293" s="706"/>
      <c r="E293" s="706"/>
      <c r="F293" s="706"/>
      <c r="G293" s="706"/>
      <c r="H293" s="706"/>
      <c r="I293" s="706"/>
      <c r="J293" s="706"/>
      <c r="K293" s="706"/>
      <c r="L293" s="706"/>
      <c r="M293" s="706"/>
      <c r="N293" s="706"/>
      <c r="O293" s="706"/>
      <c r="P293" s="706"/>
      <c r="Q293" s="706"/>
      <c r="R293" s="706"/>
      <c r="S293" s="706"/>
    </row>
    <row r="294" spans="4:19" ht="15.75" customHeight="1" x14ac:dyDescent="0.25">
      <c r="D294" s="706"/>
      <c r="E294" s="706"/>
      <c r="F294" s="706"/>
      <c r="G294" s="706"/>
      <c r="H294" s="706"/>
      <c r="I294" s="706"/>
      <c r="J294" s="706"/>
      <c r="K294" s="706"/>
      <c r="L294" s="706"/>
      <c r="M294" s="706"/>
      <c r="N294" s="706"/>
      <c r="O294" s="706"/>
      <c r="P294" s="706"/>
      <c r="Q294" s="706"/>
      <c r="R294" s="706"/>
      <c r="S294" s="706"/>
    </row>
    <row r="295" spans="4:19" ht="15.75" customHeight="1" x14ac:dyDescent="0.25">
      <c r="D295" s="706"/>
      <c r="E295" s="706"/>
      <c r="F295" s="706"/>
      <c r="G295" s="706"/>
      <c r="H295" s="706"/>
      <c r="I295" s="706"/>
      <c r="J295" s="706"/>
      <c r="K295" s="706"/>
      <c r="L295" s="706"/>
      <c r="M295" s="706"/>
      <c r="N295" s="706"/>
      <c r="O295" s="706"/>
      <c r="P295" s="706"/>
      <c r="Q295" s="706"/>
      <c r="R295" s="706"/>
      <c r="S295" s="706"/>
    </row>
    <row r="296" spans="4:19" ht="15.75" customHeight="1" x14ac:dyDescent="0.25">
      <c r="D296" s="706"/>
      <c r="E296" s="706"/>
      <c r="F296" s="706"/>
      <c r="G296" s="706"/>
      <c r="H296" s="706"/>
      <c r="I296" s="706"/>
      <c r="J296" s="706"/>
      <c r="K296" s="706"/>
      <c r="L296" s="706"/>
      <c r="M296" s="706"/>
      <c r="N296" s="706"/>
      <c r="O296" s="706"/>
      <c r="P296" s="706"/>
      <c r="Q296" s="706"/>
      <c r="R296" s="706"/>
      <c r="S296" s="706"/>
    </row>
    <row r="297" spans="4:19" ht="15.75" customHeight="1" x14ac:dyDescent="0.25">
      <c r="D297" s="706"/>
      <c r="E297" s="706"/>
      <c r="F297" s="706"/>
      <c r="G297" s="706"/>
      <c r="H297" s="706"/>
      <c r="I297" s="706"/>
      <c r="J297" s="706"/>
      <c r="K297" s="706"/>
      <c r="L297" s="706"/>
      <c r="M297" s="706"/>
      <c r="N297" s="706"/>
      <c r="O297" s="706"/>
      <c r="P297" s="706"/>
      <c r="Q297" s="706"/>
      <c r="R297" s="706"/>
      <c r="S297" s="706"/>
    </row>
    <row r="298" spans="4:19" ht="15.75" customHeight="1" x14ac:dyDescent="0.25">
      <c r="D298" s="706"/>
      <c r="E298" s="706"/>
      <c r="F298" s="706"/>
      <c r="G298" s="706"/>
      <c r="H298" s="706"/>
      <c r="I298" s="706"/>
      <c r="J298" s="706"/>
      <c r="K298" s="706"/>
      <c r="L298" s="706"/>
      <c r="M298" s="706"/>
      <c r="N298" s="706"/>
      <c r="O298" s="706"/>
      <c r="P298" s="706"/>
      <c r="Q298" s="706"/>
      <c r="R298" s="706"/>
      <c r="S298" s="706"/>
    </row>
    <row r="299" spans="4:19" ht="15.75" customHeight="1" x14ac:dyDescent="0.25">
      <c r="D299" s="706"/>
      <c r="E299" s="706"/>
      <c r="F299" s="706"/>
      <c r="G299" s="706"/>
      <c r="H299" s="706"/>
      <c r="I299" s="706"/>
      <c r="J299" s="706"/>
      <c r="K299" s="706"/>
      <c r="L299" s="706"/>
      <c r="M299" s="706"/>
      <c r="N299" s="706"/>
      <c r="O299" s="706"/>
      <c r="P299" s="706"/>
      <c r="Q299" s="706"/>
      <c r="R299" s="706"/>
      <c r="S299" s="706"/>
    </row>
    <row r="300" spans="4:19" ht="15.75" customHeight="1" x14ac:dyDescent="0.25">
      <c r="D300" s="706"/>
      <c r="E300" s="706"/>
      <c r="F300" s="706"/>
      <c r="G300" s="706"/>
      <c r="H300" s="706"/>
      <c r="I300" s="706"/>
      <c r="J300" s="706"/>
      <c r="K300" s="706"/>
      <c r="L300" s="706"/>
      <c r="M300" s="706"/>
      <c r="N300" s="706"/>
      <c r="O300" s="706"/>
      <c r="P300" s="706"/>
      <c r="Q300" s="706"/>
      <c r="R300" s="706"/>
      <c r="S300" s="706"/>
    </row>
    <row r="301" spans="4:19" ht="15.75" customHeight="1" x14ac:dyDescent="0.25">
      <c r="D301" s="706"/>
      <c r="E301" s="706"/>
      <c r="F301" s="706"/>
      <c r="G301" s="706"/>
      <c r="H301" s="706"/>
      <c r="I301" s="706"/>
      <c r="J301" s="706"/>
      <c r="K301" s="706"/>
      <c r="L301" s="706"/>
      <c r="M301" s="706"/>
      <c r="N301" s="706"/>
      <c r="O301" s="706"/>
      <c r="P301" s="706"/>
      <c r="Q301" s="706"/>
      <c r="R301" s="706"/>
      <c r="S301" s="706"/>
    </row>
    <row r="302" spans="4:19" ht="15.75" customHeight="1" x14ac:dyDescent="0.25">
      <c r="D302" s="706"/>
      <c r="E302" s="706"/>
      <c r="F302" s="706"/>
      <c r="G302" s="706"/>
      <c r="H302" s="706"/>
      <c r="I302" s="706"/>
      <c r="J302" s="706"/>
      <c r="K302" s="706"/>
      <c r="L302" s="706"/>
      <c r="M302" s="706"/>
      <c r="N302" s="706"/>
      <c r="O302" s="706"/>
      <c r="P302" s="706"/>
      <c r="Q302" s="706"/>
      <c r="R302" s="706"/>
      <c r="S302" s="706"/>
    </row>
    <row r="303" spans="4:19" ht="15.75" customHeight="1" x14ac:dyDescent="0.25">
      <c r="D303" s="706"/>
      <c r="E303" s="706"/>
      <c r="F303" s="706"/>
      <c r="G303" s="706"/>
      <c r="H303" s="706"/>
      <c r="I303" s="706"/>
      <c r="J303" s="706"/>
      <c r="K303" s="706"/>
      <c r="L303" s="706"/>
      <c r="M303" s="706"/>
      <c r="N303" s="706"/>
      <c r="O303" s="706"/>
      <c r="P303" s="706"/>
      <c r="Q303" s="706"/>
      <c r="R303" s="706"/>
      <c r="S303" s="706"/>
    </row>
    <row r="304" spans="4:19" ht="15.75" customHeight="1" x14ac:dyDescent="0.25">
      <c r="D304" s="706"/>
      <c r="E304" s="706"/>
      <c r="F304" s="706"/>
      <c r="G304" s="706"/>
      <c r="H304" s="706"/>
      <c r="I304" s="706"/>
      <c r="J304" s="706"/>
      <c r="K304" s="706"/>
      <c r="L304" s="706"/>
      <c r="M304" s="706"/>
      <c r="N304" s="706"/>
      <c r="O304" s="706"/>
      <c r="P304" s="706"/>
      <c r="Q304" s="706"/>
      <c r="R304" s="706"/>
      <c r="S304" s="706"/>
    </row>
    <row r="305" spans="4:19" ht="15.75" customHeight="1" x14ac:dyDescent="0.25">
      <c r="D305" s="706"/>
      <c r="E305" s="706"/>
      <c r="F305" s="706"/>
      <c r="G305" s="706"/>
      <c r="H305" s="706"/>
      <c r="I305" s="706"/>
      <c r="J305" s="706"/>
      <c r="K305" s="706"/>
      <c r="L305" s="706"/>
      <c r="M305" s="706"/>
      <c r="N305" s="706"/>
      <c r="O305" s="706"/>
      <c r="P305" s="706"/>
      <c r="Q305" s="706"/>
      <c r="R305" s="706"/>
      <c r="S305" s="706"/>
    </row>
    <row r="306" spans="4:19" ht="15.75" customHeight="1" x14ac:dyDescent="0.25">
      <c r="D306" s="706"/>
      <c r="E306" s="706"/>
      <c r="F306" s="706"/>
      <c r="G306" s="706"/>
      <c r="H306" s="706"/>
      <c r="I306" s="706"/>
      <c r="J306" s="706"/>
      <c r="K306" s="706"/>
      <c r="L306" s="706"/>
      <c r="M306" s="706"/>
      <c r="N306" s="706"/>
      <c r="O306" s="706"/>
      <c r="P306" s="706"/>
      <c r="Q306" s="706"/>
      <c r="R306" s="706"/>
      <c r="S306" s="706"/>
    </row>
    <row r="307" spans="4:19" ht="15.75" customHeight="1" x14ac:dyDescent="0.25">
      <c r="D307" s="706"/>
      <c r="E307" s="706"/>
      <c r="F307" s="706"/>
      <c r="G307" s="706"/>
      <c r="H307" s="706"/>
      <c r="I307" s="706"/>
      <c r="J307" s="706"/>
      <c r="K307" s="706"/>
      <c r="L307" s="706"/>
      <c r="M307" s="706"/>
      <c r="N307" s="706"/>
      <c r="O307" s="706"/>
      <c r="P307" s="706"/>
      <c r="Q307" s="706"/>
      <c r="R307" s="706"/>
      <c r="S307" s="706"/>
    </row>
    <row r="308" spans="4:19" ht="15.75" customHeight="1" x14ac:dyDescent="0.25">
      <c r="D308" s="706"/>
      <c r="E308" s="706"/>
      <c r="F308" s="706"/>
      <c r="G308" s="706"/>
      <c r="H308" s="706"/>
      <c r="I308" s="706"/>
      <c r="J308" s="706"/>
      <c r="K308" s="706"/>
      <c r="L308" s="706"/>
      <c r="M308" s="706"/>
      <c r="N308" s="706"/>
      <c r="O308" s="706"/>
      <c r="P308" s="706"/>
      <c r="Q308" s="706"/>
      <c r="R308" s="706"/>
      <c r="S308" s="706"/>
    </row>
    <row r="309" spans="4:19" ht="15.75" customHeight="1" x14ac:dyDescent="0.25">
      <c r="D309" s="706"/>
      <c r="E309" s="706"/>
      <c r="F309" s="706"/>
      <c r="G309" s="706"/>
      <c r="H309" s="706"/>
      <c r="I309" s="706"/>
      <c r="J309" s="706"/>
      <c r="K309" s="706"/>
      <c r="L309" s="706"/>
      <c r="M309" s="706"/>
      <c r="N309" s="706"/>
      <c r="O309" s="706"/>
      <c r="P309" s="706"/>
      <c r="Q309" s="706"/>
      <c r="R309" s="706"/>
      <c r="S309" s="706"/>
    </row>
    <row r="310" spans="4:19" ht="15.75" customHeight="1" x14ac:dyDescent="0.25">
      <c r="D310" s="706"/>
      <c r="E310" s="706"/>
      <c r="F310" s="706"/>
      <c r="G310" s="706"/>
      <c r="H310" s="706"/>
      <c r="I310" s="706"/>
      <c r="J310" s="706"/>
      <c r="K310" s="706"/>
      <c r="L310" s="706"/>
      <c r="M310" s="706"/>
      <c r="N310" s="706"/>
      <c r="O310" s="706"/>
      <c r="P310" s="706"/>
      <c r="Q310" s="706"/>
      <c r="R310" s="706"/>
      <c r="S310" s="706"/>
    </row>
    <row r="311" spans="4:19" ht="15.75" customHeight="1" x14ac:dyDescent="0.25">
      <c r="D311" s="706"/>
      <c r="E311" s="706"/>
      <c r="F311" s="706"/>
      <c r="G311" s="706"/>
      <c r="H311" s="706"/>
      <c r="I311" s="706"/>
      <c r="J311" s="706"/>
      <c r="K311" s="706"/>
      <c r="L311" s="706"/>
      <c r="M311" s="706"/>
      <c r="N311" s="706"/>
      <c r="O311" s="706"/>
      <c r="P311" s="706"/>
      <c r="Q311" s="706"/>
      <c r="R311" s="706"/>
      <c r="S311" s="706"/>
    </row>
    <row r="312" spans="4:19" ht="15.75" customHeight="1" x14ac:dyDescent="0.25">
      <c r="D312" s="706"/>
      <c r="E312" s="706"/>
      <c r="F312" s="706"/>
      <c r="G312" s="706"/>
      <c r="H312" s="706"/>
      <c r="I312" s="706"/>
      <c r="J312" s="706"/>
      <c r="K312" s="706"/>
      <c r="L312" s="706"/>
      <c r="M312" s="706"/>
      <c r="N312" s="706"/>
      <c r="O312" s="706"/>
      <c r="P312" s="706"/>
      <c r="Q312" s="706"/>
      <c r="R312" s="706"/>
      <c r="S312" s="706"/>
    </row>
    <row r="313" spans="4:19" ht="15.75" customHeight="1" x14ac:dyDescent="0.25">
      <c r="D313" s="706"/>
      <c r="E313" s="706"/>
      <c r="F313" s="706"/>
      <c r="G313" s="706"/>
      <c r="H313" s="706"/>
      <c r="I313" s="706"/>
      <c r="J313" s="706"/>
      <c r="K313" s="706"/>
      <c r="L313" s="706"/>
      <c r="M313" s="706"/>
      <c r="N313" s="706"/>
      <c r="O313" s="706"/>
      <c r="P313" s="706"/>
      <c r="Q313" s="706"/>
      <c r="R313" s="706"/>
      <c r="S313" s="706"/>
    </row>
    <row r="314" spans="4:19" ht="15.75" customHeight="1" x14ac:dyDescent="0.25">
      <c r="D314" s="706"/>
      <c r="E314" s="706"/>
      <c r="F314" s="706"/>
      <c r="G314" s="706"/>
      <c r="H314" s="706"/>
      <c r="I314" s="706"/>
      <c r="J314" s="706"/>
      <c r="K314" s="706"/>
      <c r="L314" s="706"/>
      <c r="M314" s="706"/>
      <c r="N314" s="706"/>
      <c r="O314" s="706"/>
      <c r="P314" s="706"/>
      <c r="Q314" s="706"/>
      <c r="R314" s="706"/>
      <c r="S314" s="706"/>
    </row>
    <row r="315" spans="4:19" ht="15.75" customHeight="1" x14ac:dyDescent="0.25">
      <c r="D315" s="706"/>
      <c r="E315" s="706"/>
      <c r="F315" s="706"/>
      <c r="G315" s="706"/>
      <c r="H315" s="706"/>
      <c r="I315" s="706"/>
      <c r="J315" s="706"/>
      <c r="K315" s="706"/>
      <c r="L315" s="706"/>
      <c r="M315" s="706"/>
      <c r="N315" s="706"/>
      <c r="O315" s="706"/>
      <c r="P315" s="706"/>
      <c r="Q315" s="706"/>
      <c r="R315" s="706"/>
      <c r="S315" s="706"/>
    </row>
    <row r="316" spans="4:19" ht="15.75" customHeight="1" x14ac:dyDescent="0.25">
      <c r="D316" s="706"/>
      <c r="E316" s="706"/>
      <c r="F316" s="706"/>
      <c r="G316" s="706"/>
      <c r="H316" s="706"/>
      <c r="I316" s="706"/>
      <c r="J316" s="706"/>
      <c r="K316" s="706"/>
      <c r="L316" s="706"/>
      <c r="M316" s="706"/>
      <c r="N316" s="706"/>
      <c r="O316" s="706"/>
      <c r="P316" s="706"/>
      <c r="Q316" s="706"/>
      <c r="R316" s="706"/>
      <c r="S316" s="706"/>
    </row>
    <row r="317" spans="4:19" ht="15.75" customHeight="1" x14ac:dyDescent="0.25">
      <c r="D317" s="706"/>
      <c r="E317" s="706"/>
      <c r="F317" s="706"/>
      <c r="G317" s="706"/>
      <c r="H317" s="706"/>
      <c r="I317" s="706"/>
      <c r="J317" s="706"/>
      <c r="K317" s="706"/>
      <c r="L317" s="706"/>
      <c r="M317" s="706"/>
      <c r="N317" s="706"/>
      <c r="O317" s="706"/>
      <c r="P317" s="706"/>
      <c r="Q317" s="706"/>
      <c r="R317" s="706"/>
      <c r="S317" s="706"/>
    </row>
    <row r="318" spans="4:19" ht="15.75" customHeight="1" x14ac:dyDescent="0.25">
      <c r="D318" s="706"/>
      <c r="E318" s="706"/>
      <c r="F318" s="706"/>
      <c r="G318" s="706"/>
      <c r="H318" s="706"/>
      <c r="I318" s="706"/>
      <c r="J318" s="706"/>
      <c r="K318" s="706"/>
      <c r="L318" s="706"/>
      <c r="M318" s="706"/>
      <c r="N318" s="706"/>
      <c r="O318" s="706"/>
      <c r="P318" s="706"/>
      <c r="Q318" s="706"/>
      <c r="R318" s="706"/>
      <c r="S318" s="706"/>
    </row>
    <row r="319" spans="4:19" ht="15.75" customHeight="1" x14ac:dyDescent="0.25">
      <c r="D319" s="706"/>
      <c r="E319" s="706"/>
      <c r="F319" s="706"/>
      <c r="G319" s="706"/>
      <c r="H319" s="706"/>
      <c r="I319" s="706"/>
      <c r="J319" s="706"/>
      <c r="K319" s="706"/>
      <c r="L319" s="706"/>
      <c r="M319" s="706"/>
      <c r="N319" s="706"/>
      <c r="O319" s="706"/>
      <c r="P319" s="706"/>
      <c r="Q319" s="706"/>
      <c r="R319" s="706"/>
      <c r="S319" s="706"/>
    </row>
    <row r="320" spans="4:19" ht="15.75" customHeight="1" x14ac:dyDescent="0.25">
      <c r="D320" s="706"/>
      <c r="E320" s="706"/>
      <c r="F320" s="706"/>
      <c r="G320" s="706"/>
      <c r="H320" s="706"/>
      <c r="I320" s="706"/>
      <c r="J320" s="706"/>
      <c r="K320" s="706"/>
      <c r="L320" s="706"/>
      <c r="M320" s="706"/>
      <c r="N320" s="706"/>
      <c r="O320" s="706"/>
      <c r="P320" s="706"/>
      <c r="Q320" s="706"/>
      <c r="R320" s="706"/>
      <c r="S320" s="706"/>
    </row>
    <row r="321" spans="4:19" ht="15.75" customHeight="1" x14ac:dyDescent="0.25">
      <c r="D321" s="706"/>
      <c r="E321" s="706"/>
      <c r="F321" s="706"/>
      <c r="G321" s="706"/>
      <c r="H321" s="706"/>
      <c r="I321" s="706"/>
      <c r="J321" s="706"/>
      <c r="K321" s="706"/>
      <c r="L321" s="706"/>
      <c r="M321" s="706"/>
      <c r="N321" s="706"/>
      <c r="O321" s="706"/>
      <c r="P321" s="706"/>
      <c r="Q321" s="706"/>
      <c r="R321" s="706"/>
      <c r="S321" s="706"/>
    </row>
    <row r="322" spans="4:19" ht="15.75" customHeight="1" x14ac:dyDescent="0.25">
      <c r="D322" s="706"/>
      <c r="E322" s="706"/>
      <c r="F322" s="706"/>
      <c r="G322" s="706"/>
      <c r="H322" s="706"/>
      <c r="I322" s="706"/>
      <c r="J322" s="706"/>
      <c r="K322" s="706"/>
      <c r="L322" s="706"/>
      <c r="M322" s="706"/>
      <c r="N322" s="706"/>
      <c r="O322" s="706"/>
      <c r="P322" s="706"/>
      <c r="Q322" s="706"/>
      <c r="R322" s="706"/>
      <c r="S322" s="706"/>
    </row>
    <row r="323" spans="4:19" ht="15.75" customHeight="1" x14ac:dyDescent="0.25">
      <c r="D323" s="706"/>
      <c r="E323" s="706"/>
      <c r="F323" s="706"/>
      <c r="G323" s="706"/>
      <c r="H323" s="706"/>
      <c r="I323" s="706"/>
      <c r="J323" s="706"/>
      <c r="K323" s="706"/>
      <c r="L323" s="706"/>
      <c r="M323" s="706"/>
      <c r="N323" s="706"/>
      <c r="O323" s="706"/>
      <c r="P323" s="706"/>
      <c r="Q323" s="706"/>
      <c r="R323" s="706"/>
      <c r="S323" s="706"/>
    </row>
    <row r="324" spans="4:19" ht="15.75" customHeight="1" x14ac:dyDescent="0.25">
      <c r="D324" s="706"/>
      <c r="E324" s="706"/>
      <c r="F324" s="706"/>
      <c r="G324" s="706"/>
      <c r="H324" s="706"/>
      <c r="I324" s="706"/>
      <c r="J324" s="706"/>
      <c r="K324" s="706"/>
      <c r="L324" s="706"/>
      <c r="M324" s="706"/>
      <c r="N324" s="706"/>
      <c r="O324" s="706"/>
      <c r="P324" s="706"/>
      <c r="Q324" s="706"/>
      <c r="R324" s="706"/>
      <c r="S324" s="706"/>
    </row>
    <row r="325" spans="4:19" ht="15.75" customHeight="1" x14ac:dyDescent="0.25">
      <c r="D325" s="706"/>
      <c r="E325" s="706"/>
      <c r="F325" s="706"/>
      <c r="G325" s="706"/>
      <c r="H325" s="706"/>
      <c r="I325" s="706"/>
      <c r="J325" s="706"/>
      <c r="K325" s="706"/>
      <c r="L325" s="706"/>
      <c r="M325" s="706"/>
      <c r="N325" s="706"/>
      <c r="O325" s="706"/>
      <c r="P325" s="706"/>
      <c r="Q325" s="706"/>
      <c r="R325" s="706"/>
      <c r="S325" s="706"/>
    </row>
    <row r="326" spans="4:19" ht="15.75" customHeight="1" x14ac:dyDescent="0.25">
      <c r="D326" s="706"/>
      <c r="E326" s="706"/>
      <c r="F326" s="706"/>
      <c r="G326" s="706"/>
      <c r="H326" s="706"/>
      <c r="I326" s="706"/>
      <c r="J326" s="706"/>
      <c r="K326" s="706"/>
      <c r="L326" s="706"/>
      <c r="M326" s="706"/>
      <c r="N326" s="706"/>
      <c r="O326" s="706"/>
      <c r="P326" s="706"/>
      <c r="Q326" s="706"/>
      <c r="R326" s="706"/>
      <c r="S326" s="706"/>
    </row>
    <row r="327" spans="4:19" ht="15.75" customHeight="1" x14ac:dyDescent="0.25">
      <c r="D327" s="706"/>
      <c r="E327" s="706"/>
      <c r="F327" s="706"/>
      <c r="G327" s="706"/>
      <c r="H327" s="706"/>
      <c r="I327" s="706"/>
      <c r="J327" s="706"/>
      <c r="K327" s="706"/>
      <c r="L327" s="706"/>
      <c r="M327" s="706"/>
      <c r="N327" s="706"/>
      <c r="O327" s="706"/>
      <c r="P327" s="706"/>
      <c r="Q327" s="706"/>
      <c r="R327" s="706"/>
      <c r="S327" s="706"/>
    </row>
    <row r="328" spans="4:19" ht="15.75" customHeight="1" x14ac:dyDescent="0.25">
      <c r="D328" s="706"/>
      <c r="E328" s="706"/>
      <c r="F328" s="706"/>
      <c r="G328" s="706"/>
      <c r="H328" s="706"/>
      <c r="I328" s="706"/>
      <c r="J328" s="706"/>
      <c r="K328" s="706"/>
      <c r="L328" s="706"/>
      <c r="M328" s="706"/>
      <c r="N328" s="706"/>
      <c r="O328" s="706"/>
      <c r="P328" s="706"/>
      <c r="Q328" s="706"/>
      <c r="R328" s="706"/>
      <c r="S328" s="706"/>
    </row>
    <row r="329" spans="4:19" ht="15.75" customHeight="1" x14ac:dyDescent="0.25">
      <c r="D329" s="706"/>
      <c r="E329" s="706"/>
      <c r="F329" s="706"/>
      <c r="G329" s="706"/>
      <c r="H329" s="706"/>
      <c r="I329" s="706"/>
      <c r="J329" s="706"/>
      <c r="K329" s="706"/>
      <c r="L329" s="706"/>
      <c r="M329" s="706"/>
      <c r="N329" s="706"/>
      <c r="O329" s="706"/>
      <c r="P329" s="706"/>
      <c r="Q329" s="706"/>
      <c r="R329" s="706"/>
      <c r="S329" s="706"/>
    </row>
    <row r="330" spans="4:19" ht="15.75" customHeight="1" x14ac:dyDescent="0.25">
      <c r="D330" s="706"/>
      <c r="E330" s="706"/>
      <c r="F330" s="706"/>
      <c r="G330" s="706"/>
      <c r="H330" s="706"/>
      <c r="I330" s="706"/>
      <c r="J330" s="706"/>
      <c r="K330" s="706"/>
      <c r="L330" s="706"/>
      <c r="M330" s="706"/>
      <c r="N330" s="706"/>
      <c r="O330" s="706"/>
      <c r="P330" s="706"/>
      <c r="Q330" s="706"/>
      <c r="R330" s="706"/>
      <c r="S330" s="706"/>
    </row>
    <row r="331" spans="4:19" ht="15.75" customHeight="1" x14ac:dyDescent="0.25">
      <c r="D331" s="706"/>
      <c r="E331" s="706"/>
      <c r="F331" s="706"/>
      <c r="G331" s="706"/>
      <c r="H331" s="706"/>
      <c r="I331" s="706"/>
      <c r="J331" s="706"/>
      <c r="K331" s="706"/>
      <c r="L331" s="706"/>
      <c r="M331" s="706"/>
      <c r="N331" s="706"/>
      <c r="O331" s="706"/>
      <c r="P331" s="706"/>
      <c r="Q331" s="706"/>
      <c r="R331" s="706"/>
      <c r="S331" s="706"/>
    </row>
    <row r="332" spans="4:19" ht="15.75" customHeight="1" x14ac:dyDescent="0.25">
      <c r="D332" s="706"/>
      <c r="E332" s="706"/>
      <c r="F332" s="706"/>
      <c r="G332" s="706"/>
      <c r="H332" s="706"/>
      <c r="I332" s="706"/>
      <c r="J332" s="706"/>
      <c r="K332" s="706"/>
      <c r="L332" s="706"/>
      <c r="M332" s="706"/>
      <c r="N332" s="706"/>
      <c r="O332" s="706"/>
      <c r="P332" s="706"/>
      <c r="Q332" s="706"/>
      <c r="R332" s="706"/>
      <c r="S332" s="706"/>
    </row>
    <row r="333" spans="4:19" ht="15.75" customHeight="1" x14ac:dyDescent="0.25">
      <c r="D333" s="706"/>
      <c r="E333" s="706"/>
      <c r="F333" s="706"/>
      <c r="G333" s="706"/>
      <c r="H333" s="706"/>
      <c r="I333" s="706"/>
      <c r="J333" s="706"/>
      <c r="K333" s="706"/>
      <c r="L333" s="706"/>
      <c r="M333" s="706"/>
      <c r="N333" s="706"/>
      <c r="O333" s="706"/>
      <c r="P333" s="706"/>
      <c r="Q333" s="706"/>
      <c r="R333" s="706"/>
      <c r="S333" s="706"/>
    </row>
    <row r="334" spans="4:19" ht="15.75" customHeight="1" x14ac:dyDescent="0.25">
      <c r="D334" s="706"/>
      <c r="E334" s="706"/>
      <c r="F334" s="706"/>
      <c r="G334" s="706"/>
      <c r="H334" s="706"/>
      <c r="I334" s="706"/>
      <c r="J334" s="706"/>
      <c r="K334" s="706"/>
      <c r="L334" s="706"/>
      <c r="M334" s="706"/>
      <c r="N334" s="706"/>
      <c r="O334" s="706"/>
      <c r="P334" s="706"/>
      <c r="Q334" s="706"/>
      <c r="R334" s="706"/>
      <c r="S334" s="706"/>
    </row>
    <row r="335" spans="4:19" ht="15.75" customHeight="1" x14ac:dyDescent="0.25">
      <c r="D335" s="706"/>
      <c r="E335" s="706"/>
      <c r="F335" s="706"/>
      <c r="G335" s="706"/>
      <c r="H335" s="706"/>
      <c r="I335" s="706"/>
      <c r="J335" s="706"/>
      <c r="K335" s="706"/>
      <c r="L335" s="706"/>
      <c r="M335" s="706"/>
      <c r="N335" s="706"/>
      <c r="O335" s="706"/>
      <c r="P335" s="706"/>
      <c r="Q335" s="706"/>
      <c r="R335" s="706"/>
      <c r="S335" s="706"/>
    </row>
    <row r="336" spans="4:19" ht="15.75" customHeight="1" x14ac:dyDescent="0.25">
      <c r="D336" s="706"/>
      <c r="E336" s="706"/>
      <c r="F336" s="706"/>
      <c r="G336" s="706"/>
      <c r="H336" s="706"/>
      <c r="I336" s="706"/>
      <c r="J336" s="706"/>
      <c r="K336" s="706"/>
      <c r="L336" s="706"/>
      <c r="M336" s="706"/>
      <c r="N336" s="706"/>
      <c r="O336" s="706"/>
      <c r="P336" s="706"/>
      <c r="Q336" s="706"/>
      <c r="R336" s="706"/>
      <c r="S336" s="706"/>
    </row>
    <row r="337" spans="4:19" ht="15.75" customHeight="1" x14ac:dyDescent="0.25">
      <c r="D337" s="706"/>
      <c r="E337" s="706"/>
      <c r="F337" s="706"/>
      <c r="G337" s="706"/>
      <c r="H337" s="706"/>
      <c r="I337" s="706"/>
      <c r="J337" s="706"/>
      <c r="K337" s="706"/>
      <c r="L337" s="706"/>
      <c r="M337" s="706"/>
      <c r="N337" s="706"/>
      <c r="O337" s="706"/>
      <c r="P337" s="706"/>
      <c r="Q337" s="706"/>
      <c r="R337" s="706"/>
      <c r="S337" s="706"/>
    </row>
    <row r="338" spans="4:19" ht="15.75" customHeight="1" x14ac:dyDescent="0.25">
      <c r="D338" s="706"/>
      <c r="E338" s="706"/>
      <c r="F338" s="706"/>
      <c r="G338" s="706"/>
      <c r="H338" s="706"/>
      <c r="I338" s="706"/>
      <c r="J338" s="706"/>
      <c r="K338" s="706"/>
      <c r="L338" s="706"/>
      <c r="M338" s="706"/>
      <c r="N338" s="706"/>
      <c r="O338" s="706"/>
      <c r="P338" s="706"/>
      <c r="Q338" s="706"/>
      <c r="R338" s="706"/>
      <c r="S338" s="706"/>
    </row>
    <row r="339" spans="4:19" ht="15.75" customHeight="1" x14ac:dyDescent="0.25">
      <c r="D339" s="706"/>
      <c r="E339" s="706"/>
      <c r="F339" s="706"/>
      <c r="G339" s="706"/>
      <c r="H339" s="706"/>
      <c r="I339" s="706"/>
      <c r="J339" s="706"/>
      <c r="K339" s="706"/>
      <c r="L339" s="706"/>
      <c r="M339" s="706"/>
      <c r="N339" s="706"/>
      <c r="O339" s="706"/>
      <c r="P339" s="706"/>
      <c r="Q339" s="706"/>
      <c r="R339" s="706"/>
      <c r="S339" s="706"/>
    </row>
    <row r="340" spans="4:19" ht="15.75" customHeight="1" x14ac:dyDescent="0.25">
      <c r="D340" s="706"/>
      <c r="E340" s="706"/>
      <c r="F340" s="706"/>
      <c r="G340" s="706"/>
      <c r="H340" s="706"/>
      <c r="I340" s="706"/>
      <c r="J340" s="706"/>
      <c r="K340" s="706"/>
      <c r="L340" s="706"/>
      <c r="M340" s="706"/>
      <c r="N340" s="706"/>
      <c r="O340" s="706"/>
      <c r="P340" s="706"/>
      <c r="Q340" s="706"/>
      <c r="R340" s="706"/>
      <c r="S340" s="706"/>
    </row>
    <row r="341" spans="4:19" ht="15.75" customHeight="1" x14ac:dyDescent="0.25">
      <c r="D341" s="706"/>
      <c r="E341" s="706"/>
      <c r="F341" s="706"/>
      <c r="G341" s="706"/>
      <c r="H341" s="706"/>
      <c r="I341" s="706"/>
      <c r="J341" s="706"/>
      <c r="K341" s="706"/>
      <c r="L341" s="706"/>
      <c r="M341" s="706"/>
      <c r="N341" s="706"/>
      <c r="O341" s="706"/>
      <c r="P341" s="706"/>
      <c r="Q341" s="706"/>
      <c r="R341" s="706"/>
      <c r="S341" s="706"/>
    </row>
    <row r="342" spans="4:19" ht="15.75" customHeight="1" x14ac:dyDescent="0.25">
      <c r="D342" s="706"/>
      <c r="E342" s="706"/>
      <c r="F342" s="706"/>
      <c r="G342" s="706"/>
      <c r="H342" s="706"/>
      <c r="I342" s="706"/>
      <c r="J342" s="706"/>
      <c r="K342" s="706"/>
      <c r="L342" s="706"/>
      <c r="M342" s="706"/>
      <c r="N342" s="706"/>
      <c r="O342" s="706"/>
      <c r="P342" s="706"/>
      <c r="Q342" s="706"/>
      <c r="R342" s="706"/>
      <c r="S342" s="706"/>
    </row>
    <row r="343" spans="4:19" ht="15.75" customHeight="1" x14ac:dyDescent="0.25">
      <c r="D343" s="706"/>
      <c r="E343" s="706"/>
      <c r="F343" s="706"/>
      <c r="G343" s="706"/>
      <c r="H343" s="706"/>
      <c r="I343" s="706"/>
      <c r="J343" s="706"/>
      <c r="K343" s="706"/>
      <c r="L343" s="706"/>
      <c r="M343" s="706"/>
      <c r="N343" s="706"/>
      <c r="O343" s="706"/>
      <c r="P343" s="706"/>
      <c r="Q343" s="706"/>
      <c r="R343" s="706"/>
      <c r="S343" s="706"/>
    </row>
    <row r="344" spans="4:19" ht="15.75" customHeight="1" x14ac:dyDescent="0.25">
      <c r="D344" s="706"/>
      <c r="E344" s="706"/>
      <c r="F344" s="706"/>
      <c r="G344" s="706"/>
      <c r="H344" s="706"/>
      <c r="I344" s="706"/>
      <c r="J344" s="706"/>
      <c r="K344" s="706"/>
      <c r="L344" s="706"/>
      <c r="M344" s="706"/>
      <c r="N344" s="706"/>
      <c r="O344" s="706"/>
      <c r="P344" s="706"/>
      <c r="Q344" s="706"/>
      <c r="R344" s="706"/>
      <c r="S344" s="706"/>
    </row>
    <row r="345" spans="4:19" ht="15.75" customHeight="1" x14ac:dyDescent="0.25">
      <c r="D345" s="706"/>
      <c r="E345" s="706"/>
      <c r="F345" s="706"/>
      <c r="G345" s="706"/>
      <c r="H345" s="706"/>
      <c r="I345" s="706"/>
      <c r="J345" s="706"/>
      <c r="K345" s="706"/>
      <c r="L345" s="706"/>
      <c r="M345" s="706"/>
      <c r="N345" s="706"/>
      <c r="O345" s="706"/>
      <c r="P345" s="706"/>
      <c r="Q345" s="706"/>
      <c r="R345" s="706"/>
      <c r="S345" s="706"/>
    </row>
    <row r="346" spans="4:19" ht="15.75" customHeight="1" x14ac:dyDescent="0.25">
      <c r="D346" s="706"/>
      <c r="E346" s="706"/>
      <c r="F346" s="706"/>
      <c r="G346" s="706"/>
      <c r="H346" s="706"/>
      <c r="I346" s="706"/>
      <c r="J346" s="706"/>
      <c r="K346" s="706"/>
      <c r="L346" s="706"/>
      <c r="M346" s="706"/>
      <c r="N346" s="706"/>
      <c r="O346" s="706"/>
      <c r="P346" s="706"/>
      <c r="Q346" s="706"/>
      <c r="R346" s="706"/>
      <c r="S346" s="706"/>
    </row>
    <row r="347" spans="4:19" ht="15.75" customHeight="1" x14ac:dyDescent="0.25">
      <c r="D347" s="706"/>
      <c r="E347" s="706"/>
      <c r="F347" s="706"/>
      <c r="G347" s="706"/>
      <c r="H347" s="706"/>
      <c r="I347" s="706"/>
      <c r="J347" s="706"/>
      <c r="K347" s="706"/>
      <c r="L347" s="706"/>
      <c r="M347" s="706"/>
      <c r="N347" s="706"/>
      <c r="O347" s="706"/>
      <c r="P347" s="706"/>
      <c r="Q347" s="706"/>
      <c r="R347" s="706"/>
      <c r="S347" s="706"/>
    </row>
    <row r="348" spans="4:19" ht="15.75" customHeight="1" x14ac:dyDescent="0.25">
      <c r="D348" s="706"/>
      <c r="E348" s="706"/>
      <c r="F348" s="706"/>
      <c r="G348" s="706"/>
      <c r="H348" s="706"/>
      <c r="I348" s="706"/>
      <c r="J348" s="706"/>
      <c r="K348" s="706"/>
      <c r="L348" s="706"/>
      <c r="M348" s="706"/>
      <c r="N348" s="706"/>
      <c r="O348" s="706"/>
      <c r="P348" s="706"/>
      <c r="Q348" s="706"/>
      <c r="R348" s="706"/>
      <c r="S348" s="706"/>
    </row>
    <row r="349" spans="4:19" ht="15.75" customHeight="1" x14ac:dyDescent="0.25">
      <c r="D349" s="706"/>
      <c r="E349" s="706"/>
      <c r="F349" s="706"/>
      <c r="G349" s="706"/>
      <c r="H349" s="706"/>
      <c r="I349" s="706"/>
      <c r="J349" s="706"/>
      <c r="K349" s="706"/>
      <c r="L349" s="706"/>
      <c r="M349" s="706"/>
      <c r="N349" s="706"/>
      <c r="O349" s="706"/>
      <c r="P349" s="706"/>
      <c r="Q349" s="706"/>
      <c r="R349" s="706"/>
      <c r="S349" s="706"/>
    </row>
    <row r="350" spans="4:19" ht="15.75" customHeight="1" x14ac:dyDescent="0.25">
      <c r="D350" s="706"/>
      <c r="E350" s="706"/>
      <c r="F350" s="706"/>
      <c r="G350" s="706"/>
      <c r="H350" s="706"/>
      <c r="I350" s="706"/>
      <c r="J350" s="706"/>
      <c r="K350" s="706"/>
      <c r="L350" s="706"/>
      <c r="M350" s="706"/>
      <c r="N350" s="706"/>
      <c r="O350" s="706"/>
      <c r="P350" s="706"/>
      <c r="Q350" s="706"/>
      <c r="R350" s="706"/>
      <c r="S350" s="706"/>
    </row>
    <row r="351" spans="4:19" ht="15.75" customHeight="1" x14ac:dyDescent="0.25">
      <c r="D351" s="706"/>
      <c r="E351" s="706"/>
      <c r="F351" s="706"/>
      <c r="G351" s="706"/>
      <c r="H351" s="706"/>
      <c r="I351" s="706"/>
      <c r="J351" s="706"/>
      <c r="K351" s="706"/>
      <c r="L351" s="706"/>
      <c r="M351" s="706"/>
      <c r="N351" s="706"/>
      <c r="O351" s="706"/>
      <c r="P351" s="706"/>
      <c r="Q351" s="706"/>
      <c r="R351" s="706"/>
      <c r="S351" s="706"/>
    </row>
    <row r="352" spans="4:19" ht="15.75" customHeight="1" x14ac:dyDescent="0.25">
      <c r="D352" s="706"/>
      <c r="E352" s="706"/>
      <c r="F352" s="706"/>
      <c r="G352" s="706"/>
      <c r="H352" s="706"/>
      <c r="I352" s="706"/>
      <c r="J352" s="706"/>
      <c r="K352" s="706"/>
      <c r="L352" s="706"/>
      <c r="M352" s="706"/>
      <c r="N352" s="706"/>
      <c r="O352" s="706"/>
      <c r="P352" s="706"/>
      <c r="Q352" s="706"/>
      <c r="R352" s="706"/>
      <c r="S352" s="706"/>
    </row>
    <row r="353" spans="4:19" ht="15.75" customHeight="1" x14ac:dyDescent="0.25">
      <c r="D353" s="706"/>
      <c r="E353" s="706"/>
      <c r="F353" s="706"/>
      <c r="G353" s="706"/>
      <c r="H353" s="706"/>
      <c r="I353" s="706"/>
      <c r="J353" s="706"/>
      <c r="K353" s="706"/>
      <c r="L353" s="706"/>
      <c r="M353" s="706"/>
      <c r="N353" s="706"/>
      <c r="O353" s="706"/>
      <c r="P353" s="706"/>
      <c r="Q353" s="706"/>
      <c r="R353" s="706"/>
      <c r="S353" s="706"/>
    </row>
    <row r="354" spans="4:19" ht="15.75" customHeight="1" x14ac:dyDescent="0.25">
      <c r="D354" s="706"/>
      <c r="E354" s="706"/>
      <c r="F354" s="706"/>
      <c r="G354" s="706"/>
      <c r="H354" s="706"/>
      <c r="I354" s="706"/>
      <c r="J354" s="706"/>
      <c r="K354" s="706"/>
      <c r="L354" s="706"/>
      <c r="M354" s="706"/>
      <c r="N354" s="706"/>
      <c r="O354" s="706"/>
      <c r="P354" s="706"/>
      <c r="Q354" s="706"/>
      <c r="R354" s="706"/>
      <c r="S354" s="706"/>
    </row>
    <row r="355" spans="4:19" ht="15.75" customHeight="1" x14ac:dyDescent="0.25">
      <c r="D355" s="706"/>
      <c r="E355" s="706"/>
      <c r="F355" s="706"/>
      <c r="G355" s="706"/>
      <c r="H355" s="706"/>
      <c r="I355" s="706"/>
      <c r="J355" s="706"/>
      <c r="K355" s="706"/>
      <c r="L355" s="706"/>
      <c r="M355" s="706"/>
      <c r="N355" s="706"/>
      <c r="O355" s="706"/>
      <c r="P355" s="706"/>
      <c r="Q355" s="706"/>
      <c r="R355" s="706"/>
      <c r="S355" s="706"/>
    </row>
    <row r="356" spans="4:19" ht="15.75" customHeight="1" x14ac:dyDescent="0.25">
      <c r="D356" s="706"/>
      <c r="E356" s="706"/>
      <c r="F356" s="706"/>
      <c r="G356" s="706"/>
      <c r="H356" s="706"/>
      <c r="I356" s="706"/>
      <c r="J356" s="706"/>
      <c r="K356" s="706"/>
      <c r="L356" s="706"/>
      <c r="M356" s="706"/>
      <c r="N356" s="706"/>
      <c r="O356" s="706"/>
      <c r="P356" s="706"/>
      <c r="Q356" s="706"/>
      <c r="R356" s="706"/>
      <c r="S356" s="706"/>
    </row>
    <row r="357" spans="4:19" ht="15.75" customHeight="1" x14ac:dyDescent="0.25">
      <c r="D357" s="706"/>
      <c r="E357" s="706"/>
      <c r="F357" s="706"/>
      <c r="G357" s="706"/>
      <c r="H357" s="706"/>
      <c r="I357" s="706"/>
      <c r="J357" s="706"/>
      <c r="K357" s="706"/>
      <c r="L357" s="706"/>
      <c r="M357" s="706"/>
      <c r="N357" s="706"/>
      <c r="O357" s="706"/>
      <c r="P357" s="706"/>
      <c r="Q357" s="706"/>
      <c r="R357" s="706"/>
      <c r="S357" s="706"/>
    </row>
    <row r="358" spans="4:19" ht="15.75" customHeight="1" x14ac:dyDescent="0.25">
      <c r="D358" s="706"/>
      <c r="E358" s="706"/>
      <c r="F358" s="706"/>
      <c r="G358" s="706"/>
      <c r="H358" s="706"/>
      <c r="I358" s="706"/>
      <c r="J358" s="706"/>
      <c r="K358" s="706"/>
      <c r="L358" s="706"/>
      <c r="M358" s="706"/>
      <c r="N358" s="706"/>
      <c r="O358" s="706"/>
      <c r="P358" s="706"/>
      <c r="Q358" s="706"/>
      <c r="R358" s="706"/>
      <c r="S358" s="706"/>
    </row>
    <row r="359" spans="4:19" ht="15.75" customHeight="1" x14ac:dyDescent="0.25">
      <c r="D359" s="706"/>
      <c r="E359" s="706"/>
      <c r="F359" s="706"/>
      <c r="G359" s="706"/>
      <c r="H359" s="706"/>
      <c r="I359" s="706"/>
      <c r="J359" s="706"/>
      <c r="K359" s="706"/>
      <c r="L359" s="706"/>
      <c r="M359" s="706"/>
      <c r="N359" s="706"/>
      <c r="O359" s="706"/>
      <c r="P359" s="706"/>
      <c r="Q359" s="706"/>
      <c r="R359" s="706"/>
      <c r="S359" s="706"/>
    </row>
    <row r="360" spans="4:19" ht="15.75" customHeight="1" x14ac:dyDescent="0.25">
      <c r="D360" s="706"/>
      <c r="E360" s="706"/>
      <c r="F360" s="706"/>
      <c r="G360" s="706"/>
      <c r="H360" s="706"/>
      <c r="I360" s="706"/>
      <c r="J360" s="706"/>
      <c r="K360" s="706"/>
      <c r="L360" s="706"/>
      <c r="M360" s="706"/>
      <c r="N360" s="706"/>
      <c r="O360" s="706"/>
      <c r="P360" s="706"/>
      <c r="Q360" s="706"/>
      <c r="R360" s="706"/>
      <c r="S360" s="706"/>
    </row>
    <row r="361" spans="4:19" ht="15.75" customHeight="1" x14ac:dyDescent="0.25">
      <c r="D361" s="706"/>
      <c r="E361" s="706"/>
      <c r="F361" s="706"/>
      <c r="G361" s="706"/>
      <c r="H361" s="706"/>
      <c r="I361" s="706"/>
      <c r="J361" s="706"/>
      <c r="K361" s="706"/>
      <c r="L361" s="706"/>
      <c r="M361" s="706"/>
      <c r="N361" s="706"/>
      <c r="O361" s="706"/>
      <c r="P361" s="706"/>
      <c r="Q361" s="706"/>
      <c r="R361" s="706"/>
      <c r="S361" s="706"/>
    </row>
    <row r="362" spans="4:19" ht="15.75" customHeight="1" x14ac:dyDescent="0.25">
      <c r="D362" s="706"/>
      <c r="E362" s="706"/>
      <c r="F362" s="706"/>
      <c r="G362" s="706"/>
      <c r="H362" s="706"/>
      <c r="I362" s="706"/>
      <c r="J362" s="706"/>
      <c r="K362" s="706"/>
      <c r="L362" s="706"/>
      <c r="M362" s="706"/>
      <c r="N362" s="706"/>
      <c r="O362" s="706"/>
      <c r="P362" s="706"/>
      <c r="Q362" s="706"/>
      <c r="R362" s="706"/>
      <c r="S362" s="706"/>
    </row>
    <row r="363" spans="4:19" ht="15.75" customHeight="1" x14ac:dyDescent="0.25">
      <c r="D363" s="706"/>
      <c r="E363" s="706"/>
      <c r="F363" s="706"/>
      <c r="G363" s="706"/>
      <c r="H363" s="706"/>
      <c r="I363" s="706"/>
      <c r="J363" s="706"/>
      <c r="K363" s="706"/>
      <c r="L363" s="706"/>
      <c r="M363" s="706"/>
      <c r="N363" s="706"/>
      <c r="O363" s="706"/>
      <c r="P363" s="706"/>
      <c r="Q363" s="706"/>
      <c r="R363" s="706"/>
      <c r="S363" s="706"/>
    </row>
    <row r="364" spans="4:19" ht="15.75" customHeight="1" x14ac:dyDescent="0.25">
      <c r="D364" s="706"/>
      <c r="E364" s="706"/>
      <c r="F364" s="706"/>
      <c r="G364" s="706"/>
      <c r="H364" s="706"/>
      <c r="I364" s="706"/>
      <c r="J364" s="706"/>
      <c r="K364" s="706"/>
      <c r="L364" s="706"/>
      <c r="M364" s="706"/>
      <c r="N364" s="706"/>
      <c r="O364" s="706"/>
      <c r="P364" s="706"/>
      <c r="Q364" s="706"/>
      <c r="R364" s="706"/>
      <c r="S364" s="706"/>
    </row>
    <row r="365" spans="4:19" ht="15.75" customHeight="1" x14ac:dyDescent="0.25">
      <c r="D365" s="706"/>
      <c r="E365" s="706"/>
      <c r="F365" s="706"/>
      <c r="G365" s="706"/>
      <c r="H365" s="706"/>
      <c r="I365" s="706"/>
      <c r="J365" s="706"/>
      <c r="K365" s="706"/>
      <c r="L365" s="706"/>
      <c r="M365" s="706"/>
      <c r="N365" s="706"/>
      <c r="O365" s="706"/>
      <c r="P365" s="706"/>
      <c r="Q365" s="706"/>
      <c r="R365" s="706"/>
      <c r="S365" s="706"/>
    </row>
    <row r="366" spans="4:19" ht="15.75" customHeight="1" x14ac:dyDescent="0.25">
      <c r="D366" s="706"/>
      <c r="E366" s="706"/>
      <c r="F366" s="706"/>
      <c r="G366" s="706"/>
      <c r="H366" s="706"/>
      <c r="I366" s="706"/>
      <c r="J366" s="706"/>
      <c r="K366" s="706"/>
      <c r="L366" s="706"/>
      <c r="M366" s="706"/>
      <c r="N366" s="706"/>
      <c r="O366" s="706"/>
      <c r="P366" s="706"/>
      <c r="Q366" s="706"/>
      <c r="R366" s="706"/>
      <c r="S366" s="706"/>
    </row>
    <row r="367" spans="4:19" ht="15.75" customHeight="1" x14ac:dyDescent="0.25">
      <c r="D367" s="706"/>
      <c r="E367" s="706"/>
      <c r="F367" s="706"/>
      <c r="G367" s="706"/>
      <c r="H367" s="706"/>
      <c r="I367" s="706"/>
      <c r="J367" s="706"/>
      <c r="K367" s="706"/>
      <c r="L367" s="706"/>
      <c r="M367" s="706"/>
      <c r="N367" s="706"/>
      <c r="O367" s="706"/>
      <c r="P367" s="706"/>
      <c r="Q367" s="706"/>
      <c r="R367" s="706"/>
      <c r="S367" s="706"/>
    </row>
    <row r="368" spans="4:19" ht="15.75" customHeight="1" x14ac:dyDescent="0.25">
      <c r="D368" s="706"/>
      <c r="E368" s="706"/>
      <c r="F368" s="706"/>
      <c r="G368" s="706"/>
      <c r="H368" s="706"/>
      <c r="I368" s="706"/>
      <c r="J368" s="706"/>
      <c r="K368" s="706"/>
      <c r="L368" s="706"/>
      <c r="M368" s="706"/>
      <c r="N368" s="706"/>
      <c r="O368" s="706"/>
      <c r="P368" s="706"/>
      <c r="Q368" s="706"/>
      <c r="R368" s="706"/>
      <c r="S368" s="706"/>
    </row>
    <row r="369" spans="4:19" ht="15.75" customHeight="1" x14ac:dyDescent="0.25">
      <c r="D369" s="706"/>
      <c r="E369" s="706"/>
      <c r="F369" s="706"/>
      <c r="G369" s="706"/>
      <c r="H369" s="706"/>
      <c r="I369" s="706"/>
      <c r="J369" s="706"/>
      <c r="K369" s="706"/>
      <c r="L369" s="706"/>
      <c r="M369" s="706"/>
      <c r="N369" s="706"/>
      <c r="O369" s="706"/>
      <c r="P369" s="706"/>
      <c r="Q369" s="706"/>
      <c r="R369" s="706"/>
      <c r="S369" s="706"/>
    </row>
    <row r="370" spans="4:19" ht="15.75" customHeight="1" x14ac:dyDescent="0.25">
      <c r="D370" s="706"/>
      <c r="E370" s="706"/>
      <c r="F370" s="706"/>
      <c r="G370" s="706"/>
      <c r="H370" s="706"/>
      <c r="I370" s="706"/>
      <c r="J370" s="706"/>
      <c r="K370" s="706"/>
      <c r="L370" s="706"/>
      <c r="M370" s="706"/>
      <c r="N370" s="706"/>
      <c r="O370" s="706"/>
      <c r="P370" s="706"/>
      <c r="Q370" s="706"/>
      <c r="R370" s="706"/>
      <c r="S370" s="706"/>
    </row>
    <row r="371" spans="4:19" ht="15.75" customHeight="1" x14ac:dyDescent="0.25">
      <c r="D371" s="706"/>
      <c r="E371" s="706"/>
      <c r="F371" s="706"/>
      <c r="G371" s="706"/>
      <c r="H371" s="706"/>
      <c r="I371" s="706"/>
      <c r="J371" s="706"/>
      <c r="K371" s="706"/>
      <c r="L371" s="706"/>
      <c r="M371" s="706"/>
      <c r="N371" s="706"/>
      <c r="O371" s="706"/>
      <c r="P371" s="706"/>
      <c r="Q371" s="706"/>
      <c r="R371" s="706"/>
      <c r="S371" s="706"/>
    </row>
    <row r="372" spans="4:19" ht="15.75" customHeight="1" x14ac:dyDescent="0.25">
      <c r="D372" s="706"/>
      <c r="E372" s="706"/>
      <c r="F372" s="706"/>
      <c r="G372" s="706"/>
      <c r="H372" s="706"/>
      <c r="I372" s="706"/>
      <c r="J372" s="706"/>
      <c r="K372" s="706"/>
      <c r="L372" s="706"/>
      <c r="M372" s="706"/>
      <c r="N372" s="706"/>
      <c r="O372" s="706"/>
      <c r="P372" s="706"/>
      <c r="Q372" s="706"/>
      <c r="R372" s="706"/>
      <c r="S372" s="706"/>
    </row>
    <row r="373" spans="4:19" ht="15.75" customHeight="1" x14ac:dyDescent="0.25">
      <c r="D373" s="706"/>
      <c r="E373" s="706"/>
      <c r="F373" s="706"/>
      <c r="G373" s="706"/>
      <c r="H373" s="706"/>
      <c r="I373" s="706"/>
      <c r="J373" s="706"/>
      <c r="K373" s="706"/>
      <c r="L373" s="706"/>
      <c r="M373" s="706"/>
      <c r="N373" s="706"/>
      <c r="O373" s="706"/>
      <c r="P373" s="706"/>
      <c r="Q373" s="706"/>
      <c r="R373" s="706"/>
      <c r="S373" s="706"/>
    </row>
    <row r="374" spans="4:19" ht="15.75" customHeight="1" x14ac:dyDescent="0.25">
      <c r="D374" s="706"/>
      <c r="E374" s="706"/>
      <c r="F374" s="706"/>
      <c r="G374" s="706"/>
      <c r="H374" s="706"/>
      <c r="I374" s="706"/>
      <c r="J374" s="706"/>
      <c r="K374" s="706"/>
      <c r="L374" s="706"/>
      <c r="M374" s="706"/>
      <c r="N374" s="706"/>
      <c r="O374" s="706"/>
      <c r="P374" s="706"/>
      <c r="Q374" s="706"/>
      <c r="R374" s="706"/>
      <c r="S374" s="706"/>
    </row>
    <row r="375" spans="4:19" ht="15.75" customHeight="1" x14ac:dyDescent="0.25">
      <c r="D375" s="706"/>
      <c r="E375" s="706"/>
      <c r="F375" s="706"/>
      <c r="G375" s="706"/>
      <c r="H375" s="706"/>
      <c r="I375" s="706"/>
      <c r="J375" s="706"/>
      <c r="K375" s="706"/>
      <c r="L375" s="706"/>
      <c r="M375" s="706"/>
      <c r="N375" s="706"/>
      <c r="O375" s="706"/>
      <c r="P375" s="706"/>
      <c r="Q375" s="706"/>
      <c r="R375" s="706"/>
      <c r="S375" s="706"/>
    </row>
    <row r="376" spans="4:19" ht="15.75" customHeight="1" x14ac:dyDescent="0.25">
      <c r="D376" s="706"/>
      <c r="E376" s="706"/>
      <c r="F376" s="706"/>
      <c r="G376" s="706"/>
      <c r="H376" s="706"/>
      <c r="I376" s="706"/>
      <c r="J376" s="706"/>
      <c r="K376" s="706"/>
      <c r="L376" s="706"/>
      <c r="M376" s="706"/>
      <c r="N376" s="706"/>
      <c r="O376" s="706"/>
      <c r="P376" s="706"/>
      <c r="Q376" s="706"/>
      <c r="R376" s="706"/>
      <c r="S376" s="706"/>
    </row>
    <row r="377" spans="4:19" ht="15.75" customHeight="1" x14ac:dyDescent="0.25">
      <c r="D377" s="706"/>
      <c r="E377" s="706"/>
      <c r="F377" s="706"/>
      <c r="G377" s="706"/>
      <c r="H377" s="706"/>
      <c r="I377" s="706"/>
      <c r="J377" s="706"/>
      <c r="K377" s="706"/>
      <c r="L377" s="706"/>
      <c r="M377" s="706"/>
      <c r="N377" s="706"/>
      <c r="O377" s="706"/>
      <c r="P377" s="706"/>
      <c r="Q377" s="706"/>
      <c r="R377" s="706"/>
      <c r="S377" s="706"/>
    </row>
    <row r="378" spans="4:19" ht="15.75" customHeight="1" x14ac:dyDescent="0.25">
      <c r="D378" s="706"/>
      <c r="E378" s="706"/>
      <c r="F378" s="706"/>
      <c r="G378" s="706"/>
      <c r="H378" s="706"/>
      <c r="I378" s="706"/>
      <c r="J378" s="706"/>
      <c r="K378" s="706"/>
      <c r="L378" s="706"/>
      <c r="M378" s="706"/>
      <c r="N378" s="706"/>
      <c r="O378" s="706"/>
      <c r="P378" s="706"/>
      <c r="Q378" s="706"/>
      <c r="R378" s="706"/>
      <c r="S378" s="706"/>
    </row>
    <row r="379" spans="4:19" ht="15.75" customHeight="1" x14ac:dyDescent="0.25">
      <c r="D379" s="706"/>
      <c r="E379" s="706"/>
      <c r="F379" s="706"/>
      <c r="G379" s="706"/>
      <c r="H379" s="706"/>
      <c r="I379" s="706"/>
      <c r="J379" s="706"/>
      <c r="K379" s="706"/>
      <c r="L379" s="706"/>
      <c r="M379" s="706"/>
      <c r="N379" s="706"/>
      <c r="O379" s="706"/>
      <c r="P379" s="706"/>
      <c r="Q379" s="706"/>
      <c r="R379" s="706"/>
      <c r="S379" s="706"/>
    </row>
    <row r="380" spans="4:19" ht="15.75" customHeight="1" x14ac:dyDescent="0.25">
      <c r="D380" s="706"/>
      <c r="E380" s="706"/>
      <c r="F380" s="706"/>
      <c r="G380" s="706"/>
      <c r="H380" s="706"/>
      <c r="I380" s="706"/>
      <c r="J380" s="706"/>
      <c r="K380" s="706"/>
      <c r="L380" s="706"/>
      <c r="M380" s="706"/>
      <c r="N380" s="706"/>
      <c r="O380" s="706"/>
      <c r="P380" s="706"/>
      <c r="Q380" s="706"/>
      <c r="R380" s="706"/>
      <c r="S380" s="706"/>
    </row>
    <row r="381" spans="4:19" ht="15.75" customHeight="1" x14ac:dyDescent="0.25">
      <c r="D381" s="706"/>
      <c r="E381" s="706"/>
      <c r="F381" s="706"/>
      <c r="G381" s="706"/>
      <c r="H381" s="706"/>
      <c r="I381" s="706"/>
      <c r="J381" s="706"/>
      <c r="K381" s="706"/>
      <c r="L381" s="706"/>
      <c r="M381" s="706"/>
      <c r="N381" s="706"/>
      <c r="O381" s="706"/>
      <c r="P381" s="706"/>
      <c r="Q381" s="706"/>
      <c r="R381" s="706"/>
      <c r="S381" s="706"/>
    </row>
    <row r="382" spans="4:19" ht="15.75" customHeight="1" x14ac:dyDescent="0.25">
      <c r="D382" s="706"/>
      <c r="E382" s="706"/>
      <c r="F382" s="706"/>
      <c r="G382" s="706"/>
      <c r="H382" s="706"/>
      <c r="I382" s="706"/>
      <c r="J382" s="706"/>
      <c r="K382" s="706"/>
      <c r="L382" s="706"/>
      <c r="M382" s="706"/>
      <c r="N382" s="706"/>
      <c r="O382" s="706"/>
      <c r="P382" s="706"/>
      <c r="Q382" s="706"/>
      <c r="R382" s="706"/>
      <c r="S382" s="706"/>
    </row>
    <row r="383" spans="4:19" ht="15.75" customHeight="1" x14ac:dyDescent="0.25">
      <c r="D383" s="706"/>
      <c r="E383" s="706"/>
      <c r="F383" s="706"/>
      <c r="G383" s="706"/>
      <c r="H383" s="706"/>
      <c r="I383" s="706"/>
      <c r="J383" s="706"/>
      <c r="K383" s="706"/>
      <c r="L383" s="706"/>
      <c r="M383" s="706"/>
      <c r="N383" s="706"/>
      <c r="O383" s="706"/>
      <c r="P383" s="706"/>
      <c r="Q383" s="706"/>
      <c r="R383" s="706"/>
      <c r="S383" s="706"/>
    </row>
    <row r="384" spans="4:19" ht="15.75" customHeight="1" x14ac:dyDescent="0.25">
      <c r="D384" s="706"/>
      <c r="E384" s="706"/>
      <c r="F384" s="706"/>
      <c r="G384" s="706"/>
      <c r="H384" s="706"/>
      <c r="I384" s="706"/>
      <c r="J384" s="706"/>
      <c r="K384" s="706"/>
      <c r="L384" s="706"/>
      <c r="M384" s="706"/>
      <c r="N384" s="706"/>
      <c r="O384" s="706"/>
      <c r="P384" s="706"/>
      <c r="Q384" s="706"/>
      <c r="R384" s="706"/>
      <c r="S384" s="706"/>
    </row>
    <row r="385" spans="4:19" ht="15.75" customHeight="1" x14ac:dyDescent="0.25">
      <c r="D385" s="706"/>
      <c r="E385" s="706"/>
      <c r="F385" s="706"/>
      <c r="G385" s="706"/>
      <c r="H385" s="706"/>
      <c r="I385" s="706"/>
      <c r="J385" s="706"/>
      <c r="K385" s="706"/>
      <c r="L385" s="706"/>
      <c r="M385" s="706"/>
      <c r="N385" s="706"/>
      <c r="O385" s="706"/>
      <c r="P385" s="706"/>
      <c r="Q385" s="706"/>
      <c r="R385" s="706"/>
      <c r="S385" s="706"/>
    </row>
    <row r="386" spans="4:19" ht="15.75" customHeight="1" x14ac:dyDescent="0.25">
      <c r="D386" s="706"/>
      <c r="E386" s="706"/>
      <c r="F386" s="706"/>
      <c r="G386" s="706"/>
      <c r="H386" s="706"/>
      <c r="I386" s="706"/>
      <c r="J386" s="706"/>
      <c r="K386" s="706"/>
      <c r="L386" s="706"/>
      <c r="M386" s="706"/>
      <c r="N386" s="706"/>
      <c r="O386" s="706"/>
      <c r="P386" s="706"/>
      <c r="Q386" s="706"/>
      <c r="R386" s="706"/>
      <c r="S386" s="706"/>
    </row>
    <row r="387" spans="4:19" ht="15.75" customHeight="1" x14ac:dyDescent="0.25">
      <c r="D387" s="706"/>
      <c r="E387" s="706"/>
      <c r="F387" s="706"/>
      <c r="G387" s="706"/>
      <c r="H387" s="706"/>
      <c r="I387" s="706"/>
      <c r="J387" s="706"/>
      <c r="K387" s="706"/>
      <c r="L387" s="706"/>
      <c r="M387" s="706"/>
      <c r="N387" s="706"/>
      <c r="O387" s="706"/>
      <c r="P387" s="706"/>
      <c r="Q387" s="706"/>
      <c r="R387" s="706"/>
      <c r="S387" s="706"/>
    </row>
    <row r="388" spans="4:19" ht="15.75" customHeight="1" x14ac:dyDescent="0.25">
      <c r="D388" s="706"/>
      <c r="E388" s="706"/>
      <c r="F388" s="706"/>
      <c r="G388" s="706"/>
      <c r="H388" s="706"/>
      <c r="I388" s="706"/>
      <c r="J388" s="706"/>
      <c r="K388" s="706"/>
      <c r="L388" s="706"/>
      <c r="M388" s="706"/>
      <c r="N388" s="706"/>
      <c r="O388" s="706"/>
      <c r="P388" s="706"/>
      <c r="Q388" s="706"/>
      <c r="R388" s="706"/>
      <c r="S388" s="706"/>
    </row>
    <row r="389" spans="4:19" ht="15.75" customHeight="1" x14ac:dyDescent="0.25">
      <c r="D389" s="706"/>
      <c r="E389" s="706"/>
      <c r="F389" s="706"/>
      <c r="G389" s="706"/>
      <c r="H389" s="706"/>
      <c r="I389" s="706"/>
      <c r="J389" s="706"/>
      <c r="K389" s="706"/>
      <c r="L389" s="706"/>
      <c r="M389" s="706"/>
      <c r="N389" s="706"/>
      <c r="O389" s="706"/>
      <c r="P389" s="706"/>
      <c r="Q389" s="706"/>
      <c r="R389" s="706"/>
      <c r="S389" s="706"/>
    </row>
    <row r="390" spans="4:19" ht="15.75" customHeight="1" x14ac:dyDescent="0.25">
      <c r="D390" s="706"/>
      <c r="E390" s="706"/>
      <c r="F390" s="706"/>
      <c r="G390" s="706"/>
      <c r="H390" s="706"/>
      <c r="I390" s="706"/>
      <c r="J390" s="706"/>
      <c r="K390" s="706"/>
      <c r="L390" s="706"/>
      <c r="M390" s="706"/>
      <c r="N390" s="706"/>
      <c r="O390" s="706"/>
      <c r="P390" s="706"/>
      <c r="Q390" s="706"/>
      <c r="R390" s="706"/>
      <c r="S390" s="706"/>
    </row>
    <row r="391" spans="4:19" ht="15.75" customHeight="1" x14ac:dyDescent="0.25">
      <c r="D391" s="706"/>
      <c r="E391" s="706"/>
      <c r="F391" s="706"/>
      <c r="G391" s="706"/>
      <c r="H391" s="706"/>
      <c r="I391" s="706"/>
      <c r="J391" s="706"/>
      <c r="K391" s="706"/>
      <c r="L391" s="706"/>
      <c r="M391" s="706"/>
      <c r="N391" s="706"/>
      <c r="O391" s="706"/>
      <c r="P391" s="706"/>
      <c r="Q391" s="706"/>
      <c r="R391" s="706"/>
      <c r="S391" s="706"/>
    </row>
    <row r="392" spans="4:19" ht="15.75" customHeight="1" x14ac:dyDescent="0.25">
      <c r="D392" s="706"/>
      <c r="E392" s="706"/>
      <c r="F392" s="706"/>
      <c r="G392" s="706"/>
      <c r="H392" s="706"/>
      <c r="I392" s="706"/>
      <c r="J392" s="706"/>
      <c r="K392" s="706"/>
      <c r="L392" s="706"/>
      <c r="M392" s="706"/>
      <c r="N392" s="706"/>
      <c r="O392" s="706"/>
      <c r="P392" s="706"/>
      <c r="Q392" s="706"/>
      <c r="R392" s="706"/>
      <c r="S392" s="706"/>
    </row>
    <row r="393" spans="4:19" ht="15.75" customHeight="1" x14ac:dyDescent="0.25">
      <c r="D393" s="706"/>
      <c r="E393" s="706"/>
      <c r="F393" s="706"/>
      <c r="G393" s="706"/>
      <c r="H393" s="706"/>
      <c r="I393" s="706"/>
      <c r="J393" s="706"/>
      <c r="K393" s="706"/>
      <c r="L393" s="706"/>
      <c r="M393" s="706"/>
      <c r="N393" s="706"/>
      <c r="O393" s="706"/>
      <c r="P393" s="706"/>
      <c r="Q393" s="706"/>
      <c r="R393" s="706"/>
      <c r="S393" s="706"/>
    </row>
    <row r="394" spans="4:19" ht="15.75" customHeight="1" x14ac:dyDescent="0.25">
      <c r="D394" s="706"/>
      <c r="E394" s="706"/>
      <c r="F394" s="706"/>
      <c r="G394" s="706"/>
      <c r="H394" s="706"/>
      <c r="I394" s="706"/>
      <c r="J394" s="706"/>
      <c r="K394" s="706"/>
      <c r="L394" s="706"/>
      <c r="M394" s="706"/>
      <c r="N394" s="706"/>
      <c r="O394" s="706"/>
      <c r="P394" s="706"/>
      <c r="Q394" s="706"/>
      <c r="R394" s="706"/>
      <c r="S394" s="706"/>
    </row>
    <row r="395" spans="4:19" ht="15.75" customHeight="1" x14ac:dyDescent="0.25">
      <c r="D395" s="706"/>
      <c r="E395" s="706"/>
      <c r="F395" s="706"/>
      <c r="G395" s="706"/>
      <c r="H395" s="706"/>
      <c r="I395" s="706"/>
      <c r="J395" s="706"/>
      <c r="K395" s="706"/>
      <c r="L395" s="706"/>
      <c r="M395" s="706"/>
      <c r="N395" s="706"/>
      <c r="O395" s="706"/>
      <c r="P395" s="706"/>
      <c r="Q395" s="706"/>
      <c r="R395" s="706"/>
      <c r="S395" s="706"/>
    </row>
    <row r="396" spans="4:19" ht="15.75" customHeight="1" x14ac:dyDescent="0.25">
      <c r="D396" s="706"/>
      <c r="E396" s="706"/>
      <c r="F396" s="706"/>
      <c r="G396" s="706"/>
      <c r="H396" s="706"/>
      <c r="I396" s="706"/>
      <c r="J396" s="706"/>
      <c r="K396" s="706"/>
      <c r="L396" s="706"/>
      <c r="M396" s="706"/>
      <c r="N396" s="706"/>
      <c r="O396" s="706"/>
      <c r="P396" s="706"/>
      <c r="Q396" s="706"/>
      <c r="R396" s="706"/>
      <c r="S396" s="706"/>
    </row>
    <row r="397" spans="4:19" ht="15.75" customHeight="1" x14ac:dyDescent="0.25">
      <c r="D397" s="706"/>
      <c r="E397" s="706"/>
      <c r="F397" s="706"/>
      <c r="G397" s="706"/>
      <c r="H397" s="706"/>
      <c r="I397" s="706"/>
      <c r="J397" s="706"/>
      <c r="K397" s="706"/>
      <c r="L397" s="706"/>
      <c r="M397" s="706"/>
      <c r="N397" s="706"/>
      <c r="O397" s="706"/>
      <c r="P397" s="706"/>
      <c r="Q397" s="706"/>
      <c r="R397" s="706"/>
      <c r="S397" s="706"/>
    </row>
    <row r="398" spans="4:19" ht="15.75" customHeight="1" x14ac:dyDescent="0.25">
      <c r="D398" s="706"/>
      <c r="E398" s="706"/>
      <c r="F398" s="706"/>
      <c r="G398" s="706"/>
      <c r="H398" s="706"/>
      <c r="I398" s="706"/>
      <c r="J398" s="706"/>
      <c r="K398" s="706"/>
      <c r="L398" s="706"/>
      <c r="M398" s="706"/>
      <c r="N398" s="706"/>
      <c r="O398" s="706"/>
      <c r="P398" s="706"/>
      <c r="Q398" s="706"/>
      <c r="R398" s="706"/>
      <c r="S398" s="706"/>
    </row>
    <row r="399" spans="4:19" ht="15.75" customHeight="1" x14ac:dyDescent="0.25">
      <c r="D399" s="706"/>
      <c r="E399" s="706"/>
      <c r="F399" s="706"/>
      <c r="G399" s="706"/>
      <c r="H399" s="706"/>
      <c r="I399" s="706"/>
      <c r="J399" s="706"/>
      <c r="K399" s="706"/>
      <c r="L399" s="706"/>
      <c r="M399" s="706"/>
      <c r="N399" s="706"/>
      <c r="O399" s="706"/>
      <c r="P399" s="706"/>
      <c r="Q399" s="706"/>
      <c r="R399" s="706"/>
      <c r="S399" s="706"/>
    </row>
    <row r="400" spans="4:19" ht="15.75" customHeight="1" x14ac:dyDescent="0.25">
      <c r="D400" s="706"/>
      <c r="E400" s="706"/>
      <c r="F400" s="706"/>
      <c r="G400" s="706"/>
      <c r="H400" s="706"/>
      <c r="I400" s="706"/>
      <c r="J400" s="706"/>
      <c r="K400" s="706"/>
      <c r="L400" s="706"/>
      <c r="M400" s="706"/>
      <c r="N400" s="706"/>
      <c r="O400" s="706"/>
      <c r="P400" s="706"/>
      <c r="Q400" s="706"/>
      <c r="R400" s="706"/>
      <c r="S400" s="706"/>
    </row>
    <row r="401" spans="4:19" ht="15.75" customHeight="1" x14ac:dyDescent="0.25">
      <c r="D401" s="706"/>
      <c r="E401" s="706"/>
      <c r="F401" s="706"/>
      <c r="G401" s="706"/>
      <c r="H401" s="706"/>
      <c r="I401" s="706"/>
      <c r="J401" s="706"/>
      <c r="K401" s="706"/>
      <c r="L401" s="706"/>
      <c r="M401" s="706"/>
      <c r="N401" s="706"/>
      <c r="O401" s="706"/>
      <c r="P401" s="706"/>
      <c r="Q401" s="706"/>
      <c r="R401" s="706"/>
      <c r="S401" s="706"/>
    </row>
    <row r="402" spans="4:19" ht="15.75" customHeight="1" x14ac:dyDescent="0.25">
      <c r="D402" s="706"/>
      <c r="E402" s="706"/>
      <c r="F402" s="706"/>
      <c r="G402" s="706"/>
      <c r="H402" s="706"/>
      <c r="I402" s="706"/>
      <c r="J402" s="706"/>
      <c r="K402" s="706"/>
      <c r="L402" s="706"/>
      <c r="M402" s="706"/>
      <c r="N402" s="706"/>
      <c r="O402" s="706"/>
      <c r="P402" s="706"/>
      <c r="Q402" s="706"/>
      <c r="R402" s="706"/>
      <c r="S402" s="706"/>
    </row>
    <row r="403" spans="4:19" ht="15.75" customHeight="1" x14ac:dyDescent="0.25">
      <c r="D403" s="706"/>
      <c r="E403" s="706"/>
      <c r="F403" s="706"/>
      <c r="G403" s="706"/>
      <c r="H403" s="706"/>
      <c r="I403" s="706"/>
      <c r="J403" s="706"/>
      <c r="K403" s="706"/>
      <c r="L403" s="706"/>
      <c r="M403" s="706"/>
      <c r="N403" s="706"/>
      <c r="O403" s="706"/>
      <c r="P403" s="706"/>
      <c r="Q403" s="706"/>
      <c r="R403" s="706"/>
      <c r="S403" s="706"/>
    </row>
    <row r="404" spans="4:19" ht="15.75" customHeight="1" x14ac:dyDescent="0.25">
      <c r="D404" s="706"/>
      <c r="E404" s="706"/>
      <c r="F404" s="706"/>
      <c r="G404" s="706"/>
      <c r="H404" s="706"/>
      <c r="I404" s="706"/>
      <c r="J404" s="706"/>
      <c r="K404" s="706"/>
      <c r="L404" s="706"/>
      <c r="M404" s="706"/>
      <c r="N404" s="706"/>
      <c r="O404" s="706"/>
      <c r="P404" s="706"/>
      <c r="Q404" s="706"/>
      <c r="R404" s="706"/>
      <c r="S404" s="706"/>
    </row>
    <row r="405" spans="4:19" ht="15.75" customHeight="1" x14ac:dyDescent="0.25">
      <c r="D405" s="706"/>
      <c r="E405" s="706"/>
      <c r="F405" s="706"/>
      <c r="G405" s="706"/>
      <c r="H405" s="706"/>
      <c r="I405" s="706"/>
      <c r="J405" s="706"/>
      <c r="K405" s="706"/>
      <c r="L405" s="706"/>
      <c r="M405" s="706"/>
      <c r="N405" s="706"/>
      <c r="O405" s="706"/>
      <c r="P405" s="706"/>
      <c r="Q405" s="706"/>
      <c r="R405" s="706"/>
      <c r="S405" s="706"/>
    </row>
    <row r="406" spans="4:19" ht="15.75" customHeight="1" x14ac:dyDescent="0.25">
      <c r="D406" s="706"/>
      <c r="E406" s="706"/>
      <c r="F406" s="706"/>
      <c r="G406" s="706"/>
      <c r="H406" s="706"/>
      <c r="I406" s="706"/>
      <c r="J406" s="706"/>
      <c r="K406" s="706"/>
      <c r="L406" s="706"/>
      <c r="M406" s="706"/>
      <c r="N406" s="706"/>
      <c r="O406" s="706"/>
      <c r="P406" s="706"/>
      <c r="Q406" s="706"/>
      <c r="R406" s="706"/>
      <c r="S406" s="706"/>
    </row>
    <row r="407" spans="4:19" ht="15.75" customHeight="1" x14ac:dyDescent="0.25">
      <c r="D407" s="706"/>
      <c r="E407" s="706"/>
      <c r="F407" s="706"/>
      <c r="G407" s="706"/>
      <c r="H407" s="706"/>
      <c r="I407" s="706"/>
      <c r="J407" s="706"/>
      <c r="K407" s="706"/>
      <c r="L407" s="706"/>
      <c r="M407" s="706"/>
      <c r="N407" s="706"/>
      <c r="O407" s="706"/>
      <c r="P407" s="706"/>
      <c r="Q407" s="706"/>
      <c r="R407" s="706"/>
      <c r="S407" s="706"/>
    </row>
    <row r="408" spans="4:19" ht="15.75" customHeight="1" x14ac:dyDescent="0.25">
      <c r="D408" s="706"/>
      <c r="E408" s="706"/>
      <c r="F408" s="706"/>
      <c r="G408" s="706"/>
      <c r="H408" s="706"/>
      <c r="I408" s="706"/>
      <c r="J408" s="706"/>
      <c r="K408" s="706"/>
      <c r="L408" s="706"/>
      <c r="M408" s="706"/>
      <c r="N408" s="706"/>
      <c r="O408" s="706"/>
      <c r="P408" s="706"/>
      <c r="Q408" s="706"/>
      <c r="R408" s="706"/>
      <c r="S408" s="706"/>
    </row>
    <row r="409" spans="4:19" ht="15.75" customHeight="1" x14ac:dyDescent="0.25">
      <c r="D409" s="706"/>
      <c r="E409" s="706"/>
      <c r="F409" s="706"/>
      <c r="G409" s="706"/>
      <c r="H409" s="706"/>
      <c r="I409" s="706"/>
      <c r="J409" s="706"/>
      <c r="K409" s="706"/>
      <c r="L409" s="706"/>
      <c r="M409" s="706"/>
      <c r="N409" s="706"/>
      <c r="O409" s="706"/>
      <c r="P409" s="706"/>
      <c r="Q409" s="706"/>
      <c r="R409" s="706"/>
      <c r="S409" s="706"/>
    </row>
    <row r="410" spans="4:19" ht="15.75" customHeight="1" x14ac:dyDescent="0.25">
      <c r="D410" s="706"/>
      <c r="E410" s="706"/>
      <c r="F410" s="706"/>
      <c r="G410" s="706"/>
      <c r="H410" s="706"/>
      <c r="I410" s="706"/>
      <c r="J410" s="706"/>
      <c r="K410" s="706"/>
      <c r="L410" s="706"/>
      <c r="M410" s="706"/>
      <c r="N410" s="706"/>
      <c r="O410" s="706"/>
      <c r="P410" s="706"/>
      <c r="Q410" s="706"/>
      <c r="R410" s="706"/>
      <c r="S410" s="706"/>
    </row>
    <row r="411" spans="4:19" ht="15.75" customHeight="1" x14ac:dyDescent="0.25">
      <c r="D411" s="706"/>
      <c r="E411" s="706"/>
      <c r="F411" s="706"/>
      <c r="G411" s="706"/>
      <c r="H411" s="706"/>
      <c r="I411" s="706"/>
      <c r="J411" s="706"/>
      <c r="K411" s="706"/>
      <c r="L411" s="706"/>
      <c r="M411" s="706"/>
      <c r="N411" s="706"/>
      <c r="O411" s="706"/>
      <c r="P411" s="706"/>
      <c r="Q411" s="706"/>
      <c r="R411" s="706"/>
      <c r="S411" s="706"/>
    </row>
    <row r="412" spans="4:19" ht="15.75" customHeight="1" x14ac:dyDescent="0.25">
      <c r="D412" s="706"/>
      <c r="E412" s="706"/>
      <c r="F412" s="706"/>
      <c r="G412" s="706"/>
      <c r="H412" s="706"/>
      <c r="I412" s="706"/>
      <c r="J412" s="706"/>
      <c r="K412" s="706"/>
      <c r="L412" s="706"/>
      <c r="M412" s="706"/>
      <c r="N412" s="706"/>
      <c r="O412" s="706"/>
      <c r="P412" s="706"/>
      <c r="Q412" s="706"/>
      <c r="R412" s="706"/>
      <c r="S412" s="706"/>
    </row>
    <row r="413" spans="4:19" ht="15.75" customHeight="1" x14ac:dyDescent="0.25">
      <c r="D413" s="706"/>
      <c r="E413" s="706"/>
      <c r="F413" s="706"/>
      <c r="G413" s="706"/>
      <c r="H413" s="706"/>
      <c r="I413" s="706"/>
      <c r="J413" s="706"/>
      <c r="K413" s="706"/>
      <c r="L413" s="706"/>
      <c r="M413" s="706"/>
      <c r="N413" s="706"/>
      <c r="O413" s="706"/>
      <c r="P413" s="706"/>
      <c r="Q413" s="706"/>
      <c r="R413" s="706"/>
      <c r="S413" s="706"/>
    </row>
    <row r="414" spans="4:19" ht="15.75" customHeight="1" x14ac:dyDescent="0.25">
      <c r="D414" s="706"/>
      <c r="E414" s="706"/>
      <c r="F414" s="706"/>
      <c r="G414" s="706"/>
      <c r="H414" s="706"/>
      <c r="I414" s="706"/>
      <c r="J414" s="706"/>
      <c r="K414" s="706"/>
      <c r="L414" s="706"/>
      <c r="M414" s="706"/>
      <c r="N414" s="706"/>
      <c r="O414" s="706"/>
      <c r="P414" s="706"/>
      <c r="Q414" s="706"/>
      <c r="R414" s="706"/>
      <c r="S414" s="706"/>
    </row>
    <row r="415" spans="4:19" ht="15.75" customHeight="1" x14ac:dyDescent="0.25">
      <c r="D415" s="706"/>
      <c r="E415" s="706"/>
      <c r="F415" s="706"/>
      <c r="G415" s="706"/>
      <c r="H415" s="706"/>
      <c r="I415" s="706"/>
      <c r="J415" s="706"/>
      <c r="K415" s="706"/>
      <c r="L415" s="706"/>
      <c r="M415" s="706"/>
      <c r="N415" s="706"/>
      <c r="O415" s="706"/>
      <c r="P415" s="706"/>
      <c r="Q415" s="706"/>
      <c r="R415" s="706"/>
      <c r="S415" s="706"/>
    </row>
    <row r="416" spans="4:19" ht="15.75" customHeight="1" x14ac:dyDescent="0.25">
      <c r="D416" s="706"/>
      <c r="E416" s="706"/>
      <c r="F416" s="706"/>
      <c r="G416" s="706"/>
      <c r="H416" s="706"/>
      <c r="I416" s="706"/>
      <c r="J416" s="706"/>
      <c r="K416" s="706"/>
      <c r="L416" s="706"/>
      <c r="M416" s="706"/>
      <c r="N416" s="706"/>
      <c r="O416" s="706"/>
      <c r="P416" s="706"/>
      <c r="Q416" s="706"/>
      <c r="R416" s="706"/>
      <c r="S416" s="706"/>
    </row>
    <row r="417" spans="4:19" ht="15.75" customHeight="1" x14ac:dyDescent="0.25">
      <c r="D417" s="706"/>
      <c r="E417" s="706"/>
      <c r="F417" s="706"/>
      <c r="G417" s="706"/>
      <c r="H417" s="706"/>
      <c r="I417" s="706"/>
      <c r="J417" s="706"/>
      <c r="K417" s="706"/>
      <c r="L417" s="706"/>
      <c r="M417" s="706"/>
      <c r="N417" s="706"/>
      <c r="O417" s="706"/>
      <c r="P417" s="706"/>
      <c r="Q417" s="706"/>
      <c r="R417" s="706"/>
      <c r="S417" s="706"/>
    </row>
    <row r="418" spans="4:19" ht="15.75" customHeight="1" x14ac:dyDescent="0.25">
      <c r="D418" s="706"/>
      <c r="E418" s="706"/>
      <c r="F418" s="706"/>
      <c r="G418" s="706"/>
      <c r="H418" s="706"/>
      <c r="I418" s="706"/>
      <c r="J418" s="706"/>
      <c r="K418" s="706"/>
      <c r="L418" s="706"/>
      <c r="M418" s="706"/>
      <c r="N418" s="706"/>
      <c r="O418" s="706"/>
      <c r="P418" s="706"/>
      <c r="Q418" s="706"/>
      <c r="R418" s="706"/>
      <c r="S418" s="706"/>
    </row>
    <row r="419" spans="4:19" ht="15.75" customHeight="1" x14ac:dyDescent="0.25">
      <c r="D419" s="706"/>
      <c r="E419" s="706"/>
      <c r="F419" s="706"/>
      <c r="G419" s="706"/>
      <c r="H419" s="706"/>
      <c r="I419" s="706"/>
      <c r="J419" s="706"/>
      <c r="K419" s="706"/>
      <c r="L419" s="706"/>
      <c r="M419" s="706"/>
      <c r="N419" s="706"/>
      <c r="O419" s="706"/>
      <c r="P419" s="706"/>
      <c r="Q419" s="706"/>
      <c r="R419" s="706"/>
      <c r="S419" s="706"/>
    </row>
    <row r="420" spans="4:19" ht="15.75" customHeight="1" x14ac:dyDescent="0.25">
      <c r="D420" s="706"/>
      <c r="E420" s="706"/>
      <c r="F420" s="706"/>
      <c r="G420" s="706"/>
      <c r="H420" s="706"/>
      <c r="I420" s="706"/>
      <c r="J420" s="706"/>
      <c r="K420" s="706"/>
      <c r="L420" s="706"/>
      <c r="M420" s="706"/>
      <c r="N420" s="706"/>
      <c r="O420" s="706"/>
      <c r="P420" s="706"/>
      <c r="Q420" s="706"/>
      <c r="R420" s="706"/>
      <c r="S420" s="706"/>
    </row>
    <row r="421" spans="4:19" ht="15.75" customHeight="1" x14ac:dyDescent="0.25">
      <c r="D421" s="706"/>
      <c r="E421" s="706"/>
      <c r="F421" s="706"/>
      <c r="G421" s="706"/>
      <c r="H421" s="706"/>
      <c r="I421" s="706"/>
      <c r="J421" s="706"/>
      <c r="K421" s="706"/>
      <c r="L421" s="706"/>
      <c r="M421" s="706"/>
      <c r="N421" s="706"/>
      <c r="O421" s="706"/>
      <c r="P421" s="706"/>
      <c r="Q421" s="706"/>
      <c r="R421" s="706"/>
      <c r="S421" s="706"/>
    </row>
    <row r="422" spans="4:19" ht="15.75" customHeight="1" x14ac:dyDescent="0.25">
      <c r="D422" s="706"/>
      <c r="E422" s="706"/>
      <c r="F422" s="706"/>
      <c r="G422" s="706"/>
      <c r="H422" s="706"/>
      <c r="I422" s="706"/>
      <c r="J422" s="706"/>
      <c r="K422" s="706"/>
      <c r="L422" s="706"/>
      <c r="M422" s="706"/>
      <c r="N422" s="706"/>
      <c r="O422" s="706"/>
      <c r="P422" s="706"/>
      <c r="Q422" s="706"/>
      <c r="R422" s="706"/>
      <c r="S422" s="706"/>
    </row>
    <row r="423" spans="4:19" ht="15.75" customHeight="1" x14ac:dyDescent="0.25">
      <c r="D423" s="706"/>
      <c r="E423" s="706"/>
      <c r="F423" s="706"/>
      <c r="G423" s="706"/>
      <c r="H423" s="706"/>
      <c r="I423" s="706"/>
      <c r="J423" s="706"/>
      <c r="K423" s="706"/>
      <c r="L423" s="706"/>
      <c r="M423" s="706"/>
      <c r="N423" s="706"/>
      <c r="O423" s="706"/>
      <c r="P423" s="706"/>
      <c r="Q423" s="706"/>
      <c r="R423" s="706"/>
      <c r="S423" s="706"/>
    </row>
    <row r="424" spans="4:19" ht="15.75" customHeight="1" x14ac:dyDescent="0.25">
      <c r="D424" s="706"/>
      <c r="E424" s="706"/>
      <c r="F424" s="706"/>
      <c r="G424" s="706"/>
      <c r="H424" s="706"/>
      <c r="I424" s="706"/>
      <c r="J424" s="706"/>
      <c r="K424" s="706"/>
      <c r="L424" s="706"/>
      <c r="M424" s="706"/>
      <c r="N424" s="706"/>
      <c r="O424" s="706"/>
      <c r="P424" s="706"/>
      <c r="Q424" s="706"/>
      <c r="R424" s="706"/>
      <c r="S424" s="706"/>
    </row>
    <row r="425" spans="4:19" ht="15.75" customHeight="1" x14ac:dyDescent="0.25">
      <c r="D425" s="706"/>
      <c r="E425" s="706"/>
      <c r="F425" s="706"/>
      <c r="G425" s="706"/>
      <c r="H425" s="706"/>
      <c r="I425" s="706"/>
      <c r="J425" s="706"/>
      <c r="K425" s="706"/>
      <c r="L425" s="706"/>
      <c r="M425" s="706"/>
      <c r="N425" s="706"/>
      <c r="O425" s="706"/>
      <c r="P425" s="706"/>
      <c r="Q425" s="706"/>
      <c r="R425" s="706"/>
      <c r="S425" s="706"/>
    </row>
    <row r="426" spans="4:19" ht="15.75" customHeight="1" x14ac:dyDescent="0.25">
      <c r="D426" s="706"/>
      <c r="E426" s="706"/>
      <c r="F426" s="706"/>
      <c r="G426" s="706"/>
      <c r="H426" s="706"/>
      <c r="I426" s="706"/>
      <c r="J426" s="706"/>
      <c r="K426" s="706"/>
      <c r="L426" s="706"/>
      <c r="M426" s="706"/>
      <c r="N426" s="706"/>
      <c r="O426" s="706"/>
      <c r="P426" s="706"/>
      <c r="Q426" s="706"/>
      <c r="R426" s="706"/>
      <c r="S426" s="706"/>
    </row>
    <row r="427" spans="4:19" ht="15.75" customHeight="1" x14ac:dyDescent="0.25">
      <c r="D427" s="706"/>
      <c r="E427" s="706"/>
      <c r="F427" s="706"/>
      <c r="G427" s="706"/>
      <c r="H427" s="706"/>
      <c r="I427" s="706"/>
      <c r="J427" s="706"/>
      <c r="K427" s="706"/>
      <c r="L427" s="706"/>
      <c r="M427" s="706"/>
      <c r="N427" s="706"/>
      <c r="O427" s="706"/>
      <c r="P427" s="706"/>
      <c r="Q427" s="706"/>
      <c r="R427" s="706"/>
      <c r="S427" s="706"/>
    </row>
    <row r="428" spans="4:19" ht="15.75" customHeight="1" x14ac:dyDescent="0.25">
      <c r="D428" s="706"/>
      <c r="E428" s="706"/>
      <c r="F428" s="706"/>
      <c r="G428" s="706"/>
      <c r="H428" s="706"/>
      <c r="I428" s="706"/>
      <c r="J428" s="706"/>
      <c r="K428" s="706"/>
      <c r="L428" s="706"/>
      <c r="M428" s="706"/>
      <c r="N428" s="706"/>
      <c r="O428" s="706"/>
      <c r="P428" s="706"/>
      <c r="Q428" s="706"/>
      <c r="R428" s="706"/>
      <c r="S428" s="706"/>
    </row>
    <row r="429" spans="4:19" ht="15.75" customHeight="1" x14ac:dyDescent="0.25">
      <c r="D429" s="706"/>
      <c r="E429" s="706"/>
      <c r="F429" s="706"/>
      <c r="G429" s="706"/>
      <c r="H429" s="706"/>
      <c r="I429" s="706"/>
      <c r="J429" s="706"/>
      <c r="K429" s="706"/>
      <c r="L429" s="706"/>
      <c r="M429" s="706"/>
      <c r="N429" s="706"/>
      <c r="O429" s="706"/>
      <c r="P429" s="706"/>
      <c r="Q429" s="706"/>
      <c r="R429" s="706"/>
      <c r="S429" s="706"/>
    </row>
    <row r="430" spans="4:19" ht="15.75" customHeight="1" x14ac:dyDescent="0.25">
      <c r="D430" s="706"/>
      <c r="E430" s="706"/>
      <c r="F430" s="706"/>
      <c r="G430" s="706"/>
      <c r="H430" s="706"/>
      <c r="I430" s="706"/>
      <c r="J430" s="706"/>
      <c r="K430" s="706"/>
      <c r="L430" s="706"/>
      <c r="M430" s="706"/>
      <c r="N430" s="706"/>
      <c r="O430" s="706"/>
      <c r="P430" s="706"/>
      <c r="Q430" s="706"/>
      <c r="R430" s="706"/>
      <c r="S430" s="706"/>
    </row>
    <row r="431" spans="4:19" ht="15.75" customHeight="1" x14ac:dyDescent="0.25">
      <c r="D431" s="706"/>
      <c r="E431" s="706"/>
      <c r="F431" s="706"/>
      <c r="G431" s="706"/>
      <c r="H431" s="706"/>
      <c r="I431" s="706"/>
      <c r="J431" s="706"/>
      <c r="K431" s="706"/>
      <c r="L431" s="706"/>
      <c r="M431" s="706"/>
      <c r="N431" s="706"/>
      <c r="O431" s="706"/>
      <c r="P431" s="706"/>
      <c r="Q431" s="706"/>
      <c r="R431" s="706"/>
      <c r="S431" s="706"/>
    </row>
    <row r="432" spans="4:19" ht="15.75" customHeight="1" x14ac:dyDescent="0.25">
      <c r="D432" s="706"/>
      <c r="E432" s="706"/>
      <c r="F432" s="706"/>
      <c r="G432" s="706"/>
      <c r="H432" s="706"/>
      <c r="I432" s="706"/>
      <c r="J432" s="706"/>
      <c r="K432" s="706"/>
      <c r="L432" s="706"/>
      <c r="M432" s="706"/>
      <c r="N432" s="706"/>
      <c r="O432" s="706"/>
      <c r="P432" s="706"/>
      <c r="Q432" s="706"/>
      <c r="R432" s="706"/>
      <c r="S432" s="706"/>
    </row>
    <row r="433" spans="4:19" ht="15.75" customHeight="1" x14ac:dyDescent="0.25">
      <c r="D433" s="706"/>
      <c r="E433" s="706"/>
      <c r="F433" s="706"/>
      <c r="G433" s="706"/>
      <c r="H433" s="706"/>
      <c r="I433" s="706"/>
      <c r="J433" s="706"/>
      <c r="K433" s="706"/>
      <c r="L433" s="706"/>
      <c r="M433" s="706"/>
      <c r="N433" s="706"/>
      <c r="O433" s="706"/>
      <c r="P433" s="706"/>
      <c r="Q433" s="706"/>
      <c r="R433" s="706"/>
      <c r="S433" s="706"/>
    </row>
    <row r="434" spans="4:19" ht="15.75" customHeight="1" x14ac:dyDescent="0.25">
      <c r="D434" s="706"/>
      <c r="E434" s="706"/>
      <c r="F434" s="706"/>
      <c r="G434" s="706"/>
      <c r="H434" s="706"/>
      <c r="I434" s="706"/>
      <c r="J434" s="706"/>
      <c r="K434" s="706"/>
      <c r="L434" s="706"/>
      <c r="M434" s="706"/>
      <c r="N434" s="706"/>
      <c r="O434" s="706"/>
      <c r="P434" s="706"/>
      <c r="Q434" s="706"/>
      <c r="R434" s="706"/>
      <c r="S434" s="706"/>
    </row>
    <row r="435" spans="4:19" ht="15.75" customHeight="1" x14ac:dyDescent="0.25">
      <c r="D435" s="706"/>
      <c r="E435" s="706"/>
      <c r="F435" s="706"/>
      <c r="G435" s="706"/>
      <c r="H435" s="706"/>
      <c r="I435" s="706"/>
      <c r="J435" s="706"/>
      <c r="K435" s="706"/>
      <c r="L435" s="706"/>
      <c r="M435" s="706"/>
      <c r="N435" s="706"/>
      <c r="O435" s="706"/>
      <c r="P435" s="706"/>
      <c r="Q435" s="706"/>
      <c r="R435" s="706"/>
      <c r="S435" s="706"/>
    </row>
    <row r="436" spans="4:19" ht="15.75" customHeight="1" x14ac:dyDescent="0.25">
      <c r="D436" s="706"/>
      <c r="E436" s="706"/>
      <c r="F436" s="706"/>
      <c r="G436" s="706"/>
      <c r="H436" s="706"/>
      <c r="I436" s="706"/>
      <c r="J436" s="706"/>
      <c r="K436" s="706"/>
      <c r="L436" s="706"/>
      <c r="M436" s="706"/>
      <c r="N436" s="706"/>
      <c r="O436" s="706"/>
      <c r="P436" s="706"/>
      <c r="Q436" s="706"/>
      <c r="R436" s="706"/>
      <c r="S436" s="706"/>
    </row>
    <row r="437" spans="4:19" ht="15.75" customHeight="1" x14ac:dyDescent="0.25">
      <c r="D437" s="706"/>
      <c r="E437" s="706"/>
      <c r="F437" s="706"/>
      <c r="G437" s="706"/>
      <c r="H437" s="706"/>
      <c r="I437" s="706"/>
      <c r="J437" s="706"/>
      <c r="K437" s="706"/>
      <c r="L437" s="706"/>
      <c r="M437" s="706"/>
      <c r="N437" s="706"/>
      <c r="O437" s="706"/>
      <c r="P437" s="706"/>
      <c r="Q437" s="706"/>
      <c r="R437" s="706"/>
      <c r="S437" s="706"/>
    </row>
    <row r="438" spans="4:19" ht="15.75" customHeight="1" x14ac:dyDescent="0.25">
      <c r="D438" s="706"/>
      <c r="E438" s="706"/>
      <c r="F438" s="706"/>
      <c r="G438" s="706"/>
      <c r="H438" s="706"/>
      <c r="I438" s="706"/>
      <c r="J438" s="706"/>
      <c r="K438" s="706"/>
      <c r="L438" s="706"/>
      <c r="M438" s="706"/>
      <c r="N438" s="706"/>
      <c r="O438" s="706"/>
      <c r="P438" s="706"/>
      <c r="Q438" s="706"/>
      <c r="R438" s="706"/>
      <c r="S438" s="706"/>
    </row>
    <row r="439" spans="4:19" ht="15.75" customHeight="1" x14ac:dyDescent="0.25">
      <c r="D439" s="706"/>
      <c r="E439" s="706"/>
      <c r="F439" s="706"/>
      <c r="G439" s="706"/>
      <c r="H439" s="706"/>
      <c r="I439" s="706"/>
      <c r="J439" s="706"/>
      <c r="K439" s="706"/>
      <c r="L439" s="706"/>
      <c r="M439" s="706"/>
      <c r="N439" s="706"/>
      <c r="O439" s="706"/>
      <c r="P439" s="706"/>
      <c r="Q439" s="706"/>
      <c r="R439" s="706"/>
      <c r="S439" s="706"/>
    </row>
    <row r="440" spans="4:19" ht="15.75" customHeight="1" x14ac:dyDescent="0.25">
      <c r="D440" s="706"/>
      <c r="E440" s="706"/>
      <c r="F440" s="706"/>
      <c r="G440" s="706"/>
      <c r="H440" s="706"/>
      <c r="I440" s="706"/>
      <c r="J440" s="706"/>
      <c r="K440" s="706"/>
      <c r="L440" s="706"/>
      <c r="M440" s="706"/>
      <c r="N440" s="706"/>
      <c r="O440" s="706"/>
      <c r="P440" s="706"/>
      <c r="Q440" s="706"/>
      <c r="R440" s="706"/>
      <c r="S440" s="706"/>
    </row>
    <row r="441" spans="4:19" ht="15.75" customHeight="1" x14ac:dyDescent="0.25">
      <c r="D441" s="706"/>
      <c r="E441" s="706"/>
      <c r="F441" s="706"/>
      <c r="G441" s="706"/>
      <c r="H441" s="706"/>
      <c r="I441" s="706"/>
      <c r="J441" s="706"/>
      <c r="K441" s="706"/>
      <c r="L441" s="706"/>
      <c r="M441" s="706"/>
      <c r="N441" s="706"/>
      <c r="O441" s="706"/>
      <c r="P441" s="706"/>
      <c r="Q441" s="706"/>
      <c r="R441" s="706"/>
      <c r="S441" s="706"/>
    </row>
    <row r="442" spans="4:19" ht="15.75" customHeight="1" x14ac:dyDescent="0.25">
      <c r="D442" s="706"/>
      <c r="E442" s="706"/>
      <c r="F442" s="706"/>
      <c r="G442" s="706"/>
      <c r="H442" s="706"/>
      <c r="I442" s="706"/>
      <c r="J442" s="706"/>
      <c r="K442" s="706"/>
      <c r="L442" s="706"/>
      <c r="M442" s="706"/>
      <c r="N442" s="706"/>
      <c r="O442" s="706"/>
      <c r="P442" s="706"/>
      <c r="Q442" s="706"/>
      <c r="R442" s="706"/>
      <c r="S442" s="706"/>
    </row>
    <row r="443" spans="4:19" ht="15.75" customHeight="1" x14ac:dyDescent="0.25">
      <c r="D443" s="706"/>
      <c r="E443" s="706"/>
      <c r="F443" s="706"/>
      <c r="G443" s="706"/>
      <c r="H443" s="706"/>
      <c r="I443" s="706"/>
      <c r="J443" s="706"/>
      <c r="K443" s="706"/>
      <c r="L443" s="706"/>
      <c r="M443" s="706"/>
      <c r="N443" s="706"/>
      <c r="O443" s="706"/>
      <c r="P443" s="706"/>
      <c r="Q443" s="706"/>
      <c r="R443" s="706"/>
      <c r="S443" s="706"/>
    </row>
    <row r="444" spans="4:19" ht="15.75" customHeight="1" x14ac:dyDescent="0.25">
      <c r="D444" s="706"/>
      <c r="E444" s="706"/>
      <c r="F444" s="706"/>
      <c r="G444" s="706"/>
      <c r="H444" s="706"/>
      <c r="I444" s="706"/>
      <c r="J444" s="706"/>
      <c r="K444" s="706"/>
      <c r="L444" s="706"/>
      <c r="M444" s="706"/>
      <c r="N444" s="706"/>
      <c r="O444" s="706"/>
      <c r="P444" s="706"/>
      <c r="Q444" s="706"/>
      <c r="R444" s="706"/>
      <c r="S444" s="706"/>
    </row>
    <row r="445" spans="4:19" ht="15.75" customHeight="1" x14ac:dyDescent="0.25">
      <c r="D445" s="706"/>
      <c r="E445" s="706"/>
      <c r="F445" s="706"/>
      <c r="G445" s="706"/>
      <c r="H445" s="706"/>
      <c r="I445" s="706"/>
      <c r="J445" s="706"/>
      <c r="K445" s="706"/>
      <c r="L445" s="706"/>
      <c r="M445" s="706"/>
      <c r="N445" s="706"/>
      <c r="O445" s="706"/>
      <c r="P445" s="706"/>
      <c r="Q445" s="706"/>
      <c r="R445" s="706"/>
      <c r="S445" s="706"/>
    </row>
    <row r="446" spans="4:19" ht="15.75" customHeight="1" x14ac:dyDescent="0.25">
      <c r="D446" s="706"/>
      <c r="E446" s="706"/>
      <c r="F446" s="706"/>
      <c r="G446" s="706"/>
      <c r="H446" s="706"/>
      <c r="I446" s="706"/>
      <c r="J446" s="706"/>
      <c r="K446" s="706"/>
      <c r="L446" s="706"/>
      <c r="M446" s="706"/>
      <c r="N446" s="706"/>
      <c r="O446" s="706"/>
      <c r="P446" s="706"/>
      <c r="Q446" s="706"/>
      <c r="R446" s="706"/>
      <c r="S446" s="706"/>
    </row>
    <row r="447" spans="4:19" ht="15.75" customHeight="1" x14ac:dyDescent="0.25">
      <c r="D447" s="706"/>
      <c r="E447" s="706"/>
      <c r="F447" s="706"/>
      <c r="G447" s="706"/>
      <c r="H447" s="706"/>
      <c r="I447" s="706"/>
      <c r="J447" s="706"/>
      <c r="K447" s="706"/>
      <c r="L447" s="706"/>
      <c r="M447" s="706"/>
      <c r="N447" s="706"/>
      <c r="O447" s="706"/>
      <c r="P447" s="706"/>
      <c r="Q447" s="706"/>
      <c r="R447" s="706"/>
      <c r="S447" s="706"/>
    </row>
    <row r="448" spans="4:19" ht="15.75" customHeight="1" x14ac:dyDescent="0.25">
      <c r="D448" s="706"/>
      <c r="E448" s="706"/>
      <c r="F448" s="706"/>
      <c r="G448" s="706"/>
      <c r="H448" s="706"/>
      <c r="I448" s="706"/>
      <c r="J448" s="706"/>
      <c r="K448" s="706"/>
      <c r="L448" s="706"/>
      <c r="M448" s="706"/>
      <c r="N448" s="706"/>
      <c r="O448" s="706"/>
      <c r="P448" s="706"/>
      <c r="Q448" s="706"/>
      <c r="R448" s="706"/>
      <c r="S448" s="706"/>
    </row>
    <row r="449" spans="4:19" ht="15.75" customHeight="1" x14ac:dyDescent="0.25">
      <c r="D449" s="706"/>
      <c r="E449" s="706"/>
      <c r="F449" s="706"/>
      <c r="G449" s="706"/>
      <c r="H449" s="706"/>
      <c r="I449" s="706"/>
      <c r="J449" s="706"/>
      <c r="K449" s="706"/>
      <c r="L449" s="706"/>
      <c r="M449" s="706"/>
      <c r="N449" s="706"/>
      <c r="O449" s="706"/>
      <c r="P449" s="706"/>
      <c r="Q449" s="706"/>
      <c r="R449" s="706"/>
      <c r="S449" s="706"/>
    </row>
    <row r="450" spans="4:19" ht="15.75" customHeight="1" x14ac:dyDescent="0.25">
      <c r="D450" s="706"/>
      <c r="E450" s="706"/>
      <c r="F450" s="706"/>
      <c r="G450" s="706"/>
      <c r="H450" s="706"/>
      <c r="I450" s="706"/>
      <c r="J450" s="706"/>
      <c r="K450" s="706"/>
      <c r="L450" s="706"/>
      <c r="M450" s="706"/>
      <c r="N450" s="706"/>
      <c r="O450" s="706"/>
      <c r="P450" s="706"/>
      <c r="Q450" s="706"/>
      <c r="R450" s="706"/>
      <c r="S450" s="706"/>
    </row>
    <row r="451" spans="4:19" ht="15.75" customHeight="1" x14ac:dyDescent="0.25">
      <c r="D451" s="706"/>
      <c r="E451" s="706"/>
      <c r="F451" s="706"/>
      <c r="G451" s="706"/>
      <c r="H451" s="706"/>
      <c r="I451" s="706"/>
      <c r="J451" s="706"/>
      <c r="K451" s="706"/>
      <c r="L451" s="706"/>
      <c r="M451" s="706"/>
      <c r="N451" s="706"/>
      <c r="O451" s="706"/>
      <c r="P451" s="706"/>
      <c r="Q451" s="706"/>
      <c r="R451" s="706"/>
      <c r="S451" s="706"/>
    </row>
    <row r="452" spans="4:19" ht="15.75" customHeight="1" x14ac:dyDescent="0.25">
      <c r="D452" s="706"/>
      <c r="E452" s="706"/>
      <c r="F452" s="706"/>
      <c r="G452" s="706"/>
      <c r="H452" s="706"/>
      <c r="I452" s="706"/>
      <c r="J452" s="706"/>
      <c r="K452" s="706"/>
      <c r="L452" s="706"/>
      <c r="M452" s="706"/>
      <c r="N452" s="706"/>
      <c r="O452" s="706"/>
      <c r="P452" s="706"/>
      <c r="Q452" s="706"/>
      <c r="R452" s="706"/>
      <c r="S452" s="706"/>
    </row>
    <row r="453" spans="4:19" ht="15.75" customHeight="1" x14ac:dyDescent="0.25">
      <c r="D453" s="706"/>
      <c r="E453" s="706"/>
      <c r="F453" s="706"/>
      <c r="G453" s="706"/>
      <c r="H453" s="706"/>
      <c r="I453" s="706"/>
      <c r="J453" s="706"/>
      <c r="K453" s="706"/>
      <c r="L453" s="706"/>
      <c r="M453" s="706"/>
      <c r="N453" s="706"/>
      <c r="O453" s="706"/>
      <c r="P453" s="706"/>
      <c r="Q453" s="706"/>
      <c r="R453" s="706"/>
      <c r="S453" s="706"/>
    </row>
    <row r="454" spans="4:19" ht="15.75" customHeight="1" x14ac:dyDescent="0.25">
      <c r="D454" s="706"/>
      <c r="E454" s="706"/>
      <c r="F454" s="706"/>
      <c r="G454" s="706"/>
      <c r="H454" s="706"/>
      <c r="I454" s="706"/>
      <c r="J454" s="706"/>
      <c r="K454" s="706"/>
      <c r="L454" s="706"/>
      <c r="M454" s="706"/>
      <c r="N454" s="706"/>
      <c r="O454" s="706"/>
      <c r="P454" s="706"/>
      <c r="Q454" s="706"/>
      <c r="R454" s="706"/>
      <c r="S454" s="706"/>
    </row>
    <row r="455" spans="4:19" ht="15.75" customHeight="1" x14ac:dyDescent="0.25">
      <c r="D455" s="706"/>
      <c r="E455" s="706"/>
      <c r="F455" s="706"/>
      <c r="G455" s="706"/>
      <c r="H455" s="706"/>
      <c r="I455" s="706"/>
      <c r="J455" s="706"/>
      <c r="K455" s="706"/>
      <c r="L455" s="706"/>
      <c r="M455" s="706"/>
      <c r="N455" s="706"/>
      <c r="O455" s="706"/>
      <c r="P455" s="706"/>
      <c r="Q455" s="706"/>
      <c r="R455" s="706"/>
      <c r="S455" s="706"/>
    </row>
    <row r="456" spans="4:19" ht="15.75" customHeight="1" x14ac:dyDescent="0.25">
      <c r="D456" s="706"/>
      <c r="E456" s="706"/>
      <c r="F456" s="706"/>
      <c r="G456" s="706"/>
      <c r="H456" s="706"/>
      <c r="I456" s="706"/>
      <c r="J456" s="706"/>
      <c r="K456" s="706"/>
      <c r="L456" s="706"/>
      <c r="M456" s="706"/>
      <c r="N456" s="706"/>
      <c r="O456" s="706"/>
      <c r="P456" s="706"/>
      <c r="Q456" s="706"/>
      <c r="R456" s="706"/>
      <c r="S456" s="706"/>
    </row>
    <row r="457" spans="4:19" ht="15.75" customHeight="1" x14ac:dyDescent="0.25">
      <c r="D457" s="706"/>
      <c r="E457" s="706"/>
      <c r="F457" s="706"/>
      <c r="G457" s="706"/>
      <c r="H457" s="706"/>
      <c r="I457" s="706"/>
      <c r="J457" s="706"/>
      <c r="K457" s="706"/>
      <c r="L457" s="706"/>
      <c r="M457" s="706"/>
      <c r="N457" s="706"/>
      <c r="O457" s="706"/>
      <c r="P457" s="706"/>
      <c r="Q457" s="706"/>
      <c r="R457" s="706"/>
      <c r="S457" s="706"/>
    </row>
    <row r="458" spans="4:19" ht="15.75" customHeight="1" x14ac:dyDescent="0.25">
      <c r="D458" s="706"/>
      <c r="E458" s="706"/>
      <c r="F458" s="706"/>
      <c r="G458" s="706"/>
      <c r="H458" s="706"/>
      <c r="I458" s="706"/>
      <c r="J458" s="706"/>
      <c r="K458" s="706"/>
      <c r="L458" s="706"/>
      <c r="M458" s="706"/>
      <c r="N458" s="706"/>
      <c r="O458" s="706"/>
      <c r="P458" s="706"/>
      <c r="Q458" s="706"/>
      <c r="R458" s="706"/>
      <c r="S458" s="706"/>
    </row>
    <row r="459" spans="4:19" ht="15.75" customHeight="1" x14ac:dyDescent="0.25">
      <c r="D459" s="706"/>
      <c r="E459" s="706"/>
      <c r="F459" s="706"/>
      <c r="G459" s="706"/>
      <c r="H459" s="706"/>
      <c r="I459" s="706"/>
      <c r="J459" s="706"/>
      <c r="K459" s="706"/>
      <c r="L459" s="706"/>
      <c r="M459" s="706"/>
      <c r="N459" s="706"/>
      <c r="O459" s="706"/>
      <c r="P459" s="706"/>
      <c r="Q459" s="706"/>
      <c r="R459" s="706"/>
      <c r="S459" s="706"/>
    </row>
    <row r="460" spans="4:19" ht="15.75" customHeight="1" x14ac:dyDescent="0.25">
      <c r="D460" s="706"/>
      <c r="E460" s="706"/>
      <c r="F460" s="706"/>
      <c r="G460" s="706"/>
      <c r="H460" s="706"/>
      <c r="I460" s="706"/>
      <c r="J460" s="706"/>
      <c r="K460" s="706"/>
      <c r="L460" s="706"/>
      <c r="M460" s="706"/>
      <c r="N460" s="706"/>
      <c r="O460" s="706"/>
      <c r="P460" s="706"/>
      <c r="Q460" s="706"/>
      <c r="R460" s="706"/>
      <c r="S460" s="706"/>
    </row>
    <row r="461" spans="4:19" ht="15.75" customHeight="1" x14ac:dyDescent="0.25">
      <c r="D461" s="706"/>
      <c r="E461" s="706"/>
      <c r="F461" s="706"/>
      <c r="G461" s="706"/>
      <c r="H461" s="706"/>
      <c r="I461" s="706"/>
      <c r="J461" s="706"/>
      <c r="K461" s="706"/>
      <c r="L461" s="706"/>
      <c r="M461" s="706"/>
      <c r="N461" s="706"/>
      <c r="O461" s="706"/>
      <c r="P461" s="706"/>
      <c r="Q461" s="706"/>
      <c r="R461" s="706"/>
      <c r="S461" s="706"/>
    </row>
    <row r="462" spans="4:19" ht="15.75" customHeight="1" x14ac:dyDescent="0.25">
      <c r="D462" s="706"/>
      <c r="E462" s="706"/>
      <c r="F462" s="706"/>
      <c r="G462" s="706"/>
      <c r="H462" s="706"/>
      <c r="I462" s="706"/>
      <c r="J462" s="706"/>
      <c r="K462" s="706"/>
      <c r="L462" s="706"/>
      <c r="M462" s="706"/>
      <c r="N462" s="706"/>
      <c r="O462" s="706"/>
      <c r="P462" s="706"/>
      <c r="Q462" s="706"/>
      <c r="R462" s="706"/>
      <c r="S462" s="706"/>
    </row>
    <row r="463" spans="4:19" ht="15.75" customHeight="1" x14ac:dyDescent="0.25">
      <c r="D463" s="706"/>
      <c r="E463" s="706"/>
      <c r="F463" s="706"/>
      <c r="G463" s="706"/>
      <c r="H463" s="706"/>
      <c r="I463" s="706"/>
      <c r="J463" s="706"/>
      <c r="K463" s="706"/>
      <c r="L463" s="706"/>
      <c r="M463" s="706"/>
      <c r="N463" s="706"/>
      <c r="O463" s="706"/>
      <c r="P463" s="706"/>
      <c r="Q463" s="706"/>
      <c r="R463" s="706"/>
      <c r="S463" s="706"/>
    </row>
    <row r="464" spans="4:19" ht="15.75" customHeight="1" x14ac:dyDescent="0.25">
      <c r="D464" s="706"/>
      <c r="E464" s="706"/>
      <c r="F464" s="706"/>
      <c r="G464" s="706"/>
      <c r="H464" s="706"/>
      <c r="I464" s="706"/>
      <c r="J464" s="706"/>
      <c r="K464" s="706"/>
      <c r="L464" s="706"/>
      <c r="M464" s="706"/>
      <c r="N464" s="706"/>
      <c r="O464" s="706"/>
      <c r="P464" s="706"/>
      <c r="Q464" s="706"/>
      <c r="R464" s="706"/>
      <c r="S464" s="706"/>
    </row>
    <row r="465" spans="4:19" ht="15.75" customHeight="1" x14ac:dyDescent="0.25">
      <c r="D465" s="706"/>
      <c r="E465" s="706"/>
      <c r="F465" s="706"/>
      <c r="G465" s="706"/>
      <c r="H465" s="706"/>
      <c r="I465" s="706"/>
      <c r="J465" s="706"/>
      <c r="K465" s="706"/>
      <c r="L465" s="706"/>
      <c r="M465" s="706"/>
      <c r="N465" s="706"/>
      <c r="O465" s="706"/>
      <c r="P465" s="706"/>
      <c r="Q465" s="706"/>
      <c r="R465" s="706"/>
      <c r="S465" s="706"/>
    </row>
    <row r="466" spans="4:19" ht="15.75" customHeight="1" x14ac:dyDescent="0.25">
      <c r="D466" s="706"/>
      <c r="E466" s="706"/>
      <c r="F466" s="706"/>
      <c r="G466" s="706"/>
      <c r="H466" s="706"/>
      <c r="I466" s="706"/>
      <c r="J466" s="706"/>
      <c r="K466" s="706"/>
      <c r="L466" s="706"/>
      <c r="M466" s="706"/>
      <c r="N466" s="706"/>
      <c r="O466" s="706"/>
      <c r="P466" s="706"/>
      <c r="Q466" s="706"/>
      <c r="R466" s="706"/>
      <c r="S466" s="706"/>
    </row>
    <row r="467" spans="4:19" ht="15.75" customHeight="1" x14ac:dyDescent="0.25">
      <c r="D467" s="706"/>
      <c r="E467" s="706"/>
      <c r="F467" s="706"/>
      <c r="G467" s="706"/>
      <c r="H467" s="706"/>
      <c r="I467" s="706"/>
      <c r="J467" s="706"/>
      <c r="K467" s="706"/>
      <c r="L467" s="706"/>
      <c r="M467" s="706"/>
      <c r="N467" s="706"/>
      <c r="O467" s="706"/>
      <c r="P467" s="706"/>
      <c r="Q467" s="706"/>
      <c r="R467" s="706"/>
      <c r="S467" s="706"/>
    </row>
    <row r="468" spans="4:19" ht="15.75" customHeight="1" x14ac:dyDescent="0.25">
      <c r="D468" s="706"/>
      <c r="E468" s="706"/>
      <c r="F468" s="706"/>
      <c r="G468" s="706"/>
      <c r="H468" s="706"/>
      <c r="I468" s="706"/>
      <c r="J468" s="706"/>
      <c r="K468" s="706"/>
      <c r="L468" s="706"/>
      <c r="M468" s="706"/>
      <c r="N468" s="706"/>
      <c r="O468" s="706"/>
      <c r="P468" s="706"/>
      <c r="Q468" s="706"/>
      <c r="R468" s="706"/>
      <c r="S468" s="706"/>
    </row>
    <row r="469" spans="4:19" ht="15.75" customHeight="1" x14ac:dyDescent="0.25">
      <c r="D469" s="706"/>
      <c r="E469" s="706"/>
      <c r="F469" s="706"/>
      <c r="G469" s="706"/>
      <c r="H469" s="706"/>
      <c r="I469" s="706"/>
      <c r="J469" s="706"/>
      <c r="K469" s="706"/>
      <c r="L469" s="706"/>
      <c r="M469" s="706"/>
      <c r="N469" s="706"/>
      <c r="O469" s="706"/>
      <c r="P469" s="706"/>
      <c r="Q469" s="706"/>
      <c r="R469" s="706"/>
      <c r="S469" s="706"/>
    </row>
    <row r="470" spans="4:19" ht="15.75" customHeight="1" x14ac:dyDescent="0.25">
      <c r="D470" s="706"/>
      <c r="E470" s="706"/>
      <c r="F470" s="706"/>
      <c r="G470" s="706"/>
      <c r="H470" s="706"/>
      <c r="I470" s="706"/>
      <c r="J470" s="706"/>
      <c r="K470" s="706"/>
      <c r="L470" s="706"/>
      <c r="M470" s="706"/>
      <c r="N470" s="706"/>
      <c r="O470" s="706"/>
      <c r="P470" s="706"/>
      <c r="Q470" s="706"/>
      <c r="R470" s="706"/>
      <c r="S470" s="706"/>
    </row>
    <row r="471" spans="4:19" ht="15.75" customHeight="1" x14ac:dyDescent="0.25">
      <c r="D471" s="706"/>
      <c r="E471" s="706"/>
      <c r="F471" s="706"/>
      <c r="G471" s="706"/>
      <c r="H471" s="706"/>
      <c r="I471" s="706"/>
      <c r="J471" s="706"/>
      <c r="K471" s="706"/>
      <c r="L471" s="706"/>
      <c r="M471" s="706"/>
      <c r="N471" s="706"/>
      <c r="O471" s="706"/>
      <c r="P471" s="706"/>
      <c r="Q471" s="706"/>
      <c r="R471" s="706"/>
      <c r="S471" s="706"/>
    </row>
    <row r="472" spans="4:19" ht="15.75" customHeight="1" x14ac:dyDescent="0.25">
      <c r="D472" s="706"/>
      <c r="E472" s="706"/>
      <c r="F472" s="706"/>
      <c r="G472" s="706"/>
      <c r="H472" s="706"/>
      <c r="I472" s="706"/>
      <c r="J472" s="706"/>
      <c r="K472" s="706"/>
      <c r="L472" s="706"/>
      <c r="M472" s="706"/>
      <c r="N472" s="706"/>
      <c r="O472" s="706"/>
      <c r="P472" s="706"/>
      <c r="Q472" s="706"/>
      <c r="R472" s="706"/>
      <c r="S472" s="706"/>
    </row>
    <row r="473" spans="4:19" ht="15.75" customHeight="1" x14ac:dyDescent="0.25">
      <c r="D473" s="706"/>
      <c r="E473" s="706"/>
      <c r="F473" s="706"/>
      <c r="G473" s="706"/>
      <c r="H473" s="706"/>
      <c r="I473" s="706"/>
      <c r="J473" s="706"/>
      <c r="K473" s="706"/>
      <c r="L473" s="706"/>
      <c r="M473" s="706"/>
      <c r="N473" s="706"/>
      <c r="O473" s="706"/>
      <c r="P473" s="706"/>
      <c r="Q473" s="706"/>
      <c r="R473" s="706"/>
      <c r="S473" s="706"/>
    </row>
    <row r="474" spans="4:19" ht="15.75" customHeight="1" x14ac:dyDescent="0.25">
      <c r="D474" s="706"/>
      <c r="E474" s="706"/>
      <c r="F474" s="706"/>
      <c r="G474" s="706"/>
      <c r="H474" s="706"/>
      <c r="I474" s="706"/>
      <c r="J474" s="706"/>
      <c r="K474" s="706"/>
      <c r="L474" s="706"/>
      <c r="M474" s="706"/>
      <c r="N474" s="706"/>
      <c r="O474" s="706"/>
      <c r="P474" s="706"/>
      <c r="Q474" s="706"/>
      <c r="R474" s="706"/>
      <c r="S474" s="706"/>
    </row>
    <row r="475" spans="4:19" ht="15.75" customHeight="1" x14ac:dyDescent="0.25">
      <c r="D475" s="706"/>
      <c r="E475" s="706"/>
      <c r="F475" s="706"/>
      <c r="G475" s="706"/>
      <c r="H475" s="706"/>
      <c r="I475" s="706"/>
      <c r="J475" s="706"/>
      <c r="K475" s="706"/>
      <c r="L475" s="706"/>
      <c r="M475" s="706"/>
      <c r="N475" s="706"/>
      <c r="O475" s="706"/>
      <c r="P475" s="706"/>
      <c r="Q475" s="706"/>
      <c r="R475" s="706"/>
      <c r="S475" s="706"/>
    </row>
    <row r="476" spans="4:19" ht="15.75" customHeight="1" x14ac:dyDescent="0.25">
      <c r="D476" s="706"/>
      <c r="E476" s="706"/>
      <c r="F476" s="706"/>
      <c r="G476" s="706"/>
      <c r="H476" s="706"/>
      <c r="I476" s="706"/>
      <c r="J476" s="706"/>
      <c r="K476" s="706"/>
      <c r="L476" s="706"/>
      <c r="M476" s="706"/>
      <c r="N476" s="706"/>
      <c r="O476" s="706"/>
      <c r="P476" s="706"/>
      <c r="Q476" s="706"/>
      <c r="R476" s="706"/>
      <c r="S476" s="706"/>
    </row>
    <row r="477" spans="4:19" ht="15.75" customHeight="1" x14ac:dyDescent="0.25">
      <c r="D477" s="706"/>
      <c r="E477" s="706"/>
      <c r="F477" s="706"/>
      <c r="G477" s="706"/>
      <c r="H477" s="706"/>
      <c r="I477" s="706"/>
      <c r="J477" s="706"/>
      <c r="K477" s="706"/>
      <c r="L477" s="706"/>
      <c r="M477" s="706"/>
      <c r="N477" s="706"/>
      <c r="O477" s="706"/>
      <c r="P477" s="706"/>
      <c r="Q477" s="706"/>
      <c r="R477" s="706"/>
      <c r="S477" s="706"/>
    </row>
    <row r="478" spans="4:19" ht="15.75" customHeight="1" x14ac:dyDescent="0.25">
      <c r="D478" s="706"/>
      <c r="E478" s="706"/>
      <c r="F478" s="706"/>
      <c r="G478" s="706"/>
      <c r="H478" s="706"/>
      <c r="I478" s="706"/>
      <c r="J478" s="706"/>
      <c r="K478" s="706"/>
      <c r="L478" s="706"/>
      <c r="M478" s="706"/>
      <c r="N478" s="706"/>
      <c r="O478" s="706"/>
      <c r="P478" s="706"/>
      <c r="Q478" s="706"/>
      <c r="R478" s="706"/>
      <c r="S478" s="706"/>
    </row>
    <row r="479" spans="4:19" ht="15.75" customHeight="1" x14ac:dyDescent="0.25">
      <c r="D479" s="706"/>
      <c r="E479" s="706"/>
      <c r="F479" s="706"/>
      <c r="G479" s="706"/>
      <c r="H479" s="706"/>
      <c r="I479" s="706"/>
      <c r="J479" s="706"/>
      <c r="K479" s="706"/>
      <c r="L479" s="706"/>
      <c r="M479" s="706"/>
      <c r="N479" s="706"/>
      <c r="O479" s="706"/>
      <c r="P479" s="706"/>
      <c r="Q479" s="706"/>
      <c r="R479" s="706"/>
      <c r="S479" s="706"/>
    </row>
    <row r="480" spans="4:19" ht="15.75" customHeight="1" x14ac:dyDescent="0.25">
      <c r="D480" s="706"/>
      <c r="E480" s="706"/>
      <c r="F480" s="706"/>
      <c r="G480" s="706"/>
      <c r="H480" s="706"/>
      <c r="I480" s="706"/>
      <c r="J480" s="706"/>
      <c r="K480" s="706"/>
      <c r="L480" s="706"/>
      <c r="M480" s="706"/>
      <c r="N480" s="706"/>
      <c r="O480" s="706"/>
      <c r="P480" s="706"/>
      <c r="Q480" s="706"/>
      <c r="R480" s="706"/>
      <c r="S480" s="706"/>
    </row>
    <row r="481" spans="4:19" ht="15.75" customHeight="1" x14ac:dyDescent="0.25">
      <c r="D481" s="706"/>
      <c r="E481" s="706"/>
      <c r="F481" s="706"/>
      <c r="G481" s="706"/>
      <c r="H481" s="706"/>
      <c r="I481" s="706"/>
      <c r="J481" s="706"/>
      <c r="K481" s="706"/>
      <c r="L481" s="706"/>
      <c r="M481" s="706"/>
      <c r="N481" s="706"/>
      <c r="O481" s="706"/>
      <c r="P481" s="706"/>
      <c r="Q481" s="706"/>
      <c r="R481" s="706"/>
      <c r="S481" s="706"/>
    </row>
    <row r="482" spans="4:19" ht="15.75" customHeight="1" x14ac:dyDescent="0.25">
      <c r="D482" s="706"/>
      <c r="E482" s="706"/>
      <c r="F482" s="706"/>
      <c r="G482" s="706"/>
      <c r="H482" s="706"/>
      <c r="I482" s="706"/>
      <c r="J482" s="706"/>
      <c r="K482" s="706"/>
      <c r="L482" s="706"/>
      <c r="M482" s="706"/>
      <c r="N482" s="706"/>
      <c r="O482" s="706"/>
      <c r="P482" s="706"/>
      <c r="Q482" s="706"/>
      <c r="R482" s="706"/>
      <c r="S482" s="706"/>
    </row>
    <row r="483" spans="4:19" ht="15.75" customHeight="1" x14ac:dyDescent="0.25">
      <c r="D483" s="706"/>
      <c r="E483" s="706"/>
      <c r="F483" s="706"/>
      <c r="G483" s="706"/>
      <c r="H483" s="706"/>
      <c r="I483" s="706"/>
      <c r="J483" s="706"/>
      <c r="K483" s="706"/>
      <c r="L483" s="706"/>
      <c r="M483" s="706"/>
      <c r="N483" s="706"/>
      <c r="O483" s="706"/>
      <c r="P483" s="706"/>
      <c r="Q483" s="706"/>
      <c r="R483" s="706"/>
      <c r="S483" s="706"/>
    </row>
    <row r="484" spans="4:19" ht="15.75" customHeight="1" x14ac:dyDescent="0.25">
      <c r="D484" s="706"/>
      <c r="E484" s="706"/>
      <c r="F484" s="706"/>
      <c r="G484" s="706"/>
      <c r="H484" s="706"/>
      <c r="I484" s="706"/>
      <c r="J484" s="706"/>
      <c r="K484" s="706"/>
      <c r="L484" s="706"/>
      <c r="M484" s="706"/>
      <c r="N484" s="706"/>
      <c r="O484" s="706"/>
      <c r="P484" s="706"/>
      <c r="Q484" s="706"/>
      <c r="R484" s="706"/>
      <c r="S484" s="706"/>
    </row>
    <row r="485" spans="4:19" ht="15.75" customHeight="1" x14ac:dyDescent="0.25">
      <c r="D485" s="706"/>
      <c r="E485" s="706"/>
      <c r="F485" s="706"/>
      <c r="G485" s="706"/>
      <c r="H485" s="706"/>
      <c r="I485" s="706"/>
      <c r="J485" s="706"/>
      <c r="K485" s="706"/>
      <c r="L485" s="706"/>
      <c r="M485" s="706"/>
      <c r="N485" s="706"/>
      <c r="O485" s="706"/>
      <c r="P485" s="706"/>
      <c r="Q485" s="706"/>
      <c r="R485" s="706"/>
      <c r="S485" s="706"/>
    </row>
    <row r="486" spans="4:19" ht="15.75" customHeight="1" x14ac:dyDescent="0.25">
      <c r="D486" s="706"/>
      <c r="E486" s="706"/>
      <c r="F486" s="706"/>
      <c r="G486" s="706"/>
      <c r="H486" s="706"/>
      <c r="I486" s="706"/>
      <c r="J486" s="706"/>
      <c r="K486" s="706"/>
      <c r="L486" s="706"/>
      <c r="M486" s="706"/>
      <c r="N486" s="706"/>
      <c r="O486" s="706"/>
      <c r="P486" s="706"/>
      <c r="Q486" s="706"/>
      <c r="R486" s="706"/>
      <c r="S486" s="706"/>
    </row>
    <row r="487" spans="4:19" ht="15.75" customHeight="1" x14ac:dyDescent="0.25">
      <c r="D487" s="706"/>
      <c r="E487" s="706"/>
      <c r="F487" s="706"/>
      <c r="G487" s="706"/>
      <c r="H487" s="706"/>
      <c r="I487" s="706"/>
      <c r="J487" s="706"/>
      <c r="K487" s="706"/>
      <c r="L487" s="706"/>
      <c r="M487" s="706"/>
      <c r="N487" s="706"/>
      <c r="O487" s="706"/>
      <c r="P487" s="706"/>
      <c r="Q487" s="706"/>
      <c r="R487" s="706"/>
      <c r="S487" s="706"/>
    </row>
    <row r="488" spans="4:19" ht="15.75" customHeight="1" x14ac:dyDescent="0.25">
      <c r="D488" s="706"/>
      <c r="E488" s="706"/>
      <c r="F488" s="706"/>
      <c r="G488" s="706"/>
      <c r="H488" s="706"/>
      <c r="I488" s="706"/>
      <c r="J488" s="706"/>
      <c r="K488" s="706"/>
      <c r="L488" s="706"/>
      <c r="M488" s="706"/>
      <c r="N488" s="706"/>
      <c r="O488" s="706"/>
      <c r="P488" s="706"/>
      <c r="Q488" s="706"/>
      <c r="R488" s="706"/>
      <c r="S488" s="706"/>
    </row>
    <row r="489" spans="4:19" ht="15.75" customHeight="1" x14ac:dyDescent="0.25">
      <c r="D489" s="706"/>
      <c r="E489" s="706"/>
      <c r="F489" s="706"/>
      <c r="G489" s="706"/>
      <c r="H489" s="706"/>
      <c r="I489" s="706"/>
      <c r="J489" s="706"/>
      <c r="K489" s="706"/>
      <c r="L489" s="706"/>
      <c r="M489" s="706"/>
      <c r="N489" s="706"/>
      <c r="O489" s="706"/>
      <c r="P489" s="706"/>
      <c r="Q489" s="706"/>
      <c r="R489" s="706"/>
      <c r="S489" s="706"/>
    </row>
    <row r="490" spans="4:19" ht="15.75" customHeight="1" x14ac:dyDescent="0.25">
      <c r="D490" s="706"/>
      <c r="E490" s="706"/>
      <c r="F490" s="706"/>
      <c r="G490" s="706"/>
      <c r="H490" s="706"/>
      <c r="I490" s="706"/>
      <c r="J490" s="706"/>
      <c r="K490" s="706"/>
      <c r="L490" s="706"/>
      <c r="M490" s="706"/>
      <c r="N490" s="706"/>
      <c r="O490" s="706"/>
      <c r="P490" s="706"/>
      <c r="Q490" s="706"/>
      <c r="R490" s="706"/>
      <c r="S490" s="706"/>
    </row>
    <row r="491" spans="4:19" ht="15.75" customHeight="1" x14ac:dyDescent="0.25">
      <c r="D491" s="706"/>
      <c r="E491" s="706"/>
      <c r="F491" s="706"/>
      <c r="G491" s="706"/>
      <c r="H491" s="706"/>
      <c r="I491" s="706"/>
      <c r="J491" s="706"/>
      <c r="K491" s="706"/>
      <c r="L491" s="706"/>
      <c r="M491" s="706"/>
      <c r="N491" s="706"/>
      <c r="O491" s="706"/>
      <c r="P491" s="706"/>
      <c r="Q491" s="706"/>
      <c r="R491" s="706"/>
      <c r="S491" s="706"/>
    </row>
    <row r="492" spans="4:19" ht="15.75" customHeight="1" x14ac:dyDescent="0.25">
      <c r="D492" s="706"/>
      <c r="E492" s="706"/>
      <c r="F492" s="706"/>
      <c r="G492" s="706"/>
      <c r="H492" s="706"/>
      <c r="I492" s="706"/>
      <c r="J492" s="706"/>
      <c r="K492" s="706"/>
      <c r="L492" s="706"/>
      <c r="M492" s="706"/>
      <c r="N492" s="706"/>
      <c r="O492" s="706"/>
      <c r="P492" s="706"/>
      <c r="Q492" s="706"/>
      <c r="R492" s="706"/>
      <c r="S492" s="706"/>
    </row>
    <row r="493" spans="4:19" ht="15.75" customHeight="1" x14ac:dyDescent="0.25">
      <c r="D493" s="706"/>
      <c r="E493" s="706"/>
      <c r="F493" s="706"/>
      <c r="G493" s="706"/>
      <c r="H493" s="706"/>
      <c r="I493" s="706"/>
      <c r="J493" s="706"/>
      <c r="K493" s="706"/>
      <c r="L493" s="706"/>
      <c r="M493" s="706"/>
      <c r="N493" s="706"/>
      <c r="O493" s="706"/>
      <c r="P493" s="706"/>
      <c r="Q493" s="706"/>
      <c r="R493" s="706"/>
      <c r="S493" s="706"/>
    </row>
    <row r="494" spans="4:19" ht="15.75" customHeight="1" x14ac:dyDescent="0.25">
      <c r="D494" s="706"/>
      <c r="E494" s="706"/>
      <c r="F494" s="706"/>
      <c r="G494" s="706"/>
      <c r="H494" s="706"/>
      <c r="I494" s="706"/>
      <c r="J494" s="706"/>
      <c r="K494" s="706"/>
      <c r="L494" s="706"/>
      <c r="M494" s="706"/>
      <c r="N494" s="706"/>
      <c r="O494" s="706"/>
      <c r="P494" s="706"/>
      <c r="Q494" s="706"/>
      <c r="R494" s="706"/>
      <c r="S494" s="706"/>
    </row>
    <row r="495" spans="4:19" ht="15.75" customHeight="1" x14ac:dyDescent="0.25">
      <c r="D495" s="706"/>
      <c r="E495" s="706"/>
      <c r="F495" s="706"/>
      <c r="G495" s="706"/>
      <c r="H495" s="706"/>
      <c r="I495" s="706"/>
      <c r="J495" s="706"/>
      <c r="K495" s="706"/>
      <c r="L495" s="706"/>
      <c r="M495" s="706"/>
      <c r="N495" s="706"/>
      <c r="O495" s="706"/>
      <c r="P495" s="706"/>
      <c r="Q495" s="706"/>
      <c r="R495" s="706"/>
      <c r="S495" s="706"/>
    </row>
    <row r="496" spans="4:19" ht="15.75" customHeight="1" x14ac:dyDescent="0.25">
      <c r="D496" s="706"/>
      <c r="E496" s="706"/>
      <c r="F496" s="706"/>
      <c r="G496" s="706"/>
      <c r="H496" s="706"/>
      <c r="I496" s="706"/>
      <c r="J496" s="706"/>
      <c r="K496" s="706"/>
      <c r="L496" s="706"/>
      <c r="M496" s="706"/>
      <c r="N496" s="706"/>
      <c r="O496" s="706"/>
      <c r="P496" s="706"/>
      <c r="Q496" s="706"/>
      <c r="R496" s="706"/>
      <c r="S496" s="706"/>
    </row>
    <row r="497" spans="4:19" ht="15.75" customHeight="1" x14ac:dyDescent="0.25">
      <c r="D497" s="706"/>
      <c r="E497" s="706"/>
      <c r="F497" s="706"/>
      <c r="G497" s="706"/>
      <c r="H497" s="706"/>
      <c r="I497" s="706"/>
      <c r="J497" s="706"/>
      <c r="K497" s="706"/>
      <c r="L497" s="706"/>
      <c r="M497" s="706"/>
      <c r="N497" s="706"/>
      <c r="O497" s="706"/>
      <c r="P497" s="706"/>
      <c r="Q497" s="706"/>
      <c r="R497" s="706"/>
      <c r="S497" s="706"/>
    </row>
    <row r="498" spans="4:19" ht="15.75" customHeight="1" x14ac:dyDescent="0.25">
      <c r="D498" s="706"/>
      <c r="E498" s="706"/>
      <c r="F498" s="706"/>
      <c r="G498" s="706"/>
      <c r="H498" s="706"/>
      <c r="I498" s="706"/>
      <c r="J498" s="706"/>
      <c r="K498" s="706"/>
      <c r="L498" s="706"/>
      <c r="M498" s="706"/>
      <c r="N498" s="706"/>
      <c r="O498" s="706"/>
      <c r="P498" s="706"/>
      <c r="Q498" s="706"/>
      <c r="R498" s="706"/>
      <c r="S498" s="706"/>
    </row>
    <row r="499" spans="4:19" ht="15.75" customHeight="1" x14ac:dyDescent="0.25">
      <c r="D499" s="706"/>
      <c r="E499" s="706"/>
      <c r="F499" s="706"/>
      <c r="G499" s="706"/>
      <c r="H499" s="706"/>
      <c r="I499" s="706"/>
      <c r="J499" s="706"/>
      <c r="K499" s="706"/>
      <c r="L499" s="706"/>
      <c r="M499" s="706"/>
      <c r="N499" s="706"/>
      <c r="O499" s="706"/>
      <c r="P499" s="706"/>
      <c r="Q499" s="706"/>
      <c r="R499" s="706"/>
      <c r="S499" s="706"/>
    </row>
    <row r="500" spans="4:19" ht="15.75" customHeight="1" x14ac:dyDescent="0.25">
      <c r="D500" s="706"/>
      <c r="E500" s="706"/>
      <c r="F500" s="706"/>
      <c r="G500" s="706"/>
      <c r="H500" s="706"/>
      <c r="I500" s="706"/>
      <c r="J500" s="706"/>
      <c r="K500" s="706"/>
      <c r="L500" s="706"/>
      <c r="M500" s="706"/>
      <c r="N500" s="706"/>
      <c r="O500" s="706"/>
      <c r="P500" s="706"/>
      <c r="Q500" s="706"/>
      <c r="R500" s="706"/>
      <c r="S500" s="706"/>
    </row>
    <row r="501" spans="4:19" ht="15.75" customHeight="1" x14ac:dyDescent="0.25">
      <c r="D501" s="706"/>
      <c r="E501" s="706"/>
      <c r="F501" s="706"/>
      <c r="G501" s="706"/>
      <c r="H501" s="706"/>
      <c r="I501" s="706"/>
      <c r="J501" s="706"/>
      <c r="K501" s="706"/>
      <c r="L501" s="706"/>
      <c r="M501" s="706"/>
      <c r="N501" s="706"/>
      <c r="O501" s="706"/>
      <c r="P501" s="706"/>
      <c r="Q501" s="706"/>
      <c r="R501" s="706"/>
      <c r="S501" s="706"/>
    </row>
    <row r="502" spans="4:19" ht="15.75" customHeight="1" x14ac:dyDescent="0.25">
      <c r="D502" s="706"/>
      <c r="E502" s="706"/>
      <c r="F502" s="706"/>
      <c r="G502" s="706"/>
      <c r="H502" s="706"/>
      <c r="I502" s="706"/>
      <c r="J502" s="706"/>
      <c r="K502" s="706"/>
      <c r="L502" s="706"/>
      <c r="M502" s="706"/>
      <c r="N502" s="706"/>
      <c r="O502" s="706"/>
      <c r="P502" s="706"/>
      <c r="Q502" s="706"/>
      <c r="R502" s="706"/>
      <c r="S502" s="706"/>
    </row>
    <row r="503" spans="4:19" ht="15.75" customHeight="1" x14ac:dyDescent="0.25">
      <c r="D503" s="706"/>
      <c r="E503" s="706"/>
      <c r="F503" s="706"/>
      <c r="G503" s="706"/>
      <c r="H503" s="706"/>
      <c r="I503" s="706"/>
      <c r="J503" s="706"/>
      <c r="K503" s="706"/>
      <c r="L503" s="706"/>
      <c r="M503" s="706"/>
      <c r="N503" s="706"/>
      <c r="O503" s="706"/>
      <c r="P503" s="706"/>
      <c r="Q503" s="706"/>
      <c r="R503" s="706"/>
      <c r="S503" s="706"/>
    </row>
    <row r="504" spans="4:19" ht="15.75" customHeight="1" x14ac:dyDescent="0.25">
      <c r="D504" s="706"/>
      <c r="E504" s="706"/>
      <c r="F504" s="706"/>
      <c r="G504" s="706"/>
      <c r="H504" s="706"/>
      <c r="I504" s="706"/>
      <c r="J504" s="706"/>
      <c r="K504" s="706"/>
      <c r="L504" s="706"/>
      <c r="M504" s="706"/>
      <c r="N504" s="706"/>
      <c r="O504" s="706"/>
      <c r="P504" s="706"/>
      <c r="Q504" s="706"/>
      <c r="R504" s="706"/>
      <c r="S504" s="706"/>
    </row>
    <row r="505" spans="4:19" ht="15.75" customHeight="1" x14ac:dyDescent="0.25">
      <c r="D505" s="706"/>
      <c r="E505" s="706"/>
      <c r="F505" s="706"/>
      <c r="G505" s="706"/>
      <c r="H505" s="706"/>
      <c r="I505" s="706"/>
      <c r="J505" s="706"/>
      <c r="K505" s="706"/>
      <c r="L505" s="706"/>
      <c r="M505" s="706"/>
      <c r="N505" s="706"/>
      <c r="O505" s="706"/>
      <c r="P505" s="706"/>
      <c r="Q505" s="706"/>
      <c r="R505" s="706"/>
      <c r="S505" s="706"/>
    </row>
    <row r="506" spans="4:19" ht="15.75" customHeight="1" x14ac:dyDescent="0.25">
      <c r="D506" s="706"/>
      <c r="E506" s="706"/>
      <c r="F506" s="706"/>
      <c r="G506" s="706"/>
      <c r="H506" s="706"/>
      <c r="I506" s="706"/>
      <c r="J506" s="706"/>
      <c r="K506" s="706"/>
      <c r="L506" s="706"/>
      <c r="M506" s="706"/>
      <c r="N506" s="706"/>
      <c r="O506" s="706"/>
      <c r="P506" s="706"/>
      <c r="Q506" s="706"/>
      <c r="R506" s="706"/>
      <c r="S506" s="706"/>
    </row>
    <row r="507" spans="4:19" ht="15.75" customHeight="1" x14ac:dyDescent="0.25">
      <c r="D507" s="706"/>
      <c r="E507" s="706"/>
      <c r="F507" s="706"/>
      <c r="G507" s="706"/>
      <c r="H507" s="706"/>
      <c r="I507" s="706"/>
      <c r="J507" s="706"/>
      <c r="K507" s="706"/>
      <c r="L507" s="706"/>
      <c r="M507" s="706"/>
      <c r="N507" s="706"/>
      <c r="O507" s="706"/>
      <c r="P507" s="706"/>
      <c r="Q507" s="706"/>
      <c r="R507" s="706"/>
      <c r="S507" s="706"/>
    </row>
    <row r="508" spans="4:19" ht="15.75" customHeight="1" x14ac:dyDescent="0.25">
      <c r="D508" s="706"/>
      <c r="E508" s="706"/>
      <c r="F508" s="706"/>
      <c r="G508" s="706"/>
      <c r="H508" s="706"/>
      <c r="I508" s="706"/>
      <c r="J508" s="706"/>
      <c r="K508" s="706"/>
      <c r="L508" s="706"/>
      <c r="M508" s="706"/>
      <c r="N508" s="706"/>
      <c r="O508" s="706"/>
      <c r="P508" s="706"/>
      <c r="Q508" s="706"/>
      <c r="R508" s="706"/>
      <c r="S508" s="706"/>
    </row>
    <row r="509" spans="4:19" ht="15.75" customHeight="1" x14ac:dyDescent="0.25">
      <c r="D509" s="706"/>
      <c r="E509" s="706"/>
      <c r="F509" s="706"/>
      <c r="G509" s="706"/>
      <c r="H509" s="706"/>
      <c r="I509" s="706"/>
      <c r="J509" s="706"/>
      <c r="K509" s="706"/>
      <c r="L509" s="706"/>
      <c r="M509" s="706"/>
      <c r="N509" s="706"/>
      <c r="O509" s="706"/>
      <c r="P509" s="706"/>
      <c r="Q509" s="706"/>
      <c r="R509" s="706"/>
      <c r="S509" s="706"/>
    </row>
    <row r="510" spans="4:19" ht="15.75" customHeight="1" x14ac:dyDescent="0.25">
      <c r="D510" s="706"/>
      <c r="E510" s="706"/>
      <c r="F510" s="706"/>
      <c r="G510" s="706"/>
      <c r="H510" s="706"/>
      <c r="I510" s="706"/>
      <c r="J510" s="706"/>
      <c r="K510" s="706"/>
      <c r="L510" s="706"/>
      <c r="M510" s="706"/>
      <c r="N510" s="706"/>
      <c r="O510" s="706"/>
      <c r="P510" s="706"/>
      <c r="Q510" s="706"/>
      <c r="R510" s="706"/>
      <c r="S510" s="706"/>
    </row>
    <row r="511" spans="4:19" ht="15.75" customHeight="1" x14ac:dyDescent="0.25">
      <c r="D511" s="706"/>
      <c r="E511" s="706"/>
      <c r="F511" s="706"/>
      <c r="G511" s="706"/>
      <c r="H511" s="706"/>
      <c r="I511" s="706"/>
      <c r="J511" s="706"/>
      <c r="K511" s="706"/>
      <c r="L511" s="706"/>
      <c r="M511" s="706"/>
      <c r="N511" s="706"/>
      <c r="O511" s="706"/>
      <c r="P511" s="706"/>
      <c r="Q511" s="706"/>
      <c r="R511" s="706"/>
      <c r="S511" s="706"/>
    </row>
    <row r="512" spans="4:19" ht="15.75" customHeight="1" x14ac:dyDescent="0.25">
      <c r="D512" s="706"/>
      <c r="E512" s="706"/>
      <c r="F512" s="706"/>
      <c r="G512" s="706"/>
      <c r="H512" s="706"/>
      <c r="I512" s="706"/>
      <c r="J512" s="706"/>
      <c r="K512" s="706"/>
      <c r="L512" s="706"/>
      <c r="M512" s="706"/>
      <c r="N512" s="706"/>
      <c r="O512" s="706"/>
      <c r="P512" s="706"/>
      <c r="Q512" s="706"/>
      <c r="R512" s="706"/>
      <c r="S512" s="706"/>
    </row>
    <row r="513" spans="4:19" ht="15.75" customHeight="1" x14ac:dyDescent="0.25">
      <c r="D513" s="706"/>
      <c r="E513" s="706"/>
      <c r="F513" s="706"/>
      <c r="G513" s="706"/>
      <c r="H513" s="706"/>
      <c r="I513" s="706"/>
      <c r="J513" s="706"/>
      <c r="K513" s="706"/>
      <c r="L513" s="706"/>
      <c r="M513" s="706"/>
      <c r="N513" s="706"/>
      <c r="O513" s="706"/>
      <c r="P513" s="706"/>
      <c r="Q513" s="706"/>
      <c r="R513" s="706"/>
      <c r="S513" s="706"/>
    </row>
    <row r="514" spans="4:19" ht="15.75" customHeight="1" x14ac:dyDescent="0.25">
      <c r="D514" s="706"/>
      <c r="E514" s="706"/>
      <c r="F514" s="706"/>
      <c r="G514" s="706"/>
      <c r="H514" s="706"/>
      <c r="I514" s="706"/>
      <c r="J514" s="706"/>
      <c r="K514" s="706"/>
      <c r="L514" s="706"/>
      <c r="M514" s="706"/>
      <c r="N514" s="706"/>
      <c r="O514" s="706"/>
      <c r="P514" s="706"/>
      <c r="Q514" s="706"/>
      <c r="R514" s="706"/>
      <c r="S514" s="706"/>
    </row>
    <row r="515" spans="4:19" ht="15.75" customHeight="1" x14ac:dyDescent="0.25">
      <c r="D515" s="706"/>
      <c r="E515" s="706"/>
      <c r="F515" s="706"/>
      <c r="G515" s="706"/>
      <c r="H515" s="706"/>
      <c r="I515" s="706"/>
      <c r="J515" s="706"/>
      <c r="K515" s="706"/>
      <c r="L515" s="706"/>
      <c r="M515" s="706"/>
      <c r="N515" s="706"/>
      <c r="O515" s="706"/>
      <c r="P515" s="706"/>
      <c r="Q515" s="706"/>
      <c r="R515" s="706"/>
      <c r="S515" s="706"/>
    </row>
    <row r="516" spans="4:19" ht="15.75" customHeight="1" x14ac:dyDescent="0.25">
      <c r="D516" s="706"/>
      <c r="E516" s="706"/>
      <c r="F516" s="706"/>
      <c r="G516" s="706"/>
      <c r="H516" s="706"/>
      <c r="I516" s="706"/>
      <c r="J516" s="706"/>
      <c r="K516" s="706"/>
      <c r="L516" s="706"/>
      <c r="M516" s="706"/>
      <c r="N516" s="706"/>
      <c r="O516" s="706"/>
      <c r="P516" s="706"/>
      <c r="Q516" s="706"/>
      <c r="R516" s="706"/>
      <c r="S516" s="706"/>
    </row>
    <row r="517" spans="4:19" ht="15.75" customHeight="1" x14ac:dyDescent="0.25">
      <c r="D517" s="706"/>
      <c r="E517" s="706"/>
      <c r="F517" s="706"/>
      <c r="G517" s="706"/>
      <c r="H517" s="706"/>
      <c r="I517" s="706"/>
      <c r="J517" s="706"/>
      <c r="K517" s="706"/>
      <c r="L517" s="706"/>
      <c r="M517" s="706"/>
      <c r="N517" s="706"/>
      <c r="O517" s="706"/>
      <c r="P517" s="706"/>
      <c r="Q517" s="706"/>
      <c r="R517" s="706"/>
      <c r="S517" s="706"/>
    </row>
    <row r="518" spans="4:19" ht="15.75" customHeight="1" x14ac:dyDescent="0.25">
      <c r="D518" s="706"/>
      <c r="E518" s="706"/>
      <c r="F518" s="706"/>
      <c r="G518" s="706"/>
      <c r="H518" s="706"/>
      <c r="I518" s="706"/>
      <c r="J518" s="706"/>
      <c r="K518" s="706"/>
      <c r="L518" s="706"/>
      <c r="M518" s="706"/>
      <c r="N518" s="706"/>
      <c r="O518" s="706"/>
      <c r="P518" s="706"/>
      <c r="Q518" s="706"/>
      <c r="R518" s="706"/>
      <c r="S518" s="706"/>
    </row>
    <row r="519" spans="4:19" ht="15.75" customHeight="1" x14ac:dyDescent="0.25">
      <c r="D519" s="706"/>
      <c r="E519" s="706"/>
      <c r="F519" s="706"/>
      <c r="G519" s="706"/>
      <c r="H519" s="706"/>
      <c r="I519" s="706"/>
      <c r="J519" s="706"/>
      <c r="K519" s="706"/>
      <c r="L519" s="706"/>
      <c r="M519" s="706"/>
      <c r="N519" s="706"/>
      <c r="O519" s="706"/>
      <c r="P519" s="706"/>
      <c r="Q519" s="706"/>
      <c r="R519" s="706"/>
      <c r="S519" s="706"/>
    </row>
    <row r="520" spans="4:19" ht="15.75" customHeight="1" x14ac:dyDescent="0.25">
      <c r="D520" s="706"/>
      <c r="E520" s="706"/>
      <c r="F520" s="706"/>
      <c r="G520" s="706"/>
      <c r="H520" s="706"/>
      <c r="I520" s="706"/>
      <c r="J520" s="706"/>
      <c r="K520" s="706"/>
      <c r="L520" s="706"/>
      <c r="M520" s="706"/>
      <c r="N520" s="706"/>
      <c r="O520" s="706"/>
      <c r="P520" s="706"/>
      <c r="Q520" s="706"/>
      <c r="R520" s="706"/>
      <c r="S520" s="706"/>
    </row>
    <row r="521" spans="4:19" ht="15.75" customHeight="1" x14ac:dyDescent="0.25">
      <c r="D521" s="706"/>
      <c r="E521" s="706"/>
      <c r="F521" s="706"/>
      <c r="G521" s="706"/>
      <c r="H521" s="706"/>
      <c r="I521" s="706"/>
      <c r="J521" s="706"/>
      <c r="K521" s="706"/>
      <c r="L521" s="706"/>
      <c r="M521" s="706"/>
      <c r="N521" s="706"/>
      <c r="O521" s="706"/>
      <c r="P521" s="706"/>
      <c r="Q521" s="706"/>
      <c r="R521" s="706"/>
      <c r="S521" s="706"/>
    </row>
    <row r="522" spans="4:19" ht="15.75" customHeight="1" x14ac:dyDescent="0.25">
      <c r="D522" s="706"/>
      <c r="E522" s="706"/>
      <c r="F522" s="706"/>
      <c r="G522" s="706"/>
      <c r="H522" s="706"/>
      <c r="I522" s="706"/>
      <c r="J522" s="706"/>
      <c r="K522" s="706"/>
      <c r="L522" s="706"/>
      <c r="M522" s="706"/>
      <c r="N522" s="706"/>
      <c r="O522" s="706"/>
      <c r="P522" s="706"/>
      <c r="Q522" s="706"/>
      <c r="R522" s="706"/>
      <c r="S522" s="706"/>
    </row>
    <row r="523" spans="4:19" ht="15.75" customHeight="1" x14ac:dyDescent="0.25">
      <c r="D523" s="706"/>
      <c r="E523" s="706"/>
      <c r="F523" s="706"/>
      <c r="G523" s="706"/>
      <c r="H523" s="706"/>
      <c r="I523" s="706"/>
      <c r="J523" s="706"/>
      <c r="K523" s="706"/>
      <c r="L523" s="706"/>
      <c r="M523" s="706"/>
      <c r="N523" s="706"/>
      <c r="O523" s="706"/>
      <c r="P523" s="706"/>
      <c r="Q523" s="706"/>
      <c r="R523" s="706"/>
      <c r="S523" s="706"/>
    </row>
    <row r="524" spans="4:19" ht="15.75" customHeight="1" x14ac:dyDescent="0.25">
      <c r="D524" s="706"/>
      <c r="E524" s="706"/>
      <c r="F524" s="706"/>
      <c r="G524" s="706"/>
      <c r="H524" s="706"/>
      <c r="I524" s="706"/>
      <c r="J524" s="706"/>
      <c r="K524" s="706"/>
      <c r="L524" s="706"/>
      <c r="M524" s="706"/>
      <c r="N524" s="706"/>
      <c r="O524" s="706"/>
      <c r="P524" s="706"/>
      <c r="Q524" s="706"/>
      <c r="R524" s="706"/>
      <c r="S524" s="706"/>
    </row>
    <row r="525" spans="4:19" ht="15.75" customHeight="1" x14ac:dyDescent="0.25">
      <c r="D525" s="706"/>
      <c r="E525" s="706"/>
      <c r="F525" s="706"/>
      <c r="G525" s="706"/>
      <c r="H525" s="706"/>
      <c r="I525" s="706"/>
      <c r="J525" s="706"/>
      <c r="K525" s="706"/>
      <c r="L525" s="706"/>
      <c r="M525" s="706"/>
      <c r="N525" s="706"/>
      <c r="O525" s="706"/>
      <c r="P525" s="706"/>
      <c r="Q525" s="706"/>
      <c r="R525" s="706"/>
      <c r="S525" s="706"/>
    </row>
    <row r="526" spans="4:19" ht="15.75" customHeight="1" x14ac:dyDescent="0.25">
      <c r="D526" s="706"/>
      <c r="E526" s="706"/>
      <c r="F526" s="706"/>
      <c r="G526" s="706"/>
      <c r="H526" s="706"/>
      <c r="I526" s="706"/>
      <c r="J526" s="706"/>
      <c r="K526" s="706"/>
      <c r="L526" s="706"/>
      <c r="M526" s="706"/>
      <c r="N526" s="706"/>
      <c r="O526" s="706"/>
      <c r="P526" s="706"/>
      <c r="Q526" s="706"/>
      <c r="R526" s="706"/>
      <c r="S526" s="706"/>
    </row>
    <row r="527" spans="4:19" ht="15.75" customHeight="1" x14ac:dyDescent="0.25">
      <c r="D527" s="706"/>
      <c r="E527" s="706"/>
      <c r="F527" s="706"/>
      <c r="G527" s="706"/>
      <c r="H527" s="706"/>
      <c r="I527" s="706"/>
      <c r="J527" s="706"/>
      <c r="K527" s="706"/>
      <c r="L527" s="706"/>
      <c r="M527" s="706"/>
      <c r="N527" s="706"/>
      <c r="O527" s="706"/>
      <c r="P527" s="706"/>
      <c r="Q527" s="706"/>
      <c r="R527" s="706"/>
      <c r="S527" s="706"/>
    </row>
    <row r="528" spans="4:19" ht="15.75" customHeight="1" x14ac:dyDescent="0.25">
      <c r="D528" s="706"/>
      <c r="E528" s="706"/>
      <c r="F528" s="706"/>
      <c r="G528" s="706"/>
      <c r="H528" s="706"/>
      <c r="I528" s="706"/>
      <c r="J528" s="706"/>
      <c r="K528" s="706"/>
      <c r="L528" s="706"/>
      <c r="M528" s="706"/>
      <c r="N528" s="706"/>
      <c r="O528" s="706"/>
      <c r="P528" s="706"/>
      <c r="Q528" s="706"/>
      <c r="R528" s="706"/>
      <c r="S528" s="706"/>
    </row>
    <row r="529" spans="4:19" ht="15.75" customHeight="1" x14ac:dyDescent="0.25">
      <c r="D529" s="706"/>
      <c r="E529" s="706"/>
      <c r="F529" s="706"/>
      <c r="G529" s="706"/>
      <c r="H529" s="706"/>
      <c r="I529" s="706"/>
      <c r="J529" s="706"/>
      <c r="K529" s="706"/>
      <c r="L529" s="706"/>
      <c r="M529" s="706"/>
      <c r="N529" s="706"/>
      <c r="O529" s="706"/>
      <c r="P529" s="706"/>
      <c r="Q529" s="706"/>
      <c r="R529" s="706"/>
      <c r="S529" s="706"/>
    </row>
    <row r="530" spans="4:19" ht="15.75" customHeight="1" x14ac:dyDescent="0.25">
      <c r="D530" s="706"/>
      <c r="E530" s="706"/>
      <c r="F530" s="706"/>
      <c r="G530" s="706"/>
      <c r="H530" s="706"/>
      <c r="I530" s="706"/>
      <c r="J530" s="706"/>
      <c r="K530" s="706"/>
      <c r="L530" s="706"/>
      <c r="M530" s="706"/>
      <c r="N530" s="706"/>
      <c r="O530" s="706"/>
      <c r="P530" s="706"/>
      <c r="Q530" s="706"/>
      <c r="R530" s="706"/>
      <c r="S530" s="706"/>
    </row>
    <row r="531" spans="4:19" ht="15.75" customHeight="1" x14ac:dyDescent="0.25">
      <c r="D531" s="706"/>
      <c r="E531" s="706"/>
      <c r="F531" s="706"/>
      <c r="G531" s="706"/>
      <c r="H531" s="706"/>
      <c r="I531" s="706"/>
      <c r="J531" s="706"/>
      <c r="K531" s="706"/>
      <c r="L531" s="706"/>
      <c r="M531" s="706"/>
      <c r="N531" s="706"/>
      <c r="O531" s="706"/>
      <c r="P531" s="706"/>
      <c r="Q531" s="706"/>
      <c r="R531" s="706"/>
      <c r="S531" s="706"/>
    </row>
    <row r="532" spans="4:19" ht="15.75" customHeight="1" x14ac:dyDescent="0.25">
      <c r="D532" s="706"/>
      <c r="E532" s="706"/>
      <c r="F532" s="706"/>
      <c r="G532" s="706"/>
      <c r="H532" s="706"/>
      <c r="I532" s="706"/>
      <c r="J532" s="706"/>
      <c r="K532" s="706"/>
      <c r="L532" s="706"/>
      <c r="M532" s="706"/>
      <c r="N532" s="706"/>
      <c r="O532" s="706"/>
      <c r="P532" s="706"/>
      <c r="Q532" s="706"/>
      <c r="R532" s="706"/>
      <c r="S532" s="706"/>
    </row>
    <row r="533" spans="4:19" ht="15.75" customHeight="1" x14ac:dyDescent="0.25">
      <c r="D533" s="706"/>
      <c r="E533" s="706"/>
      <c r="F533" s="706"/>
      <c r="G533" s="706"/>
      <c r="H533" s="706"/>
      <c r="I533" s="706"/>
      <c r="J533" s="706"/>
      <c r="K533" s="706"/>
      <c r="L533" s="706"/>
      <c r="M533" s="706"/>
      <c r="N533" s="706"/>
      <c r="O533" s="706"/>
      <c r="P533" s="706"/>
      <c r="Q533" s="706"/>
      <c r="R533" s="706"/>
      <c r="S533" s="706"/>
    </row>
    <row r="534" spans="4:19" ht="15.75" customHeight="1" x14ac:dyDescent="0.25">
      <c r="D534" s="706"/>
      <c r="E534" s="706"/>
      <c r="F534" s="706"/>
      <c r="G534" s="706"/>
      <c r="H534" s="706"/>
      <c r="I534" s="706"/>
      <c r="J534" s="706"/>
      <c r="K534" s="706"/>
      <c r="L534" s="706"/>
      <c r="M534" s="706"/>
      <c r="N534" s="706"/>
      <c r="O534" s="706"/>
      <c r="P534" s="706"/>
      <c r="Q534" s="706"/>
      <c r="R534" s="706"/>
      <c r="S534" s="706"/>
    </row>
    <row r="535" spans="4:19" ht="15.75" customHeight="1" x14ac:dyDescent="0.25">
      <c r="D535" s="706"/>
      <c r="E535" s="706"/>
      <c r="F535" s="706"/>
      <c r="G535" s="706"/>
      <c r="H535" s="706"/>
      <c r="I535" s="706"/>
      <c r="J535" s="706"/>
      <c r="K535" s="706"/>
      <c r="L535" s="706"/>
      <c r="M535" s="706"/>
      <c r="N535" s="706"/>
      <c r="O535" s="706"/>
      <c r="P535" s="706"/>
      <c r="Q535" s="706"/>
      <c r="R535" s="706"/>
      <c r="S535" s="706"/>
    </row>
    <row r="536" spans="4:19" ht="15.75" customHeight="1" x14ac:dyDescent="0.25">
      <c r="D536" s="706"/>
      <c r="E536" s="706"/>
      <c r="F536" s="706"/>
      <c r="G536" s="706"/>
      <c r="H536" s="706"/>
      <c r="I536" s="706"/>
      <c r="J536" s="706"/>
      <c r="K536" s="706"/>
      <c r="L536" s="706"/>
      <c r="M536" s="706"/>
      <c r="N536" s="706"/>
      <c r="O536" s="706"/>
      <c r="P536" s="706"/>
      <c r="Q536" s="706"/>
      <c r="R536" s="706"/>
      <c r="S536" s="706"/>
    </row>
    <row r="537" spans="4:19" ht="15.75" customHeight="1" x14ac:dyDescent="0.25">
      <c r="D537" s="706"/>
      <c r="E537" s="706"/>
      <c r="F537" s="706"/>
      <c r="G537" s="706"/>
      <c r="H537" s="706"/>
      <c r="I537" s="706"/>
      <c r="J537" s="706"/>
      <c r="K537" s="706"/>
      <c r="L537" s="706"/>
      <c r="M537" s="706"/>
      <c r="N537" s="706"/>
      <c r="O537" s="706"/>
      <c r="P537" s="706"/>
      <c r="Q537" s="706"/>
      <c r="R537" s="706"/>
      <c r="S537" s="706"/>
    </row>
    <row r="538" spans="4:19" ht="15.75" customHeight="1" x14ac:dyDescent="0.25">
      <c r="D538" s="706"/>
      <c r="E538" s="706"/>
      <c r="F538" s="706"/>
      <c r="G538" s="706"/>
      <c r="H538" s="706"/>
      <c r="I538" s="706"/>
      <c r="J538" s="706"/>
      <c r="K538" s="706"/>
      <c r="L538" s="706"/>
      <c r="M538" s="706"/>
      <c r="N538" s="706"/>
      <c r="O538" s="706"/>
      <c r="P538" s="706"/>
      <c r="Q538" s="706"/>
      <c r="R538" s="706"/>
      <c r="S538" s="706"/>
    </row>
    <row r="539" spans="4:19" ht="15.75" customHeight="1" x14ac:dyDescent="0.25">
      <c r="D539" s="706"/>
      <c r="E539" s="706"/>
      <c r="F539" s="706"/>
      <c r="G539" s="706"/>
      <c r="H539" s="706"/>
      <c r="I539" s="706"/>
      <c r="J539" s="706"/>
      <c r="K539" s="706"/>
      <c r="L539" s="706"/>
      <c r="M539" s="706"/>
      <c r="N539" s="706"/>
      <c r="O539" s="706"/>
      <c r="P539" s="706"/>
      <c r="Q539" s="706"/>
      <c r="R539" s="706"/>
      <c r="S539" s="706"/>
    </row>
    <row r="540" spans="4:19" ht="15.75" customHeight="1" x14ac:dyDescent="0.25">
      <c r="D540" s="706"/>
      <c r="E540" s="706"/>
      <c r="F540" s="706"/>
      <c r="G540" s="706"/>
      <c r="H540" s="706"/>
      <c r="I540" s="706"/>
      <c r="J540" s="706"/>
      <c r="K540" s="706"/>
      <c r="L540" s="706"/>
      <c r="M540" s="706"/>
      <c r="N540" s="706"/>
      <c r="O540" s="706"/>
      <c r="P540" s="706"/>
      <c r="Q540" s="706"/>
      <c r="R540" s="706"/>
      <c r="S540" s="706"/>
    </row>
    <row r="541" spans="4:19" ht="15.75" customHeight="1" x14ac:dyDescent="0.25">
      <c r="D541" s="706"/>
      <c r="E541" s="706"/>
      <c r="F541" s="706"/>
      <c r="G541" s="706"/>
      <c r="H541" s="706"/>
      <c r="I541" s="706"/>
      <c r="J541" s="706"/>
      <c r="K541" s="706"/>
      <c r="L541" s="706"/>
      <c r="M541" s="706"/>
      <c r="N541" s="706"/>
      <c r="O541" s="706"/>
      <c r="P541" s="706"/>
      <c r="Q541" s="706"/>
      <c r="R541" s="706"/>
      <c r="S541" s="706"/>
    </row>
    <row r="542" spans="4:19" ht="15.75" customHeight="1" x14ac:dyDescent="0.25">
      <c r="D542" s="706"/>
      <c r="E542" s="706"/>
      <c r="F542" s="706"/>
      <c r="G542" s="706"/>
      <c r="H542" s="706"/>
      <c r="I542" s="706"/>
      <c r="J542" s="706"/>
      <c r="K542" s="706"/>
      <c r="L542" s="706"/>
      <c r="M542" s="706"/>
      <c r="N542" s="706"/>
      <c r="O542" s="706"/>
      <c r="P542" s="706"/>
      <c r="Q542" s="706"/>
      <c r="R542" s="706"/>
      <c r="S542" s="706"/>
    </row>
    <row r="543" spans="4:19" ht="15.75" customHeight="1" x14ac:dyDescent="0.25">
      <c r="D543" s="706"/>
      <c r="E543" s="706"/>
      <c r="F543" s="706"/>
      <c r="G543" s="706"/>
      <c r="H543" s="706"/>
      <c r="I543" s="706"/>
      <c r="J543" s="706"/>
      <c r="K543" s="706"/>
      <c r="L543" s="706"/>
      <c r="M543" s="706"/>
      <c r="N543" s="706"/>
      <c r="O543" s="706"/>
      <c r="P543" s="706"/>
      <c r="Q543" s="706"/>
      <c r="R543" s="706"/>
      <c r="S543" s="706"/>
    </row>
    <row r="544" spans="4:19" ht="15.75" customHeight="1" x14ac:dyDescent="0.25">
      <c r="D544" s="706"/>
      <c r="E544" s="706"/>
      <c r="F544" s="706"/>
      <c r="G544" s="706"/>
      <c r="H544" s="706"/>
      <c r="I544" s="706"/>
      <c r="J544" s="706"/>
      <c r="K544" s="706"/>
      <c r="L544" s="706"/>
      <c r="M544" s="706"/>
      <c r="N544" s="706"/>
      <c r="O544" s="706"/>
      <c r="P544" s="706"/>
      <c r="Q544" s="706"/>
      <c r="R544" s="706"/>
      <c r="S544" s="706"/>
    </row>
    <row r="545" spans="4:19" ht="15.75" customHeight="1" x14ac:dyDescent="0.25">
      <c r="D545" s="706"/>
      <c r="E545" s="706"/>
      <c r="F545" s="706"/>
      <c r="G545" s="706"/>
      <c r="H545" s="706"/>
      <c r="I545" s="706"/>
      <c r="J545" s="706"/>
      <c r="K545" s="706"/>
      <c r="L545" s="706"/>
      <c r="M545" s="706"/>
      <c r="N545" s="706"/>
      <c r="O545" s="706"/>
      <c r="P545" s="706"/>
      <c r="Q545" s="706"/>
      <c r="R545" s="706"/>
      <c r="S545" s="706"/>
    </row>
    <row r="546" spans="4:19" ht="15.75" customHeight="1" x14ac:dyDescent="0.25">
      <c r="D546" s="706"/>
      <c r="E546" s="706"/>
      <c r="F546" s="706"/>
      <c r="G546" s="706"/>
      <c r="H546" s="706"/>
      <c r="I546" s="706"/>
      <c r="J546" s="706"/>
      <c r="K546" s="706"/>
      <c r="L546" s="706"/>
      <c r="M546" s="706"/>
      <c r="N546" s="706"/>
      <c r="O546" s="706"/>
      <c r="P546" s="706"/>
      <c r="Q546" s="706"/>
      <c r="R546" s="706"/>
      <c r="S546" s="706"/>
    </row>
    <row r="547" spans="4:19" ht="15.75" customHeight="1" x14ac:dyDescent="0.25">
      <c r="D547" s="706"/>
      <c r="E547" s="706"/>
      <c r="F547" s="706"/>
      <c r="G547" s="706"/>
      <c r="H547" s="706"/>
      <c r="I547" s="706"/>
      <c r="J547" s="706"/>
      <c r="K547" s="706"/>
      <c r="L547" s="706"/>
      <c r="M547" s="706"/>
      <c r="N547" s="706"/>
      <c r="O547" s="706"/>
      <c r="P547" s="706"/>
      <c r="Q547" s="706"/>
      <c r="R547" s="706"/>
      <c r="S547" s="706"/>
    </row>
    <row r="548" spans="4:19" ht="15.75" customHeight="1" x14ac:dyDescent="0.25">
      <c r="D548" s="706"/>
      <c r="E548" s="706"/>
      <c r="F548" s="706"/>
      <c r="G548" s="706"/>
      <c r="H548" s="706"/>
      <c r="I548" s="706"/>
      <c r="J548" s="706"/>
      <c r="K548" s="706"/>
      <c r="L548" s="706"/>
      <c r="M548" s="706"/>
      <c r="N548" s="706"/>
      <c r="O548" s="706"/>
      <c r="P548" s="706"/>
      <c r="Q548" s="706"/>
      <c r="R548" s="706"/>
      <c r="S548" s="706"/>
    </row>
    <row r="549" spans="4:19" ht="15.75" customHeight="1" x14ac:dyDescent="0.25">
      <c r="D549" s="706"/>
      <c r="E549" s="706"/>
      <c r="F549" s="706"/>
      <c r="G549" s="706"/>
      <c r="H549" s="706"/>
      <c r="I549" s="706"/>
      <c r="J549" s="706"/>
      <c r="K549" s="706"/>
      <c r="L549" s="706"/>
      <c r="M549" s="706"/>
      <c r="N549" s="706"/>
      <c r="O549" s="706"/>
      <c r="P549" s="706"/>
      <c r="Q549" s="706"/>
      <c r="R549" s="706"/>
      <c r="S549" s="706"/>
    </row>
    <row r="550" spans="4:19" ht="15.75" customHeight="1" x14ac:dyDescent="0.25">
      <c r="D550" s="706"/>
      <c r="E550" s="706"/>
      <c r="F550" s="706"/>
      <c r="G550" s="706"/>
      <c r="H550" s="706"/>
      <c r="I550" s="706"/>
      <c r="J550" s="706"/>
      <c r="K550" s="706"/>
      <c r="L550" s="706"/>
      <c r="M550" s="706"/>
      <c r="N550" s="706"/>
      <c r="O550" s="706"/>
      <c r="P550" s="706"/>
      <c r="Q550" s="706"/>
      <c r="R550" s="706"/>
      <c r="S550" s="706"/>
    </row>
    <row r="551" spans="4:19" ht="15.75" customHeight="1" x14ac:dyDescent="0.25">
      <c r="D551" s="706"/>
      <c r="E551" s="706"/>
      <c r="F551" s="706"/>
      <c r="G551" s="706"/>
      <c r="H551" s="706"/>
      <c r="I551" s="706"/>
      <c r="J551" s="706"/>
      <c r="K551" s="706"/>
      <c r="L551" s="706"/>
      <c r="M551" s="706"/>
      <c r="N551" s="706"/>
      <c r="O551" s="706"/>
      <c r="P551" s="706"/>
      <c r="Q551" s="706"/>
      <c r="R551" s="706"/>
      <c r="S551" s="706"/>
    </row>
    <row r="552" spans="4:19" ht="15.75" customHeight="1" x14ac:dyDescent="0.25">
      <c r="D552" s="706"/>
      <c r="E552" s="706"/>
      <c r="F552" s="706"/>
      <c r="G552" s="706"/>
      <c r="H552" s="706"/>
      <c r="I552" s="706"/>
      <c r="J552" s="706"/>
      <c r="K552" s="706"/>
      <c r="L552" s="706"/>
      <c r="M552" s="706"/>
      <c r="N552" s="706"/>
      <c r="O552" s="706"/>
      <c r="P552" s="706"/>
      <c r="Q552" s="706"/>
      <c r="R552" s="706"/>
      <c r="S552" s="706"/>
    </row>
    <row r="553" spans="4:19" ht="15.75" customHeight="1" x14ac:dyDescent="0.25">
      <c r="D553" s="706"/>
      <c r="E553" s="706"/>
      <c r="F553" s="706"/>
      <c r="G553" s="706"/>
      <c r="H553" s="706"/>
      <c r="I553" s="706"/>
      <c r="J553" s="706"/>
      <c r="K553" s="706"/>
      <c r="L553" s="706"/>
      <c r="M553" s="706"/>
      <c r="N553" s="706"/>
      <c r="O553" s="706"/>
      <c r="P553" s="706"/>
      <c r="Q553" s="706"/>
      <c r="R553" s="706"/>
      <c r="S553" s="706"/>
    </row>
    <row r="554" spans="4:19" ht="15.75" customHeight="1" x14ac:dyDescent="0.25">
      <c r="D554" s="706"/>
      <c r="E554" s="706"/>
      <c r="F554" s="706"/>
      <c r="G554" s="706"/>
      <c r="H554" s="706"/>
      <c r="I554" s="706"/>
      <c r="J554" s="706"/>
      <c r="K554" s="706"/>
      <c r="L554" s="706"/>
      <c r="M554" s="706"/>
      <c r="N554" s="706"/>
      <c r="O554" s="706"/>
      <c r="P554" s="706"/>
      <c r="Q554" s="706"/>
      <c r="R554" s="706"/>
      <c r="S554" s="706"/>
    </row>
    <row r="555" spans="4:19" ht="15.75" customHeight="1" x14ac:dyDescent="0.25">
      <c r="D555" s="706"/>
      <c r="E555" s="706"/>
      <c r="F555" s="706"/>
      <c r="G555" s="706"/>
      <c r="H555" s="706"/>
      <c r="I555" s="706"/>
      <c r="J555" s="706"/>
      <c r="K555" s="706"/>
      <c r="L555" s="706"/>
      <c r="M555" s="706"/>
      <c r="N555" s="706"/>
      <c r="O555" s="706"/>
      <c r="P555" s="706"/>
      <c r="Q555" s="706"/>
      <c r="R555" s="706"/>
      <c r="S555" s="706"/>
    </row>
    <row r="556" spans="4:19" ht="15.75" customHeight="1" x14ac:dyDescent="0.25">
      <c r="D556" s="706"/>
      <c r="E556" s="706"/>
      <c r="F556" s="706"/>
      <c r="G556" s="706"/>
      <c r="H556" s="706"/>
      <c r="I556" s="706"/>
      <c r="J556" s="706"/>
      <c r="K556" s="706"/>
      <c r="L556" s="706"/>
      <c r="M556" s="706"/>
      <c r="N556" s="706"/>
      <c r="O556" s="706"/>
      <c r="P556" s="706"/>
      <c r="Q556" s="706"/>
      <c r="R556" s="706"/>
      <c r="S556" s="706"/>
    </row>
    <row r="557" spans="4:19" ht="15.75" customHeight="1" x14ac:dyDescent="0.25">
      <c r="D557" s="706"/>
      <c r="E557" s="706"/>
      <c r="F557" s="706"/>
      <c r="G557" s="706"/>
      <c r="H557" s="706"/>
      <c r="I557" s="706"/>
      <c r="J557" s="706"/>
      <c r="K557" s="706"/>
      <c r="L557" s="706"/>
      <c r="M557" s="706"/>
      <c r="N557" s="706"/>
      <c r="O557" s="706"/>
      <c r="P557" s="706"/>
      <c r="Q557" s="706"/>
      <c r="R557" s="706"/>
      <c r="S557" s="706"/>
    </row>
    <row r="558" spans="4:19" ht="15.75" customHeight="1" x14ac:dyDescent="0.25">
      <c r="D558" s="706"/>
      <c r="E558" s="706"/>
      <c r="F558" s="706"/>
      <c r="G558" s="706"/>
      <c r="H558" s="706"/>
      <c r="I558" s="706"/>
      <c r="J558" s="706"/>
      <c r="K558" s="706"/>
      <c r="L558" s="706"/>
      <c r="M558" s="706"/>
      <c r="N558" s="706"/>
      <c r="O558" s="706"/>
      <c r="P558" s="706"/>
      <c r="Q558" s="706"/>
      <c r="R558" s="706"/>
      <c r="S558" s="706"/>
    </row>
    <row r="559" spans="4:19" ht="15.75" customHeight="1" x14ac:dyDescent="0.25">
      <c r="D559" s="706"/>
      <c r="E559" s="706"/>
      <c r="F559" s="706"/>
      <c r="G559" s="706"/>
      <c r="H559" s="706"/>
      <c r="I559" s="706"/>
      <c r="J559" s="706"/>
      <c r="K559" s="706"/>
      <c r="L559" s="706"/>
      <c r="M559" s="706"/>
      <c r="N559" s="706"/>
      <c r="O559" s="706"/>
      <c r="P559" s="706"/>
      <c r="Q559" s="706"/>
      <c r="R559" s="706"/>
      <c r="S559" s="706"/>
    </row>
    <row r="560" spans="4:19" ht="15.75" customHeight="1" x14ac:dyDescent="0.25">
      <c r="D560" s="706"/>
      <c r="E560" s="706"/>
      <c r="F560" s="706"/>
      <c r="G560" s="706"/>
      <c r="H560" s="706"/>
      <c r="I560" s="706"/>
      <c r="J560" s="706"/>
      <c r="K560" s="706"/>
      <c r="L560" s="706"/>
      <c r="M560" s="706"/>
      <c r="N560" s="706"/>
      <c r="O560" s="706"/>
      <c r="P560" s="706"/>
      <c r="Q560" s="706"/>
      <c r="R560" s="706"/>
      <c r="S560" s="706"/>
    </row>
    <row r="561" spans="4:19" ht="15.75" customHeight="1" x14ac:dyDescent="0.25">
      <c r="D561" s="706"/>
      <c r="E561" s="706"/>
      <c r="F561" s="706"/>
      <c r="G561" s="706"/>
      <c r="H561" s="706"/>
      <c r="I561" s="706"/>
      <c r="J561" s="706"/>
      <c r="K561" s="706"/>
      <c r="L561" s="706"/>
      <c r="M561" s="706"/>
      <c r="N561" s="706"/>
      <c r="O561" s="706"/>
      <c r="P561" s="706"/>
      <c r="Q561" s="706"/>
      <c r="R561" s="706"/>
      <c r="S561" s="706"/>
    </row>
    <row r="562" spans="4:19" ht="15.75" customHeight="1" x14ac:dyDescent="0.25">
      <c r="D562" s="706"/>
      <c r="E562" s="706"/>
      <c r="F562" s="706"/>
      <c r="G562" s="706"/>
      <c r="H562" s="706"/>
      <c r="I562" s="706"/>
      <c r="J562" s="706"/>
      <c r="K562" s="706"/>
      <c r="L562" s="706"/>
      <c r="M562" s="706"/>
      <c r="N562" s="706"/>
      <c r="O562" s="706"/>
      <c r="P562" s="706"/>
      <c r="Q562" s="706"/>
      <c r="R562" s="706"/>
      <c r="S562" s="706"/>
    </row>
    <row r="563" spans="4:19" ht="15.75" customHeight="1" x14ac:dyDescent="0.25">
      <c r="D563" s="706"/>
      <c r="E563" s="706"/>
      <c r="F563" s="706"/>
      <c r="G563" s="706"/>
      <c r="H563" s="706"/>
      <c r="I563" s="706"/>
      <c r="J563" s="706"/>
      <c r="K563" s="706"/>
      <c r="L563" s="706"/>
      <c r="M563" s="706"/>
      <c r="N563" s="706"/>
      <c r="O563" s="706"/>
      <c r="P563" s="706"/>
      <c r="Q563" s="706"/>
      <c r="R563" s="706"/>
      <c r="S563" s="706"/>
    </row>
    <row r="564" spans="4:19" ht="15.75" customHeight="1" x14ac:dyDescent="0.25">
      <c r="D564" s="706"/>
      <c r="E564" s="706"/>
      <c r="F564" s="706"/>
      <c r="G564" s="706"/>
      <c r="H564" s="706"/>
      <c r="I564" s="706"/>
      <c r="J564" s="706"/>
      <c r="K564" s="706"/>
      <c r="L564" s="706"/>
      <c r="M564" s="706"/>
      <c r="N564" s="706"/>
      <c r="O564" s="706"/>
      <c r="P564" s="706"/>
      <c r="Q564" s="706"/>
      <c r="R564" s="706"/>
      <c r="S564" s="706"/>
    </row>
    <row r="565" spans="4:19" ht="15.75" customHeight="1" x14ac:dyDescent="0.25">
      <c r="D565" s="706"/>
      <c r="E565" s="706"/>
      <c r="F565" s="706"/>
      <c r="G565" s="706"/>
      <c r="H565" s="706"/>
      <c r="I565" s="706"/>
      <c r="J565" s="706"/>
      <c r="K565" s="706"/>
      <c r="L565" s="706"/>
      <c r="M565" s="706"/>
      <c r="N565" s="706"/>
      <c r="O565" s="706"/>
      <c r="P565" s="706"/>
      <c r="Q565" s="706"/>
      <c r="R565" s="706"/>
      <c r="S565" s="706"/>
    </row>
    <row r="566" spans="4:19" ht="15.75" customHeight="1" x14ac:dyDescent="0.25">
      <c r="D566" s="706"/>
      <c r="E566" s="706"/>
      <c r="F566" s="706"/>
      <c r="G566" s="706"/>
      <c r="H566" s="706"/>
      <c r="I566" s="706"/>
      <c r="J566" s="706"/>
      <c r="K566" s="706"/>
      <c r="L566" s="706"/>
      <c r="M566" s="706"/>
      <c r="N566" s="706"/>
      <c r="O566" s="706"/>
      <c r="P566" s="706"/>
      <c r="Q566" s="706"/>
      <c r="R566" s="706"/>
      <c r="S566" s="706"/>
    </row>
    <row r="567" spans="4:19" ht="15.75" customHeight="1" x14ac:dyDescent="0.25">
      <c r="D567" s="706"/>
      <c r="E567" s="706"/>
      <c r="F567" s="706"/>
      <c r="G567" s="706"/>
      <c r="H567" s="706"/>
      <c r="I567" s="706"/>
      <c r="J567" s="706"/>
      <c r="K567" s="706"/>
      <c r="L567" s="706"/>
      <c r="M567" s="706"/>
      <c r="N567" s="706"/>
      <c r="O567" s="706"/>
      <c r="P567" s="706"/>
      <c r="Q567" s="706"/>
      <c r="R567" s="706"/>
      <c r="S567" s="706"/>
    </row>
    <row r="568" spans="4:19" ht="15.75" customHeight="1" x14ac:dyDescent="0.25">
      <c r="D568" s="706"/>
      <c r="E568" s="706"/>
      <c r="F568" s="706"/>
      <c r="G568" s="706"/>
      <c r="H568" s="706"/>
      <c r="I568" s="706"/>
      <c r="J568" s="706"/>
      <c r="K568" s="706"/>
      <c r="L568" s="706"/>
      <c r="M568" s="706"/>
      <c r="N568" s="706"/>
      <c r="O568" s="706"/>
      <c r="P568" s="706"/>
      <c r="Q568" s="706"/>
      <c r="R568" s="706"/>
      <c r="S568" s="706"/>
    </row>
    <row r="569" spans="4:19" ht="15.75" customHeight="1" x14ac:dyDescent="0.25">
      <c r="D569" s="706"/>
      <c r="E569" s="706"/>
      <c r="F569" s="706"/>
      <c r="G569" s="706"/>
      <c r="H569" s="706"/>
      <c r="I569" s="706"/>
      <c r="J569" s="706"/>
      <c r="K569" s="706"/>
      <c r="L569" s="706"/>
      <c r="M569" s="706"/>
      <c r="N569" s="706"/>
      <c r="O569" s="706"/>
      <c r="P569" s="706"/>
      <c r="Q569" s="706"/>
      <c r="R569" s="706"/>
      <c r="S569" s="706"/>
    </row>
    <row r="570" spans="4:19" ht="15.75" customHeight="1" x14ac:dyDescent="0.25">
      <c r="D570" s="706"/>
      <c r="E570" s="706"/>
      <c r="F570" s="706"/>
      <c r="G570" s="706"/>
      <c r="H570" s="706"/>
      <c r="I570" s="706"/>
      <c r="J570" s="706"/>
      <c r="K570" s="706"/>
      <c r="L570" s="706"/>
      <c r="M570" s="706"/>
      <c r="N570" s="706"/>
      <c r="O570" s="706"/>
      <c r="P570" s="706"/>
      <c r="Q570" s="706"/>
      <c r="R570" s="706"/>
      <c r="S570" s="706"/>
    </row>
    <row r="571" spans="4:19" ht="15.75" customHeight="1" x14ac:dyDescent="0.25">
      <c r="D571" s="706"/>
      <c r="E571" s="706"/>
      <c r="F571" s="706"/>
      <c r="G571" s="706"/>
      <c r="H571" s="706"/>
      <c r="I571" s="706"/>
      <c r="J571" s="706"/>
      <c r="K571" s="706"/>
      <c r="L571" s="706"/>
      <c r="M571" s="706"/>
      <c r="N571" s="706"/>
      <c r="O571" s="706"/>
      <c r="P571" s="706"/>
      <c r="Q571" s="706"/>
      <c r="R571" s="706"/>
      <c r="S571" s="706"/>
    </row>
    <row r="572" spans="4:19" ht="15.75" customHeight="1" x14ac:dyDescent="0.25">
      <c r="D572" s="706"/>
      <c r="E572" s="706"/>
      <c r="F572" s="706"/>
      <c r="G572" s="706"/>
      <c r="H572" s="706"/>
      <c r="I572" s="706"/>
      <c r="J572" s="706"/>
      <c r="K572" s="706"/>
      <c r="L572" s="706"/>
      <c r="M572" s="706"/>
      <c r="N572" s="706"/>
      <c r="O572" s="706"/>
      <c r="P572" s="706"/>
      <c r="Q572" s="706"/>
      <c r="R572" s="706"/>
      <c r="S572" s="706"/>
    </row>
    <row r="573" spans="4:19" ht="15.75" customHeight="1" x14ac:dyDescent="0.25">
      <c r="D573" s="706"/>
      <c r="E573" s="706"/>
      <c r="F573" s="706"/>
      <c r="G573" s="706"/>
      <c r="H573" s="706"/>
      <c r="I573" s="706"/>
      <c r="J573" s="706"/>
      <c r="K573" s="706"/>
      <c r="L573" s="706"/>
      <c r="M573" s="706"/>
      <c r="N573" s="706"/>
      <c r="O573" s="706"/>
      <c r="P573" s="706"/>
      <c r="Q573" s="706"/>
      <c r="R573" s="706"/>
      <c r="S573" s="706"/>
    </row>
    <row r="574" spans="4:19" ht="15.75" customHeight="1" x14ac:dyDescent="0.25">
      <c r="D574" s="706"/>
      <c r="E574" s="706"/>
      <c r="F574" s="706"/>
      <c r="G574" s="706"/>
      <c r="H574" s="706"/>
      <c r="I574" s="706"/>
      <c r="J574" s="706"/>
      <c r="K574" s="706"/>
      <c r="L574" s="706"/>
      <c r="M574" s="706"/>
      <c r="N574" s="706"/>
      <c r="O574" s="706"/>
      <c r="P574" s="706"/>
      <c r="Q574" s="706"/>
      <c r="R574" s="706"/>
      <c r="S574" s="706"/>
    </row>
    <row r="575" spans="4:19" ht="15.75" customHeight="1" x14ac:dyDescent="0.25">
      <c r="D575" s="706"/>
      <c r="E575" s="706"/>
      <c r="F575" s="706"/>
      <c r="G575" s="706"/>
      <c r="H575" s="706"/>
      <c r="I575" s="706"/>
      <c r="J575" s="706"/>
      <c r="K575" s="706"/>
      <c r="L575" s="706"/>
      <c r="M575" s="706"/>
      <c r="N575" s="706"/>
      <c r="O575" s="706"/>
      <c r="P575" s="706"/>
      <c r="Q575" s="706"/>
      <c r="R575" s="706"/>
      <c r="S575" s="706"/>
    </row>
    <row r="576" spans="4:19" ht="15.75" customHeight="1" x14ac:dyDescent="0.25">
      <c r="D576" s="706"/>
      <c r="E576" s="706"/>
      <c r="F576" s="706"/>
      <c r="G576" s="706"/>
      <c r="H576" s="706"/>
      <c r="I576" s="706"/>
      <c r="J576" s="706"/>
      <c r="K576" s="706"/>
      <c r="L576" s="706"/>
      <c r="M576" s="706"/>
      <c r="N576" s="706"/>
      <c r="O576" s="706"/>
      <c r="P576" s="706"/>
      <c r="Q576" s="706"/>
      <c r="R576" s="706"/>
      <c r="S576" s="706"/>
    </row>
    <row r="577" spans="4:19" ht="15.75" customHeight="1" x14ac:dyDescent="0.25">
      <c r="D577" s="706"/>
      <c r="E577" s="706"/>
      <c r="F577" s="706"/>
      <c r="G577" s="706"/>
      <c r="H577" s="706"/>
      <c r="I577" s="706"/>
      <c r="J577" s="706"/>
      <c r="K577" s="706"/>
      <c r="L577" s="706"/>
      <c r="M577" s="706"/>
      <c r="N577" s="706"/>
      <c r="O577" s="706"/>
      <c r="P577" s="706"/>
      <c r="Q577" s="706"/>
      <c r="R577" s="706"/>
      <c r="S577" s="706"/>
    </row>
    <row r="578" spans="4:19" ht="15.75" customHeight="1" x14ac:dyDescent="0.25">
      <c r="D578" s="706"/>
      <c r="E578" s="706"/>
      <c r="F578" s="706"/>
      <c r="G578" s="706"/>
      <c r="H578" s="706"/>
      <c r="I578" s="706"/>
      <c r="J578" s="706"/>
      <c r="K578" s="706"/>
      <c r="L578" s="706"/>
      <c r="M578" s="706"/>
      <c r="N578" s="706"/>
      <c r="O578" s="706"/>
      <c r="P578" s="706"/>
      <c r="Q578" s="706"/>
      <c r="R578" s="706"/>
      <c r="S578" s="706"/>
    </row>
    <row r="579" spans="4:19" ht="15.75" customHeight="1" x14ac:dyDescent="0.25">
      <c r="D579" s="706"/>
      <c r="E579" s="706"/>
      <c r="F579" s="706"/>
      <c r="G579" s="706"/>
      <c r="H579" s="706"/>
      <c r="I579" s="706"/>
      <c r="J579" s="706"/>
      <c r="K579" s="706"/>
      <c r="L579" s="706"/>
      <c r="M579" s="706"/>
      <c r="N579" s="706"/>
      <c r="O579" s="706"/>
      <c r="P579" s="706"/>
      <c r="Q579" s="706"/>
      <c r="R579" s="706"/>
      <c r="S579" s="706"/>
    </row>
    <row r="580" spans="4:19" ht="15.75" customHeight="1" x14ac:dyDescent="0.25">
      <c r="D580" s="706"/>
      <c r="E580" s="706"/>
      <c r="F580" s="706"/>
      <c r="G580" s="706"/>
      <c r="H580" s="706"/>
      <c r="I580" s="706"/>
      <c r="J580" s="706"/>
      <c r="K580" s="706"/>
      <c r="L580" s="706"/>
      <c r="M580" s="706"/>
      <c r="N580" s="706"/>
      <c r="O580" s="706"/>
      <c r="P580" s="706"/>
      <c r="Q580" s="706"/>
      <c r="R580" s="706"/>
      <c r="S580" s="706"/>
    </row>
    <row r="581" spans="4:19" ht="15.75" customHeight="1" x14ac:dyDescent="0.25">
      <c r="D581" s="706"/>
      <c r="E581" s="706"/>
      <c r="F581" s="706"/>
      <c r="G581" s="706"/>
      <c r="H581" s="706"/>
      <c r="I581" s="706"/>
      <c r="J581" s="706"/>
      <c r="K581" s="706"/>
      <c r="L581" s="706"/>
      <c r="M581" s="706"/>
      <c r="N581" s="706"/>
      <c r="O581" s="706"/>
      <c r="P581" s="706"/>
      <c r="Q581" s="706"/>
      <c r="R581" s="706"/>
      <c r="S581" s="706"/>
    </row>
    <row r="582" spans="4:19" ht="15.75" customHeight="1" x14ac:dyDescent="0.25">
      <c r="D582" s="706"/>
      <c r="E582" s="706"/>
      <c r="F582" s="706"/>
      <c r="G582" s="706"/>
      <c r="H582" s="706"/>
      <c r="I582" s="706"/>
      <c r="J582" s="706"/>
      <c r="K582" s="706"/>
      <c r="L582" s="706"/>
      <c r="M582" s="706"/>
      <c r="N582" s="706"/>
      <c r="O582" s="706"/>
      <c r="P582" s="706"/>
      <c r="Q582" s="706"/>
      <c r="R582" s="706"/>
      <c r="S582" s="706"/>
    </row>
    <row r="583" spans="4:19" ht="15.75" customHeight="1" x14ac:dyDescent="0.25">
      <c r="D583" s="706"/>
      <c r="E583" s="706"/>
      <c r="F583" s="706"/>
      <c r="G583" s="706"/>
      <c r="H583" s="706"/>
      <c r="I583" s="706"/>
      <c r="J583" s="706"/>
      <c r="K583" s="706"/>
      <c r="L583" s="706"/>
      <c r="M583" s="706"/>
      <c r="N583" s="706"/>
      <c r="O583" s="706"/>
      <c r="P583" s="706"/>
      <c r="Q583" s="706"/>
      <c r="R583" s="706"/>
      <c r="S583" s="706"/>
    </row>
    <row r="584" spans="4:19" ht="15.75" customHeight="1" x14ac:dyDescent="0.25">
      <c r="D584" s="706"/>
      <c r="E584" s="706"/>
      <c r="F584" s="706"/>
      <c r="G584" s="706"/>
      <c r="H584" s="706"/>
      <c r="I584" s="706"/>
      <c r="J584" s="706"/>
      <c r="K584" s="706"/>
      <c r="L584" s="706"/>
      <c r="M584" s="706"/>
      <c r="N584" s="706"/>
      <c r="O584" s="706"/>
      <c r="P584" s="706"/>
      <c r="Q584" s="706"/>
      <c r="R584" s="706"/>
      <c r="S584" s="706"/>
    </row>
    <row r="585" spans="4:19" ht="15.75" customHeight="1" x14ac:dyDescent="0.25">
      <c r="D585" s="706"/>
      <c r="E585" s="706"/>
      <c r="F585" s="706"/>
      <c r="G585" s="706"/>
      <c r="H585" s="706"/>
      <c r="I585" s="706"/>
      <c r="J585" s="706"/>
      <c r="K585" s="706"/>
      <c r="L585" s="706"/>
      <c r="M585" s="706"/>
      <c r="N585" s="706"/>
      <c r="O585" s="706"/>
      <c r="P585" s="706"/>
      <c r="Q585" s="706"/>
      <c r="R585" s="706"/>
      <c r="S585" s="706"/>
    </row>
    <row r="586" spans="4:19" ht="15.75" customHeight="1" x14ac:dyDescent="0.25">
      <c r="D586" s="706"/>
      <c r="E586" s="706"/>
      <c r="F586" s="706"/>
      <c r="G586" s="706"/>
      <c r="H586" s="706"/>
      <c r="I586" s="706"/>
      <c r="J586" s="706"/>
      <c r="K586" s="706"/>
      <c r="L586" s="706"/>
      <c r="M586" s="706"/>
      <c r="N586" s="706"/>
      <c r="O586" s="706"/>
      <c r="P586" s="706"/>
      <c r="Q586" s="706"/>
      <c r="R586" s="706"/>
      <c r="S586" s="706"/>
    </row>
    <row r="587" spans="4:19" ht="15.75" customHeight="1" x14ac:dyDescent="0.25">
      <c r="D587" s="706"/>
      <c r="E587" s="706"/>
      <c r="F587" s="706"/>
      <c r="G587" s="706"/>
      <c r="H587" s="706"/>
      <c r="I587" s="706"/>
      <c r="J587" s="706"/>
      <c r="K587" s="706"/>
      <c r="L587" s="706"/>
      <c r="M587" s="706"/>
      <c r="N587" s="706"/>
      <c r="O587" s="706"/>
      <c r="P587" s="706"/>
      <c r="Q587" s="706"/>
      <c r="R587" s="706"/>
      <c r="S587" s="706"/>
    </row>
    <row r="588" spans="4:19" ht="15.75" customHeight="1" x14ac:dyDescent="0.25">
      <c r="D588" s="706"/>
      <c r="E588" s="706"/>
      <c r="F588" s="706"/>
      <c r="G588" s="706"/>
      <c r="H588" s="706"/>
      <c r="I588" s="706"/>
      <c r="J588" s="706"/>
      <c r="K588" s="706"/>
      <c r="L588" s="706"/>
      <c r="M588" s="706"/>
      <c r="N588" s="706"/>
      <c r="O588" s="706"/>
      <c r="P588" s="706"/>
      <c r="Q588" s="706"/>
      <c r="R588" s="706"/>
      <c r="S588" s="706"/>
    </row>
    <row r="589" spans="4:19" ht="15.75" customHeight="1" x14ac:dyDescent="0.25">
      <c r="D589" s="706"/>
      <c r="E589" s="706"/>
      <c r="F589" s="706"/>
      <c r="G589" s="706"/>
      <c r="H589" s="706"/>
      <c r="I589" s="706"/>
      <c r="J589" s="706"/>
      <c r="K589" s="706"/>
      <c r="L589" s="706"/>
      <c r="M589" s="706"/>
      <c r="N589" s="706"/>
      <c r="O589" s="706"/>
      <c r="P589" s="706"/>
      <c r="Q589" s="706"/>
      <c r="R589" s="706"/>
      <c r="S589" s="706"/>
    </row>
    <row r="590" spans="4:19" ht="15.75" customHeight="1" x14ac:dyDescent="0.25">
      <c r="D590" s="706"/>
      <c r="E590" s="706"/>
      <c r="F590" s="706"/>
      <c r="G590" s="706"/>
      <c r="H590" s="706"/>
      <c r="I590" s="706"/>
      <c r="J590" s="706"/>
      <c r="K590" s="706"/>
      <c r="L590" s="706"/>
      <c r="M590" s="706"/>
      <c r="N590" s="706"/>
      <c r="O590" s="706"/>
      <c r="P590" s="706"/>
      <c r="Q590" s="706"/>
      <c r="R590" s="706"/>
      <c r="S590" s="706"/>
    </row>
    <row r="591" spans="4:19" ht="15.75" customHeight="1" x14ac:dyDescent="0.25">
      <c r="D591" s="706"/>
      <c r="E591" s="706"/>
      <c r="F591" s="706"/>
      <c r="G591" s="706"/>
      <c r="H591" s="706"/>
      <c r="I591" s="706"/>
      <c r="J591" s="706"/>
      <c r="K591" s="706"/>
      <c r="L591" s="706"/>
      <c r="M591" s="706"/>
      <c r="N591" s="706"/>
      <c r="O591" s="706"/>
      <c r="P591" s="706"/>
      <c r="Q591" s="706"/>
      <c r="R591" s="706"/>
      <c r="S591" s="706"/>
    </row>
    <row r="592" spans="4:19" ht="15.75" customHeight="1" x14ac:dyDescent="0.25">
      <c r="D592" s="706"/>
      <c r="E592" s="706"/>
      <c r="F592" s="706"/>
      <c r="G592" s="706"/>
      <c r="H592" s="706"/>
      <c r="I592" s="706"/>
      <c r="J592" s="706"/>
      <c r="K592" s="706"/>
      <c r="L592" s="706"/>
      <c r="M592" s="706"/>
      <c r="N592" s="706"/>
      <c r="O592" s="706"/>
      <c r="P592" s="706"/>
      <c r="Q592" s="706"/>
      <c r="R592" s="706"/>
      <c r="S592" s="706"/>
    </row>
    <row r="593" spans="4:19" ht="15.75" customHeight="1" x14ac:dyDescent="0.25">
      <c r="D593" s="706"/>
      <c r="E593" s="706"/>
      <c r="F593" s="706"/>
      <c r="G593" s="706"/>
      <c r="H593" s="706"/>
      <c r="I593" s="706"/>
      <c r="J593" s="706"/>
      <c r="K593" s="706"/>
      <c r="L593" s="706"/>
      <c r="M593" s="706"/>
      <c r="N593" s="706"/>
      <c r="O593" s="706"/>
      <c r="P593" s="706"/>
      <c r="Q593" s="706"/>
      <c r="R593" s="706"/>
      <c r="S593" s="706"/>
    </row>
    <row r="594" spans="4:19" ht="15.75" customHeight="1" x14ac:dyDescent="0.25">
      <c r="D594" s="706"/>
      <c r="E594" s="706"/>
      <c r="F594" s="706"/>
      <c r="G594" s="706"/>
      <c r="H594" s="706"/>
      <c r="I594" s="706"/>
      <c r="J594" s="706"/>
      <c r="K594" s="706"/>
      <c r="L594" s="706"/>
      <c r="M594" s="706"/>
      <c r="N594" s="706"/>
      <c r="O594" s="706"/>
      <c r="P594" s="706"/>
      <c r="Q594" s="706"/>
      <c r="R594" s="706"/>
      <c r="S594" s="706"/>
    </row>
    <row r="595" spans="4:19" ht="15.75" customHeight="1" x14ac:dyDescent="0.25">
      <c r="D595" s="706"/>
      <c r="E595" s="706"/>
      <c r="F595" s="706"/>
      <c r="G595" s="706"/>
      <c r="H595" s="706"/>
      <c r="I595" s="706"/>
      <c r="J595" s="706"/>
      <c r="K595" s="706"/>
      <c r="L595" s="706"/>
      <c r="M595" s="706"/>
      <c r="N595" s="706"/>
      <c r="O595" s="706"/>
      <c r="P595" s="706"/>
      <c r="Q595" s="706"/>
      <c r="R595" s="706"/>
      <c r="S595" s="706"/>
    </row>
    <row r="596" spans="4:19" ht="15.75" customHeight="1" x14ac:dyDescent="0.25">
      <c r="D596" s="706"/>
      <c r="E596" s="706"/>
      <c r="F596" s="706"/>
      <c r="G596" s="706"/>
      <c r="H596" s="706"/>
      <c r="I596" s="706"/>
      <c r="J596" s="706"/>
      <c r="K596" s="706"/>
      <c r="L596" s="706"/>
      <c r="M596" s="706"/>
      <c r="N596" s="706"/>
      <c r="O596" s="706"/>
      <c r="P596" s="706"/>
      <c r="Q596" s="706"/>
      <c r="R596" s="706"/>
      <c r="S596" s="706"/>
    </row>
    <row r="597" spans="4:19" ht="15.75" customHeight="1" x14ac:dyDescent="0.25">
      <c r="D597" s="706"/>
      <c r="E597" s="706"/>
      <c r="F597" s="706"/>
      <c r="G597" s="706"/>
      <c r="H597" s="706"/>
      <c r="I597" s="706"/>
      <c r="J597" s="706"/>
      <c r="K597" s="706"/>
      <c r="L597" s="706"/>
      <c r="M597" s="706"/>
      <c r="N597" s="706"/>
      <c r="O597" s="706"/>
      <c r="P597" s="706"/>
      <c r="Q597" s="706"/>
      <c r="R597" s="706"/>
      <c r="S597" s="706"/>
    </row>
    <row r="598" spans="4:19" ht="15.75" customHeight="1" x14ac:dyDescent="0.25">
      <c r="D598" s="706"/>
      <c r="E598" s="706"/>
      <c r="F598" s="706"/>
      <c r="G598" s="706"/>
      <c r="H598" s="706"/>
      <c r="I598" s="706"/>
      <c r="J598" s="706"/>
      <c r="K598" s="706"/>
      <c r="L598" s="706"/>
      <c r="M598" s="706"/>
      <c r="N598" s="706"/>
      <c r="O598" s="706"/>
      <c r="P598" s="706"/>
      <c r="Q598" s="706"/>
      <c r="R598" s="706"/>
      <c r="S598" s="706"/>
    </row>
    <row r="599" spans="4:19" ht="15.75" customHeight="1" x14ac:dyDescent="0.25">
      <c r="D599" s="706"/>
      <c r="E599" s="706"/>
      <c r="F599" s="706"/>
      <c r="G599" s="706"/>
      <c r="H599" s="706"/>
      <c r="I599" s="706"/>
      <c r="J599" s="706"/>
      <c r="K599" s="706"/>
      <c r="L599" s="706"/>
      <c r="M599" s="706"/>
      <c r="N599" s="706"/>
      <c r="O599" s="706"/>
      <c r="P599" s="706"/>
      <c r="Q599" s="706"/>
      <c r="R599" s="706"/>
      <c r="S599" s="706"/>
    </row>
    <row r="600" spans="4:19" ht="15.75" customHeight="1" x14ac:dyDescent="0.25">
      <c r="D600" s="706"/>
      <c r="E600" s="706"/>
      <c r="F600" s="706"/>
      <c r="G600" s="706"/>
      <c r="H600" s="706"/>
      <c r="I600" s="706"/>
      <c r="J600" s="706"/>
      <c r="K600" s="706"/>
      <c r="L600" s="706"/>
      <c r="M600" s="706"/>
      <c r="N600" s="706"/>
      <c r="O600" s="706"/>
      <c r="P600" s="706"/>
      <c r="Q600" s="706"/>
      <c r="R600" s="706"/>
      <c r="S600" s="706"/>
    </row>
    <row r="601" spans="4:19" ht="15.75" customHeight="1" x14ac:dyDescent="0.25">
      <c r="D601" s="706"/>
      <c r="E601" s="706"/>
      <c r="F601" s="706"/>
      <c r="G601" s="706"/>
      <c r="H601" s="706"/>
      <c r="I601" s="706"/>
      <c r="J601" s="706"/>
      <c r="K601" s="706"/>
      <c r="L601" s="706"/>
      <c r="M601" s="706"/>
      <c r="N601" s="706"/>
      <c r="O601" s="706"/>
      <c r="P601" s="706"/>
      <c r="Q601" s="706"/>
      <c r="R601" s="706"/>
      <c r="S601" s="706"/>
    </row>
    <row r="602" spans="4:19" ht="15.75" customHeight="1" x14ac:dyDescent="0.25">
      <c r="D602" s="706"/>
      <c r="E602" s="706"/>
      <c r="F602" s="706"/>
      <c r="G602" s="706"/>
      <c r="H602" s="706"/>
      <c r="I602" s="706"/>
      <c r="J602" s="706"/>
      <c r="K602" s="706"/>
      <c r="L602" s="706"/>
      <c r="M602" s="706"/>
      <c r="N602" s="706"/>
      <c r="O602" s="706"/>
      <c r="P602" s="706"/>
      <c r="Q602" s="706"/>
      <c r="R602" s="706"/>
      <c r="S602" s="706"/>
    </row>
    <row r="603" spans="4:19" ht="15.75" customHeight="1" x14ac:dyDescent="0.25">
      <c r="D603" s="706"/>
      <c r="E603" s="706"/>
      <c r="F603" s="706"/>
      <c r="G603" s="706"/>
      <c r="H603" s="706"/>
      <c r="I603" s="706"/>
      <c r="J603" s="706"/>
      <c r="K603" s="706"/>
      <c r="L603" s="706"/>
      <c r="M603" s="706"/>
      <c r="N603" s="706"/>
      <c r="O603" s="706"/>
      <c r="P603" s="706"/>
      <c r="Q603" s="706"/>
      <c r="R603" s="706"/>
      <c r="S603" s="706"/>
    </row>
    <row r="604" spans="4:19" ht="15.75" customHeight="1" x14ac:dyDescent="0.25">
      <c r="D604" s="706"/>
      <c r="E604" s="706"/>
      <c r="F604" s="706"/>
      <c r="G604" s="706"/>
      <c r="H604" s="706"/>
      <c r="I604" s="706"/>
      <c r="J604" s="706"/>
      <c r="K604" s="706"/>
      <c r="L604" s="706"/>
      <c r="M604" s="706"/>
      <c r="N604" s="706"/>
      <c r="O604" s="706"/>
      <c r="P604" s="706"/>
      <c r="Q604" s="706"/>
      <c r="R604" s="706"/>
      <c r="S604" s="706"/>
    </row>
    <row r="605" spans="4:19" ht="15.75" customHeight="1" x14ac:dyDescent="0.25">
      <c r="D605" s="706"/>
      <c r="E605" s="706"/>
      <c r="F605" s="706"/>
      <c r="G605" s="706"/>
      <c r="H605" s="706"/>
      <c r="I605" s="706"/>
      <c r="J605" s="706"/>
      <c r="K605" s="706"/>
      <c r="L605" s="706"/>
      <c r="M605" s="706"/>
      <c r="N605" s="706"/>
      <c r="O605" s="706"/>
      <c r="P605" s="706"/>
      <c r="Q605" s="706"/>
      <c r="R605" s="706"/>
      <c r="S605" s="706"/>
    </row>
    <row r="606" spans="4:19" ht="15.75" customHeight="1" x14ac:dyDescent="0.25">
      <c r="D606" s="706"/>
      <c r="E606" s="706"/>
      <c r="F606" s="706"/>
      <c r="G606" s="706"/>
      <c r="H606" s="706"/>
      <c r="I606" s="706"/>
      <c r="J606" s="706"/>
      <c r="K606" s="706"/>
      <c r="L606" s="706"/>
      <c r="M606" s="706"/>
      <c r="N606" s="706"/>
      <c r="O606" s="706"/>
      <c r="P606" s="706"/>
      <c r="Q606" s="706"/>
      <c r="R606" s="706"/>
      <c r="S606" s="706"/>
    </row>
    <row r="607" spans="4:19" ht="15.75" customHeight="1" x14ac:dyDescent="0.25">
      <c r="D607" s="706"/>
      <c r="E607" s="706"/>
      <c r="F607" s="706"/>
      <c r="G607" s="706"/>
      <c r="H607" s="706"/>
      <c r="I607" s="706"/>
      <c r="J607" s="706"/>
      <c r="K607" s="706"/>
      <c r="L607" s="706"/>
      <c r="M607" s="706"/>
      <c r="N607" s="706"/>
      <c r="O607" s="706"/>
      <c r="P607" s="706"/>
      <c r="Q607" s="706"/>
      <c r="R607" s="706"/>
      <c r="S607" s="706"/>
    </row>
    <row r="608" spans="4:19" ht="15.75" customHeight="1" x14ac:dyDescent="0.25">
      <c r="D608" s="706"/>
      <c r="E608" s="706"/>
      <c r="F608" s="706"/>
      <c r="G608" s="706"/>
      <c r="H608" s="706"/>
      <c r="I608" s="706"/>
      <c r="J608" s="706"/>
      <c r="K608" s="706"/>
      <c r="L608" s="706"/>
      <c r="M608" s="706"/>
      <c r="N608" s="706"/>
      <c r="O608" s="706"/>
      <c r="P608" s="706"/>
      <c r="Q608" s="706"/>
      <c r="R608" s="706"/>
      <c r="S608" s="706"/>
    </row>
    <row r="609" spans="4:19" ht="15.75" customHeight="1" x14ac:dyDescent="0.25">
      <c r="D609" s="706"/>
      <c r="E609" s="706"/>
      <c r="F609" s="706"/>
      <c r="G609" s="706"/>
      <c r="H609" s="706"/>
      <c r="I609" s="706"/>
      <c r="J609" s="706"/>
      <c r="K609" s="706"/>
      <c r="L609" s="706"/>
      <c r="M609" s="706"/>
      <c r="N609" s="706"/>
      <c r="O609" s="706"/>
      <c r="P609" s="706"/>
      <c r="Q609" s="706"/>
      <c r="R609" s="706"/>
      <c r="S609" s="706"/>
    </row>
    <row r="610" spans="4:19" ht="15.75" customHeight="1" x14ac:dyDescent="0.25">
      <c r="D610" s="706"/>
      <c r="E610" s="706"/>
      <c r="F610" s="706"/>
      <c r="G610" s="706"/>
      <c r="H610" s="706"/>
      <c r="I610" s="706"/>
      <c r="J610" s="706"/>
      <c r="K610" s="706"/>
      <c r="L610" s="706"/>
      <c r="M610" s="706"/>
      <c r="N610" s="706"/>
      <c r="O610" s="706"/>
      <c r="P610" s="706"/>
      <c r="Q610" s="706"/>
      <c r="R610" s="706"/>
      <c r="S610" s="706"/>
    </row>
    <row r="611" spans="4:19" ht="15.75" customHeight="1" x14ac:dyDescent="0.25">
      <c r="D611" s="706"/>
      <c r="E611" s="706"/>
      <c r="F611" s="706"/>
      <c r="G611" s="706"/>
      <c r="H611" s="706"/>
      <c r="I611" s="706"/>
      <c r="J611" s="706"/>
      <c r="K611" s="706"/>
      <c r="L611" s="706"/>
      <c r="M611" s="706"/>
      <c r="N611" s="706"/>
      <c r="O611" s="706"/>
      <c r="P611" s="706"/>
      <c r="Q611" s="706"/>
      <c r="R611" s="706"/>
      <c r="S611" s="706"/>
    </row>
    <row r="612" spans="4:19" ht="15.75" customHeight="1" x14ac:dyDescent="0.25">
      <c r="D612" s="706"/>
      <c r="E612" s="706"/>
      <c r="F612" s="706"/>
      <c r="G612" s="706"/>
      <c r="H612" s="706"/>
      <c r="I612" s="706"/>
      <c r="J612" s="706"/>
      <c r="K612" s="706"/>
      <c r="L612" s="706"/>
      <c r="M612" s="706"/>
      <c r="N612" s="706"/>
      <c r="O612" s="706"/>
      <c r="P612" s="706"/>
      <c r="Q612" s="706"/>
      <c r="R612" s="706"/>
      <c r="S612" s="706"/>
    </row>
    <row r="613" spans="4:19" ht="15.75" customHeight="1" x14ac:dyDescent="0.25">
      <c r="D613" s="706"/>
      <c r="E613" s="706"/>
      <c r="F613" s="706"/>
      <c r="G613" s="706"/>
      <c r="H613" s="706"/>
      <c r="I613" s="706"/>
      <c r="J613" s="706"/>
      <c r="K613" s="706"/>
      <c r="L613" s="706"/>
      <c r="M613" s="706"/>
      <c r="N613" s="706"/>
      <c r="O613" s="706"/>
      <c r="P613" s="706"/>
      <c r="Q613" s="706"/>
      <c r="R613" s="706"/>
      <c r="S613" s="706"/>
    </row>
    <row r="614" spans="4:19" ht="15.75" customHeight="1" x14ac:dyDescent="0.25">
      <c r="D614" s="706"/>
      <c r="E614" s="706"/>
      <c r="F614" s="706"/>
      <c r="G614" s="706"/>
      <c r="H614" s="706"/>
      <c r="I614" s="706"/>
      <c r="J614" s="706"/>
      <c r="K614" s="706"/>
      <c r="L614" s="706"/>
      <c r="M614" s="706"/>
      <c r="N614" s="706"/>
      <c r="O614" s="706"/>
      <c r="P614" s="706"/>
      <c r="Q614" s="706"/>
      <c r="R614" s="706"/>
      <c r="S614" s="706"/>
    </row>
    <row r="615" spans="4:19" ht="15.75" customHeight="1" x14ac:dyDescent="0.25">
      <c r="D615" s="706"/>
      <c r="E615" s="706"/>
      <c r="F615" s="706"/>
      <c r="G615" s="706"/>
      <c r="H615" s="706"/>
      <c r="I615" s="706"/>
      <c r="J615" s="706"/>
      <c r="K615" s="706"/>
      <c r="L615" s="706"/>
      <c r="M615" s="706"/>
      <c r="N615" s="706"/>
      <c r="O615" s="706"/>
      <c r="P615" s="706"/>
      <c r="Q615" s="706"/>
      <c r="R615" s="706"/>
      <c r="S615" s="706"/>
    </row>
    <row r="616" spans="4:19" ht="15.75" customHeight="1" x14ac:dyDescent="0.25">
      <c r="D616" s="706"/>
      <c r="E616" s="706"/>
      <c r="F616" s="706"/>
      <c r="G616" s="706"/>
      <c r="H616" s="706"/>
      <c r="I616" s="706"/>
      <c r="J616" s="706"/>
      <c r="K616" s="706"/>
      <c r="L616" s="706"/>
      <c r="M616" s="706"/>
      <c r="N616" s="706"/>
      <c r="O616" s="706"/>
      <c r="P616" s="706"/>
      <c r="Q616" s="706"/>
      <c r="R616" s="706"/>
      <c r="S616" s="706"/>
    </row>
    <row r="617" spans="4:19" ht="15.75" customHeight="1" x14ac:dyDescent="0.25">
      <c r="D617" s="706"/>
      <c r="E617" s="706"/>
      <c r="F617" s="706"/>
      <c r="G617" s="706"/>
      <c r="H617" s="706"/>
      <c r="I617" s="706"/>
      <c r="J617" s="706"/>
      <c r="K617" s="706"/>
      <c r="L617" s="706"/>
      <c r="M617" s="706"/>
      <c r="N617" s="706"/>
      <c r="O617" s="706"/>
      <c r="P617" s="706"/>
      <c r="Q617" s="706"/>
      <c r="R617" s="706"/>
      <c r="S617" s="706"/>
    </row>
    <row r="618" spans="4:19" ht="15.75" customHeight="1" x14ac:dyDescent="0.25">
      <c r="D618" s="706"/>
      <c r="E618" s="706"/>
      <c r="F618" s="706"/>
      <c r="G618" s="706"/>
      <c r="H618" s="706"/>
      <c r="I618" s="706"/>
      <c r="J618" s="706"/>
      <c r="K618" s="706"/>
      <c r="L618" s="706"/>
      <c r="M618" s="706"/>
      <c r="N618" s="706"/>
      <c r="O618" s="706"/>
      <c r="P618" s="706"/>
      <c r="Q618" s="706"/>
      <c r="R618" s="706"/>
      <c r="S618" s="706"/>
    </row>
    <row r="619" spans="4:19" ht="15.75" customHeight="1" x14ac:dyDescent="0.25">
      <c r="D619" s="706"/>
      <c r="E619" s="706"/>
      <c r="F619" s="706"/>
      <c r="G619" s="706"/>
      <c r="H619" s="706"/>
      <c r="I619" s="706"/>
      <c r="J619" s="706"/>
      <c r="K619" s="706"/>
      <c r="L619" s="706"/>
      <c r="M619" s="706"/>
      <c r="N619" s="706"/>
      <c r="O619" s="706"/>
      <c r="P619" s="706"/>
      <c r="Q619" s="706"/>
      <c r="R619" s="706"/>
      <c r="S619" s="706"/>
    </row>
    <row r="620" spans="4:19" ht="15.75" customHeight="1" x14ac:dyDescent="0.25">
      <c r="D620" s="706"/>
      <c r="E620" s="706"/>
      <c r="F620" s="706"/>
      <c r="G620" s="706"/>
      <c r="H620" s="706"/>
      <c r="I620" s="706"/>
      <c r="J620" s="706"/>
      <c r="K620" s="706"/>
      <c r="L620" s="706"/>
      <c r="M620" s="706"/>
      <c r="N620" s="706"/>
      <c r="O620" s="706"/>
      <c r="P620" s="706"/>
      <c r="Q620" s="706"/>
      <c r="R620" s="706"/>
      <c r="S620" s="706"/>
    </row>
    <row r="621" spans="4:19" ht="15.75" customHeight="1" x14ac:dyDescent="0.25">
      <c r="D621" s="706"/>
      <c r="E621" s="706"/>
      <c r="F621" s="706"/>
      <c r="G621" s="706"/>
      <c r="H621" s="706"/>
      <c r="I621" s="706"/>
      <c r="J621" s="706"/>
      <c r="K621" s="706"/>
      <c r="L621" s="706"/>
      <c r="M621" s="706"/>
      <c r="N621" s="706"/>
      <c r="O621" s="706"/>
      <c r="P621" s="706"/>
      <c r="Q621" s="706"/>
      <c r="R621" s="706"/>
      <c r="S621" s="706"/>
    </row>
    <row r="622" spans="4:19" ht="15.75" customHeight="1" x14ac:dyDescent="0.25">
      <c r="D622" s="706"/>
      <c r="E622" s="706"/>
      <c r="F622" s="706"/>
      <c r="G622" s="706"/>
      <c r="H622" s="706"/>
      <c r="I622" s="706"/>
      <c r="J622" s="706"/>
      <c r="K622" s="706"/>
      <c r="L622" s="706"/>
      <c r="M622" s="706"/>
      <c r="N622" s="706"/>
      <c r="O622" s="706"/>
      <c r="P622" s="706"/>
      <c r="Q622" s="706"/>
      <c r="R622" s="706"/>
      <c r="S622" s="706"/>
    </row>
    <row r="623" spans="4:19" ht="15.75" customHeight="1" x14ac:dyDescent="0.25">
      <c r="D623" s="706"/>
      <c r="E623" s="706"/>
      <c r="F623" s="706"/>
      <c r="G623" s="706"/>
      <c r="H623" s="706"/>
      <c r="I623" s="706"/>
      <c r="J623" s="706"/>
      <c r="K623" s="706"/>
      <c r="L623" s="706"/>
      <c r="M623" s="706"/>
      <c r="N623" s="706"/>
      <c r="O623" s="706"/>
      <c r="P623" s="706"/>
      <c r="Q623" s="706"/>
      <c r="R623" s="706"/>
      <c r="S623" s="706"/>
    </row>
    <row r="624" spans="4:19" ht="15.75" customHeight="1" x14ac:dyDescent="0.25">
      <c r="D624" s="706"/>
      <c r="E624" s="706"/>
      <c r="F624" s="706"/>
      <c r="G624" s="706"/>
      <c r="H624" s="706"/>
      <c r="I624" s="706"/>
      <c r="J624" s="706"/>
      <c r="K624" s="706"/>
      <c r="L624" s="706"/>
      <c r="M624" s="706"/>
      <c r="N624" s="706"/>
      <c r="O624" s="706"/>
      <c r="P624" s="706"/>
      <c r="Q624" s="706"/>
      <c r="R624" s="706"/>
      <c r="S624" s="706"/>
    </row>
    <row r="625" spans="4:19" ht="15.75" customHeight="1" x14ac:dyDescent="0.25">
      <c r="D625" s="706"/>
      <c r="E625" s="706"/>
      <c r="F625" s="706"/>
      <c r="G625" s="706"/>
      <c r="H625" s="706"/>
      <c r="I625" s="706"/>
      <c r="J625" s="706"/>
      <c r="K625" s="706"/>
      <c r="L625" s="706"/>
      <c r="M625" s="706"/>
      <c r="N625" s="706"/>
      <c r="O625" s="706"/>
      <c r="P625" s="706"/>
      <c r="Q625" s="706"/>
      <c r="R625" s="706"/>
      <c r="S625" s="706"/>
    </row>
    <row r="626" spans="4:19" ht="15.75" customHeight="1" x14ac:dyDescent="0.25">
      <c r="D626" s="706"/>
      <c r="E626" s="706"/>
      <c r="F626" s="706"/>
      <c r="G626" s="706"/>
      <c r="H626" s="706"/>
      <c r="I626" s="706"/>
      <c r="J626" s="706"/>
      <c r="K626" s="706"/>
      <c r="L626" s="706"/>
      <c r="M626" s="706"/>
      <c r="N626" s="706"/>
      <c r="O626" s="706"/>
      <c r="P626" s="706"/>
      <c r="Q626" s="706"/>
      <c r="R626" s="706"/>
      <c r="S626" s="706"/>
    </row>
    <row r="627" spans="4:19" ht="15.75" customHeight="1" x14ac:dyDescent="0.25">
      <c r="D627" s="706"/>
      <c r="E627" s="706"/>
      <c r="F627" s="706"/>
      <c r="G627" s="706"/>
      <c r="H627" s="706"/>
      <c r="I627" s="706"/>
      <c r="J627" s="706"/>
      <c r="K627" s="706"/>
      <c r="L627" s="706"/>
      <c r="M627" s="706"/>
      <c r="N627" s="706"/>
      <c r="O627" s="706"/>
      <c r="P627" s="706"/>
      <c r="Q627" s="706"/>
      <c r="R627" s="706"/>
      <c r="S627" s="706"/>
    </row>
    <row r="628" spans="4:19" ht="15.75" customHeight="1" x14ac:dyDescent="0.25">
      <c r="D628" s="706"/>
      <c r="E628" s="706"/>
      <c r="F628" s="706"/>
      <c r="G628" s="706"/>
      <c r="H628" s="706"/>
      <c r="I628" s="706"/>
      <c r="J628" s="706"/>
      <c r="K628" s="706"/>
      <c r="L628" s="706"/>
      <c r="M628" s="706"/>
      <c r="N628" s="706"/>
      <c r="O628" s="706"/>
      <c r="P628" s="706"/>
      <c r="Q628" s="706"/>
      <c r="R628" s="706"/>
      <c r="S628" s="706"/>
    </row>
    <row r="629" spans="4:19" ht="15.75" customHeight="1" x14ac:dyDescent="0.25">
      <c r="D629" s="706"/>
      <c r="E629" s="706"/>
      <c r="F629" s="706"/>
      <c r="G629" s="706"/>
      <c r="H629" s="706"/>
      <c r="I629" s="706"/>
      <c r="J629" s="706"/>
      <c r="K629" s="706"/>
      <c r="L629" s="706"/>
      <c r="M629" s="706"/>
      <c r="N629" s="706"/>
      <c r="O629" s="706"/>
      <c r="P629" s="706"/>
      <c r="Q629" s="706"/>
      <c r="R629" s="706"/>
      <c r="S629" s="706"/>
    </row>
    <row r="630" spans="4:19" ht="15.75" customHeight="1" x14ac:dyDescent="0.25">
      <c r="D630" s="706"/>
      <c r="E630" s="706"/>
      <c r="F630" s="706"/>
      <c r="G630" s="706"/>
      <c r="H630" s="706"/>
      <c r="I630" s="706"/>
      <c r="J630" s="706"/>
      <c r="K630" s="706"/>
      <c r="L630" s="706"/>
      <c r="M630" s="706"/>
      <c r="N630" s="706"/>
      <c r="O630" s="706"/>
      <c r="P630" s="706"/>
      <c r="Q630" s="706"/>
      <c r="R630" s="706"/>
      <c r="S630" s="706"/>
    </row>
    <row r="631" spans="4:19" ht="15.75" customHeight="1" x14ac:dyDescent="0.25">
      <c r="D631" s="706"/>
      <c r="E631" s="706"/>
      <c r="F631" s="706"/>
      <c r="G631" s="706"/>
      <c r="H631" s="706"/>
      <c r="I631" s="706"/>
      <c r="J631" s="706"/>
      <c r="K631" s="706"/>
      <c r="L631" s="706"/>
      <c r="M631" s="706"/>
      <c r="N631" s="706"/>
      <c r="O631" s="706"/>
      <c r="P631" s="706"/>
      <c r="Q631" s="706"/>
      <c r="R631" s="706"/>
      <c r="S631" s="706"/>
    </row>
    <row r="632" spans="4:19" ht="15.75" customHeight="1" x14ac:dyDescent="0.25">
      <c r="D632" s="706"/>
      <c r="E632" s="706"/>
      <c r="F632" s="706"/>
      <c r="G632" s="706"/>
      <c r="H632" s="706"/>
      <c r="I632" s="706"/>
      <c r="J632" s="706"/>
      <c r="K632" s="706"/>
      <c r="L632" s="706"/>
      <c r="M632" s="706"/>
      <c r="N632" s="706"/>
      <c r="O632" s="706"/>
      <c r="P632" s="706"/>
      <c r="Q632" s="706"/>
      <c r="R632" s="706"/>
      <c r="S632" s="706"/>
    </row>
    <row r="633" spans="4:19" ht="15.75" customHeight="1" x14ac:dyDescent="0.25">
      <c r="D633" s="706"/>
      <c r="E633" s="706"/>
      <c r="F633" s="706"/>
      <c r="G633" s="706"/>
      <c r="H633" s="706"/>
      <c r="I633" s="706"/>
      <c r="J633" s="706"/>
      <c r="K633" s="706"/>
      <c r="L633" s="706"/>
      <c r="M633" s="706"/>
      <c r="N633" s="706"/>
      <c r="O633" s="706"/>
      <c r="P633" s="706"/>
      <c r="Q633" s="706"/>
      <c r="R633" s="706"/>
      <c r="S633" s="706"/>
    </row>
    <row r="634" spans="4:19" ht="15.75" customHeight="1" x14ac:dyDescent="0.25">
      <c r="D634" s="706"/>
      <c r="E634" s="706"/>
      <c r="F634" s="706"/>
      <c r="G634" s="706"/>
      <c r="H634" s="706"/>
      <c r="I634" s="706"/>
      <c r="J634" s="706"/>
      <c r="K634" s="706"/>
      <c r="L634" s="706"/>
      <c r="M634" s="706"/>
      <c r="N634" s="706"/>
      <c r="O634" s="706"/>
      <c r="P634" s="706"/>
      <c r="Q634" s="706"/>
      <c r="R634" s="706"/>
      <c r="S634" s="706"/>
    </row>
    <row r="635" spans="4:19" ht="15.75" customHeight="1" x14ac:dyDescent="0.25">
      <c r="D635" s="706"/>
      <c r="E635" s="706"/>
      <c r="F635" s="706"/>
      <c r="G635" s="706"/>
      <c r="H635" s="706"/>
      <c r="I635" s="706"/>
      <c r="J635" s="706"/>
      <c r="K635" s="706"/>
      <c r="L635" s="706"/>
      <c r="M635" s="706"/>
      <c r="N635" s="706"/>
      <c r="O635" s="706"/>
      <c r="P635" s="706"/>
      <c r="Q635" s="706"/>
      <c r="R635" s="706"/>
      <c r="S635" s="706"/>
    </row>
    <row r="636" spans="4:19" ht="15.75" customHeight="1" x14ac:dyDescent="0.25">
      <c r="D636" s="706"/>
      <c r="E636" s="706"/>
      <c r="F636" s="706"/>
      <c r="G636" s="706"/>
      <c r="H636" s="706"/>
      <c r="I636" s="706"/>
      <c r="J636" s="706"/>
      <c r="K636" s="706"/>
      <c r="L636" s="706"/>
      <c r="M636" s="706"/>
      <c r="N636" s="706"/>
      <c r="O636" s="706"/>
      <c r="P636" s="706"/>
      <c r="Q636" s="706"/>
      <c r="R636" s="706"/>
      <c r="S636" s="706"/>
    </row>
    <row r="637" spans="4:19" ht="15.75" customHeight="1" x14ac:dyDescent="0.25">
      <c r="D637" s="706"/>
      <c r="E637" s="706"/>
      <c r="F637" s="706"/>
      <c r="G637" s="706"/>
      <c r="H637" s="706"/>
      <c r="I637" s="706"/>
      <c r="J637" s="706"/>
      <c r="K637" s="706"/>
      <c r="L637" s="706"/>
      <c r="M637" s="706"/>
      <c r="N637" s="706"/>
      <c r="O637" s="706"/>
      <c r="P637" s="706"/>
      <c r="Q637" s="706"/>
      <c r="R637" s="706"/>
      <c r="S637" s="706"/>
    </row>
    <row r="638" spans="4:19" ht="15.75" customHeight="1" x14ac:dyDescent="0.25">
      <c r="D638" s="706"/>
      <c r="E638" s="706"/>
      <c r="F638" s="706"/>
      <c r="G638" s="706"/>
      <c r="H638" s="706"/>
      <c r="I638" s="706"/>
      <c r="J638" s="706"/>
      <c r="K638" s="706"/>
      <c r="L638" s="706"/>
      <c r="M638" s="706"/>
      <c r="N638" s="706"/>
      <c r="O638" s="706"/>
      <c r="P638" s="706"/>
      <c r="Q638" s="706"/>
      <c r="R638" s="706"/>
      <c r="S638" s="706"/>
    </row>
    <row r="639" spans="4:19" ht="15.75" customHeight="1" x14ac:dyDescent="0.25">
      <c r="D639" s="706"/>
      <c r="E639" s="706"/>
      <c r="F639" s="706"/>
      <c r="G639" s="706"/>
      <c r="H639" s="706"/>
      <c r="I639" s="706"/>
      <c r="J639" s="706"/>
      <c r="K639" s="706"/>
      <c r="L639" s="706"/>
      <c r="M639" s="706"/>
      <c r="N639" s="706"/>
      <c r="O639" s="706"/>
      <c r="P639" s="706"/>
      <c r="Q639" s="706"/>
      <c r="R639" s="706"/>
      <c r="S639" s="706"/>
    </row>
    <row r="640" spans="4:19" ht="15.75" customHeight="1" x14ac:dyDescent="0.25">
      <c r="D640" s="706"/>
      <c r="E640" s="706"/>
      <c r="F640" s="706"/>
      <c r="G640" s="706"/>
      <c r="H640" s="706"/>
      <c r="I640" s="706"/>
      <c r="J640" s="706"/>
      <c r="K640" s="706"/>
      <c r="L640" s="706"/>
      <c r="M640" s="706"/>
      <c r="N640" s="706"/>
      <c r="O640" s="706"/>
      <c r="P640" s="706"/>
      <c r="Q640" s="706"/>
      <c r="R640" s="706"/>
      <c r="S640" s="706"/>
    </row>
    <row r="641" spans="4:19" ht="15.75" customHeight="1" x14ac:dyDescent="0.25">
      <c r="D641" s="706"/>
      <c r="E641" s="706"/>
      <c r="F641" s="706"/>
      <c r="G641" s="706"/>
      <c r="H641" s="706"/>
      <c r="I641" s="706"/>
      <c r="J641" s="706"/>
      <c r="K641" s="706"/>
      <c r="L641" s="706"/>
      <c r="M641" s="706"/>
      <c r="N641" s="706"/>
      <c r="O641" s="706"/>
      <c r="P641" s="706"/>
      <c r="Q641" s="706"/>
      <c r="R641" s="706"/>
      <c r="S641" s="706"/>
    </row>
    <row r="642" spans="4:19" ht="15.75" customHeight="1" x14ac:dyDescent="0.25">
      <c r="D642" s="706"/>
      <c r="E642" s="706"/>
      <c r="F642" s="706"/>
      <c r="G642" s="706"/>
      <c r="H642" s="706"/>
      <c r="I642" s="706"/>
      <c r="J642" s="706"/>
      <c r="K642" s="706"/>
      <c r="L642" s="706"/>
      <c r="M642" s="706"/>
      <c r="N642" s="706"/>
      <c r="O642" s="706"/>
      <c r="P642" s="706"/>
      <c r="Q642" s="706"/>
      <c r="R642" s="706"/>
      <c r="S642" s="706"/>
    </row>
    <row r="643" spans="4:19" ht="15.75" customHeight="1" x14ac:dyDescent="0.25">
      <c r="D643" s="706"/>
      <c r="E643" s="706"/>
      <c r="F643" s="706"/>
      <c r="G643" s="706"/>
      <c r="H643" s="706"/>
      <c r="I643" s="706"/>
      <c r="J643" s="706"/>
      <c r="K643" s="706"/>
      <c r="L643" s="706"/>
      <c r="M643" s="706"/>
      <c r="N643" s="706"/>
      <c r="O643" s="706"/>
      <c r="P643" s="706"/>
      <c r="Q643" s="706"/>
      <c r="R643" s="706"/>
      <c r="S643" s="706"/>
    </row>
    <row r="644" spans="4:19" ht="15.75" customHeight="1" x14ac:dyDescent="0.25">
      <c r="D644" s="706"/>
      <c r="E644" s="706"/>
      <c r="F644" s="706"/>
      <c r="G644" s="706"/>
      <c r="H644" s="706"/>
      <c r="I644" s="706"/>
      <c r="J644" s="706"/>
      <c r="K644" s="706"/>
      <c r="L644" s="706"/>
      <c r="M644" s="706"/>
      <c r="N644" s="706"/>
      <c r="O644" s="706"/>
      <c r="P644" s="706"/>
      <c r="Q644" s="706"/>
      <c r="R644" s="706"/>
      <c r="S644" s="706"/>
    </row>
    <row r="645" spans="4:19" ht="15.75" customHeight="1" x14ac:dyDescent="0.25">
      <c r="D645" s="706"/>
      <c r="E645" s="706"/>
      <c r="F645" s="706"/>
      <c r="G645" s="706"/>
      <c r="H645" s="706"/>
      <c r="I645" s="706"/>
      <c r="J645" s="706"/>
      <c r="K645" s="706"/>
      <c r="L645" s="706"/>
      <c r="M645" s="706"/>
      <c r="N645" s="706"/>
      <c r="O645" s="706"/>
      <c r="P645" s="706"/>
      <c r="Q645" s="706"/>
      <c r="R645" s="706"/>
      <c r="S645" s="706"/>
    </row>
    <row r="646" spans="4:19" ht="15.75" customHeight="1" x14ac:dyDescent="0.25">
      <c r="D646" s="706"/>
      <c r="E646" s="706"/>
      <c r="F646" s="706"/>
      <c r="G646" s="706"/>
      <c r="H646" s="706"/>
      <c r="I646" s="706"/>
      <c r="J646" s="706"/>
      <c r="K646" s="706"/>
      <c r="L646" s="706"/>
      <c r="M646" s="706"/>
      <c r="N646" s="706"/>
      <c r="O646" s="706"/>
      <c r="P646" s="706"/>
      <c r="Q646" s="706"/>
      <c r="R646" s="706"/>
      <c r="S646" s="706"/>
    </row>
    <row r="647" spans="4:19" ht="15.75" customHeight="1" x14ac:dyDescent="0.25">
      <c r="D647" s="706"/>
      <c r="E647" s="706"/>
      <c r="F647" s="706"/>
      <c r="G647" s="706"/>
      <c r="H647" s="706"/>
      <c r="I647" s="706"/>
      <c r="J647" s="706"/>
      <c r="K647" s="706"/>
      <c r="L647" s="706"/>
      <c r="M647" s="706"/>
      <c r="N647" s="706"/>
      <c r="O647" s="706"/>
      <c r="P647" s="706"/>
      <c r="Q647" s="706"/>
      <c r="R647" s="706"/>
      <c r="S647" s="706"/>
    </row>
    <row r="648" spans="4:19" ht="15.75" customHeight="1" x14ac:dyDescent="0.25">
      <c r="D648" s="706"/>
      <c r="E648" s="706"/>
      <c r="F648" s="706"/>
      <c r="G648" s="706"/>
      <c r="H648" s="706"/>
      <c r="I648" s="706"/>
      <c r="J648" s="706"/>
      <c r="K648" s="706"/>
      <c r="L648" s="706"/>
      <c r="M648" s="706"/>
      <c r="N648" s="706"/>
      <c r="O648" s="706"/>
      <c r="P648" s="706"/>
      <c r="Q648" s="706"/>
      <c r="R648" s="706"/>
      <c r="S648" s="706"/>
    </row>
    <row r="649" spans="4:19" ht="15.75" customHeight="1" x14ac:dyDescent="0.25">
      <c r="D649" s="706"/>
      <c r="E649" s="706"/>
      <c r="F649" s="706"/>
      <c r="G649" s="706"/>
      <c r="H649" s="706"/>
      <c r="I649" s="706"/>
      <c r="J649" s="706"/>
      <c r="K649" s="706"/>
      <c r="L649" s="706"/>
      <c r="M649" s="706"/>
      <c r="N649" s="706"/>
      <c r="O649" s="706"/>
      <c r="P649" s="706"/>
      <c r="Q649" s="706"/>
      <c r="R649" s="706"/>
      <c r="S649" s="706"/>
    </row>
    <row r="650" spans="4:19" ht="15.75" customHeight="1" x14ac:dyDescent="0.25">
      <c r="D650" s="706"/>
      <c r="E650" s="706"/>
      <c r="F650" s="706"/>
      <c r="G650" s="706"/>
      <c r="H650" s="706"/>
      <c r="I650" s="706"/>
      <c r="J650" s="706"/>
      <c r="K650" s="706"/>
      <c r="L650" s="706"/>
      <c r="M650" s="706"/>
      <c r="N650" s="706"/>
      <c r="O650" s="706"/>
      <c r="P650" s="706"/>
      <c r="Q650" s="706"/>
      <c r="R650" s="706"/>
      <c r="S650" s="706"/>
    </row>
    <row r="651" spans="4:19" ht="15.75" customHeight="1" x14ac:dyDescent="0.25">
      <c r="D651" s="706"/>
      <c r="E651" s="706"/>
      <c r="F651" s="706"/>
      <c r="G651" s="706"/>
      <c r="H651" s="706"/>
      <c r="I651" s="706"/>
      <c r="J651" s="706"/>
      <c r="K651" s="706"/>
      <c r="L651" s="706"/>
      <c r="M651" s="706"/>
      <c r="N651" s="706"/>
      <c r="O651" s="706"/>
      <c r="P651" s="706"/>
      <c r="Q651" s="706"/>
      <c r="R651" s="706"/>
      <c r="S651" s="706"/>
    </row>
    <row r="652" spans="4:19" ht="15.75" customHeight="1" x14ac:dyDescent="0.25">
      <c r="D652" s="706"/>
      <c r="E652" s="706"/>
      <c r="F652" s="706"/>
      <c r="G652" s="706"/>
      <c r="H652" s="706"/>
      <c r="I652" s="706"/>
      <c r="J652" s="706"/>
      <c r="K652" s="706"/>
      <c r="L652" s="706"/>
      <c r="M652" s="706"/>
      <c r="N652" s="706"/>
      <c r="O652" s="706"/>
      <c r="P652" s="706"/>
      <c r="Q652" s="706"/>
      <c r="R652" s="706"/>
      <c r="S652" s="706"/>
    </row>
    <row r="653" spans="4:19" ht="15.75" customHeight="1" x14ac:dyDescent="0.25">
      <c r="D653" s="706"/>
      <c r="E653" s="706"/>
      <c r="F653" s="706"/>
      <c r="G653" s="706"/>
      <c r="H653" s="706"/>
      <c r="I653" s="706"/>
      <c r="J653" s="706"/>
      <c r="K653" s="706"/>
      <c r="L653" s="706"/>
      <c r="M653" s="706"/>
      <c r="N653" s="706"/>
      <c r="O653" s="706"/>
      <c r="P653" s="706"/>
      <c r="Q653" s="706"/>
      <c r="R653" s="706"/>
      <c r="S653" s="706"/>
    </row>
    <row r="654" spans="4:19" ht="15.75" customHeight="1" x14ac:dyDescent="0.25">
      <c r="D654" s="706"/>
      <c r="E654" s="706"/>
      <c r="F654" s="706"/>
      <c r="G654" s="706"/>
      <c r="H654" s="706"/>
      <c r="I654" s="706"/>
      <c r="J654" s="706"/>
      <c r="K654" s="706"/>
      <c r="L654" s="706"/>
      <c r="M654" s="706"/>
      <c r="N654" s="706"/>
      <c r="O654" s="706"/>
      <c r="P654" s="706"/>
      <c r="Q654" s="706"/>
      <c r="R654" s="706"/>
      <c r="S654" s="706"/>
    </row>
    <row r="655" spans="4:19" ht="15.75" customHeight="1" x14ac:dyDescent="0.25">
      <c r="D655" s="706"/>
      <c r="E655" s="706"/>
      <c r="F655" s="706"/>
      <c r="G655" s="706"/>
      <c r="H655" s="706"/>
      <c r="I655" s="706"/>
      <c r="J655" s="706"/>
      <c r="K655" s="706"/>
      <c r="L655" s="706"/>
      <c r="M655" s="706"/>
      <c r="N655" s="706"/>
      <c r="O655" s="706"/>
      <c r="P655" s="706"/>
      <c r="Q655" s="706"/>
      <c r="R655" s="706"/>
      <c r="S655" s="706"/>
    </row>
    <row r="656" spans="4:19" ht="15.75" customHeight="1" x14ac:dyDescent="0.25">
      <c r="D656" s="706"/>
      <c r="E656" s="706"/>
      <c r="F656" s="706"/>
      <c r="G656" s="706"/>
      <c r="H656" s="706"/>
      <c r="I656" s="706"/>
      <c r="J656" s="706"/>
      <c r="K656" s="706"/>
      <c r="L656" s="706"/>
      <c r="M656" s="706"/>
      <c r="N656" s="706"/>
      <c r="O656" s="706"/>
      <c r="P656" s="706"/>
      <c r="Q656" s="706"/>
      <c r="R656" s="706"/>
      <c r="S656" s="706"/>
    </row>
    <row r="657" spans="4:19" ht="15.75" customHeight="1" x14ac:dyDescent="0.25">
      <c r="D657" s="706"/>
      <c r="E657" s="706"/>
      <c r="F657" s="706"/>
      <c r="G657" s="706"/>
      <c r="H657" s="706"/>
      <c r="I657" s="706"/>
      <c r="J657" s="706"/>
      <c r="K657" s="706"/>
      <c r="L657" s="706"/>
      <c r="M657" s="706"/>
      <c r="N657" s="706"/>
      <c r="O657" s="706"/>
      <c r="P657" s="706"/>
      <c r="Q657" s="706"/>
      <c r="R657" s="706"/>
      <c r="S657" s="706"/>
    </row>
    <row r="658" spans="4:19" ht="15.75" customHeight="1" x14ac:dyDescent="0.25">
      <c r="D658" s="706"/>
      <c r="E658" s="706"/>
      <c r="F658" s="706"/>
      <c r="G658" s="706"/>
      <c r="H658" s="706"/>
      <c r="I658" s="706"/>
      <c r="J658" s="706"/>
      <c r="K658" s="706"/>
      <c r="L658" s="706"/>
      <c r="M658" s="706"/>
      <c r="N658" s="706"/>
      <c r="O658" s="706"/>
      <c r="P658" s="706"/>
      <c r="Q658" s="706"/>
      <c r="R658" s="706"/>
      <c r="S658" s="706"/>
    </row>
    <row r="659" spans="4:19" ht="15.75" customHeight="1" x14ac:dyDescent="0.25">
      <c r="D659" s="706"/>
      <c r="E659" s="706"/>
      <c r="F659" s="706"/>
      <c r="G659" s="706"/>
      <c r="H659" s="706"/>
      <c r="I659" s="706"/>
      <c r="J659" s="706"/>
      <c r="K659" s="706"/>
      <c r="L659" s="706"/>
      <c r="M659" s="706"/>
      <c r="N659" s="706"/>
      <c r="O659" s="706"/>
      <c r="P659" s="706"/>
      <c r="Q659" s="706"/>
      <c r="R659" s="706"/>
      <c r="S659" s="706"/>
    </row>
    <row r="660" spans="4:19" ht="15.75" customHeight="1" x14ac:dyDescent="0.25">
      <c r="D660" s="706"/>
      <c r="E660" s="706"/>
      <c r="F660" s="706"/>
      <c r="G660" s="706"/>
      <c r="H660" s="706"/>
      <c r="I660" s="706"/>
      <c r="J660" s="706"/>
      <c r="K660" s="706"/>
      <c r="L660" s="706"/>
      <c r="M660" s="706"/>
      <c r="N660" s="706"/>
      <c r="O660" s="706"/>
      <c r="P660" s="706"/>
      <c r="Q660" s="706"/>
      <c r="R660" s="706"/>
      <c r="S660" s="706"/>
    </row>
    <row r="661" spans="4:19" ht="15.75" customHeight="1" x14ac:dyDescent="0.25">
      <c r="D661" s="706"/>
      <c r="E661" s="706"/>
      <c r="F661" s="706"/>
      <c r="G661" s="706"/>
      <c r="H661" s="706"/>
      <c r="I661" s="706"/>
      <c r="J661" s="706"/>
      <c r="K661" s="706"/>
      <c r="L661" s="706"/>
      <c r="M661" s="706"/>
      <c r="N661" s="706"/>
      <c r="O661" s="706"/>
      <c r="P661" s="706"/>
      <c r="Q661" s="706"/>
      <c r="R661" s="706"/>
      <c r="S661" s="706"/>
    </row>
    <row r="662" spans="4:19" ht="15.75" customHeight="1" x14ac:dyDescent="0.25">
      <c r="D662" s="706"/>
      <c r="E662" s="706"/>
      <c r="F662" s="706"/>
      <c r="G662" s="706"/>
      <c r="H662" s="706"/>
      <c r="I662" s="706"/>
      <c r="J662" s="706"/>
      <c r="K662" s="706"/>
      <c r="L662" s="706"/>
      <c r="M662" s="706"/>
      <c r="N662" s="706"/>
      <c r="O662" s="706"/>
      <c r="P662" s="706"/>
      <c r="Q662" s="706"/>
      <c r="R662" s="706"/>
      <c r="S662" s="706"/>
    </row>
    <row r="663" spans="4:19" ht="15.75" customHeight="1" x14ac:dyDescent="0.25">
      <c r="D663" s="706"/>
      <c r="E663" s="706"/>
      <c r="F663" s="706"/>
      <c r="G663" s="706"/>
      <c r="H663" s="706"/>
      <c r="I663" s="706"/>
      <c r="J663" s="706"/>
      <c r="K663" s="706"/>
      <c r="L663" s="706"/>
      <c r="M663" s="706"/>
      <c r="N663" s="706"/>
      <c r="O663" s="706"/>
      <c r="P663" s="706"/>
      <c r="Q663" s="706"/>
      <c r="R663" s="706"/>
      <c r="S663" s="706"/>
    </row>
    <row r="664" spans="4:19" ht="15.75" customHeight="1" x14ac:dyDescent="0.25">
      <c r="D664" s="706"/>
      <c r="E664" s="706"/>
      <c r="F664" s="706"/>
      <c r="G664" s="706"/>
      <c r="H664" s="706"/>
      <c r="I664" s="706"/>
      <c r="J664" s="706"/>
      <c r="K664" s="706"/>
      <c r="L664" s="706"/>
      <c r="M664" s="706"/>
      <c r="N664" s="706"/>
      <c r="O664" s="706"/>
      <c r="P664" s="706"/>
      <c r="Q664" s="706"/>
      <c r="R664" s="706"/>
      <c r="S664" s="706"/>
    </row>
    <row r="665" spans="4:19" ht="15.75" customHeight="1" x14ac:dyDescent="0.25">
      <c r="D665" s="706"/>
      <c r="E665" s="706"/>
      <c r="F665" s="706"/>
      <c r="G665" s="706"/>
      <c r="H665" s="706"/>
      <c r="I665" s="706"/>
      <c r="J665" s="706"/>
      <c r="K665" s="706"/>
      <c r="L665" s="706"/>
      <c r="M665" s="706"/>
      <c r="N665" s="706"/>
      <c r="O665" s="706"/>
      <c r="P665" s="706"/>
      <c r="Q665" s="706"/>
      <c r="R665" s="706"/>
      <c r="S665" s="706"/>
    </row>
    <row r="666" spans="4:19" ht="15.75" customHeight="1" x14ac:dyDescent="0.25">
      <c r="D666" s="706"/>
      <c r="E666" s="706"/>
      <c r="F666" s="706"/>
      <c r="G666" s="706"/>
      <c r="H666" s="706"/>
      <c r="I666" s="706"/>
      <c r="J666" s="706"/>
      <c r="K666" s="706"/>
      <c r="L666" s="706"/>
      <c r="M666" s="706"/>
      <c r="N666" s="706"/>
      <c r="O666" s="706"/>
      <c r="P666" s="706"/>
      <c r="Q666" s="706"/>
      <c r="R666" s="706"/>
      <c r="S666" s="706"/>
    </row>
    <row r="667" spans="4:19" ht="15.75" customHeight="1" x14ac:dyDescent="0.25">
      <c r="D667" s="706"/>
      <c r="E667" s="706"/>
      <c r="F667" s="706"/>
      <c r="G667" s="706"/>
      <c r="H667" s="706"/>
      <c r="I667" s="706"/>
      <c r="J667" s="706"/>
      <c r="K667" s="706"/>
      <c r="L667" s="706"/>
      <c r="M667" s="706"/>
      <c r="N667" s="706"/>
      <c r="O667" s="706"/>
      <c r="P667" s="706"/>
      <c r="Q667" s="706"/>
      <c r="R667" s="706"/>
      <c r="S667" s="706"/>
    </row>
    <row r="668" spans="4:19" ht="15.75" customHeight="1" x14ac:dyDescent="0.25">
      <c r="D668" s="706"/>
      <c r="E668" s="706"/>
      <c r="F668" s="706"/>
      <c r="G668" s="706"/>
      <c r="H668" s="706"/>
      <c r="I668" s="706"/>
      <c r="J668" s="706"/>
      <c r="K668" s="706"/>
      <c r="L668" s="706"/>
      <c r="M668" s="706"/>
      <c r="N668" s="706"/>
      <c r="O668" s="706"/>
      <c r="P668" s="706"/>
      <c r="Q668" s="706"/>
      <c r="R668" s="706"/>
      <c r="S668" s="706"/>
    </row>
    <row r="669" spans="4:19" ht="15.75" customHeight="1" x14ac:dyDescent="0.25">
      <c r="D669" s="706"/>
      <c r="E669" s="706"/>
      <c r="F669" s="706"/>
      <c r="G669" s="706"/>
      <c r="H669" s="706"/>
      <c r="I669" s="706"/>
      <c r="J669" s="706"/>
      <c r="K669" s="706"/>
      <c r="L669" s="706"/>
      <c r="M669" s="706"/>
      <c r="N669" s="706"/>
      <c r="O669" s="706"/>
      <c r="P669" s="706"/>
      <c r="Q669" s="706"/>
      <c r="R669" s="706"/>
      <c r="S669" s="706"/>
    </row>
    <row r="670" spans="4:19" ht="15.75" customHeight="1" x14ac:dyDescent="0.25">
      <c r="D670" s="706"/>
      <c r="E670" s="706"/>
      <c r="F670" s="706"/>
      <c r="G670" s="706"/>
      <c r="H670" s="706"/>
      <c r="I670" s="706"/>
      <c r="J670" s="706"/>
      <c r="K670" s="706"/>
      <c r="L670" s="706"/>
      <c r="M670" s="706"/>
      <c r="N670" s="706"/>
      <c r="O670" s="706"/>
      <c r="P670" s="706"/>
      <c r="Q670" s="706"/>
      <c r="R670" s="706"/>
      <c r="S670" s="706"/>
    </row>
    <row r="671" spans="4:19" ht="15.75" customHeight="1" x14ac:dyDescent="0.25">
      <c r="D671" s="706"/>
      <c r="E671" s="706"/>
      <c r="F671" s="706"/>
      <c r="G671" s="706"/>
      <c r="H671" s="706"/>
      <c r="I671" s="706"/>
      <c r="J671" s="706"/>
      <c r="K671" s="706"/>
      <c r="L671" s="706"/>
      <c r="M671" s="706"/>
      <c r="N671" s="706"/>
      <c r="O671" s="706"/>
      <c r="P671" s="706"/>
      <c r="Q671" s="706"/>
      <c r="R671" s="706"/>
      <c r="S671" s="706"/>
    </row>
    <row r="672" spans="4:19" ht="15.75" customHeight="1" x14ac:dyDescent="0.25">
      <c r="D672" s="706"/>
      <c r="E672" s="706"/>
      <c r="F672" s="706"/>
      <c r="G672" s="706"/>
      <c r="H672" s="706"/>
      <c r="I672" s="706"/>
      <c r="J672" s="706"/>
      <c r="K672" s="706"/>
      <c r="L672" s="706"/>
      <c r="M672" s="706"/>
      <c r="N672" s="706"/>
      <c r="O672" s="706"/>
      <c r="P672" s="706"/>
      <c r="Q672" s="706"/>
      <c r="R672" s="706"/>
      <c r="S672" s="706"/>
    </row>
    <row r="673" spans="4:19" ht="15.75" customHeight="1" x14ac:dyDescent="0.25">
      <c r="D673" s="706"/>
      <c r="E673" s="706"/>
      <c r="F673" s="706"/>
      <c r="G673" s="706"/>
      <c r="H673" s="706"/>
      <c r="I673" s="706"/>
      <c r="J673" s="706"/>
      <c r="K673" s="706"/>
      <c r="L673" s="706"/>
      <c r="M673" s="706"/>
      <c r="N673" s="706"/>
      <c r="O673" s="706"/>
      <c r="P673" s="706"/>
      <c r="Q673" s="706"/>
      <c r="R673" s="706"/>
      <c r="S673" s="706"/>
    </row>
    <row r="674" spans="4:19" ht="15.75" customHeight="1" x14ac:dyDescent="0.25">
      <c r="D674" s="706"/>
      <c r="E674" s="706"/>
      <c r="F674" s="706"/>
      <c r="G674" s="706"/>
      <c r="H674" s="706"/>
      <c r="I674" s="706"/>
      <c r="J674" s="706"/>
      <c r="K674" s="706"/>
      <c r="L674" s="706"/>
      <c r="M674" s="706"/>
      <c r="N674" s="706"/>
      <c r="O674" s="706"/>
      <c r="P674" s="706"/>
      <c r="Q674" s="706"/>
      <c r="R674" s="706"/>
      <c r="S674" s="706"/>
    </row>
    <row r="675" spans="4:19" ht="15.75" customHeight="1" x14ac:dyDescent="0.25">
      <c r="D675" s="706"/>
      <c r="E675" s="706"/>
      <c r="F675" s="706"/>
      <c r="G675" s="706"/>
      <c r="H675" s="706"/>
      <c r="I675" s="706"/>
      <c r="J675" s="706"/>
      <c r="K675" s="706"/>
      <c r="L675" s="706"/>
      <c r="M675" s="706"/>
      <c r="N675" s="706"/>
      <c r="O675" s="706"/>
      <c r="P675" s="706"/>
      <c r="Q675" s="706"/>
      <c r="R675" s="706"/>
      <c r="S675" s="706"/>
    </row>
    <row r="676" spans="4:19" ht="15.75" customHeight="1" x14ac:dyDescent="0.25">
      <c r="D676" s="706"/>
      <c r="E676" s="706"/>
      <c r="F676" s="706"/>
      <c r="G676" s="706"/>
      <c r="H676" s="706"/>
      <c r="I676" s="706"/>
      <c r="J676" s="706"/>
      <c r="K676" s="706"/>
      <c r="L676" s="706"/>
      <c r="M676" s="706"/>
      <c r="N676" s="706"/>
      <c r="O676" s="706"/>
      <c r="P676" s="706"/>
      <c r="Q676" s="706"/>
      <c r="R676" s="706"/>
      <c r="S676" s="706"/>
    </row>
    <row r="677" spans="4:19" ht="15.75" customHeight="1" x14ac:dyDescent="0.25">
      <c r="D677" s="706"/>
      <c r="E677" s="706"/>
      <c r="F677" s="706"/>
      <c r="G677" s="706"/>
      <c r="H677" s="706"/>
      <c r="I677" s="706"/>
      <c r="J677" s="706"/>
      <c r="K677" s="706"/>
      <c r="L677" s="706"/>
      <c r="M677" s="706"/>
      <c r="N677" s="706"/>
      <c r="O677" s="706"/>
      <c r="P677" s="706"/>
      <c r="Q677" s="706"/>
      <c r="R677" s="706"/>
      <c r="S677" s="706"/>
    </row>
    <row r="678" spans="4:19" ht="15.75" customHeight="1" x14ac:dyDescent="0.25">
      <c r="D678" s="706"/>
      <c r="E678" s="706"/>
      <c r="F678" s="706"/>
      <c r="G678" s="706"/>
      <c r="H678" s="706"/>
      <c r="I678" s="706"/>
      <c r="J678" s="706"/>
      <c r="K678" s="706"/>
      <c r="L678" s="706"/>
      <c r="M678" s="706"/>
      <c r="N678" s="706"/>
      <c r="O678" s="706"/>
      <c r="P678" s="706"/>
      <c r="Q678" s="706"/>
      <c r="R678" s="706"/>
      <c r="S678" s="706"/>
    </row>
    <row r="679" spans="4:19" ht="15.75" customHeight="1" x14ac:dyDescent="0.25">
      <c r="D679" s="706"/>
      <c r="E679" s="706"/>
      <c r="F679" s="706"/>
      <c r="G679" s="706"/>
      <c r="H679" s="706"/>
      <c r="I679" s="706"/>
      <c r="J679" s="706"/>
      <c r="K679" s="706"/>
      <c r="L679" s="706"/>
      <c r="M679" s="706"/>
      <c r="N679" s="706"/>
      <c r="O679" s="706"/>
      <c r="P679" s="706"/>
      <c r="Q679" s="706"/>
      <c r="R679" s="706"/>
      <c r="S679" s="706"/>
    </row>
    <row r="680" spans="4:19" ht="15.75" customHeight="1" x14ac:dyDescent="0.25">
      <c r="D680" s="706"/>
      <c r="E680" s="706"/>
      <c r="F680" s="706"/>
      <c r="G680" s="706"/>
      <c r="H680" s="706"/>
      <c r="I680" s="706"/>
      <c r="J680" s="706"/>
      <c r="K680" s="706"/>
      <c r="L680" s="706"/>
      <c r="M680" s="706"/>
      <c r="N680" s="706"/>
      <c r="O680" s="706"/>
      <c r="P680" s="706"/>
      <c r="Q680" s="706"/>
      <c r="R680" s="706"/>
      <c r="S680" s="706"/>
    </row>
    <row r="681" spans="4:19" ht="15.75" customHeight="1" x14ac:dyDescent="0.25">
      <c r="D681" s="706"/>
      <c r="E681" s="706"/>
      <c r="F681" s="706"/>
      <c r="G681" s="706"/>
      <c r="H681" s="706"/>
      <c r="I681" s="706"/>
      <c r="J681" s="706"/>
      <c r="K681" s="706"/>
      <c r="L681" s="706"/>
      <c r="M681" s="706"/>
      <c r="N681" s="706"/>
      <c r="O681" s="706"/>
      <c r="P681" s="706"/>
      <c r="Q681" s="706"/>
      <c r="R681" s="706"/>
      <c r="S681" s="706"/>
    </row>
    <row r="682" spans="4:19" ht="15.75" customHeight="1" x14ac:dyDescent="0.25">
      <c r="D682" s="706"/>
      <c r="E682" s="706"/>
      <c r="F682" s="706"/>
      <c r="G682" s="706"/>
      <c r="H682" s="706"/>
      <c r="I682" s="706"/>
      <c r="J682" s="706"/>
      <c r="K682" s="706"/>
      <c r="L682" s="706"/>
      <c r="M682" s="706"/>
      <c r="N682" s="706"/>
      <c r="O682" s="706"/>
      <c r="P682" s="706"/>
      <c r="Q682" s="706"/>
      <c r="R682" s="706"/>
      <c r="S682" s="706"/>
    </row>
    <row r="683" spans="4:19" ht="15.75" customHeight="1" x14ac:dyDescent="0.25">
      <c r="D683" s="706"/>
      <c r="E683" s="706"/>
      <c r="F683" s="706"/>
      <c r="G683" s="706"/>
      <c r="H683" s="706"/>
      <c r="I683" s="706"/>
      <c r="J683" s="706"/>
      <c r="K683" s="706"/>
      <c r="L683" s="706"/>
      <c r="M683" s="706"/>
      <c r="N683" s="706"/>
      <c r="O683" s="706"/>
      <c r="P683" s="706"/>
      <c r="Q683" s="706"/>
      <c r="R683" s="706"/>
      <c r="S683" s="706"/>
    </row>
    <row r="684" spans="4:19" ht="15.75" customHeight="1" x14ac:dyDescent="0.25">
      <c r="D684" s="706"/>
      <c r="E684" s="706"/>
      <c r="F684" s="706"/>
      <c r="G684" s="706"/>
      <c r="H684" s="706"/>
      <c r="I684" s="706"/>
      <c r="J684" s="706"/>
      <c r="K684" s="706"/>
      <c r="L684" s="706"/>
      <c r="M684" s="706"/>
      <c r="N684" s="706"/>
      <c r="O684" s="706"/>
      <c r="P684" s="706"/>
      <c r="Q684" s="706"/>
      <c r="R684" s="706"/>
      <c r="S684" s="706"/>
    </row>
    <row r="685" spans="4:19" ht="15.75" customHeight="1" x14ac:dyDescent="0.25">
      <c r="D685" s="706"/>
      <c r="E685" s="706"/>
      <c r="F685" s="706"/>
      <c r="G685" s="706"/>
      <c r="H685" s="706"/>
      <c r="I685" s="706"/>
      <c r="J685" s="706"/>
      <c r="K685" s="706"/>
      <c r="L685" s="706"/>
      <c r="M685" s="706"/>
      <c r="N685" s="706"/>
      <c r="O685" s="706"/>
      <c r="P685" s="706"/>
      <c r="Q685" s="706"/>
      <c r="R685" s="706"/>
      <c r="S685" s="706"/>
    </row>
    <row r="686" spans="4:19" ht="15.75" customHeight="1" x14ac:dyDescent="0.25">
      <c r="D686" s="706"/>
      <c r="E686" s="706"/>
      <c r="F686" s="706"/>
      <c r="G686" s="706"/>
      <c r="H686" s="706"/>
      <c r="I686" s="706"/>
      <c r="J686" s="706"/>
      <c r="K686" s="706"/>
      <c r="L686" s="706"/>
      <c r="M686" s="706"/>
      <c r="N686" s="706"/>
      <c r="O686" s="706"/>
      <c r="P686" s="706"/>
      <c r="Q686" s="706"/>
      <c r="R686" s="706"/>
      <c r="S686" s="706"/>
    </row>
    <row r="687" spans="4:19" ht="15.75" customHeight="1" x14ac:dyDescent="0.25">
      <c r="D687" s="706"/>
      <c r="E687" s="706"/>
      <c r="F687" s="706"/>
      <c r="G687" s="706"/>
      <c r="H687" s="706"/>
      <c r="I687" s="706"/>
      <c r="J687" s="706"/>
      <c r="K687" s="706"/>
      <c r="L687" s="706"/>
      <c r="M687" s="706"/>
      <c r="N687" s="706"/>
      <c r="O687" s="706"/>
      <c r="P687" s="706"/>
      <c r="Q687" s="706"/>
      <c r="R687" s="706"/>
      <c r="S687" s="706"/>
    </row>
    <row r="688" spans="4:19" ht="15.75" customHeight="1" x14ac:dyDescent="0.25">
      <c r="D688" s="706"/>
      <c r="E688" s="706"/>
      <c r="F688" s="706"/>
      <c r="G688" s="706"/>
      <c r="H688" s="706"/>
      <c r="I688" s="706"/>
      <c r="J688" s="706"/>
      <c r="K688" s="706"/>
      <c r="L688" s="706"/>
      <c r="M688" s="706"/>
      <c r="N688" s="706"/>
      <c r="O688" s="706"/>
      <c r="P688" s="706"/>
      <c r="Q688" s="706"/>
      <c r="R688" s="706"/>
      <c r="S688" s="706"/>
    </row>
    <row r="689" spans="4:19" ht="15.75" customHeight="1" x14ac:dyDescent="0.25">
      <c r="D689" s="706"/>
      <c r="E689" s="706"/>
      <c r="F689" s="706"/>
      <c r="G689" s="706"/>
      <c r="H689" s="706"/>
      <c r="I689" s="706"/>
      <c r="J689" s="706"/>
      <c r="K689" s="706"/>
      <c r="L689" s="706"/>
      <c r="M689" s="706"/>
      <c r="N689" s="706"/>
      <c r="O689" s="706"/>
      <c r="P689" s="706"/>
      <c r="Q689" s="706"/>
      <c r="R689" s="706"/>
      <c r="S689" s="706"/>
    </row>
    <row r="690" spans="4:19" ht="15.75" customHeight="1" x14ac:dyDescent="0.25">
      <c r="D690" s="706"/>
      <c r="E690" s="706"/>
      <c r="F690" s="706"/>
      <c r="G690" s="706"/>
      <c r="H690" s="706"/>
      <c r="I690" s="706"/>
      <c r="J690" s="706"/>
      <c r="K690" s="706"/>
      <c r="L690" s="706"/>
      <c r="M690" s="706"/>
      <c r="N690" s="706"/>
      <c r="O690" s="706"/>
      <c r="P690" s="706"/>
      <c r="Q690" s="706"/>
      <c r="R690" s="706"/>
      <c r="S690" s="706"/>
    </row>
    <row r="691" spans="4:19" ht="15.75" customHeight="1" x14ac:dyDescent="0.25">
      <c r="D691" s="706"/>
      <c r="E691" s="706"/>
      <c r="F691" s="706"/>
      <c r="G691" s="706"/>
      <c r="H691" s="706"/>
      <c r="I691" s="706"/>
      <c r="J691" s="706"/>
      <c r="K691" s="706"/>
      <c r="L691" s="706"/>
      <c r="M691" s="706"/>
      <c r="N691" s="706"/>
      <c r="O691" s="706"/>
      <c r="P691" s="706"/>
      <c r="Q691" s="706"/>
      <c r="R691" s="706"/>
      <c r="S691" s="706"/>
    </row>
    <row r="692" spans="4:19" ht="15.75" customHeight="1" x14ac:dyDescent="0.25">
      <c r="D692" s="706"/>
      <c r="E692" s="706"/>
      <c r="F692" s="706"/>
      <c r="G692" s="706"/>
      <c r="H692" s="706"/>
      <c r="I692" s="706"/>
      <c r="J692" s="706"/>
      <c r="K692" s="706"/>
      <c r="L692" s="706"/>
      <c r="M692" s="706"/>
      <c r="N692" s="706"/>
      <c r="O692" s="706"/>
      <c r="P692" s="706"/>
      <c r="Q692" s="706"/>
      <c r="R692" s="706"/>
      <c r="S692" s="706"/>
    </row>
    <row r="693" spans="4:19" ht="15.75" customHeight="1" x14ac:dyDescent="0.25">
      <c r="D693" s="706"/>
      <c r="E693" s="706"/>
      <c r="F693" s="706"/>
      <c r="G693" s="706"/>
      <c r="H693" s="706"/>
      <c r="I693" s="706"/>
      <c r="J693" s="706"/>
      <c r="K693" s="706"/>
      <c r="L693" s="706"/>
      <c r="M693" s="706"/>
      <c r="N693" s="706"/>
      <c r="O693" s="706"/>
      <c r="P693" s="706"/>
      <c r="Q693" s="706"/>
      <c r="R693" s="706"/>
      <c r="S693" s="706"/>
    </row>
    <row r="694" spans="4:19" ht="15.75" customHeight="1" x14ac:dyDescent="0.25">
      <c r="D694" s="706"/>
      <c r="E694" s="706"/>
      <c r="F694" s="706"/>
      <c r="G694" s="706"/>
      <c r="H694" s="706"/>
      <c r="I694" s="706"/>
      <c r="J694" s="706"/>
      <c r="K694" s="706"/>
      <c r="L694" s="706"/>
      <c r="M694" s="706"/>
      <c r="N694" s="706"/>
      <c r="O694" s="706"/>
      <c r="P694" s="706"/>
      <c r="Q694" s="706"/>
      <c r="R694" s="706"/>
      <c r="S694" s="706"/>
    </row>
    <row r="695" spans="4:19" ht="15.75" customHeight="1" x14ac:dyDescent="0.25">
      <c r="D695" s="706"/>
      <c r="E695" s="706"/>
      <c r="F695" s="706"/>
      <c r="G695" s="706"/>
      <c r="H695" s="706"/>
      <c r="I695" s="706"/>
      <c r="J695" s="706"/>
      <c r="K695" s="706"/>
      <c r="L695" s="706"/>
      <c r="M695" s="706"/>
      <c r="N695" s="706"/>
      <c r="O695" s="706"/>
      <c r="P695" s="706"/>
      <c r="Q695" s="706"/>
      <c r="R695" s="706"/>
      <c r="S695" s="706"/>
    </row>
    <row r="696" spans="4:19" ht="15.75" customHeight="1" x14ac:dyDescent="0.25">
      <c r="D696" s="706"/>
      <c r="E696" s="706"/>
      <c r="F696" s="706"/>
      <c r="G696" s="706"/>
      <c r="H696" s="706"/>
      <c r="I696" s="706"/>
      <c r="J696" s="706"/>
      <c r="K696" s="706"/>
      <c r="L696" s="706"/>
      <c r="M696" s="706"/>
      <c r="N696" s="706"/>
      <c r="O696" s="706"/>
      <c r="P696" s="706"/>
      <c r="Q696" s="706"/>
      <c r="R696" s="706"/>
      <c r="S696" s="706"/>
    </row>
    <row r="697" spans="4:19" ht="15.75" customHeight="1" x14ac:dyDescent="0.25">
      <c r="D697" s="706"/>
      <c r="E697" s="706"/>
      <c r="F697" s="706"/>
      <c r="G697" s="706"/>
      <c r="H697" s="706"/>
      <c r="I697" s="706"/>
      <c r="J697" s="706"/>
      <c r="K697" s="706"/>
      <c r="L697" s="706"/>
      <c r="M697" s="706"/>
      <c r="N697" s="706"/>
      <c r="O697" s="706"/>
      <c r="P697" s="706"/>
      <c r="Q697" s="706"/>
      <c r="R697" s="706"/>
      <c r="S697" s="706"/>
    </row>
    <row r="698" spans="4:19" ht="15.75" customHeight="1" x14ac:dyDescent="0.25">
      <c r="D698" s="706"/>
      <c r="E698" s="706"/>
      <c r="F698" s="706"/>
      <c r="G698" s="706"/>
      <c r="H698" s="706"/>
      <c r="I698" s="706"/>
      <c r="J698" s="706"/>
      <c r="K698" s="706"/>
      <c r="L698" s="706"/>
      <c r="M698" s="706"/>
      <c r="N698" s="706"/>
      <c r="O698" s="706"/>
      <c r="P698" s="706"/>
      <c r="Q698" s="706"/>
      <c r="R698" s="706"/>
      <c r="S698" s="706"/>
    </row>
    <row r="699" spans="4:19" ht="15.75" customHeight="1" x14ac:dyDescent="0.25">
      <c r="D699" s="706"/>
      <c r="E699" s="706"/>
      <c r="F699" s="706"/>
      <c r="G699" s="706"/>
      <c r="H699" s="706"/>
      <c r="I699" s="706"/>
      <c r="J699" s="706"/>
      <c r="K699" s="706"/>
      <c r="L699" s="706"/>
      <c r="M699" s="706"/>
      <c r="N699" s="706"/>
      <c r="O699" s="706"/>
      <c r="P699" s="706"/>
      <c r="Q699" s="706"/>
      <c r="R699" s="706"/>
      <c r="S699" s="706"/>
    </row>
    <row r="700" spans="4:19" ht="15.75" customHeight="1" x14ac:dyDescent="0.25">
      <c r="D700" s="706"/>
      <c r="E700" s="706"/>
      <c r="F700" s="706"/>
      <c r="G700" s="706"/>
      <c r="H700" s="706"/>
      <c r="I700" s="706"/>
      <c r="J700" s="706"/>
      <c r="K700" s="706"/>
      <c r="L700" s="706"/>
      <c r="M700" s="706"/>
      <c r="N700" s="706"/>
      <c r="O700" s="706"/>
      <c r="P700" s="706"/>
      <c r="Q700" s="706"/>
      <c r="R700" s="706"/>
      <c r="S700" s="706"/>
    </row>
    <row r="701" spans="4:19" ht="15.75" customHeight="1" x14ac:dyDescent="0.25">
      <c r="D701" s="706"/>
      <c r="E701" s="706"/>
      <c r="F701" s="706"/>
      <c r="G701" s="706"/>
      <c r="H701" s="706"/>
      <c r="I701" s="706"/>
      <c r="J701" s="706"/>
      <c r="K701" s="706"/>
      <c r="L701" s="706"/>
      <c r="M701" s="706"/>
      <c r="N701" s="706"/>
      <c r="O701" s="706"/>
      <c r="P701" s="706"/>
      <c r="Q701" s="706"/>
      <c r="R701" s="706"/>
      <c r="S701" s="706"/>
    </row>
    <row r="702" spans="4:19" ht="15.75" customHeight="1" x14ac:dyDescent="0.25">
      <c r="D702" s="706"/>
      <c r="E702" s="706"/>
      <c r="F702" s="706"/>
      <c r="G702" s="706"/>
      <c r="H702" s="706"/>
      <c r="I702" s="706"/>
      <c r="J702" s="706"/>
      <c r="K702" s="706"/>
      <c r="L702" s="706"/>
      <c r="M702" s="706"/>
      <c r="N702" s="706"/>
      <c r="O702" s="706"/>
      <c r="P702" s="706"/>
      <c r="Q702" s="706"/>
      <c r="R702" s="706"/>
      <c r="S702" s="706"/>
    </row>
    <row r="703" spans="4:19" ht="15.75" customHeight="1" x14ac:dyDescent="0.25">
      <c r="D703" s="706"/>
      <c r="E703" s="706"/>
      <c r="F703" s="706"/>
      <c r="G703" s="706"/>
      <c r="H703" s="706"/>
      <c r="I703" s="706"/>
      <c r="J703" s="706"/>
      <c r="K703" s="706"/>
      <c r="L703" s="706"/>
      <c r="M703" s="706"/>
      <c r="N703" s="706"/>
      <c r="O703" s="706"/>
      <c r="P703" s="706"/>
      <c r="Q703" s="706"/>
      <c r="R703" s="706"/>
      <c r="S703" s="706"/>
    </row>
    <row r="704" spans="4:19" ht="15.75" customHeight="1" x14ac:dyDescent="0.25">
      <c r="D704" s="706"/>
      <c r="E704" s="706"/>
      <c r="F704" s="706"/>
      <c r="G704" s="706"/>
      <c r="H704" s="706"/>
      <c r="I704" s="706"/>
      <c r="J704" s="706"/>
      <c r="K704" s="706"/>
      <c r="L704" s="706"/>
      <c r="M704" s="706"/>
      <c r="N704" s="706"/>
      <c r="O704" s="706"/>
      <c r="P704" s="706"/>
      <c r="Q704" s="706"/>
      <c r="R704" s="706"/>
      <c r="S704" s="706"/>
    </row>
    <row r="705" spans="4:19" ht="15.75" customHeight="1" x14ac:dyDescent="0.25">
      <c r="D705" s="706"/>
      <c r="E705" s="706"/>
      <c r="F705" s="706"/>
      <c r="G705" s="706"/>
      <c r="H705" s="706"/>
      <c r="I705" s="706"/>
      <c r="J705" s="706"/>
      <c r="K705" s="706"/>
      <c r="L705" s="706"/>
      <c r="M705" s="706"/>
      <c r="N705" s="706"/>
      <c r="O705" s="706"/>
      <c r="P705" s="706"/>
      <c r="Q705" s="706"/>
      <c r="R705" s="706"/>
      <c r="S705" s="706"/>
    </row>
    <row r="706" spans="4:19" ht="15.75" customHeight="1" x14ac:dyDescent="0.25">
      <c r="D706" s="706"/>
      <c r="E706" s="706"/>
      <c r="F706" s="706"/>
      <c r="G706" s="706"/>
      <c r="H706" s="706"/>
      <c r="I706" s="706"/>
      <c r="J706" s="706"/>
      <c r="K706" s="706"/>
      <c r="L706" s="706"/>
      <c r="M706" s="706"/>
      <c r="N706" s="706"/>
      <c r="O706" s="706"/>
      <c r="P706" s="706"/>
      <c r="Q706" s="706"/>
      <c r="R706" s="706"/>
      <c r="S706" s="706"/>
    </row>
    <row r="707" spans="4:19" ht="15.75" customHeight="1" x14ac:dyDescent="0.25">
      <c r="D707" s="706"/>
      <c r="E707" s="706"/>
      <c r="F707" s="706"/>
      <c r="G707" s="706"/>
      <c r="H707" s="706"/>
      <c r="I707" s="706"/>
      <c r="J707" s="706"/>
      <c r="K707" s="706"/>
      <c r="L707" s="706"/>
      <c r="M707" s="706"/>
      <c r="N707" s="706"/>
      <c r="O707" s="706"/>
      <c r="P707" s="706"/>
      <c r="Q707" s="706"/>
      <c r="R707" s="706"/>
      <c r="S707" s="706"/>
    </row>
    <row r="708" spans="4:19" ht="15.75" customHeight="1" x14ac:dyDescent="0.25">
      <c r="D708" s="706"/>
      <c r="E708" s="706"/>
      <c r="F708" s="706"/>
      <c r="G708" s="706"/>
      <c r="H708" s="706"/>
      <c r="I708" s="706"/>
      <c r="J708" s="706"/>
      <c r="K708" s="706"/>
      <c r="L708" s="706"/>
      <c r="M708" s="706"/>
      <c r="N708" s="706"/>
      <c r="O708" s="706"/>
      <c r="P708" s="706"/>
      <c r="Q708" s="706"/>
      <c r="R708" s="706"/>
      <c r="S708" s="706"/>
    </row>
    <row r="709" spans="4:19" ht="15.75" customHeight="1" x14ac:dyDescent="0.25">
      <c r="D709" s="706"/>
      <c r="E709" s="706"/>
      <c r="F709" s="706"/>
      <c r="G709" s="706"/>
      <c r="H709" s="706"/>
      <c r="I709" s="706"/>
      <c r="J709" s="706"/>
      <c r="K709" s="706"/>
      <c r="L709" s="706"/>
      <c r="M709" s="706"/>
      <c r="N709" s="706"/>
      <c r="O709" s="706"/>
      <c r="P709" s="706"/>
      <c r="Q709" s="706"/>
      <c r="R709" s="706"/>
      <c r="S709" s="706"/>
    </row>
    <row r="710" spans="4:19" ht="15.75" customHeight="1" x14ac:dyDescent="0.25">
      <c r="D710" s="706"/>
      <c r="E710" s="706"/>
      <c r="F710" s="706"/>
      <c r="G710" s="706"/>
      <c r="H710" s="706"/>
      <c r="I710" s="706"/>
      <c r="J710" s="706"/>
      <c r="K710" s="706"/>
      <c r="L710" s="706"/>
      <c r="M710" s="706"/>
      <c r="N710" s="706"/>
      <c r="O710" s="706"/>
      <c r="P710" s="706"/>
      <c r="Q710" s="706"/>
      <c r="R710" s="706"/>
      <c r="S710" s="706"/>
    </row>
    <row r="711" spans="4:19" ht="15.75" customHeight="1" x14ac:dyDescent="0.25">
      <c r="D711" s="706"/>
      <c r="E711" s="706"/>
      <c r="F711" s="706"/>
      <c r="G711" s="706"/>
      <c r="H711" s="706"/>
      <c r="I711" s="706"/>
      <c r="J711" s="706"/>
      <c r="K711" s="706"/>
      <c r="L711" s="706"/>
      <c r="M711" s="706"/>
      <c r="N711" s="706"/>
      <c r="O711" s="706"/>
      <c r="P711" s="706"/>
      <c r="Q711" s="706"/>
      <c r="R711" s="706"/>
      <c r="S711" s="706"/>
    </row>
    <row r="712" spans="4:19" ht="15.75" customHeight="1" x14ac:dyDescent="0.25">
      <c r="D712" s="706"/>
      <c r="E712" s="706"/>
      <c r="F712" s="706"/>
      <c r="G712" s="706"/>
      <c r="H712" s="706"/>
      <c r="I712" s="706"/>
      <c r="J712" s="706"/>
      <c r="K712" s="706"/>
      <c r="L712" s="706"/>
      <c r="M712" s="706"/>
      <c r="N712" s="706"/>
      <c r="O712" s="706"/>
      <c r="P712" s="706"/>
      <c r="Q712" s="706"/>
      <c r="R712" s="706"/>
      <c r="S712" s="706"/>
    </row>
    <row r="713" spans="4:19" ht="15.75" customHeight="1" x14ac:dyDescent="0.25">
      <c r="D713" s="706"/>
      <c r="E713" s="706"/>
      <c r="F713" s="706"/>
      <c r="G713" s="706"/>
      <c r="H713" s="706"/>
      <c r="I713" s="706"/>
      <c r="J713" s="706"/>
      <c r="K713" s="706"/>
      <c r="L713" s="706"/>
      <c r="M713" s="706"/>
      <c r="N713" s="706"/>
      <c r="O713" s="706"/>
      <c r="P713" s="706"/>
      <c r="Q713" s="706"/>
      <c r="R713" s="706"/>
      <c r="S713" s="706"/>
    </row>
    <row r="714" spans="4:19" ht="15.75" customHeight="1" x14ac:dyDescent="0.25">
      <c r="D714" s="706"/>
      <c r="E714" s="706"/>
      <c r="F714" s="706"/>
      <c r="G714" s="706"/>
      <c r="H714" s="706"/>
      <c r="I714" s="706"/>
      <c r="J714" s="706"/>
      <c r="K714" s="706"/>
      <c r="L714" s="706"/>
      <c r="M714" s="706"/>
      <c r="N714" s="706"/>
      <c r="O714" s="706"/>
      <c r="P714" s="706"/>
      <c r="Q714" s="706"/>
      <c r="R714" s="706"/>
      <c r="S714" s="706"/>
    </row>
    <row r="715" spans="4:19" ht="15.75" customHeight="1" x14ac:dyDescent="0.25">
      <c r="D715" s="706"/>
      <c r="E715" s="706"/>
      <c r="F715" s="706"/>
      <c r="G715" s="706"/>
      <c r="H715" s="706"/>
      <c r="I715" s="706"/>
      <c r="J715" s="706"/>
      <c r="K715" s="706"/>
      <c r="L715" s="706"/>
      <c r="M715" s="706"/>
      <c r="N715" s="706"/>
      <c r="O715" s="706"/>
      <c r="P715" s="706"/>
      <c r="Q715" s="706"/>
      <c r="R715" s="706"/>
      <c r="S715" s="706"/>
    </row>
    <row r="716" spans="4:19" ht="15.75" customHeight="1" x14ac:dyDescent="0.25">
      <c r="D716" s="706"/>
      <c r="E716" s="706"/>
      <c r="F716" s="706"/>
      <c r="G716" s="706"/>
      <c r="H716" s="706"/>
      <c r="I716" s="706"/>
      <c r="J716" s="706"/>
      <c r="K716" s="706"/>
      <c r="L716" s="706"/>
      <c r="M716" s="706"/>
      <c r="N716" s="706"/>
      <c r="O716" s="706"/>
      <c r="P716" s="706"/>
      <c r="Q716" s="706"/>
      <c r="R716" s="706"/>
      <c r="S716" s="706"/>
    </row>
    <row r="717" spans="4:19" ht="15.75" customHeight="1" x14ac:dyDescent="0.25">
      <c r="D717" s="706"/>
      <c r="E717" s="706"/>
      <c r="F717" s="706"/>
      <c r="G717" s="706"/>
      <c r="H717" s="706"/>
      <c r="I717" s="706"/>
      <c r="J717" s="706"/>
      <c r="K717" s="706"/>
      <c r="L717" s="706"/>
      <c r="M717" s="706"/>
      <c r="N717" s="706"/>
      <c r="O717" s="706"/>
      <c r="P717" s="706"/>
      <c r="Q717" s="706"/>
      <c r="R717" s="706"/>
      <c r="S717" s="706"/>
    </row>
    <row r="718" spans="4:19" ht="15.75" customHeight="1" x14ac:dyDescent="0.25">
      <c r="D718" s="706"/>
      <c r="E718" s="706"/>
      <c r="F718" s="706"/>
      <c r="G718" s="706"/>
      <c r="H718" s="706"/>
      <c r="I718" s="706"/>
      <c r="J718" s="706"/>
      <c r="K718" s="706"/>
      <c r="L718" s="706"/>
      <c r="M718" s="706"/>
      <c r="N718" s="706"/>
      <c r="O718" s="706"/>
      <c r="P718" s="706"/>
      <c r="Q718" s="706"/>
      <c r="R718" s="706"/>
      <c r="S718" s="706"/>
    </row>
    <row r="719" spans="4:19" ht="15.75" customHeight="1" x14ac:dyDescent="0.25">
      <c r="D719" s="706"/>
      <c r="E719" s="706"/>
      <c r="F719" s="706"/>
      <c r="G719" s="706"/>
      <c r="H719" s="706"/>
      <c r="I719" s="706"/>
      <c r="J719" s="706"/>
      <c r="K719" s="706"/>
      <c r="L719" s="706"/>
      <c r="M719" s="706"/>
      <c r="N719" s="706"/>
      <c r="O719" s="706"/>
      <c r="P719" s="706"/>
      <c r="Q719" s="706"/>
      <c r="R719" s="706"/>
      <c r="S719" s="706"/>
    </row>
    <row r="720" spans="4:19" ht="15.75" customHeight="1" x14ac:dyDescent="0.25">
      <c r="D720" s="706"/>
      <c r="E720" s="706"/>
      <c r="F720" s="706"/>
      <c r="G720" s="706"/>
      <c r="H720" s="706"/>
      <c r="I720" s="706"/>
      <c r="J720" s="706"/>
      <c r="K720" s="706"/>
      <c r="L720" s="706"/>
      <c r="M720" s="706"/>
      <c r="N720" s="706"/>
      <c r="O720" s="706"/>
      <c r="P720" s="706"/>
      <c r="Q720" s="706"/>
      <c r="R720" s="706"/>
      <c r="S720" s="706"/>
    </row>
    <row r="721" spans="4:19" ht="15.75" customHeight="1" x14ac:dyDescent="0.25">
      <c r="D721" s="706"/>
      <c r="E721" s="706"/>
      <c r="F721" s="706"/>
      <c r="G721" s="706"/>
      <c r="H721" s="706"/>
      <c r="I721" s="706"/>
      <c r="J721" s="706"/>
      <c r="K721" s="706"/>
      <c r="L721" s="706"/>
      <c r="M721" s="706"/>
      <c r="N721" s="706"/>
      <c r="O721" s="706"/>
      <c r="P721" s="706"/>
      <c r="Q721" s="706"/>
      <c r="R721" s="706"/>
      <c r="S721" s="706"/>
    </row>
    <row r="722" spans="4:19" ht="15.75" customHeight="1" x14ac:dyDescent="0.25">
      <c r="D722" s="706"/>
      <c r="E722" s="706"/>
      <c r="F722" s="706"/>
      <c r="G722" s="706"/>
      <c r="H722" s="706"/>
      <c r="I722" s="706"/>
      <c r="J722" s="706"/>
      <c r="K722" s="706"/>
      <c r="L722" s="706"/>
      <c r="M722" s="706"/>
      <c r="N722" s="706"/>
      <c r="O722" s="706"/>
      <c r="P722" s="706"/>
      <c r="Q722" s="706"/>
      <c r="R722" s="706"/>
      <c r="S722" s="706"/>
    </row>
    <row r="723" spans="4:19" ht="15.75" customHeight="1" x14ac:dyDescent="0.25">
      <c r="D723" s="706"/>
      <c r="E723" s="706"/>
      <c r="F723" s="706"/>
      <c r="G723" s="706"/>
      <c r="H723" s="706"/>
      <c r="I723" s="706"/>
      <c r="J723" s="706"/>
      <c r="K723" s="706"/>
      <c r="L723" s="706"/>
      <c r="M723" s="706"/>
      <c r="N723" s="706"/>
      <c r="O723" s="706"/>
      <c r="P723" s="706"/>
      <c r="Q723" s="706"/>
      <c r="R723" s="706"/>
      <c r="S723" s="706"/>
    </row>
    <row r="724" spans="4:19" ht="15.75" customHeight="1" x14ac:dyDescent="0.25">
      <c r="D724" s="706"/>
      <c r="E724" s="706"/>
      <c r="F724" s="706"/>
      <c r="G724" s="706"/>
      <c r="H724" s="706"/>
      <c r="I724" s="706"/>
      <c r="J724" s="706"/>
      <c r="K724" s="706"/>
      <c r="L724" s="706"/>
      <c r="M724" s="706"/>
      <c r="N724" s="706"/>
      <c r="O724" s="706"/>
      <c r="P724" s="706"/>
      <c r="Q724" s="706"/>
      <c r="R724" s="706"/>
      <c r="S724" s="706"/>
    </row>
    <row r="725" spans="4:19" ht="15.75" customHeight="1" x14ac:dyDescent="0.25">
      <c r="D725" s="706"/>
      <c r="E725" s="706"/>
      <c r="F725" s="706"/>
      <c r="G725" s="706"/>
      <c r="H725" s="706"/>
      <c r="I725" s="706"/>
      <c r="J725" s="706"/>
      <c r="K725" s="706"/>
      <c r="L725" s="706"/>
      <c r="M725" s="706"/>
      <c r="N725" s="706"/>
      <c r="O725" s="706"/>
      <c r="P725" s="706"/>
      <c r="Q725" s="706"/>
      <c r="R725" s="706"/>
      <c r="S725" s="706"/>
    </row>
    <row r="726" spans="4:19" ht="15.75" customHeight="1" x14ac:dyDescent="0.25">
      <c r="D726" s="706"/>
      <c r="E726" s="706"/>
      <c r="F726" s="706"/>
      <c r="G726" s="706"/>
      <c r="H726" s="706"/>
      <c r="I726" s="706"/>
      <c r="J726" s="706"/>
      <c r="K726" s="706"/>
      <c r="L726" s="706"/>
      <c r="M726" s="706"/>
      <c r="N726" s="706"/>
      <c r="O726" s="706"/>
      <c r="P726" s="706"/>
      <c r="Q726" s="706"/>
      <c r="R726" s="706"/>
      <c r="S726" s="706"/>
    </row>
    <row r="727" spans="4:19" ht="15.75" customHeight="1" x14ac:dyDescent="0.25">
      <c r="D727" s="706"/>
      <c r="E727" s="706"/>
      <c r="F727" s="706"/>
      <c r="G727" s="706"/>
      <c r="H727" s="706"/>
      <c r="I727" s="706"/>
      <c r="J727" s="706"/>
      <c r="K727" s="706"/>
      <c r="L727" s="706"/>
      <c r="M727" s="706"/>
      <c r="N727" s="706"/>
      <c r="O727" s="706"/>
      <c r="P727" s="706"/>
      <c r="Q727" s="706"/>
      <c r="R727" s="706"/>
      <c r="S727" s="706"/>
    </row>
    <row r="728" spans="4:19" ht="15.75" customHeight="1" x14ac:dyDescent="0.25">
      <c r="D728" s="706"/>
      <c r="E728" s="706"/>
      <c r="F728" s="706"/>
      <c r="G728" s="706"/>
      <c r="H728" s="706"/>
      <c r="I728" s="706"/>
      <c r="J728" s="706"/>
      <c r="K728" s="706"/>
      <c r="L728" s="706"/>
      <c r="M728" s="706"/>
      <c r="N728" s="706"/>
      <c r="O728" s="706"/>
      <c r="P728" s="706"/>
      <c r="Q728" s="706"/>
      <c r="R728" s="706"/>
      <c r="S728" s="706"/>
    </row>
    <row r="729" spans="4:19" ht="15.75" customHeight="1" x14ac:dyDescent="0.25">
      <c r="D729" s="706"/>
      <c r="E729" s="706"/>
      <c r="F729" s="706"/>
      <c r="G729" s="706"/>
      <c r="H729" s="706"/>
      <c r="I729" s="706"/>
      <c r="J729" s="706"/>
      <c r="K729" s="706"/>
      <c r="L729" s="706"/>
      <c r="M729" s="706"/>
      <c r="N729" s="706"/>
      <c r="O729" s="706"/>
      <c r="P729" s="706"/>
      <c r="Q729" s="706"/>
      <c r="R729" s="706"/>
      <c r="S729" s="706"/>
    </row>
    <row r="730" spans="4:19" ht="15.75" customHeight="1" x14ac:dyDescent="0.25">
      <c r="D730" s="706"/>
      <c r="E730" s="706"/>
      <c r="F730" s="706"/>
      <c r="G730" s="706"/>
      <c r="H730" s="706"/>
      <c r="I730" s="706"/>
      <c r="J730" s="706"/>
      <c r="K730" s="706"/>
      <c r="L730" s="706"/>
      <c r="M730" s="706"/>
      <c r="N730" s="706"/>
      <c r="O730" s="706"/>
      <c r="P730" s="706"/>
      <c r="Q730" s="706"/>
      <c r="R730" s="706"/>
      <c r="S730" s="706"/>
    </row>
    <row r="731" spans="4:19" ht="15.75" customHeight="1" x14ac:dyDescent="0.25">
      <c r="D731" s="706"/>
      <c r="E731" s="706"/>
      <c r="F731" s="706"/>
      <c r="G731" s="706"/>
      <c r="H731" s="706"/>
      <c r="I731" s="706"/>
      <c r="J731" s="706"/>
      <c r="K731" s="706"/>
      <c r="L731" s="706"/>
      <c r="M731" s="706"/>
      <c r="N731" s="706"/>
      <c r="O731" s="706"/>
      <c r="P731" s="706"/>
      <c r="Q731" s="706"/>
      <c r="R731" s="706"/>
      <c r="S731" s="706"/>
    </row>
    <row r="732" spans="4:19" ht="15.75" customHeight="1" x14ac:dyDescent="0.25">
      <c r="D732" s="706"/>
      <c r="E732" s="706"/>
      <c r="F732" s="706"/>
      <c r="G732" s="706"/>
      <c r="H732" s="706"/>
      <c r="I732" s="706"/>
      <c r="J732" s="706"/>
      <c r="K732" s="706"/>
      <c r="L732" s="706"/>
      <c r="M732" s="706"/>
      <c r="N732" s="706"/>
      <c r="O732" s="706"/>
      <c r="P732" s="706"/>
      <c r="Q732" s="706"/>
      <c r="R732" s="706"/>
      <c r="S732" s="706"/>
    </row>
    <row r="733" spans="4:19" ht="15.75" customHeight="1" x14ac:dyDescent="0.25">
      <c r="D733" s="706"/>
      <c r="E733" s="706"/>
      <c r="F733" s="706"/>
      <c r="G733" s="706"/>
      <c r="H733" s="706"/>
      <c r="I733" s="706"/>
      <c r="J733" s="706"/>
      <c r="K733" s="706"/>
      <c r="L733" s="706"/>
      <c r="M733" s="706"/>
      <c r="N733" s="706"/>
      <c r="O733" s="706"/>
      <c r="P733" s="706"/>
      <c r="Q733" s="706"/>
      <c r="R733" s="706"/>
      <c r="S733" s="706"/>
    </row>
    <row r="734" spans="4:19" ht="15.75" customHeight="1" x14ac:dyDescent="0.25">
      <c r="D734" s="706"/>
      <c r="E734" s="706"/>
      <c r="F734" s="706"/>
      <c r="G734" s="706"/>
      <c r="H734" s="706"/>
      <c r="I734" s="706"/>
      <c r="J734" s="706"/>
      <c r="K734" s="706"/>
      <c r="L734" s="706"/>
      <c r="M734" s="706"/>
      <c r="N734" s="706"/>
      <c r="O734" s="706"/>
      <c r="P734" s="706"/>
      <c r="Q734" s="706"/>
      <c r="R734" s="706"/>
      <c r="S734" s="706"/>
    </row>
    <row r="735" spans="4:19" ht="15.75" customHeight="1" x14ac:dyDescent="0.25">
      <c r="D735" s="706"/>
      <c r="E735" s="706"/>
      <c r="F735" s="706"/>
      <c r="G735" s="706"/>
      <c r="H735" s="706"/>
      <c r="I735" s="706"/>
      <c r="J735" s="706"/>
      <c r="K735" s="706"/>
      <c r="L735" s="706"/>
      <c r="M735" s="706"/>
      <c r="N735" s="706"/>
      <c r="O735" s="706"/>
      <c r="P735" s="706"/>
      <c r="Q735" s="706"/>
      <c r="R735" s="706"/>
      <c r="S735" s="706"/>
    </row>
    <row r="736" spans="4:19" ht="15.75" customHeight="1" x14ac:dyDescent="0.25">
      <c r="D736" s="706"/>
      <c r="E736" s="706"/>
      <c r="F736" s="706"/>
      <c r="G736" s="706"/>
      <c r="H736" s="706"/>
      <c r="I736" s="706"/>
      <c r="J736" s="706"/>
      <c r="K736" s="706"/>
      <c r="L736" s="706"/>
      <c r="M736" s="706"/>
      <c r="N736" s="706"/>
      <c r="O736" s="706"/>
      <c r="P736" s="706"/>
      <c r="Q736" s="706"/>
      <c r="R736" s="706"/>
      <c r="S736" s="706"/>
    </row>
    <row r="737" spans="4:19" ht="15.75" customHeight="1" x14ac:dyDescent="0.25">
      <c r="D737" s="706"/>
      <c r="E737" s="706"/>
      <c r="F737" s="706"/>
      <c r="G737" s="706"/>
      <c r="H737" s="706"/>
      <c r="I737" s="706"/>
      <c r="J737" s="706"/>
      <c r="K737" s="706"/>
      <c r="L737" s="706"/>
      <c r="M737" s="706"/>
      <c r="N737" s="706"/>
      <c r="O737" s="706"/>
      <c r="P737" s="706"/>
      <c r="Q737" s="706"/>
      <c r="R737" s="706"/>
      <c r="S737" s="706"/>
    </row>
    <row r="738" spans="4:19" ht="15.75" customHeight="1" x14ac:dyDescent="0.25">
      <c r="D738" s="706"/>
      <c r="E738" s="706"/>
      <c r="F738" s="706"/>
      <c r="G738" s="706"/>
      <c r="H738" s="706"/>
      <c r="I738" s="706"/>
      <c r="J738" s="706"/>
      <c r="K738" s="706"/>
      <c r="L738" s="706"/>
      <c r="M738" s="706"/>
      <c r="N738" s="706"/>
      <c r="O738" s="706"/>
      <c r="P738" s="706"/>
      <c r="Q738" s="706"/>
      <c r="R738" s="706"/>
      <c r="S738" s="706"/>
    </row>
    <row r="739" spans="4:19" ht="15.75" customHeight="1" x14ac:dyDescent="0.25">
      <c r="D739" s="706"/>
      <c r="E739" s="706"/>
      <c r="F739" s="706"/>
      <c r="G739" s="706"/>
      <c r="H739" s="706"/>
      <c r="I739" s="706"/>
      <c r="J739" s="706"/>
      <c r="K739" s="706"/>
      <c r="L739" s="706"/>
      <c r="M739" s="706"/>
      <c r="N739" s="706"/>
      <c r="O739" s="706"/>
      <c r="P739" s="706"/>
      <c r="Q739" s="706"/>
      <c r="R739" s="706"/>
      <c r="S739" s="706"/>
    </row>
    <row r="740" spans="4:19" ht="15.75" customHeight="1" x14ac:dyDescent="0.25">
      <c r="D740" s="706"/>
      <c r="E740" s="706"/>
      <c r="F740" s="706"/>
      <c r="G740" s="706"/>
      <c r="H740" s="706"/>
      <c r="I740" s="706"/>
      <c r="J740" s="706"/>
      <c r="K740" s="706"/>
      <c r="L740" s="706"/>
      <c r="M740" s="706"/>
      <c r="N740" s="706"/>
      <c r="O740" s="706"/>
      <c r="P740" s="706"/>
      <c r="Q740" s="706"/>
      <c r="R740" s="706"/>
      <c r="S740" s="706"/>
    </row>
    <row r="741" spans="4:19" ht="15.75" customHeight="1" x14ac:dyDescent="0.25">
      <c r="D741" s="706"/>
      <c r="E741" s="706"/>
      <c r="F741" s="706"/>
      <c r="G741" s="706"/>
      <c r="H741" s="706"/>
      <c r="I741" s="706"/>
      <c r="J741" s="706"/>
      <c r="K741" s="706"/>
      <c r="L741" s="706"/>
      <c r="M741" s="706"/>
      <c r="N741" s="706"/>
      <c r="O741" s="706"/>
      <c r="P741" s="706"/>
      <c r="Q741" s="706"/>
      <c r="R741" s="706"/>
      <c r="S741" s="706"/>
    </row>
    <row r="742" spans="4:19" ht="15.75" customHeight="1" x14ac:dyDescent="0.25">
      <c r="D742" s="706"/>
      <c r="E742" s="706"/>
      <c r="F742" s="706"/>
      <c r="G742" s="706"/>
      <c r="H742" s="706"/>
      <c r="I742" s="706"/>
      <c r="J742" s="706"/>
      <c r="K742" s="706"/>
      <c r="L742" s="706"/>
      <c r="M742" s="706"/>
      <c r="N742" s="706"/>
      <c r="O742" s="706"/>
      <c r="P742" s="706"/>
      <c r="Q742" s="706"/>
      <c r="R742" s="706"/>
      <c r="S742" s="706"/>
    </row>
    <row r="743" spans="4:19" ht="15.75" customHeight="1" x14ac:dyDescent="0.25">
      <c r="D743" s="706"/>
      <c r="E743" s="706"/>
      <c r="F743" s="706"/>
      <c r="G743" s="706"/>
      <c r="H743" s="706"/>
      <c r="I743" s="706"/>
      <c r="J743" s="706"/>
      <c r="K743" s="706"/>
      <c r="L743" s="706"/>
      <c r="M743" s="706"/>
      <c r="N743" s="706"/>
      <c r="O743" s="706"/>
      <c r="P743" s="706"/>
      <c r="Q743" s="706"/>
      <c r="R743" s="706"/>
      <c r="S743" s="706"/>
    </row>
    <row r="744" spans="4:19" ht="15.75" customHeight="1" x14ac:dyDescent="0.25">
      <c r="D744" s="706"/>
      <c r="E744" s="706"/>
      <c r="F744" s="706"/>
      <c r="G744" s="706"/>
      <c r="H744" s="706"/>
      <c r="I744" s="706"/>
      <c r="J744" s="706"/>
      <c r="K744" s="706"/>
      <c r="L744" s="706"/>
      <c r="M744" s="706"/>
      <c r="N744" s="706"/>
      <c r="O744" s="706"/>
      <c r="P744" s="706"/>
      <c r="Q744" s="706"/>
      <c r="R744" s="706"/>
      <c r="S744" s="706"/>
    </row>
    <row r="745" spans="4:19" ht="15.75" customHeight="1" x14ac:dyDescent="0.25">
      <c r="D745" s="706"/>
      <c r="E745" s="706"/>
      <c r="F745" s="706"/>
      <c r="G745" s="706"/>
      <c r="H745" s="706"/>
      <c r="I745" s="706"/>
      <c r="J745" s="706"/>
      <c r="K745" s="706"/>
      <c r="L745" s="706"/>
      <c r="M745" s="706"/>
      <c r="N745" s="706"/>
      <c r="O745" s="706"/>
      <c r="P745" s="706"/>
      <c r="Q745" s="706"/>
      <c r="R745" s="706"/>
      <c r="S745" s="706"/>
    </row>
    <row r="746" spans="4:19" ht="15.75" customHeight="1" x14ac:dyDescent="0.25">
      <c r="D746" s="706"/>
      <c r="E746" s="706"/>
      <c r="F746" s="706"/>
      <c r="G746" s="706"/>
      <c r="H746" s="706"/>
      <c r="I746" s="706"/>
      <c r="J746" s="706"/>
      <c r="K746" s="706"/>
      <c r="L746" s="706"/>
      <c r="M746" s="706"/>
      <c r="N746" s="706"/>
      <c r="O746" s="706"/>
      <c r="P746" s="706"/>
      <c r="Q746" s="706"/>
      <c r="R746" s="706"/>
      <c r="S746" s="706"/>
    </row>
    <row r="747" spans="4:19" ht="15.75" customHeight="1" x14ac:dyDescent="0.25">
      <c r="D747" s="706"/>
      <c r="E747" s="706"/>
      <c r="F747" s="706"/>
      <c r="G747" s="706"/>
      <c r="H747" s="706"/>
      <c r="I747" s="706"/>
      <c r="J747" s="706"/>
      <c r="K747" s="706"/>
      <c r="L747" s="706"/>
      <c r="M747" s="706"/>
      <c r="N747" s="706"/>
      <c r="O747" s="706"/>
      <c r="P747" s="706"/>
      <c r="Q747" s="706"/>
      <c r="R747" s="706"/>
      <c r="S747" s="706"/>
    </row>
    <row r="748" spans="4:19" ht="15.75" customHeight="1" x14ac:dyDescent="0.25">
      <c r="D748" s="706"/>
      <c r="E748" s="706"/>
      <c r="F748" s="706"/>
      <c r="G748" s="706"/>
      <c r="H748" s="706"/>
      <c r="I748" s="706"/>
      <c r="J748" s="706"/>
      <c r="K748" s="706"/>
      <c r="L748" s="706"/>
      <c r="M748" s="706"/>
      <c r="N748" s="706"/>
      <c r="O748" s="706"/>
      <c r="P748" s="706"/>
      <c r="Q748" s="706"/>
      <c r="R748" s="706"/>
      <c r="S748" s="706"/>
    </row>
    <row r="749" spans="4:19" ht="15.75" customHeight="1" x14ac:dyDescent="0.25">
      <c r="D749" s="706"/>
      <c r="E749" s="706"/>
      <c r="F749" s="706"/>
      <c r="G749" s="706"/>
      <c r="H749" s="706"/>
      <c r="I749" s="706"/>
      <c r="J749" s="706"/>
      <c r="K749" s="706"/>
      <c r="L749" s="706"/>
      <c r="M749" s="706"/>
      <c r="N749" s="706"/>
      <c r="O749" s="706"/>
      <c r="P749" s="706"/>
      <c r="Q749" s="706"/>
      <c r="R749" s="706"/>
      <c r="S749" s="706"/>
    </row>
    <row r="750" spans="4:19" ht="15.75" customHeight="1" x14ac:dyDescent="0.25">
      <c r="D750" s="706"/>
      <c r="E750" s="706"/>
      <c r="F750" s="706"/>
      <c r="G750" s="706"/>
      <c r="H750" s="706"/>
      <c r="I750" s="706"/>
      <c r="J750" s="706"/>
      <c r="K750" s="706"/>
      <c r="L750" s="706"/>
      <c r="M750" s="706"/>
      <c r="N750" s="706"/>
      <c r="O750" s="706"/>
      <c r="P750" s="706"/>
      <c r="Q750" s="706"/>
      <c r="R750" s="706"/>
      <c r="S750" s="706"/>
    </row>
    <row r="751" spans="4:19" ht="15.75" customHeight="1" x14ac:dyDescent="0.25">
      <c r="D751" s="706"/>
      <c r="E751" s="706"/>
      <c r="F751" s="706"/>
      <c r="G751" s="706"/>
      <c r="H751" s="706"/>
      <c r="I751" s="706"/>
      <c r="J751" s="706"/>
      <c r="K751" s="706"/>
      <c r="L751" s="706"/>
      <c r="M751" s="706"/>
      <c r="N751" s="706"/>
      <c r="O751" s="706"/>
      <c r="P751" s="706"/>
      <c r="Q751" s="706"/>
      <c r="R751" s="706"/>
      <c r="S751" s="706"/>
    </row>
    <row r="752" spans="4:19" ht="15.75" customHeight="1" x14ac:dyDescent="0.25">
      <c r="D752" s="706"/>
      <c r="E752" s="706"/>
      <c r="F752" s="706"/>
      <c r="G752" s="706"/>
      <c r="H752" s="706"/>
      <c r="I752" s="706"/>
      <c r="J752" s="706"/>
      <c r="K752" s="706"/>
      <c r="L752" s="706"/>
      <c r="M752" s="706"/>
      <c r="N752" s="706"/>
      <c r="O752" s="706"/>
      <c r="P752" s="706"/>
      <c r="Q752" s="706"/>
      <c r="R752" s="706"/>
      <c r="S752" s="706"/>
    </row>
    <row r="753" spans="4:19" ht="15.75" customHeight="1" x14ac:dyDescent="0.25">
      <c r="D753" s="706"/>
      <c r="E753" s="706"/>
      <c r="F753" s="706"/>
      <c r="G753" s="706"/>
      <c r="H753" s="706"/>
      <c r="I753" s="706"/>
      <c r="J753" s="706"/>
      <c r="K753" s="706"/>
      <c r="L753" s="706"/>
      <c r="M753" s="706"/>
      <c r="N753" s="706"/>
      <c r="O753" s="706"/>
      <c r="P753" s="706"/>
      <c r="Q753" s="706"/>
      <c r="R753" s="706"/>
      <c r="S753" s="706"/>
    </row>
    <row r="754" spans="4:19" ht="15.75" customHeight="1" x14ac:dyDescent="0.25">
      <c r="D754" s="706"/>
      <c r="E754" s="706"/>
      <c r="F754" s="706"/>
      <c r="G754" s="706"/>
      <c r="H754" s="706"/>
      <c r="I754" s="706"/>
      <c r="J754" s="706"/>
      <c r="K754" s="706"/>
      <c r="L754" s="706"/>
      <c r="M754" s="706"/>
      <c r="N754" s="706"/>
      <c r="O754" s="706"/>
      <c r="P754" s="706"/>
      <c r="Q754" s="706"/>
      <c r="R754" s="706"/>
      <c r="S754" s="706"/>
    </row>
    <row r="755" spans="4:19" ht="15.75" customHeight="1" x14ac:dyDescent="0.25">
      <c r="D755" s="706"/>
      <c r="E755" s="706"/>
      <c r="F755" s="706"/>
      <c r="G755" s="706"/>
      <c r="H755" s="706"/>
      <c r="I755" s="706"/>
      <c r="J755" s="706"/>
      <c r="K755" s="706"/>
      <c r="L755" s="706"/>
      <c r="M755" s="706"/>
      <c r="N755" s="706"/>
      <c r="O755" s="706"/>
      <c r="P755" s="706"/>
      <c r="Q755" s="706"/>
      <c r="R755" s="706"/>
      <c r="S755" s="706"/>
    </row>
    <row r="756" spans="4:19" ht="15.75" customHeight="1" x14ac:dyDescent="0.25">
      <c r="D756" s="706"/>
      <c r="E756" s="706"/>
      <c r="F756" s="706"/>
      <c r="G756" s="706"/>
      <c r="H756" s="706"/>
      <c r="I756" s="706"/>
      <c r="J756" s="706"/>
      <c r="K756" s="706"/>
      <c r="L756" s="706"/>
      <c r="M756" s="706"/>
      <c r="N756" s="706"/>
      <c r="O756" s="706"/>
      <c r="P756" s="706"/>
      <c r="Q756" s="706"/>
      <c r="R756" s="706"/>
      <c r="S756" s="706"/>
    </row>
    <row r="757" spans="4:19" ht="15.75" customHeight="1" x14ac:dyDescent="0.25">
      <c r="D757" s="706"/>
      <c r="E757" s="706"/>
      <c r="F757" s="706"/>
      <c r="G757" s="706"/>
      <c r="H757" s="706"/>
      <c r="I757" s="706"/>
      <c r="J757" s="706"/>
      <c r="K757" s="706"/>
      <c r="L757" s="706"/>
      <c r="M757" s="706"/>
      <c r="N757" s="706"/>
      <c r="O757" s="706"/>
      <c r="P757" s="706"/>
      <c r="Q757" s="706"/>
      <c r="R757" s="706"/>
      <c r="S757" s="706"/>
    </row>
    <row r="758" spans="4:19" ht="15.75" customHeight="1" x14ac:dyDescent="0.25">
      <c r="D758" s="706"/>
      <c r="E758" s="706"/>
      <c r="F758" s="706"/>
      <c r="G758" s="706"/>
      <c r="H758" s="706"/>
      <c r="I758" s="706"/>
      <c r="J758" s="706"/>
      <c r="K758" s="706"/>
      <c r="L758" s="706"/>
      <c r="M758" s="706"/>
      <c r="N758" s="706"/>
      <c r="O758" s="706"/>
      <c r="P758" s="706"/>
      <c r="Q758" s="706"/>
      <c r="R758" s="706"/>
      <c r="S758" s="706"/>
    </row>
    <row r="759" spans="4:19" ht="15.75" customHeight="1" x14ac:dyDescent="0.25">
      <c r="D759" s="706"/>
      <c r="E759" s="706"/>
      <c r="F759" s="706"/>
      <c r="G759" s="706"/>
      <c r="H759" s="706"/>
      <c r="I759" s="706"/>
      <c r="J759" s="706"/>
      <c r="K759" s="706"/>
      <c r="L759" s="706"/>
      <c r="M759" s="706"/>
      <c r="N759" s="706"/>
      <c r="O759" s="706"/>
      <c r="P759" s="706"/>
      <c r="Q759" s="706"/>
      <c r="R759" s="706"/>
      <c r="S759" s="706"/>
    </row>
    <row r="760" spans="4:19" ht="15.75" customHeight="1" x14ac:dyDescent="0.25">
      <c r="D760" s="706"/>
      <c r="E760" s="706"/>
      <c r="F760" s="706"/>
      <c r="G760" s="706"/>
      <c r="H760" s="706"/>
      <c r="I760" s="706"/>
      <c r="J760" s="706"/>
      <c r="K760" s="706"/>
      <c r="L760" s="706"/>
      <c r="M760" s="706"/>
      <c r="N760" s="706"/>
      <c r="O760" s="706"/>
      <c r="P760" s="706"/>
      <c r="Q760" s="706"/>
      <c r="R760" s="706"/>
      <c r="S760" s="706"/>
    </row>
    <row r="761" spans="4:19" ht="15.75" customHeight="1" x14ac:dyDescent="0.25">
      <c r="D761" s="706"/>
      <c r="E761" s="706"/>
      <c r="F761" s="706"/>
      <c r="G761" s="706"/>
      <c r="H761" s="706"/>
      <c r="I761" s="706"/>
      <c r="J761" s="706"/>
      <c r="K761" s="706"/>
      <c r="L761" s="706"/>
      <c r="M761" s="706"/>
      <c r="N761" s="706"/>
      <c r="O761" s="706"/>
      <c r="P761" s="706"/>
      <c r="Q761" s="706"/>
      <c r="R761" s="706"/>
      <c r="S761" s="706"/>
    </row>
    <row r="762" spans="4:19" ht="15.75" customHeight="1" x14ac:dyDescent="0.25">
      <c r="D762" s="706"/>
      <c r="E762" s="706"/>
      <c r="F762" s="706"/>
      <c r="G762" s="706"/>
      <c r="H762" s="706"/>
      <c r="I762" s="706"/>
      <c r="J762" s="706"/>
      <c r="K762" s="706"/>
      <c r="L762" s="706"/>
      <c r="M762" s="706"/>
      <c r="N762" s="706"/>
      <c r="O762" s="706"/>
      <c r="P762" s="706"/>
      <c r="Q762" s="706"/>
      <c r="R762" s="706"/>
      <c r="S762" s="706"/>
    </row>
    <row r="763" spans="4:19" ht="15.75" customHeight="1" x14ac:dyDescent="0.25">
      <c r="D763" s="706"/>
      <c r="E763" s="706"/>
      <c r="F763" s="706"/>
      <c r="G763" s="706"/>
      <c r="H763" s="706"/>
      <c r="I763" s="706"/>
      <c r="J763" s="706"/>
      <c r="K763" s="706"/>
      <c r="L763" s="706"/>
      <c r="M763" s="706"/>
      <c r="N763" s="706"/>
      <c r="O763" s="706"/>
      <c r="P763" s="706"/>
      <c r="Q763" s="706"/>
      <c r="R763" s="706"/>
      <c r="S763" s="706"/>
    </row>
    <row r="764" spans="4:19" ht="15.75" customHeight="1" x14ac:dyDescent="0.25">
      <c r="D764" s="706"/>
      <c r="E764" s="706"/>
      <c r="F764" s="706"/>
      <c r="G764" s="706"/>
      <c r="H764" s="706"/>
      <c r="I764" s="706"/>
      <c r="J764" s="706"/>
      <c r="K764" s="706"/>
      <c r="L764" s="706"/>
      <c r="M764" s="706"/>
      <c r="N764" s="706"/>
      <c r="O764" s="706"/>
      <c r="P764" s="706"/>
      <c r="Q764" s="706"/>
      <c r="R764" s="706"/>
      <c r="S764" s="706"/>
    </row>
    <row r="765" spans="4:19" ht="15.75" customHeight="1" x14ac:dyDescent="0.25">
      <c r="D765" s="706"/>
      <c r="E765" s="706"/>
      <c r="F765" s="706"/>
      <c r="G765" s="706"/>
      <c r="H765" s="706"/>
      <c r="I765" s="706"/>
      <c r="J765" s="706"/>
      <c r="K765" s="706"/>
      <c r="L765" s="706"/>
      <c r="M765" s="706"/>
      <c r="N765" s="706"/>
      <c r="O765" s="706"/>
      <c r="P765" s="706"/>
      <c r="Q765" s="706"/>
      <c r="R765" s="706"/>
      <c r="S765" s="706"/>
    </row>
    <row r="766" spans="4:19" ht="15.75" customHeight="1" x14ac:dyDescent="0.25">
      <c r="D766" s="706"/>
      <c r="E766" s="706"/>
      <c r="F766" s="706"/>
      <c r="G766" s="706"/>
      <c r="H766" s="706"/>
      <c r="I766" s="706"/>
      <c r="J766" s="706"/>
      <c r="K766" s="706"/>
      <c r="L766" s="706"/>
      <c r="M766" s="706"/>
      <c r="N766" s="706"/>
      <c r="O766" s="706"/>
      <c r="P766" s="706"/>
      <c r="Q766" s="706"/>
      <c r="R766" s="706"/>
      <c r="S766" s="706"/>
    </row>
    <row r="767" spans="4:19" ht="15.75" customHeight="1" x14ac:dyDescent="0.25">
      <c r="D767" s="706"/>
      <c r="E767" s="706"/>
      <c r="F767" s="706"/>
      <c r="G767" s="706"/>
      <c r="H767" s="706"/>
      <c r="I767" s="706"/>
      <c r="J767" s="706"/>
      <c r="K767" s="706"/>
      <c r="L767" s="706"/>
      <c r="M767" s="706"/>
      <c r="N767" s="706"/>
      <c r="O767" s="706"/>
      <c r="P767" s="706"/>
      <c r="Q767" s="706"/>
      <c r="R767" s="706"/>
      <c r="S767" s="706"/>
    </row>
    <row r="768" spans="4:19" ht="15.75" customHeight="1" x14ac:dyDescent="0.25">
      <c r="D768" s="706"/>
      <c r="E768" s="706"/>
      <c r="F768" s="706"/>
      <c r="G768" s="706"/>
      <c r="H768" s="706"/>
      <c r="I768" s="706"/>
      <c r="J768" s="706"/>
      <c r="K768" s="706"/>
      <c r="L768" s="706"/>
      <c r="M768" s="706"/>
      <c r="N768" s="706"/>
      <c r="O768" s="706"/>
      <c r="P768" s="706"/>
      <c r="Q768" s="706"/>
      <c r="R768" s="706"/>
      <c r="S768" s="706"/>
    </row>
    <row r="769" spans="4:19" ht="15.75" customHeight="1" x14ac:dyDescent="0.25">
      <c r="D769" s="706"/>
      <c r="E769" s="706"/>
      <c r="F769" s="706"/>
      <c r="G769" s="706"/>
      <c r="H769" s="706"/>
      <c r="I769" s="706"/>
      <c r="J769" s="706"/>
      <c r="K769" s="706"/>
      <c r="L769" s="706"/>
      <c r="M769" s="706"/>
      <c r="N769" s="706"/>
      <c r="O769" s="706"/>
      <c r="P769" s="706"/>
      <c r="Q769" s="706"/>
      <c r="R769" s="706"/>
      <c r="S769" s="706"/>
    </row>
    <row r="770" spans="4:19" ht="15.75" customHeight="1" x14ac:dyDescent="0.25">
      <c r="D770" s="706"/>
      <c r="E770" s="706"/>
      <c r="F770" s="706"/>
      <c r="G770" s="706"/>
      <c r="H770" s="706"/>
      <c r="I770" s="706"/>
      <c r="J770" s="706"/>
      <c r="K770" s="706"/>
      <c r="L770" s="706"/>
      <c r="M770" s="706"/>
      <c r="N770" s="706"/>
      <c r="O770" s="706"/>
      <c r="P770" s="706"/>
      <c r="Q770" s="706"/>
      <c r="R770" s="706"/>
      <c r="S770" s="706"/>
    </row>
    <row r="771" spans="4:19" ht="15.75" customHeight="1" x14ac:dyDescent="0.25">
      <c r="D771" s="706"/>
      <c r="E771" s="706"/>
      <c r="F771" s="706"/>
      <c r="G771" s="706"/>
      <c r="H771" s="706"/>
      <c r="I771" s="706"/>
      <c r="J771" s="706"/>
      <c r="K771" s="706"/>
      <c r="L771" s="706"/>
      <c r="M771" s="706"/>
      <c r="N771" s="706"/>
      <c r="O771" s="706"/>
      <c r="P771" s="706"/>
      <c r="Q771" s="706"/>
      <c r="R771" s="706"/>
      <c r="S771" s="706"/>
    </row>
    <row r="772" spans="4:19" ht="15.75" customHeight="1" x14ac:dyDescent="0.25">
      <c r="D772" s="706"/>
      <c r="E772" s="706"/>
      <c r="F772" s="706"/>
      <c r="G772" s="706"/>
      <c r="H772" s="706"/>
      <c r="I772" s="706"/>
      <c r="J772" s="706"/>
      <c r="K772" s="706"/>
      <c r="L772" s="706"/>
      <c r="M772" s="706"/>
      <c r="N772" s="706"/>
      <c r="O772" s="706"/>
      <c r="P772" s="706"/>
      <c r="Q772" s="706"/>
      <c r="R772" s="706"/>
      <c r="S772" s="706"/>
    </row>
    <row r="773" spans="4:19" ht="15.75" customHeight="1" x14ac:dyDescent="0.25">
      <c r="D773" s="706"/>
      <c r="E773" s="706"/>
      <c r="F773" s="706"/>
      <c r="G773" s="706"/>
      <c r="H773" s="706"/>
      <c r="I773" s="706"/>
      <c r="J773" s="706"/>
      <c r="K773" s="706"/>
      <c r="L773" s="706"/>
      <c r="M773" s="706"/>
      <c r="N773" s="706"/>
      <c r="O773" s="706"/>
      <c r="P773" s="706"/>
      <c r="Q773" s="706"/>
      <c r="R773" s="706"/>
      <c r="S773" s="706"/>
    </row>
    <row r="774" spans="4:19" ht="15.75" customHeight="1" x14ac:dyDescent="0.25">
      <c r="D774" s="706"/>
      <c r="E774" s="706"/>
      <c r="F774" s="706"/>
      <c r="G774" s="706"/>
      <c r="H774" s="706"/>
      <c r="I774" s="706"/>
      <c r="J774" s="706"/>
      <c r="K774" s="706"/>
      <c r="L774" s="706"/>
      <c r="M774" s="706"/>
      <c r="N774" s="706"/>
      <c r="O774" s="706"/>
      <c r="P774" s="706"/>
      <c r="Q774" s="706"/>
      <c r="R774" s="706"/>
      <c r="S774" s="706"/>
    </row>
    <row r="775" spans="4:19" ht="15.75" customHeight="1" x14ac:dyDescent="0.25">
      <c r="D775" s="706"/>
      <c r="E775" s="706"/>
      <c r="F775" s="706"/>
      <c r="G775" s="706"/>
      <c r="H775" s="706"/>
      <c r="I775" s="706"/>
      <c r="J775" s="706"/>
      <c r="K775" s="706"/>
      <c r="L775" s="706"/>
      <c r="M775" s="706"/>
      <c r="N775" s="706"/>
      <c r="O775" s="706"/>
      <c r="P775" s="706"/>
      <c r="Q775" s="706"/>
      <c r="R775" s="706"/>
      <c r="S775" s="706"/>
    </row>
    <row r="776" spans="4:19" ht="15.75" customHeight="1" x14ac:dyDescent="0.25">
      <c r="D776" s="706"/>
      <c r="E776" s="706"/>
      <c r="F776" s="706"/>
      <c r="G776" s="706"/>
      <c r="H776" s="706"/>
      <c r="I776" s="706"/>
      <c r="J776" s="706"/>
      <c r="K776" s="706"/>
      <c r="L776" s="706"/>
      <c r="M776" s="706"/>
      <c r="N776" s="706"/>
      <c r="O776" s="706"/>
      <c r="P776" s="706"/>
      <c r="Q776" s="706"/>
      <c r="R776" s="706"/>
      <c r="S776" s="706"/>
    </row>
    <row r="777" spans="4:19" ht="15.75" customHeight="1" x14ac:dyDescent="0.25">
      <c r="D777" s="706"/>
      <c r="E777" s="706"/>
      <c r="F777" s="706"/>
      <c r="G777" s="706"/>
      <c r="H777" s="706"/>
      <c r="I777" s="706"/>
      <c r="J777" s="706"/>
      <c r="K777" s="706"/>
      <c r="L777" s="706"/>
      <c r="M777" s="706"/>
      <c r="N777" s="706"/>
      <c r="O777" s="706"/>
      <c r="P777" s="706"/>
      <c r="Q777" s="706"/>
      <c r="R777" s="706"/>
      <c r="S777" s="706"/>
    </row>
    <row r="778" spans="4:19" ht="15.75" customHeight="1" x14ac:dyDescent="0.25">
      <c r="D778" s="706"/>
      <c r="E778" s="706"/>
      <c r="F778" s="706"/>
      <c r="G778" s="706"/>
      <c r="H778" s="706"/>
      <c r="I778" s="706"/>
      <c r="J778" s="706"/>
      <c r="K778" s="706"/>
      <c r="L778" s="706"/>
      <c r="M778" s="706"/>
      <c r="N778" s="706"/>
      <c r="O778" s="706"/>
      <c r="P778" s="706"/>
      <c r="Q778" s="706"/>
      <c r="R778" s="706"/>
      <c r="S778" s="706"/>
    </row>
    <row r="779" spans="4:19" ht="15.75" customHeight="1" x14ac:dyDescent="0.25">
      <c r="D779" s="706"/>
      <c r="E779" s="706"/>
      <c r="F779" s="706"/>
      <c r="G779" s="706"/>
      <c r="H779" s="706"/>
      <c r="I779" s="706"/>
      <c r="J779" s="706"/>
      <c r="K779" s="706"/>
      <c r="L779" s="706"/>
      <c r="M779" s="706"/>
      <c r="N779" s="706"/>
      <c r="O779" s="706"/>
      <c r="P779" s="706"/>
      <c r="Q779" s="706"/>
      <c r="R779" s="706"/>
      <c r="S779" s="706"/>
    </row>
    <row r="780" spans="4:19" ht="15.75" customHeight="1" x14ac:dyDescent="0.25">
      <c r="D780" s="706"/>
      <c r="E780" s="706"/>
      <c r="F780" s="706"/>
      <c r="G780" s="706"/>
      <c r="H780" s="706"/>
      <c r="I780" s="706"/>
      <c r="J780" s="706"/>
      <c r="K780" s="706"/>
      <c r="L780" s="706"/>
      <c r="M780" s="706"/>
      <c r="N780" s="706"/>
      <c r="O780" s="706"/>
      <c r="P780" s="706"/>
      <c r="Q780" s="706"/>
      <c r="R780" s="706"/>
      <c r="S780" s="706"/>
    </row>
    <row r="781" spans="4:19" ht="15.75" customHeight="1" x14ac:dyDescent="0.25">
      <c r="D781" s="706"/>
      <c r="E781" s="706"/>
      <c r="F781" s="706"/>
      <c r="G781" s="706"/>
      <c r="H781" s="706"/>
      <c r="I781" s="706"/>
      <c r="J781" s="706"/>
      <c r="K781" s="706"/>
      <c r="L781" s="706"/>
      <c r="M781" s="706"/>
      <c r="N781" s="706"/>
      <c r="O781" s="706"/>
      <c r="P781" s="706"/>
      <c r="Q781" s="706"/>
      <c r="R781" s="706"/>
      <c r="S781" s="706"/>
    </row>
    <row r="782" spans="4:19" ht="15.75" customHeight="1" x14ac:dyDescent="0.25">
      <c r="D782" s="706"/>
      <c r="E782" s="706"/>
      <c r="F782" s="706"/>
      <c r="G782" s="706"/>
      <c r="H782" s="706"/>
      <c r="I782" s="706"/>
      <c r="J782" s="706"/>
      <c r="K782" s="706"/>
      <c r="L782" s="706"/>
      <c r="M782" s="706"/>
      <c r="N782" s="706"/>
      <c r="O782" s="706"/>
      <c r="P782" s="706"/>
      <c r="Q782" s="706"/>
      <c r="R782" s="706"/>
      <c r="S782" s="706"/>
    </row>
    <row r="783" spans="4:19" ht="15.75" customHeight="1" x14ac:dyDescent="0.25">
      <c r="D783" s="706"/>
      <c r="E783" s="706"/>
      <c r="F783" s="706"/>
      <c r="G783" s="706"/>
      <c r="H783" s="706"/>
      <c r="I783" s="706"/>
      <c r="J783" s="706"/>
      <c r="K783" s="706"/>
      <c r="L783" s="706"/>
      <c r="M783" s="706"/>
      <c r="N783" s="706"/>
      <c r="O783" s="706"/>
      <c r="P783" s="706"/>
      <c r="Q783" s="706"/>
      <c r="R783" s="706"/>
      <c r="S783" s="706"/>
    </row>
    <row r="784" spans="4:19" ht="15.75" customHeight="1" x14ac:dyDescent="0.25">
      <c r="D784" s="706"/>
      <c r="E784" s="706"/>
      <c r="F784" s="706"/>
      <c r="G784" s="706"/>
      <c r="H784" s="706"/>
      <c r="I784" s="706"/>
      <c r="J784" s="706"/>
      <c r="K784" s="706"/>
      <c r="L784" s="706"/>
      <c r="M784" s="706"/>
      <c r="N784" s="706"/>
      <c r="O784" s="706"/>
      <c r="P784" s="706"/>
      <c r="Q784" s="706"/>
      <c r="R784" s="706"/>
      <c r="S784" s="706"/>
    </row>
    <row r="785" spans="4:19" ht="15.75" customHeight="1" x14ac:dyDescent="0.25">
      <c r="D785" s="706"/>
      <c r="E785" s="706"/>
      <c r="F785" s="706"/>
      <c r="G785" s="706"/>
      <c r="H785" s="706"/>
      <c r="I785" s="706"/>
      <c r="J785" s="706"/>
      <c r="K785" s="706"/>
      <c r="L785" s="706"/>
      <c r="M785" s="706"/>
      <c r="N785" s="706"/>
      <c r="O785" s="706"/>
      <c r="P785" s="706"/>
      <c r="Q785" s="706"/>
      <c r="R785" s="706"/>
      <c r="S785" s="706"/>
    </row>
    <row r="786" spans="4:19" ht="15.75" customHeight="1" x14ac:dyDescent="0.25">
      <c r="D786" s="706"/>
      <c r="E786" s="706"/>
      <c r="F786" s="706"/>
      <c r="G786" s="706"/>
      <c r="H786" s="706"/>
      <c r="I786" s="706"/>
      <c r="J786" s="706"/>
      <c r="K786" s="706"/>
      <c r="L786" s="706"/>
      <c r="M786" s="706"/>
      <c r="N786" s="706"/>
      <c r="O786" s="706"/>
      <c r="P786" s="706"/>
      <c r="Q786" s="706"/>
      <c r="R786" s="706"/>
      <c r="S786" s="706"/>
    </row>
    <row r="787" spans="4:19" ht="15.75" customHeight="1" x14ac:dyDescent="0.25">
      <c r="D787" s="706"/>
      <c r="E787" s="706"/>
      <c r="F787" s="706"/>
      <c r="G787" s="706"/>
      <c r="H787" s="706"/>
      <c r="I787" s="706"/>
      <c r="J787" s="706"/>
      <c r="K787" s="706"/>
      <c r="L787" s="706"/>
      <c r="M787" s="706"/>
      <c r="N787" s="706"/>
      <c r="O787" s="706"/>
      <c r="P787" s="706"/>
      <c r="Q787" s="706"/>
      <c r="R787" s="706"/>
      <c r="S787" s="706"/>
    </row>
    <row r="788" spans="4:19" ht="15.75" customHeight="1" x14ac:dyDescent="0.25">
      <c r="D788" s="706"/>
      <c r="E788" s="706"/>
      <c r="F788" s="706"/>
      <c r="G788" s="706"/>
      <c r="H788" s="706"/>
      <c r="I788" s="706"/>
      <c r="J788" s="706"/>
      <c r="K788" s="706"/>
      <c r="L788" s="706"/>
      <c r="M788" s="706"/>
      <c r="N788" s="706"/>
      <c r="O788" s="706"/>
      <c r="P788" s="706"/>
      <c r="Q788" s="706"/>
      <c r="R788" s="706"/>
      <c r="S788" s="706"/>
    </row>
    <row r="789" spans="4:19" ht="15.75" customHeight="1" x14ac:dyDescent="0.25">
      <c r="D789" s="706"/>
      <c r="E789" s="706"/>
      <c r="F789" s="706"/>
      <c r="G789" s="706"/>
      <c r="H789" s="706"/>
      <c r="I789" s="706"/>
      <c r="J789" s="706"/>
      <c r="K789" s="706"/>
      <c r="L789" s="706"/>
      <c r="M789" s="706"/>
      <c r="N789" s="706"/>
      <c r="O789" s="706"/>
      <c r="P789" s="706"/>
      <c r="Q789" s="706"/>
      <c r="R789" s="706"/>
      <c r="S789" s="706"/>
    </row>
    <row r="790" spans="4:19" ht="15.75" customHeight="1" x14ac:dyDescent="0.25">
      <c r="D790" s="706"/>
      <c r="E790" s="706"/>
      <c r="F790" s="706"/>
      <c r="G790" s="706"/>
      <c r="H790" s="706"/>
      <c r="I790" s="706"/>
      <c r="J790" s="706"/>
      <c r="K790" s="706"/>
      <c r="L790" s="706"/>
      <c r="M790" s="706"/>
      <c r="N790" s="706"/>
      <c r="O790" s="706"/>
      <c r="P790" s="706"/>
      <c r="Q790" s="706"/>
      <c r="R790" s="706"/>
      <c r="S790" s="706"/>
    </row>
    <row r="791" spans="4:19" ht="15.75" customHeight="1" x14ac:dyDescent="0.25">
      <c r="D791" s="706"/>
      <c r="E791" s="706"/>
      <c r="F791" s="706"/>
      <c r="G791" s="706"/>
      <c r="H791" s="706"/>
      <c r="I791" s="706"/>
      <c r="J791" s="706"/>
      <c r="K791" s="706"/>
      <c r="L791" s="706"/>
      <c r="M791" s="706"/>
      <c r="N791" s="706"/>
      <c r="O791" s="706"/>
      <c r="P791" s="706"/>
      <c r="Q791" s="706"/>
      <c r="R791" s="706"/>
      <c r="S791" s="706"/>
    </row>
    <row r="792" spans="4:19" ht="15.75" customHeight="1" x14ac:dyDescent="0.25">
      <c r="D792" s="706"/>
      <c r="E792" s="706"/>
      <c r="F792" s="706"/>
      <c r="G792" s="706"/>
      <c r="H792" s="706"/>
      <c r="I792" s="706"/>
      <c r="J792" s="706"/>
      <c r="K792" s="706"/>
      <c r="L792" s="706"/>
      <c r="M792" s="706"/>
      <c r="N792" s="706"/>
      <c r="O792" s="706"/>
      <c r="P792" s="706"/>
      <c r="Q792" s="706"/>
      <c r="R792" s="706"/>
      <c r="S792" s="706"/>
    </row>
    <row r="793" spans="4:19" ht="15.75" customHeight="1" x14ac:dyDescent="0.25">
      <c r="D793" s="706"/>
      <c r="E793" s="706"/>
      <c r="F793" s="706"/>
      <c r="G793" s="706"/>
      <c r="H793" s="706"/>
      <c r="I793" s="706"/>
      <c r="J793" s="706"/>
      <c r="K793" s="706"/>
      <c r="L793" s="706"/>
      <c r="M793" s="706"/>
      <c r="N793" s="706"/>
      <c r="O793" s="706"/>
      <c r="P793" s="706"/>
      <c r="Q793" s="706"/>
      <c r="R793" s="706"/>
      <c r="S793" s="706"/>
    </row>
    <row r="794" spans="4:19" ht="15.75" customHeight="1" x14ac:dyDescent="0.25">
      <c r="D794" s="706"/>
      <c r="E794" s="706"/>
      <c r="F794" s="706"/>
      <c r="G794" s="706"/>
      <c r="H794" s="706"/>
      <c r="I794" s="706"/>
      <c r="J794" s="706"/>
      <c r="K794" s="706"/>
      <c r="L794" s="706"/>
      <c r="M794" s="706"/>
      <c r="N794" s="706"/>
      <c r="O794" s="706"/>
      <c r="P794" s="706"/>
      <c r="Q794" s="706"/>
      <c r="R794" s="706"/>
      <c r="S794" s="706"/>
    </row>
    <row r="795" spans="4:19" ht="15.75" customHeight="1" x14ac:dyDescent="0.25">
      <c r="D795" s="706"/>
      <c r="E795" s="706"/>
      <c r="F795" s="706"/>
      <c r="G795" s="706"/>
      <c r="H795" s="706"/>
      <c r="I795" s="706"/>
      <c r="J795" s="706"/>
      <c r="K795" s="706"/>
      <c r="L795" s="706"/>
      <c r="M795" s="706"/>
      <c r="N795" s="706"/>
      <c r="O795" s="706"/>
      <c r="P795" s="706"/>
      <c r="Q795" s="706"/>
      <c r="R795" s="706"/>
      <c r="S795" s="706"/>
    </row>
    <row r="796" spans="4:19" ht="15.75" customHeight="1" x14ac:dyDescent="0.25">
      <c r="D796" s="706"/>
      <c r="E796" s="706"/>
      <c r="F796" s="706"/>
      <c r="G796" s="706"/>
      <c r="H796" s="706"/>
      <c r="I796" s="706"/>
      <c r="J796" s="706"/>
      <c r="K796" s="706"/>
      <c r="L796" s="706"/>
      <c r="M796" s="706"/>
      <c r="N796" s="706"/>
      <c r="O796" s="706"/>
      <c r="P796" s="706"/>
      <c r="Q796" s="706"/>
      <c r="R796" s="706"/>
      <c r="S796" s="706"/>
    </row>
    <row r="797" spans="4:19" ht="15.75" customHeight="1" x14ac:dyDescent="0.25">
      <c r="D797" s="706"/>
      <c r="E797" s="706"/>
      <c r="F797" s="706"/>
      <c r="G797" s="706"/>
      <c r="H797" s="706"/>
      <c r="I797" s="706"/>
      <c r="J797" s="706"/>
      <c r="K797" s="706"/>
      <c r="L797" s="706"/>
      <c r="M797" s="706"/>
      <c r="N797" s="706"/>
      <c r="O797" s="706"/>
      <c r="P797" s="706"/>
      <c r="Q797" s="706"/>
      <c r="R797" s="706"/>
      <c r="S797" s="706"/>
    </row>
    <row r="798" spans="4:19" ht="15.75" customHeight="1" x14ac:dyDescent="0.25">
      <c r="D798" s="706"/>
      <c r="E798" s="706"/>
      <c r="F798" s="706"/>
      <c r="G798" s="706"/>
      <c r="H798" s="706"/>
      <c r="I798" s="706"/>
      <c r="J798" s="706"/>
      <c r="K798" s="706"/>
      <c r="L798" s="706"/>
      <c r="M798" s="706"/>
      <c r="N798" s="706"/>
      <c r="O798" s="706"/>
      <c r="P798" s="706"/>
      <c r="Q798" s="706"/>
      <c r="R798" s="706"/>
      <c r="S798" s="706"/>
    </row>
    <row r="799" spans="4:19" ht="15.75" customHeight="1" x14ac:dyDescent="0.25">
      <c r="D799" s="706"/>
      <c r="E799" s="706"/>
      <c r="F799" s="706"/>
      <c r="G799" s="706"/>
      <c r="H799" s="706"/>
      <c r="I799" s="706"/>
      <c r="J799" s="706"/>
      <c r="K799" s="706"/>
      <c r="L799" s="706"/>
      <c r="M799" s="706"/>
      <c r="N799" s="706"/>
      <c r="O799" s="706"/>
      <c r="P799" s="706"/>
      <c r="Q799" s="706"/>
      <c r="R799" s="706"/>
      <c r="S799" s="706"/>
    </row>
    <row r="800" spans="4:19" ht="15.75" customHeight="1" x14ac:dyDescent="0.25">
      <c r="D800" s="706"/>
      <c r="E800" s="706"/>
      <c r="F800" s="706"/>
      <c r="G800" s="706"/>
      <c r="H800" s="706"/>
      <c r="I800" s="706"/>
      <c r="J800" s="706"/>
      <c r="K800" s="706"/>
      <c r="L800" s="706"/>
      <c r="M800" s="706"/>
      <c r="N800" s="706"/>
      <c r="O800" s="706"/>
      <c r="P800" s="706"/>
      <c r="Q800" s="706"/>
      <c r="R800" s="706"/>
      <c r="S800" s="706"/>
    </row>
    <row r="801" spans="4:19" ht="15.75" customHeight="1" x14ac:dyDescent="0.25">
      <c r="D801" s="706"/>
      <c r="E801" s="706"/>
      <c r="F801" s="706"/>
      <c r="G801" s="706"/>
      <c r="H801" s="706"/>
      <c r="I801" s="706"/>
      <c r="J801" s="706"/>
      <c r="K801" s="706"/>
      <c r="L801" s="706"/>
      <c r="M801" s="706"/>
      <c r="N801" s="706"/>
      <c r="O801" s="706"/>
      <c r="P801" s="706"/>
      <c r="Q801" s="706"/>
      <c r="R801" s="706"/>
      <c r="S801" s="706"/>
    </row>
    <row r="802" spans="4:19" ht="15.75" customHeight="1" x14ac:dyDescent="0.25">
      <c r="D802" s="706"/>
      <c r="E802" s="706"/>
      <c r="F802" s="706"/>
      <c r="G802" s="706"/>
      <c r="H802" s="706"/>
      <c r="I802" s="706"/>
      <c r="J802" s="706"/>
      <c r="K802" s="706"/>
      <c r="L802" s="706"/>
      <c r="M802" s="706"/>
      <c r="N802" s="706"/>
      <c r="O802" s="706"/>
      <c r="P802" s="706"/>
      <c r="Q802" s="706"/>
      <c r="R802" s="706"/>
      <c r="S802" s="706"/>
    </row>
    <row r="803" spans="4:19" ht="15.75" customHeight="1" x14ac:dyDescent="0.25">
      <c r="D803" s="706"/>
      <c r="E803" s="706"/>
      <c r="F803" s="706"/>
      <c r="G803" s="706"/>
      <c r="H803" s="706"/>
      <c r="I803" s="706"/>
      <c r="J803" s="706"/>
      <c r="K803" s="706"/>
      <c r="L803" s="706"/>
      <c r="M803" s="706"/>
      <c r="N803" s="706"/>
      <c r="O803" s="706"/>
      <c r="P803" s="706"/>
      <c r="Q803" s="706"/>
      <c r="R803" s="706"/>
      <c r="S803" s="706"/>
    </row>
    <row r="804" spans="4:19" ht="15.75" customHeight="1" x14ac:dyDescent="0.25">
      <c r="D804" s="706"/>
      <c r="E804" s="706"/>
      <c r="F804" s="706"/>
      <c r="G804" s="706"/>
      <c r="H804" s="706"/>
      <c r="I804" s="706"/>
      <c r="J804" s="706"/>
      <c r="K804" s="706"/>
      <c r="L804" s="706"/>
      <c r="M804" s="706"/>
      <c r="N804" s="706"/>
      <c r="O804" s="706"/>
      <c r="P804" s="706"/>
      <c r="Q804" s="706"/>
      <c r="R804" s="706"/>
      <c r="S804" s="706"/>
    </row>
    <row r="805" spans="4:19" ht="15.75" customHeight="1" x14ac:dyDescent="0.25">
      <c r="D805" s="706"/>
      <c r="E805" s="706"/>
      <c r="F805" s="706"/>
      <c r="G805" s="706"/>
      <c r="H805" s="706"/>
      <c r="I805" s="706"/>
      <c r="J805" s="706"/>
      <c r="K805" s="706"/>
      <c r="L805" s="706"/>
      <c r="M805" s="706"/>
      <c r="N805" s="706"/>
      <c r="O805" s="706"/>
      <c r="P805" s="706"/>
      <c r="Q805" s="706"/>
      <c r="R805" s="706"/>
      <c r="S805" s="706"/>
    </row>
    <row r="806" spans="4:19" ht="15.75" customHeight="1" x14ac:dyDescent="0.25">
      <c r="D806" s="706"/>
      <c r="E806" s="706"/>
      <c r="F806" s="706"/>
      <c r="G806" s="706"/>
      <c r="H806" s="706"/>
      <c r="I806" s="706"/>
      <c r="J806" s="706"/>
      <c r="K806" s="706"/>
      <c r="L806" s="706"/>
      <c r="M806" s="706"/>
      <c r="N806" s="706"/>
      <c r="O806" s="706"/>
      <c r="P806" s="706"/>
      <c r="Q806" s="706"/>
      <c r="R806" s="706"/>
      <c r="S806" s="706"/>
    </row>
    <row r="807" spans="4:19" ht="15.75" customHeight="1" x14ac:dyDescent="0.25">
      <c r="D807" s="706"/>
      <c r="E807" s="706"/>
      <c r="F807" s="706"/>
      <c r="G807" s="706"/>
      <c r="H807" s="706"/>
      <c r="I807" s="706"/>
      <c r="J807" s="706"/>
      <c r="K807" s="706"/>
      <c r="L807" s="706"/>
      <c r="M807" s="706"/>
      <c r="N807" s="706"/>
      <c r="O807" s="706"/>
      <c r="P807" s="706"/>
      <c r="Q807" s="706"/>
      <c r="R807" s="706"/>
      <c r="S807" s="706"/>
    </row>
    <row r="808" spans="4:19" ht="15.75" customHeight="1" x14ac:dyDescent="0.25">
      <c r="D808" s="706"/>
      <c r="E808" s="706"/>
      <c r="F808" s="706"/>
      <c r="G808" s="706"/>
      <c r="H808" s="706"/>
      <c r="I808" s="706"/>
      <c r="J808" s="706"/>
      <c r="K808" s="706"/>
      <c r="L808" s="706"/>
      <c r="M808" s="706"/>
      <c r="N808" s="706"/>
      <c r="O808" s="706"/>
      <c r="P808" s="706"/>
      <c r="Q808" s="706"/>
      <c r="R808" s="706"/>
      <c r="S808" s="706"/>
    </row>
    <row r="809" spans="4:19" ht="15.75" customHeight="1" x14ac:dyDescent="0.25">
      <c r="D809" s="706"/>
      <c r="E809" s="706"/>
      <c r="F809" s="706"/>
      <c r="G809" s="706"/>
      <c r="H809" s="706"/>
      <c r="I809" s="706"/>
      <c r="J809" s="706"/>
      <c r="K809" s="706"/>
      <c r="L809" s="706"/>
      <c r="M809" s="706"/>
      <c r="N809" s="706"/>
      <c r="O809" s="706"/>
      <c r="P809" s="706"/>
      <c r="Q809" s="706"/>
      <c r="R809" s="706"/>
      <c r="S809" s="706"/>
    </row>
    <row r="810" spans="4:19" ht="15.75" customHeight="1" x14ac:dyDescent="0.25">
      <c r="D810" s="706"/>
      <c r="E810" s="706"/>
      <c r="F810" s="706"/>
      <c r="G810" s="706"/>
      <c r="H810" s="706"/>
      <c r="I810" s="706"/>
      <c r="J810" s="706"/>
      <c r="K810" s="706"/>
      <c r="L810" s="706"/>
      <c r="M810" s="706"/>
      <c r="N810" s="706"/>
      <c r="O810" s="706"/>
      <c r="P810" s="706"/>
      <c r="Q810" s="706"/>
      <c r="R810" s="706"/>
      <c r="S810" s="706"/>
    </row>
    <row r="811" spans="4:19" ht="15.75" customHeight="1" x14ac:dyDescent="0.25">
      <c r="D811" s="706"/>
      <c r="E811" s="706"/>
      <c r="F811" s="706"/>
      <c r="G811" s="706"/>
      <c r="H811" s="706"/>
      <c r="I811" s="706"/>
      <c r="J811" s="706"/>
      <c r="K811" s="706"/>
      <c r="L811" s="706"/>
      <c r="M811" s="706"/>
      <c r="N811" s="706"/>
      <c r="O811" s="706"/>
      <c r="P811" s="706"/>
      <c r="Q811" s="706"/>
      <c r="R811" s="706"/>
      <c r="S811" s="706"/>
    </row>
    <row r="812" spans="4:19" ht="15.75" customHeight="1" x14ac:dyDescent="0.25">
      <c r="D812" s="706"/>
      <c r="E812" s="706"/>
      <c r="F812" s="706"/>
      <c r="G812" s="706"/>
      <c r="H812" s="706"/>
      <c r="I812" s="706"/>
      <c r="J812" s="706"/>
      <c r="K812" s="706"/>
      <c r="L812" s="706"/>
      <c r="M812" s="706"/>
      <c r="N812" s="706"/>
      <c r="O812" s="706"/>
      <c r="P812" s="706"/>
      <c r="Q812" s="706"/>
      <c r="R812" s="706"/>
      <c r="S812" s="706"/>
    </row>
    <row r="813" spans="4:19" ht="15.75" customHeight="1" x14ac:dyDescent="0.25">
      <c r="D813" s="706"/>
      <c r="E813" s="706"/>
      <c r="F813" s="706"/>
      <c r="G813" s="706"/>
      <c r="H813" s="706"/>
      <c r="I813" s="706"/>
      <c r="J813" s="706"/>
      <c r="K813" s="706"/>
      <c r="L813" s="706"/>
      <c r="M813" s="706"/>
      <c r="N813" s="706"/>
      <c r="O813" s="706"/>
      <c r="P813" s="706"/>
      <c r="Q813" s="706"/>
      <c r="R813" s="706"/>
      <c r="S813" s="706"/>
    </row>
    <row r="814" spans="4:19" ht="15.75" customHeight="1" x14ac:dyDescent="0.25">
      <c r="D814" s="706"/>
      <c r="E814" s="706"/>
      <c r="F814" s="706"/>
      <c r="G814" s="706"/>
      <c r="H814" s="706"/>
      <c r="I814" s="706"/>
      <c r="J814" s="706"/>
      <c r="K814" s="706"/>
      <c r="L814" s="706"/>
      <c r="M814" s="706"/>
      <c r="N814" s="706"/>
      <c r="O814" s="706"/>
      <c r="P814" s="706"/>
      <c r="Q814" s="706"/>
      <c r="R814" s="706"/>
      <c r="S814" s="706"/>
    </row>
    <row r="815" spans="4:19" ht="15.75" customHeight="1" x14ac:dyDescent="0.25">
      <c r="D815" s="706"/>
      <c r="E815" s="706"/>
      <c r="F815" s="706"/>
      <c r="G815" s="706"/>
      <c r="H815" s="706"/>
      <c r="I815" s="706"/>
      <c r="J815" s="706"/>
      <c r="K815" s="706"/>
      <c r="L815" s="706"/>
      <c r="M815" s="706"/>
      <c r="N815" s="706"/>
      <c r="O815" s="706"/>
      <c r="P815" s="706"/>
      <c r="Q815" s="706"/>
      <c r="R815" s="706"/>
      <c r="S815" s="706"/>
    </row>
    <row r="816" spans="4:19" ht="15.75" customHeight="1" x14ac:dyDescent="0.25">
      <c r="D816" s="706"/>
      <c r="E816" s="706"/>
      <c r="F816" s="706"/>
      <c r="G816" s="706"/>
      <c r="H816" s="706"/>
      <c r="I816" s="706"/>
      <c r="J816" s="706"/>
      <c r="K816" s="706"/>
      <c r="L816" s="706"/>
      <c r="M816" s="706"/>
      <c r="N816" s="706"/>
      <c r="O816" s="706"/>
      <c r="P816" s="706"/>
      <c r="Q816" s="706"/>
      <c r="R816" s="706"/>
      <c r="S816" s="706"/>
    </row>
    <row r="817" spans="4:19" ht="15.75" customHeight="1" x14ac:dyDescent="0.25">
      <c r="D817" s="706"/>
      <c r="E817" s="706"/>
      <c r="F817" s="706"/>
      <c r="G817" s="706"/>
      <c r="H817" s="706"/>
      <c r="I817" s="706"/>
      <c r="J817" s="706"/>
      <c r="K817" s="706"/>
      <c r="L817" s="706"/>
      <c r="M817" s="706"/>
      <c r="N817" s="706"/>
      <c r="O817" s="706"/>
      <c r="P817" s="706"/>
      <c r="Q817" s="706"/>
      <c r="R817" s="706"/>
      <c r="S817" s="706"/>
    </row>
    <row r="818" spans="4:19" ht="15.75" customHeight="1" x14ac:dyDescent="0.25">
      <c r="D818" s="706"/>
      <c r="E818" s="706"/>
      <c r="F818" s="706"/>
      <c r="G818" s="706"/>
      <c r="H818" s="706"/>
      <c r="I818" s="706"/>
      <c r="J818" s="706"/>
      <c r="K818" s="706"/>
      <c r="L818" s="706"/>
      <c r="M818" s="706"/>
      <c r="N818" s="706"/>
      <c r="O818" s="706"/>
      <c r="P818" s="706"/>
      <c r="Q818" s="706"/>
      <c r="R818" s="706"/>
      <c r="S818" s="706"/>
    </row>
    <row r="819" spans="4:19" ht="15.75" customHeight="1" x14ac:dyDescent="0.25">
      <c r="D819" s="706"/>
      <c r="E819" s="706"/>
      <c r="F819" s="706"/>
      <c r="G819" s="706"/>
      <c r="H819" s="706"/>
      <c r="I819" s="706"/>
      <c r="J819" s="706"/>
      <c r="K819" s="706"/>
      <c r="L819" s="706"/>
      <c r="M819" s="706"/>
      <c r="N819" s="706"/>
      <c r="O819" s="706"/>
      <c r="P819" s="706"/>
      <c r="Q819" s="706"/>
      <c r="R819" s="706"/>
      <c r="S819" s="706"/>
    </row>
    <row r="820" spans="4:19" ht="15.75" customHeight="1" x14ac:dyDescent="0.25">
      <c r="D820" s="706"/>
      <c r="E820" s="706"/>
      <c r="F820" s="706"/>
      <c r="G820" s="706"/>
      <c r="H820" s="706"/>
      <c r="I820" s="706"/>
      <c r="J820" s="706"/>
      <c r="K820" s="706"/>
      <c r="L820" s="706"/>
      <c r="M820" s="706"/>
      <c r="N820" s="706"/>
      <c r="O820" s="706"/>
      <c r="P820" s="706"/>
      <c r="Q820" s="706"/>
      <c r="R820" s="706"/>
      <c r="S820" s="706"/>
    </row>
    <row r="821" spans="4:19" ht="15.75" customHeight="1" x14ac:dyDescent="0.25">
      <c r="D821" s="706"/>
      <c r="E821" s="706"/>
      <c r="F821" s="706"/>
      <c r="G821" s="706"/>
      <c r="H821" s="706"/>
      <c r="I821" s="706"/>
      <c r="J821" s="706"/>
      <c r="K821" s="706"/>
      <c r="L821" s="706"/>
      <c r="M821" s="706"/>
      <c r="N821" s="706"/>
      <c r="O821" s="706"/>
      <c r="P821" s="706"/>
      <c r="Q821" s="706"/>
      <c r="R821" s="706"/>
      <c r="S821" s="706"/>
    </row>
    <row r="822" spans="4:19" ht="15.75" customHeight="1" x14ac:dyDescent="0.25">
      <c r="D822" s="706"/>
      <c r="E822" s="706"/>
      <c r="F822" s="706"/>
      <c r="G822" s="706"/>
      <c r="H822" s="706"/>
      <c r="I822" s="706"/>
      <c r="J822" s="706"/>
      <c r="K822" s="706"/>
      <c r="L822" s="706"/>
      <c r="M822" s="706"/>
      <c r="N822" s="706"/>
      <c r="O822" s="706"/>
      <c r="P822" s="706"/>
      <c r="Q822" s="706"/>
      <c r="R822" s="706"/>
      <c r="S822" s="706"/>
    </row>
    <row r="823" spans="4:19" ht="15.75" customHeight="1" x14ac:dyDescent="0.25">
      <c r="D823" s="706"/>
      <c r="E823" s="706"/>
      <c r="F823" s="706"/>
      <c r="G823" s="706"/>
      <c r="H823" s="706"/>
      <c r="I823" s="706"/>
      <c r="J823" s="706"/>
      <c r="K823" s="706"/>
      <c r="L823" s="706"/>
      <c r="M823" s="706"/>
      <c r="N823" s="706"/>
      <c r="O823" s="706"/>
      <c r="P823" s="706"/>
      <c r="Q823" s="706"/>
      <c r="R823" s="706"/>
      <c r="S823" s="706"/>
    </row>
    <row r="824" spans="4:19" ht="15.75" customHeight="1" x14ac:dyDescent="0.25">
      <c r="D824" s="706"/>
      <c r="E824" s="706"/>
      <c r="F824" s="706"/>
      <c r="G824" s="706"/>
      <c r="H824" s="706"/>
      <c r="I824" s="706"/>
      <c r="J824" s="706"/>
      <c r="K824" s="706"/>
      <c r="L824" s="706"/>
      <c r="M824" s="706"/>
      <c r="N824" s="706"/>
      <c r="O824" s="706"/>
      <c r="P824" s="706"/>
      <c r="Q824" s="706"/>
      <c r="R824" s="706"/>
      <c r="S824" s="706"/>
    </row>
    <row r="825" spans="4:19" ht="15.75" customHeight="1" x14ac:dyDescent="0.25">
      <c r="D825" s="706"/>
      <c r="E825" s="706"/>
      <c r="F825" s="706"/>
      <c r="G825" s="706"/>
      <c r="H825" s="706"/>
      <c r="I825" s="706"/>
      <c r="J825" s="706"/>
      <c r="K825" s="706"/>
      <c r="L825" s="706"/>
      <c r="M825" s="706"/>
      <c r="N825" s="706"/>
      <c r="O825" s="706"/>
      <c r="P825" s="706"/>
      <c r="Q825" s="706"/>
      <c r="R825" s="706"/>
      <c r="S825" s="706"/>
    </row>
    <row r="826" spans="4:19" ht="15.75" customHeight="1" x14ac:dyDescent="0.25">
      <c r="D826" s="706"/>
      <c r="E826" s="706"/>
      <c r="F826" s="706"/>
      <c r="G826" s="706"/>
      <c r="H826" s="706"/>
      <c r="I826" s="706"/>
      <c r="J826" s="706"/>
      <c r="K826" s="706"/>
      <c r="L826" s="706"/>
      <c r="M826" s="706"/>
      <c r="N826" s="706"/>
      <c r="O826" s="706"/>
      <c r="P826" s="706"/>
      <c r="Q826" s="706"/>
      <c r="R826" s="706"/>
      <c r="S826" s="706"/>
    </row>
    <row r="827" spans="4:19" ht="15.75" customHeight="1" x14ac:dyDescent="0.25">
      <c r="D827" s="706"/>
      <c r="E827" s="706"/>
      <c r="F827" s="706"/>
      <c r="G827" s="706"/>
      <c r="H827" s="706"/>
      <c r="I827" s="706"/>
      <c r="J827" s="706"/>
      <c r="K827" s="706"/>
      <c r="L827" s="706"/>
      <c r="M827" s="706"/>
      <c r="N827" s="706"/>
      <c r="O827" s="706"/>
      <c r="P827" s="706"/>
      <c r="Q827" s="706"/>
      <c r="R827" s="706"/>
      <c r="S827" s="706"/>
    </row>
    <row r="828" spans="4:19" ht="15.75" customHeight="1" x14ac:dyDescent="0.25">
      <c r="D828" s="706"/>
      <c r="E828" s="706"/>
      <c r="F828" s="706"/>
      <c r="G828" s="706"/>
      <c r="H828" s="706"/>
      <c r="I828" s="706"/>
      <c r="J828" s="706"/>
      <c r="K828" s="706"/>
      <c r="L828" s="706"/>
      <c r="M828" s="706"/>
      <c r="N828" s="706"/>
      <c r="O828" s="706"/>
      <c r="P828" s="706"/>
      <c r="Q828" s="706"/>
      <c r="R828" s="706"/>
      <c r="S828" s="706"/>
    </row>
    <row r="829" spans="4:19" ht="15.75" customHeight="1" x14ac:dyDescent="0.25">
      <c r="D829" s="706"/>
      <c r="E829" s="706"/>
      <c r="F829" s="706"/>
      <c r="G829" s="706"/>
      <c r="H829" s="706"/>
      <c r="I829" s="706"/>
      <c r="J829" s="706"/>
      <c r="K829" s="706"/>
      <c r="L829" s="706"/>
      <c r="M829" s="706"/>
      <c r="N829" s="706"/>
      <c r="O829" s="706"/>
      <c r="P829" s="706"/>
      <c r="Q829" s="706"/>
      <c r="R829" s="706"/>
      <c r="S829" s="706"/>
    </row>
    <row r="830" spans="4:19" ht="15.75" customHeight="1" x14ac:dyDescent="0.25">
      <c r="D830" s="706"/>
      <c r="E830" s="706"/>
      <c r="F830" s="706"/>
      <c r="G830" s="706"/>
      <c r="H830" s="706"/>
      <c r="I830" s="706"/>
      <c r="J830" s="706"/>
      <c r="K830" s="706"/>
      <c r="L830" s="706"/>
      <c r="M830" s="706"/>
      <c r="N830" s="706"/>
      <c r="O830" s="706"/>
      <c r="P830" s="706"/>
      <c r="Q830" s="706"/>
      <c r="R830" s="706"/>
      <c r="S830" s="706"/>
    </row>
    <row r="831" spans="4:19" ht="15.75" customHeight="1" x14ac:dyDescent="0.25">
      <c r="D831" s="706"/>
      <c r="E831" s="706"/>
      <c r="F831" s="706"/>
      <c r="G831" s="706"/>
      <c r="H831" s="706"/>
      <c r="I831" s="706"/>
      <c r="J831" s="706"/>
      <c r="K831" s="706"/>
      <c r="L831" s="706"/>
      <c r="M831" s="706"/>
      <c r="N831" s="706"/>
      <c r="O831" s="706"/>
      <c r="P831" s="706"/>
      <c r="Q831" s="706"/>
      <c r="R831" s="706"/>
      <c r="S831" s="706"/>
    </row>
    <row r="832" spans="4:19" ht="15.75" customHeight="1" x14ac:dyDescent="0.25">
      <c r="D832" s="706"/>
      <c r="E832" s="706"/>
      <c r="F832" s="706"/>
      <c r="G832" s="706"/>
      <c r="H832" s="706"/>
      <c r="I832" s="706"/>
      <c r="J832" s="706"/>
      <c r="K832" s="706"/>
      <c r="L832" s="706"/>
      <c r="M832" s="706"/>
      <c r="N832" s="706"/>
      <c r="O832" s="706"/>
      <c r="P832" s="706"/>
      <c r="Q832" s="706"/>
      <c r="R832" s="706"/>
      <c r="S832" s="706"/>
    </row>
    <row r="833" spans="4:19" ht="15.75" customHeight="1" x14ac:dyDescent="0.25">
      <c r="D833" s="706"/>
      <c r="E833" s="706"/>
      <c r="F833" s="706"/>
      <c r="G833" s="706"/>
      <c r="H833" s="706"/>
      <c r="I833" s="706"/>
      <c r="J833" s="706"/>
      <c r="K833" s="706"/>
      <c r="L833" s="706"/>
      <c r="M833" s="706"/>
      <c r="N833" s="706"/>
      <c r="O833" s="706"/>
      <c r="P833" s="706"/>
      <c r="Q833" s="706"/>
      <c r="R833" s="706"/>
      <c r="S833" s="706"/>
    </row>
    <row r="834" spans="4:19" ht="15.75" customHeight="1" x14ac:dyDescent="0.25">
      <c r="D834" s="706"/>
      <c r="E834" s="706"/>
      <c r="F834" s="706"/>
      <c r="G834" s="706"/>
      <c r="H834" s="706"/>
      <c r="I834" s="706"/>
      <c r="J834" s="706"/>
      <c r="K834" s="706"/>
      <c r="L834" s="706"/>
      <c r="M834" s="706"/>
      <c r="N834" s="706"/>
      <c r="O834" s="706"/>
      <c r="P834" s="706"/>
      <c r="Q834" s="706"/>
      <c r="R834" s="706"/>
      <c r="S834" s="706"/>
    </row>
    <row r="835" spans="4:19" ht="15.75" customHeight="1" x14ac:dyDescent="0.25">
      <c r="D835" s="706"/>
      <c r="E835" s="706"/>
      <c r="F835" s="706"/>
      <c r="G835" s="706"/>
      <c r="H835" s="706"/>
      <c r="I835" s="706"/>
      <c r="J835" s="706"/>
      <c r="K835" s="706"/>
      <c r="L835" s="706"/>
      <c r="M835" s="706"/>
      <c r="N835" s="706"/>
      <c r="O835" s="706"/>
      <c r="P835" s="706"/>
      <c r="Q835" s="706"/>
      <c r="R835" s="706"/>
      <c r="S835" s="706"/>
    </row>
    <row r="836" spans="4:19" ht="15.75" customHeight="1" x14ac:dyDescent="0.25">
      <c r="D836" s="706"/>
      <c r="E836" s="706"/>
      <c r="F836" s="706"/>
      <c r="G836" s="706"/>
      <c r="H836" s="706"/>
      <c r="I836" s="706"/>
      <c r="J836" s="706"/>
      <c r="K836" s="706"/>
      <c r="L836" s="706"/>
      <c r="M836" s="706"/>
      <c r="N836" s="706"/>
      <c r="O836" s="706"/>
      <c r="P836" s="706"/>
      <c r="Q836" s="706"/>
      <c r="R836" s="706"/>
      <c r="S836" s="706"/>
    </row>
    <row r="837" spans="4:19" ht="15.75" customHeight="1" x14ac:dyDescent="0.25">
      <c r="D837" s="706"/>
      <c r="E837" s="706"/>
      <c r="F837" s="706"/>
      <c r="G837" s="706"/>
      <c r="H837" s="706"/>
      <c r="I837" s="706"/>
      <c r="J837" s="706"/>
      <c r="K837" s="706"/>
      <c r="L837" s="706"/>
      <c r="M837" s="706"/>
      <c r="N837" s="706"/>
      <c r="O837" s="706"/>
      <c r="P837" s="706"/>
      <c r="Q837" s="706"/>
      <c r="R837" s="706"/>
      <c r="S837" s="706"/>
    </row>
    <row r="838" spans="4:19" ht="15.75" customHeight="1" x14ac:dyDescent="0.25">
      <c r="D838" s="706"/>
      <c r="E838" s="706"/>
      <c r="F838" s="706"/>
      <c r="G838" s="706"/>
      <c r="H838" s="706"/>
      <c r="I838" s="706"/>
      <c r="J838" s="706"/>
      <c r="K838" s="706"/>
      <c r="L838" s="706"/>
      <c r="M838" s="706"/>
      <c r="N838" s="706"/>
      <c r="O838" s="706"/>
      <c r="P838" s="706"/>
      <c r="Q838" s="706"/>
      <c r="R838" s="706"/>
      <c r="S838" s="706"/>
    </row>
    <row r="839" spans="4:19" ht="15.75" customHeight="1" x14ac:dyDescent="0.25">
      <c r="D839" s="706"/>
      <c r="E839" s="706"/>
      <c r="F839" s="706"/>
      <c r="G839" s="706"/>
      <c r="H839" s="706"/>
      <c r="I839" s="706"/>
      <c r="J839" s="706"/>
      <c r="K839" s="706"/>
      <c r="L839" s="706"/>
      <c r="M839" s="706"/>
      <c r="N839" s="706"/>
      <c r="O839" s="706"/>
      <c r="P839" s="706"/>
      <c r="Q839" s="706"/>
      <c r="R839" s="706"/>
      <c r="S839" s="706"/>
    </row>
    <row r="840" spans="4:19" ht="15.75" customHeight="1" x14ac:dyDescent="0.25">
      <c r="D840" s="706"/>
      <c r="E840" s="706"/>
      <c r="F840" s="706"/>
      <c r="G840" s="706"/>
      <c r="H840" s="706"/>
      <c r="I840" s="706"/>
      <c r="J840" s="706"/>
      <c r="K840" s="706"/>
      <c r="L840" s="706"/>
      <c r="M840" s="706"/>
      <c r="N840" s="706"/>
      <c r="O840" s="706"/>
      <c r="P840" s="706"/>
      <c r="Q840" s="706"/>
      <c r="R840" s="706"/>
      <c r="S840" s="706"/>
    </row>
    <row r="841" spans="4:19" ht="15.75" customHeight="1" x14ac:dyDescent="0.25">
      <c r="D841" s="706"/>
      <c r="E841" s="706"/>
      <c r="F841" s="706"/>
      <c r="G841" s="706"/>
      <c r="H841" s="706"/>
      <c r="I841" s="706"/>
      <c r="J841" s="706"/>
      <c r="K841" s="706"/>
      <c r="L841" s="706"/>
      <c r="M841" s="706"/>
      <c r="N841" s="706"/>
      <c r="O841" s="706"/>
      <c r="P841" s="706"/>
      <c r="Q841" s="706"/>
      <c r="R841" s="706"/>
      <c r="S841" s="706"/>
    </row>
    <row r="842" spans="4:19" ht="15.75" customHeight="1" x14ac:dyDescent="0.25">
      <c r="D842" s="706"/>
      <c r="E842" s="706"/>
      <c r="F842" s="706"/>
      <c r="G842" s="706"/>
      <c r="H842" s="706"/>
      <c r="I842" s="706"/>
      <c r="J842" s="706"/>
      <c r="K842" s="706"/>
      <c r="L842" s="706"/>
      <c r="M842" s="706"/>
      <c r="N842" s="706"/>
      <c r="O842" s="706"/>
      <c r="P842" s="706"/>
      <c r="Q842" s="706"/>
      <c r="R842" s="706"/>
      <c r="S842" s="706"/>
    </row>
    <row r="843" spans="4:19" ht="15.75" customHeight="1" x14ac:dyDescent="0.25">
      <c r="D843" s="706"/>
      <c r="E843" s="706"/>
      <c r="F843" s="706"/>
      <c r="G843" s="706"/>
      <c r="H843" s="706"/>
      <c r="I843" s="706"/>
      <c r="J843" s="706"/>
      <c r="K843" s="706"/>
      <c r="L843" s="706"/>
      <c r="M843" s="706"/>
      <c r="N843" s="706"/>
      <c r="O843" s="706"/>
      <c r="P843" s="706"/>
      <c r="Q843" s="706"/>
      <c r="R843" s="706"/>
      <c r="S843" s="706"/>
    </row>
    <row r="844" spans="4:19" ht="15.75" customHeight="1" x14ac:dyDescent="0.25">
      <c r="D844" s="706"/>
      <c r="E844" s="706"/>
      <c r="F844" s="706"/>
      <c r="G844" s="706"/>
      <c r="H844" s="706"/>
      <c r="I844" s="706"/>
      <c r="J844" s="706"/>
      <c r="K844" s="706"/>
      <c r="L844" s="706"/>
      <c r="M844" s="706"/>
      <c r="N844" s="706"/>
      <c r="O844" s="706"/>
      <c r="P844" s="706"/>
      <c r="Q844" s="706"/>
      <c r="R844" s="706"/>
      <c r="S844" s="706"/>
    </row>
    <row r="845" spans="4:19" ht="15.75" customHeight="1" x14ac:dyDescent="0.25">
      <c r="D845" s="706"/>
      <c r="E845" s="706"/>
      <c r="F845" s="706"/>
      <c r="G845" s="706"/>
      <c r="H845" s="706"/>
      <c r="I845" s="706"/>
      <c r="J845" s="706"/>
      <c r="K845" s="706"/>
      <c r="L845" s="706"/>
      <c r="M845" s="706"/>
      <c r="N845" s="706"/>
      <c r="O845" s="706"/>
      <c r="P845" s="706"/>
      <c r="Q845" s="706"/>
      <c r="R845" s="706"/>
      <c r="S845" s="706"/>
    </row>
    <row r="846" spans="4:19" ht="15.75" customHeight="1" x14ac:dyDescent="0.25">
      <c r="D846" s="706"/>
      <c r="E846" s="706"/>
      <c r="F846" s="706"/>
      <c r="G846" s="706"/>
      <c r="H846" s="706"/>
      <c r="I846" s="706"/>
      <c r="J846" s="706"/>
      <c r="K846" s="706"/>
      <c r="L846" s="706"/>
      <c r="M846" s="706"/>
      <c r="N846" s="706"/>
      <c r="O846" s="706"/>
      <c r="P846" s="706"/>
      <c r="Q846" s="706"/>
      <c r="R846" s="706"/>
      <c r="S846" s="706"/>
    </row>
    <row r="847" spans="4:19" ht="15.75" customHeight="1" x14ac:dyDescent="0.25">
      <c r="D847" s="706"/>
      <c r="E847" s="706"/>
      <c r="F847" s="706"/>
      <c r="G847" s="706"/>
      <c r="H847" s="706"/>
      <c r="I847" s="706"/>
      <c r="J847" s="706"/>
      <c r="K847" s="706"/>
      <c r="L847" s="706"/>
      <c r="M847" s="706"/>
      <c r="N847" s="706"/>
      <c r="O847" s="706"/>
      <c r="P847" s="706"/>
      <c r="Q847" s="706"/>
      <c r="R847" s="706"/>
      <c r="S847" s="706"/>
    </row>
    <row r="848" spans="4:19" ht="15.75" customHeight="1" x14ac:dyDescent="0.25">
      <c r="D848" s="706"/>
      <c r="E848" s="706"/>
      <c r="F848" s="706"/>
      <c r="G848" s="706"/>
      <c r="H848" s="706"/>
      <c r="I848" s="706"/>
      <c r="J848" s="706"/>
      <c r="K848" s="706"/>
      <c r="L848" s="706"/>
      <c r="M848" s="706"/>
      <c r="N848" s="706"/>
      <c r="O848" s="706"/>
      <c r="P848" s="706"/>
      <c r="Q848" s="706"/>
      <c r="R848" s="706"/>
      <c r="S848" s="706"/>
    </row>
    <row r="849" spans="4:19" ht="15.75" customHeight="1" x14ac:dyDescent="0.25">
      <c r="D849" s="706"/>
      <c r="E849" s="706"/>
      <c r="F849" s="706"/>
      <c r="G849" s="706"/>
      <c r="H849" s="706"/>
      <c r="I849" s="706"/>
      <c r="J849" s="706"/>
      <c r="K849" s="706"/>
      <c r="L849" s="706"/>
      <c r="M849" s="706"/>
      <c r="N849" s="706"/>
      <c r="O849" s="706"/>
      <c r="P849" s="706"/>
      <c r="Q849" s="706"/>
      <c r="R849" s="706"/>
      <c r="S849" s="706"/>
    </row>
    <row r="850" spans="4:19" ht="15.75" customHeight="1" x14ac:dyDescent="0.25">
      <c r="D850" s="706"/>
      <c r="E850" s="706"/>
      <c r="F850" s="706"/>
      <c r="G850" s="706"/>
      <c r="H850" s="706"/>
      <c r="I850" s="706"/>
      <c r="J850" s="706"/>
      <c r="K850" s="706"/>
      <c r="L850" s="706"/>
      <c r="M850" s="706"/>
      <c r="N850" s="706"/>
      <c r="O850" s="706"/>
      <c r="P850" s="706"/>
      <c r="Q850" s="706"/>
      <c r="R850" s="706"/>
      <c r="S850" s="706"/>
    </row>
    <row r="851" spans="4:19" ht="15.75" customHeight="1" x14ac:dyDescent="0.25">
      <c r="D851" s="706"/>
      <c r="E851" s="706"/>
      <c r="F851" s="706"/>
      <c r="G851" s="706"/>
      <c r="H851" s="706"/>
      <c r="I851" s="706"/>
      <c r="J851" s="706"/>
      <c r="K851" s="706"/>
      <c r="L851" s="706"/>
      <c r="M851" s="706"/>
      <c r="N851" s="706"/>
      <c r="O851" s="706"/>
      <c r="P851" s="706"/>
      <c r="Q851" s="706"/>
      <c r="R851" s="706"/>
      <c r="S851" s="706"/>
    </row>
    <row r="852" spans="4:19" ht="15.75" customHeight="1" x14ac:dyDescent="0.25">
      <c r="D852" s="706"/>
      <c r="E852" s="706"/>
      <c r="F852" s="706"/>
      <c r="G852" s="706"/>
      <c r="H852" s="706"/>
      <c r="I852" s="706"/>
      <c r="J852" s="706"/>
      <c r="K852" s="706"/>
      <c r="L852" s="706"/>
      <c r="M852" s="706"/>
      <c r="N852" s="706"/>
      <c r="O852" s="706"/>
      <c r="P852" s="706"/>
      <c r="Q852" s="706"/>
      <c r="R852" s="706"/>
      <c r="S852" s="706"/>
    </row>
    <row r="853" spans="4:19" ht="15.75" customHeight="1" x14ac:dyDescent="0.25">
      <c r="D853" s="706"/>
      <c r="E853" s="706"/>
      <c r="F853" s="706"/>
      <c r="G853" s="706"/>
      <c r="H853" s="706"/>
      <c r="I853" s="706"/>
      <c r="J853" s="706"/>
      <c r="K853" s="706"/>
      <c r="L853" s="706"/>
      <c r="M853" s="706"/>
      <c r="N853" s="706"/>
      <c r="O853" s="706"/>
      <c r="P853" s="706"/>
      <c r="Q853" s="706"/>
      <c r="R853" s="706"/>
      <c r="S853" s="706"/>
    </row>
    <row r="854" spans="4:19" ht="15.75" customHeight="1" x14ac:dyDescent="0.25">
      <c r="D854" s="706"/>
      <c r="E854" s="706"/>
      <c r="F854" s="706"/>
      <c r="G854" s="706"/>
      <c r="H854" s="706"/>
      <c r="I854" s="706"/>
      <c r="J854" s="706"/>
      <c r="K854" s="706"/>
      <c r="L854" s="706"/>
      <c r="M854" s="706"/>
      <c r="N854" s="706"/>
      <c r="O854" s="706"/>
      <c r="P854" s="706"/>
      <c r="Q854" s="706"/>
      <c r="R854" s="706"/>
      <c r="S854" s="706"/>
    </row>
    <row r="855" spans="4:19" ht="15.75" customHeight="1" x14ac:dyDescent="0.25">
      <c r="D855" s="706"/>
      <c r="E855" s="706"/>
      <c r="F855" s="706"/>
      <c r="G855" s="706"/>
      <c r="H855" s="706"/>
      <c r="I855" s="706"/>
      <c r="J855" s="706"/>
      <c r="K855" s="706"/>
      <c r="L855" s="706"/>
      <c r="M855" s="706"/>
      <c r="N855" s="706"/>
      <c r="O855" s="706"/>
      <c r="P855" s="706"/>
      <c r="Q855" s="706"/>
      <c r="R855" s="706"/>
      <c r="S855" s="706"/>
    </row>
    <row r="856" spans="4:19" ht="15.75" customHeight="1" x14ac:dyDescent="0.25">
      <c r="D856" s="706"/>
      <c r="E856" s="706"/>
      <c r="F856" s="706"/>
      <c r="G856" s="706"/>
      <c r="H856" s="706"/>
      <c r="I856" s="706"/>
      <c r="J856" s="706"/>
      <c r="K856" s="706"/>
      <c r="L856" s="706"/>
      <c r="M856" s="706"/>
      <c r="N856" s="706"/>
      <c r="O856" s="706"/>
      <c r="P856" s="706"/>
      <c r="Q856" s="706"/>
      <c r="R856" s="706"/>
      <c r="S856" s="706"/>
    </row>
    <row r="857" spans="4:19" ht="15.75" customHeight="1" x14ac:dyDescent="0.25">
      <c r="D857" s="706"/>
      <c r="E857" s="706"/>
      <c r="F857" s="706"/>
      <c r="G857" s="706"/>
      <c r="H857" s="706"/>
      <c r="I857" s="706"/>
      <c r="J857" s="706"/>
      <c r="K857" s="706"/>
      <c r="L857" s="706"/>
      <c r="M857" s="706"/>
      <c r="N857" s="706"/>
      <c r="O857" s="706"/>
      <c r="P857" s="706"/>
      <c r="Q857" s="706"/>
      <c r="R857" s="706"/>
      <c r="S857" s="706"/>
    </row>
    <row r="858" spans="4:19" ht="15.75" customHeight="1" x14ac:dyDescent="0.25">
      <c r="D858" s="706"/>
      <c r="E858" s="706"/>
      <c r="F858" s="706"/>
      <c r="G858" s="706"/>
      <c r="H858" s="706"/>
      <c r="I858" s="706"/>
      <c r="J858" s="706"/>
      <c r="K858" s="706"/>
      <c r="L858" s="706"/>
      <c r="M858" s="706"/>
      <c r="N858" s="706"/>
      <c r="O858" s="706"/>
      <c r="P858" s="706"/>
      <c r="Q858" s="706"/>
      <c r="R858" s="706"/>
      <c r="S858" s="706"/>
    </row>
    <row r="859" spans="4:19" ht="15.75" customHeight="1" x14ac:dyDescent="0.25">
      <c r="D859" s="706"/>
      <c r="E859" s="706"/>
      <c r="F859" s="706"/>
      <c r="G859" s="706"/>
      <c r="H859" s="706"/>
      <c r="I859" s="706"/>
      <c r="J859" s="706"/>
      <c r="K859" s="706"/>
      <c r="L859" s="706"/>
      <c r="M859" s="706"/>
      <c r="N859" s="706"/>
      <c r="O859" s="706"/>
      <c r="P859" s="706"/>
      <c r="Q859" s="706"/>
      <c r="R859" s="706"/>
      <c r="S859" s="706"/>
    </row>
    <row r="860" spans="4:19" ht="15.75" customHeight="1" x14ac:dyDescent="0.25">
      <c r="D860" s="706"/>
      <c r="E860" s="706"/>
      <c r="F860" s="706"/>
      <c r="G860" s="706"/>
      <c r="H860" s="706"/>
      <c r="I860" s="706"/>
      <c r="J860" s="706"/>
      <c r="K860" s="706"/>
      <c r="L860" s="706"/>
      <c r="M860" s="706"/>
      <c r="N860" s="706"/>
      <c r="O860" s="706"/>
      <c r="P860" s="706"/>
      <c r="Q860" s="706"/>
      <c r="R860" s="706"/>
      <c r="S860" s="706"/>
    </row>
    <row r="861" spans="4:19" ht="15.75" customHeight="1" x14ac:dyDescent="0.25">
      <c r="D861" s="706"/>
      <c r="E861" s="706"/>
      <c r="F861" s="706"/>
      <c r="G861" s="706"/>
      <c r="H861" s="706"/>
      <c r="I861" s="706"/>
      <c r="J861" s="706"/>
      <c r="K861" s="706"/>
      <c r="L861" s="706"/>
      <c r="M861" s="706"/>
      <c r="N861" s="706"/>
      <c r="O861" s="706"/>
      <c r="P861" s="706"/>
      <c r="Q861" s="706"/>
      <c r="R861" s="706"/>
      <c r="S861" s="706"/>
    </row>
    <row r="862" spans="4:19" ht="15.75" customHeight="1" x14ac:dyDescent="0.25">
      <c r="D862" s="706"/>
      <c r="E862" s="706"/>
      <c r="F862" s="706"/>
      <c r="G862" s="706"/>
      <c r="H862" s="706"/>
      <c r="I862" s="706"/>
      <c r="J862" s="706"/>
      <c r="K862" s="706"/>
      <c r="L862" s="706"/>
      <c r="M862" s="706"/>
      <c r="N862" s="706"/>
      <c r="O862" s="706"/>
      <c r="P862" s="706"/>
      <c r="Q862" s="706"/>
      <c r="R862" s="706"/>
      <c r="S862" s="706"/>
    </row>
    <row r="863" spans="4:19" ht="15.75" customHeight="1" x14ac:dyDescent="0.25">
      <c r="D863" s="706"/>
      <c r="E863" s="706"/>
      <c r="F863" s="706"/>
      <c r="G863" s="706"/>
      <c r="H863" s="706"/>
      <c r="I863" s="706"/>
      <c r="J863" s="706"/>
      <c r="K863" s="706"/>
      <c r="L863" s="706"/>
      <c r="M863" s="706"/>
      <c r="N863" s="706"/>
      <c r="O863" s="706"/>
      <c r="P863" s="706"/>
      <c r="Q863" s="706"/>
      <c r="R863" s="706"/>
      <c r="S863" s="706"/>
    </row>
    <row r="864" spans="4:19" ht="15.75" customHeight="1" x14ac:dyDescent="0.25">
      <c r="D864" s="706"/>
      <c r="E864" s="706"/>
      <c r="F864" s="706"/>
      <c r="G864" s="706"/>
      <c r="H864" s="706"/>
      <c r="I864" s="706"/>
      <c r="J864" s="706"/>
      <c r="K864" s="706"/>
      <c r="L864" s="706"/>
      <c r="M864" s="706"/>
      <c r="N864" s="706"/>
      <c r="O864" s="706"/>
      <c r="P864" s="706"/>
      <c r="Q864" s="706"/>
      <c r="R864" s="706"/>
      <c r="S864" s="706"/>
    </row>
    <row r="865" spans="4:19" ht="15.75" customHeight="1" x14ac:dyDescent="0.25">
      <c r="D865" s="706"/>
      <c r="E865" s="706"/>
      <c r="F865" s="706"/>
      <c r="G865" s="706"/>
      <c r="H865" s="706"/>
      <c r="I865" s="706"/>
      <c r="J865" s="706"/>
      <c r="K865" s="706"/>
      <c r="L865" s="706"/>
      <c r="M865" s="706"/>
      <c r="N865" s="706"/>
      <c r="O865" s="706"/>
      <c r="P865" s="706"/>
      <c r="Q865" s="706"/>
      <c r="R865" s="706"/>
      <c r="S865" s="706"/>
    </row>
    <row r="866" spans="4:19" ht="15.75" customHeight="1" x14ac:dyDescent="0.25">
      <c r="D866" s="706"/>
      <c r="E866" s="706"/>
      <c r="F866" s="706"/>
      <c r="G866" s="706"/>
      <c r="H866" s="706"/>
      <c r="I866" s="706"/>
      <c r="J866" s="706"/>
      <c r="K866" s="706"/>
      <c r="L866" s="706"/>
      <c r="M866" s="706"/>
      <c r="N866" s="706"/>
      <c r="O866" s="706"/>
      <c r="P866" s="706"/>
      <c r="Q866" s="706"/>
      <c r="R866" s="706"/>
      <c r="S866" s="706"/>
    </row>
    <row r="867" spans="4:19" ht="15.75" customHeight="1" x14ac:dyDescent="0.25">
      <c r="D867" s="706"/>
      <c r="E867" s="706"/>
      <c r="F867" s="706"/>
      <c r="G867" s="706"/>
      <c r="H867" s="706"/>
      <c r="I867" s="706"/>
      <c r="J867" s="706"/>
      <c r="K867" s="706"/>
      <c r="L867" s="706"/>
      <c r="M867" s="706"/>
      <c r="N867" s="706"/>
      <c r="O867" s="706"/>
      <c r="P867" s="706"/>
      <c r="Q867" s="706"/>
      <c r="R867" s="706"/>
      <c r="S867" s="706"/>
    </row>
    <row r="868" spans="4:19" ht="15.75" customHeight="1" x14ac:dyDescent="0.25">
      <c r="D868" s="706"/>
      <c r="E868" s="706"/>
      <c r="F868" s="706"/>
      <c r="G868" s="706"/>
      <c r="H868" s="706"/>
      <c r="I868" s="706"/>
      <c r="J868" s="706"/>
      <c r="K868" s="706"/>
      <c r="L868" s="706"/>
      <c r="M868" s="706"/>
      <c r="N868" s="706"/>
      <c r="O868" s="706"/>
      <c r="P868" s="706"/>
      <c r="Q868" s="706"/>
      <c r="R868" s="706"/>
      <c r="S868" s="706"/>
    </row>
    <row r="869" spans="4:19" ht="15.75" customHeight="1" x14ac:dyDescent="0.25">
      <c r="D869" s="706"/>
      <c r="E869" s="706"/>
      <c r="F869" s="706"/>
      <c r="G869" s="706"/>
      <c r="H869" s="706"/>
      <c r="I869" s="706"/>
      <c r="J869" s="706"/>
      <c r="K869" s="706"/>
      <c r="L869" s="706"/>
      <c r="M869" s="706"/>
      <c r="N869" s="706"/>
      <c r="O869" s="706"/>
      <c r="P869" s="706"/>
      <c r="Q869" s="706"/>
      <c r="R869" s="706"/>
      <c r="S869" s="706"/>
    </row>
    <row r="870" spans="4:19" ht="15.75" customHeight="1" x14ac:dyDescent="0.25">
      <c r="D870" s="706"/>
      <c r="E870" s="706"/>
      <c r="F870" s="706"/>
      <c r="G870" s="706"/>
      <c r="H870" s="706"/>
      <c r="I870" s="706"/>
      <c r="J870" s="706"/>
      <c r="K870" s="706"/>
      <c r="L870" s="706"/>
      <c r="M870" s="706"/>
      <c r="N870" s="706"/>
      <c r="O870" s="706"/>
      <c r="P870" s="706"/>
      <c r="Q870" s="706"/>
      <c r="R870" s="706"/>
      <c r="S870" s="706"/>
    </row>
    <row r="871" spans="4:19" ht="15.75" customHeight="1" x14ac:dyDescent="0.25">
      <c r="D871" s="706"/>
      <c r="E871" s="706"/>
      <c r="F871" s="706"/>
      <c r="G871" s="706"/>
      <c r="H871" s="706"/>
      <c r="I871" s="706"/>
      <c r="J871" s="706"/>
      <c r="K871" s="706"/>
      <c r="L871" s="706"/>
      <c r="M871" s="706"/>
      <c r="N871" s="706"/>
      <c r="O871" s="706"/>
      <c r="P871" s="706"/>
      <c r="Q871" s="706"/>
      <c r="R871" s="706"/>
      <c r="S871" s="706"/>
    </row>
    <row r="872" spans="4:19" ht="15.75" customHeight="1" x14ac:dyDescent="0.25">
      <c r="D872" s="706"/>
      <c r="E872" s="706"/>
      <c r="F872" s="706"/>
      <c r="G872" s="706"/>
      <c r="H872" s="706"/>
      <c r="I872" s="706"/>
      <c r="J872" s="706"/>
      <c r="K872" s="706"/>
      <c r="L872" s="706"/>
      <c r="M872" s="706"/>
      <c r="N872" s="706"/>
      <c r="O872" s="706"/>
      <c r="P872" s="706"/>
      <c r="Q872" s="706"/>
      <c r="R872" s="706"/>
      <c r="S872" s="706"/>
    </row>
    <row r="873" spans="4:19" ht="15.75" customHeight="1" x14ac:dyDescent="0.25">
      <c r="D873" s="706"/>
      <c r="E873" s="706"/>
      <c r="F873" s="706"/>
      <c r="G873" s="706"/>
      <c r="H873" s="706"/>
      <c r="I873" s="706"/>
      <c r="J873" s="706"/>
      <c r="K873" s="706"/>
      <c r="L873" s="706"/>
      <c r="M873" s="706"/>
      <c r="N873" s="706"/>
      <c r="O873" s="706"/>
      <c r="P873" s="706"/>
      <c r="Q873" s="706"/>
      <c r="R873" s="706"/>
      <c r="S873" s="706"/>
    </row>
    <row r="874" spans="4:19" ht="15.75" customHeight="1" x14ac:dyDescent="0.25">
      <c r="D874" s="706"/>
      <c r="E874" s="706"/>
      <c r="F874" s="706"/>
      <c r="G874" s="706"/>
      <c r="H874" s="706"/>
      <c r="I874" s="706"/>
      <c r="J874" s="706"/>
      <c r="K874" s="706"/>
      <c r="L874" s="706"/>
      <c r="M874" s="706"/>
      <c r="N874" s="706"/>
      <c r="O874" s="706"/>
      <c r="P874" s="706"/>
      <c r="Q874" s="706"/>
      <c r="R874" s="706"/>
      <c r="S874" s="706"/>
    </row>
    <row r="875" spans="4:19" ht="15.75" customHeight="1" x14ac:dyDescent="0.25">
      <c r="D875" s="706"/>
      <c r="E875" s="706"/>
      <c r="F875" s="706"/>
      <c r="G875" s="706"/>
      <c r="H875" s="706"/>
      <c r="I875" s="706"/>
      <c r="J875" s="706"/>
      <c r="K875" s="706"/>
      <c r="L875" s="706"/>
      <c r="M875" s="706"/>
      <c r="N875" s="706"/>
      <c r="O875" s="706"/>
      <c r="P875" s="706"/>
      <c r="Q875" s="706"/>
      <c r="R875" s="706"/>
      <c r="S875" s="706"/>
    </row>
    <row r="876" spans="4:19" ht="15.75" customHeight="1" x14ac:dyDescent="0.25">
      <c r="D876" s="706"/>
      <c r="E876" s="706"/>
      <c r="F876" s="706"/>
      <c r="G876" s="706"/>
      <c r="H876" s="706"/>
      <c r="I876" s="706"/>
      <c r="J876" s="706"/>
      <c r="K876" s="706"/>
      <c r="L876" s="706"/>
      <c r="M876" s="706"/>
      <c r="N876" s="706"/>
      <c r="O876" s="706"/>
      <c r="P876" s="706"/>
      <c r="Q876" s="706"/>
      <c r="R876" s="706"/>
      <c r="S876" s="706"/>
    </row>
    <row r="877" spans="4:19" ht="15.75" customHeight="1" x14ac:dyDescent="0.25">
      <c r="D877" s="706"/>
      <c r="E877" s="706"/>
      <c r="F877" s="706"/>
      <c r="G877" s="706"/>
      <c r="H877" s="706"/>
      <c r="I877" s="706"/>
      <c r="J877" s="706"/>
      <c r="K877" s="706"/>
      <c r="L877" s="706"/>
      <c r="M877" s="706"/>
      <c r="N877" s="706"/>
      <c r="O877" s="706"/>
      <c r="P877" s="706"/>
      <c r="Q877" s="706"/>
      <c r="R877" s="706"/>
      <c r="S877" s="706"/>
    </row>
    <row r="878" spans="4:19" ht="15.75" customHeight="1" x14ac:dyDescent="0.25">
      <c r="D878" s="706"/>
      <c r="E878" s="706"/>
      <c r="F878" s="706"/>
      <c r="G878" s="706"/>
      <c r="H878" s="706"/>
      <c r="I878" s="706"/>
      <c r="J878" s="706"/>
      <c r="K878" s="706"/>
      <c r="L878" s="706"/>
      <c r="M878" s="706"/>
      <c r="N878" s="706"/>
      <c r="O878" s="706"/>
      <c r="P878" s="706"/>
      <c r="Q878" s="706"/>
      <c r="R878" s="706"/>
      <c r="S878" s="706"/>
    </row>
    <row r="879" spans="4:19" ht="15.75" customHeight="1" x14ac:dyDescent="0.25">
      <c r="D879" s="706"/>
      <c r="E879" s="706"/>
      <c r="F879" s="706"/>
      <c r="G879" s="706"/>
      <c r="H879" s="706"/>
      <c r="I879" s="706"/>
      <c r="J879" s="706"/>
      <c r="K879" s="706"/>
      <c r="L879" s="706"/>
      <c r="M879" s="706"/>
      <c r="N879" s="706"/>
      <c r="O879" s="706"/>
      <c r="P879" s="706"/>
      <c r="Q879" s="706"/>
      <c r="R879" s="706"/>
      <c r="S879" s="706"/>
    </row>
    <row r="880" spans="4:19" ht="15.75" customHeight="1" x14ac:dyDescent="0.25">
      <c r="D880" s="706"/>
      <c r="E880" s="706"/>
      <c r="F880" s="706"/>
      <c r="G880" s="706"/>
      <c r="H880" s="706"/>
      <c r="I880" s="706"/>
      <c r="J880" s="706"/>
      <c r="K880" s="706"/>
      <c r="L880" s="706"/>
      <c r="M880" s="706"/>
      <c r="N880" s="706"/>
      <c r="O880" s="706"/>
      <c r="P880" s="706"/>
      <c r="Q880" s="706"/>
      <c r="R880" s="706"/>
      <c r="S880" s="706"/>
    </row>
    <row r="881" spans="4:19" ht="15.75" customHeight="1" x14ac:dyDescent="0.25">
      <c r="D881" s="706"/>
      <c r="E881" s="706"/>
      <c r="F881" s="706"/>
      <c r="G881" s="706"/>
      <c r="H881" s="706"/>
      <c r="I881" s="706"/>
      <c r="J881" s="706"/>
      <c r="K881" s="706"/>
      <c r="L881" s="706"/>
      <c r="M881" s="706"/>
      <c r="N881" s="706"/>
      <c r="O881" s="706"/>
      <c r="P881" s="706"/>
      <c r="Q881" s="706"/>
      <c r="R881" s="706"/>
      <c r="S881" s="706"/>
    </row>
    <row r="882" spans="4:19" ht="15.75" customHeight="1" x14ac:dyDescent="0.25">
      <c r="D882" s="706"/>
      <c r="E882" s="706"/>
      <c r="F882" s="706"/>
      <c r="G882" s="706"/>
      <c r="H882" s="706"/>
      <c r="I882" s="706"/>
      <c r="J882" s="706"/>
      <c r="K882" s="706"/>
      <c r="L882" s="706"/>
      <c r="M882" s="706"/>
      <c r="N882" s="706"/>
      <c r="O882" s="706"/>
      <c r="P882" s="706"/>
      <c r="Q882" s="706"/>
      <c r="R882" s="706"/>
      <c r="S882" s="706"/>
    </row>
    <row r="883" spans="4:19" ht="15.75" customHeight="1" x14ac:dyDescent="0.25">
      <c r="D883" s="706"/>
      <c r="E883" s="706"/>
      <c r="F883" s="706"/>
      <c r="G883" s="706"/>
      <c r="H883" s="706"/>
      <c r="I883" s="706"/>
      <c r="J883" s="706"/>
      <c r="K883" s="706"/>
      <c r="L883" s="706"/>
      <c r="M883" s="706"/>
      <c r="N883" s="706"/>
      <c r="O883" s="706"/>
      <c r="P883" s="706"/>
      <c r="Q883" s="706"/>
      <c r="R883" s="706"/>
      <c r="S883" s="706"/>
    </row>
    <row r="884" spans="4:19" ht="15.75" customHeight="1" x14ac:dyDescent="0.25">
      <c r="D884" s="706"/>
      <c r="E884" s="706"/>
      <c r="F884" s="706"/>
      <c r="G884" s="706"/>
      <c r="H884" s="706"/>
      <c r="I884" s="706"/>
      <c r="J884" s="706"/>
      <c r="K884" s="706"/>
      <c r="L884" s="706"/>
      <c r="M884" s="706"/>
      <c r="N884" s="706"/>
      <c r="O884" s="706"/>
      <c r="P884" s="706"/>
      <c r="Q884" s="706"/>
      <c r="R884" s="706"/>
      <c r="S884" s="706"/>
    </row>
    <row r="885" spans="4:19" ht="15.75" customHeight="1" x14ac:dyDescent="0.25">
      <c r="D885" s="706"/>
      <c r="E885" s="706"/>
      <c r="F885" s="706"/>
      <c r="G885" s="706"/>
      <c r="H885" s="706"/>
      <c r="I885" s="706"/>
      <c r="J885" s="706"/>
      <c r="K885" s="706"/>
      <c r="L885" s="706"/>
      <c r="M885" s="706"/>
      <c r="N885" s="706"/>
      <c r="O885" s="706"/>
      <c r="P885" s="706"/>
      <c r="Q885" s="706"/>
      <c r="R885" s="706"/>
      <c r="S885" s="706"/>
    </row>
    <row r="886" spans="4:19" ht="15.75" customHeight="1" x14ac:dyDescent="0.25">
      <c r="D886" s="706"/>
      <c r="E886" s="706"/>
      <c r="F886" s="706"/>
      <c r="G886" s="706"/>
      <c r="H886" s="706"/>
      <c r="I886" s="706"/>
      <c r="J886" s="706"/>
      <c r="K886" s="706"/>
      <c r="L886" s="706"/>
      <c r="M886" s="706"/>
      <c r="N886" s="706"/>
      <c r="O886" s="706"/>
      <c r="P886" s="706"/>
      <c r="Q886" s="706"/>
      <c r="R886" s="706"/>
      <c r="S886" s="706"/>
    </row>
    <row r="887" spans="4:19" ht="15.75" customHeight="1" x14ac:dyDescent="0.25">
      <c r="D887" s="706"/>
      <c r="E887" s="706"/>
      <c r="F887" s="706"/>
      <c r="G887" s="706"/>
      <c r="H887" s="706"/>
      <c r="I887" s="706"/>
      <c r="J887" s="706"/>
      <c r="K887" s="706"/>
      <c r="L887" s="706"/>
      <c r="M887" s="706"/>
      <c r="N887" s="706"/>
      <c r="O887" s="706"/>
      <c r="P887" s="706"/>
      <c r="Q887" s="706"/>
      <c r="R887" s="706"/>
      <c r="S887" s="706"/>
    </row>
    <row r="888" spans="4:19" ht="15.75" customHeight="1" x14ac:dyDescent="0.25">
      <c r="D888" s="706"/>
      <c r="E888" s="706"/>
      <c r="F888" s="706"/>
      <c r="G888" s="706"/>
      <c r="H888" s="706"/>
      <c r="I888" s="706"/>
      <c r="J888" s="706"/>
      <c r="K888" s="706"/>
      <c r="L888" s="706"/>
      <c r="M888" s="706"/>
      <c r="N888" s="706"/>
      <c r="O888" s="706"/>
      <c r="P888" s="706"/>
      <c r="Q888" s="706"/>
      <c r="R888" s="706"/>
      <c r="S888" s="706"/>
    </row>
    <row r="889" spans="4:19" ht="15.75" customHeight="1" x14ac:dyDescent="0.25">
      <c r="D889" s="706"/>
      <c r="E889" s="706"/>
      <c r="F889" s="706"/>
      <c r="G889" s="706"/>
      <c r="H889" s="706"/>
      <c r="I889" s="706"/>
      <c r="J889" s="706"/>
      <c r="K889" s="706"/>
      <c r="L889" s="706"/>
      <c r="M889" s="706"/>
      <c r="N889" s="706"/>
      <c r="O889" s="706"/>
      <c r="P889" s="706"/>
      <c r="Q889" s="706"/>
      <c r="R889" s="706"/>
      <c r="S889" s="706"/>
    </row>
    <row r="890" spans="4:19" ht="15.75" customHeight="1" x14ac:dyDescent="0.25">
      <c r="D890" s="706"/>
      <c r="E890" s="706"/>
      <c r="F890" s="706"/>
      <c r="G890" s="706"/>
      <c r="H890" s="706"/>
      <c r="I890" s="706"/>
      <c r="J890" s="706"/>
      <c r="K890" s="706"/>
      <c r="L890" s="706"/>
      <c r="M890" s="706"/>
      <c r="N890" s="706"/>
      <c r="O890" s="706"/>
      <c r="P890" s="706"/>
      <c r="Q890" s="706"/>
      <c r="R890" s="706"/>
      <c r="S890" s="706"/>
    </row>
    <row r="891" spans="4:19" ht="15.75" customHeight="1" x14ac:dyDescent="0.25">
      <c r="D891" s="706"/>
      <c r="E891" s="706"/>
      <c r="F891" s="706"/>
      <c r="G891" s="706"/>
      <c r="H891" s="706"/>
      <c r="I891" s="706"/>
      <c r="J891" s="706"/>
      <c r="K891" s="706"/>
      <c r="L891" s="706"/>
      <c r="M891" s="706"/>
      <c r="N891" s="706"/>
      <c r="O891" s="706"/>
      <c r="P891" s="706"/>
      <c r="Q891" s="706"/>
      <c r="R891" s="706"/>
      <c r="S891" s="706"/>
    </row>
    <row r="892" spans="4:19" ht="15.75" customHeight="1" x14ac:dyDescent="0.25">
      <c r="D892" s="706"/>
      <c r="E892" s="706"/>
      <c r="F892" s="706"/>
      <c r="G892" s="706"/>
      <c r="H892" s="706"/>
      <c r="I892" s="706"/>
      <c r="J892" s="706"/>
      <c r="K892" s="706"/>
      <c r="L892" s="706"/>
      <c r="M892" s="706"/>
      <c r="N892" s="706"/>
      <c r="O892" s="706"/>
      <c r="P892" s="706"/>
      <c r="Q892" s="706"/>
      <c r="R892" s="706"/>
      <c r="S892" s="706"/>
    </row>
    <row r="893" spans="4:19" ht="15.75" customHeight="1" x14ac:dyDescent="0.25">
      <c r="D893" s="706"/>
      <c r="E893" s="706"/>
      <c r="F893" s="706"/>
      <c r="G893" s="706"/>
      <c r="H893" s="706"/>
      <c r="I893" s="706"/>
      <c r="J893" s="706"/>
      <c r="K893" s="706"/>
      <c r="L893" s="706"/>
      <c r="M893" s="706"/>
      <c r="N893" s="706"/>
      <c r="O893" s="706"/>
      <c r="P893" s="706"/>
      <c r="Q893" s="706"/>
      <c r="R893" s="706"/>
      <c r="S893" s="706"/>
    </row>
    <row r="894" spans="4:19" ht="15.75" customHeight="1" x14ac:dyDescent="0.25">
      <c r="D894" s="706"/>
      <c r="E894" s="706"/>
      <c r="F894" s="706"/>
      <c r="G894" s="706"/>
      <c r="H894" s="706"/>
      <c r="I894" s="706"/>
      <c r="J894" s="706"/>
      <c r="K894" s="706"/>
      <c r="L894" s="706"/>
      <c r="M894" s="706"/>
      <c r="N894" s="706"/>
      <c r="O894" s="706"/>
      <c r="P894" s="706"/>
      <c r="Q894" s="706"/>
      <c r="R894" s="706"/>
      <c r="S894" s="706"/>
    </row>
    <row r="895" spans="4:19" ht="15.75" customHeight="1" x14ac:dyDescent="0.25">
      <c r="D895" s="706"/>
      <c r="E895" s="706"/>
      <c r="F895" s="706"/>
      <c r="G895" s="706"/>
      <c r="H895" s="706"/>
      <c r="I895" s="706"/>
      <c r="J895" s="706"/>
      <c r="K895" s="706"/>
      <c r="L895" s="706"/>
      <c r="M895" s="706"/>
      <c r="N895" s="706"/>
      <c r="O895" s="706"/>
      <c r="P895" s="706"/>
      <c r="Q895" s="706"/>
      <c r="R895" s="706"/>
      <c r="S895" s="706"/>
    </row>
    <row r="896" spans="4:19" ht="15.75" customHeight="1" x14ac:dyDescent="0.25">
      <c r="D896" s="706"/>
      <c r="E896" s="706"/>
      <c r="F896" s="706"/>
      <c r="G896" s="706"/>
      <c r="H896" s="706"/>
      <c r="I896" s="706"/>
      <c r="J896" s="706"/>
      <c r="K896" s="706"/>
      <c r="L896" s="706"/>
      <c r="M896" s="706"/>
      <c r="N896" s="706"/>
      <c r="O896" s="706"/>
      <c r="P896" s="706"/>
      <c r="Q896" s="706"/>
      <c r="R896" s="706"/>
      <c r="S896" s="706"/>
    </row>
    <row r="897" spans="4:19" ht="15.75" customHeight="1" x14ac:dyDescent="0.25">
      <c r="D897" s="706"/>
      <c r="E897" s="706"/>
      <c r="F897" s="706"/>
      <c r="G897" s="706"/>
      <c r="H897" s="706"/>
      <c r="I897" s="706"/>
      <c r="J897" s="706"/>
      <c r="K897" s="706"/>
      <c r="L897" s="706"/>
      <c r="M897" s="706"/>
      <c r="N897" s="706"/>
      <c r="O897" s="706"/>
      <c r="P897" s="706"/>
      <c r="Q897" s="706"/>
      <c r="R897" s="706"/>
      <c r="S897" s="706"/>
    </row>
    <row r="898" spans="4:19" ht="15.75" customHeight="1" x14ac:dyDescent="0.25">
      <c r="D898" s="706"/>
      <c r="E898" s="706"/>
      <c r="F898" s="706"/>
      <c r="G898" s="706"/>
      <c r="H898" s="706"/>
      <c r="I898" s="706"/>
      <c r="J898" s="706"/>
      <c r="K898" s="706"/>
      <c r="L898" s="706"/>
      <c r="M898" s="706"/>
      <c r="N898" s="706"/>
      <c r="O898" s="706"/>
      <c r="P898" s="706"/>
      <c r="Q898" s="706"/>
      <c r="R898" s="706"/>
      <c r="S898" s="706"/>
    </row>
    <row r="899" spans="4:19" ht="15.75" customHeight="1" x14ac:dyDescent="0.25">
      <c r="D899" s="706"/>
      <c r="E899" s="706"/>
      <c r="F899" s="706"/>
      <c r="G899" s="706"/>
      <c r="H899" s="706"/>
      <c r="I899" s="706"/>
      <c r="J899" s="706"/>
      <c r="K899" s="706"/>
      <c r="L899" s="706"/>
      <c r="M899" s="706"/>
      <c r="N899" s="706"/>
      <c r="O899" s="706"/>
      <c r="P899" s="706"/>
      <c r="Q899" s="706"/>
      <c r="R899" s="706"/>
      <c r="S899" s="706"/>
    </row>
    <row r="900" spans="4:19" ht="15.75" customHeight="1" x14ac:dyDescent="0.25">
      <c r="D900" s="706"/>
      <c r="E900" s="706"/>
      <c r="F900" s="706"/>
      <c r="G900" s="706"/>
      <c r="H900" s="706"/>
      <c r="I900" s="706"/>
      <c r="J900" s="706"/>
      <c r="K900" s="706"/>
      <c r="L900" s="706"/>
      <c r="M900" s="706"/>
      <c r="N900" s="706"/>
      <c r="O900" s="706"/>
      <c r="P900" s="706"/>
      <c r="Q900" s="706"/>
      <c r="R900" s="706"/>
      <c r="S900" s="706"/>
    </row>
    <row r="901" spans="4:19" ht="15.75" customHeight="1" x14ac:dyDescent="0.25">
      <c r="D901" s="706"/>
      <c r="E901" s="706"/>
      <c r="F901" s="706"/>
      <c r="G901" s="706"/>
      <c r="H901" s="706"/>
      <c r="I901" s="706"/>
      <c r="J901" s="706"/>
      <c r="K901" s="706"/>
      <c r="L901" s="706"/>
      <c r="M901" s="706"/>
      <c r="N901" s="706"/>
      <c r="O901" s="706"/>
      <c r="P901" s="706"/>
      <c r="Q901" s="706"/>
      <c r="R901" s="706"/>
      <c r="S901" s="706"/>
    </row>
    <row r="902" spans="4:19" ht="15.75" customHeight="1" x14ac:dyDescent="0.25">
      <c r="D902" s="706"/>
      <c r="E902" s="706"/>
      <c r="F902" s="706"/>
      <c r="G902" s="706"/>
      <c r="H902" s="706"/>
      <c r="I902" s="706"/>
      <c r="J902" s="706"/>
      <c r="K902" s="706"/>
      <c r="L902" s="706"/>
      <c r="M902" s="706"/>
      <c r="N902" s="706"/>
      <c r="O902" s="706"/>
      <c r="P902" s="706"/>
      <c r="Q902" s="706"/>
      <c r="R902" s="706"/>
      <c r="S902" s="706"/>
    </row>
    <row r="903" spans="4:19" ht="15.75" customHeight="1" x14ac:dyDescent="0.25">
      <c r="D903" s="706"/>
      <c r="E903" s="706"/>
      <c r="F903" s="706"/>
      <c r="G903" s="706"/>
      <c r="H903" s="706"/>
      <c r="I903" s="706"/>
      <c r="J903" s="706"/>
      <c r="K903" s="706"/>
      <c r="L903" s="706"/>
      <c r="M903" s="706"/>
      <c r="N903" s="706"/>
      <c r="O903" s="706"/>
      <c r="P903" s="706"/>
      <c r="Q903" s="706"/>
      <c r="R903" s="706"/>
      <c r="S903" s="706"/>
    </row>
    <row r="904" spans="4:19" ht="15.75" customHeight="1" x14ac:dyDescent="0.25">
      <c r="D904" s="706"/>
      <c r="E904" s="706"/>
      <c r="F904" s="706"/>
      <c r="G904" s="706"/>
      <c r="H904" s="706"/>
      <c r="I904" s="706"/>
      <c r="J904" s="706"/>
      <c r="K904" s="706"/>
      <c r="L904" s="706"/>
      <c r="M904" s="706"/>
      <c r="N904" s="706"/>
      <c r="O904" s="706"/>
      <c r="P904" s="706"/>
      <c r="Q904" s="706"/>
      <c r="R904" s="706"/>
      <c r="S904" s="706"/>
    </row>
    <row r="905" spans="4:19" ht="15.75" customHeight="1" x14ac:dyDescent="0.25">
      <c r="D905" s="706"/>
      <c r="E905" s="706"/>
      <c r="F905" s="706"/>
      <c r="G905" s="706"/>
      <c r="H905" s="706"/>
      <c r="I905" s="706"/>
      <c r="J905" s="706"/>
      <c r="K905" s="706"/>
      <c r="L905" s="706"/>
      <c r="M905" s="706"/>
      <c r="N905" s="706"/>
      <c r="O905" s="706"/>
      <c r="P905" s="706"/>
      <c r="Q905" s="706"/>
      <c r="R905" s="706"/>
      <c r="S905" s="706"/>
    </row>
    <row r="906" spans="4:19" ht="15.75" customHeight="1" x14ac:dyDescent="0.25">
      <c r="D906" s="706"/>
      <c r="E906" s="706"/>
      <c r="F906" s="706"/>
      <c r="G906" s="706"/>
      <c r="H906" s="706"/>
      <c r="I906" s="706"/>
      <c r="J906" s="706"/>
      <c r="K906" s="706"/>
      <c r="L906" s="706"/>
      <c r="M906" s="706"/>
      <c r="N906" s="706"/>
      <c r="O906" s="706"/>
      <c r="P906" s="706"/>
      <c r="Q906" s="706"/>
      <c r="R906" s="706"/>
      <c r="S906" s="706"/>
    </row>
    <row r="907" spans="4:19" ht="15.75" customHeight="1" x14ac:dyDescent="0.25">
      <c r="D907" s="706"/>
      <c r="E907" s="706"/>
      <c r="F907" s="706"/>
      <c r="G907" s="706"/>
      <c r="H907" s="706"/>
      <c r="I907" s="706"/>
      <c r="J907" s="706"/>
      <c r="K907" s="706"/>
      <c r="L907" s="706"/>
      <c r="M907" s="706"/>
      <c r="N907" s="706"/>
      <c r="O907" s="706"/>
      <c r="P907" s="706"/>
      <c r="Q907" s="706"/>
      <c r="R907" s="706"/>
      <c r="S907" s="706"/>
    </row>
    <row r="908" spans="4:19" ht="15.75" customHeight="1" x14ac:dyDescent="0.25">
      <c r="D908" s="706"/>
      <c r="E908" s="706"/>
      <c r="F908" s="706"/>
      <c r="G908" s="706"/>
      <c r="H908" s="706"/>
      <c r="I908" s="706"/>
      <c r="J908" s="706"/>
      <c r="K908" s="706"/>
      <c r="L908" s="706"/>
      <c r="M908" s="706"/>
      <c r="N908" s="706"/>
      <c r="O908" s="706"/>
      <c r="P908" s="706"/>
      <c r="Q908" s="706"/>
      <c r="R908" s="706"/>
      <c r="S908" s="706"/>
    </row>
    <row r="909" spans="4:19" ht="15.75" customHeight="1" x14ac:dyDescent="0.25">
      <c r="D909" s="706"/>
      <c r="E909" s="706"/>
      <c r="F909" s="706"/>
      <c r="G909" s="706"/>
      <c r="H909" s="706"/>
      <c r="I909" s="706"/>
      <c r="J909" s="706"/>
      <c r="K909" s="706"/>
      <c r="L909" s="706"/>
      <c r="M909" s="706"/>
      <c r="N909" s="706"/>
      <c r="O909" s="706"/>
      <c r="P909" s="706"/>
      <c r="Q909" s="706"/>
      <c r="R909" s="706"/>
      <c r="S909" s="706"/>
    </row>
    <row r="910" spans="4:19" ht="15.75" customHeight="1" x14ac:dyDescent="0.25">
      <c r="D910" s="706"/>
      <c r="E910" s="706"/>
      <c r="F910" s="706"/>
      <c r="G910" s="706"/>
      <c r="H910" s="706"/>
      <c r="I910" s="706"/>
      <c r="J910" s="706"/>
      <c r="K910" s="706"/>
      <c r="L910" s="706"/>
      <c r="M910" s="706"/>
      <c r="N910" s="706"/>
      <c r="O910" s="706"/>
      <c r="P910" s="706"/>
      <c r="Q910" s="706"/>
      <c r="R910" s="706"/>
      <c r="S910" s="706"/>
    </row>
    <row r="911" spans="4:19" ht="15.75" customHeight="1" x14ac:dyDescent="0.25">
      <c r="D911" s="706"/>
      <c r="E911" s="706"/>
      <c r="F911" s="706"/>
      <c r="G911" s="706"/>
      <c r="H911" s="706"/>
      <c r="I911" s="706"/>
      <c r="J911" s="706"/>
      <c r="K911" s="706"/>
      <c r="L911" s="706"/>
      <c r="M911" s="706"/>
      <c r="N911" s="706"/>
      <c r="O911" s="706"/>
      <c r="P911" s="706"/>
      <c r="Q911" s="706"/>
      <c r="R911" s="706"/>
      <c r="S911" s="706"/>
    </row>
    <row r="912" spans="4:19" ht="15.75" customHeight="1" x14ac:dyDescent="0.25">
      <c r="D912" s="706"/>
      <c r="E912" s="706"/>
      <c r="F912" s="706"/>
      <c r="G912" s="706"/>
      <c r="H912" s="706"/>
      <c r="I912" s="706"/>
      <c r="J912" s="706"/>
      <c r="K912" s="706"/>
      <c r="L912" s="706"/>
      <c r="M912" s="706"/>
      <c r="N912" s="706"/>
      <c r="O912" s="706"/>
      <c r="P912" s="706"/>
      <c r="Q912" s="706"/>
      <c r="R912" s="706"/>
      <c r="S912" s="706"/>
    </row>
    <row r="913" spans="4:19" ht="15.75" customHeight="1" x14ac:dyDescent="0.25">
      <c r="D913" s="706"/>
      <c r="E913" s="706"/>
      <c r="F913" s="706"/>
      <c r="G913" s="706"/>
      <c r="H913" s="706"/>
      <c r="I913" s="706"/>
      <c r="J913" s="706"/>
      <c r="K913" s="706"/>
      <c r="L913" s="706"/>
      <c r="M913" s="706"/>
      <c r="N913" s="706"/>
      <c r="O913" s="706"/>
      <c r="P913" s="706"/>
      <c r="Q913" s="706"/>
      <c r="R913" s="706"/>
      <c r="S913" s="706"/>
    </row>
    <row r="914" spans="4:19" ht="15.75" customHeight="1" x14ac:dyDescent="0.25">
      <c r="D914" s="706"/>
      <c r="E914" s="706"/>
      <c r="F914" s="706"/>
      <c r="G914" s="706"/>
      <c r="H914" s="706"/>
      <c r="I914" s="706"/>
      <c r="J914" s="706"/>
      <c r="K914" s="706"/>
      <c r="L914" s="706"/>
      <c r="M914" s="706"/>
      <c r="N914" s="706"/>
      <c r="O914" s="706"/>
      <c r="P914" s="706"/>
      <c r="Q914" s="706"/>
      <c r="R914" s="706"/>
      <c r="S914" s="706"/>
    </row>
    <row r="915" spans="4:19" ht="15.75" customHeight="1" x14ac:dyDescent="0.25">
      <c r="D915" s="706"/>
      <c r="E915" s="706"/>
      <c r="F915" s="706"/>
      <c r="G915" s="706"/>
      <c r="H915" s="706"/>
      <c r="I915" s="706"/>
      <c r="J915" s="706"/>
      <c r="K915" s="706"/>
      <c r="L915" s="706"/>
      <c r="M915" s="706"/>
      <c r="N915" s="706"/>
      <c r="O915" s="706"/>
      <c r="P915" s="706"/>
      <c r="Q915" s="706"/>
      <c r="R915" s="706"/>
      <c r="S915" s="706"/>
    </row>
    <row r="916" spans="4:19" ht="15.75" customHeight="1" x14ac:dyDescent="0.25">
      <c r="D916" s="706"/>
      <c r="E916" s="706"/>
      <c r="F916" s="706"/>
      <c r="G916" s="706"/>
      <c r="H916" s="706"/>
      <c r="I916" s="706"/>
      <c r="J916" s="706"/>
      <c r="K916" s="706"/>
      <c r="L916" s="706"/>
      <c r="M916" s="706"/>
      <c r="N916" s="706"/>
      <c r="O916" s="706"/>
      <c r="P916" s="706"/>
      <c r="Q916" s="706"/>
      <c r="R916" s="706"/>
      <c r="S916" s="706"/>
    </row>
    <row r="917" spans="4:19" ht="15.75" customHeight="1" x14ac:dyDescent="0.25">
      <c r="D917" s="706"/>
      <c r="E917" s="706"/>
      <c r="F917" s="706"/>
      <c r="G917" s="706"/>
      <c r="H917" s="706"/>
      <c r="I917" s="706"/>
      <c r="J917" s="706"/>
      <c r="K917" s="706"/>
      <c r="L917" s="706"/>
      <c r="M917" s="706"/>
      <c r="N917" s="706"/>
      <c r="O917" s="706"/>
      <c r="P917" s="706"/>
      <c r="Q917" s="706"/>
      <c r="R917" s="706"/>
      <c r="S917" s="706"/>
    </row>
    <row r="918" spans="4:19" ht="15.75" customHeight="1" x14ac:dyDescent="0.25">
      <c r="D918" s="706"/>
      <c r="E918" s="706"/>
      <c r="F918" s="706"/>
      <c r="G918" s="706"/>
      <c r="H918" s="706"/>
      <c r="I918" s="706"/>
      <c r="J918" s="706"/>
      <c r="K918" s="706"/>
      <c r="L918" s="706"/>
      <c r="M918" s="706"/>
      <c r="N918" s="706"/>
      <c r="O918" s="706"/>
      <c r="P918" s="706"/>
      <c r="Q918" s="706"/>
      <c r="R918" s="706"/>
      <c r="S918" s="706"/>
    </row>
    <row r="919" spans="4:19" ht="15.75" customHeight="1" x14ac:dyDescent="0.25">
      <c r="D919" s="706"/>
      <c r="E919" s="706"/>
      <c r="F919" s="706"/>
      <c r="G919" s="706"/>
      <c r="H919" s="706"/>
      <c r="I919" s="706"/>
      <c r="J919" s="706"/>
      <c r="K919" s="706"/>
      <c r="L919" s="706"/>
      <c r="M919" s="706"/>
      <c r="N919" s="706"/>
      <c r="O919" s="706"/>
      <c r="P919" s="706"/>
      <c r="Q919" s="706"/>
      <c r="R919" s="706"/>
      <c r="S919" s="706"/>
    </row>
    <row r="920" spans="4:19" ht="15.75" customHeight="1" x14ac:dyDescent="0.25">
      <c r="D920" s="706"/>
      <c r="E920" s="706"/>
      <c r="F920" s="706"/>
      <c r="G920" s="706"/>
      <c r="H920" s="706"/>
      <c r="I920" s="706"/>
      <c r="J920" s="706"/>
      <c r="K920" s="706"/>
      <c r="L920" s="706"/>
      <c r="M920" s="706"/>
      <c r="N920" s="706"/>
      <c r="O920" s="706"/>
      <c r="P920" s="706"/>
      <c r="Q920" s="706"/>
      <c r="R920" s="706"/>
      <c r="S920" s="706"/>
    </row>
    <row r="921" spans="4:19" ht="15.75" customHeight="1" x14ac:dyDescent="0.25">
      <c r="D921" s="706"/>
      <c r="E921" s="706"/>
      <c r="F921" s="706"/>
      <c r="G921" s="706"/>
      <c r="H921" s="706"/>
      <c r="I921" s="706"/>
      <c r="J921" s="706"/>
      <c r="K921" s="706"/>
      <c r="L921" s="706"/>
      <c r="M921" s="706"/>
      <c r="N921" s="706"/>
      <c r="O921" s="706"/>
      <c r="P921" s="706"/>
      <c r="Q921" s="706"/>
      <c r="R921" s="706"/>
      <c r="S921" s="706"/>
    </row>
    <row r="922" spans="4:19" ht="15.75" customHeight="1" x14ac:dyDescent="0.25">
      <c r="D922" s="706"/>
      <c r="E922" s="706"/>
      <c r="F922" s="706"/>
      <c r="G922" s="706"/>
      <c r="H922" s="706"/>
      <c r="I922" s="706"/>
      <c r="J922" s="706"/>
      <c r="K922" s="706"/>
      <c r="L922" s="706"/>
      <c r="M922" s="706"/>
      <c r="N922" s="706"/>
      <c r="O922" s="706"/>
      <c r="P922" s="706"/>
      <c r="Q922" s="706"/>
      <c r="R922" s="706"/>
      <c r="S922" s="706"/>
    </row>
    <row r="923" spans="4:19" ht="15.75" customHeight="1" x14ac:dyDescent="0.25">
      <c r="D923" s="706"/>
      <c r="E923" s="706"/>
      <c r="F923" s="706"/>
      <c r="G923" s="706"/>
      <c r="H923" s="706"/>
      <c r="I923" s="706"/>
      <c r="J923" s="706"/>
      <c r="K923" s="706"/>
      <c r="L923" s="706"/>
      <c r="M923" s="706"/>
      <c r="N923" s="706"/>
      <c r="O923" s="706"/>
      <c r="P923" s="706"/>
      <c r="Q923" s="706"/>
      <c r="R923" s="706"/>
      <c r="S923" s="706"/>
    </row>
    <row r="924" spans="4:19" ht="15.75" customHeight="1" x14ac:dyDescent="0.25">
      <c r="D924" s="706"/>
      <c r="E924" s="706"/>
      <c r="F924" s="706"/>
      <c r="G924" s="706"/>
      <c r="H924" s="706"/>
      <c r="I924" s="706"/>
      <c r="J924" s="706"/>
      <c r="K924" s="706"/>
      <c r="L924" s="706"/>
      <c r="M924" s="706"/>
      <c r="N924" s="706"/>
      <c r="O924" s="706"/>
      <c r="P924" s="706"/>
      <c r="Q924" s="706"/>
      <c r="R924" s="706"/>
      <c r="S924" s="706"/>
    </row>
    <row r="925" spans="4:19" ht="15.75" customHeight="1" x14ac:dyDescent="0.25">
      <c r="D925" s="706"/>
      <c r="E925" s="706"/>
      <c r="F925" s="706"/>
      <c r="G925" s="706"/>
      <c r="H925" s="706"/>
      <c r="I925" s="706"/>
      <c r="J925" s="706"/>
      <c r="K925" s="706"/>
      <c r="L925" s="706"/>
      <c r="M925" s="706"/>
      <c r="N925" s="706"/>
      <c r="O925" s="706"/>
      <c r="P925" s="706"/>
      <c r="Q925" s="706"/>
      <c r="R925" s="706"/>
      <c r="S925" s="706"/>
    </row>
    <row r="926" spans="4:19" ht="15.75" customHeight="1" x14ac:dyDescent="0.25">
      <c r="D926" s="706"/>
      <c r="E926" s="706"/>
      <c r="F926" s="706"/>
      <c r="G926" s="706"/>
      <c r="H926" s="706"/>
      <c r="I926" s="706"/>
      <c r="J926" s="706"/>
      <c r="K926" s="706"/>
      <c r="L926" s="706"/>
      <c r="M926" s="706"/>
      <c r="N926" s="706"/>
      <c r="O926" s="706"/>
      <c r="P926" s="706"/>
      <c r="Q926" s="706"/>
      <c r="R926" s="706"/>
      <c r="S926" s="706"/>
    </row>
    <row r="927" spans="4:19" ht="15.75" customHeight="1" x14ac:dyDescent="0.25">
      <c r="D927" s="706"/>
      <c r="E927" s="706"/>
      <c r="F927" s="706"/>
      <c r="G927" s="706"/>
      <c r="H927" s="706"/>
      <c r="I927" s="706"/>
      <c r="J927" s="706"/>
      <c r="K927" s="706"/>
      <c r="L927" s="706"/>
      <c r="M927" s="706"/>
      <c r="N927" s="706"/>
      <c r="O927" s="706"/>
      <c r="P927" s="706"/>
      <c r="Q927" s="706"/>
      <c r="R927" s="706"/>
      <c r="S927" s="706"/>
    </row>
    <row r="928" spans="4:19" ht="15.75" customHeight="1" x14ac:dyDescent="0.25">
      <c r="D928" s="706"/>
      <c r="E928" s="706"/>
      <c r="F928" s="706"/>
      <c r="G928" s="706"/>
      <c r="H928" s="706"/>
      <c r="I928" s="706"/>
      <c r="J928" s="706"/>
      <c r="K928" s="706"/>
      <c r="L928" s="706"/>
      <c r="M928" s="706"/>
      <c r="N928" s="706"/>
      <c r="O928" s="706"/>
      <c r="P928" s="706"/>
      <c r="Q928" s="706"/>
      <c r="R928" s="706"/>
      <c r="S928" s="706"/>
    </row>
    <row r="929" spans="4:19" ht="15.75" customHeight="1" x14ac:dyDescent="0.25">
      <c r="D929" s="706"/>
      <c r="E929" s="706"/>
      <c r="F929" s="706"/>
      <c r="G929" s="706"/>
      <c r="H929" s="706"/>
      <c r="I929" s="706"/>
      <c r="J929" s="706"/>
      <c r="K929" s="706"/>
      <c r="L929" s="706"/>
      <c r="M929" s="706"/>
      <c r="N929" s="706"/>
      <c r="O929" s="706"/>
      <c r="P929" s="706"/>
      <c r="Q929" s="706"/>
      <c r="R929" s="706"/>
      <c r="S929" s="706"/>
    </row>
    <row r="930" spans="4:19" ht="15.75" customHeight="1" x14ac:dyDescent="0.25">
      <c r="D930" s="706"/>
      <c r="E930" s="706"/>
      <c r="F930" s="706"/>
      <c r="G930" s="706"/>
      <c r="H930" s="706"/>
      <c r="I930" s="706"/>
      <c r="J930" s="706"/>
      <c r="K930" s="706"/>
      <c r="L930" s="706"/>
      <c r="M930" s="706"/>
      <c r="N930" s="706"/>
      <c r="O930" s="706"/>
      <c r="P930" s="706"/>
      <c r="Q930" s="706"/>
      <c r="R930" s="706"/>
      <c r="S930" s="706"/>
    </row>
    <row r="931" spans="4:19" ht="15.75" customHeight="1" x14ac:dyDescent="0.25">
      <c r="D931" s="706"/>
      <c r="E931" s="706"/>
      <c r="F931" s="706"/>
      <c r="G931" s="706"/>
      <c r="H931" s="706"/>
      <c r="I931" s="706"/>
      <c r="J931" s="706"/>
      <c r="K931" s="706"/>
      <c r="L931" s="706"/>
      <c r="M931" s="706"/>
      <c r="N931" s="706"/>
      <c r="O931" s="706"/>
      <c r="P931" s="706"/>
      <c r="Q931" s="706"/>
      <c r="R931" s="706"/>
      <c r="S931" s="706"/>
    </row>
    <row r="932" spans="4:19" ht="15.75" customHeight="1" x14ac:dyDescent="0.25">
      <c r="D932" s="706"/>
      <c r="E932" s="706"/>
      <c r="F932" s="706"/>
      <c r="G932" s="706"/>
      <c r="H932" s="706"/>
      <c r="I932" s="706"/>
      <c r="J932" s="706"/>
      <c r="K932" s="706"/>
      <c r="L932" s="706"/>
      <c r="M932" s="706"/>
      <c r="N932" s="706"/>
      <c r="O932" s="706"/>
      <c r="P932" s="706"/>
      <c r="Q932" s="706"/>
      <c r="R932" s="706"/>
      <c r="S932" s="706"/>
    </row>
    <row r="933" spans="4:19" ht="15.75" customHeight="1" x14ac:dyDescent="0.25">
      <c r="D933" s="706"/>
      <c r="E933" s="706"/>
      <c r="F933" s="706"/>
      <c r="G933" s="706"/>
      <c r="H933" s="706"/>
      <c r="I933" s="706"/>
      <c r="J933" s="706"/>
      <c r="K933" s="706"/>
      <c r="L933" s="706"/>
      <c r="M933" s="706"/>
      <c r="N933" s="706"/>
      <c r="O933" s="706"/>
      <c r="P933" s="706"/>
      <c r="Q933" s="706"/>
      <c r="R933" s="706"/>
      <c r="S933" s="706"/>
    </row>
    <row r="934" spans="4:19" ht="15.75" customHeight="1" x14ac:dyDescent="0.25">
      <c r="D934" s="706"/>
      <c r="E934" s="706"/>
      <c r="F934" s="706"/>
      <c r="G934" s="706"/>
      <c r="H934" s="706"/>
      <c r="I934" s="706"/>
      <c r="J934" s="706"/>
      <c r="K934" s="706"/>
      <c r="L934" s="706"/>
      <c r="M934" s="706"/>
      <c r="N934" s="706"/>
      <c r="O934" s="706"/>
      <c r="P934" s="706"/>
      <c r="Q934" s="706"/>
      <c r="R934" s="706"/>
      <c r="S934" s="706"/>
    </row>
    <row r="935" spans="4:19" ht="15.75" customHeight="1" x14ac:dyDescent="0.25">
      <c r="D935" s="706"/>
      <c r="E935" s="706"/>
      <c r="F935" s="706"/>
      <c r="G935" s="706"/>
      <c r="H935" s="706"/>
      <c r="I935" s="706"/>
      <c r="J935" s="706"/>
      <c r="K935" s="706"/>
      <c r="L935" s="706"/>
      <c r="M935" s="706"/>
      <c r="N935" s="706"/>
      <c r="O935" s="706"/>
      <c r="P935" s="706"/>
      <c r="Q935" s="706"/>
      <c r="R935" s="706"/>
      <c r="S935" s="706"/>
    </row>
    <row r="936" spans="4:19" ht="15.75" customHeight="1" x14ac:dyDescent="0.25">
      <c r="D936" s="706"/>
      <c r="E936" s="706"/>
      <c r="F936" s="706"/>
      <c r="G936" s="706"/>
      <c r="H936" s="706"/>
      <c r="I936" s="706"/>
      <c r="J936" s="706"/>
      <c r="K936" s="706"/>
      <c r="L936" s="706"/>
      <c r="M936" s="706"/>
      <c r="N936" s="706"/>
      <c r="O936" s="706"/>
      <c r="P936" s="706"/>
      <c r="Q936" s="706"/>
      <c r="R936" s="706"/>
      <c r="S936" s="706"/>
    </row>
    <row r="937" spans="4:19" ht="15.75" customHeight="1" x14ac:dyDescent="0.25">
      <c r="D937" s="706"/>
      <c r="E937" s="706"/>
      <c r="F937" s="706"/>
      <c r="G937" s="706"/>
      <c r="H937" s="706"/>
      <c r="I937" s="706"/>
      <c r="J937" s="706"/>
      <c r="K937" s="706"/>
      <c r="L937" s="706"/>
      <c r="M937" s="706"/>
      <c r="N937" s="706"/>
      <c r="O937" s="706"/>
      <c r="P937" s="706"/>
      <c r="Q937" s="706"/>
      <c r="R937" s="706"/>
      <c r="S937" s="706"/>
    </row>
    <row r="938" spans="4:19" ht="15.75" customHeight="1" x14ac:dyDescent="0.25">
      <c r="D938" s="706"/>
      <c r="E938" s="706"/>
      <c r="F938" s="706"/>
      <c r="G938" s="706"/>
      <c r="H938" s="706"/>
      <c r="I938" s="706"/>
      <c r="J938" s="706"/>
      <c r="K938" s="706"/>
      <c r="L938" s="706"/>
      <c r="M938" s="706"/>
      <c r="N938" s="706"/>
      <c r="O938" s="706"/>
      <c r="P938" s="706"/>
      <c r="Q938" s="706"/>
      <c r="R938" s="706"/>
      <c r="S938" s="706"/>
    </row>
    <row r="939" spans="4:19" ht="15.75" customHeight="1" x14ac:dyDescent="0.25">
      <c r="D939" s="706"/>
      <c r="E939" s="706"/>
      <c r="F939" s="706"/>
      <c r="G939" s="706"/>
      <c r="H939" s="706"/>
      <c r="I939" s="706"/>
      <c r="J939" s="706"/>
      <c r="K939" s="706"/>
      <c r="L939" s="706"/>
      <c r="M939" s="706"/>
      <c r="N939" s="706"/>
      <c r="O939" s="706"/>
      <c r="P939" s="706"/>
      <c r="Q939" s="706"/>
      <c r="R939" s="706"/>
      <c r="S939" s="706"/>
    </row>
    <row r="940" spans="4:19" ht="15.75" customHeight="1" x14ac:dyDescent="0.25">
      <c r="D940" s="706"/>
      <c r="E940" s="706"/>
      <c r="F940" s="706"/>
      <c r="G940" s="706"/>
      <c r="H940" s="706"/>
      <c r="I940" s="706"/>
      <c r="J940" s="706"/>
      <c r="K940" s="706"/>
      <c r="L940" s="706"/>
      <c r="M940" s="706"/>
      <c r="N940" s="706"/>
      <c r="O940" s="706"/>
      <c r="P940" s="706"/>
      <c r="Q940" s="706"/>
      <c r="R940" s="706"/>
      <c r="S940" s="706"/>
    </row>
    <row r="941" spans="4:19" ht="15.75" customHeight="1" x14ac:dyDescent="0.25">
      <c r="D941" s="706"/>
      <c r="E941" s="706"/>
      <c r="F941" s="706"/>
      <c r="G941" s="706"/>
      <c r="H941" s="706"/>
      <c r="I941" s="706"/>
      <c r="J941" s="706"/>
      <c r="K941" s="706"/>
      <c r="L941" s="706"/>
      <c r="M941" s="706"/>
      <c r="N941" s="706"/>
      <c r="O941" s="706"/>
      <c r="P941" s="706"/>
      <c r="Q941" s="706"/>
      <c r="R941" s="706"/>
      <c r="S941" s="706"/>
    </row>
    <row r="942" spans="4:19" ht="15.75" customHeight="1" x14ac:dyDescent="0.25">
      <c r="D942" s="706"/>
      <c r="E942" s="706"/>
      <c r="F942" s="706"/>
      <c r="G942" s="706"/>
      <c r="H942" s="706"/>
      <c r="I942" s="706"/>
      <c r="J942" s="706"/>
      <c r="K942" s="706"/>
      <c r="L942" s="706"/>
      <c r="M942" s="706"/>
      <c r="N942" s="706"/>
      <c r="O942" s="706"/>
      <c r="P942" s="706"/>
      <c r="Q942" s="706"/>
      <c r="R942" s="706"/>
      <c r="S942" s="706"/>
    </row>
    <row r="943" spans="4:19" ht="15.75" customHeight="1" x14ac:dyDescent="0.25">
      <c r="D943" s="706"/>
      <c r="E943" s="706"/>
      <c r="F943" s="706"/>
      <c r="G943" s="706"/>
      <c r="H943" s="706"/>
      <c r="I943" s="706"/>
      <c r="J943" s="706"/>
      <c r="K943" s="706"/>
      <c r="L943" s="706"/>
      <c r="M943" s="706"/>
      <c r="N943" s="706"/>
      <c r="O943" s="706"/>
      <c r="P943" s="706"/>
      <c r="Q943" s="706"/>
      <c r="R943" s="706"/>
      <c r="S943" s="706"/>
    </row>
    <row r="944" spans="4:19" ht="15.75" customHeight="1" x14ac:dyDescent="0.25">
      <c r="D944" s="706"/>
      <c r="E944" s="706"/>
      <c r="F944" s="706"/>
      <c r="G944" s="706"/>
      <c r="H944" s="706"/>
      <c r="I944" s="706"/>
      <c r="J944" s="706"/>
      <c r="K944" s="706"/>
      <c r="L944" s="706"/>
      <c r="M944" s="706"/>
      <c r="N944" s="706"/>
      <c r="O944" s="706"/>
      <c r="P944" s="706"/>
      <c r="Q944" s="706"/>
      <c r="R944" s="706"/>
      <c r="S944" s="706"/>
    </row>
    <row r="945" spans="4:19" ht="15.75" customHeight="1" x14ac:dyDescent="0.25">
      <c r="D945" s="706"/>
      <c r="E945" s="706"/>
      <c r="F945" s="706"/>
      <c r="G945" s="706"/>
      <c r="H945" s="706"/>
      <c r="I945" s="706"/>
      <c r="J945" s="706"/>
      <c r="K945" s="706"/>
      <c r="L945" s="706"/>
      <c r="M945" s="706"/>
      <c r="N945" s="706"/>
      <c r="O945" s="706"/>
      <c r="P945" s="706"/>
      <c r="Q945" s="706"/>
      <c r="R945" s="706"/>
      <c r="S945" s="706"/>
    </row>
    <row r="946" spans="4:19" ht="15.75" customHeight="1" x14ac:dyDescent="0.25">
      <c r="D946" s="706"/>
      <c r="E946" s="706"/>
      <c r="F946" s="706"/>
      <c r="G946" s="706"/>
      <c r="H946" s="706"/>
      <c r="I946" s="706"/>
      <c r="J946" s="706"/>
      <c r="K946" s="706"/>
      <c r="L946" s="706"/>
      <c r="M946" s="706"/>
      <c r="N946" s="706"/>
      <c r="O946" s="706"/>
      <c r="P946" s="706"/>
      <c r="Q946" s="706"/>
      <c r="R946" s="706"/>
      <c r="S946" s="706"/>
    </row>
    <row r="947" spans="4:19" ht="15.75" customHeight="1" x14ac:dyDescent="0.25">
      <c r="D947" s="706"/>
      <c r="E947" s="706"/>
      <c r="F947" s="706"/>
      <c r="G947" s="706"/>
      <c r="H947" s="706"/>
      <c r="I947" s="706"/>
      <c r="J947" s="706"/>
      <c r="K947" s="706"/>
      <c r="L947" s="706"/>
      <c r="M947" s="706"/>
      <c r="N947" s="706"/>
      <c r="O947" s="706"/>
      <c r="P947" s="706"/>
      <c r="Q947" s="706"/>
      <c r="R947" s="706"/>
      <c r="S947" s="706"/>
    </row>
    <row r="948" spans="4:19" ht="15.75" customHeight="1" x14ac:dyDescent="0.25">
      <c r="D948" s="706"/>
      <c r="E948" s="706"/>
      <c r="F948" s="706"/>
      <c r="G948" s="706"/>
      <c r="H948" s="706"/>
      <c r="I948" s="706"/>
      <c r="J948" s="706"/>
      <c r="K948" s="706"/>
      <c r="L948" s="706"/>
      <c r="M948" s="706"/>
      <c r="N948" s="706"/>
      <c r="O948" s="706"/>
      <c r="P948" s="706"/>
      <c r="Q948" s="706"/>
      <c r="R948" s="706"/>
      <c r="S948" s="706"/>
    </row>
    <row r="949" spans="4:19" ht="15.75" customHeight="1" x14ac:dyDescent="0.25">
      <c r="D949" s="706"/>
      <c r="E949" s="706"/>
      <c r="F949" s="706"/>
      <c r="G949" s="706"/>
      <c r="H949" s="706"/>
      <c r="I949" s="706"/>
      <c r="J949" s="706"/>
      <c r="K949" s="706"/>
      <c r="L949" s="706"/>
      <c r="M949" s="706"/>
      <c r="N949" s="706"/>
      <c r="O949" s="706"/>
      <c r="P949" s="706"/>
      <c r="Q949" s="706"/>
      <c r="R949" s="706"/>
      <c r="S949" s="706"/>
    </row>
    <row r="950" spans="4:19" ht="15.75" customHeight="1" x14ac:dyDescent="0.25">
      <c r="D950" s="706"/>
      <c r="E950" s="706"/>
      <c r="F950" s="706"/>
      <c r="G950" s="706"/>
      <c r="H950" s="706"/>
      <c r="I950" s="706"/>
      <c r="J950" s="706"/>
      <c r="K950" s="706"/>
      <c r="L950" s="706"/>
      <c r="M950" s="706"/>
      <c r="N950" s="706"/>
      <c r="O950" s="706"/>
      <c r="P950" s="706"/>
      <c r="Q950" s="706"/>
      <c r="R950" s="706"/>
      <c r="S950" s="706"/>
    </row>
    <row r="951" spans="4:19" ht="15.75" customHeight="1" x14ac:dyDescent="0.25">
      <c r="D951" s="706"/>
      <c r="E951" s="706"/>
      <c r="F951" s="706"/>
      <c r="G951" s="706"/>
      <c r="H951" s="706"/>
      <c r="I951" s="706"/>
      <c r="J951" s="706"/>
      <c r="K951" s="706"/>
      <c r="L951" s="706"/>
      <c r="M951" s="706"/>
      <c r="N951" s="706"/>
      <c r="O951" s="706"/>
      <c r="P951" s="706"/>
      <c r="Q951" s="706"/>
      <c r="R951" s="706"/>
      <c r="S951" s="706"/>
    </row>
    <row r="952" spans="4:19" ht="15.75" customHeight="1" x14ac:dyDescent="0.25">
      <c r="D952" s="706"/>
      <c r="E952" s="706"/>
      <c r="F952" s="706"/>
      <c r="G952" s="706"/>
      <c r="H952" s="706"/>
      <c r="I952" s="706"/>
      <c r="J952" s="706"/>
      <c r="K952" s="706"/>
      <c r="L952" s="706"/>
      <c r="M952" s="706"/>
      <c r="N952" s="706"/>
      <c r="O952" s="706"/>
      <c r="P952" s="706"/>
      <c r="Q952" s="706"/>
      <c r="R952" s="706"/>
      <c r="S952" s="706"/>
    </row>
    <row r="953" spans="4:19" ht="15.75" customHeight="1" x14ac:dyDescent="0.25">
      <c r="D953" s="706"/>
      <c r="E953" s="706"/>
      <c r="F953" s="706"/>
      <c r="G953" s="706"/>
      <c r="H953" s="706"/>
      <c r="I953" s="706"/>
      <c r="J953" s="706"/>
      <c r="K953" s="706"/>
      <c r="L953" s="706"/>
      <c r="M953" s="706"/>
      <c r="N953" s="706"/>
      <c r="O953" s="706"/>
      <c r="P953" s="706"/>
      <c r="Q953" s="706"/>
      <c r="R953" s="706"/>
      <c r="S953" s="706"/>
    </row>
    <row r="954" spans="4:19" ht="15.75" customHeight="1" x14ac:dyDescent="0.25">
      <c r="D954" s="706"/>
      <c r="E954" s="706"/>
      <c r="F954" s="706"/>
      <c r="G954" s="706"/>
      <c r="H954" s="706"/>
      <c r="I954" s="706"/>
      <c r="J954" s="706"/>
      <c r="K954" s="706"/>
      <c r="L954" s="706"/>
      <c r="M954" s="706"/>
      <c r="N954" s="706"/>
      <c r="O954" s="706"/>
      <c r="P954" s="706"/>
      <c r="Q954" s="706"/>
      <c r="R954" s="706"/>
      <c r="S954" s="706"/>
    </row>
    <row r="955" spans="4:19" ht="15.75" customHeight="1" x14ac:dyDescent="0.25">
      <c r="D955" s="706"/>
      <c r="E955" s="706"/>
      <c r="F955" s="706"/>
      <c r="G955" s="706"/>
      <c r="H955" s="706"/>
      <c r="I955" s="706"/>
      <c r="J955" s="706"/>
      <c r="K955" s="706"/>
      <c r="L955" s="706"/>
      <c r="M955" s="706"/>
      <c r="N955" s="706"/>
      <c r="O955" s="706"/>
      <c r="P955" s="706"/>
      <c r="Q955" s="706"/>
      <c r="R955" s="706"/>
      <c r="S955" s="706"/>
    </row>
    <row r="956" spans="4:19" ht="15.75" customHeight="1" x14ac:dyDescent="0.25">
      <c r="D956" s="706"/>
      <c r="E956" s="706"/>
      <c r="F956" s="706"/>
      <c r="G956" s="706"/>
      <c r="H956" s="706"/>
      <c r="I956" s="706"/>
      <c r="J956" s="706"/>
      <c r="K956" s="706"/>
      <c r="L956" s="706"/>
      <c r="M956" s="706"/>
      <c r="N956" s="706"/>
      <c r="O956" s="706"/>
      <c r="P956" s="706"/>
      <c r="Q956" s="706"/>
      <c r="R956" s="706"/>
      <c r="S956" s="706"/>
    </row>
    <row r="957" spans="4:19" ht="15.75" customHeight="1" x14ac:dyDescent="0.25">
      <c r="D957" s="706"/>
      <c r="E957" s="706"/>
      <c r="F957" s="706"/>
      <c r="G957" s="706"/>
      <c r="H957" s="706"/>
      <c r="I957" s="706"/>
      <c r="J957" s="706"/>
      <c r="K957" s="706"/>
      <c r="L957" s="706"/>
      <c r="M957" s="706"/>
      <c r="N957" s="706"/>
      <c r="O957" s="706"/>
      <c r="P957" s="706"/>
      <c r="Q957" s="706"/>
      <c r="R957" s="706"/>
      <c r="S957" s="706"/>
    </row>
    <row r="958" spans="4:19" ht="15.75" customHeight="1" x14ac:dyDescent="0.25">
      <c r="D958" s="706"/>
      <c r="E958" s="706"/>
      <c r="F958" s="706"/>
      <c r="G958" s="706"/>
      <c r="H958" s="706"/>
      <c r="I958" s="706"/>
      <c r="J958" s="706"/>
      <c r="K958" s="706"/>
      <c r="L958" s="706"/>
      <c r="M958" s="706"/>
      <c r="N958" s="706"/>
      <c r="O958" s="706"/>
      <c r="P958" s="706"/>
      <c r="Q958" s="706"/>
      <c r="R958" s="706"/>
      <c r="S958" s="706"/>
    </row>
    <row r="959" spans="4:19" ht="15.75" customHeight="1" x14ac:dyDescent="0.25">
      <c r="D959" s="706"/>
      <c r="E959" s="706"/>
      <c r="F959" s="706"/>
      <c r="G959" s="706"/>
      <c r="H959" s="706"/>
      <c r="I959" s="706"/>
      <c r="J959" s="706"/>
      <c r="K959" s="706"/>
      <c r="L959" s="706"/>
      <c r="M959" s="706"/>
      <c r="N959" s="706"/>
      <c r="O959" s="706"/>
      <c r="P959" s="706"/>
      <c r="Q959" s="706"/>
      <c r="R959" s="706"/>
      <c r="S959" s="706"/>
    </row>
    <row r="960" spans="4:19" ht="15.75" customHeight="1" x14ac:dyDescent="0.25">
      <c r="D960" s="706"/>
      <c r="E960" s="706"/>
      <c r="F960" s="706"/>
      <c r="G960" s="706"/>
      <c r="H960" s="706"/>
      <c r="I960" s="706"/>
      <c r="J960" s="706"/>
      <c r="K960" s="706"/>
      <c r="L960" s="706"/>
      <c r="M960" s="706"/>
      <c r="N960" s="706"/>
      <c r="O960" s="706"/>
      <c r="P960" s="706"/>
      <c r="Q960" s="706"/>
      <c r="R960" s="706"/>
      <c r="S960" s="706"/>
    </row>
    <row r="961" spans="4:19" ht="15.75" customHeight="1" x14ac:dyDescent="0.25">
      <c r="D961" s="706"/>
      <c r="E961" s="706"/>
      <c r="F961" s="706"/>
      <c r="G961" s="706"/>
      <c r="H961" s="706"/>
      <c r="I961" s="706"/>
      <c r="J961" s="706"/>
      <c r="K961" s="706"/>
      <c r="L961" s="706"/>
      <c r="M961" s="706"/>
      <c r="N961" s="706"/>
      <c r="O961" s="706"/>
      <c r="P961" s="706"/>
      <c r="Q961" s="706"/>
      <c r="R961" s="706"/>
      <c r="S961" s="706"/>
    </row>
    <row r="962" spans="4:19" ht="15.75" customHeight="1" x14ac:dyDescent="0.25">
      <c r="D962" s="706"/>
      <c r="E962" s="706"/>
      <c r="F962" s="706"/>
      <c r="G962" s="706"/>
      <c r="H962" s="706"/>
      <c r="I962" s="706"/>
      <c r="J962" s="706"/>
      <c r="K962" s="706"/>
      <c r="L962" s="706"/>
      <c r="M962" s="706"/>
      <c r="N962" s="706"/>
      <c r="O962" s="706"/>
      <c r="P962" s="706"/>
      <c r="Q962" s="706"/>
      <c r="R962" s="706"/>
      <c r="S962" s="706"/>
    </row>
    <row r="963" spans="4:19" ht="15.75" customHeight="1" x14ac:dyDescent="0.25">
      <c r="D963" s="706"/>
      <c r="E963" s="706"/>
      <c r="F963" s="706"/>
      <c r="G963" s="706"/>
      <c r="H963" s="706"/>
      <c r="I963" s="706"/>
      <c r="J963" s="706"/>
      <c r="K963" s="706"/>
      <c r="L963" s="706"/>
      <c r="M963" s="706"/>
      <c r="N963" s="706"/>
      <c r="O963" s="706"/>
      <c r="P963" s="706"/>
      <c r="Q963" s="706"/>
      <c r="R963" s="706"/>
      <c r="S963" s="706"/>
    </row>
    <row r="964" spans="4:19" ht="15.75" customHeight="1" x14ac:dyDescent="0.25">
      <c r="D964" s="706"/>
      <c r="E964" s="706"/>
      <c r="F964" s="706"/>
      <c r="G964" s="706"/>
      <c r="H964" s="706"/>
      <c r="I964" s="706"/>
      <c r="J964" s="706"/>
      <c r="K964" s="706"/>
      <c r="L964" s="706"/>
      <c r="M964" s="706"/>
      <c r="N964" s="706"/>
      <c r="O964" s="706"/>
      <c r="P964" s="706"/>
      <c r="Q964" s="706"/>
      <c r="R964" s="706"/>
      <c r="S964" s="706"/>
    </row>
    <row r="965" spans="4:19" ht="15.75" customHeight="1" x14ac:dyDescent="0.25">
      <c r="D965" s="706"/>
      <c r="E965" s="706"/>
      <c r="F965" s="706"/>
      <c r="G965" s="706"/>
      <c r="H965" s="706"/>
      <c r="I965" s="706"/>
      <c r="J965" s="706"/>
      <c r="K965" s="706"/>
      <c r="L965" s="706"/>
      <c r="M965" s="706"/>
      <c r="N965" s="706"/>
      <c r="O965" s="706"/>
      <c r="P965" s="706"/>
      <c r="Q965" s="706"/>
      <c r="R965" s="706"/>
      <c r="S965" s="706"/>
    </row>
    <row r="966" spans="4:19" ht="15.75" customHeight="1" x14ac:dyDescent="0.25">
      <c r="D966" s="706"/>
      <c r="E966" s="706"/>
      <c r="F966" s="706"/>
      <c r="G966" s="706"/>
      <c r="H966" s="706"/>
      <c r="I966" s="706"/>
      <c r="J966" s="706"/>
      <c r="K966" s="706"/>
      <c r="L966" s="706"/>
      <c r="M966" s="706"/>
      <c r="N966" s="706"/>
      <c r="O966" s="706"/>
      <c r="P966" s="706"/>
      <c r="Q966" s="706"/>
      <c r="R966" s="706"/>
      <c r="S966" s="706"/>
    </row>
    <row r="967" spans="4:19" ht="15.75" customHeight="1" x14ac:dyDescent="0.25">
      <c r="D967" s="706"/>
      <c r="E967" s="706"/>
      <c r="F967" s="706"/>
      <c r="G967" s="706"/>
      <c r="H967" s="706"/>
      <c r="I967" s="706"/>
      <c r="J967" s="706"/>
      <c r="K967" s="706"/>
      <c r="L967" s="706"/>
      <c r="M967" s="706"/>
      <c r="N967" s="706"/>
      <c r="O967" s="706"/>
      <c r="P967" s="706"/>
      <c r="Q967" s="706"/>
      <c r="R967" s="706"/>
      <c r="S967" s="706"/>
    </row>
    <row r="968" spans="4:19" ht="15.75" customHeight="1" x14ac:dyDescent="0.25">
      <c r="D968" s="706"/>
      <c r="E968" s="706"/>
      <c r="F968" s="706"/>
      <c r="G968" s="706"/>
      <c r="H968" s="706"/>
      <c r="I968" s="706"/>
      <c r="J968" s="706"/>
      <c r="K968" s="706"/>
      <c r="L968" s="706"/>
      <c r="M968" s="706"/>
      <c r="N968" s="706"/>
      <c r="O968" s="706"/>
      <c r="P968" s="706"/>
      <c r="Q968" s="706"/>
      <c r="R968" s="706"/>
      <c r="S968" s="706"/>
    </row>
    <row r="969" spans="4:19" ht="15.75" customHeight="1" x14ac:dyDescent="0.25">
      <c r="D969" s="706"/>
      <c r="E969" s="706"/>
      <c r="F969" s="706"/>
      <c r="G969" s="706"/>
      <c r="H969" s="706"/>
      <c r="I969" s="706"/>
      <c r="J969" s="706"/>
      <c r="K969" s="706"/>
      <c r="L969" s="706"/>
      <c r="M969" s="706"/>
      <c r="N969" s="706"/>
      <c r="O969" s="706"/>
      <c r="P969" s="706"/>
      <c r="Q969" s="706"/>
      <c r="R969" s="706"/>
      <c r="S969" s="706"/>
    </row>
    <row r="970" spans="4:19" ht="15.75" customHeight="1" x14ac:dyDescent="0.25">
      <c r="D970" s="706"/>
      <c r="E970" s="706"/>
      <c r="F970" s="706"/>
      <c r="G970" s="706"/>
      <c r="H970" s="706"/>
      <c r="I970" s="706"/>
      <c r="J970" s="706"/>
      <c r="K970" s="706"/>
      <c r="L970" s="706"/>
      <c r="M970" s="706"/>
      <c r="N970" s="706"/>
      <c r="O970" s="706"/>
      <c r="P970" s="706"/>
      <c r="Q970" s="706"/>
      <c r="R970" s="706"/>
      <c r="S970" s="706"/>
    </row>
    <row r="971" spans="4:19" ht="15.75" customHeight="1" x14ac:dyDescent="0.25">
      <c r="D971" s="706"/>
      <c r="E971" s="706"/>
      <c r="F971" s="706"/>
      <c r="G971" s="706"/>
      <c r="H971" s="706"/>
      <c r="I971" s="706"/>
      <c r="J971" s="706"/>
      <c r="K971" s="706"/>
      <c r="L971" s="706"/>
      <c r="M971" s="706"/>
      <c r="N971" s="706"/>
      <c r="O971" s="706"/>
      <c r="P971" s="706"/>
      <c r="Q971" s="706"/>
      <c r="R971" s="706"/>
      <c r="S971" s="706"/>
    </row>
    <row r="972" spans="4:19" ht="15.75" customHeight="1" x14ac:dyDescent="0.25">
      <c r="D972" s="706"/>
      <c r="E972" s="706"/>
      <c r="F972" s="706"/>
      <c r="G972" s="706"/>
      <c r="H972" s="706"/>
      <c r="I972" s="706"/>
      <c r="J972" s="706"/>
      <c r="K972" s="706"/>
      <c r="L972" s="706"/>
      <c r="M972" s="706"/>
      <c r="N972" s="706"/>
      <c r="O972" s="706"/>
      <c r="P972" s="706"/>
      <c r="Q972" s="706"/>
      <c r="R972" s="706"/>
      <c r="S972" s="706"/>
    </row>
    <row r="973" spans="4:19" ht="15.75" customHeight="1" x14ac:dyDescent="0.25">
      <c r="D973" s="706"/>
      <c r="E973" s="706"/>
      <c r="F973" s="706"/>
      <c r="G973" s="706"/>
      <c r="H973" s="706"/>
      <c r="I973" s="706"/>
      <c r="J973" s="706"/>
      <c r="K973" s="706"/>
      <c r="L973" s="706"/>
      <c r="M973" s="706"/>
      <c r="N973" s="706"/>
      <c r="O973" s="706"/>
      <c r="P973" s="706"/>
      <c r="Q973" s="706"/>
      <c r="R973" s="706"/>
      <c r="S973" s="706"/>
    </row>
    <row r="974" spans="4:19" ht="15.75" customHeight="1" x14ac:dyDescent="0.25">
      <c r="D974" s="706"/>
      <c r="E974" s="706"/>
      <c r="F974" s="706"/>
      <c r="G974" s="706"/>
      <c r="H974" s="706"/>
      <c r="I974" s="706"/>
      <c r="J974" s="706"/>
      <c r="K974" s="706"/>
      <c r="L974" s="706"/>
      <c r="M974" s="706"/>
      <c r="N974" s="706"/>
      <c r="O974" s="706"/>
      <c r="P974" s="706"/>
      <c r="Q974" s="706"/>
      <c r="R974" s="706"/>
      <c r="S974" s="706"/>
    </row>
    <row r="975" spans="4:19" ht="15.75" customHeight="1" x14ac:dyDescent="0.25">
      <c r="D975" s="706"/>
      <c r="E975" s="706"/>
      <c r="F975" s="706"/>
      <c r="G975" s="706"/>
      <c r="H975" s="706"/>
      <c r="I975" s="706"/>
      <c r="J975" s="706"/>
      <c r="K975" s="706"/>
      <c r="L975" s="706"/>
      <c r="M975" s="706"/>
      <c r="N975" s="706"/>
      <c r="O975" s="706"/>
      <c r="P975" s="706"/>
      <c r="Q975" s="706"/>
      <c r="R975" s="706"/>
      <c r="S975" s="706"/>
    </row>
    <row r="976" spans="4:19" ht="15.75" customHeight="1" x14ac:dyDescent="0.25">
      <c r="D976" s="706"/>
      <c r="E976" s="706"/>
      <c r="F976" s="706"/>
      <c r="G976" s="706"/>
      <c r="H976" s="706"/>
      <c r="I976" s="706"/>
      <c r="J976" s="706"/>
      <c r="K976" s="706"/>
      <c r="L976" s="706"/>
      <c r="M976" s="706"/>
      <c r="N976" s="706"/>
      <c r="O976" s="706"/>
      <c r="P976" s="706"/>
      <c r="Q976" s="706"/>
      <c r="R976" s="706"/>
      <c r="S976" s="706"/>
    </row>
    <row r="977" spans="4:19" ht="15.75" customHeight="1" x14ac:dyDescent="0.25">
      <c r="D977" s="706"/>
      <c r="E977" s="706"/>
      <c r="F977" s="706"/>
      <c r="G977" s="706"/>
      <c r="H977" s="706"/>
      <c r="I977" s="706"/>
      <c r="J977" s="706"/>
      <c r="K977" s="706"/>
      <c r="L977" s="706"/>
      <c r="M977" s="706"/>
      <c r="N977" s="706"/>
      <c r="O977" s="706"/>
      <c r="P977" s="706"/>
      <c r="Q977" s="706"/>
      <c r="R977" s="706"/>
      <c r="S977" s="706"/>
    </row>
    <row r="978" spans="4:19" ht="15.75" customHeight="1" x14ac:dyDescent="0.25">
      <c r="D978" s="706"/>
      <c r="E978" s="706"/>
      <c r="F978" s="706"/>
      <c r="G978" s="706"/>
      <c r="H978" s="706"/>
      <c r="I978" s="706"/>
      <c r="J978" s="706"/>
      <c r="K978" s="706"/>
      <c r="L978" s="706"/>
      <c r="M978" s="706"/>
      <c r="N978" s="706"/>
      <c r="O978" s="706"/>
      <c r="P978" s="706"/>
      <c r="Q978" s="706"/>
      <c r="R978" s="706"/>
      <c r="S978" s="706"/>
    </row>
    <row r="979" spans="4:19" ht="15.75" customHeight="1" x14ac:dyDescent="0.25">
      <c r="D979" s="706"/>
      <c r="E979" s="706"/>
      <c r="F979" s="706"/>
      <c r="G979" s="706"/>
      <c r="H979" s="706"/>
      <c r="I979" s="706"/>
      <c r="J979" s="706"/>
      <c r="K979" s="706"/>
      <c r="L979" s="706"/>
      <c r="M979" s="706"/>
      <c r="N979" s="706"/>
      <c r="O979" s="706"/>
      <c r="P979" s="706"/>
      <c r="Q979" s="706"/>
      <c r="R979" s="706"/>
      <c r="S979" s="706"/>
    </row>
    <row r="980" spans="4:19" ht="15.75" customHeight="1" x14ac:dyDescent="0.25">
      <c r="D980" s="706"/>
      <c r="E980" s="706"/>
      <c r="F980" s="706"/>
      <c r="G980" s="706"/>
      <c r="H980" s="706"/>
      <c r="I980" s="706"/>
      <c r="J980" s="706"/>
      <c r="K980" s="706"/>
      <c r="L980" s="706"/>
      <c r="M980" s="706"/>
      <c r="N980" s="706"/>
      <c r="O980" s="706"/>
      <c r="P980" s="706"/>
      <c r="Q980" s="706"/>
      <c r="R980" s="706"/>
      <c r="S980" s="706"/>
    </row>
    <row r="981" spans="4:19" ht="15.75" customHeight="1" x14ac:dyDescent="0.25">
      <c r="D981" s="706"/>
      <c r="E981" s="706"/>
      <c r="F981" s="706"/>
      <c r="G981" s="706"/>
      <c r="H981" s="706"/>
      <c r="I981" s="706"/>
      <c r="J981" s="706"/>
      <c r="K981" s="706"/>
      <c r="L981" s="706"/>
      <c r="M981" s="706"/>
      <c r="N981" s="706"/>
      <c r="O981" s="706"/>
      <c r="P981" s="706"/>
      <c r="Q981" s="706"/>
      <c r="R981" s="706"/>
      <c r="S981" s="706"/>
    </row>
    <row r="982" spans="4:19" ht="15.75" customHeight="1" x14ac:dyDescent="0.25">
      <c r="D982" s="706"/>
      <c r="E982" s="706"/>
      <c r="F982" s="706"/>
      <c r="G982" s="706"/>
      <c r="H982" s="706"/>
      <c r="I982" s="706"/>
      <c r="J982" s="706"/>
      <c r="K982" s="706"/>
      <c r="L982" s="706"/>
      <c r="M982" s="706"/>
      <c r="N982" s="706"/>
      <c r="O982" s="706"/>
      <c r="P982" s="706"/>
      <c r="Q982" s="706"/>
      <c r="R982" s="706"/>
      <c r="S982" s="706"/>
    </row>
    <row r="983" spans="4:19" ht="15.75" customHeight="1" x14ac:dyDescent="0.25">
      <c r="D983" s="706"/>
      <c r="E983" s="706"/>
      <c r="F983" s="706"/>
      <c r="G983" s="706"/>
      <c r="H983" s="706"/>
      <c r="I983" s="706"/>
      <c r="J983" s="706"/>
      <c r="K983" s="706"/>
      <c r="L983" s="706"/>
      <c r="M983" s="706"/>
      <c r="N983" s="706"/>
      <c r="O983" s="706"/>
      <c r="P983" s="706"/>
      <c r="Q983" s="706"/>
      <c r="R983" s="706"/>
      <c r="S983" s="706"/>
    </row>
    <row r="984" spans="4:19" ht="15.75" customHeight="1" x14ac:dyDescent="0.25">
      <c r="D984" s="706"/>
      <c r="E984" s="706"/>
      <c r="F984" s="706"/>
      <c r="G984" s="706"/>
      <c r="H984" s="706"/>
      <c r="I984" s="706"/>
      <c r="J984" s="706"/>
      <c r="K984" s="706"/>
      <c r="L984" s="706"/>
      <c r="M984" s="706"/>
      <c r="N984" s="706"/>
      <c r="O984" s="706"/>
      <c r="P984" s="706"/>
      <c r="Q984" s="706"/>
      <c r="R984" s="706"/>
      <c r="S984" s="706"/>
    </row>
    <row r="985" spans="4:19" ht="15.75" customHeight="1" x14ac:dyDescent="0.25">
      <c r="D985" s="706"/>
      <c r="E985" s="706"/>
      <c r="F985" s="706"/>
      <c r="G985" s="706"/>
      <c r="H985" s="706"/>
      <c r="I985" s="706"/>
      <c r="J985" s="706"/>
      <c r="K985" s="706"/>
      <c r="L985" s="706"/>
      <c r="M985" s="706"/>
      <c r="N985" s="706"/>
      <c r="O985" s="706"/>
      <c r="P985" s="706"/>
      <c r="Q985" s="706"/>
      <c r="R985" s="706"/>
      <c r="S985" s="706"/>
    </row>
    <row r="986" spans="4:19" ht="15.75" customHeight="1" x14ac:dyDescent="0.25">
      <c r="D986" s="706"/>
      <c r="E986" s="706"/>
      <c r="F986" s="706"/>
      <c r="G986" s="706"/>
      <c r="H986" s="706"/>
      <c r="I986" s="706"/>
      <c r="J986" s="706"/>
      <c r="K986" s="706"/>
      <c r="L986" s="706"/>
      <c r="M986" s="706"/>
      <c r="N986" s="706"/>
      <c r="O986" s="706"/>
      <c r="P986" s="706"/>
      <c r="Q986" s="706"/>
      <c r="R986" s="706"/>
      <c r="S986" s="706"/>
    </row>
    <row r="987" spans="4:19" ht="15.75" customHeight="1" x14ac:dyDescent="0.25">
      <c r="D987" s="706"/>
      <c r="E987" s="706"/>
      <c r="F987" s="706"/>
      <c r="G987" s="706"/>
      <c r="H987" s="706"/>
      <c r="I987" s="706"/>
      <c r="J987" s="706"/>
      <c r="K987" s="706"/>
      <c r="L987" s="706"/>
      <c r="M987" s="706"/>
      <c r="N987" s="706"/>
      <c r="O987" s="706"/>
      <c r="P987" s="706"/>
      <c r="Q987" s="706"/>
      <c r="R987" s="706"/>
      <c r="S987" s="706"/>
    </row>
    <row r="988" spans="4:19" ht="15.75" customHeight="1" x14ac:dyDescent="0.25">
      <c r="D988" s="706"/>
      <c r="E988" s="706"/>
      <c r="F988" s="706"/>
      <c r="G988" s="706"/>
      <c r="H988" s="706"/>
      <c r="I988" s="706"/>
      <c r="J988" s="706"/>
      <c r="K988" s="706"/>
      <c r="L988" s="706"/>
      <c r="M988" s="706"/>
      <c r="N988" s="706"/>
      <c r="O988" s="706"/>
      <c r="P988" s="706"/>
      <c r="Q988" s="706"/>
      <c r="R988" s="706"/>
      <c r="S988" s="706"/>
    </row>
    <row r="989" spans="4:19" ht="15.75" customHeight="1" x14ac:dyDescent="0.25">
      <c r="D989" s="706"/>
      <c r="E989" s="706"/>
      <c r="F989" s="706"/>
      <c r="G989" s="706"/>
      <c r="H989" s="706"/>
      <c r="I989" s="706"/>
      <c r="J989" s="706"/>
      <c r="K989" s="706"/>
      <c r="L989" s="706"/>
      <c r="M989" s="706"/>
      <c r="N989" s="706"/>
      <c r="O989" s="706"/>
      <c r="P989" s="706"/>
      <c r="Q989" s="706"/>
      <c r="R989" s="706"/>
      <c r="S989" s="706"/>
    </row>
    <row r="990" spans="4:19" ht="15.75" customHeight="1" x14ac:dyDescent="0.25">
      <c r="D990" s="706"/>
      <c r="E990" s="706"/>
      <c r="F990" s="706"/>
      <c r="G990" s="706"/>
      <c r="H990" s="706"/>
      <c r="I990" s="706"/>
      <c r="J990" s="706"/>
      <c r="K990" s="706"/>
      <c r="L990" s="706"/>
      <c r="M990" s="706"/>
      <c r="N990" s="706"/>
      <c r="O990" s="706"/>
      <c r="P990" s="706"/>
      <c r="Q990" s="706"/>
      <c r="R990" s="706"/>
      <c r="S990" s="706"/>
    </row>
    <row r="991" spans="4:19" ht="15.75" customHeight="1" x14ac:dyDescent="0.25">
      <c r="D991" s="706"/>
      <c r="E991" s="706"/>
      <c r="F991" s="706"/>
      <c r="G991" s="706"/>
      <c r="H991" s="706"/>
      <c r="I991" s="706"/>
      <c r="J991" s="706"/>
      <c r="K991" s="706"/>
      <c r="L991" s="706"/>
      <c r="M991" s="706"/>
      <c r="N991" s="706"/>
      <c r="O991" s="706"/>
      <c r="P991" s="706"/>
      <c r="Q991" s="706"/>
      <c r="R991" s="706"/>
      <c r="S991" s="706"/>
    </row>
    <row r="992" spans="4:19" ht="15.75" customHeight="1" x14ac:dyDescent="0.25">
      <c r="D992" s="706"/>
      <c r="E992" s="706"/>
      <c r="F992" s="706"/>
      <c r="G992" s="706"/>
      <c r="H992" s="706"/>
      <c r="I992" s="706"/>
      <c r="J992" s="706"/>
      <c r="K992" s="706"/>
      <c r="L992" s="706"/>
      <c r="M992" s="706"/>
      <c r="N992" s="706"/>
      <c r="O992" s="706"/>
      <c r="P992" s="706"/>
      <c r="Q992" s="706"/>
      <c r="R992" s="706"/>
      <c r="S992" s="706"/>
    </row>
    <row r="993" spans="4:19" ht="15.75" customHeight="1" x14ac:dyDescent="0.25">
      <c r="D993" s="706"/>
      <c r="E993" s="706"/>
      <c r="F993" s="706"/>
      <c r="G993" s="706"/>
      <c r="H993" s="706"/>
      <c r="I993" s="706"/>
      <c r="J993" s="706"/>
      <c r="K993" s="706"/>
      <c r="L993" s="706"/>
      <c r="M993" s="706"/>
      <c r="N993" s="706"/>
      <c r="O993" s="706"/>
      <c r="P993" s="706"/>
      <c r="Q993" s="706"/>
      <c r="R993" s="706"/>
      <c r="S993" s="706"/>
    </row>
    <row r="994" spans="4:19" ht="15.75" customHeight="1" x14ac:dyDescent="0.25">
      <c r="D994" s="706"/>
      <c r="E994" s="706"/>
      <c r="F994" s="706"/>
      <c r="G994" s="706"/>
      <c r="H994" s="706"/>
      <c r="I994" s="706"/>
      <c r="J994" s="706"/>
      <c r="K994" s="706"/>
      <c r="L994" s="706"/>
      <c r="M994" s="706"/>
      <c r="N994" s="706"/>
      <c r="O994" s="706"/>
      <c r="P994" s="706"/>
      <c r="Q994" s="706"/>
      <c r="R994" s="706"/>
      <c r="S994" s="706"/>
    </row>
  </sheetData>
  <mergeCells count="14">
    <mergeCell ref="A16:N16"/>
    <mergeCell ref="A2:N2"/>
    <mergeCell ref="A3:N3"/>
    <mergeCell ref="A4:N4"/>
    <mergeCell ref="A14:N14"/>
    <mergeCell ref="A15:N15"/>
    <mergeCell ref="A41:A45"/>
    <mergeCell ref="A46:A50"/>
    <mergeCell ref="A26:O26"/>
    <mergeCell ref="A27:N27"/>
    <mergeCell ref="A28:O28"/>
    <mergeCell ref="A29:O29"/>
    <mergeCell ref="A31:A35"/>
    <mergeCell ref="A36:A40"/>
  </mergeCells>
  <hyperlinks>
    <hyperlink ref="O3" location="Índice!A72" display="Volver" xr:uid="{00000000-0004-0000-2900-000000000000}"/>
    <hyperlink ref="O27" location="Índice!A72" display="Volver" xr:uid="{00000000-0004-0000-2900-000001000000}"/>
    <hyperlink ref="O14" location="Índice!A72" display="Volver" xr:uid="{00000000-0004-0000-2900-000002000000}"/>
  </hyperlinks>
  <pageMargins left="0.70866141732283472" right="0.70866141732283472" top="0.74803149606299213" bottom="0.74803149606299213" header="0" footer="0"/>
  <pageSetup paperSize="14"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4" tint="0.79998168889431442"/>
    <pageSetUpPr fitToPage="1"/>
  </sheetPr>
  <dimension ref="B1:R132"/>
  <sheetViews>
    <sheetView showGridLines="0" zoomScale="90" zoomScaleNormal="90" workbookViewId="0"/>
  </sheetViews>
  <sheetFormatPr baseColWidth="10" defaultColWidth="42.5703125" defaultRowHeight="12.75" x14ac:dyDescent="0.2"/>
  <cols>
    <col min="1" max="1" width="6" style="198" bestFit="1" customWidth="1"/>
    <col min="2" max="2" width="42.85546875" style="729" customWidth="1"/>
    <col min="3" max="3" width="8.7109375" style="209" customWidth="1"/>
    <col min="4" max="4" width="8.140625" style="209" bestFit="1" customWidth="1"/>
    <col min="5" max="5" width="9" style="209" customWidth="1"/>
    <col min="6" max="6" width="9.140625" style="209" customWidth="1"/>
    <col min="7" max="7" width="8.85546875" style="209" customWidth="1"/>
    <col min="8" max="8" width="9.42578125" style="209" customWidth="1"/>
    <col min="9" max="10" width="8.85546875" style="209" customWidth="1"/>
    <col min="11" max="11" width="11.42578125" style="209" bestFit="1" customWidth="1"/>
    <col min="12" max="12" width="8.28515625" style="209" bestFit="1" customWidth="1"/>
    <col min="13" max="13" width="11" style="209" bestFit="1" customWidth="1"/>
    <col min="14" max="14" width="10.140625" style="209" bestFit="1" customWidth="1"/>
    <col min="15" max="15" width="11.42578125" style="209" customWidth="1"/>
    <col min="16" max="16" width="7" style="198" customWidth="1"/>
    <col min="17" max="17" width="26.28515625" style="198" customWidth="1"/>
    <col min="18" max="18" width="7.42578125" style="198" customWidth="1"/>
    <col min="19" max="19" width="8.28515625" style="198" customWidth="1"/>
    <col min="20" max="20" width="10.28515625" style="198" customWidth="1"/>
    <col min="21" max="21" width="8.28515625" style="198" customWidth="1"/>
    <col min="22" max="22" width="10.28515625" style="198" customWidth="1"/>
    <col min="23" max="23" width="7.5703125" style="198" customWidth="1"/>
    <col min="24" max="24" width="7.85546875" style="198" customWidth="1"/>
    <col min="25" max="25" width="9.5703125" style="198" customWidth="1"/>
    <col min="26" max="16384" width="42.5703125" style="198"/>
  </cols>
  <sheetData>
    <row r="1" spans="2:17" ht="24" customHeight="1" x14ac:dyDescent="0.2"/>
    <row r="2" spans="2:17" ht="15.75" customHeight="1" x14ac:dyDescent="0.25">
      <c r="B2" s="1323" t="s">
        <v>400</v>
      </c>
      <c r="C2" s="1323"/>
      <c r="D2" s="1323"/>
      <c r="E2" s="1323"/>
      <c r="F2" s="1323"/>
      <c r="G2" s="1323"/>
      <c r="H2" s="1323"/>
      <c r="I2" s="1323"/>
      <c r="J2" s="1323"/>
      <c r="K2" s="1323"/>
      <c r="L2" s="1323"/>
      <c r="M2" s="1323"/>
      <c r="N2" s="1323"/>
      <c r="O2" s="1323"/>
      <c r="P2" s="1190" t="s">
        <v>1070</v>
      </c>
    </row>
    <row r="3" spans="2:17" ht="15.75" customHeight="1" x14ac:dyDescent="0.2">
      <c r="B3" s="1324" t="s">
        <v>2</v>
      </c>
      <c r="C3" s="1324"/>
      <c r="D3" s="1324"/>
      <c r="E3" s="1324"/>
      <c r="F3" s="1324"/>
      <c r="G3" s="1324"/>
      <c r="H3" s="1324"/>
      <c r="I3" s="1324"/>
      <c r="J3" s="1324"/>
      <c r="K3" s="1324"/>
      <c r="L3" s="1324"/>
      <c r="M3" s="1324"/>
      <c r="N3" s="1324"/>
      <c r="O3" s="1324"/>
    </row>
    <row r="4" spans="2:17" ht="15.75" customHeight="1" x14ac:dyDescent="0.2">
      <c r="B4" s="730"/>
      <c r="C4" s="731"/>
      <c r="D4" s="730"/>
      <c r="E4" s="730"/>
      <c r="F4" s="730"/>
      <c r="G4" s="730"/>
      <c r="H4" s="730"/>
      <c r="I4" s="730"/>
      <c r="J4" s="730"/>
      <c r="K4" s="730"/>
      <c r="L4" s="730"/>
      <c r="M4" s="730"/>
      <c r="N4" s="730"/>
      <c r="O4" s="730"/>
    </row>
    <row r="5" spans="2:17" ht="15" x14ac:dyDescent="0.2">
      <c r="B5" s="732" t="s">
        <v>401</v>
      </c>
      <c r="C5" s="733" t="s">
        <v>84</v>
      </c>
      <c r="D5" s="734" t="s">
        <v>85</v>
      </c>
      <c r="E5" s="734" t="s">
        <v>86</v>
      </c>
      <c r="F5" s="734" t="s">
        <v>87</v>
      </c>
      <c r="G5" s="734" t="s">
        <v>88</v>
      </c>
      <c r="H5" s="734" t="s">
        <v>89</v>
      </c>
      <c r="I5" s="734" t="s">
        <v>90</v>
      </c>
      <c r="J5" s="734" t="s">
        <v>91</v>
      </c>
      <c r="K5" s="734" t="s">
        <v>92</v>
      </c>
      <c r="L5" s="734" t="s">
        <v>93</v>
      </c>
      <c r="M5" s="734" t="s">
        <v>94</v>
      </c>
      <c r="N5" s="734" t="s">
        <v>95</v>
      </c>
      <c r="O5" s="735" t="s">
        <v>21</v>
      </c>
    </row>
    <row r="6" spans="2:17" x14ac:dyDescent="0.2">
      <c r="B6" s="1325" t="s">
        <v>402</v>
      </c>
      <c r="C6" s="1325"/>
      <c r="D6" s="1325"/>
      <c r="E6" s="1325"/>
      <c r="F6" s="1325"/>
      <c r="G6" s="1325"/>
      <c r="H6" s="1325"/>
      <c r="I6" s="1325"/>
      <c r="J6" s="1325"/>
      <c r="K6" s="1325"/>
      <c r="L6" s="1325"/>
      <c r="M6" s="1325"/>
      <c r="N6" s="1325"/>
      <c r="O6" s="1325"/>
      <c r="Q6" s="736"/>
    </row>
    <row r="7" spans="2:17" x14ac:dyDescent="0.2">
      <c r="B7" s="737" t="s">
        <v>403</v>
      </c>
      <c r="C7" s="738">
        <v>2092</v>
      </c>
      <c r="D7" s="738">
        <v>1785</v>
      </c>
      <c r="E7" s="738">
        <v>1608</v>
      </c>
      <c r="F7" s="738">
        <v>1819</v>
      </c>
      <c r="G7" s="738">
        <v>1826</v>
      </c>
      <c r="H7" s="738">
        <v>1838</v>
      </c>
      <c r="I7" s="738">
        <v>1656</v>
      </c>
      <c r="J7" s="738">
        <v>1677</v>
      </c>
      <c r="K7" s="738">
        <v>2180</v>
      </c>
      <c r="L7" s="738">
        <v>1684</v>
      </c>
      <c r="M7" s="739">
        <v>1659</v>
      </c>
      <c r="N7" s="739">
        <v>1802</v>
      </c>
      <c r="O7" s="740">
        <v>21626</v>
      </c>
    </row>
    <row r="8" spans="2:17" x14ac:dyDescent="0.2">
      <c r="B8" s="741" t="s">
        <v>404</v>
      </c>
      <c r="C8" s="742">
        <v>21</v>
      </c>
      <c r="D8" s="742">
        <v>22</v>
      </c>
      <c r="E8" s="742">
        <v>13</v>
      </c>
      <c r="F8" s="742">
        <v>18</v>
      </c>
      <c r="G8" s="742">
        <v>18</v>
      </c>
      <c r="H8" s="742">
        <v>20</v>
      </c>
      <c r="I8" s="742">
        <v>26</v>
      </c>
      <c r="J8" s="742">
        <v>14</v>
      </c>
      <c r="K8" s="210">
        <v>15</v>
      </c>
      <c r="L8" s="742">
        <v>12</v>
      </c>
      <c r="M8" s="743">
        <v>16</v>
      </c>
      <c r="N8" s="743">
        <v>16</v>
      </c>
      <c r="O8" s="744">
        <v>211</v>
      </c>
    </row>
    <row r="9" spans="2:17" x14ac:dyDescent="0.2">
      <c r="B9" s="741" t="s">
        <v>405</v>
      </c>
      <c r="C9" s="742">
        <v>406</v>
      </c>
      <c r="D9" s="742">
        <v>360</v>
      </c>
      <c r="E9" s="742">
        <v>340</v>
      </c>
      <c r="F9" s="742">
        <v>400</v>
      </c>
      <c r="G9" s="742">
        <v>376</v>
      </c>
      <c r="H9" s="742">
        <v>326</v>
      </c>
      <c r="I9" s="742">
        <v>315</v>
      </c>
      <c r="J9" s="742">
        <v>349</v>
      </c>
      <c r="K9" s="742">
        <v>359</v>
      </c>
      <c r="L9" s="742">
        <v>386</v>
      </c>
      <c r="M9" s="742">
        <v>328</v>
      </c>
      <c r="N9" s="742">
        <v>334</v>
      </c>
      <c r="O9" s="744">
        <v>4279</v>
      </c>
    </row>
    <row r="10" spans="2:17" x14ac:dyDescent="0.2">
      <c r="B10" s="741" t="s">
        <v>406</v>
      </c>
      <c r="C10" s="742">
        <v>2</v>
      </c>
      <c r="D10" s="742">
        <v>0</v>
      </c>
      <c r="E10" s="742">
        <v>2</v>
      </c>
      <c r="F10" s="742">
        <v>2</v>
      </c>
      <c r="G10" s="742">
        <v>2</v>
      </c>
      <c r="H10" s="742">
        <v>0</v>
      </c>
      <c r="I10" s="742">
        <v>2</v>
      </c>
      <c r="J10" s="742">
        <v>2</v>
      </c>
      <c r="K10" s="742">
        <v>3</v>
      </c>
      <c r="L10" s="742">
        <v>0</v>
      </c>
      <c r="M10" s="742">
        <v>1</v>
      </c>
      <c r="N10" s="742">
        <v>0</v>
      </c>
      <c r="O10" s="744">
        <v>16</v>
      </c>
    </row>
    <row r="11" spans="2:17" x14ac:dyDescent="0.2">
      <c r="B11" s="741" t="s">
        <v>407</v>
      </c>
      <c r="C11" s="742">
        <v>552</v>
      </c>
      <c r="D11" s="742">
        <v>629</v>
      </c>
      <c r="E11" s="742">
        <v>530</v>
      </c>
      <c r="F11" s="742">
        <v>390</v>
      </c>
      <c r="G11" s="742">
        <v>492</v>
      </c>
      <c r="H11" s="742">
        <v>502</v>
      </c>
      <c r="I11" s="742">
        <v>571</v>
      </c>
      <c r="J11" s="742">
        <v>648</v>
      </c>
      <c r="K11" s="742">
        <v>442</v>
      </c>
      <c r="L11" s="742">
        <v>536</v>
      </c>
      <c r="M11" s="742">
        <v>518</v>
      </c>
      <c r="N11" s="742">
        <v>541</v>
      </c>
      <c r="O11" s="744">
        <v>6351</v>
      </c>
    </row>
    <row r="12" spans="2:17" x14ac:dyDescent="0.2">
      <c r="B12" s="741" t="s">
        <v>408</v>
      </c>
      <c r="C12" s="742">
        <v>451</v>
      </c>
      <c r="D12" s="742">
        <v>385</v>
      </c>
      <c r="E12" s="742">
        <v>391</v>
      </c>
      <c r="F12" s="742">
        <v>430</v>
      </c>
      <c r="G12" s="742">
        <v>433</v>
      </c>
      <c r="H12" s="742">
        <v>404</v>
      </c>
      <c r="I12" s="742">
        <v>404</v>
      </c>
      <c r="J12" s="742">
        <v>452</v>
      </c>
      <c r="K12" s="742">
        <v>374</v>
      </c>
      <c r="L12" s="742">
        <v>411</v>
      </c>
      <c r="M12" s="742">
        <v>391</v>
      </c>
      <c r="N12" s="742">
        <v>438</v>
      </c>
      <c r="O12" s="744">
        <v>4964</v>
      </c>
    </row>
    <row r="13" spans="2:17" x14ac:dyDescent="0.2">
      <c r="B13" s="741" t="s">
        <v>409</v>
      </c>
      <c r="C13" s="742">
        <v>608</v>
      </c>
      <c r="D13" s="742">
        <v>557</v>
      </c>
      <c r="E13" s="742">
        <v>571</v>
      </c>
      <c r="F13" s="742">
        <v>592</v>
      </c>
      <c r="G13" s="742">
        <v>614</v>
      </c>
      <c r="H13" s="742">
        <v>578</v>
      </c>
      <c r="I13" s="742">
        <v>577</v>
      </c>
      <c r="J13" s="742">
        <v>612</v>
      </c>
      <c r="K13" s="742">
        <v>509</v>
      </c>
      <c r="L13" s="742">
        <v>606</v>
      </c>
      <c r="M13" s="742">
        <v>567</v>
      </c>
      <c r="N13" s="742">
        <v>538</v>
      </c>
      <c r="O13" s="744">
        <v>6929</v>
      </c>
    </row>
    <row r="14" spans="2:17" x14ac:dyDescent="0.2">
      <c r="B14" s="741" t="s">
        <v>410</v>
      </c>
      <c r="C14" s="742"/>
      <c r="D14" s="742"/>
      <c r="E14" s="742">
        <v>1</v>
      </c>
      <c r="F14" s="742">
        <v>0</v>
      </c>
      <c r="G14" s="742"/>
      <c r="H14" s="742">
        <v>0</v>
      </c>
      <c r="I14" s="742">
        <v>0</v>
      </c>
      <c r="J14" s="742">
        <v>0</v>
      </c>
      <c r="K14" s="742">
        <v>1</v>
      </c>
      <c r="L14" s="742">
        <v>1</v>
      </c>
      <c r="M14" s="742">
        <v>0</v>
      </c>
      <c r="N14" s="742">
        <v>0</v>
      </c>
      <c r="O14" s="744">
        <v>3</v>
      </c>
    </row>
    <row r="15" spans="2:17" x14ac:dyDescent="0.2">
      <c r="B15" s="741" t="s">
        <v>411</v>
      </c>
      <c r="C15" s="742">
        <v>228</v>
      </c>
      <c r="D15" s="742">
        <v>194</v>
      </c>
      <c r="E15" s="742">
        <v>255</v>
      </c>
      <c r="F15" s="742">
        <v>227</v>
      </c>
      <c r="G15" s="742">
        <v>236</v>
      </c>
      <c r="H15" s="742">
        <v>262</v>
      </c>
      <c r="I15" s="742">
        <v>200</v>
      </c>
      <c r="J15" s="742">
        <v>197</v>
      </c>
      <c r="K15" s="742">
        <v>181</v>
      </c>
      <c r="L15" s="742">
        <v>197</v>
      </c>
      <c r="M15" s="742">
        <v>178</v>
      </c>
      <c r="N15" s="742">
        <v>173</v>
      </c>
      <c r="O15" s="744">
        <v>2528</v>
      </c>
    </row>
    <row r="16" spans="2:17" x14ac:dyDescent="0.2">
      <c r="B16" s="741" t="s">
        <v>412</v>
      </c>
      <c r="C16" s="742">
        <v>0</v>
      </c>
      <c r="D16" s="742">
        <v>2</v>
      </c>
      <c r="E16" s="742">
        <v>0</v>
      </c>
      <c r="F16" s="742">
        <v>0</v>
      </c>
      <c r="G16" s="742">
        <v>1</v>
      </c>
      <c r="H16" s="742">
        <v>0</v>
      </c>
      <c r="I16" s="742">
        <v>0</v>
      </c>
      <c r="J16" s="742">
        <v>1</v>
      </c>
      <c r="K16" s="742">
        <v>0</v>
      </c>
      <c r="L16" s="742">
        <v>3</v>
      </c>
      <c r="M16" s="742">
        <v>2</v>
      </c>
      <c r="N16" s="742">
        <v>4</v>
      </c>
      <c r="O16" s="744">
        <v>13</v>
      </c>
    </row>
    <row r="17" spans="2:18" x14ac:dyDescent="0.2">
      <c r="B17" s="741" t="s">
        <v>413</v>
      </c>
      <c r="C17" s="742">
        <v>0</v>
      </c>
      <c r="D17" s="742">
        <v>1</v>
      </c>
      <c r="E17" s="742">
        <v>0</v>
      </c>
      <c r="F17" s="742">
        <v>0</v>
      </c>
      <c r="G17" s="742">
        <v>0</v>
      </c>
      <c r="H17" s="742">
        <v>0</v>
      </c>
      <c r="I17" s="742">
        <v>2</v>
      </c>
      <c r="J17" s="742">
        <v>1</v>
      </c>
      <c r="K17" s="742">
        <v>0</v>
      </c>
      <c r="L17" s="742">
        <v>1</v>
      </c>
      <c r="M17" s="742">
        <v>0</v>
      </c>
      <c r="N17" s="742">
        <v>1</v>
      </c>
      <c r="O17" s="744">
        <v>6</v>
      </c>
    </row>
    <row r="18" spans="2:18" x14ac:dyDescent="0.2">
      <c r="B18" s="741" t="s">
        <v>414</v>
      </c>
      <c r="C18" s="742">
        <v>0</v>
      </c>
      <c r="D18" s="742">
        <v>0</v>
      </c>
      <c r="E18" s="742">
        <v>0</v>
      </c>
      <c r="F18" s="742">
        <v>0</v>
      </c>
      <c r="G18" s="742">
        <v>0</v>
      </c>
      <c r="H18" s="742">
        <v>0</v>
      </c>
      <c r="I18" s="742">
        <v>0</v>
      </c>
      <c r="J18" s="742">
        <v>0</v>
      </c>
      <c r="K18" s="742">
        <v>0</v>
      </c>
      <c r="L18" s="742">
        <v>0</v>
      </c>
      <c r="M18" s="742">
        <v>0</v>
      </c>
      <c r="N18" s="742">
        <v>0</v>
      </c>
      <c r="O18" s="744">
        <v>0</v>
      </c>
    </row>
    <row r="19" spans="2:18" x14ac:dyDescent="0.2">
      <c r="B19" s="741" t="s">
        <v>415</v>
      </c>
      <c r="C19" s="742">
        <v>93</v>
      </c>
      <c r="D19" s="742">
        <v>78</v>
      </c>
      <c r="E19" s="742">
        <v>84</v>
      </c>
      <c r="F19" s="742">
        <v>84</v>
      </c>
      <c r="G19" s="742">
        <v>101</v>
      </c>
      <c r="H19" s="742">
        <v>86</v>
      </c>
      <c r="I19" s="742">
        <v>92</v>
      </c>
      <c r="J19" s="742">
        <v>84</v>
      </c>
      <c r="K19" s="742">
        <v>77</v>
      </c>
      <c r="L19" s="742">
        <v>79</v>
      </c>
      <c r="M19" s="742">
        <v>73</v>
      </c>
      <c r="N19" s="742">
        <v>92</v>
      </c>
      <c r="O19" s="744">
        <v>1023</v>
      </c>
      <c r="Q19" s="745"/>
      <c r="R19" s="211"/>
    </row>
    <row r="20" spans="2:18" x14ac:dyDescent="0.2">
      <c r="B20" s="746" t="s">
        <v>416</v>
      </c>
      <c r="C20" s="747">
        <v>2361</v>
      </c>
      <c r="D20" s="747">
        <v>2228</v>
      </c>
      <c r="E20" s="747">
        <v>2187</v>
      </c>
      <c r="F20" s="747">
        <v>2143</v>
      </c>
      <c r="G20" s="747">
        <v>2273</v>
      </c>
      <c r="H20" s="747">
        <v>2178</v>
      </c>
      <c r="I20" s="747">
        <v>2189</v>
      </c>
      <c r="J20" s="747">
        <v>2360</v>
      </c>
      <c r="K20" s="747">
        <v>1961</v>
      </c>
      <c r="L20" s="747">
        <v>2232</v>
      </c>
      <c r="M20" s="747">
        <v>2074</v>
      </c>
      <c r="N20" s="747">
        <v>2137</v>
      </c>
      <c r="O20" s="744">
        <v>26323</v>
      </c>
      <c r="Q20" s="745"/>
    </row>
    <row r="21" spans="2:18" x14ac:dyDescent="0.2">
      <c r="B21" s="741" t="s">
        <v>417</v>
      </c>
      <c r="C21" s="742">
        <v>315</v>
      </c>
      <c r="D21" s="742">
        <v>254</v>
      </c>
      <c r="E21" s="742">
        <v>287</v>
      </c>
      <c r="F21" s="742">
        <v>253</v>
      </c>
      <c r="G21" s="742">
        <v>239</v>
      </c>
      <c r="H21" s="742">
        <v>289</v>
      </c>
      <c r="I21" s="742">
        <v>301</v>
      </c>
      <c r="J21" s="742">
        <v>283</v>
      </c>
      <c r="K21" s="210">
        <v>177</v>
      </c>
      <c r="L21" s="742">
        <v>270</v>
      </c>
      <c r="M21" s="742">
        <v>277</v>
      </c>
      <c r="N21" s="742">
        <v>239</v>
      </c>
      <c r="O21" s="748">
        <v>3184</v>
      </c>
      <c r="Q21" s="745"/>
    </row>
    <row r="22" spans="2:18" x14ac:dyDescent="0.2">
      <c r="B22" s="741" t="s">
        <v>418</v>
      </c>
      <c r="C22" s="742">
        <v>2722</v>
      </c>
      <c r="D22" s="742">
        <v>2414</v>
      </c>
      <c r="E22" s="742">
        <v>2732</v>
      </c>
      <c r="F22" s="742">
        <v>2499</v>
      </c>
      <c r="G22" s="742">
        <v>2687</v>
      </c>
      <c r="H22" s="742">
        <v>2525</v>
      </c>
      <c r="I22" s="742">
        <v>2523</v>
      </c>
      <c r="J22" s="742">
        <v>2556</v>
      </c>
      <c r="K22" s="210">
        <v>2089</v>
      </c>
      <c r="L22" s="742">
        <v>2727</v>
      </c>
      <c r="M22" s="742">
        <v>2521</v>
      </c>
      <c r="N22" s="742">
        <v>2371</v>
      </c>
      <c r="O22" s="749">
        <v>30366</v>
      </c>
      <c r="Q22" s="745"/>
    </row>
    <row r="23" spans="2:18" x14ac:dyDescent="0.2">
      <c r="B23" s="741" t="s">
        <v>419</v>
      </c>
      <c r="C23" s="742">
        <v>0</v>
      </c>
      <c r="D23" s="742">
        <v>0</v>
      </c>
      <c r="E23" s="742">
        <v>0</v>
      </c>
      <c r="F23" s="742">
        <v>0</v>
      </c>
      <c r="G23" s="742">
        <v>0</v>
      </c>
      <c r="H23" s="742">
        <v>0</v>
      </c>
      <c r="I23" s="742">
        <v>0</v>
      </c>
      <c r="J23" s="742">
        <v>0</v>
      </c>
      <c r="K23" s="742">
        <v>0</v>
      </c>
      <c r="L23" s="742">
        <v>0</v>
      </c>
      <c r="M23" s="742">
        <v>0</v>
      </c>
      <c r="N23" s="742">
        <v>0</v>
      </c>
      <c r="O23" s="749">
        <v>0</v>
      </c>
      <c r="Q23" s="745"/>
    </row>
    <row r="24" spans="2:18" x14ac:dyDescent="0.2">
      <c r="B24" s="741" t="s">
        <v>420</v>
      </c>
      <c r="C24" s="742">
        <v>755</v>
      </c>
      <c r="D24" s="742">
        <v>699</v>
      </c>
      <c r="E24" s="742">
        <v>810</v>
      </c>
      <c r="F24" s="742">
        <v>747</v>
      </c>
      <c r="G24" s="742">
        <v>878</v>
      </c>
      <c r="H24" s="742">
        <v>726</v>
      </c>
      <c r="I24" s="742">
        <v>748</v>
      </c>
      <c r="J24" s="742">
        <v>721</v>
      </c>
      <c r="K24" s="742">
        <v>606</v>
      </c>
      <c r="L24" s="742">
        <v>738</v>
      </c>
      <c r="M24" s="742">
        <v>628</v>
      </c>
      <c r="N24" s="742">
        <v>623</v>
      </c>
      <c r="O24" s="749">
        <v>8679</v>
      </c>
      <c r="Q24" s="745"/>
    </row>
    <row r="25" spans="2:18" x14ac:dyDescent="0.2">
      <c r="B25" s="741" t="s">
        <v>421</v>
      </c>
      <c r="C25" s="742">
        <v>482</v>
      </c>
      <c r="D25" s="742">
        <v>390</v>
      </c>
      <c r="E25" s="742">
        <v>340</v>
      </c>
      <c r="F25" s="742">
        <v>319</v>
      </c>
      <c r="G25" s="742">
        <v>360</v>
      </c>
      <c r="H25" s="742">
        <v>327</v>
      </c>
      <c r="I25" s="742">
        <v>340</v>
      </c>
      <c r="J25" s="742">
        <v>386</v>
      </c>
      <c r="K25" s="742">
        <v>226</v>
      </c>
      <c r="L25" s="742">
        <v>229</v>
      </c>
      <c r="M25" s="742">
        <v>360</v>
      </c>
      <c r="N25" s="742">
        <v>442</v>
      </c>
      <c r="O25" s="749">
        <v>4201</v>
      </c>
      <c r="Q25" s="750"/>
    </row>
    <row r="26" spans="2:18" x14ac:dyDescent="0.2">
      <c r="B26" s="746" t="s">
        <v>422</v>
      </c>
      <c r="C26" s="747">
        <v>4274</v>
      </c>
      <c r="D26" s="747">
        <v>3757</v>
      </c>
      <c r="E26" s="747">
        <v>4169</v>
      </c>
      <c r="F26" s="747">
        <v>3818</v>
      </c>
      <c r="G26" s="747">
        <v>4164</v>
      </c>
      <c r="H26" s="747">
        <v>3867</v>
      </c>
      <c r="I26" s="747">
        <v>3912</v>
      </c>
      <c r="J26" s="747">
        <v>3946</v>
      </c>
      <c r="K26" s="747">
        <v>3098</v>
      </c>
      <c r="L26" s="747">
        <v>3964</v>
      </c>
      <c r="M26" s="747">
        <v>3786</v>
      </c>
      <c r="N26" s="747">
        <v>3787</v>
      </c>
      <c r="O26" s="751">
        <v>46542</v>
      </c>
      <c r="Q26" s="745"/>
    </row>
    <row r="27" spans="2:18" x14ac:dyDescent="0.2">
      <c r="B27" s="752" t="s">
        <v>17</v>
      </c>
      <c r="C27" s="753">
        <v>8727</v>
      </c>
      <c r="D27" s="753">
        <v>7770</v>
      </c>
      <c r="E27" s="753">
        <v>7964</v>
      </c>
      <c r="F27" s="753">
        <v>7780</v>
      </c>
      <c r="G27" s="753">
        <v>8263</v>
      </c>
      <c r="H27" s="753">
        <v>7883</v>
      </c>
      <c r="I27" s="753">
        <v>7757</v>
      </c>
      <c r="J27" s="753">
        <v>7983</v>
      </c>
      <c r="K27" s="753">
        <v>7239</v>
      </c>
      <c r="L27" s="753">
        <v>7880</v>
      </c>
      <c r="M27" s="753">
        <v>7519</v>
      </c>
      <c r="N27" s="753">
        <v>7726</v>
      </c>
      <c r="O27" s="754">
        <v>94491</v>
      </c>
      <c r="P27" s="204"/>
      <c r="Q27" s="750"/>
    </row>
    <row r="28" spans="2:18" x14ac:dyDescent="0.2">
      <c r="B28" s="1325" t="s">
        <v>423</v>
      </c>
      <c r="C28" s="1325"/>
      <c r="D28" s="1325"/>
      <c r="E28" s="1325"/>
      <c r="F28" s="1325"/>
      <c r="G28" s="1325"/>
      <c r="H28" s="1325"/>
      <c r="I28" s="1325"/>
      <c r="J28" s="1325"/>
      <c r="K28" s="1325"/>
      <c r="L28" s="1325"/>
      <c r="M28" s="1325"/>
      <c r="N28" s="1325"/>
      <c r="O28" s="1325"/>
      <c r="Q28" s="755"/>
    </row>
    <row r="29" spans="2:18" x14ac:dyDescent="0.2">
      <c r="B29" s="737" t="s">
        <v>403</v>
      </c>
      <c r="C29" s="738">
        <v>2154</v>
      </c>
      <c r="D29" s="738">
        <v>1904</v>
      </c>
      <c r="E29" s="738">
        <v>1691</v>
      </c>
      <c r="F29" s="738">
        <v>1853</v>
      </c>
      <c r="G29" s="738">
        <v>1836</v>
      </c>
      <c r="H29" s="738">
        <v>1988</v>
      </c>
      <c r="I29" s="738">
        <v>1833</v>
      </c>
      <c r="J29" s="738">
        <v>1682</v>
      </c>
      <c r="K29" s="210">
        <v>2146</v>
      </c>
      <c r="L29" s="738">
        <v>1739</v>
      </c>
      <c r="M29" s="739">
        <v>1785</v>
      </c>
      <c r="N29" s="739">
        <v>1688</v>
      </c>
      <c r="O29" s="740">
        <v>22299</v>
      </c>
      <c r="Q29" s="736"/>
    </row>
    <row r="30" spans="2:18" x14ac:dyDescent="0.2">
      <c r="B30" s="741" t="s">
        <v>404</v>
      </c>
      <c r="C30" s="742">
        <v>18</v>
      </c>
      <c r="D30" s="742">
        <v>20</v>
      </c>
      <c r="E30" s="742">
        <v>26</v>
      </c>
      <c r="F30" s="742">
        <v>13</v>
      </c>
      <c r="G30" s="742">
        <v>17</v>
      </c>
      <c r="H30" s="742">
        <v>13</v>
      </c>
      <c r="I30" s="742">
        <v>21</v>
      </c>
      <c r="J30" s="742">
        <v>26</v>
      </c>
      <c r="K30" s="743">
        <v>19</v>
      </c>
      <c r="L30" s="742">
        <v>16</v>
      </c>
      <c r="M30" s="743">
        <v>10</v>
      </c>
      <c r="N30" s="743">
        <v>15</v>
      </c>
      <c r="O30" s="744">
        <v>214</v>
      </c>
      <c r="Q30" s="745"/>
    </row>
    <row r="31" spans="2:18" x14ac:dyDescent="0.2">
      <c r="B31" s="741" t="s">
        <v>405</v>
      </c>
      <c r="C31" s="742">
        <v>444</v>
      </c>
      <c r="D31" s="742">
        <v>389</v>
      </c>
      <c r="E31" s="742">
        <v>344</v>
      </c>
      <c r="F31" s="742">
        <v>392</v>
      </c>
      <c r="G31" s="742">
        <v>414</v>
      </c>
      <c r="H31" s="742">
        <v>352</v>
      </c>
      <c r="I31" s="742">
        <v>396</v>
      </c>
      <c r="J31" s="742">
        <v>338</v>
      </c>
      <c r="K31" s="742">
        <v>332</v>
      </c>
      <c r="L31" s="742">
        <v>402</v>
      </c>
      <c r="M31" s="742">
        <v>362</v>
      </c>
      <c r="N31" s="742">
        <v>342</v>
      </c>
      <c r="O31" s="744">
        <v>4507</v>
      </c>
      <c r="Q31" s="745"/>
    </row>
    <row r="32" spans="2:18" x14ac:dyDescent="0.2">
      <c r="B32" s="741" t="s">
        <v>406</v>
      </c>
      <c r="C32" s="742">
        <v>3</v>
      </c>
      <c r="D32" s="742">
        <v>3</v>
      </c>
      <c r="E32" s="742">
        <v>2</v>
      </c>
      <c r="F32" s="742">
        <v>1</v>
      </c>
      <c r="G32" s="742">
        <v>1</v>
      </c>
      <c r="H32" s="742">
        <v>2</v>
      </c>
      <c r="I32" s="742">
        <v>1</v>
      </c>
      <c r="J32" s="742">
        <v>0</v>
      </c>
      <c r="K32" s="742">
        <v>3</v>
      </c>
      <c r="L32" s="742">
        <v>2</v>
      </c>
      <c r="M32" s="742">
        <v>1</v>
      </c>
      <c r="N32" s="742">
        <v>1</v>
      </c>
      <c r="O32" s="744">
        <v>20</v>
      </c>
      <c r="Q32" s="745"/>
    </row>
    <row r="33" spans="2:17" x14ac:dyDescent="0.2">
      <c r="B33" s="741" t="s">
        <v>407</v>
      </c>
      <c r="C33" s="742">
        <v>637</v>
      </c>
      <c r="D33" s="742">
        <v>488</v>
      </c>
      <c r="E33" s="742">
        <v>519</v>
      </c>
      <c r="F33" s="742">
        <v>417</v>
      </c>
      <c r="G33" s="742">
        <v>517</v>
      </c>
      <c r="H33" s="742">
        <v>613</v>
      </c>
      <c r="I33" s="742">
        <v>493</v>
      </c>
      <c r="J33" s="742">
        <v>538</v>
      </c>
      <c r="K33" s="742">
        <v>467</v>
      </c>
      <c r="L33" s="742">
        <v>598</v>
      </c>
      <c r="M33" s="742">
        <v>475</v>
      </c>
      <c r="N33" s="742">
        <v>542</v>
      </c>
      <c r="O33" s="744">
        <v>6304</v>
      </c>
      <c r="Q33" s="745"/>
    </row>
    <row r="34" spans="2:17" x14ac:dyDescent="0.2">
      <c r="B34" s="741" t="s">
        <v>408</v>
      </c>
      <c r="C34" s="742">
        <v>453</v>
      </c>
      <c r="D34" s="742">
        <v>364</v>
      </c>
      <c r="E34" s="742">
        <v>402</v>
      </c>
      <c r="F34" s="742">
        <v>466</v>
      </c>
      <c r="G34" s="742">
        <v>386</v>
      </c>
      <c r="H34" s="742">
        <v>432</v>
      </c>
      <c r="I34" s="742">
        <v>426</v>
      </c>
      <c r="J34" s="742">
        <v>472</v>
      </c>
      <c r="K34" s="742">
        <v>307</v>
      </c>
      <c r="L34" s="742">
        <v>533</v>
      </c>
      <c r="M34" s="742">
        <v>363</v>
      </c>
      <c r="N34" s="742">
        <v>395</v>
      </c>
      <c r="O34" s="744">
        <v>4999</v>
      </c>
      <c r="Q34" s="745"/>
    </row>
    <row r="35" spans="2:17" x14ac:dyDescent="0.2">
      <c r="B35" s="741" t="s">
        <v>409</v>
      </c>
      <c r="C35" s="742">
        <v>677</v>
      </c>
      <c r="D35" s="742">
        <v>565</v>
      </c>
      <c r="E35" s="742">
        <v>554</v>
      </c>
      <c r="F35" s="742">
        <v>612</v>
      </c>
      <c r="G35" s="742">
        <v>654</v>
      </c>
      <c r="H35" s="742">
        <v>612</v>
      </c>
      <c r="I35" s="742">
        <v>579</v>
      </c>
      <c r="J35" s="742">
        <v>612</v>
      </c>
      <c r="K35" s="742">
        <v>566</v>
      </c>
      <c r="L35" s="742">
        <v>629</v>
      </c>
      <c r="M35" s="742">
        <v>569</v>
      </c>
      <c r="N35" s="742">
        <v>553</v>
      </c>
      <c r="O35" s="744">
        <v>7182</v>
      </c>
      <c r="Q35" s="745"/>
    </row>
    <row r="36" spans="2:17" x14ac:dyDescent="0.2">
      <c r="B36" s="741" t="s">
        <v>410</v>
      </c>
      <c r="C36" s="742">
        <v>0</v>
      </c>
      <c r="D36" s="742">
        <v>0</v>
      </c>
      <c r="E36" s="742">
        <v>0</v>
      </c>
      <c r="F36" s="742">
        <v>1</v>
      </c>
      <c r="G36" s="742">
        <v>0</v>
      </c>
      <c r="H36" s="742">
        <v>0</v>
      </c>
      <c r="I36" s="742">
        <v>0</v>
      </c>
      <c r="J36" s="742">
        <v>0</v>
      </c>
      <c r="K36" s="742">
        <v>0</v>
      </c>
      <c r="L36" s="742">
        <v>0</v>
      </c>
      <c r="M36" s="742">
        <v>2</v>
      </c>
      <c r="N36" s="742">
        <v>0</v>
      </c>
      <c r="O36" s="744">
        <v>3</v>
      </c>
      <c r="Q36" s="745"/>
    </row>
    <row r="37" spans="2:17" x14ac:dyDescent="0.2">
      <c r="B37" s="741" t="s">
        <v>411</v>
      </c>
      <c r="C37" s="742">
        <v>220</v>
      </c>
      <c r="D37" s="742">
        <v>213</v>
      </c>
      <c r="E37" s="742">
        <v>269</v>
      </c>
      <c r="F37" s="742">
        <v>254</v>
      </c>
      <c r="G37" s="742">
        <v>271</v>
      </c>
      <c r="H37" s="742">
        <v>303</v>
      </c>
      <c r="I37" s="742">
        <v>208</v>
      </c>
      <c r="J37" s="742">
        <v>239</v>
      </c>
      <c r="K37" s="742">
        <v>199</v>
      </c>
      <c r="L37" s="742">
        <v>175</v>
      </c>
      <c r="M37" s="742">
        <v>195</v>
      </c>
      <c r="N37" s="742">
        <v>198</v>
      </c>
      <c r="O37" s="744">
        <v>2744</v>
      </c>
      <c r="Q37" s="745"/>
    </row>
    <row r="38" spans="2:17" x14ac:dyDescent="0.2">
      <c r="B38" s="741" t="s">
        <v>412</v>
      </c>
      <c r="C38" s="742">
        <v>2</v>
      </c>
      <c r="D38" s="742">
        <v>2</v>
      </c>
      <c r="E38" s="742">
        <v>1</v>
      </c>
      <c r="F38" s="742">
        <v>2</v>
      </c>
      <c r="G38" s="742">
        <v>0</v>
      </c>
      <c r="H38" s="742">
        <v>1</v>
      </c>
      <c r="I38" s="742">
        <v>0</v>
      </c>
      <c r="J38" s="742">
        <v>0</v>
      </c>
      <c r="K38" s="742">
        <v>1</v>
      </c>
      <c r="L38" s="742">
        <v>1</v>
      </c>
      <c r="M38" s="742">
        <v>3</v>
      </c>
      <c r="N38" s="742">
        <v>0</v>
      </c>
      <c r="O38" s="744">
        <v>13</v>
      </c>
      <c r="Q38" s="745"/>
    </row>
    <row r="39" spans="2:17" x14ac:dyDescent="0.2">
      <c r="B39" s="741" t="s">
        <v>413</v>
      </c>
      <c r="C39" s="742">
        <v>1</v>
      </c>
      <c r="D39" s="742">
        <v>0</v>
      </c>
      <c r="E39" s="742">
        <v>0</v>
      </c>
      <c r="F39" s="742">
        <v>1</v>
      </c>
      <c r="G39" s="742">
        <v>0</v>
      </c>
      <c r="H39" s="742">
        <v>0</v>
      </c>
      <c r="I39" s="742">
        <v>0</v>
      </c>
      <c r="J39" s="742">
        <v>2</v>
      </c>
      <c r="K39" s="742">
        <v>2</v>
      </c>
      <c r="L39" s="742">
        <v>0</v>
      </c>
      <c r="M39" s="742">
        <v>0</v>
      </c>
      <c r="N39" s="742">
        <v>0</v>
      </c>
      <c r="O39" s="744">
        <v>6</v>
      </c>
      <c r="Q39" s="745"/>
    </row>
    <row r="40" spans="2:17" x14ac:dyDescent="0.2">
      <c r="B40" s="741" t="s">
        <v>414</v>
      </c>
      <c r="C40" s="742">
        <v>0</v>
      </c>
      <c r="D40" s="742">
        <v>0</v>
      </c>
      <c r="E40" s="742">
        <v>0</v>
      </c>
      <c r="F40" s="742">
        <v>0</v>
      </c>
      <c r="G40" s="742">
        <v>0</v>
      </c>
      <c r="H40" s="742">
        <v>0</v>
      </c>
      <c r="I40" s="742">
        <v>0</v>
      </c>
      <c r="J40" s="742">
        <v>0</v>
      </c>
      <c r="K40" s="742">
        <v>0</v>
      </c>
      <c r="L40" s="742">
        <v>0</v>
      </c>
      <c r="M40" s="742">
        <v>65</v>
      </c>
      <c r="N40" s="742">
        <v>0</v>
      </c>
      <c r="O40" s="744">
        <v>65</v>
      </c>
      <c r="Q40" s="745"/>
    </row>
    <row r="41" spans="2:17" x14ac:dyDescent="0.2">
      <c r="B41" s="741" t="s">
        <v>415</v>
      </c>
      <c r="C41" s="742">
        <v>101</v>
      </c>
      <c r="D41" s="742">
        <v>79</v>
      </c>
      <c r="E41" s="742">
        <v>96</v>
      </c>
      <c r="F41" s="742">
        <v>90</v>
      </c>
      <c r="G41" s="742">
        <v>89</v>
      </c>
      <c r="H41" s="742">
        <v>96</v>
      </c>
      <c r="I41" s="742">
        <v>89</v>
      </c>
      <c r="J41" s="742">
        <v>93</v>
      </c>
      <c r="K41" s="742">
        <v>84</v>
      </c>
      <c r="L41" s="742">
        <v>100</v>
      </c>
      <c r="M41" s="742">
        <v>0</v>
      </c>
      <c r="N41" s="742">
        <v>96</v>
      </c>
      <c r="O41" s="744">
        <v>1013</v>
      </c>
      <c r="Q41" s="745"/>
    </row>
    <row r="42" spans="2:17" x14ac:dyDescent="0.2">
      <c r="B42" s="746" t="s">
        <v>416</v>
      </c>
      <c r="C42" s="747">
        <v>2556</v>
      </c>
      <c r="D42" s="747">
        <v>2123</v>
      </c>
      <c r="E42" s="747">
        <v>2213</v>
      </c>
      <c r="F42" s="747">
        <v>2249</v>
      </c>
      <c r="G42" s="747">
        <v>2349</v>
      </c>
      <c r="H42" s="747">
        <v>2424</v>
      </c>
      <c r="I42" s="747">
        <v>2213</v>
      </c>
      <c r="J42" s="747">
        <v>2320</v>
      </c>
      <c r="K42" s="747">
        <v>1980</v>
      </c>
      <c r="L42" s="747">
        <v>2456</v>
      </c>
      <c r="M42" s="747">
        <v>2045</v>
      </c>
      <c r="N42" s="747">
        <v>2142</v>
      </c>
      <c r="O42" s="744">
        <v>27070</v>
      </c>
      <c r="Q42" s="745"/>
    </row>
    <row r="43" spans="2:17" x14ac:dyDescent="0.2">
      <c r="B43" s="741" t="s">
        <v>417</v>
      </c>
      <c r="C43" s="742">
        <v>300</v>
      </c>
      <c r="D43" s="742">
        <v>309</v>
      </c>
      <c r="E43" s="742">
        <v>294</v>
      </c>
      <c r="F43" s="756">
        <v>240</v>
      </c>
      <c r="G43" s="742">
        <v>274</v>
      </c>
      <c r="H43" s="742">
        <v>252</v>
      </c>
      <c r="I43" s="742">
        <v>308</v>
      </c>
      <c r="J43" s="742">
        <v>314</v>
      </c>
      <c r="K43" s="742">
        <v>206</v>
      </c>
      <c r="L43" s="742">
        <v>240</v>
      </c>
      <c r="M43" s="742">
        <v>313</v>
      </c>
      <c r="N43" s="742">
        <v>211</v>
      </c>
      <c r="O43" s="748">
        <v>3261</v>
      </c>
      <c r="Q43" s="745"/>
    </row>
    <row r="44" spans="2:17" x14ac:dyDescent="0.2">
      <c r="B44" s="741" t="s">
        <v>418</v>
      </c>
      <c r="C44" s="742">
        <v>2780</v>
      </c>
      <c r="D44" s="742">
        <v>2461</v>
      </c>
      <c r="E44" s="742">
        <v>3091</v>
      </c>
      <c r="F44" s="742">
        <v>2588</v>
      </c>
      <c r="G44" s="742">
        <v>2600</v>
      </c>
      <c r="H44" s="742">
        <v>2677</v>
      </c>
      <c r="I44" s="742">
        <v>2751</v>
      </c>
      <c r="J44" s="742">
        <v>2779</v>
      </c>
      <c r="K44" s="742">
        <v>2169</v>
      </c>
      <c r="L44" s="742">
        <v>3210</v>
      </c>
      <c r="M44" s="742">
        <v>2552</v>
      </c>
      <c r="N44" s="742">
        <v>2266</v>
      </c>
      <c r="O44" s="749">
        <v>31924</v>
      </c>
      <c r="Q44" s="745"/>
    </row>
    <row r="45" spans="2:17" x14ac:dyDescent="0.2">
      <c r="B45" s="741" t="s">
        <v>419</v>
      </c>
      <c r="C45" s="742">
        <v>74</v>
      </c>
      <c r="D45" s="742">
        <v>4</v>
      </c>
      <c r="E45" s="742">
        <v>1</v>
      </c>
      <c r="F45" s="742">
        <v>1</v>
      </c>
      <c r="G45" s="742">
        <v>1</v>
      </c>
      <c r="H45" s="742">
        <v>0</v>
      </c>
      <c r="I45" s="742">
        <v>0</v>
      </c>
      <c r="J45" s="210">
        <v>0</v>
      </c>
      <c r="K45" s="210">
        <v>0</v>
      </c>
      <c r="L45" s="742">
        <v>0</v>
      </c>
      <c r="M45" s="742">
        <v>0</v>
      </c>
      <c r="N45" s="742">
        <v>0</v>
      </c>
      <c r="O45" s="749">
        <v>81</v>
      </c>
      <c r="Q45" s="745"/>
    </row>
    <row r="46" spans="2:17" x14ac:dyDescent="0.2">
      <c r="B46" s="741" t="s">
        <v>420</v>
      </c>
      <c r="C46" s="742">
        <v>769</v>
      </c>
      <c r="D46" s="742">
        <v>748</v>
      </c>
      <c r="E46" s="742">
        <v>786</v>
      </c>
      <c r="F46" s="742">
        <v>772</v>
      </c>
      <c r="G46" s="742">
        <v>943</v>
      </c>
      <c r="H46" s="742">
        <v>743</v>
      </c>
      <c r="I46" s="742">
        <v>806</v>
      </c>
      <c r="J46" s="742">
        <v>813</v>
      </c>
      <c r="K46" s="210">
        <v>689</v>
      </c>
      <c r="L46" s="742">
        <v>822</v>
      </c>
      <c r="M46" s="742">
        <v>665</v>
      </c>
      <c r="N46" s="742">
        <v>651</v>
      </c>
      <c r="O46" s="749">
        <v>9207</v>
      </c>
      <c r="Q46" s="745"/>
    </row>
    <row r="47" spans="2:17" x14ac:dyDescent="0.2">
      <c r="B47" s="741" t="s">
        <v>421</v>
      </c>
      <c r="C47" s="742">
        <v>382</v>
      </c>
      <c r="D47" s="742">
        <v>387</v>
      </c>
      <c r="E47" s="742">
        <v>379</v>
      </c>
      <c r="F47" s="742">
        <v>369</v>
      </c>
      <c r="G47" s="742">
        <v>365</v>
      </c>
      <c r="H47" s="742">
        <v>336</v>
      </c>
      <c r="I47" s="742">
        <v>367</v>
      </c>
      <c r="J47" s="742">
        <v>394</v>
      </c>
      <c r="K47" s="742">
        <v>261</v>
      </c>
      <c r="L47" s="742">
        <v>203</v>
      </c>
      <c r="M47" s="742">
        <v>426</v>
      </c>
      <c r="N47" s="742">
        <v>369</v>
      </c>
      <c r="O47" s="749">
        <v>4238</v>
      </c>
      <c r="Q47" s="745"/>
    </row>
    <row r="48" spans="2:17" x14ac:dyDescent="0.2">
      <c r="B48" s="746" t="s">
        <v>422</v>
      </c>
      <c r="C48" s="747">
        <v>4305</v>
      </c>
      <c r="D48" s="747">
        <v>3909</v>
      </c>
      <c r="E48" s="747">
        <v>4551</v>
      </c>
      <c r="F48" s="747">
        <v>3970</v>
      </c>
      <c r="G48" s="747">
        <v>4183</v>
      </c>
      <c r="H48" s="747">
        <v>4008</v>
      </c>
      <c r="I48" s="747">
        <v>4232</v>
      </c>
      <c r="J48" s="747">
        <v>4300</v>
      </c>
      <c r="K48" s="747">
        <v>3325</v>
      </c>
      <c r="L48" s="747">
        <v>4475</v>
      </c>
      <c r="M48" s="747">
        <v>3956</v>
      </c>
      <c r="N48" s="747">
        <v>3497</v>
      </c>
      <c r="O48" s="751">
        <v>48711</v>
      </c>
      <c r="Q48" s="745"/>
    </row>
    <row r="49" spans="2:17" x14ac:dyDescent="0.2">
      <c r="B49" s="752" t="s">
        <v>17</v>
      </c>
      <c r="C49" s="753">
        <v>9015</v>
      </c>
      <c r="D49" s="753">
        <v>7936</v>
      </c>
      <c r="E49" s="753">
        <v>8455</v>
      </c>
      <c r="F49" s="753">
        <v>8072</v>
      </c>
      <c r="G49" s="753">
        <v>8368</v>
      </c>
      <c r="H49" s="753">
        <v>8420</v>
      </c>
      <c r="I49" s="753">
        <v>8278</v>
      </c>
      <c r="J49" s="753">
        <v>8302</v>
      </c>
      <c r="K49" s="753">
        <v>7451</v>
      </c>
      <c r="L49" s="753">
        <v>8670</v>
      </c>
      <c r="M49" s="753">
        <v>7786</v>
      </c>
      <c r="N49" s="753">
        <v>7327</v>
      </c>
      <c r="O49" s="754">
        <v>98080</v>
      </c>
      <c r="Q49" s="745"/>
    </row>
    <row r="50" spans="2:17" x14ac:dyDescent="0.2">
      <c r="B50" s="1325" t="s">
        <v>424</v>
      </c>
      <c r="C50" s="1325"/>
      <c r="D50" s="1325"/>
      <c r="E50" s="1325"/>
      <c r="F50" s="1325"/>
      <c r="G50" s="1325"/>
      <c r="H50" s="1325"/>
      <c r="I50" s="1325"/>
      <c r="J50" s="1325"/>
      <c r="K50" s="1325"/>
      <c r="L50" s="1325"/>
      <c r="M50" s="1325"/>
      <c r="N50" s="1325"/>
      <c r="O50" s="1325"/>
      <c r="Q50" s="736"/>
    </row>
    <row r="51" spans="2:17" x14ac:dyDescent="0.2">
      <c r="B51" s="757" t="s">
        <v>403</v>
      </c>
      <c r="C51" s="738">
        <v>2010</v>
      </c>
      <c r="D51" s="738">
        <v>1358</v>
      </c>
      <c r="E51" s="738">
        <v>1800</v>
      </c>
      <c r="F51" s="738">
        <v>1870</v>
      </c>
      <c r="G51" s="738">
        <v>1808</v>
      </c>
      <c r="H51" s="738">
        <v>1131</v>
      </c>
      <c r="I51" s="738">
        <v>2450</v>
      </c>
      <c r="J51" s="738">
        <v>1574</v>
      </c>
      <c r="K51" s="210">
        <v>2203</v>
      </c>
      <c r="L51" s="738">
        <v>2101</v>
      </c>
      <c r="M51" s="739">
        <v>1213</v>
      </c>
      <c r="N51" s="739">
        <v>1942</v>
      </c>
      <c r="O51" s="740">
        <v>21460</v>
      </c>
    </row>
    <row r="52" spans="2:17" x14ac:dyDescent="0.2">
      <c r="B52" s="741" t="s">
        <v>404</v>
      </c>
      <c r="C52" s="742">
        <v>13</v>
      </c>
      <c r="D52" s="742">
        <v>18</v>
      </c>
      <c r="E52" s="742">
        <v>12</v>
      </c>
      <c r="F52" s="742">
        <v>20</v>
      </c>
      <c r="G52" s="742">
        <v>23</v>
      </c>
      <c r="H52" s="742">
        <v>17</v>
      </c>
      <c r="I52" s="742">
        <v>15</v>
      </c>
      <c r="J52" s="742">
        <v>18</v>
      </c>
      <c r="K52" s="743">
        <v>21</v>
      </c>
      <c r="L52" s="742">
        <v>18</v>
      </c>
      <c r="M52" s="743">
        <v>24</v>
      </c>
      <c r="N52" s="743">
        <v>19</v>
      </c>
      <c r="O52" s="744">
        <v>218</v>
      </c>
    </row>
    <row r="53" spans="2:17" x14ac:dyDescent="0.2">
      <c r="B53" s="741" t="s">
        <v>405</v>
      </c>
      <c r="C53" s="742">
        <v>445</v>
      </c>
      <c r="D53" s="742">
        <v>374</v>
      </c>
      <c r="E53" s="742">
        <v>348</v>
      </c>
      <c r="F53" s="742">
        <v>395</v>
      </c>
      <c r="G53" s="742">
        <v>418</v>
      </c>
      <c r="H53" s="742">
        <v>381</v>
      </c>
      <c r="I53" s="742">
        <v>386</v>
      </c>
      <c r="J53" s="742">
        <v>417</v>
      </c>
      <c r="K53" s="742">
        <v>340</v>
      </c>
      <c r="L53" s="742">
        <v>402</v>
      </c>
      <c r="M53" s="742">
        <v>363</v>
      </c>
      <c r="N53" s="742">
        <v>345</v>
      </c>
      <c r="O53" s="744">
        <v>4614</v>
      </c>
    </row>
    <row r="54" spans="2:17" x14ac:dyDescent="0.2">
      <c r="B54" s="741" t="s">
        <v>406</v>
      </c>
      <c r="C54" s="742">
        <v>3</v>
      </c>
      <c r="D54" s="742">
        <v>3</v>
      </c>
      <c r="E54" s="742">
        <v>1</v>
      </c>
      <c r="F54" s="742">
        <v>2</v>
      </c>
      <c r="G54" s="742">
        <v>2</v>
      </c>
      <c r="H54" s="742">
        <v>2</v>
      </c>
      <c r="I54" s="742">
        <v>1</v>
      </c>
      <c r="J54" s="742">
        <v>3</v>
      </c>
      <c r="K54" s="742">
        <v>0</v>
      </c>
      <c r="L54" s="742">
        <v>0</v>
      </c>
      <c r="M54" s="742">
        <v>1</v>
      </c>
      <c r="N54" s="742">
        <v>3</v>
      </c>
      <c r="O54" s="744">
        <v>21</v>
      </c>
    </row>
    <row r="55" spans="2:17" x14ac:dyDescent="0.2">
      <c r="B55" s="741" t="s">
        <v>407</v>
      </c>
      <c r="C55" s="742">
        <v>629</v>
      </c>
      <c r="D55" s="742">
        <v>653</v>
      </c>
      <c r="E55" s="742">
        <v>489</v>
      </c>
      <c r="F55" s="742">
        <v>426</v>
      </c>
      <c r="G55" s="742">
        <v>511</v>
      </c>
      <c r="H55" s="742">
        <v>546</v>
      </c>
      <c r="I55" s="742">
        <v>641</v>
      </c>
      <c r="J55" s="742">
        <v>625</v>
      </c>
      <c r="K55" s="742">
        <v>505</v>
      </c>
      <c r="L55" s="742">
        <v>427</v>
      </c>
      <c r="M55" s="742">
        <v>506</v>
      </c>
      <c r="N55" s="742">
        <v>594</v>
      </c>
      <c r="O55" s="744">
        <v>6552</v>
      </c>
    </row>
    <row r="56" spans="2:17" x14ac:dyDescent="0.2">
      <c r="B56" s="741" t="s">
        <v>408</v>
      </c>
      <c r="C56" s="742">
        <v>387</v>
      </c>
      <c r="D56" s="742">
        <v>361</v>
      </c>
      <c r="E56" s="742">
        <v>355</v>
      </c>
      <c r="F56" s="742">
        <v>486</v>
      </c>
      <c r="G56" s="742">
        <v>399</v>
      </c>
      <c r="H56" s="742">
        <v>387</v>
      </c>
      <c r="I56" s="742">
        <v>411</v>
      </c>
      <c r="J56" s="742">
        <v>467</v>
      </c>
      <c r="K56" s="742">
        <v>380</v>
      </c>
      <c r="L56" s="742">
        <v>502</v>
      </c>
      <c r="M56" s="742">
        <v>380</v>
      </c>
      <c r="N56" s="742">
        <v>375</v>
      </c>
      <c r="O56" s="744">
        <v>4890</v>
      </c>
    </row>
    <row r="57" spans="2:17" x14ac:dyDescent="0.2">
      <c r="B57" s="741" t="s">
        <v>409</v>
      </c>
      <c r="C57" s="742">
        <v>689</v>
      </c>
      <c r="D57" s="742">
        <v>504</v>
      </c>
      <c r="E57" s="742">
        <v>670</v>
      </c>
      <c r="F57" s="742">
        <v>562</v>
      </c>
      <c r="G57" s="742">
        <v>669</v>
      </c>
      <c r="H57" s="742">
        <v>577</v>
      </c>
      <c r="I57" s="742">
        <v>640</v>
      </c>
      <c r="J57" s="742">
        <v>612</v>
      </c>
      <c r="K57" s="742">
        <v>563</v>
      </c>
      <c r="L57" s="742">
        <v>650</v>
      </c>
      <c r="M57" s="742">
        <v>544</v>
      </c>
      <c r="N57" s="742">
        <v>550</v>
      </c>
      <c r="O57" s="744">
        <v>7230</v>
      </c>
    </row>
    <row r="58" spans="2:17" x14ac:dyDescent="0.2">
      <c r="B58" s="741" t="s">
        <v>410</v>
      </c>
      <c r="C58" s="742">
        <v>0</v>
      </c>
      <c r="D58" s="742">
        <v>1</v>
      </c>
      <c r="E58" s="742">
        <v>0</v>
      </c>
      <c r="F58" s="742">
        <v>0</v>
      </c>
      <c r="G58" s="742">
        <v>0</v>
      </c>
      <c r="H58" s="742">
        <v>1</v>
      </c>
      <c r="I58" s="742">
        <v>0</v>
      </c>
      <c r="J58" s="742">
        <v>0</v>
      </c>
      <c r="K58" s="742">
        <v>0</v>
      </c>
      <c r="L58" s="742">
        <v>0</v>
      </c>
      <c r="M58" s="742">
        <v>0</v>
      </c>
      <c r="N58" s="742">
        <v>0</v>
      </c>
      <c r="O58" s="744">
        <v>2</v>
      </c>
    </row>
    <row r="59" spans="2:17" x14ac:dyDescent="0.2">
      <c r="B59" s="741" t="s">
        <v>411</v>
      </c>
      <c r="C59" s="742">
        <v>215</v>
      </c>
      <c r="D59" s="742">
        <v>149</v>
      </c>
      <c r="E59" s="742">
        <v>161</v>
      </c>
      <c r="F59" s="742">
        <v>217</v>
      </c>
      <c r="G59" s="742">
        <v>198</v>
      </c>
      <c r="H59" s="742">
        <v>155</v>
      </c>
      <c r="I59" s="742">
        <v>207</v>
      </c>
      <c r="J59" s="742">
        <v>200</v>
      </c>
      <c r="K59" s="742">
        <v>135</v>
      </c>
      <c r="L59" s="742">
        <v>132</v>
      </c>
      <c r="M59" s="742">
        <v>232</v>
      </c>
      <c r="N59" s="742">
        <v>173</v>
      </c>
      <c r="O59" s="744">
        <v>2174</v>
      </c>
    </row>
    <row r="60" spans="2:17" x14ac:dyDescent="0.2">
      <c r="B60" s="741" t="s">
        <v>412</v>
      </c>
      <c r="C60" s="742">
        <v>0</v>
      </c>
      <c r="D60" s="742">
        <v>2</v>
      </c>
      <c r="E60" s="742">
        <v>1</v>
      </c>
      <c r="F60" s="742">
        <v>0</v>
      </c>
      <c r="G60" s="742">
        <v>5</v>
      </c>
      <c r="H60" s="742">
        <v>1</v>
      </c>
      <c r="I60" s="742">
        <v>0</v>
      </c>
      <c r="J60" s="742">
        <v>0</v>
      </c>
      <c r="K60" s="742">
        <v>1</v>
      </c>
      <c r="L60" s="742">
        <v>0</v>
      </c>
      <c r="M60" s="742">
        <v>1</v>
      </c>
      <c r="N60" s="742">
        <v>1</v>
      </c>
      <c r="O60" s="744">
        <v>12</v>
      </c>
    </row>
    <row r="61" spans="2:17" x14ac:dyDescent="0.2">
      <c r="B61" s="741" t="s">
        <v>413</v>
      </c>
      <c r="C61" s="742">
        <v>2</v>
      </c>
      <c r="D61" s="742">
        <v>0</v>
      </c>
      <c r="E61" s="742">
        <v>1</v>
      </c>
      <c r="F61" s="742">
        <v>1</v>
      </c>
      <c r="G61" s="742">
        <v>1</v>
      </c>
      <c r="H61" s="742">
        <v>0</v>
      </c>
      <c r="I61" s="742">
        <v>0</v>
      </c>
      <c r="J61" s="742">
        <v>0</v>
      </c>
      <c r="K61" s="742">
        <v>0</v>
      </c>
      <c r="L61" s="742">
        <v>2</v>
      </c>
      <c r="M61" s="742">
        <v>0</v>
      </c>
      <c r="N61" s="742">
        <v>0</v>
      </c>
      <c r="O61" s="744">
        <v>7</v>
      </c>
    </row>
    <row r="62" spans="2:17" x14ac:dyDescent="0.2">
      <c r="B62" s="741" t="s">
        <v>414</v>
      </c>
      <c r="C62" s="742">
        <v>1</v>
      </c>
      <c r="D62" s="742">
        <v>0</v>
      </c>
      <c r="E62" s="742">
        <v>0</v>
      </c>
      <c r="F62" s="742" t="s">
        <v>425</v>
      </c>
      <c r="G62" s="742">
        <v>0</v>
      </c>
      <c r="H62" s="742">
        <v>0</v>
      </c>
      <c r="I62" s="742">
        <v>0</v>
      </c>
      <c r="J62" s="742">
        <v>0</v>
      </c>
      <c r="K62" s="742">
        <v>0</v>
      </c>
      <c r="L62" s="742">
        <v>0</v>
      </c>
      <c r="M62" s="742">
        <v>0</v>
      </c>
      <c r="N62" s="742">
        <v>0</v>
      </c>
      <c r="O62" s="744">
        <v>1</v>
      </c>
    </row>
    <row r="63" spans="2:17" x14ac:dyDescent="0.2">
      <c r="B63" s="741" t="s">
        <v>415</v>
      </c>
      <c r="C63" s="742">
        <v>117</v>
      </c>
      <c r="D63" s="742">
        <v>84</v>
      </c>
      <c r="E63" s="742">
        <v>94</v>
      </c>
      <c r="F63" s="742">
        <v>101</v>
      </c>
      <c r="G63" s="742">
        <v>99</v>
      </c>
      <c r="H63" s="742">
        <v>79</v>
      </c>
      <c r="I63" s="742">
        <v>89</v>
      </c>
      <c r="J63" s="742">
        <v>91</v>
      </c>
      <c r="K63" s="742">
        <v>100</v>
      </c>
      <c r="L63" s="742">
        <v>105</v>
      </c>
      <c r="M63" s="742">
        <v>84</v>
      </c>
      <c r="N63" s="742">
        <v>100</v>
      </c>
      <c r="O63" s="744">
        <v>1143</v>
      </c>
    </row>
    <row r="64" spans="2:17" x14ac:dyDescent="0.2">
      <c r="B64" s="746" t="s">
        <v>416</v>
      </c>
      <c r="C64" s="747">
        <v>2501</v>
      </c>
      <c r="D64" s="747">
        <v>2149</v>
      </c>
      <c r="E64" s="747">
        <v>2132</v>
      </c>
      <c r="F64" s="747">
        <v>2210</v>
      </c>
      <c r="G64" s="747">
        <v>2325</v>
      </c>
      <c r="H64" s="747">
        <v>2146</v>
      </c>
      <c r="I64" s="747">
        <v>2390</v>
      </c>
      <c r="J64" s="747">
        <v>2433</v>
      </c>
      <c r="K64" s="747">
        <v>2045</v>
      </c>
      <c r="L64" s="747">
        <v>2238</v>
      </c>
      <c r="M64" s="747">
        <v>2135</v>
      </c>
      <c r="N64" s="747">
        <v>2160</v>
      </c>
      <c r="O64" s="744">
        <v>26864</v>
      </c>
    </row>
    <row r="65" spans="2:17" x14ac:dyDescent="0.2">
      <c r="B65" s="741" t="s">
        <v>417</v>
      </c>
      <c r="C65" s="742">
        <v>343</v>
      </c>
      <c r="D65" s="742">
        <v>224</v>
      </c>
      <c r="E65" s="742">
        <v>184</v>
      </c>
      <c r="F65" s="743">
        <v>175</v>
      </c>
      <c r="G65" s="742">
        <v>339</v>
      </c>
      <c r="H65" s="742">
        <v>281</v>
      </c>
      <c r="I65" s="742">
        <v>235</v>
      </c>
      <c r="J65" s="742">
        <v>296</v>
      </c>
      <c r="K65" s="742">
        <v>261</v>
      </c>
      <c r="L65" s="742">
        <v>162</v>
      </c>
      <c r="M65" s="742">
        <v>224</v>
      </c>
      <c r="N65" s="742">
        <v>251</v>
      </c>
      <c r="O65" s="748">
        <v>2975</v>
      </c>
    </row>
    <row r="66" spans="2:17" x14ac:dyDescent="0.2">
      <c r="B66" s="741" t="s">
        <v>418</v>
      </c>
      <c r="C66" s="742">
        <v>3466</v>
      </c>
      <c r="D66" s="742">
        <v>2047</v>
      </c>
      <c r="E66" s="742">
        <v>2034</v>
      </c>
      <c r="F66" s="742">
        <v>2935</v>
      </c>
      <c r="G66" s="742">
        <v>2572</v>
      </c>
      <c r="H66" s="742">
        <v>2594</v>
      </c>
      <c r="I66" s="742">
        <v>2866</v>
      </c>
      <c r="J66" s="742">
        <v>2578</v>
      </c>
      <c r="K66" s="742">
        <v>2518</v>
      </c>
      <c r="L66" s="742">
        <v>3226</v>
      </c>
      <c r="M66" s="742">
        <v>2547</v>
      </c>
      <c r="N66" s="742">
        <v>2518</v>
      </c>
      <c r="O66" s="749">
        <v>31901</v>
      </c>
      <c r="P66" s="758"/>
    </row>
    <row r="67" spans="2:17" x14ac:dyDescent="0.2">
      <c r="B67" s="741" t="s">
        <v>419</v>
      </c>
      <c r="C67" s="742">
        <v>89</v>
      </c>
      <c r="D67" s="742">
        <v>1</v>
      </c>
      <c r="E67" s="742">
        <v>0</v>
      </c>
      <c r="F67" s="742">
        <v>0</v>
      </c>
      <c r="G67" s="742">
        <v>0</v>
      </c>
      <c r="H67" s="742">
        <v>0</v>
      </c>
      <c r="I67" s="742">
        <v>0</v>
      </c>
      <c r="J67" s="742">
        <v>0</v>
      </c>
      <c r="K67" s="742">
        <v>0</v>
      </c>
      <c r="L67" s="742">
        <v>0</v>
      </c>
      <c r="M67" s="742">
        <v>0</v>
      </c>
      <c r="N67" s="742">
        <v>0</v>
      </c>
      <c r="O67" s="749">
        <v>90</v>
      </c>
    </row>
    <row r="68" spans="2:17" x14ac:dyDescent="0.2">
      <c r="B68" s="741" t="s">
        <v>420</v>
      </c>
      <c r="C68" s="742">
        <v>803</v>
      </c>
      <c r="D68" s="742">
        <v>676</v>
      </c>
      <c r="E68" s="742">
        <v>697</v>
      </c>
      <c r="F68" s="742">
        <v>653</v>
      </c>
      <c r="G68" s="742">
        <v>886</v>
      </c>
      <c r="H68" s="742">
        <v>750</v>
      </c>
      <c r="I68" s="742">
        <v>821</v>
      </c>
      <c r="J68" s="742">
        <v>744</v>
      </c>
      <c r="K68" s="742">
        <v>692</v>
      </c>
      <c r="L68" s="742">
        <v>837</v>
      </c>
      <c r="M68" s="742">
        <v>720</v>
      </c>
      <c r="N68" s="742">
        <v>651</v>
      </c>
      <c r="O68" s="749">
        <v>8930</v>
      </c>
    </row>
    <row r="69" spans="2:17" x14ac:dyDescent="0.2">
      <c r="B69" s="741" t="s">
        <v>421</v>
      </c>
      <c r="C69" s="742">
        <v>690</v>
      </c>
      <c r="D69" s="742">
        <v>273</v>
      </c>
      <c r="E69" s="742">
        <v>348</v>
      </c>
      <c r="F69" s="742">
        <v>380</v>
      </c>
      <c r="G69" s="742">
        <v>412</v>
      </c>
      <c r="H69" s="742">
        <v>340</v>
      </c>
      <c r="I69" s="742">
        <v>382</v>
      </c>
      <c r="J69" s="742">
        <v>341</v>
      </c>
      <c r="K69" s="742">
        <v>330</v>
      </c>
      <c r="L69" s="742">
        <v>8</v>
      </c>
      <c r="M69" s="742">
        <v>616</v>
      </c>
      <c r="N69" s="742">
        <v>362</v>
      </c>
      <c r="O69" s="749">
        <v>4482</v>
      </c>
    </row>
    <row r="70" spans="2:17" x14ac:dyDescent="0.2">
      <c r="B70" s="746" t="s">
        <v>422</v>
      </c>
      <c r="C70" s="747">
        <v>5391</v>
      </c>
      <c r="D70" s="747">
        <v>3221</v>
      </c>
      <c r="E70" s="747">
        <v>3263</v>
      </c>
      <c r="F70" s="747">
        <v>4143</v>
      </c>
      <c r="G70" s="747">
        <v>4209</v>
      </c>
      <c r="H70" s="747">
        <v>3965</v>
      </c>
      <c r="I70" s="747">
        <v>4304</v>
      </c>
      <c r="J70" s="747">
        <v>3959</v>
      </c>
      <c r="K70" s="747">
        <v>3801</v>
      </c>
      <c r="L70" s="747">
        <v>4233</v>
      </c>
      <c r="M70" s="747">
        <v>4107</v>
      </c>
      <c r="N70" s="747">
        <v>3782</v>
      </c>
      <c r="O70" s="751">
        <v>48378</v>
      </c>
    </row>
    <row r="71" spans="2:17" x14ac:dyDescent="0.2">
      <c r="B71" s="752" t="s">
        <v>17</v>
      </c>
      <c r="C71" s="753">
        <v>9902</v>
      </c>
      <c r="D71" s="753">
        <v>6728</v>
      </c>
      <c r="E71" s="753">
        <v>7195</v>
      </c>
      <c r="F71" s="753">
        <v>8223</v>
      </c>
      <c r="G71" s="753">
        <v>8342</v>
      </c>
      <c r="H71" s="753">
        <v>7242</v>
      </c>
      <c r="I71" s="753">
        <v>9144</v>
      </c>
      <c r="J71" s="753">
        <v>7966</v>
      </c>
      <c r="K71" s="753">
        <v>8049</v>
      </c>
      <c r="L71" s="753">
        <v>8572</v>
      </c>
      <c r="M71" s="753">
        <v>7455</v>
      </c>
      <c r="N71" s="753">
        <v>7884</v>
      </c>
      <c r="O71" s="754">
        <v>96702</v>
      </c>
    </row>
    <row r="72" spans="2:17" x14ac:dyDescent="0.2">
      <c r="B72" s="1325" t="s">
        <v>426</v>
      </c>
      <c r="C72" s="1325"/>
      <c r="D72" s="1325"/>
      <c r="E72" s="1325"/>
      <c r="F72" s="1325"/>
      <c r="G72" s="1325"/>
      <c r="H72" s="1325"/>
      <c r="I72" s="1325"/>
      <c r="J72" s="1325"/>
      <c r="K72" s="1325"/>
      <c r="L72" s="1325"/>
      <c r="M72" s="1325"/>
      <c r="N72" s="1325"/>
      <c r="O72" s="1325"/>
    </row>
    <row r="73" spans="2:17" x14ac:dyDescent="0.2">
      <c r="B73" s="759" t="s">
        <v>403</v>
      </c>
      <c r="C73" s="760">
        <v>6</v>
      </c>
      <c r="D73" s="761">
        <v>3</v>
      </c>
      <c r="E73" s="761">
        <v>3</v>
      </c>
      <c r="F73" s="761">
        <v>4</v>
      </c>
      <c r="G73" s="761">
        <v>3</v>
      </c>
      <c r="H73" s="761">
        <v>3</v>
      </c>
      <c r="I73" s="761">
        <v>3</v>
      </c>
      <c r="J73" s="761">
        <v>3</v>
      </c>
      <c r="K73" s="761">
        <v>2</v>
      </c>
      <c r="L73" s="761">
        <v>2</v>
      </c>
      <c r="M73" s="761">
        <v>3</v>
      </c>
      <c r="N73" s="761">
        <v>2</v>
      </c>
      <c r="O73" s="762">
        <v>37</v>
      </c>
    </row>
    <row r="74" spans="2:17" x14ac:dyDescent="0.2">
      <c r="B74" s="763" t="s">
        <v>17</v>
      </c>
      <c r="C74" s="764">
        <v>6</v>
      </c>
      <c r="D74" s="764">
        <v>3</v>
      </c>
      <c r="E74" s="764">
        <v>3</v>
      </c>
      <c r="F74" s="764">
        <v>4</v>
      </c>
      <c r="G74" s="764">
        <v>3</v>
      </c>
      <c r="H74" s="764">
        <v>3</v>
      </c>
      <c r="I74" s="764">
        <v>3</v>
      </c>
      <c r="J74" s="764">
        <v>3</v>
      </c>
      <c r="K74" s="764">
        <v>2</v>
      </c>
      <c r="L74" s="764">
        <v>2</v>
      </c>
      <c r="M74" s="765">
        <v>3</v>
      </c>
      <c r="N74" s="765">
        <v>2</v>
      </c>
      <c r="O74" s="766">
        <v>37</v>
      </c>
      <c r="Q74" s="745"/>
    </row>
    <row r="75" spans="2:17" x14ac:dyDescent="0.2">
      <c r="B75" s="1321" t="s">
        <v>427</v>
      </c>
      <c r="C75" s="1321"/>
      <c r="D75" s="1321"/>
      <c r="E75" s="1321"/>
      <c r="F75" s="1321"/>
      <c r="G75" s="1321"/>
      <c r="H75" s="1321"/>
      <c r="I75" s="1321"/>
      <c r="J75" s="1321"/>
      <c r="K75" s="1321"/>
      <c r="L75" s="1321"/>
      <c r="M75" s="1321"/>
      <c r="N75" s="1321"/>
      <c r="O75" s="1321"/>
      <c r="Q75" s="736"/>
    </row>
    <row r="76" spans="2:17" x14ac:dyDescent="0.2">
      <c r="B76" s="746" t="s">
        <v>403</v>
      </c>
      <c r="C76" s="738">
        <v>2381</v>
      </c>
      <c r="D76" s="738">
        <v>2198</v>
      </c>
      <c r="E76" s="738">
        <v>1818</v>
      </c>
      <c r="F76" s="738">
        <v>2212</v>
      </c>
      <c r="G76" s="738">
        <v>2507</v>
      </c>
      <c r="H76" s="738">
        <v>2780</v>
      </c>
      <c r="I76" s="738">
        <v>2622</v>
      </c>
      <c r="J76" s="738">
        <v>2432</v>
      </c>
      <c r="K76" s="738">
        <v>4302</v>
      </c>
      <c r="L76" s="738">
        <v>2490</v>
      </c>
      <c r="M76" s="739">
        <v>2486</v>
      </c>
      <c r="N76" s="739">
        <v>2131</v>
      </c>
      <c r="O76" s="740">
        <v>30359</v>
      </c>
      <c r="Q76" s="736"/>
    </row>
    <row r="77" spans="2:17" x14ac:dyDescent="0.2">
      <c r="B77" s="741" t="s">
        <v>404</v>
      </c>
      <c r="C77" s="742">
        <v>39</v>
      </c>
      <c r="D77" s="742">
        <v>39</v>
      </c>
      <c r="E77" s="742">
        <v>47</v>
      </c>
      <c r="F77" s="742">
        <v>66</v>
      </c>
      <c r="G77" s="742">
        <v>53</v>
      </c>
      <c r="H77" s="742">
        <v>63</v>
      </c>
      <c r="I77" s="742">
        <v>68</v>
      </c>
      <c r="J77" s="742">
        <v>63</v>
      </c>
      <c r="K77" s="742">
        <v>55</v>
      </c>
      <c r="L77" s="742">
        <v>63</v>
      </c>
      <c r="M77" s="743">
        <v>57</v>
      </c>
      <c r="N77" s="743">
        <v>56</v>
      </c>
      <c r="O77" s="744">
        <v>669</v>
      </c>
      <c r="Q77" s="745"/>
    </row>
    <row r="78" spans="2:17" x14ac:dyDescent="0.2">
      <c r="B78" s="741" t="s">
        <v>405</v>
      </c>
      <c r="C78" s="742">
        <v>980</v>
      </c>
      <c r="D78" s="742">
        <v>823</v>
      </c>
      <c r="E78" s="742">
        <v>659</v>
      </c>
      <c r="F78" s="742">
        <v>845</v>
      </c>
      <c r="G78" s="742">
        <v>984</v>
      </c>
      <c r="H78" s="742">
        <v>898</v>
      </c>
      <c r="I78" s="742">
        <v>1149</v>
      </c>
      <c r="J78" s="742">
        <v>1208</v>
      </c>
      <c r="K78" s="742">
        <v>1079</v>
      </c>
      <c r="L78" s="742">
        <v>1087</v>
      </c>
      <c r="M78" s="742">
        <v>1096</v>
      </c>
      <c r="N78" s="742">
        <v>1026</v>
      </c>
      <c r="O78" s="744">
        <v>11834</v>
      </c>
      <c r="Q78" s="745"/>
    </row>
    <row r="79" spans="2:17" x14ac:dyDescent="0.2">
      <c r="B79" s="741" t="s">
        <v>406</v>
      </c>
      <c r="C79" s="742">
        <v>1</v>
      </c>
      <c r="D79" s="742"/>
      <c r="E79" s="742">
        <v>1</v>
      </c>
      <c r="F79" s="742">
        <v>6</v>
      </c>
      <c r="G79" s="742">
        <v>4</v>
      </c>
      <c r="H79" s="742">
        <v>5</v>
      </c>
      <c r="I79" s="742">
        <v>6</v>
      </c>
      <c r="J79" s="742">
        <v>8</v>
      </c>
      <c r="K79" s="742">
        <v>5</v>
      </c>
      <c r="L79" s="742">
        <v>7</v>
      </c>
      <c r="M79" s="742">
        <v>2</v>
      </c>
      <c r="N79" s="742">
        <v>3</v>
      </c>
      <c r="O79" s="744">
        <v>48</v>
      </c>
      <c r="Q79" s="745"/>
    </row>
    <row r="80" spans="2:17" x14ac:dyDescent="0.2">
      <c r="B80" s="741" t="s">
        <v>407</v>
      </c>
      <c r="C80" s="742">
        <v>1353</v>
      </c>
      <c r="D80" s="742">
        <v>941</v>
      </c>
      <c r="E80" s="742">
        <v>1005</v>
      </c>
      <c r="F80" s="742">
        <v>1236</v>
      </c>
      <c r="G80" s="742">
        <v>1281</v>
      </c>
      <c r="H80" s="742">
        <v>1373</v>
      </c>
      <c r="I80" s="742">
        <v>1569</v>
      </c>
      <c r="J80" s="742">
        <v>1523</v>
      </c>
      <c r="K80" s="742">
        <v>1194</v>
      </c>
      <c r="L80" s="742">
        <v>1422</v>
      </c>
      <c r="M80" s="742">
        <v>1267</v>
      </c>
      <c r="N80" s="742">
        <v>1297</v>
      </c>
      <c r="O80" s="744">
        <v>15461</v>
      </c>
      <c r="Q80" s="745"/>
    </row>
    <row r="81" spans="2:17" x14ac:dyDescent="0.2">
      <c r="B81" s="741" t="s">
        <v>408</v>
      </c>
      <c r="C81" s="742">
        <v>929</v>
      </c>
      <c r="D81" s="742">
        <v>662</v>
      </c>
      <c r="E81" s="742">
        <v>818</v>
      </c>
      <c r="F81" s="742">
        <v>1106</v>
      </c>
      <c r="G81" s="742">
        <v>985</v>
      </c>
      <c r="H81" s="742">
        <v>1154</v>
      </c>
      <c r="I81" s="742">
        <v>1256</v>
      </c>
      <c r="J81" s="742">
        <v>1221</v>
      </c>
      <c r="K81" s="742">
        <v>1008</v>
      </c>
      <c r="L81" s="742">
        <v>1481</v>
      </c>
      <c r="M81" s="742">
        <v>1011</v>
      </c>
      <c r="N81" s="742">
        <v>1249</v>
      </c>
      <c r="O81" s="744">
        <v>12880</v>
      </c>
      <c r="Q81" s="745"/>
    </row>
    <row r="82" spans="2:17" x14ac:dyDescent="0.2">
      <c r="B82" s="741" t="s">
        <v>409</v>
      </c>
      <c r="C82" s="742">
        <v>1452</v>
      </c>
      <c r="D82" s="742">
        <v>1119</v>
      </c>
      <c r="E82" s="742">
        <v>1121</v>
      </c>
      <c r="F82" s="742">
        <v>1366</v>
      </c>
      <c r="G82" s="742">
        <v>1446</v>
      </c>
      <c r="H82" s="742">
        <v>1612</v>
      </c>
      <c r="I82" s="742">
        <v>1744</v>
      </c>
      <c r="J82" s="742">
        <v>1797</v>
      </c>
      <c r="K82" s="742">
        <v>1582</v>
      </c>
      <c r="L82" s="742">
        <v>1706</v>
      </c>
      <c r="M82" s="742">
        <v>1565</v>
      </c>
      <c r="N82" s="742">
        <v>1451</v>
      </c>
      <c r="O82" s="744">
        <v>17961</v>
      </c>
    </row>
    <row r="83" spans="2:17" x14ac:dyDescent="0.2">
      <c r="B83" s="741" t="s">
        <v>410</v>
      </c>
      <c r="C83" s="742">
        <v>0</v>
      </c>
      <c r="D83" s="742">
        <v>0</v>
      </c>
      <c r="E83" s="742">
        <v>0</v>
      </c>
      <c r="F83" s="742">
        <v>0</v>
      </c>
      <c r="G83" s="742">
        <v>0</v>
      </c>
      <c r="H83" s="742">
        <v>0</v>
      </c>
      <c r="I83" s="742">
        <v>0</v>
      </c>
      <c r="J83" s="742">
        <v>0</v>
      </c>
      <c r="K83" s="742">
        <v>0</v>
      </c>
      <c r="L83" s="742">
        <v>0</v>
      </c>
      <c r="M83" s="742">
        <v>0</v>
      </c>
      <c r="N83" s="742">
        <v>0</v>
      </c>
      <c r="O83" s="744">
        <v>0</v>
      </c>
    </row>
    <row r="84" spans="2:17" x14ac:dyDescent="0.2">
      <c r="B84" s="741" t="s">
        <v>411</v>
      </c>
      <c r="C84" s="742">
        <v>685</v>
      </c>
      <c r="D84" s="742">
        <v>614</v>
      </c>
      <c r="E84" s="742">
        <v>739</v>
      </c>
      <c r="F84" s="742">
        <v>758</v>
      </c>
      <c r="G84" s="742">
        <v>851</v>
      </c>
      <c r="H84" s="742">
        <v>946</v>
      </c>
      <c r="I84" s="742">
        <v>852</v>
      </c>
      <c r="J84" s="742">
        <v>849</v>
      </c>
      <c r="K84" s="742">
        <v>672</v>
      </c>
      <c r="L84" s="742">
        <v>651</v>
      </c>
      <c r="M84" s="742">
        <v>532</v>
      </c>
      <c r="N84" s="742">
        <v>567</v>
      </c>
      <c r="O84" s="744">
        <v>8716</v>
      </c>
    </row>
    <row r="85" spans="2:17" x14ac:dyDescent="0.2">
      <c r="B85" s="741" t="s">
        <v>412</v>
      </c>
      <c r="C85" s="742">
        <v>0</v>
      </c>
      <c r="D85" s="742">
        <v>0</v>
      </c>
      <c r="E85" s="742">
        <v>0</v>
      </c>
      <c r="F85" s="742">
        <v>0</v>
      </c>
      <c r="G85" s="742">
        <v>0</v>
      </c>
      <c r="H85" s="742">
        <v>0</v>
      </c>
      <c r="I85" s="742">
        <v>2</v>
      </c>
      <c r="J85" s="742">
        <v>6</v>
      </c>
      <c r="K85" s="742">
        <v>4</v>
      </c>
      <c r="L85" s="742">
        <v>5</v>
      </c>
      <c r="M85" s="742">
        <v>0</v>
      </c>
      <c r="N85" s="742">
        <v>1</v>
      </c>
      <c r="O85" s="744">
        <v>18</v>
      </c>
    </row>
    <row r="86" spans="2:17" x14ac:dyDescent="0.2">
      <c r="B86" s="741" t="s">
        <v>413</v>
      </c>
      <c r="C86" s="742">
        <v>1</v>
      </c>
      <c r="D86" s="742">
        <v>0</v>
      </c>
      <c r="E86" s="742">
        <v>0</v>
      </c>
      <c r="F86" s="742">
        <v>0</v>
      </c>
      <c r="G86" s="742">
        <v>1</v>
      </c>
      <c r="H86" s="742">
        <v>4</v>
      </c>
      <c r="I86" s="742">
        <v>2</v>
      </c>
      <c r="J86" s="742">
        <v>2</v>
      </c>
      <c r="K86" s="210">
        <v>4</v>
      </c>
      <c r="L86" s="742">
        <v>4</v>
      </c>
      <c r="M86" s="742">
        <v>0</v>
      </c>
      <c r="N86" s="742">
        <v>1</v>
      </c>
      <c r="O86" s="744">
        <v>19</v>
      </c>
    </row>
    <row r="87" spans="2:17" x14ac:dyDescent="0.2">
      <c r="B87" s="741" t="s">
        <v>414</v>
      </c>
      <c r="C87" s="742">
        <v>0</v>
      </c>
      <c r="D87" s="742">
        <v>0</v>
      </c>
      <c r="E87" s="742">
        <v>0</v>
      </c>
      <c r="F87" s="742">
        <v>0</v>
      </c>
      <c r="G87" s="742">
        <v>0</v>
      </c>
      <c r="H87" s="742">
        <v>0</v>
      </c>
      <c r="I87" s="742">
        <v>0</v>
      </c>
      <c r="J87" s="742">
        <v>0</v>
      </c>
      <c r="K87" s="742">
        <v>0</v>
      </c>
      <c r="L87" s="742">
        <v>0</v>
      </c>
      <c r="M87" s="742">
        <v>0</v>
      </c>
      <c r="N87" s="742">
        <v>0</v>
      </c>
      <c r="O87" s="744">
        <v>0</v>
      </c>
    </row>
    <row r="88" spans="2:17" x14ac:dyDescent="0.2">
      <c r="B88" s="741" t="s">
        <v>415</v>
      </c>
      <c r="C88" s="742">
        <v>188</v>
      </c>
      <c r="D88" s="742">
        <v>147</v>
      </c>
      <c r="E88" s="742">
        <v>130</v>
      </c>
      <c r="F88" s="742">
        <v>157</v>
      </c>
      <c r="G88" s="742">
        <v>205</v>
      </c>
      <c r="H88" s="742">
        <v>145</v>
      </c>
      <c r="I88" s="742">
        <v>206</v>
      </c>
      <c r="J88" s="742">
        <v>235</v>
      </c>
      <c r="K88" s="210">
        <v>224</v>
      </c>
      <c r="L88" s="742">
        <v>202</v>
      </c>
      <c r="M88" s="742">
        <v>177</v>
      </c>
      <c r="N88" s="742">
        <v>261</v>
      </c>
      <c r="O88" s="744">
        <v>2277</v>
      </c>
    </row>
    <row r="89" spans="2:17" x14ac:dyDescent="0.2">
      <c r="B89" s="746" t="s">
        <v>416</v>
      </c>
      <c r="C89" s="747">
        <v>5628</v>
      </c>
      <c r="D89" s="747">
        <v>4345</v>
      </c>
      <c r="E89" s="747">
        <v>4520</v>
      </c>
      <c r="F89" s="747">
        <v>5540</v>
      </c>
      <c r="G89" s="747">
        <v>5810</v>
      </c>
      <c r="H89" s="747">
        <v>6200</v>
      </c>
      <c r="I89" s="747">
        <v>6854</v>
      </c>
      <c r="J89" s="747">
        <v>6912</v>
      </c>
      <c r="K89" s="747">
        <v>5827</v>
      </c>
      <c r="L89" s="747">
        <v>6628</v>
      </c>
      <c r="M89" s="747">
        <v>5707</v>
      </c>
      <c r="N89" s="747">
        <v>5912</v>
      </c>
      <c r="O89" s="744">
        <v>69883</v>
      </c>
    </row>
    <row r="90" spans="2:17" x14ac:dyDescent="0.2">
      <c r="B90" s="741" t="s">
        <v>417</v>
      </c>
      <c r="C90" s="742">
        <v>466</v>
      </c>
      <c r="D90" s="742">
        <v>350</v>
      </c>
      <c r="E90" s="742">
        <v>367</v>
      </c>
      <c r="F90" s="742">
        <v>358</v>
      </c>
      <c r="G90" s="742">
        <v>470</v>
      </c>
      <c r="H90" s="742">
        <v>508</v>
      </c>
      <c r="I90" s="742">
        <v>596</v>
      </c>
      <c r="J90" s="742">
        <v>522</v>
      </c>
      <c r="K90" s="742">
        <v>417</v>
      </c>
      <c r="L90" s="742">
        <v>440</v>
      </c>
      <c r="M90" s="742">
        <v>514</v>
      </c>
      <c r="N90" s="742">
        <v>382</v>
      </c>
      <c r="O90" s="748">
        <v>5390</v>
      </c>
    </row>
    <row r="91" spans="2:17" x14ac:dyDescent="0.2">
      <c r="B91" s="741" t="s">
        <v>418</v>
      </c>
      <c r="C91" s="742">
        <v>3988</v>
      </c>
      <c r="D91" s="742">
        <v>3613</v>
      </c>
      <c r="E91" s="742">
        <v>3690</v>
      </c>
      <c r="F91" s="742">
        <v>4694</v>
      </c>
      <c r="G91" s="742">
        <v>4989</v>
      </c>
      <c r="H91" s="742">
        <v>5556</v>
      </c>
      <c r="I91" s="742">
        <v>6167</v>
      </c>
      <c r="J91" s="742">
        <v>5332</v>
      </c>
      <c r="K91" s="742">
        <v>4557</v>
      </c>
      <c r="L91" s="742">
        <v>5592</v>
      </c>
      <c r="M91" s="742">
        <v>4245</v>
      </c>
      <c r="N91" s="742">
        <v>4852</v>
      </c>
      <c r="O91" s="749">
        <v>57275</v>
      </c>
    </row>
    <row r="92" spans="2:17" x14ac:dyDescent="0.2">
      <c r="B92" s="741" t="s">
        <v>419</v>
      </c>
      <c r="C92" s="742">
        <v>0</v>
      </c>
      <c r="D92" s="742">
        <v>0</v>
      </c>
      <c r="E92" s="742">
        <v>0</v>
      </c>
      <c r="F92" s="210">
        <v>0</v>
      </c>
      <c r="G92" s="742">
        <v>0</v>
      </c>
      <c r="H92" s="742">
        <v>0</v>
      </c>
      <c r="I92" s="742">
        <v>0</v>
      </c>
      <c r="J92" s="742">
        <v>0</v>
      </c>
      <c r="K92" s="742">
        <v>0</v>
      </c>
      <c r="L92" s="742">
        <v>0</v>
      </c>
      <c r="M92" s="742">
        <v>0</v>
      </c>
      <c r="N92" s="742">
        <v>0</v>
      </c>
      <c r="O92" s="749">
        <v>0</v>
      </c>
    </row>
    <row r="93" spans="2:17" x14ac:dyDescent="0.2">
      <c r="B93" s="741" t="s">
        <v>420</v>
      </c>
      <c r="C93" s="742">
        <v>1348</v>
      </c>
      <c r="D93" s="742">
        <v>1014</v>
      </c>
      <c r="E93" s="742">
        <v>1100</v>
      </c>
      <c r="F93" s="742">
        <v>1224</v>
      </c>
      <c r="G93" s="742">
        <v>1560</v>
      </c>
      <c r="H93" s="742">
        <v>1537</v>
      </c>
      <c r="I93" s="742">
        <v>1724</v>
      </c>
      <c r="J93" s="742">
        <v>1614</v>
      </c>
      <c r="K93" s="742">
        <v>1446</v>
      </c>
      <c r="L93" s="742">
        <v>1647</v>
      </c>
      <c r="M93" s="742">
        <v>1281</v>
      </c>
      <c r="N93" s="742">
        <v>1299</v>
      </c>
      <c r="O93" s="749">
        <v>16794</v>
      </c>
    </row>
    <row r="94" spans="2:17" x14ac:dyDescent="0.2">
      <c r="B94" s="741" t="s">
        <v>421</v>
      </c>
      <c r="C94" s="742">
        <v>653</v>
      </c>
      <c r="D94" s="742">
        <v>494</v>
      </c>
      <c r="E94" s="742">
        <v>483</v>
      </c>
      <c r="F94" s="742">
        <v>588</v>
      </c>
      <c r="G94" s="742">
        <v>684</v>
      </c>
      <c r="H94" s="742">
        <v>700</v>
      </c>
      <c r="I94" s="742">
        <v>953</v>
      </c>
      <c r="J94" s="742">
        <v>871</v>
      </c>
      <c r="K94" s="742">
        <v>614</v>
      </c>
      <c r="L94" s="742">
        <v>634</v>
      </c>
      <c r="M94" s="742">
        <v>619</v>
      </c>
      <c r="N94" s="742">
        <v>686</v>
      </c>
      <c r="O94" s="749">
        <v>7979</v>
      </c>
    </row>
    <row r="95" spans="2:17" x14ac:dyDescent="0.2">
      <c r="B95" s="746" t="s">
        <v>422</v>
      </c>
      <c r="C95" s="747">
        <v>6455</v>
      </c>
      <c r="D95" s="747">
        <v>5471</v>
      </c>
      <c r="E95" s="747">
        <v>5640</v>
      </c>
      <c r="F95" s="747">
        <v>6864</v>
      </c>
      <c r="G95" s="747">
        <v>7703</v>
      </c>
      <c r="H95" s="747">
        <v>8301</v>
      </c>
      <c r="I95" s="747">
        <v>9440</v>
      </c>
      <c r="J95" s="747">
        <v>8339</v>
      </c>
      <c r="K95" s="747">
        <v>7034</v>
      </c>
      <c r="L95" s="747">
        <v>8313</v>
      </c>
      <c r="M95" s="747">
        <v>6659</v>
      </c>
      <c r="N95" s="747">
        <v>7219</v>
      </c>
      <c r="O95" s="751">
        <v>87438</v>
      </c>
      <c r="Q95" s="745"/>
    </row>
    <row r="96" spans="2:17" x14ac:dyDescent="0.2">
      <c r="B96" s="767" t="s">
        <v>17</v>
      </c>
      <c r="C96" s="753">
        <v>14464</v>
      </c>
      <c r="D96" s="753">
        <v>12014</v>
      </c>
      <c r="E96" s="753">
        <v>11978</v>
      </c>
      <c r="F96" s="753">
        <v>14616</v>
      </c>
      <c r="G96" s="753">
        <v>16020</v>
      </c>
      <c r="H96" s="753">
        <v>17281</v>
      </c>
      <c r="I96" s="753">
        <v>18916</v>
      </c>
      <c r="J96" s="753">
        <v>17683</v>
      </c>
      <c r="K96" s="753">
        <v>17163</v>
      </c>
      <c r="L96" s="753">
        <v>17431</v>
      </c>
      <c r="M96" s="753">
        <v>14852</v>
      </c>
      <c r="N96" s="753">
        <v>15262</v>
      </c>
      <c r="O96" s="754">
        <v>187680</v>
      </c>
      <c r="Q96" s="745"/>
    </row>
    <row r="97" spans="2:17" x14ac:dyDescent="0.2">
      <c r="B97" s="768" t="s">
        <v>428</v>
      </c>
      <c r="C97" s="769"/>
      <c r="D97" s="769"/>
      <c r="E97" s="769"/>
      <c r="F97" s="769"/>
      <c r="G97" s="769"/>
      <c r="H97" s="769"/>
      <c r="I97" s="769"/>
      <c r="J97" s="770"/>
      <c r="K97" s="768"/>
      <c r="L97" s="768"/>
      <c r="M97" s="768"/>
      <c r="N97" s="768"/>
      <c r="O97" s="768"/>
      <c r="Q97" s="736"/>
    </row>
    <row r="98" spans="2:17" x14ac:dyDescent="0.2">
      <c r="B98" s="771" t="s">
        <v>403</v>
      </c>
      <c r="C98" s="738">
        <v>8643</v>
      </c>
      <c r="D98" s="738">
        <v>7248</v>
      </c>
      <c r="E98" s="738">
        <v>6920</v>
      </c>
      <c r="F98" s="738">
        <v>7758</v>
      </c>
      <c r="G98" s="738">
        <v>7980</v>
      </c>
      <c r="H98" s="738">
        <v>7740</v>
      </c>
      <c r="I98" s="738">
        <v>8564</v>
      </c>
      <c r="J98" s="738">
        <v>7368</v>
      </c>
      <c r="K98" s="738">
        <v>10833</v>
      </c>
      <c r="L98" s="738">
        <v>8016</v>
      </c>
      <c r="M98" s="738">
        <v>7146</v>
      </c>
      <c r="N98" s="738">
        <v>7565</v>
      </c>
      <c r="O98" s="740">
        <v>95781</v>
      </c>
      <c r="Q98" s="736"/>
    </row>
    <row r="99" spans="2:17" x14ac:dyDescent="0.2">
      <c r="B99" s="729" t="s">
        <v>404</v>
      </c>
      <c r="C99" s="742">
        <v>91</v>
      </c>
      <c r="D99" s="742">
        <v>99</v>
      </c>
      <c r="E99" s="742">
        <v>98</v>
      </c>
      <c r="F99" s="742">
        <v>117</v>
      </c>
      <c r="G99" s="742">
        <v>111</v>
      </c>
      <c r="H99" s="742">
        <v>113</v>
      </c>
      <c r="I99" s="742">
        <v>130</v>
      </c>
      <c r="J99" s="742">
        <v>121</v>
      </c>
      <c r="K99" s="742">
        <v>110</v>
      </c>
      <c r="L99" s="742">
        <v>109</v>
      </c>
      <c r="M99" s="742">
        <v>107</v>
      </c>
      <c r="N99" s="742">
        <v>106</v>
      </c>
      <c r="O99" s="744">
        <v>1312</v>
      </c>
      <c r="Q99" s="736"/>
    </row>
    <row r="100" spans="2:17" x14ac:dyDescent="0.2">
      <c r="B100" s="729" t="s">
        <v>405</v>
      </c>
      <c r="C100" s="742">
        <v>2275</v>
      </c>
      <c r="D100" s="742">
        <v>1946</v>
      </c>
      <c r="E100" s="742">
        <v>1691</v>
      </c>
      <c r="F100" s="742">
        <v>2032</v>
      </c>
      <c r="G100" s="742">
        <v>2192</v>
      </c>
      <c r="H100" s="742">
        <v>1957</v>
      </c>
      <c r="I100" s="742">
        <v>2246</v>
      </c>
      <c r="J100" s="742">
        <v>2312</v>
      </c>
      <c r="K100" s="742">
        <v>2110</v>
      </c>
      <c r="L100" s="742">
        <v>2277</v>
      </c>
      <c r="M100" s="742">
        <v>2149</v>
      </c>
      <c r="N100" s="742">
        <v>2047</v>
      </c>
      <c r="O100" s="744">
        <v>25234</v>
      </c>
      <c r="Q100" s="736"/>
    </row>
    <row r="101" spans="2:17" x14ac:dyDescent="0.2">
      <c r="B101" s="729" t="s">
        <v>406</v>
      </c>
      <c r="C101" s="742">
        <v>9</v>
      </c>
      <c r="D101" s="742">
        <v>6</v>
      </c>
      <c r="E101" s="742">
        <v>6</v>
      </c>
      <c r="F101" s="742">
        <v>11</v>
      </c>
      <c r="G101" s="742">
        <v>9</v>
      </c>
      <c r="H101" s="742">
        <v>9</v>
      </c>
      <c r="I101" s="742">
        <v>10</v>
      </c>
      <c r="J101" s="742">
        <v>13</v>
      </c>
      <c r="K101" s="742">
        <v>11</v>
      </c>
      <c r="L101" s="742">
        <v>9</v>
      </c>
      <c r="M101" s="742">
        <v>5</v>
      </c>
      <c r="N101" s="742">
        <v>7</v>
      </c>
      <c r="O101" s="744">
        <v>105</v>
      </c>
      <c r="Q101" s="736"/>
    </row>
    <row r="102" spans="2:17" x14ac:dyDescent="0.2">
      <c r="B102" s="729" t="s">
        <v>407</v>
      </c>
      <c r="C102" s="742">
        <v>3171</v>
      </c>
      <c r="D102" s="742">
        <v>2711</v>
      </c>
      <c r="E102" s="742">
        <v>2543</v>
      </c>
      <c r="F102" s="742">
        <v>2469</v>
      </c>
      <c r="G102" s="742">
        <v>2801</v>
      </c>
      <c r="H102" s="742">
        <v>3034</v>
      </c>
      <c r="I102" s="742">
        <v>3274</v>
      </c>
      <c r="J102" s="742">
        <v>3334</v>
      </c>
      <c r="K102" s="742">
        <v>2608</v>
      </c>
      <c r="L102" s="742">
        <v>2983</v>
      </c>
      <c r="M102" s="742">
        <v>2766</v>
      </c>
      <c r="N102" s="742">
        <v>2974</v>
      </c>
      <c r="O102" s="744">
        <v>34668</v>
      </c>
      <c r="Q102" s="736"/>
    </row>
    <row r="103" spans="2:17" x14ac:dyDescent="0.2">
      <c r="B103" s="729" t="s">
        <v>408</v>
      </c>
      <c r="C103" s="742">
        <v>2220</v>
      </c>
      <c r="D103" s="742">
        <v>1772</v>
      </c>
      <c r="E103" s="742">
        <v>1966</v>
      </c>
      <c r="F103" s="742">
        <v>2488</v>
      </c>
      <c r="G103" s="742">
        <v>2203</v>
      </c>
      <c r="H103" s="742">
        <v>2377</v>
      </c>
      <c r="I103" s="742">
        <v>2497</v>
      </c>
      <c r="J103" s="742">
        <v>2612</v>
      </c>
      <c r="K103" s="742">
        <v>2069</v>
      </c>
      <c r="L103" s="742">
        <v>2927</v>
      </c>
      <c r="M103" s="742">
        <v>2145</v>
      </c>
      <c r="N103" s="742">
        <v>2457</v>
      </c>
      <c r="O103" s="744">
        <v>27733</v>
      </c>
      <c r="Q103" s="736"/>
    </row>
    <row r="104" spans="2:17" x14ac:dyDescent="0.2">
      <c r="B104" s="729" t="s">
        <v>409</v>
      </c>
      <c r="C104" s="742">
        <v>3426</v>
      </c>
      <c r="D104" s="742">
        <v>2745</v>
      </c>
      <c r="E104" s="742">
        <v>2916</v>
      </c>
      <c r="F104" s="742">
        <v>3132</v>
      </c>
      <c r="G104" s="742">
        <v>3383</v>
      </c>
      <c r="H104" s="742">
        <v>3379</v>
      </c>
      <c r="I104" s="742">
        <v>3540</v>
      </c>
      <c r="J104" s="742">
        <v>3633</v>
      </c>
      <c r="K104" s="742">
        <v>3220</v>
      </c>
      <c r="L104" s="742">
        <v>3591</v>
      </c>
      <c r="M104" s="742">
        <v>3245</v>
      </c>
      <c r="N104" s="742">
        <v>3092</v>
      </c>
      <c r="O104" s="744">
        <v>39302</v>
      </c>
      <c r="Q104" s="736"/>
    </row>
    <row r="105" spans="2:17" x14ac:dyDescent="0.2">
      <c r="B105" s="729" t="s">
        <v>410</v>
      </c>
      <c r="C105" s="742">
        <v>0</v>
      </c>
      <c r="D105" s="742">
        <v>1</v>
      </c>
      <c r="E105" s="742">
        <v>1</v>
      </c>
      <c r="F105" s="742">
        <v>1</v>
      </c>
      <c r="G105" s="742">
        <v>0</v>
      </c>
      <c r="H105" s="742">
        <v>1</v>
      </c>
      <c r="I105" s="742">
        <v>0</v>
      </c>
      <c r="J105" s="742">
        <v>0</v>
      </c>
      <c r="K105" s="742">
        <v>1</v>
      </c>
      <c r="L105" s="742">
        <v>1</v>
      </c>
      <c r="M105" s="742">
        <v>2</v>
      </c>
      <c r="N105" s="742">
        <v>0</v>
      </c>
      <c r="O105" s="744">
        <v>8</v>
      </c>
      <c r="Q105" s="736"/>
    </row>
    <row r="106" spans="2:17" x14ac:dyDescent="0.2">
      <c r="B106" s="729" t="s">
        <v>411</v>
      </c>
      <c r="C106" s="742">
        <v>1348</v>
      </c>
      <c r="D106" s="742">
        <v>1170</v>
      </c>
      <c r="E106" s="742">
        <v>1424</v>
      </c>
      <c r="F106" s="742">
        <v>1456</v>
      </c>
      <c r="G106" s="742">
        <v>1556</v>
      </c>
      <c r="H106" s="742">
        <v>1666</v>
      </c>
      <c r="I106" s="742">
        <v>1467</v>
      </c>
      <c r="J106" s="742">
        <v>1485</v>
      </c>
      <c r="K106" s="742">
        <v>1187</v>
      </c>
      <c r="L106" s="742">
        <v>1155</v>
      </c>
      <c r="M106" s="742">
        <v>1137</v>
      </c>
      <c r="N106" s="742">
        <v>1111</v>
      </c>
      <c r="O106" s="744">
        <v>16162</v>
      </c>
      <c r="Q106" s="736"/>
    </row>
    <row r="107" spans="2:17" x14ac:dyDescent="0.2">
      <c r="B107" s="729" t="s">
        <v>412</v>
      </c>
      <c r="C107" s="742">
        <v>2</v>
      </c>
      <c r="D107" s="742">
        <v>6</v>
      </c>
      <c r="E107" s="742">
        <v>2</v>
      </c>
      <c r="F107" s="742">
        <v>2</v>
      </c>
      <c r="G107" s="742">
        <v>6</v>
      </c>
      <c r="H107" s="742">
        <v>2</v>
      </c>
      <c r="I107" s="742">
        <v>2</v>
      </c>
      <c r="J107" s="742">
        <v>7</v>
      </c>
      <c r="K107" s="742">
        <v>6</v>
      </c>
      <c r="L107" s="742">
        <v>9</v>
      </c>
      <c r="M107" s="742">
        <v>6</v>
      </c>
      <c r="N107" s="742">
        <v>6</v>
      </c>
      <c r="O107" s="744">
        <v>56</v>
      </c>
      <c r="Q107" s="736"/>
    </row>
    <row r="108" spans="2:17" x14ac:dyDescent="0.2">
      <c r="B108" s="729" t="s">
        <v>413</v>
      </c>
      <c r="C108" s="742">
        <v>4</v>
      </c>
      <c r="D108" s="742">
        <v>1</v>
      </c>
      <c r="E108" s="742">
        <v>1</v>
      </c>
      <c r="F108" s="742">
        <v>2</v>
      </c>
      <c r="G108" s="742">
        <v>2</v>
      </c>
      <c r="H108" s="742">
        <v>4</v>
      </c>
      <c r="I108" s="742">
        <v>4</v>
      </c>
      <c r="J108" s="742">
        <v>5</v>
      </c>
      <c r="K108" s="742">
        <v>6</v>
      </c>
      <c r="L108" s="742">
        <v>7</v>
      </c>
      <c r="M108" s="742">
        <v>0</v>
      </c>
      <c r="N108" s="742">
        <v>2</v>
      </c>
      <c r="O108" s="744">
        <v>38</v>
      </c>
      <c r="Q108" s="736"/>
    </row>
    <row r="109" spans="2:17" x14ac:dyDescent="0.2">
      <c r="B109" s="729" t="s">
        <v>414</v>
      </c>
      <c r="C109" s="742">
        <v>1</v>
      </c>
      <c r="D109" s="742">
        <v>0</v>
      </c>
      <c r="E109" s="742">
        <v>0</v>
      </c>
      <c r="F109" s="742">
        <v>0</v>
      </c>
      <c r="G109" s="742">
        <v>0</v>
      </c>
      <c r="H109" s="742">
        <v>0</v>
      </c>
      <c r="I109" s="742">
        <v>0</v>
      </c>
      <c r="J109" s="742">
        <v>0</v>
      </c>
      <c r="K109" s="742">
        <v>0</v>
      </c>
      <c r="L109" s="742">
        <v>0</v>
      </c>
      <c r="M109" s="742">
        <v>65</v>
      </c>
      <c r="N109" s="742">
        <v>0</v>
      </c>
      <c r="O109" s="744">
        <v>66</v>
      </c>
      <c r="Q109" s="736"/>
    </row>
    <row r="110" spans="2:17" x14ac:dyDescent="0.2">
      <c r="B110" s="729" t="s">
        <v>415</v>
      </c>
      <c r="C110" s="742">
        <v>499</v>
      </c>
      <c r="D110" s="742">
        <v>388</v>
      </c>
      <c r="E110" s="742">
        <v>404</v>
      </c>
      <c r="F110" s="742">
        <v>432</v>
      </c>
      <c r="G110" s="742">
        <v>494</v>
      </c>
      <c r="H110" s="742">
        <v>406</v>
      </c>
      <c r="I110" s="742">
        <v>476</v>
      </c>
      <c r="J110" s="742">
        <v>503</v>
      </c>
      <c r="K110" s="742">
        <v>485</v>
      </c>
      <c r="L110" s="742">
        <v>486</v>
      </c>
      <c r="M110" s="742">
        <v>334</v>
      </c>
      <c r="N110" s="742">
        <v>549</v>
      </c>
      <c r="O110" s="744">
        <v>5456</v>
      </c>
      <c r="Q110" s="736"/>
    </row>
    <row r="111" spans="2:17" x14ac:dyDescent="0.2">
      <c r="B111" s="771" t="s">
        <v>416</v>
      </c>
      <c r="C111" s="747">
        <v>13046</v>
      </c>
      <c r="D111" s="747">
        <v>10845</v>
      </c>
      <c r="E111" s="747">
        <v>11052</v>
      </c>
      <c r="F111" s="747">
        <v>12142</v>
      </c>
      <c r="G111" s="747">
        <v>12757</v>
      </c>
      <c r="H111" s="747">
        <v>12948</v>
      </c>
      <c r="I111" s="747">
        <v>13646</v>
      </c>
      <c r="J111" s="747">
        <v>14025</v>
      </c>
      <c r="K111" s="747">
        <v>11813</v>
      </c>
      <c r="L111" s="747">
        <v>13554</v>
      </c>
      <c r="M111" s="747">
        <v>11961</v>
      </c>
      <c r="N111" s="747">
        <v>12351</v>
      </c>
      <c r="O111" s="744">
        <v>150140</v>
      </c>
      <c r="Q111" s="736"/>
    </row>
    <row r="112" spans="2:17" x14ac:dyDescent="0.2">
      <c r="B112" s="729" t="s">
        <v>417</v>
      </c>
      <c r="C112" s="742">
        <v>1424</v>
      </c>
      <c r="D112" s="742">
        <v>1137</v>
      </c>
      <c r="E112" s="742">
        <v>1132</v>
      </c>
      <c r="F112" s="742">
        <v>1026</v>
      </c>
      <c r="G112" s="742">
        <v>1322</v>
      </c>
      <c r="H112" s="742">
        <v>1330</v>
      </c>
      <c r="I112" s="742">
        <v>1440</v>
      </c>
      <c r="J112" s="742">
        <v>1415</v>
      </c>
      <c r="K112" s="742">
        <v>1061</v>
      </c>
      <c r="L112" s="742">
        <v>1112</v>
      </c>
      <c r="M112" s="742">
        <v>1328</v>
      </c>
      <c r="N112" s="742">
        <v>1083</v>
      </c>
      <c r="O112" s="748">
        <v>14810</v>
      </c>
      <c r="Q112" s="736"/>
    </row>
    <row r="113" spans="2:17" x14ac:dyDescent="0.2">
      <c r="B113" s="729" t="s">
        <v>418</v>
      </c>
      <c r="C113" s="742">
        <v>12956</v>
      </c>
      <c r="D113" s="742">
        <v>10535</v>
      </c>
      <c r="E113" s="742">
        <v>11547</v>
      </c>
      <c r="F113" s="742">
        <v>12716</v>
      </c>
      <c r="G113" s="742">
        <v>12848</v>
      </c>
      <c r="H113" s="742">
        <v>13352</v>
      </c>
      <c r="I113" s="742">
        <v>14307</v>
      </c>
      <c r="J113" s="742">
        <v>13245</v>
      </c>
      <c r="K113" s="742">
        <v>11333</v>
      </c>
      <c r="L113" s="742">
        <v>14755</v>
      </c>
      <c r="M113" s="742">
        <v>11865</v>
      </c>
      <c r="N113" s="742">
        <v>12007</v>
      </c>
      <c r="O113" s="749">
        <v>151466</v>
      </c>
      <c r="Q113" s="736"/>
    </row>
    <row r="114" spans="2:17" x14ac:dyDescent="0.2">
      <c r="B114" s="729" t="s">
        <v>419</v>
      </c>
      <c r="C114" s="742">
        <v>163</v>
      </c>
      <c r="D114" s="742">
        <v>5</v>
      </c>
      <c r="E114" s="742">
        <v>1</v>
      </c>
      <c r="F114" s="742">
        <v>1</v>
      </c>
      <c r="G114" s="742">
        <v>1</v>
      </c>
      <c r="H114" s="742">
        <v>0</v>
      </c>
      <c r="I114" s="742">
        <v>0</v>
      </c>
      <c r="J114" s="742">
        <v>0</v>
      </c>
      <c r="K114" s="742">
        <v>0</v>
      </c>
      <c r="L114" s="742">
        <v>0</v>
      </c>
      <c r="M114" s="742">
        <v>0</v>
      </c>
      <c r="N114" s="742">
        <v>0</v>
      </c>
      <c r="O114" s="749">
        <v>171</v>
      </c>
      <c r="Q114" s="736"/>
    </row>
    <row r="115" spans="2:17" x14ac:dyDescent="0.2">
      <c r="B115" s="729" t="s">
        <v>420</v>
      </c>
      <c r="C115" s="742">
        <v>3675</v>
      </c>
      <c r="D115" s="742">
        <v>3137</v>
      </c>
      <c r="E115" s="742">
        <v>3393</v>
      </c>
      <c r="F115" s="742">
        <v>3396</v>
      </c>
      <c r="G115" s="742">
        <v>4267</v>
      </c>
      <c r="H115" s="742">
        <v>3756</v>
      </c>
      <c r="I115" s="742">
        <v>4099</v>
      </c>
      <c r="J115" s="742">
        <v>3892</v>
      </c>
      <c r="K115" s="742">
        <v>3433</v>
      </c>
      <c r="L115" s="742">
        <v>4044</v>
      </c>
      <c r="M115" s="742">
        <v>3294</v>
      </c>
      <c r="N115" s="742">
        <v>3224</v>
      </c>
      <c r="O115" s="749">
        <v>43610</v>
      </c>
      <c r="Q115" s="736"/>
    </row>
    <row r="116" spans="2:17" x14ac:dyDescent="0.2">
      <c r="B116" s="729" t="s">
        <v>421</v>
      </c>
      <c r="C116" s="742">
        <v>2207</v>
      </c>
      <c r="D116" s="742">
        <v>1544</v>
      </c>
      <c r="E116" s="742">
        <v>1550</v>
      </c>
      <c r="F116" s="742">
        <v>1656</v>
      </c>
      <c r="G116" s="742">
        <v>1821</v>
      </c>
      <c r="H116" s="742">
        <v>1703</v>
      </c>
      <c r="I116" s="742">
        <v>2042</v>
      </c>
      <c r="J116" s="742">
        <v>1992</v>
      </c>
      <c r="K116" s="742">
        <v>1431</v>
      </c>
      <c r="L116" s="742">
        <v>1074</v>
      </c>
      <c r="M116" s="742">
        <v>2021</v>
      </c>
      <c r="N116" s="742">
        <v>1859</v>
      </c>
      <c r="O116" s="749">
        <v>20900</v>
      </c>
      <c r="P116" s="204"/>
      <c r="Q116" s="736"/>
    </row>
    <row r="117" spans="2:17" x14ac:dyDescent="0.2">
      <c r="B117" s="771" t="s">
        <v>422</v>
      </c>
      <c r="C117" s="747">
        <v>20425</v>
      </c>
      <c r="D117" s="747">
        <v>16358</v>
      </c>
      <c r="E117" s="747">
        <v>17623</v>
      </c>
      <c r="F117" s="747">
        <v>18795</v>
      </c>
      <c r="G117" s="747">
        <v>20259</v>
      </c>
      <c r="H117" s="747">
        <v>20141</v>
      </c>
      <c r="I117" s="747">
        <v>21888</v>
      </c>
      <c r="J117" s="747">
        <v>20544</v>
      </c>
      <c r="K117" s="747">
        <v>17258</v>
      </c>
      <c r="L117" s="747">
        <v>20985</v>
      </c>
      <c r="M117" s="747">
        <v>18508</v>
      </c>
      <c r="N117" s="747">
        <v>18173</v>
      </c>
      <c r="O117" s="751">
        <v>230957</v>
      </c>
      <c r="Q117" s="755"/>
    </row>
    <row r="118" spans="2:17" x14ac:dyDescent="0.2">
      <c r="B118" s="763" t="s">
        <v>17</v>
      </c>
      <c r="C118" s="764">
        <v>42114</v>
      </c>
      <c r="D118" s="764">
        <v>34451</v>
      </c>
      <c r="E118" s="764">
        <v>35595</v>
      </c>
      <c r="F118" s="764">
        <v>38695</v>
      </c>
      <c r="G118" s="764">
        <v>40996</v>
      </c>
      <c r="H118" s="764">
        <v>40829</v>
      </c>
      <c r="I118" s="764">
        <v>44098</v>
      </c>
      <c r="J118" s="764">
        <v>41937</v>
      </c>
      <c r="K118" s="764">
        <v>39904</v>
      </c>
      <c r="L118" s="764">
        <v>42555</v>
      </c>
      <c r="M118" s="764">
        <v>37615</v>
      </c>
      <c r="N118" s="764">
        <v>38089</v>
      </c>
      <c r="O118" s="754">
        <v>476878</v>
      </c>
      <c r="Q118" s="755"/>
    </row>
    <row r="119" spans="2:17" x14ac:dyDescent="0.2">
      <c r="B119" s="729" t="s">
        <v>429</v>
      </c>
      <c r="C119" s="772"/>
      <c r="D119" s="773"/>
      <c r="E119" s="773"/>
      <c r="F119" s="773"/>
      <c r="G119" s="773"/>
      <c r="H119" s="773"/>
      <c r="I119" s="773"/>
      <c r="J119" s="773"/>
      <c r="K119" s="773"/>
      <c r="L119" s="773"/>
      <c r="M119" s="774"/>
      <c r="N119" s="773"/>
      <c r="O119" s="773"/>
    </row>
    <row r="120" spans="2:17" x14ac:dyDescent="0.2">
      <c r="B120" s="729" t="s">
        <v>430</v>
      </c>
    </row>
    <row r="121" spans="2:17" ht="26.25" customHeight="1" x14ac:dyDescent="0.2">
      <c r="B121" s="1322" t="s">
        <v>431</v>
      </c>
      <c r="C121" s="1322"/>
      <c r="D121" s="1322"/>
      <c r="E121" s="1322"/>
      <c r="F121" s="1322"/>
      <c r="G121" s="1322"/>
      <c r="H121" s="1322"/>
      <c r="I121" s="1322"/>
      <c r="J121" s="1322"/>
      <c r="K121" s="1322"/>
      <c r="L121" s="1322"/>
      <c r="M121" s="1322"/>
    </row>
    <row r="122" spans="2:17" x14ac:dyDescent="0.2">
      <c r="C122" s="81"/>
      <c r="D122" s="81"/>
      <c r="E122" s="81"/>
      <c r="F122" s="81"/>
    </row>
    <row r="123" spans="2:17" x14ac:dyDescent="0.2">
      <c r="C123" s="81"/>
      <c r="D123" s="81"/>
      <c r="E123" s="81"/>
      <c r="F123" s="81"/>
    </row>
    <row r="124" spans="2:17" x14ac:dyDescent="0.2">
      <c r="C124" s="81"/>
      <c r="D124" s="81"/>
      <c r="E124" s="81"/>
      <c r="F124" s="81"/>
    </row>
    <row r="130" spans="2:15" x14ac:dyDescent="0.2">
      <c r="B130" s="198"/>
      <c r="C130" s="198"/>
      <c r="D130" s="198"/>
      <c r="E130" s="198"/>
      <c r="F130" s="198"/>
      <c r="G130" s="198"/>
      <c r="H130" s="198"/>
      <c r="I130" s="198"/>
      <c r="J130" s="198"/>
      <c r="K130" s="198"/>
      <c r="L130" s="198"/>
      <c r="M130" s="198"/>
      <c r="N130" s="198"/>
      <c r="O130" s="198"/>
    </row>
    <row r="132" spans="2:15" x14ac:dyDescent="0.2">
      <c r="B132" s="198"/>
      <c r="C132" s="198"/>
      <c r="D132" s="198"/>
      <c r="E132" s="198"/>
      <c r="F132" s="198"/>
      <c r="G132" s="198"/>
      <c r="H132" s="198"/>
      <c r="I132" s="198"/>
      <c r="J132" s="198"/>
      <c r="K132" s="198"/>
      <c r="L132" s="198"/>
      <c r="M132" s="198"/>
      <c r="N132" s="198"/>
      <c r="O132" s="198"/>
    </row>
  </sheetData>
  <mergeCells count="8">
    <mergeCell ref="B75:O75"/>
    <mergeCell ref="B121:M121"/>
    <mergeCell ref="B2:O2"/>
    <mergeCell ref="B3:O3"/>
    <mergeCell ref="B6:O6"/>
    <mergeCell ref="B28:O28"/>
    <mergeCell ref="B50:O50"/>
    <mergeCell ref="B72:O72"/>
  </mergeCells>
  <hyperlinks>
    <hyperlink ref="P2" location="Índice!A84" display="Volver" xr:uid="{00000000-0004-0000-2A00-000000000000}"/>
  </hyperlinks>
  <printOptions horizontalCentered="1"/>
  <pageMargins left="0.19685039370078741" right="0.19685039370078741" top="1.1417322834645669" bottom="0.6692913385826772" header="0" footer="0"/>
  <pageSetup paperSize="14" scale="51"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4" tint="0.79998168889431442"/>
    <pageSetUpPr fitToPage="1"/>
  </sheetPr>
  <dimension ref="B1:Q124"/>
  <sheetViews>
    <sheetView showGridLines="0" zoomScale="90" zoomScaleNormal="90" workbookViewId="0"/>
  </sheetViews>
  <sheetFormatPr baseColWidth="10" defaultColWidth="4" defaultRowHeight="12.75" x14ac:dyDescent="0.2"/>
  <cols>
    <col min="1" max="1" width="7.42578125" style="198" customWidth="1"/>
    <col min="2" max="2" width="36.42578125" style="198" customWidth="1"/>
    <col min="3" max="3" width="9.85546875" style="775" bestFit="1" customWidth="1"/>
    <col min="4" max="4" width="9.85546875" style="209" bestFit="1" customWidth="1"/>
    <col min="5" max="5" width="10.85546875" style="209" customWidth="1"/>
    <col min="6" max="6" width="10.7109375" style="209" customWidth="1"/>
    <col min="7" max="7" width="9.85546875" style="209" customWidth="1"/>
    <col min="8" max="8" width="11" style="209" customWidth="1"/>
    <col min="9" max="10" width="9.85546875" style="209" bestFit="1" customWidth="1"/>
    <col min="11" max="11" width="11.42578125" style="209" bestFit="1" customWidth="1"/>
    <col min="12" max="12" width="10.85546875" style="209" customWidth="1"/>
    <col min="13" max="13" width="11" style="209" bestFit="1" customWidth="1"/>
    <col min="14" max="14" width="11.140625" style="209" customWidth="1"/>
    <col min="15" max="15" width="10.85546875" style="209" bestFit="1" customWidth="1"/>
    <col min="16" max="16" width="17.42578125" style="198" customWidth="1"/>
    <col min="17" max="17" width="11.7109375" style="198" customWidth="1"/>
    <col min="18" max="24" width="8.7109375" style="198" customWidth="1"/>
    <col min="25" max="25" width="10.85546875" style="198" customWidth="1"/>
    <col min="26" max="16384" width="4" style="198"/>
  </cols>
  <sheetData>
    <row r="1" spans="2:16" ht="21" customHeight="1" x14ac:dyDescent="0.2"/>
    <row r="2" spans="2:16" ht="15" x14ac:dyDescent="0.25">
      <c r="B2" s="1323" t="s">
        <v>432</v>
      </c>
      <c r="C2" s="1323"/>
      <c r="D2" s="1323"/>
      <c r="E2" s="1323"/>
      <c r="F2" s="1323"/>
      <c r="G2" s="1323"/>
      <c r="H2" s="1323"/>
      <c r="I2" s="1323"/>
      <c r="J2" s="1323"/>
      <c r="K2" s="1323"/>
      <c r="L2" s="1323"/>
      <c r="M2" s="1323"/>
      <c r="N2" s="1323"/>
      <c r="O2" s="1323"/>
      <c r="P2" s="1190" t="s">
        <v>1070</v>
      </c>
    </row>
    <row r="3" spans="2:16" ht="15" customHeight="1" x14ac:dyDescent="0.2">
      <c r="B3" s="1324" t="s">
        <v>2</v>
      </c>
      <c r="C3" s="1324"/>
      <c r="D3" s="1324"/>
      <c r="E3" s="1324"/>
      <c r="F3" s="1324"/>
      <c r="G3" s="1324"/>
      <c r="H3" s="1324"/>
      <c r="I3" s="1324"/>
      <c r="J3" s="1324"/>
      <c r="K3" s="1324"/>
      <c r="L3" s="1324"/>
      <c r="M3" s="1324"/>
      <c r="N3" s="1324"/>
      <c r="O3" s="1324"/>
    </row>
    <row r="4" spans="2:16" x14ac:dyDescent="0.2">
      <c r="B4" s="776"/>
      <c r="D4" s="777"/>
      <c r="E4" s="777"/>
      <c r="F4" s="777"/>
      <c r="G4" s="777"/>
      <c r="H4" s="777"/>
      <c r="I4" s="777"/>
      <c r="J4" s="777"/>
      <c r="K4" s="777"/>
      <c r="L4" s="777"/>
      <c r="M4" s="777"/>
      <c r="N4" s="777"/>
      <c r="O4" s="777"/>
    </row>
    <row r="5" spans="2:16" ht="15" x14ac:dyDescent="0.2">
      <c r="B5" s="732" t="s">
        <v>401</v>
      </c>
      <c r="C5" s="734" t="s">
        <v>84</v>
      </c>
      <c r="D5" s="734" t="s">
        <v>85</v>
      </c>
      <c r="E5" s="734" t="s">
        <v>86</v>
      </c>
      <c r="F5" s="734" t="s">
        <v>87</v>
      </c>
      <c r="G5" s="734" t="s">
        <v>88</v>
      </c>
      <c r="H5" s="734" t="s">
        <v>89</v>
      </c>
      <c r="I5" s="734" t="s">
        <v>90</v>
      </c>
      <c r="J5" s="734" t="s">
        <v>91</v>
      </c>
      <c r="K5" s="734" t="s">
        <v>92</v>
      </c>
      <c r="L5" s="734" t="s">
        <v>93</v>
      </c>
      <c r="M5" s="734" t="s">
        <v>94</v>
      </c>
      <c r="N5" s="734" t="s">
        <v>95</v>
      </c>
      <c r="O5" s="735" t="s">
        <v>21</v>
      </c>
    </row>
    <row r="6" spans="2:16" x14ac:dyDescent="0.2">
      <c r="B6" s="1325" t="s">
        <v>402</v>
      </c>
      <c r="C6" s="1325"/>
      <c r="D6" s="1325"/>
      <c r="E6" s="1325"/>
      <c r="F6" s="1325"/>
      <c r="G6" s="1325"/>
      <c r="H6" s="1325"/>
      <c r="I6" s="1325"/>
      <c r="J6" s="1325"/>
      <c r="K6" s="1325"/>
      <c r="L6" s="1325"/>
      <c r="M6" s="1325"/>
      <c r="N6" s="1325"/>
      <c r="O6" s="1325"/>
    </row>
    <row r="7" spans="2:16" x14ac:dyDescent="0.2">
      <c r="B7" s="778" t="s">
        <v>403</v>
      </c>
      <c r="C7" s="779">
        <v>86025</v>
      </c>
      <c r="D7" s="779">
        <v>75764</v>
      </c>
      <c r="E7" s="779">
        <v>60969</v>
      </c>
      <c r="F7" s="779">
        <v>77081</v>
      </c>
      <c r="G7" s="779">
        <v>75267</v>
      </c>
      <c r="H7" s="779">
        <v>76171</v>
      </c>
      <c r="I7" s="779">
        <v>67370</v>
      </c>
      <c r="J7" s="779">
        <v>68863</v>
      </c>
      <c r="K7" s="779">
        <v>100035</v>
      </c>
      <c r="L7" s="779">
        <v>63944</v>
      </c>
      <c r="M7" s="779">
        <v>70195</v>
      </c>
      <c r="N7" s="779">
        <v>75460</v>
      </c>
      <c r="O7" s="780">
        <v>897144</v>
      </c>
    </row>
    <row r="8" spans="2:16" x14ac:dyDescent="0.2">
      <c r="B8" s="781" t="s">
        <v>404</v>
      </c>
      <c r="C8" s="211">
        <v>835</v>
      </c>
      <c r="D8" s="782">
        <v>930</v>
      </c>
      <c r="E8" s="782">
        <v>696</v>
      </c>
      <c r="F8" s="782">
        <v>675</v>
      </c>
      <c r="G8" s="782">
        <v>715</v>
      </c>
      <c r="H8" s="782">
        <v>715</v>
      </c>
      <c r="I8" s="782">
        <v>1077</v>
      </c>
      <c r="J8" s="782">
        <v>773</v>
      </c>
      <c r="K8" s="782">
        <v>812</v>
      </c>
      <c r="L8" s="782">
        <v>506</v>
      </c>
      <c r="M8" s="782">
        <v>537</v>
      </c>
      <c r="N8" s="782">
        <v>643</v>
      </c>
      <c r="O8" s="783">
        <v>8914</v>
      </c>
    </row>
    <row r="9" spans="2:16" x14ac:dyDescent="0.2">
      <c r="B9" s="781" t="s">
        <v>405</v>
      </c>
      <c r="C9" s="211">
        <v>17238</v>
      </c>
      <c r="D9" s="782">
        <v>14697</v>
      </c>
      <c r="E9" s="782">
        <v>14234</v>
      </c>
      <c r="F9" s="782">
        <v>16690</v>
      </c>
      <c r="G9" s="782">
        <v>15748</v>
      </c>
      <c r="H9" s="782">
        <v>13934</v>
      </c>
      <c r="I9" s="782">
        <v>13271</v>
      </c>
      <c r="J9" s="782">
        <v>14343</v>
      </c>
      <c r="K9" s="782">
        <v>14986</v>
      </c>
      <c r="L9" s="782">
        <v>15989</v>
      </c>
      <c r="M9" s="782">
        <v>13930</v>
      </c>
      <c r="N9" s="782">
        <v>13954</v>
      </c>
      <c r="O9" s="784">
        <v>179014</v>
      </c>
    </row>
    <row r="10" spans="2:16" x14ac:dyDescent="0.2">
      <c r="B10" s="781" t="s">
        <v>406</v>
      </c>
      <c r="C10" s="211">
        <v>63</v>
      </c>
      <c r="D10" s="782">
        <v>35</v>
      </c>
      <c r="E10" s="782">
        <v>82</v>
      </c>
      <c r="F10" s="782">
        <v>46</v>
      </c>
      <c r="G10" s="782">
        <v>89</v>
      </c>
      <c r="H10" s="782">
        <v>11</v>
      </c>
      <c r="I10" s="782">
        <v>47</v>
      </c>
      <c r="J10" s="782">
        <v>102</v>
      </c>
      <c r="K10" s="782">
        <v>120</v>
      </c>
      <c r="L10" s="782">
        <v>25</v>
      </c>
      <c r="M10" s="782">
        <v>19</v>
      </c>
      <c r="N10" s="782">
        <v>23</v>
      </c>
      <c r="O10" s="784">
        <v>662</v>
      </c>
    </row>
    <row r="11" spans="2:16" x14ac:dyDescent="0.2">
      <c r="B11" s="781" t="s">
        <v>407</v>
      </c>
      <c r="C11" s="211">
        <v>22496</v>
      </c>
      <c r="D11" s="782">
        <v>23753</v>
      </c>
      <c r="E11" s="782">
        <v>22510</v>
      </c>
      <c r="F11" s="782">
        <v>18440</v>
      </c>
      <c r="G11" s="782">
        <v>20681</v>
      </c>
      <c r="H11" s="782">
        <v>20731</v>
      </c>
      <c r="I11" s="782">
        <v>22441</v>
      </c>
      <c r="J11" s="782">
        <v>23336</v>
      </c>
      <c r="K11" s="782">
        <v>21553</v>
      </c>
      <c r="L11" s="782">
        <v>22020</v>
      </c>
      <c r="M11" s="782">
        <v>20716</v>
      </c>
      <c r="N11" s="782">
        <v>22514</v>
      </c>
      <c r="O11" s="784">
        <v>261191</v>
      </c>
    </row>
    <row r="12" spans="2:16" x14ac:dyDescent="0.2">
      <c r="B12" s="781" t="s">
        <v>408</v>
      </c>
      <c r="C12" s="211">
        <v>17570</v>
      </c>
      <c r="D12" s="782">
        <v>14415</v>
      </c>
      <c r="E12" s="782">
        <v>16076</v>
      </c>
      <c r="F12" s="782">
        <v>17565</v>
      </c>
      <c r="G12" s="782">
        <v>16148</v>
      </c>
      <c r="H12" s="782">
        <v>15706</v>
      </c>
      <c r="I12" s="782">
        <v>18321</v>
      </c>
      <c r="J12" s="782">
        <v>13345</v>
      </c>
      <c r="K12" s="782">
        <v>17495</v>
      </c>
      <c r="L12" s="782">
        <v>16244</v>
      </c>
      <c r="M12" s="782">
        <v>12946</v>
      </c>
      <c r="N12" s="782">
        <v>17425</v>
      </c>
      <c r="O12" s="784">
        <v>193256</v>
      </c>
    </row>
    <row r="13" spans="2:16" x14ac:dyDescent="0.2">
      <c r="B13" s="781" t="s">
        <v>409</v>
      </c>
      <c r="C13" s="211">
        <v>25410</v>
      </c>
      <c r="D13" s="782">
        <v>22872</v>
      </c>
      <c r="E13" s="782">
        <v>24174</v>
      </c>
      <c r="F13" s="782">
        <v>25510</v>
      </c>
      <c r="G13" s="782">
        <v>25352</v>
      </c>
      <c r="H13" s="782">
        <v>24784</v>
      </c>
      <c r="I13" s="782">
        <v>23834</v>
      </c>
      <c r="J13" s="782">
        <v>25436</v>
      </c>
      <c r="K13" s="782">
        <v>22931</v>
      </c>
      <c r="L13" s="782">
        <v>24887</v>
      </c>
      <c r="M13" s="782">
        <v>23465</v>
      </c>
      <c r="N13" s="782">
        <v>23251</v>
      </c>
      <c r="O13" s="784">
        <v>291906</v>
      </c>
    </row>
    <row r="14" spans="2:16" x14ac:dyDescent="0.2">
      <c r="B14" s="781" t="s">
        <v>410</v>
      </c>
      <c r="C14" s="782"/>
      <c r="D14" s="782"/>
      <c r="E14" s="782">
        <v>28</v>
      </c>
      <c r="F14" s="782">
        <v>14</v>
      </c>
      <c r="G14" s="782"/>
      <c r="H14" s="782"/>
      <c r="I14" s="782">
        <v>0</v>
      </c>
      <c r="J14" s="782">
        <v>0</v>
      </c>
      <c r="K14" s="782">
        <v>12</v>
      </c>
      <c r="L14" s="782">
        <v>62</v>
      </c>
      <c r="M14" s="782">
        <v>10</v>
      </c>
      <c r="N14" s="782">
        <v>0</v>
      </c>
      <c r="O14" s="784">
        <v>126</v>
      </c>
    </row>
    <row r="15" spans="2:16" x14ac:dyDescent="0.2">
      <c r="B15" s="741" t="s">
        <v>433</v>
      </c>
      <c r="C15" s="211">
        <v>9079</v>
      </c>
      <c r="D15" s="782">
        <v>9084</v>
      </c>
      <c r="E15" s="782">
        <v>9757</v>
      </c>
      <c r="F15" s="782">
        <v>10297</v>
      </c>
      <c r="G15" s="782">
        <v>9385</v>
      </c>
      <c r="H15" s="782">
        <v>10071</v>
      </c>
      <c r="I15" s="782">
        <v>8361</v>
      </c>
      <c r="J15" s="782">
        <v>7632</v>
      </c>
      <c r="K15" s="782">
        <v>8442</v>
      </c>
      <c r="L15" s="782">
        <v>8306</v>
      </c>
      <c r="M15" s="782">
        <v>7370</v>
      </c>
      <c r="N15" s="782">
        <v>7552</v>
      </c>
      <c r="O15" s="784">
        <v>105336</v>
      </c>
    </row>
    <row r="16" spans="2:16" x14ac:dyDescent="0.2">
      <c r="B16" s="781" t="s">
        <v>412</v>
      </c>
      <c r="C16" s="211">
        <v>48</v>
      </c>
      <c r="D16" s="782">
        <v>52</v>
      </c>
      <c r="E16" s="782">
        <v>32</v>
      </c>
      <c r="F16" s="782"/>
      <c r="G16" s="782">
        <v>42</v>
      </c>
      <c r="H16" s="782"/>
      <c r="I16" s="782">
        <v>0</v>
      </c>
      <c r="J16" s="782">
        <v>34</v>
      </c>
      <c r="K16" s="782">
        <v>8</v>
      </c>
      <c r="L16" s="782">
        <v>116</v>
      </c>
      <c r="M16" s="782">
        <v>83</v>
      </c>
      <c r="N16" s="782">
        <v>139</v>
      </c>
      <c r="O16" s="784">
        <v>554</v>
      </c>
    </row>
    <row r="17" spans="2:17" x14ac:dyDescent="0.2">
      <c r="B17" s="781" t="s">
        <v>413</v>
      </c>
      <c r="C17" s="782">
        <v>6</v>
      </c>
      <c r="D17" s="782">
        <v>3</v>
      </c>
      <c r="E17" s="782">
        <v>31</v>
      </c>
      <c r="F17" s="782">
        <v>8</v>
      </c>
      <c r="G17" s="782"/>
      <c r="H17" s="782"/>
      <c r="I17" s="782">
        <v>52</v>
      </c>
      <c r="J17" s="782">
        <v>55</v>
      </c>
      <c r="K17" s="782">
        <v>19</v>
      </c>
      <c r="L17" s="782">
        <v>12</v>
      </c>
      <c r="M17" s="782">
        <v>0</v>
      </c>
      <c r="N17" s="782">
        <v>46</v>
      </c>
      <c r="O17" s="784">
        <v>232</v>
      </c>
    </row>
    <row r="18" spans="2:17" x14ac:dyDescent="0.2">
      <c r="B18" s="781" t="s">
        <v>414</v>
      </c>
      <c r="C18" s="782"/>
      <c r="D18" s="782"/>
      <c r="E18" s="782"/>
      <c r="F18" s="782"/>
      <c r="G18" s="782"/>
      <c r="H18" s="782"/>
      <c r="I18" s="782">
        <v>0</v>
      </c>
      <c r="J18" s="782">
        <v>0</v>
      </c>
      <c r="K18" s="782">
        <v>0</v>
      </c>
      <c r="L18" s="782">
        <v>0</v>
      </c>
      <c r="M18" s="782">
        <v>0</v>
      </c>
      <c r="N18" s="782">
        <v>0</v>
      </c>
      <c r="O18" s="784">
        <v>0</v>
      </c>
    </row>
    <row r="19" spans="2:17" x14ac:dyDescent="0.2">
      <c r="B19" s="781" t="s">
        <v>415</v>
      </c>
      <c r="C19" s="782">
        <v>3981</v>
      </c>
      <c r="D19" s="782">
        <v>3096</v>
      </c>
      <c r="E19" s="782">
        <v>3637</v>
      </c>
      <c r="F19" s="782">
        <v>3435</v>
      </c>
      <c r="G19" s="782">
        <v>4152</v>
      </c>
      <c r="H19" s="782">
        <v>3483</v>
      </c>
      <c r="I19" s="782">
        <v>3971</v>
      </c>
      <c r="J19" s="782">
        <v>3562</v>
      </c>
      <c r="K19" s="782">
        <v>3249</v>
      </c>
      <c r="L19" s="782">
        <v>3176</v>
      </c>
      <c r="M19" s="782">
        <v>3131</v>
      </c>
      <c r="N19" s="782">
        <v>3734</v>
      </c>
      <c r="O19" s="784">
        <v>42607</v>
      </c>
    </row>
    <row r="20" spans="2:17" x14ac:dyDescent="0.2">
      <c r="B20" s="785" t="s">
        <v>416</v>
      </c>
      <c r="C20" s="786">
        <v>96726</v>
      </c>
      <c r="D20" s="786">
        <v>88937</v>
      </c>
      <c r="E20" s="786">
        <v>91257</v>
      </c>
      <c r="F20" s="786">
        <v>92680</v>
      </c>
      <c r="G20" s="786">
        <v>92312</v>
      </c>
      <c r="H20" s="786">
        <v>89435</v>
      </c>
      <c r="I20" s="786">
        <v>91375</v>
      </c>
      <c r="J20" s="786">
        <v>88618</v>
      </c>
      <c r="K20" s="786">
        <v>89627</v>
      </c>
      <c r="L20" s="786">
        <v>91343</v>
      </c>
      <c r="M20" s="786">
        <v>82207</v>
      </c>
      <c r="N20" s="786">
        <v>89281</v>
      </c>
      <c r="O20" s="780">
        <v>1083798</v>
      </c>
    </row>
    <row r="21" spans="2:17" x14ac:dyDescent="0.2">
      <c r="B21" s="781" t="s">
        <v>417</v>
      </c>
      <c r="C21" s="782">
        <v>12669</v>
      </c>
      <c r="D21" s="782">
        <v>10406</v>
      </c>
      <c r="E21" s="782">
        <v>11785</v>
      </c>
      <c r="F21" s="782">
        <v>10883</v>
      </c>
      <c r="G21" s="782">
        <v>9915</v>
      </c>
      <c r="H21" s="782">
        <v>12061</v>
      </c>
      <c r="I21" s="782">
        <v>12149</v>
      </c>
      <c r="J21" s="782">
        <v>11732</v>
      </c>
      <c r="K21" s="782">
        <v>8062</v>
      </c>
      <c r="L21" s="782">
        <v>11218</v>
      </c>
      <c r="M21" s="782">
        <v>10577</v>
      </c>
      <c r="N21" s="782">
        <v>10768</v>
      </c>
      <c r="O21" s="783">
        <v>132225</v>
      </c>
    </row>
    <row r="22" spans="2:17" x14ac:dyDescent="0.2">
      <c r="B22" s="781" t="s">
        <v>418</v>
      </c>
      <c r="C22" s="782">
        <v>109795</v>
      </c>
      <c r="D22" s="782">
        <v>99244</v>
      </c>
      <c r="E22" s="782">
        <v>115068</v>
      </c>
      <c r="F22" s="782">
        <v>107368</v>
      </c>
      <c r="G22" s="782">
        <v>109985</v>
      </c>
      <c r="H22" s="782">
        <v>105546</v>
      </c>
      <c r="I22" s="782">
        <v>107000</v>
      </c>
      <c r="J22" s="782">
        <v>104558</v>
      </c>
      <c r="K22" s="782">
        <v>94809</v>
      </c>
      <c r="L22" s="782">
        <v>111045</v>
      </c>
      <c r="M22" s="782">
        <v>101186</v>
      </c>
      <c r="N22" s="782">
        <v>103580</v>
      </c>
      <c r="O22" s="784">
        <v>1269184</v>
      </c>
    </row>
    <row r="23" spans="2:17" x14ac:dyDescent="0.2">
      <c r="B23" s="781" t="s">
        <v>419</v>
      </c>
      <c r="C23" s="782"/>
      <c r="D23" s="782"/>
      <c r="E23" s="782"/>
      <c r="F23" s="782"/>
      <c r="G23" s="782"/>
      <c r="H23" s="782"/>
      <c r="I23" s="782">
        <v>0</v>
      </c>
      <c r="J23" s="782">
        <v>0</v>
      </c>
      <c r="K23" s="782">
        <v>0</v>
      </c>
      <c r="L23" s="782">
        <v>0</v>
      </c>
      <c r="M23" s="782">
        <v>0</v>
      </c>
      <c r="N23" s="782">
        <v>0</v>
      </c>
      <c r="O23" s="784">
        <v>0</v>
      </c>
    </row>
    <row r="24" spans="2:17" x14ac:dyDescent="0.2">
      <c r="B24" s="781" t="s">
        <v>420</v>
      </c>
      <c r="C24" s="782">
        <v>31767</v>
      </c>
      <c r="D24" s="782">
        <v>28843</v>
      </c>
      <c r="E24" s="782">
        <v>33602</v>
      </c>
      <c r="F24" s="782">
        <v>30698</v>
      </c>
      <c r="G24" s="782">
        <v>36619</v>
      </c>
      <c r="H24" s="782">
        <v>30122</v>
      </c>
      <c r="I24" s="782">
        <v>31173</v>
      </c>
      <c r="J24" s="782">
        <v>29928</v>
      </c>
      <c r="K24" s="782">
        <v>25528</v>
      </c>
      <c r="L24" s="782">
        <v>30867</v>
      </c>
      <c r="M24" s="782">
        <v>26214</v>
      </c>
      <c r="N24" s="782">
        <v>25664</v>
      </c>
      <c r="O24" s="784">
        <v>361025</v>
      </c>
    </row>
    <row r="25" spans="2:17" x14ac:dyDescent="0.2">
      <c r="B25" s="781" t="s">
        <v>421</v>
      </c>
      <c r="C25" s="782">
        <v>18696</v>
      </c>
      <c r="D25" s="782">
        <v>16132</v>
      </c>
      <c r="E25" s="782">
        <v>14723</v>
      </c>
      <c r="F25" s="782">
        <v>13831</v>
      </c>
      <c r="G25" s="782">
        <v>14259</v>
      </c>
      <c r="H25" s="782">
        <v>13853</v>
      </c>
      <c r="I25" s="782">
        <v>13961</v>
      </c>
      <c r="J25" s="782">
        <v>14884</v>
      </c>
      <c r="K25" s="782">
        <v>11386</v>
      </c>
      <c r="L25" s="782">
        <v>7889</v>
      </c>
      <c r="M25" s="782">
        <v>15853</v>
      </c>
      <c r="N25" s="782">
        <v>17236</v>
      </c>
      <c r="O25" s="784">
        <v>172703</v>
      </c>
    </row>
    <row r="26" spans="2:17" x14ac:dyDescent="0.2">
      <c r="B26" s="785" t="s">
        <v>422</v>
      </c>
      <c r="C26" s="786">
        <v>172927</v>
      </c>
      <c r="D26" s="786">
        <v>154625</v>
      </c>
      <c r="E26" s="786">
        <v>175178</v>
      </c>
      <c r="F26" s="786">
        <v>162780</v>
      </c>
      <c r="G26" s="786">
        <v>170778</v>
      </c>
      <c r="H26" s="786">
        <v>161582</v>
      </c>
      <c r="I26" s="786">
        <v>164283</v>
      </c>
      <c r="J26" s="786">
        <v>161102</v>
      </c>
      <c r="K26" s="786">
        <v>139785</v>
      </c>
      <c r="L26" s="786">
        <v>161019</v>
      </c>
      <c r="M26" s="786">
        <v>153830</v>
      </c>
      <c r="N26" s="786">
        <v>157248</v>
      </c>
      <c r="O26" s="780">
        <v>1935137</v>
      </c>
    </row>
    <row r="27" spans="2:17" x14ac:dyDescent="0.2">
      <c r="B27" s="787" t="s">
        <v>17</v>
      </c>
      <c r="C27" s="788">
        <v>355678</v>
      </c>
      <c r="D27" s="788">
        <v>319326</v>
      </c>
      <c r="E27" s="788">
        <v>327404</v>
      </c>
      <c r="F27" s="788">
        <v>332541</v>
      </c>
      <c r="G27" s="788">
        <v>338357</v>
      </c>
      <c r="H27" s="788">
        <v>327188</v>
      </c>
      <c r="I27" s="788">
        <v>323028</v>
      </c>
      <c r="J27" s="788">
        <v>318583</v>
      </c>
      <c r="K27" s="788">
        <v>329447</v>
      </c>
      <c r="L27" s="788">
        <v>316306</v>
      </c>
      <c r="M27" s="788">
        <v>306232</v>
      </c>
      <c r="N27" s="788">
        <v>321989</v>
      </c>
      <c r="O27" s="780">
        <v>3916079</v>
      </c>
      <c r="P27" s="211"/>
    </row>
    <row r="28" spans="2:17" x14ac:dyDescent="0.2">
      <c r="B28" s="1321" t="s">
        <v>423</v>
      </c>
      <c r="C28" s="1321"/>
      <c r="D28" s="1321"/>
      <c r="E28" s="1321"/>
      <c r="F28" s="1321"/>
      <c r="G28" s="1321"/>
      <c r="H28" s="1321"/>
      <c r="I28" s="1321"/>
      <c r="J28" s="1321"/>
      <c r="K28" s="1321"/>
      <c r="L28" s="1321"/>
      <c r="M28" s="1321"/>
      <c r="N28" s="1321"/>
      <c r="O28" s="1321"/>
      <c r="P28" s="211"/>
    </row>
    <row r="29" spans="2:17" x14ac:dyDescent="0.2">
      <c r="B29" s="778" t="s">
        <v>403</v>
      </c>
      <c r="C29" s="789">
        <v>152191</v>
      </c>
      <c r="D29" s="789">
        <v>166234</v>
      </c>
      <c r="E29" s="789">
        <v>87527</v>
      </c>
      <c r="F29" s="789">
        <v>144554</v>
      </c>
      <c r="G29" s="789">
        <v>143447</v>
      </c>
      <c r="H29" s="789">
        <v>144873</v>
      </c>
      <c r="I29" s="789">
        <v>139741</v>
      </c>
      <c r="J29" s="789">
        <v>127829</v>
      </c>
      <c r="K29" s="789">
        <v>187835</v>
      </c>
      <c r="L29" s="789">
        <v>114950</v>
      </c>
      <c r="M29" s="789">
        <v>140151</v>
      </c>
      <c r="N29" s="789">
        <v>129405</v>
      </c>
      <c r="O29" s="780">
        <v>1678737</v>
      </c>
      <c r="P29" s="790"/>
      <c r="Q29" s="790"/>
    </row>
    <row r="30" spans="2:17" x14ac:dyDescent="0.2">
      <c r="B30" s="781" t="s">
        <v>404</v>
      </c>
      <c r="C30" s="782">
        <v>1105</v>
      </c>
      <c r="D30" s="782">
        <v>1394</v>
      </c>
      <c r="E30" s="782">
        <v>1503</v>
      </c>
      <c r="F30" s="782">
        <v>1439</v>
      </c>
      <c r="G30" s="782">
        <v>1462</v>
      </c>
      <c r="H30" s="782">
        <v>1147</v>
      </c>
      <c r="I30" s="782">
        <v>1324</v>
      </c>
      <c r="J30" s="782">
        <v>1509</v>
      </c>
      <c r="K30" s="782">
        <v>1669</v>
      </c>
      <c r="L30" s="782">
        <v>1523</v>
      </c>
      <c r="M30" s="782">
        <v>1121</v>
      </c>
      <c r="N30" s="782">
        <v>1276</v>
      </c>
      <c r="O30" s="783">
        <v>16472</v>
      </c>
      <c r="P30" s="790"/>
      <c r="Q30" s="790"/>
    </row>
    <row r="31" spans="2:17" x14ac:dyDescent="0.2">
      <c r="B31" s="781" t="s">
        <v>405</v>
      </c>
      <c r="C31" s="782">
        <v>32406</v>
      </c>
      <c r="D31" s="782">
        <v>28987</v>
      </c>
      <c r="E31" s="782">
        <v>29207</v>
      </c>
      <c r="F31" s="782">
        <v>29675</v>
      </c>
      <c r="G31" s="782">
        <v>29758</v>
      </c>
      <c r="H31" s="782">
        <v>29540</v>
      </c>
      <c r="I31" s="782">
        <v>30600</v>
      </c>
      <c r="J31" s="782">
        <v>28019</v>
      </c>
      <c r="K31" s="782">
        <v>27160</v>
      </c>
      <c r="L31" s="782">
        <v>28349</v>
      </c>
      <c r="M31" s="782">
        <v>28846</v>
      </c>
      <c r="N31" s="782">
        <v>28684</v>
      </c>
      <c r="O31" s="784">
        <v>351231</v>
      </c>
      <c r="P31" s="790"/>
      <c r="Q31" s="790"/>
    </row>
    <row r="32" spans="2:17" ht="15" x14ac:dyDescent="0.25">
      <c r="B32" s="781" t="s">
        <v>406</v>
      </c>
      <c r="C32" s="782">
        <v>145</v>
      </c>
      <c r="D32" s="782">
        <v>219</v>
      </c>
      <c r="E32" s="782">
        <v>168</v>
      </c>
      <c r="F32" s="782">
        <v>142</v>
      </c>
      <c r="G32" s="782">
        <v>83</v>
      </c>
      <c r="H32" s="782">
        <v>99</v>
      </c>
      <c r="I32" s="782">
        <v>149</v>
      </c>
      <c r="J32" s="782">
        <v>56</v>
      </c>
      <c r="K32" s="782">
        <v>126</v>
      </c>
      <c r="L32" s="782">
        <v>169</v>
      </c>
      <c r="M32" s="782">
        <v>153</v>
      </c>
      <c r="N32" s="782">
        <v>75</v>
      </c>
      <c r="O32" s="784">
        <v>1584</v>
      </c>
      <c r="P32" s="790"/>
      <c r="Q32" s="791"/>
    </row>
    <row r="33" spans="2:17" ht="15" x14ac:dyDescent="0.25">
      <c r="B33" s="781" t="s">
        <v>407</v>
      </c>
      <c r="C33" s="782">
        <v>42690</v>
      </c>
      <c r="D33" s="782">
        <v>37152</v>
      </c>
      <c r="E33" s="782">
        <v>40783</v>
      </c>
      <c r="F33" s="782">
        <v>37924</v>
      </c>
      <c r="G33" s="782">
        <v>41271</v>
      </c>
      <c r="H33" s="782">
        <v>40398</v>
      </c>
      <c r="I33" s="782">
        <v>39650</v>
      </c>
      <c r="J33" s="782">
        <v>40038</v>
      </c>
      <c r="K33" s="782">
        <v>37333</v>
      </c>
      <c r="L33" s="782">
        <v>43111</v>
      </c>
      <c r="M33" s="782">
        <v>39291</v>
      </c>
      <c r="N33" s="782">
        <v>41272</v>
      </c>
      <c r="O33" s="784">
        <v>480913</v>
      </c>
      <c r="P33" s="791"/>
      <c r="Q33" s="791"/>
    </row>
    <row r="34" spans="2:17" ht="15" x14ac:dyDescent="0.25">
      <c r="B34" s="781" t="s">
        <v>408</v>
      </c>
      <c r="C34" s="782">
        <v>32937</v>
      </c>
      <c r="D34" s="782">
        <v>28921</v>
      </c>
      <c r="E34" s="782">
        <v>31639</v>
      </c>
      <c r="F34" s="782">
        <v>37480</v>
      </c>
      <c r="G34" s="782">
        <v>28965</v>
      </c>
      <c r="H34" s="782">
        <v>31990</v>
      </c>
      <c r="I34" s="782">
        <v>37518</v>
      </c>
      <c r="J34" s="782">
        <v>31476</v>
      </c>
      <c r="K34" s="782">
        <v>32267</v>
      </c>
      <c r="L34" s="782">
        <v>42914</v>
      </c>
      <c r="M34" s="782">
        <v>31037</v>
      </c>
      <c r="N34" s="782">
        <v>28187</v>
      </c>
      <c r="O34" s="784">
        <v>395331</v>
      </c>
      <c r="P34" s="791"/>
      <c r="Q34" s="791"/>
    </row>
    <row r="35" spans="2:17" ht="15" x14ac:dyDescent="0.25">
      <c r="B35" s="781" t="s">
        <v>409</v>
      </c>
      <c r="C35" s="782">
        <v>46510</v>
      </c>
      <c r="D35" s="782">
        <v>44189</v>
      </c>
      <c r="E35" s="782">
        <v>44671</v>
      </c>
      <c r="F35" s="782">
        <v>46624</v>
      </c>
      <c r="G35" s="782">
        <v>49894</v>
      </c>
      <c r="H35" s="782">
        <v>49058</v>
      </c>
      <c r="I35" s="782">
        <v>46026</v>
      </c>
      <c r="J35" s="782">
        <v>47120</v>
      </c>
      <c r="K35" s="782">
        <v>45753</v>
      </c>
      <c r="L35" s="782">
        <v>47633</v>
      </c>
      <c r="M35" s="782">
        <v>44900</v>
      </c>
      <c r="N35" s="782">
        <v>43254</v>
      </c>
      <c r="O35" s="784">
        <v>555632</v>
      </c>
      <c r="P35" s="791"/>
      <c r="Q35" s="791"/>
    </row>
    <row r="36" spans="2:17" ht="15" x14ac:dyDescent="0.25">
      <c r="B36" s="781" t="s">
        <v>410</v>
      </c>
      <c r="C36" s="782">
        <v>31</v>
      </c>
      <c r="D36" s="782">
        <v>21</v>
      </c>
      <c r="E36" s="782"/>
      <c r="F36" s="782">
        <v>16</v>
      </c>
      <c r="G36" s="782">
        <v>31</v>
      </c>
      <c r="H36" s="782">
        <v>23</v>
      </c>
      <c r="I36" s="782">
        <v>0</v>
      </c>
      <c r="J36" s="782">
        <v>0</v>
      </c>
      <c r="K36" s="782">
        <v>0</v>
      </c>
      <c r="L36" s="782">
        <v>0</v>
      </c>
      <c r="M36" s="782">
        <v>51</v>
      </c>
      <c r="N36" s="782">
        <v>62</v>
      </c>
      <c r="O36" s="784">
        <v>235</v>
      </c>
      <c r="P36" s="791"/>
      <c r="Q36" s="791"/>
    </row>
    <row r="37" spans="2:17" ht="15" x14ac:dyDescent="0.25">
      <c r="B37" s="741" t="s">
        <v>434</v>
      </c>
      <c r="C37" s="782">
        <v>16927</v>
      </c>
      <c r="D37" s="782">
        <v>17420</v>
      </c>
      <c r="E37" s="782">
        <v>19218</v>
      </c>
      <c r="F37" s="782">
        <v>20607</v>
      </c>
      <c r="G37" s="782">
        <v>20133</v>
      </c>
      <c r="H37" s="782">
        <v>21160</v>
      </c>
      <c r="I37" s="782">
        <v>15648</v>
      </c>
      <c r="J37" s="782">
        <v>18324</v>
      </c>
      <c r="K37" s="782">
        <v>17243</v>
      </c>
      <c r="L37" s="782">
        <v>14253</v>
      </c>
      <c r="M37" s="782">
        <v>15054</v>
      </c>
      <c r="N37" s="782">
        <v>15154</v>
      </c>
      <c r="O37" s="784">
        <v>211141</v>
      </c>
      <c r="P37" s="791"/>
      <c r="Q37" s="791"/>
    </row>
    <row r="38" spans="2:17" ht="15" x14ac:dyDescent="0.25">
      <c r="B38" s="781" t="s">
        <v>412</v>
      </c>
      <c r="C38" s="792">
        <v>68</v>
      </c>
      <c r="D38" s="782">
        <v>136</v>
      </c>
      <c r="E38" s="782">
        <v>179</v>
      </c>
      <c r="F38" s="782">
        <v>214</v>
      </c>
      <c r="G38" s="782">
        <v>76</v>
      </c>
      <c r="H38" s="782">
        <v>56</v>
      </c>
      <c r="I38" s="782">
        <v>31</v>
      </c>
      <c r="J38" s="782">
        <v>10</v>
      </c>
      <c r="K38" s="782">
        <v>22</v>
      </c>
      <c r="L38" s="782">
        <v>37</v>
      </c>
      <c r="M38" s="782">
        <v>182</v>
      </c>
      <c r="N38" s="782">
        <v>93</v>
      </c>
      <c r="O38" s="784">
        <v>1104</v>
      </c>
      <c r="P38" s="791"/>
      <c r="Q38" s="791"/>
    </row>
    <row r="39" spans="2:17" ht="15" x14ac:dyDescent="0.25">
      <c r="B39" s="781" t="s">
        <v>413</v>
      </c>
      <c r="C39" s="792">
        <v>75</v>
      </c>
      <c r="D39" s="782">
        <v>55</v>
      </c>
      <c r="E39" s="782">
        <v>31</v>
      </c>
      <c r="F39" s="782">
        <v>33</v>
      </c>
      <c r="G39" s="782">
        <v>21</v>
      </c>
      <c r="H39" s="782"/>
      <c r="I39" s="782">
        <v>0</v>
      </c>
      <c r="J39" s="782">
        <v>30</v>
      </c>
      <c r="K39" s="782">
        <v>97</v>
      </c>
      <c r="L39" s="782">
        <v>99</v>
      </c>
      <c r="M39" s="782">
        <v>0</v>
      </c>
      <c r="N39" s="782">
        <v>54</v>
      </c>
      <c r="O39" s="784">
        <v>495</v>
      </c>
      <c r="P39" s="791"/>
      <c r="Q39" s="791"/>
    </row>
    <row r="40" spans="2:17" ht="15" x14ac:dyDescent="0.25">
      <c r="B40" s="781" t="s">
        <v>414</v>
      </c>
      <c r="C40" s="782">
        <v>28</v>
      </c>
      <c r="D40" s="782">
        <v>0</v>
      </c>
      <c r="E40" s="782">
        <v>0</v>
      </c>
      <c r="F40" s="782"/>
      <c r="G40" s="782"/>
      <c r="H40" s="782"/>
      <c r="I40" s="782">
        <v>0</v>
      </c>
      <c r="J40" s="782">
        <v>0</v>
      </c>
      <c r="K40" s="782">
        <v>0</v>
      </c>
      <c r="L40" s="782">
        <v>0</v>
      </c>
      <c r="M40" s="782">
        <v>0</v>
      </c>
      <c r="N40" s="782">
        <v>0</v>
      </c>
      <c r="O40" s="784">
        <v>28</v>
      </c>
      <c r="P40" s="791"/>
      <c r="Q40" s="790"/>
    </row>
    <row r="41" spans="2:17" ht="15" x14ac:dyDescent="0.25">
      <c r="B41" s="781" t="s">
        <v>415</v>
      </c>
      <c r="C41" s="782">
        <v>7531</v>
      </c>
      <c r="D41" s="782">
        <v>6446</v>
      </c>
      <c r="E41" s="782">
        <v>7638</v>
      </c>
      <c r="F41" s="782">
        <v>6919</v>
      </c>
      <c r="G41" s="782">
        <v>7327</v>
      </c>
      <c r="H41" s="782">
        <v>7064</v>
      </c>
      <c r="I41" s="782">
        <v>6962</v>
      </c>
      <c r="J41" s="782">
        <v>7228</v>
      </c>
      <c r="K41" s="782">
        <v>7383</v>
      </c>
      <c r="L41" s="782">
        <v>7246</v>
      </c>
      <c r="M41" s="782">
        <v>5878</v>
      </c>
      <c r="N41" s="782">
        <v>7263</v>
      </c>
      <c r="O41" s="784">
        <v>84885</v>
      </c>
      <c r="P41" s="791"/>
      <c r="Q41" s="790"/>
    </row>
    <row r="42" spans="2:17" ht="15" x14ac:dyDescent="0.25">
      <c r="B42" s="785" t="s">
        <v>416</v>
      </c>
      <c r="C42" s="793">
        <v>180453</v>
      </c>
      <c r="D42" s="793">
        <v>164940</v>
      </c>
      <c r="E42" s="793">
        <v>175037</v>
      </c>
      <c r="F42" s="793">
        <v>181073</v>
      </c>
      <c r="G42" s="793">
        <v>179021</v>
      </c>
      <c r="H42" s="793">
        <v>180535</v>
      </c>
      <c r="I42" s="793">
        <v>177908</v>
      </c>
      <c r="J42" s="793">
        <v>173810</v>
      </c>
      <c r="K42" s="793">
        <v>169053</v>
      </c>
      <c r="L42" s="793">
        <v>185334</v>
      </c>
      <c r="M42" s="793">
        <v>166513</v>
      </c>
      <c r="N42" s="793">
        <v>165374</v>
      </c>
      <c r="O42" s="780">
        <v>2099051</v>
      </c>
      <c r="P42" s="791"/>
      <c r="Q42" s="790"/>
    </row>
    <row r="43" spans="2:17" ht="15" x14ac:dyDescent="0.25">
      <c r="B43" s="781" t="s">
        <v>417</v>
      </c>
      <c r="C43" s="782">
        <v>21594</v>
      </c>
      <c r="D43" s="782">
        <v>20954</v>
      </c>
      <c r="E43" s="782">
        <v>21464</v>
      </c>
      <c r="F43" s="782">
        <v>19241</v>
      </c>
      <c r="G43" s="782">
        <v>20416</v>
      </c>
      <c r="H43" s="782">
        <v>19660</v>
      </c>
      <c r="I43" s="782">
        <v>22644</v>
      </c>
      <c r="J43" s="782">
        <v>22193</v>
      </c>
      <c r="K43" s="782">
        <v>17896</v>
      </c>
      <c r="L43" s="782">
        <v>20484</v>
      </c>
      <c r="M43" s="782">
        <v>20782</v>
      </c>
      <c r="N43" s="782">
        <v>18349</v>
      </c>
      <c r="O43" s="783">
        <v>245677</v>
      </c>
      <c r="P43" s="791"/>
      <c r="Q43" s="790"/>
    </row>
    <row r="44" spans="2:17" x14ac:dyDescent="0.2">
      <c r="B44" s="781" t="s">
        <v>418</v>
      </c>
      <c r="C44" s="782">
        <v>200436</v>
      </c>
      <c r="D44" s="782">
        <v>186852</v>
      </c>
      <c r="E44" s="782">
        <v>224557</v>
      </c>
      <c r="F44" s="782">
        <v>201012</v>
      </c>
      <c r="G44" s="782">
        <v>205208</v>
      </c>
      <c r="H44" s="782">
        <v>200861</v>
      </c>
      <c r="I44" s="782">
        <v>208950</v>
      </c>
      <c r="J44" s="782">
        <v>214310</v>
      </c>
      <c r="K44" s="782">
        <v>186604</v>
      </c>
      <c r="L44" s="782">
        <v>234324</v>
      </c>
      <c r="M44" s="782">
        <v>200764</v>
      </c>
      <c r="N44" s="782">
        <v>184145</v>
      </c>
      <c r="O44" s="784">
        <v>2448023</v>
      </c>
      <c r="P44" s="790"/>
      <c r="Q44" s="790"/>
    </row>
    <row r="45" spans="2:17" x14ac:dyDescent="0.2">
      <c r="B45" s="781" t="s">
        <v>419</v>
      </c>
      <c r="C45" s="782">
        <v>7759</v>
      </c>
      <c r="D45" s="782">
        <v>1668</v>
      </c>
      <c r="E45" s="782">
        <v>53</v>
      </c>
      <c r="F45" s="782">
        <v>95</v>
      </c>
      <c r="G45" s="782">
        <v>136</v>
      </c>
      <c r="H45" s="782">
        <v>10</v>
      </c>
      <c r="I45" s="782">
        <v>0</v>
      </c>
      <c r="J45" s="782">
        <v>0</v>
      </c>
      <c r="K45" s="782">
        <v>0</v>
      </c>
      <c r="L45" s="782">
        <v>0</v>
      </c>
      <c r="M45" s="782">
        <v>0</v>
      </c>
      <c r="N45" s="210">
        <v>0</v>
      </c>
      <c r="O45" s="784">
        <v>9721</v>
      </c>
    </row>
    <row r="46" spans="2:17" x14ac:dyDescent="0.2">
      <c r="B46" s="781" t="s">
        <v>420</v>
      </c>
      <c r="C46" s="782">
        <v>59481</v>
      </c>
      <c r="D46" s="782">
        <v>53546</v>
      </c>
      <c r="E46" s="782">
        <v>55067</v>
      </c>
      <c r="F46" s="782">
        <v>59075</v>
      </c>
      <c r="G46" s="782">
        <v>72194</v>
      </c>
      <c r="H46" s="782">
        <v>58123</v>
      </c>
      <c r="I46" s="782">
        <v>59768</v>
      </c>
      <c r="J46" s="782">
        <v>61941</v>
      </c>
      <c r="K46" s="782">
        <v>55441</v>
      </c>
      <c r="L46" s="782">
        <v>63033</v>
      </c>
      <c r="M46" s="782">
        <v>53374</v>
      </c>
      <c r="N46" s="782">
        <v>49450</v>
      </c>
      <c r="O46" s="784">
        <v>700493</v>
      </c>
    </row>
    <row r="47" spans="2:17" x14ac:dyDescent="0.2">
      <c r="B47" s="781" t="s">
        <v>421</v>
      </c>
      <c r="C47" s="782">
        <v>23876</v>
      </c>
      <c r="D47" s="782">
        <v>25222</v>
      </c>
      <c r="E47" s="782">
        <v>28210</v>
      </c>
      <c r="F47" s="782">
        <v>27936</v>
      </c>
      <c r="G47" s="782">
        <v>27633</v>
      </c>
      <c r="H47" s="782">
        <v>26307</v>
      </c>
      <c r="I47" s="782">
        <v>26467</v>
      </c>
      <c r="J47" s="782">
        <v>27987</v>
      </c>
      <c r="K47" s="782">
        <v>22355</v>
      </c>
      <c r="L47" s="782">
        <v>9007</v>
      </c>
      <c r="M47" s="782">
        <v>38297</v>
      </c>
      <c r="N47" s="782">
        <v>25976</v>
      </c>
      <c r="O47" s="784">
        <v>309273</v>
      </c>
    </row>
    <row r="48" spans="2:17" x14ac:dyDescent="0.2">
      <c r="B48" s="785" t="s">
        <v>422</v>
      </c>
      <c r="C48" s="786">
        <v>313146</v>
      </c>
      <c r="D48" s="786">
        <v>288242</v>
      </c>
      <c r="E48" s="786">
        <v>329351</v>
      </c>
      <c r="F48" s="786">
        <v>307359</v>
      </c>
      <c r="G48" s="786">
        <v>325587</v>
      </c>
      <c r="H48" s="786">
        <v>304961</v>
      </c>
      <c r="I48" s="786">
        <v>317829</v>
      </c>
      <c r="J48" s="786">
        <v>326431</v>
      </c>
      <c r="K48" s="786">
        <v>282296</v>
      </c>
      <c r="L48" s="786">
        <v>326848</v>
      </c>
      <c r="M48" s="786">
        <v>313217</v>
      </c>
      <c r="N48" s="786">
        <v>277920</v>
      </c>
      <c r="O48" s="780">
        <v>3713187</v>
      </c>
      <c r="P48" s="211"/>
    </row>
    <row r="49" spans="2:15" x14ac:dyDescent="0.2">
      <c r="B49" s="794" t="s">
        <v>17</v>
      </c>
      <c r="C49" s="788">
        <v>645790</v>
      </c>
      <c r="D49" s="788">
        <v>619416</v>
      </c>
      <c r="E49" s="788">
        <v>591915</v>
      </c>
      <c r="F49" s="788">
        <v>632986</v>
      </c>
      <c r="G49" s="788">
        <v>648055</v>
      </c>
      <c r="H49" s="788">
        <v>630369</v>
      </c>
      <c r="I49" s="788">
        <v>635478</v>
      </c>
      <c r="J49" s="788">
        <v>628070</v>
      </c>
      <c r="K49" s="788">
        <v>639184</v>
      </c>
      <c r="L49" s="788">
        <v>627132</v>
      </c>
      <c r="M49" s="788">
        <v>619881</v>
      </c>
      <c r="N49" s="788">
        <v>572699</v>
      </c>
      <c r="O49" s="780">
        <v>7490975</v>
      </c>
    </row>
    <row r="50" spans="2:15" x14ac:dyDescent="0.2">
      <c r="B50" s="1321" t="s">
        <v>424</v>
      </c>
      <c r="C50" s="1321"/>
      <c r="D50" s="1321"/>
      <c r="E50" s="1321"/>
      <c r="F50" s="1321"/>
      <c r="G50" s="1321"/>
      <c r="H50" s="1321"/>
      <c r="I50" s="1321"/>
      <c r="J50" s="1321"/>
      <c r="K50" s="1321"/>
      <c r="L50" s="1321"/>
      <c r="M50" s="1321"/>
      <c r="N50" s="1321"/>
      <c r="O50" s="1321"/>
    </row>
    <row r="51" spans="2:15" x14ac:dyDescent="0.2">
      <c r="B51" s="795" t="s">
        <v>403</v>
      </c>
      <c r="C51" s="789">
        <v>159599</v>
      </c>
      <c r="D51" s="789">
        <v>133343</v>
      </c>
      <c r="E51" s="789">
        <v>142500</v>
      </c>
      <c r="F51" s="789">
        <v>146480</v>
      </c>
      <c r="G51" s="789">
        <v>151205</v>
      </c>
      <c r="H51" s="789">
        <v>140878</v>
      </c>
      <c r="I51" s="789">
        <v>168248</v>
      </c>
      <c r="J51" s="789">
        <v>150507</v>
      </c>
      <c r="K51" s="789">
        <v>170983</v>
      </c>
      <c r="L51" s="789">
        <v>169641</v>
      </c>
      <c r="M51" s="789">
        <v>115196</v>
      </c>
      <c r="N51" s="789">
        <v>153866</v>
      </c>
      <c r="O51" s="780">
        <v>1802446</v>
      </c>
    </row>
    <row r="52" spans="2:15" x14ac:dyDescent="0.2">
      <c r="B52" s="781" t="s">
        <v>404</v>
      </c>
      <c r="C52" s="782">
        <v>1465</v>
      </c>
      <c r="D52" s="782">
        <v>1522</v>
      </c>
      <c r="E52" s="782">
        <v>1238</v>
      </c>
      <c r="F52" s="782">
        <v>1239</v>
      </c>
      <c r="G52" s="782">
        <v>1421</v>
      </c>
      <c r="H52" s="782">
        <v>1657</v>
      </c>
      <c r="I52" s="782">
        <v>1532</v>
      </c>
      <c r="J52" s="782">
        <v>1592</v>
      </c>
      <c r="K52" s="782">
        <v>1296</v>
      </c>
      <c r="L52" s="782">
        <v>1528</v>
      </c>
      <c r="M52" s="782">
        <v>1685</v>
      </c>
      <c r="N52" s="782">
        <v>1857</v>
      </c>
      <c r="O52" s="783">
        <v>18032</v>
      </c>
    </row>
    <row r="53" spans="2:15" x14ac:dyDescent="0.2">
      <c r="B53" s="781" t="s">
        <v>405</v>
      </c>
      <c r="C53" s="782">
        <v>35429</v>
      </c>
      <c r="D53" s="782">
        <v>30849</v>
      </c>
      <c r="E53" s="782">
        <v>31255</v>
      </c>
      <c r="F53" s="782">
        <v>32422</v>
      </c>
      <c r="G53" s="782">
        <v>33967</v>
      </c>
      <c r="H53" s="782">
        <v>32641</v>
      </c>
      <c r="I53" s="782">
        <v>33594</v>
      </c>
      <c r="J53" s="782">
        <v>34758</v>
      </c>
      <c r="K53" s="782">
        <v>32374</v>
      </c>
      <c r="L53" s="782">
        <v>33151</v>
      </c>
      <c r="M53" s="782">
        <v>31131</v>
      </c>
      <c r="N53" s="782">
        <v>29955</v>
      </c>
      <c r="O53" s="784">
        <v>391526</v>
      </c>
    </row>
    <row r="54" spans="2:15" x14ac:dyDescent="0.2">
      <c r="B54" s="781" t="s">
        <v>406</v>
      </c>
      <c r="C54" s="782">
        <v>155</v>
      </c>
      <c r="D54" s="782">
        <v>208</v>
      </c>
      <c r="E54" s="782">
        <v>166</v>
      </c>
      <c r="F54" s="782">
        <v>155</v>
      </c>
      <c r="G54" s="782">
        <v>161</v>
      </c>
      <c r="H54" s="782">
        <v>202</v>
      </c>
      <c r="I54" s="782">
        <v>144</v>
      </c>
      <c r="J54" s="782">
        <v>125</v>
      </c>
      <c r="K54" s="782">
        <v>99</v>
      </c>
      <c r="L54" s="782">
        <v>83</v>
      </c>
      <c r="M54" s="782">
        <v>63</v>
      </c>
      <c r="N54" s="782">
        <v>193</v>
      </c>
      <c r="O54" s="784">
        <v>1754</v>
      </c>
    </row>
    <row r="55" spans="2:15" x14ac:dyDescent="0.2">
      <c r="B55" s="781" t="s">
        <v>407</v>
      </c>
      <c r="C55" s="782">
        <v>48664</v>
      </c>
      <c r="D55" s="782">
        <v>46003</v>
      </c>
      <c r="E55" s="782">
        <v>44530</v>
      </c>
      <c r="F55" s="782">
        <v>40613</v>
      </c>
      <c r="G55" s="782">
        <v>43515</v>
      </c>
      <c r="H55" s="782">
        <v>43197</v>
      </c>
      <c r="I55" s="782">
        <v>47323</v>
      </c>
      <c r="J55" s="782">
        <v>46296</v>
      </c>
      <c r="K55" s="782">
        <v>41959</v>
      </c>
      <c r="L55" s="782">
        <v>42439</v>
      </c>
      <c r="M55" s="782">
        <v>41442</v>
      </c>
      <c r="N55" s="782">
        <v>44992</v>
      </c>
      <c r="O55" s="784">
        <v>530973</v>
      </c>
    </row>
    <row r="56" spans="2:15" x14ac:dyDescent="0.2">
      <c r="B56" s="781" t="s">
        <v>408</v>
      </c>
      <c r="C56" s="782">
        <v>33856</v>
      </c>
      <c r="D56" s="782">
        <v>28067</v>
      </c>
      <c r="E56" s="782">
        <v>30604</v>
      </c>
      <c r="F56" s="782">
        <v>37972</v>
      </c>
      <c r="G56" s="782">
        <v>29369</v>
      </c>
      <c r="H56" s="782">
        <v>31835</v>
      </c>
      <c r="I56" s="782">
        <v>40547</v>
      </c>
      <c r="J56" s="782">
        <v>33014</v>
      </c>
      <c r="K56" s="782">
        <v>40387</v>
      </c>
      <c r="L56" s="782">
        <v>40849</v>
      </c>
      <c r="M56" s="782">
        <v>33480</v>
      </c>
      <c r="N56" s="782">
        <v>31797</v>
      </c>
      <c r="O56" s="784">
        <v>411777</v>
      </c>
    </row>
    <row r="57" spans="2:15" x14ac:dyDescent="0.2">
      <c r="B57" s="781" t="s">
        <v>409</v>
      </c>
      <c r="C57" s="782">
        <v>53993</v>
      </c>
      <c r="D57" s="782">
        <v>45237</v>
      </c>
      <c r="E57" s="782">
        <v>56674</v>
      </c>
      <c r="F57" s="782">
        <v>48662</v>
      </c>
      <c r="G57" s="782">
        <v>51310</v>
      </c>
      <c r="H57" s="782">
        <v>49189</v>
      </c>
      <c r="I57" s="782">
        <v>51314</v>
      </c>
      <c r="J57" s="782">
        <v>54578</v>
      </c>
      <c r="K57" s="782">
        <v>50606</v>
      </c>
      <c r="L57" s="782">
        <v>49808</v>
      </c>
      <c r="M57" s="782">
        <v>47770</v>
      </c>
      <c r="N57" s="782">
        <v>49398</v>
      </c>
      <c r="O57" s="784">
        <v>608539</v>
      </c>
    </row>
    <row r="58" spans="2:15" x14ac:dyDescent="0.2">
      <c r="B58" s="781" t="s">
        <v>410</v>
      </c>
      <c r="C58" s="782">
        <v>15</v>
      </c>
      <c r="D58" s="782">
        <v>7</v>
      </c>
      <c r="E58" s="782">
        <v>31</v>
      </c>
      <c r="F58" s="782">
        <v>30</v>
      </c>
      <c r="G58" s="782">
        <v>16</v>
      </c>
      <c r="H58" s="782">
        <v>7</v>
      </c>
      <c r="I58" s="782">
        <v>31</v>
      </c>
      <c r="J58" s="782">
        <v>31</v>
      </c>
      <c r="K58" s="782">
        <v>16</v>
      </c>
      <c r="L58" s="782">
        <v>0</v>
      </c>
      <c r="M58" s="782">
        <v>0</v>
      </c>
      <c r="N58" s="782">
        <v>0</v>
      </c>
      <c r="O58" s="784">
        <v>184</v>
      </c>
    </row>
    <row r="59" spans="2:15" x14ac:dyDescent="0.2">
      <c r="B59" s="741" t="s">
        <v>433</v>
      </c>
      <c r="C59" s="782">
        <v>17817</v>
      </c>
      <c r="D59" s="782">
        <v>13433</v>
      </c>
      <c r="E59" s="782">
        <v>13949</v>
      </c>
      <c r="F59" s="782">
        <v>18129</v>
      </c>
      <c r="G59" s="782">
        <v>15694</v>
      </c>
      <c r="H59" s="782">
        <v>13234</v>
      </c>
      <c r="I59" s="782">
        <v>15320</v>
      </c>
      <c r="J59" s="782">
        <v>14338</v>
      </c>
      <c r="K59" s="782">
        <v>12821</v>
      </c>
      <c r="L59" s="782">
        <v>13305</v>
      </c>
      <c r="M59" s="782">
        <v>18296</v>
      </c>
      <c r="N59" s="782">
        <v>14001</v>
      </c>
      <c r="O59" s="784">
        <v>180337</v>
      </c>
    </row>
    <row r="60" spans="2:15" x14ac:dyDescent="0.2">
      <c r="B60" s="781" t="s">
        <v>412</v>
      </c>
      <c r="C60" s="782">
        <v>121</v>
      </c>
      <c r="D60" s="782">
        <v>143</v>
      </c>
      <c r="E60" s="782">
        <v>87</v>
      </c>
      <c r="F60" s="782">
        <v>60</v>
      </c>
      <c r="G60" s="782">
        <v>208</v>
      </c>
      <c r="H60" s="782">
        <v>176</v>
      </c>
      <c r="I60" s="782">
        <v>105</v>
      </c>
      <c r="J60" s="782">
        <v>58</v>
      </c>
      <c r="K60" s="782">
        <v>62</v>
      </c>
      <c r="L60" s="782">
        <v>31</v>
      </c>
      <c r="M60" s="782">
        <v>86</v>
      </c>
      <c r="N60" s="782">
        <v>33</v>
      </c>
      <c r="O60" s="784">
        <v>1170</v>
      </c>
    </row>
    <row r="61" spans="2:15" x14ac:dyDescent="0.2">
      <c r="B61" s="781" t="s">
        <v>413</v>
      </c>
      <c r="C61" s="782">
        <v>38</v>
      </c>
      <c r="D61" s="782">
        <v>56</v>
      </c>
      <c r="E61" s="782">
        <v>83</v>
      </c>
      <c r="F61" s="782">
        <v>73</v>
      </c>
      <c r="G61" s="782">
        <v>63</v>
      </c>
      <c r="H61" s="782">
        <v>60</v>
      </c>
      <c r="I61" s="782">
        <v>35</v>
      </c>
      <c r="J61" s="782">
        <v>13</v>
      </c>
      <c r="K61" s="782">
        <v>0</v>
      </c>
      <c r="L61" s="782">
        <v>25</v>
      </c>
      <c r="M61" s="782">
        <v>0</v>
      </c>
      <c r="N61" s="782">
        <v>60</v>
      </c>
      <c r="O61" s="784">
        <v>506</v>
      </c>
    </row>
    <row r="62" spans="2:15" x14ac:dyDescent="0.2">
      <c r="B62" s="781" t="s">
        <v>414</v>
      </c>
      <c r="C62" s="782">
        <v>3</v>
      </c>
      <c r="D62" s="782">
        <v>28</v>
      </c>
      <c r="E62" s="782">
        <v>31</v>
      </c>
      <c r="F62" s="782">
        <v>30</v>
      </c>
      <c r="G62" s="782">
        <v>31</v>
      </c>
      <c r="H62" s="782">
        <v>3</v>
      </c>
      <c r="I62" s="782">
        <v>0</v>
      </c>
      <c r="J62" s="782">
        <v>0</v>
      </c>
      <c r="K62" s="782">
        <v>0</v>
      </c>
      <c r="L62" s="782">
        <v>0</v>
      </c>
      <c r="M62" s="782">
        <v>0</v>
      </c>
      <c r="N62" s="782">
        <v>0</v>
      </c>
      <c r="O62" s="784">
        <v>126</v>
      </c>
    </row>
    <row r="63" spans="2:15" x14ac:dyDescent="0.2">
      <c r="B63" s="781" t="s">
        <v>415</v>
      </c>
      <c r="C63" s="782">
        <v>8633</v>
      </c>
      <c r="D63" s="782">
        <v>7550</v>
      </c>
      <c r="E63" s="782">
        <v>7957</v>
      </c>
      <c r="F63" s="782">
        <v>8541</v>
      </c>
      <c r="G63" s="782">
        <v>8404</v>
      </c>
      <c r="H63" s="782">
        <v>7097</v>
      </c>
      <c r="I63" s="782">
        <v>7797</v>
      </c>
      <c r="J63" s="782">
        <v>7779</v>
      </c>
      <c r="K63" s="782">
        <v>8419</v>
      </c>
      <c r="L63" s="782">
        <v>8241</v>
      </c>
      <c r="M63" s="782">
        <v>7466</v>
      </c>
      <c r="N63" s="782">
        <v>8848</v>
      </c>
      <c r="O63" s="784">
        <v>96732</v>
      </c>
    </row>
    <row r="64" spans="2:15" x14ac:dyDescent="0.2">
      <c r="B64" s="785" t="s">
        <v>416</v>
      </c>
      <c r="C64" s="786">
        <v>200189</v>
      </c>
      <c r="D64" s="786">
        <v>173103</v>
      </c>
      <c r="E64" s="786">
        <v>186605</v>
      </c>
      <c r="F64" s="786">
        <v>187926</v>
      </c>
      <c r="G64" s="786">
        <v>184159</v>
      </c>
      <c r="H64" s="786">
        <v>179298</v>
      </c>
      <c r="I64" s="786">
        <v>197742</v>
      </c>
      <c r="J64" s="786">
        <v>192582</v>
      </c>
      <c r="K64" s="786">
        <v>188039</v>
      </c>
      <c r="L64" s="786">
        <v>189460</v>
      </c>
      <c r="M64" s="786">
        <v>181419</v>
      </c>
      <c r="N64" s="786">
        <v>181134</v>
      </c>
      <c r="O64" s="780">
        <v>2241656</v>
      </c>
    </row>
    <row r="65" spans="2:15" x14ac:dyDescent="0.2">
      <c r="B65" s="781" t="s">
        <v>417</v>
      </c>
      <c r="C65" s="782">
        <v>23377</v>
      </c>
      <c r="D65" s="782">
        <v>19528</v>
      </c>
      <c r="E65" s="782">
        <v>20422</v>
      </c>
      <c r="F65" s="782">
        <v>19728</v>
      </c>
      <c r="G65" s="782">
        <v>24661</v>
      </c>
      <c r="H65" s="782">
        <v>21942</v>
      </c>
      <c r="I65" s="782">
        <v>21237</v>
      </c>
      <c r="J65" s="782">
        <v>23093</v>
      </c>
      <c r="K65" s="782">
        <v>21653</v>
      </c>
      <c r="L65" s="782">
        <v>19111</v>
      </c>
      <c r="M65" s="782">
        <v>20646</v>
      </c>
      <c r="N65" s="782">
        <v>20834</v>
      </c>
      <c r="O65" s="783">
        <v>256232</v>
      </c>
    </row>
    <row r="66" spans="2:15" x14ac:dyDescent="0.2">
      <c r="B66" s="781" t="s">
        <v>418</v>
      </c>
      <c r="C66" s="782">
        <v>224827</v>
      </c>
      <c r="D66" s="782">
        <v>190614</v>
      </c>
      <c r="E66" s="782">
        <v>213359</v>
      </c>
      <c r="F66" s="782">
        <v>221901</v>
      </c>
      <c r="G66" s="782">
        <v>227797</v>
      </c>
      <c r="H66" s="782">
        <v>223748</v>
      </c>
      <c r="I66" s="782">
        <v>235174</v>
      </c>
      <c r="J66" s="782">
        <v>227830</v>
      </c>
      <c r="K66" s="782">
        <v>215374</v>
      </c>
      <c r="L66" s="782">
        <v>261324</v>
      </c>
      <c r="M66" s="782">
        <v>229522</v>
      </c>
      <c r="N66" s="782">
        <v>213858</v>
      </c>
      <c r="O66" s="784">
        <v>2685328</v>
      </c>
    </row>
    <row r="67" spans="2:15" x14ac:dyDescent="0.2">
      <c r="B67" s="781" t="s">
        <v>419</v>
      </c>
      <c r="C67" s="782">
        <v>2335</v>
      </c>
      <c r="D67" s="782">
        <v>2121</v>
      </c>
      <c r="E67" s="782">
        <v>1439</v>
      </c>
      <c r="F67" s="782">
        <v>944</v>
      </c>
      <c r="G67" s="782">
        <v>0</v>
      </c>
      <c r="H67" s="782"/>
      <c r="I67" s="782">
        <v>0</v>
      </c>
      <c r="J67" s="782">
        <v>0</v>
      </c>
      <c r="K67" s="782">
        <v>0</v>
      </c>
      <c r="L67" s="782">
        <v>0</v>
      </c>
      <c r="M67" s="782">
        <v>0</v>
      </c>
      <c r="N67" s="782">
        <v>0</v>
      </c>
      <c r="O67" s="784">
        <v>6839</v>
      </c>
    </row>
    <row r="68" spans="2:15" x14ac:dyDescent="0.2">
      <c r="B68" s="781" t="s">
        <v>420</v>
      </c>
      <c r="C68" s="782">
        <v>67131</v>
      </c>
      <c r="D68" s="782">
        <v>57570</v>
      </c>
      <c r="E68" s="782">
        <v>59748</v>
      </c>
      <c r="F68" s="782">
        <v>54973</v>
      </c>
      <c r="G68" s="782">
        <v>71832</v>
      </c>
      <c r="H68" s="782">
        <v>60277</v>
      </c>
      <c r="I68" s="782">
        <v>69784</v>
      </c>
      <c r="J68" s="782">
        <v>64582</v>
      </c>
      <c r="K68" s="782">
        <v>60567</v>
      </c>
      <c r="L68" s="782">
        <v>67235</v>
      </c>
      <c r="M68" s="782">
        <v>62133</v>
      </c>
      <c r="N68" s="782">
        <v>56797</v>
      </c>
      <c r="O68" s="784">
        <v>752629</v>
      </c>
    </row>
    <row r="69" spans="2:15" x14ac:dyDescent="0.2">
      <c r="B69" s="781" t="s">
        <v>421</v>
      </c>
      <c r="C69" s="782">
        <v>39848</v>
      </c>
      <c r="D69" s="782">
        <v>22382</v>
      </c>
      <c r="E69" s="782">
        <v>23404</v>
      </c>
      <c r="F69" s="782">
        <v>27582</v>
      </c>
      <c r="G69" s="782">
        <v>31227</v>
      </c>
      <c r="H69" s="782">
        <v>29282</v>
      </c>
      <c r="I69" s="782">
        <v>31538</v>
      </c>
      <c r="J69" s="782">
        <v>30238</v>
      </c>
      <c r="K69" s="782">
        <v>28033</v>
      </c>
      <c r="L69" s="782">
        <v>5448</v>
      </c>
      <c r="M69" s="782">
        <v>47281</v>
      </c>
      <c r="N69" s="782">
        <v>26637</v>
      </c>
      <c r="O69" s="784">
        <v>342900</v>
      </c>
    </row>
    <row r="70" spans="2:15" x14ac:dyDescent="0.2">
      <c r="B70" s="785" t="s">
        <v>422</v>
      </c>
      <c r="C70" s="786">
        <v>357518</v>
      </c>
      <c r="D70" s="786">
        <v>292215</v>
      </c>
      <c r="E70" s="786">
        <v>318372</v>
      </c>
      <c r="F70" s="786">
        <v>325128</v>
      </c>
      <c r="G70" s="786">
        <v>355517</v>
      </c>
      <c r="H70" s="786">
        <v>335249</v>
      </c>
      <c r="I70" s="786">
        <v>357733</v>
      </c>
      <c r="J70" s="786">
        <v>345743</v>
      </c>
      <c r="K70" s="786">
        <v>325627</v>
      </c>
      <c r="L70" s="786">
        <v>353118</v>
      </c>
      <c r="M70" s="786">
        <v>359582</v>
      </c>
      <c r="N70" s="786">
        <v>318126</v>
      </c>
      <c r="O70" s="780">
        <v>4043928</v>
      </c>
    </row>
    <row r="71" spans="2:15" x14ac:dyDescent="0.2">
      <c r="B71" s="794" t="s">
        <v>17</v>
      </c>
      <c r="C71" s="788">
        <v>717306</v>
      </c>
      <c r="D71" s="788">
        <v>598661</v>
      </c>
      <c r="E71" s="788">
        <v>647477</v>
      </c>
      <c r="F71" s="788">
        <v>659534</v>
      </c>
      <c r="G71" s="788">
        <v>690881</v>
      </c>
      <c r="H71" s="788">
        <v>655425</v>
      </c>
      <c r="I71" s="788">
        <v>723723</v>
      </c>
      <c r="J71" s="788">
        <v>688832</v>
      </c>
      <c r="K71" s="788">
        <v>684649</v>
      </c>
      <c r="L71" s="788">
        <v>712219</v>
      </c>
      <c r="M71" s="788">
        <v>656197</v>
      </c>
      <c r="N71" s="788">
        <v>653126</v>
      </c>
      <c r="O71" s="780">
        <v>8088030</v>
      </c>
    </row>
    <row r="72" spans="2:15" x14ac:dyDescent="0.2">
      <c r="B72" s="1321" t="s">
        <v>426</v>
      </c>
      <c r="C72" s="1321"/>
      <c r="D72" s="1321"/>
      <c r="E72" s="1321"/>
      <c r="F72" s="1321"/>
      <c r="G72" s="1321"/>
      <c r="H72" s="1321"/>
      <c r="I72" s="1321"/>
      <c r="J72" s="1321"/>
      <c r="K72" s="1321"/>
      <c r="L72" s="1321"/>
      <c r="M72" s="1321"/>
      <c r="N72" s="1321"/>
      <c r="O72" s="1321"/>
    </row>
    <row r="73" spans="2:15" x14ac:dyDescent="0.2">
      <c r="B73" s="759" t="s">
        <v>403</v>
      </c>
      <c r="C73" s="760">
        <v>442</v>
      </c>
      <c r="D73" s="761">
        <v>712</v>
      </c>
      <c r="E73" s="761">
        <v>638</v>
      </c>
      <c r="F73" s="761">
        <v>423</v>
      </c>
      <c r="G73" s="761">
        <v>545</v>
      </c>
      <c r="H73" s="761">
        <v>460</v>
      </c>
      <c r="I73" s="761">
        <v>592</v>
      </c>
      <c r="J73" s="761">
        <v>397</v>
      </c>
      <c r="K73" s="761">
        <v>425</v>
      </c>
      <c r="L73" s="761">
        <v>270</v>
      </c>
      <c r="M73" s="761">
        <v>348</v>
      </c>
      <c r="N73" s="761">
        <v>477</v>
      </c>
      <c r="O73" s="762">
        <v>5729</v>
      </c>
    </row>
    <row r="74" spans="2:15" x14ac:dyDescent="0.2">
      <c r="B74" s="763" t="s">
        <v>17</v>
      </c>
      <c r="C74" s="764">
        <v>442</v>
      </c>
      <c r="D74" s="764">
        <v>712</v>
      </c>
      <c r="E74" s="764">
        <v>638</v>
      </c>
      <c r="F74" s="764">
        <v>423</v>
      </c>
      <c r="G74" s="764">
        <v>545</v>
      </c>
      <c r="H74" s="764">
        <v>460</v>
      </c>
      <c r="I74" s="764">
        <v>592</v>
      </c>
      <c r="J74" s="764">
        <v>397</v>
      </c>
      <c r="K74" s="764">
        <v>425</v>
      </c>
      <c r="L74" s="764">
        <v>270</v>
      </c>
      <c r="M74" s="765">
        <v>348</v>
      </c>
      <c r="N74" s="765">
        <v>477</v>
      </c>
      <c r="O74" s="762">
        <v>5729</v>
      </c>
    </row>
    <row r="75" spans="2:15" x14ac:dyDescent="0.2">
      <c r="B75" s="1321" t="s">
        <v>427</v>
      </c>
      <c r="C75" s="1321"/>
      <c r="D75" s="1321"/>
      <c r="E75" s="1321"/>
      <c r="F75" s="1321"/>
      <c r="G75" s="1321"/>
      <c r="H75" s="1321"/>
      <c r="I75" s="1321"/>
      <c r="J75" s="1321"/>
      <c r="K75" s="1321"/>
      <c r="L75" s="1321"/>
      <c r="M75" s="1321"/>
      <c r="N75" s="1321"/>
      <c r="O75" s="1321"/>
    </row>
    <row r="76" spans="2:15" x14ac:dyDescent="0.2">
      <c r="B76" s="785" t="s">
        <v>403</v>
      </c>
      <c r="C76" s="796">
        <v>26157</v>
      </c>
      <c r="D76" s="796">
        <v>23450</v>
      </c>
      <c r="E76" s="796">
        <v>19918</v>
      </c>
      <c r="F76" s="796">
        <v>23094</v>
      </c>
      <c r="G76" s="796">
        <v>25868</v>
      </c>
      <c r="H76" s="796">
        <v>26300</v>
      </c>
      <c r="I76" s="744">
        <v>25980</v>
      </c>
      <c r="J76" s="796">
        <v>25548</v>
      </c>
      <c r="K76" s="796">
        <v>41502</v>
      </c>
      <c r="L76" s="796">
        <v>25930</v>
      </c>
      <c r="M76" s="796">
        <v>26666</v>
      </c>
      <c r="N76" s="796">
        <v>23120</v>
      </c>
      <c r="O76" s="780">
        <v>313533</v>
      </c>
    </row>
    <row r="77" spans="2:15" x14ac:dyDescent="0.2">
      <c r="B77" s="781" t="s">
        <v>404</v>
      </c>
      <c r="C77" s="797">
        <v>473</v>
      </c>
      <c r="D77" s="797">
        <v>467</v>
      </c>
      <c r="E77" s="782">
        <v>495</v>
      </c>
      <c r="F77" s="797">
        <v>557</v>
      </c>
      <c r="G77" s="782">
        <v>551</v>
      </c>
      <c r="H77" s="797">
        <v>612</v>
      </c>
      <c r="I77" s="743">
        <v>786</v>
      </c>
      <c r="J77" s="797">
        <v>678</v>
      </c>
      <c r="K77" s="797">
        <v>588</v>
      </c>
      <c r="L77" s="797">
        <v>736</v>
      </c>
      <c r="M77" s="797">
        <v>697</v>
      </c>
      <c r="N77" s="797">
        <v>603</v>
      </c>
      <c r="O77" s="783">
        <v>7243</v>
      </c>
    </row>
    <row r="78" spans="2:15" x14ac:dyDescent="0.2">
      <c r="B78" s="781" t="s">
        <v>405</v>
      </c>
      <c r="C78" s="782">
        <v>11338</v>
      </c>
      <c r="D78" s="782">
        <v>10379</v>
      </c>
      <c r="E78" s="782">
        <v>8326</v>
      </c>
      <c r="F78" s="782">
        <v>9348</v>
      </c>
      <c r="G78" s="782">
        <v>10926</v>
      </c>
      <c r="H78" s="782">
        <v>9301</v>
      </c>
      <c r="I78" s="210">
        <v>12096</v>
      </c>
      <c r="J78" s="782">
        <v>13625</v>
      </c>
      <c r="K78" s="782">
        <v>12109</v>
      </c>
      <c r="L78" s="782">
        <v>12397</v>
      </c>
      <c r="M78" s="782">
        <v>13180</v>
      </c>
      <c r="N78" s="782">
        <v>12658</v>
      </c>
      <c r="O78" s="784">
        <v>135683</v>
      </c>
    </row>
    <row r="79" spans="2:15" x14ac:dyDescent="0.2">
      <c r="B79" s="781" t="s">
        <v>406</v>
      </c>
      <c r="C79" s="782">
        <v>1</v>
      </c>
      <c r="D79" s="782">
        <v>0</v>
      </c>
      <c r="E79" s="782">
        <v>4</v>
      </c>
      <c r="F79" s="782">
        <v>42</v>
      </c>
      <c r="G79" s="782">
        <v>42</v>
      </c>
      <c r="H79" s="782">
        <v>40</v>
      </c>
      <c r="I79" s="210">
        <v>61</v>
      </c>
      <c r="J79" s="782">
        <v>60</v>
      </c>
      <c r="K79" s="782">
        <v>46</v>
      </c>
      <c r="L79" s="782">
        <v>142</v>
      </c>
      <c r="M79" s="782">
        <v>52</v>
      </c>
      <c r="N79" s="782">
        <v>45</v>
      </c>
      <c r="O79" s="784">
        <v>535</v>
      </c>
    </row>
    <row r="80" spans="2:15" x14ac:dyDescent="0.2">
      <c r="B80" s="781" t="s">
        <v>407</v>
      </c>
      <c r="C80" s="782">
        <v>16135</v>
      </c>
      <c r="D80" s="782">
        <v>12248</v>
      </c>
      <c r="E80" s="782">
        <v>12421</v>
      </c>
      <c r="F80" s="782">
        <v>13803</v>
      </c>
      <c r="G80" s="782">
        <v>14068</v>
      </c>
      <c r="H80" s="782">
        <v>15003</v>
      </c>
      <c r="I80" s="210">
        <v>16537</v>
      </c>
      <c r="J80" s="782">
        <v>17411</v>
      </c>
      <c r="K80" s="782">
        <v>14635</v>
      </c>
      <c r="L80" s="782">
        <v>16775</v>
      </c>
      <c r="M80" s="782">
        <v>16438</v>
      </c>
      <c r="N80" s="782">
        <v>16531</v>
      </c>
      <c r="O80" s="784">
        <v>182005</v>
      </c>
    </row>
    <row r="81" spans="2:15" x14ac:dyDescent="0.2">
      <c r="B81" s="781" t="s">
        <v>408</v>
      </c>
      <c r="C81" s="782">
        <v>11255</v>
      </c>
      <c r="D81" s="782">
        <v>7984</v>
      </c>
      <c r="E81" s="782">
        <v>8237</v>
      </c>
      <c r="F81" s="782">
        <v>10531</v>
      </c>
      <c r="G81" s="782">
        <v>9700</v>
      </c>
      <c r="H81" s="782">
        <v>9751</v>
      </c>
      <c r="I81" s="210">
        <v>12951</v>
      </c>
      <c r="J81" s="782">
        <v>11981</v>
      </c>
      <c r="K81" s="782">
        <v>11820</v>
      </c>
      <c r="L81" s="782">
        <v>15200</v>
      </c>
      <c r="M81" s="782">
        <v>11780</v>
      </c>
      <c r="N81" s="782">
        <v>14389</v>
      </c>
      <c r="O81" s="784">
        <v>135579</v>
      </c>
    </row>
    <row r="82" spans="2:15" x14ac:dyDescent="0.2">
      <c r="B82" s="781" t="s">
        <v>409</v>
      </c>
      <c r="C82" s="782">
        <v>17801</v>
      </c>
      <c r="D82" s="782">
        <v>14238</v>
      </c>
      <c r="E82" s="782">
        <v>13674</v>
      </c>
      <c r="F82" s="782">
        <v>15988</v>
      </c>
      <c r="G82" s="782">
        <v>16327</v>
      </c>
      <c r="H82" s="782">
        <v>16530</v>
      </c>
      <c r="I82" s="210">
        <v>18483</v>
      </c>
      <c r="J82" s="782">
        <v>20472</v>
      </c>
      <c r="K82" s="782">
        <v>17853</v>
      </c>
      <c r="L82" s="782">
        <v>20658</v>
      </c>
      <c r="M82" s="782">
        <v>19117</v>
      </c>
      <c r="N82" s="782">
        <v>18220</v>
      </c>
      <c r="O82" s="784">
        <v>209361</v>
      </c>
    </row>
    <row r="83" spans="2:15" x14ac:dyDescent="0.2">
      <c r="B83" s="781" t="s">
        <v>410</v>
      </c>
      <c r="C83" s="782"/>
      <c r="D83" s="782"/>
      <c r="E83" s="782"/>
      <c r="F83" s="782"/>
      <c r="G83" s="782"/>
      <c r="H83" s="782"/>
      <c r="I83" s="210">
        <v>0</v>
      </c>
      <c r="J83" s="782">
        <v>0</v>
      </c>
      <c r="K83" s="782">
        <v>0</v>
      </c>
      <c r="L83" s="782">
        <v>0</v>
      </c>
      <c r="M83" s="782">
        <v>0</v>
      </c>
      <c r="N83" s="782">
        <v>0</v>
      </c>
      <c r="O83" s="784">
        <v>0</v>
      </c>
    </row>
    <row r="84" spans="2:15" x14ac:dyDescent="0.2">
      <c r="B84" s="741" t="s">
        <v>433</v>
      </c>
      <c r="C84" s="782">
        <v>8843</v>
      </c>
      <c r="D84" s="782">
        <v>7873</v>
      </c>
      <c r="E84" s="782">
        <v>9102</v>
      </c>
      <c r="F84" s="782">
        <v>8971</v>
      </c>
      <c r="G84" s="782">
        <v>9808</v>
      </c>
      <c r="H84" s="782">
        <v>10725</v>
      </c>
      <c r="I84" s="210">
        <v>9279</v>
      </c>
      <c r="J84" s="782">
        <v>10101</v>
      </c>
      <c r="K84" s="782">
        <v>9126</v>
      </c>
      <c r="L84" s="782">
        <v>8170</v>
      </c>
      <c r="M84" s="782">
        <v>7121</v>
      </c>
      <c r="N84" s="782">
        <v>7935</v>
      </c>
      <c r="O84" s="784">
        <v>107054</v>
      </c>
    </row>
    <row r="85" spans="2:15" x14ac:dyDescent="0.2">
      <c r="B85" s="781" t="s">
        <v>412</v>
      </c>
      <c r="C85" s="782"/>
      <c r="D85" s="782"/>
      <c r="E85" s="782"/>
      <c r="F85" s="782"/>
      <c r="G85" s="782"/>
      <c r="H85" s="782"/>
      <c r="I85" s="210">
        <v>14</v>
      </c>
      <c r="J85" s="782">
        <v>39</v>
      </c>
      <c r="K85" s="782">
        <v>36</v>
      </c>
      <c r="L85" s="782">
        <v>35</v>
      </c>
      <c r="M85" s="782">
        <v>0</v>
      </c>
      <c r="N85" s="782">
        <v>4</v>
      </c>
      <c r="O85" s="784">
        <v>128</v>
      </c>
    </row>
    <row r="86" spans="2:15" x14ac:dyDescent="0.2">
      <c r="B86" s="781" t="s">
        <v>413</v>
      </c>
      <c r="C86" s="782">
        <v>4</v>
      </c>
      <c r="D86" s="782">
        <v>0</v>
      </c>
      <c r="E86" s="782"/>
      <c r="F86" s="782"/>
      <c r="G86" s="782">
        <v>4</v>
      </c>
      <c r="H86" s="782">
        <v>29</v>
      </c>
      <c r="I86" s="210">
        <v>35</v>
      </c>
      <c r="J86" s="782">
        <v>39</v>
      </c>
      <c r="K86" s="782">
        <v>59</v>
      </c>
      <c r="L86" s="782">
        <v>73</v>
      </c>
      <c r="M86" s="782">
        <v>0</v>
      </c>
      <c r="N86" s="782">
        <v>53</v>
      </c>
      <c r="O86" s="784">
        <v>296</v>
      </c>
    </row>
    <row r="87" spans="2:15" x14ac:dyDescent="0.2">
      <c r="B87" s="781" t="s">
        <v>414</v>
      </c>
      <c r="C87" s="782"/>
      <c r="D87" s="782"/>
      <c r="E87" s="782"/>
      <c r="F87" s="782"/>
      <c r="G87" s="782"/>
      <c r="H87" s="782"/>
      <c r="I87" s="782"/>
      <c r="J87" s="782">
        <v>0</v>
      </c>
      <c r="K87" s="782">
        <v>0</v>
      </c>
      <c r="L87" s="782">
        <v>0</v>
      </c>
      <c r="M87" s="782">
        <v>0</v>
      </c>
      <c r="N87" s="782">
        <v>0</v>
      </c>
      <c r="O87" s="784">
        <v>0</v>
      </c>
    </row>
    <row r="88" spans="2:15" x14ac:dyDescent="0.2">
      <c r="B88" s="781" t="s">
        <v>415</v>
      </c>
      <c r="C88" s="782">
        <v>2273</v>
      </c>
      <c r="D88" s="782">
        <v>1936</v>
      </c>
      <c r="E88" s="782">
        <v>1706</v>
      </c>
      <c r="F88" s="782">
        <v>1774</v>
      </c>
      <c r="G88" s="782">
        <v>2110</v>
      </c>
      <c r="H88" s="782">
        <v>1567</v>
      </c>
      <c r="I88" s="210">
        <v>2208</v>
      </c>
      <c r="J88" s="782">
        <v>2447</v>
      </c>
      <c r="K88" s="782">
        <v>2494</v>
      </c>
      <c r="L88" s="782">
        <v>2178</v>
      </c>
      <c r="M88" s="782">
        <v>1917</v>
      </c>
      <c r="N88" s="782">
        <v>3088</v>
      </c>
      <c r="O88" s="784">
        <v>25698</v>
      </c>
    </row>
    <row r="89" spans="2:15" x14ac:dyDescent="0.2">
      <c r="B89" s="785" t="s">
        <v>416</v>
      </c>
      <c r="C89" s="793">
        <v>68123</v>
      </c>
      <c r="D89" s="793">
        <v>55125</v>
      </c>
      <c r="E89" s="793">
        <v>53965</v>
      </c>
      <c r="F89" s="793">
        <v>61014</v>
      </c>
      <c r="G89" s="793">
        <v>63536</v>
      </c>
      <c r="H89" s="793">
        <v>63558</v>
      </c>
      <c r="I89" s="793">
        <v>72450</v>
      </c>
      <c r="J89" s="793">
        <v>76853</v>
      </c>
      <c r="K89" s="793">
        <v>68766</v>
      </c>
      <c r="L89" s="793">
        <v>76364</v>
      </c>
      <c r="M89" s="793">
        <v>70302</v>
      </c>
      <c r="N89" s="793">
        <v>73526</v>
      </c>
      <c r="O89" s="780">
        <v>803582</v>
      </c>
    </row>
    <row r="90" spans="2:15" x14ac:dyDescent="0.2">
      <c r="B90" s="781" t="s">
        <v>417</v>
      </c>
      <c r="C90" s="782">
        <v>4881</v>
      </c>
      <c r="D90" s="782">
        <v>4377</v>
      </c>
      <c r="E90" s="798">
        <v>4076</v>
      </c>
      <c r="F90" s="782">
        <v>3239</v>
      </c>
      <c r="G90" s="782">
        <v>4302</v>
      </c>
      <c r="H90" s="782">
        <v>4723</v>
      </c>
      <c r="I90" s="782">
        <v>5867</v>
      </c>
      <c r="J90" s="782">
        <v>5096</v>
      </c>
      <c r="K90" s="782">
        <v>4004</v>
      </c>
      <c r="L90" s="782">
        <v>4407</v>
      </c>
      <c r="M90" s="782">
        <v>5872</v>
      </c>
      <c r="N90" s="782">
        <v>4544</v>
      </c>
      <c r="O90" s="783">
        <v>55388</v>
      </c>
    </row>
    <row r="91" spans="2:15" x14ac:dyDescent="0.2">
      <c r="B91" s="781" t="s">
        <v>418</v>
      </c>
      <c r="C91" s="782">
        <v>41589</v>
      </c>
      <c r="D91" s="782">
        <v>41281</v>
      </c>
      <c r="E91" s="782">
        <v>38799</v>
      </c>
      <c r="F91" s="782">
        <v>45573</v>
      </c>
      <c r="G91" s="782">
        <v>46991</v>
      </c>
      <c r="H91" s="782">
        <v>51803</v>
      </c>
      <c r="I91" s="782">
        <v>62701</v>
      </c>
      <c r="J91" s="782">
        <v>56119</v>
      </c>
      <c r="K91" s="782">
        <v>48657</v>
      </c>
      <c r="L91" s="782">
        <v>58161</v>
      </c>
      <c r="M91" s="782">
        <v>48863</v>
      </c>
      <c r="N91" s="782">
        <v>53978</v>
      </c>
      <c r="O91" s="784">
        <v>594515</v>
      </c>
    </row>
    <row r="92" spans="2:15" x14ac:dyDescent="0.2">
      <c r="B92" s="781" t="s">
        <v>419</v>
      </c>
      <c r="C92" s="782"/>
      <c r="D92" s="782"/>
      <c r="E92" s="782"/>
      <c r="F92" s="782"/>
      <c r="G92" s="782"/>
      <c r="H92" s="782"/>
      <c r="I92" s="782">
        <v>0</v>
      </c>
      <c r="J92" s="782">
        <v>0</v>
      </c>
      <c r="K92" s="782">
        <v>0</v>
      </c>
      <c r="L92" s="782">
        <v>0</v>
      </c>
      <c r="M92" s="782">
        <v>0</v>
      </c>
      <c r="N92" s="210">
        <v>0</v>
      </c>
      <c r="O92" s="784">
        <v>0</v>
      </c>
    </row>
    <row r="93" spans="2:15" x14ac:dyDescent="0.2">
      <c r="B93" s="781" t="s">
        <v>420</v>
      </c>
      <c r="C93" s="782">
        <v>15125</v>
      </c>
      <c r="D93" s="782">
        <v>11540</v>
      </c>
      <c r="E93" s="782">
        <v>12142</v>
      </c>
      <c r="F93" s="782">
        <v>11924</v>
      </c>
      <c r="G93" s="782">
        <v>15090</v>
      </c>
      <c r="H93" s="782">
        <v>14808</v>
      </c>
      <c r="I93" s="782">
        <v>17770</v>
      </c>
      <c r="J93" s="782">
        <v>16765</v>
      </c>
      <c r="K93" s="782">
        <v>15640</v>
      </c>
      <c r="L93" s="782">
        <v>18128</v>
      </c>
      <c r="M93" s="782">
        <v>14850</v>
      </c>
      <c r="N93" s="782">
        <v>14472</v>
      </c>
      <c r="O93" s="784">
        <v>178254</v>
      </c>
    </row>
    <row r="94" spans="2:15" x14ac:dyDescent="0.2">
      <c r="B94" s="781" t="s">
        <v>421</v>
      </c>
      <c r="C94" s="782">
        <v>6920</v>
      </c>
      <c r="D94" s="782">
        <v>6342</v>
      </c>
      <c r="E94" s="782">
        <v>4809</v>
      </c>
      <c r="F94" s="782">
        <v>5511</v>
      </c>
      <c r="G94" s="782">
        <v>6216</v>
      </c>
      <c r="H94" s="782">
        <v>6442</v>
      </c>
      <c r="I94" s="782">
        <v>9606</v>
      </c>
      <c r="J94" s="782">
        <v>8689</v>
      </c>
      <c r="K94" s="782">
        <v>7132</v>
      </c>
      <c r="L94" s="782">
        <v>6503</v>
      </c>
      <c r="M94" s="782">
        <v>7144</v>
      </c>
      <c r="N94" s="782">
        <v>8076</v>
      </c>
      <c r="O94" s="784">
        <v>83390</v>
      </c>
    </row>
    <row r="95" spans="2:15" x14ac:dyDescent="0.2">
      <c r="B95" s="785" t="s">
        <v>422</v>
      </c>
      <c r="C95" s="793">
        <v>68515</v>
      </c>
      <c r="D95" s="793">
        <v>63540</v>
      </c>
      <c r="E95" s="793">
        <v>59826</v>
      </c>
      <c r="F95" s="793">
        <v>66247</v>
      </c>
      <c r="G95" s="793">
        <v>72599</v>
      </c>
      <c r="H95" s="793">
        <v>77776</v>
      </c>
      <c r="I95" s="793">
        <v>95944</v>
      </c>
      <c r="J95" s="793">
        <v>86669</v>
      </c>
      <c r="K95" s="793">
        <v>75433</v>
      </c>
      <c r="L95" s="793">
        <v>87199</v>
      </c>
      <c r="M95" s="793">
        <v>76729</v>
      </c>
      <c r="N95" s="793">
        <v>81070</v>
      </c>
      <c r="O95" s="780">
        <v>911547</v>
      </c>
    </row>
    <row r="96" spans="2:15" x14ac:dyDescent="0.2">
      <c r="B96" s="794" t="s">
        <v>17</v>
      </c>
      <c r="C96" s="799">
        <v>162795</v>
      </c>
      <c r="D96" s="799">
        <v>142115</v>
      </c>
      <c r="E96" s="799">
        <v>133709</v>
      </c>
      <c r="F96" s="799">
        <v>150355</v>
      </c>
      <c r="G96" s="799">
        <v>162003</v>
      </c>
      <c r="H96" s="799">
        <v>167634</v>
      </c>
      <c r="I96" s="799">
        <v>194374</v>
      </c>
      <c r="J96" s="799">
        <v>189070</v>
      </c>
      <c r="K96" s="799">
        <v>185701</v>
      </c>
      <c r="L96" s="799">
        <v>189493</v>
      </c>
      <c r="M96" s="799">
        <v>173697</v>
      </c>
      <c r="N96" s="799">
        <v>177716</v>
      </c>
      <c r="O96" s="780">
        <v>2028662</v>
      </c>
    </row>
    <row r="97" spans="2:16" x14ac:dyDescent="0.2">
      <c r="B97" s="1321" t="s">
        <v>428</v>
      </c>
      <c r="C97" s="1321"/>
      <c r="D97" s="1321"/>
      <c r="E97" s="1321"/>
      <c r="F97" s="1321"/>
      <c r="G97" s="1321"/>
      <c r="H97" s="1321"/>
      <c r="I97" s="1321"/>
      <c r="J97" s="1321"/>
      <c r="K97" s="1321"/>
      <c r="L97" s="1321"/>
      <c r="M97" s="1321"/>
      <c r="N97" s="1321"/>
      <c r="O97" s="1321"/>
    </row>
    <row r="98" spans="2:16" x14ac:dyDescent="0.2">
      <c r="B98" s="785" t="s">
        <v>403</v>
      </c>
      <c r="C98" s="800">
        <v>424414</v>
      </c>
      <c r="D98" s="800">
        <v>399503</v>
      </c>
      <c r="E98" s="800">
        <v>311552</v>
      </c>
      <c r="F98" s="800">
        <v>391632</v>
      </c>
      <c r="G98" s="800">
        <v>396332</v>
      </c>
      <c r="H98" s="800">
        <v>388682</v>
      </c>
      <c r="I98" s="800">
        <v>401931</v>
      </c>
      <c r="J98" s="800">
        <v>373144</v>
      </c>
      <c r="K98" s="800">
        <v>500780</v>
      </c>
      <c r="L98" s="800">
        <v>374735</v>
      </c>
      <c r="M98" s="800">
        <v>352556</v>
      </c>
      <c r="N98" s="800">
        <v>382328</v>
      </c>
      <c r="O98" s="780">
        <v>4697589</v>
      </c>
    </row>
    <row r="99" spans="2:16" x14ac:dyDescent="0.2">
      <c r="B99" s="781" t="s">
        <v>404</v>
      </c>
      <c r="C99" s="801">
        <v>3878</v>
      </c>
      <c r="D99" s="801">
        <v>4313</v>
      </c>
      <c r="E99" s="801">
        <v>3932</v>
      </c>
      <c r="F99" s="801">
        <v>3910</v>
      </c>
      <c r="G99" s="801">
        <v>4149</v>
      </c>
      <c r="H99" s="801">
        <v>4131</v>
      </c>
      <c r="I99" s="801">
        <v>4719</v>
      </c>
      <c r="J99" s="801">
        <v>4552</v>
      </c>
      <c r="K99" s="801">
        <v>4365</v>
      </c>
      <c r="L99" s="801">
        <v>4293</v>
      </c>
      <c r="M99" s="801">
        <v>4040</v>
      </c>
      <c r="N99" s="801">
        <v>4379</v>
      </c>
      <c r="O99" s="783">
        <v>50661</v>
      </c>
    </row>
    <row r="100" spans="2:16" x14ac:dyDescent="0.2">
      <c r="B100" s="781" t="s">
        <v>405</v>
      </c>
      <c r="C100" s="802">
        <v>96411</v>
      </c>
      <c r="D100" s="802">
        <v>84912</v>
      </c>
      <c r="E100" s="802">
        <v>83022</v>
      </c>
      <c r="F100" s="802">
        <v>88135</v>
      </c>
      <c r="G100" s="802">
        <v>90399</v>
      </c>
      <c r="H100" s="802">
        <v>85416</v>
      </c>
      <c r="I100" s="802">
        <v>89561</v>
      </c>
      <c r="J100" s="802">
        <v>90745</v>
      </c>
      <c r="K100" s="802">
        <v>86629</v>
      </c>
      <c r="L100" s="802">
        <v>89886</v>
      </c>
      <c r="M100" s="802">
        <v>87087</v>
      </c>
      <c r="N100" s="802">
        <v>85251</v>
      </c>
      <c r="O100" s="784">
        <v>1057454</v>
      </c>
    </row>
    <row r="101" spans="2:16" x14ac:dyDescent="0.2">
      <c r="B101" s="781" t="s">
        <v>406</v>
      </c>
      <c r="C101" s="802">
        <v>364</v>
      </c>
      <c r="D101" s="802">
        <v>462</v>
      </c>
      <c r="E101" s="802">
        <v>420</v>
      </c>
      <c r="F101" s="802">
        <v>385</v>
      </c>
      <c r="G101" s="802">
        <v>375</v>
      </c>
      <c r="H101" s="802">
        <v>352</v>
      </c>
      <c r="I101" s="802">
        <v>401</v>
      </c>
      <c r="J101" s="802">
        <v>343</v>
      </c>
      <c r="K101" s="802">
        <v>391</v>
      </c>
      <c r="L101" s="802">
        <v>419</v>
      </c>
      <c r="M101" s="802">
        <v>287</v>
      </c>
      <c r="N101" s="802">
        <v>336</v>
      </c>
      <c r="O101" s="784">
        <v>4535</v>
      </c>
    </row>
    <row r="102" spans="2:16" x14ac:dyDescent="0.2">
      <c r="B102" s="781" t="s">
        <v>407</v>
      </c>
      <c r="C102" s="802">
        <v>129985</v>
      </c>
      <c r="D102" s="802">
        <v>119156</v>
      </c>
      <c r="E102" s="802">
        <v>120244</v>
      </c>
      <c r="F102" s="802">
        <v>110780</v>
      </c>
      <c r="G102" s="802">
        <v>119535</v>
      </c>
      <c r="H102" s="802">
        <v>119329</v>
      </c>
      <c r="I102" s="802">
        <v>125951</v>
      </c>
      <c r="J102" s="802">
        <v>127081</v>
      </c>
      <c r="K102" s="802">
        <v>115480</v>
      </c>
      <c r="L102" s="802">
        <v>124345</v>
      </c>
      <c r="M102" s="802">
        <v>117887</v>
      </c>
      <c r="N102" s="802">
        <v>125309</v>
      </c>
      <c r="O102" s="784">
        <v>1455082</v>
      </c>
    </row>
    <row r="103" spans="2:16" x14ac:dyDescent="0.2">
      <c r="B103" s="781" t="s">
        <v>408</v>
      </c>
      <c r="C103" s="802">
        <v>95618</v>
      </c>
      <c r="D103" s="802">
        <v>79387</v>
      </c>
      <c r="E103" s="802">
        <v>86556</v>
      </c>
      <c r="F103" s="802">
        <v>103548</v>
      </c>
      <c r="G103" s="802">
        <v>84182</v>
      </c>
      <c r="H103" s="802">
        <v>89282</v>
      </c>
      <c r="I103" s="802">
        <v>109337</v>
      </c>
      <c r="J103" s="802">
        <v>89816</v>
      </c>
      <c r="K103" s="802">
        <v>101969</v>
      </c>
      <c r="L103" s="802">
        <v>115207</v>
      </c>
      <c r="M103" s="802">
        <v>89243</v>
      </c>
      <c r="N103" s="802">
        <v>91798</v>
      </c>
      <c r="O103" s="784">
        <v>1135943</v>
      </c>
    </row>
    <row r="104" spans="2:16" x14ac:dyDescent="0.2">
      <c r="B104" s="781" t="s">
        <v>409</v>
      </c>
      <c r="C104" s="802">
        <v>143714</v>
      </c>
      <c r="D104" s="802">
        <v>126536</v>
      </c>
      <c r="E104" s="802">
        <v>139193</v>
      </c>
      <c r="F104" s="802">
        <v>136784</v>
      </c>
      <c r="G104" s="802">
        <v>142883</v>
      </c>
      <c r="H104" s="802">
        <v>139561</v>
      </c>
      <c r="I104" s="802">
        <v>139657</v>
      </c>
      <c r="J104" s="802">
        <v>147606</v>
      </c>
      <c r="K104" s="802">
        <v>137143</v>
      </c>
      <c r="L104" s="802">
        <v>142986</v>
      </c>
      <c r="M104" s="802">
        <v>135252</v>
      </c>
      <c r="N104" s="802">
        <v>134123</v>
      </c>
      <c r="O104" s="784">
        <v>1665438</v>
      </c>
    </row>
    <row r="105" spans="2:16" x14ac:dyDescent="0.2">
      <c r="B105" s="781" t="s">
        <v>410</v>
      </c>
      <c r="C105" s="802">
        <v>46</v>
      </c>
      <c r="D105" s="802">
        <v>28</v>
      </c>
      <c r="E105" s="802">
        <v>59</v>
      </c>
      <c r="F105" s="802">
        <v>60</v>
      </c>
      <c r="G105" s="802">
        <v>47</v>
      </c>
      <c r="H105" s="802">
        <v>30</v>
      </c>
      <c r="I105" s="802">
        <v>31</v>
      </c>
      <c r="J105" s="802">
        <v>31</v>
      </c>
      <c r="K105" s="802">
        <v>28</v>
      </c>
      <c r="L105" s="802">
        <v>62</v>
      </c>
      <c r="M105" s="802">
        <v>61</v>
      </c>
      <c r="N105" s="802">
        <v>62</v>
      </c>
      <c r="O105" s="784">
        <v>545</v>
      </c>
    </row>
    <row r="106" spans="2:16" x14ac:dyDescent="0.2">
      <c r="B106" s="741" t="s">
        <v>433</v>
      </c>
      <c r="C106" s="802">
        <v>52666</v>
      </c>
      <c r="D106" s="802">
        <v>47810</v>
      </c>
      <c r="E106" s="802">
        <v>52026</v>
      </c>
      <c r="F106" s="802">
        <v>58004</v>
      </c>
      <c r="G106" s="802">
        <v>55020</v>
      </c>
      <c r="H106" s="802">
        <v>55190</v>
      </c>
      <c r="I106" s="802">
        <v>48608</v>
      </c>
      <c r="J106" s="802">
        <v>50395</v>
      </c>
      <c r="K106" s="802">
        <v>47632</v>
      </c>
      <c r="L106" s="802">
        <v>44034</v>
      </c>
      <c r="M106" s="802">
        <v>47841</v>
      </c>
      <c r="N106" s="802">
        <v>44642</v>
      </c>
      <c r="O106" s="784">
        <v>603868</v>
      </c>
    </row>
    <row r="107" spans="2:16" x14ac:dyDescent="0.2">
      <c r="B107" s="781" t="s">
        <v>412</v>
      </c>
      <c r="C107" s="802">
        <v>237</v>
      </c>
      <c r="D107" s="802">
        <v>331</v>
      </c>
      <c r="E107" s="802">
        <v>298</v>
      </c>
      <c r="F107" s="802">
        <v>274</v>
      </c>
      <c r="G107" s="802">
        <v>326</v>
      </c>
      <c r="H107" s="802">
        <v>232</v>
      </c>
      <c r="I107" s="802">
        <v>150</v>
      </c>
      <c r="J107" s="802">
        <v>141</v>
      </c>
      <c r="K107" s="802">
        <v>128</v>
      </c>
      <c r="L107" s="802">
        <v>219</v>
      </c>
      <c r="M107" s="802">
        <v>351</v>
      </c>
      <c r="N107" s="802">
        <v>269</v>
      </c>
      <c r="O107" s="784">
        <v>2956</v>
      </c>
    </row>
    <row r="108" spans="2:16" x14ac:dyDescent="0.2">
      <c r="B108" s="781" t="s">
        <v>413</v>
      </c>
      <c r="C108" s="802">
        <v>123</v>
      </c>
      <c r="D108" s="802">
        <v>114</v>
      </c>
      <c r="E108" s="802">
        <v>145</v>
      </c>
      <c r="F108" s="802">
        <v>114</v>
      </c>
      <c r="G108" s="802">
        <v>88</v>
      </c>
      <c r="H108" s="802">
        <v>89</v>
      </c>
      <c r="I108" s="802">
        <v>122</v>
      </c>
      <c r="J108" s="802">
        <v>137</v>
      </c>
      <c r="K108" s="802">
        <v>175</v>
      </c>
      <c r="L108" s="802">
        <v>209</v>
      </c>
      <c r="M108" s="802">
        <v>0</v>
      </c>
      <c r="N108" s="802">
        <v>213</v>
      </c>
      <c r="O108" s="784">
        <v>1529</v>
      </c>
    </row>
    <row r="109" spans="2:16" x14ac:dyDescent="0.2">
      <c r="B109" s="781" t="s">
        <v>414</v>
      </c>
      <c r="C109" s="802">
        <v>31</v>
      </c>
      <c r="D109" s="802">
        <v>28</v>
      </c>
      <c r="E109" s="802">
        <v>31</v>
      </c>
      <c r="F109" s="802">
        <v>30</v>
      </c>
      <c r="G109" s="802">
        <v>31</v>
      </c>
      <c r="H109" s="802">
        <v>3</v>
      </c>
      <c r="I109" s="802">
        <v>0</v>
      </c>
      <c r="J109" s="802">
        <v>0</v>
      </c>
      <c r="K109" s="802">
        <v>0</v>
      </c>
      <c r="L109" s="802">
        <v>0</v>
      </c>
      <c r="M109" s="802">
        <v>0</v>
      </c>
      <c r="N109" s="802">
        <v>0</v>
      </c>
      <c r="O109" s="784">
        <v>154</v>
      </c>
    </row>
    <row r="110" spans="2:16" x14ac:dyDescent="0.2">
      <c r="B110" s="781" t="s">
        <v>415</v>
      </c>
      <c r="C110" s="802">
        <v>22418</v>
      </c>
      <c r="D110" s="802">
        <v>19028</v>
      </c>
      <c r="E110" s="802">
        <v>20938</v>
      </c>
      <c r="F110" s="802">
        <v>20669</v>
      </c>
      <c r="G110" s="802">
        <v>21993</v>
      </c>
      <c r="H110" s="802">
        <v>19211</v>
      </c>
      <c r="I110" s="802">
        <v>20938</v>
      </c>
      <c r="J110" s="802">
        <v>21016</v>
      </c>
      <c r="K110" s="802">
        <v>21545</v>
      </c>
      <c r="L110" s="802">
        <v>20841</v>
      </c>
      <c r="M110" s="802">
        <v>18392</v>
      </c>
      <c r="N110" s="802">
        <v>22933</v>
      </c>
      <c r="O110" s="784">
        <v>249922</v>
      </c>
    </row>
    <row r="111" spans="2:16" x14ac:dyDescent="0.2">
      <c r="B111" s="785" t="s">
        <v>416</v>
      </c>
      <c r="C111" s="786">
        <v>545491</v>
      </c>
      <c r="D111" s="786">
        <v>482105</v>
      </c>
      <c r="E111" s="786">
        <v>506864</v>
      </c>
      <c r="F111" s="786">
        <v>522693</v>
      </c>
      <c r="G111" s="786">
        <v>519028</v>
      </c>
      <c r="H111" s="786">
        <v>512826</v>
      </c>
      <c r="I111" s="786">
        <v>539475</v>
      </c>
      <c r="J111" s="786">
        <v>531863</v>
      </c>
      <c r="K111" s="786">
        <v>515485</v>
      </c>
      <c r="L111" s="786">
        <v>542501</v>
      </c>
      <c r="M111" s="786">
        <v>500441</v>
      </c>
      <c r="N111" s="786">
        <v>509315</v>
      </c>
      <c r="O111" s="780">
        <v>6228087</v>
      </c>
    </row>
    <row r="112" spans="2:16" x14ac:dyDescent="0.2">
      <c r="B112" s="781" t="s">
        <v>417</v>
      </c>
      <c r="C112" s="801">
        <v>62521</v>
      </c>
      <c r="D112" s="801">
        <v>55265</v>
      </c>
      <c r="E112" s="801">
        <v>57747</v>
      </c>
      <c r="F112" s="801">
        <v>53091</v>
      </c>
      <c r="G112" s="801">
        <v>59294</v>
      </c>
      <c r="H112" s="801">
        <v>58386</v>
      </c>
      <c r="I112" s="801">
        <v>61897</v>
      </c>
      <c r="J112" s="801">
        <v>62114</v>
      </c>
      <c r="K112" s="801">
        <v>51615</v>
      </c>
      <c r="L112" s="801">
        <v>55220</v>
      </c>
      <c r="M112" s="801">
        <v>57877</v>
      </c>
      <c r="N112" s="801">
        <v>54495</v>
      </c>
      <c r="O112" s="783">
        <v>689522</v>
      </c>
      <c r="P112" s="211"/>
    </row>
    <row r="113" spans="2:15" x14ac:dyDescent="0.2">
      <c r="B113" s="781" t="s">
        <v>418</v>
      </c>
      <c r="C113" s="802">
        <v>576647</v>
      </c>
      <c r="D113" s="802">
        <v>517991</v>
      </c>
      <c r="E113" s="802">
        <v>591783</v>
      </c>
      <c r="F113" s="802">
        <v>575854</v>
      </c>
      <c r="G113" s="802">
        <v>589981</v>
      </c>
      <c r="H113" s="802">
        <v>581958</v>
      </c>
      <c r="I113" s="802">
        <v>613825</v>
      </c>
      <c r="J113" s="802">
        <v>602817</v>
      </c>
      <c r="K113" s="802">
        <v>545444</v>
      </c>
      <c r="L113" s="802">
        <v>664854</v>
      </c>
      <c r="M113" s="802">
        <v>580335</v>
      </c>
      <c r="N113" s="802">
        <v>555561</v>
      </c>
      <c r="O113" s="784">
        <v>6997050</v>
      </c>
    </row>
    <row r="114" spans="2:15" x14ac:dyDescent="0.2">
      <c r="B114" s="781" t="s">
        <v>419</v>
      </c>
      <c r="C114" s="802">
        <v>10094</v>
      </c>
      <c r="D114" s="802">
        <v>3789</v>
      </c>
      <c r="E114" s="802">
        <v>1492</v>
      </c>
      <c r="F114" s="802">
        <v>1039</v>
      </c>
      <c r="G114" s="802">
        <v>136</v>
      </c>
      <c r="H114" s="802">
        <v>10</v>
      </c>
      <c r="I114" s="802">
        <v>0</v>
      </c>
      <c r="J114" s="802">
        <v>0</v>
      </c>
      <c r="K114" s="802">
        <v>0</v>
      </c>
      <c r="L114" s="802">
        <v>0</v>
      </c>
      <c r="M114" s="802">
        <v>0</v>
      </c>
      <c r="N114" s="802">
        <v>0</v>
      </c>
      <c r="O114" s="784">
        <v>16560</v>
      </c>
    </row>
    <row r="115" spans="2:15" x14ac:dyDescent="0.2">
      <c r="B115" s="781" t="s">
        <v>420</v>
      </c>
      <c r="C115" s="802">
        <v>173504</v>
      </c>
      <c r="D115" s="802">
        <v>151499</v>
      </c>
      <c r="E115" s="802">
        <v>160559</v>
      </c>
      <c r="F115" s="802">
        <v>156670</v>
      </c>
      <c r="G115" s="802">
        <v>195735</v>
      </c>
      <c r="H115" s="802">
        <v>163330</v>
      </c>
      <c r="I115" s="802">
        <v>178495</v>
      </c>
      <c r="J115" s="802">
        <v>173216</v>
      </c>
      <c r="K115" s="802">
        <v>157176</v>
      </c>
      <c r="L115" s="802">
        <v>179263</v>
      </c>
      <c r="M115" s="802">
        <v>156571</v>
      </c>
      <c r="N115" s="802">
        <v>146383</v>
      </c>
      <c r="O115" s="784">
        <v>1992401</v>
      </c>
    </row>
    <row r="116" spans="2:15" x14ac:dyDescent="0.2">
      <c r="B116" s="781" t="s">
        <v>421</v>
      </c>
      <c r="C116" s="802">
        <v>89340</v>
      </c>
      <c r="D116" s="802">
        <v>70078</v>
      </c>
      <c r="E116" s="802">
        <v>71146</v>
      </c>
      <c r="F116" s="802">
        <v>74860</v>
      </c>
      <c r="G116" s="802">
        <v>79335</v>
      </c>
      <c r="H116" s="802">
        <v>75884</v>
      </c>
      <c r="I116" s="802">
        <v>81572</v>
      </c>
      <c r="J116" s="802">
        <v>81798</v>
      </c>
      <c r="K116" s="802">
        <v>68906</v>
      </c>
      <c r="L116" s="802">
        <v>28847</v>
      </c>
      <c r="M116" s="802">
        <v>108575</v>
      </c>
      <c r="N116" s="802">
        <v>77925</v>
      </c>
      <c r="O116" s="784">
        <v>908266</v>
      </c>
    </row>
    <row r="117" spans="2:15" x14ac:dyDescent="0.2">
      <c r="B117" s="785" t="s">
        <v>422</v>
      </c>
      <c r="C117" s="786">
        <v>912106</v>
      </c>
      <c r="D117" s="786">
        <v>798622</v>
      </c>
      <c r="E117" s="786">
        <v>882727</v>
      </c>
      <c r="F117" s="786">
        <v>861514</v>
      </c>
      <c r="G117" s="786">
        <v>924481</v>
      </c>
      <c r="H117" s="786">
        <v>879568</v>
      </c>
      <c r="I117" s="786">
        <v>935789</v>
      </c>
      <c r="J117" s="786">
        <v>919945</v>
      </c>
      <c r="K117" s="786">
        <v>823141</v>
      </c>
      <c r="L117" s="786">
        <v>928184</v>
      </c>
      <c r="M117" s="786">
        <v>903358</v>
      </c>
      <c r="N117" s="786">
        <v>834364</v>
      </c>
      <c r="O117" s="780">
        <v>10603799</v>
      </c>
    </row>
    <row r="118" spans="2:15" x14ac:dyDescent="0.2">
      <c r="B118" s="794" t="s">
        <v>17</v>
      </c>
      <c r="C118" s="803">
        <v>1882011</v>
      </c>
      <c r="D118" s="803">
        <v>1680230</v>
      </c>
      <c r="E118" s="803">
        <v>1701143</v>
      </c>
      <c r="F118" s="803">
        <v>1775839</v>
      </c>
      <c r="G118" s="803">
        <v>1839841</v>
      </c>
      <c r="H118" s="803">
        <v>1781076</v>
      </c>
      <c r="I118" s="803">
        <v>1877195</v>
      </c>
      <c r="J118" s="803">
        <v>1824952</v>
      </c>
      <c r="K118" s="803">
        <v>1839406</v>
      </c>
      <c r="L118" s="803">
        <v>1845420</v>
      </c>
      <c r="M118" s="803">
        <v>1756355</v>
      </c>
      <c r="N118" s="803">
        <v>1726007</v>
      </c>
      <c r="O118" s="804">
        <v>21529475</v>
      </c>
    </row>
    <row r="119" spans="2:15" x14ac:dyDescent="0.2">
      <c r="B119" s="211"/>
      <c r="C119" s="805"/>
      <c r="D119" s="806"/>
      <c r="E119" s="806"/>
      <c r="F119" s="806"/>
      <c r="G119" s="806"/>
      <c r="H119" s="806"/>
      <c r="I119" s="806"/>
      <c r="J119" s="806"/>
      <c r="K119" s="806"/>
      <c r="L119" s="806"/>
      <c r="M119" s="806"/>
      <c r="N119" s="806"/>
      <c r="O119" s="806"/>
    </row>
    <row r="120" spans="2:15" x14ac:dyDescent="0.2">
      <c r="B120" s="729" t="s">
        <v>435</v>
      </c>
    </row>
    <row r="121" spans="2:15" ht="29.25" customHeight="1" x14ac:dyDescent="0.2">
      <c r="B121" s="1322" t="s">
        <v>436</v>
      </c>
      <c r="C121" s="1322"/>
      <c r="D121" s="1322"/>
      <c r="E121" s="1322"/>
      <c r="F121" s="1322"/>
      <c r="G121" s="1322"/>
      <c r="H121" s="1322"/>
      <c r="I121" s="1322"/>
      <c r="J121" s="1322"/>
      <c r="K121" s="1322"/>
      <c r="L121" s="1322"/>
      <c r="M121" s="1322"/>
    </row>
    <row r="122" spans="2:15" x14ac:dyDescent="0.2">
      <c r="D122" s="775"/>
      <c r="E122" s="775"/>
      <c r="F122" s="775"/>
      <c r="G122" s="775"/>
      <c r="H122" s="775"/>
      <c r="I122" s="775"/>
      <c r="J122" s="775"/>
      <c r="K122" s="775"/>
      <c r="L122" s="775"/>
      <c r="M122" s="775"/>
      <c r="N122" s="775"/>
    </row>
    <row r="123" spans="2:15" x14ac:dyDescent="0.2">
      <c r="D123" s="775"/>
      <c r="E123" s="775"/>
      <c r="F123" s="775"/>
      <c r="G123" s="775"/>
      <c r="H123" s="775"/>
      <c r="I123" s="775"/>
      <c r="J123" s="775"/>
      <c r="K123" s="775"/>
      <c r="L123" s="775"/>
      <c r="M123" s="775"/>
      <c r="N123" s="775"/>
    </row>
    <row r="124" spans="2:15" x14ac:dyDescent="0.2">
      <c r="D124" s="775"/>
      <c r="E124" s="775"/>
      <c r="F124" s="775"/>
      <c r="G124" s="775"/>
      <c r="H124" s="775"/>
      <c r="I124" s="775"/>
      <c r="J124" s="775"/>
      <c r="K124" s="775"/>
      <c r="L124" s="775"/>
      <c r="M124" s="775"/>
      <c r="N124" s="775"/>
    </row>
  </sheetData>
  <mergeCells count="9">
    <mergeCell ref="B75:O75"/>
    <mergeCell ref="B97:O97"/>
    <mergeCell ref="B121:M121"/>
    <mergeCell ref="B2:O2"/>
    <mergeCell ref="B3:O3"/>
    <mergeCell ref="B6:O6"/>
    <mergeCell ref="B28:O28"/>
    <mergeCell ref="B50:O50"/>
    <mergeCell ref="B72:O72"/>
  </mergeCells>
  <hyperlinks>
    <hyperlink ref="P2" location="Índice!A84" display="Volver" xr:uid="{00000000-0004-0000-2B00-000000000000}"/>
  </hyperlinks>
  <printOptions horizontalCentered="1"/>
  <pageMargins left="0.19685039370078741" right="0.19685039370078741" top="0.98425196850393704" bottom="0.98425196850393704" header="0" footer="0"/>
  <pageSetup paperSize="14" scale="88"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4" tint="0.79998168889431442"/>
    <pageSetUpPr fitToPage="1"/>
  </sheetPr>
  <dimension ref="A1:X161"/>
  <sheetViews>
    <sheetView showGridLines="0" zoomScale="90" zoomScaleNormal="90" workbookViewId="0"/>
  </sheetViews>
  <sheetFormatPr baseColWidth="10" defaultColWidth="4.42578125" defaultRowHeight="12.75" x14ac:dyDescent="0.2"/>
  <cols>
    <col min="1" max="1" width="6.5703125" style="198" bestFit="1" customWidth="1"/>
    <col min="2" max="2" width="33.85546875" style="729" customWidth="1"/>
    <col min="3" max="3" width="11" style="198" bestFit="1" customWidth="1"/>
    <col min="4" max="5" width="11" style="209" bestFit="1" customWidth="1"/>
    <col min="6" max="6" width="12" style="209" customWidth="1"/>
    <col min="7" max="7" width="12.5703125" style="209" customWidth="1"/>
    <col min="8" max="8" width="12.42578125" style="209" customWidth="1"/>
    <col min="9" max="9" width="12" style="209" customWidth="1"/>
    <col min="10" max="11" width="12.85546875" style="209" bestFit="1" customWidth="1"/>
    <col min="12" max="12" width="12.7109375" style="209" customWidth="1"/>
    <col min="13" max="13" width="12" style="209" customWidth="1"/>
    <col min="14" max="14" width="11.7109375" style="209" customWidth="1"/>
    <col min="15" max="15" width="14.85546875" style="758" customWidth="1"/>
    <col min="16" max="16" width="17.85546875" style="198" customWidth="1"/>
    <col min="17" max="22" width="13" style="198" bestFit="1" customWidth="1"/>
    <col min="23" max="23" width="12.28515625" style="198" customWidth="1"/>
    <col min="24" max="24" width="13" style="198" bestFit="1" customWidth="1"/>
    <col min="25" max="16384" width="4.42578125" style="198"/>
  </cols>
  <sheetData>
    <row r="1" spans="1:24" x14ac:dyDescent="0.2">
      <c r="B1" s="198"/>
    </row>
    <row r="2" spans="1:24" s="807" customFormat="1" ht="15" customHeight="1" x14ac:dyDescent="0.25">
      <c r="A2" s="373"/>
      <c r="B2" s="1326" t="s">
        <v>437</v>
      </c>
      <c r="C2" s="1326"/>
      <c r="D2" s="1326"/>
      <c r="E2" s="1326"/>
      <c r="F2" s="1326"/>
      <c r="G2" s="1326"/>
      <c r="H2" s="1326"/>
      <c r="I2" s="1326"/>
      <c r="J2" s="1326"/>
      <c r="K2" s="1326"/>
      <c r="L2" s="1326"/>
      <c r="M2" s="1326"/>
      <c r="N2" s="1326"/>
      <c r="O2" s="1326"/>
    </row>
    <row r="3" spans="1:24" s="807" customFormat="1" x14ac:dyDescent="0.2">
      <c r="A3" s="373"/>
      <c r="B3" s="1327" t="s">
        <v>349</v>
      </c>
      <c r="C3" s="1327"/>
      <c r="D3" s="1327"/>
      <c r="E3" s="1327"/>
      <c r="F3" s="1327"/>
      <c r="G3" s="1327"/>
      <c r="H3" s="1327"/>
      <c r="I3" s="1327"/>
      <c r="J3" s="1327"/>
      <c r="K3" s="1327"/>
      <c r="L3" s="1327"/>
      <c r="M3" s="1327"/>
      <c r="N3" s="1327"/>
      <c r="O3" s="1327"/>
      <c r="P3" s="1190" t="s">
        <v>1070</v>
      </c>
    </row>
    <row r="4" spans="1:24" s="807" customFormat="1" x14ac:dyDescent="0.25">
      <c r="A4" s="373"/>
      <c r="B4" s="1328" t="s">
        <v>2</v>
      </c>
      <c r="C4" s="1328"/>
      <c r="D4" s="1328"/>
      <c r="E4" s="1328"/>
      <c r="F4" s="1328"/>
      <c r="G4" s="1328"/>
      <c r="H4" s="1328"/>
      <c r="I4" s="1328"/>
      <c r="J4" s="1328"/>
      <c r="K4" s="1328"/>
      <c r="L4" s="1328"/>
      <c r="M4" s="1328"/>
      <c r="N4" s="1328"/>
      <c r="O4" s="1328"/>
    </row>
    <row r="5" spans="1:24" ht="15" x14ac:dyDescent="0.2">
      <c r="B5" s="732" t="s">
        <v>401</v>
      </c>
      <c r="C5" s="734" t="s">
        <v>84</v>
      </c>
      <c r="D5" s="734" t="s">
        <v>85</v>
      </c>
      <c r="E5" s="734" t="s">
        <v>86</v>
      </c>
      <c r="F5" s="734" t="s">
        <v>87</v>
      </c>
      <c r="G5" s="734" t="s">
        <v>88</v>
      </c>
      <c r="H5" s="734" t="s">
        <v>89</v>
      </c>
      <c r="I5" s="734" t="s">
        <v>90</v>
      </c>
      <c r="J5" s="734" t="s">
        <v>91</v>
      </c>
      <c r="K5" s="734" t="s">
        <v>92</v>
      </c>
      <c r="L5" s="734" t="s">
        <v>93</v>
      </c>
      <c r="M5" s="734" t="s">
        <v>94</v>
      </c>
      <c r="N5" s="734" t="s">
        <v>95</v>
      </c>
      <c r="O5" s="735" t="s">
        <v>21</v>
      </c>
    </row>
    <row r="6" spans="1:24" x14ac:dyDescent="0.2">
      <c r="B6" s="1325" t="s">
        <v>402</v>
      </c>
      <c r="C6" s="1325"/>
      <c r="D6" s="1325"/>
      <c r="E6" s="1325"/>
      <c r="F6" s="1325"/>
      <c r="G6" s="1325"/>
      <c r="H6" s="1325"/>
      <c r="I6" s="1325"/>
      <c r="J6" s="1325"/>
      <c r="K6" s="1325"/>
      <c r="L6" s="1325"/>
      <c r="M6" s="1325"/>
      <c r="N6" s="1325"/>
      <c r="O6" s="1325"/>
      <c r="Q6" s="211"/>
      <c r="R6" s="211"/>
      <c r="S6" s="211"/>
      <c r="T6" s="211"/>
      <c r="U6" s="211"/>
      <c r="V6" s="211"/>
      <c r="W6" s="211"/>
      <c r="X6" s="211"/>
    </row>
    <row r="7" spans="1:24" x14ac:dyDescent="0.2">
      <c r="B7" s="778" t="s">
        <v>403</v>
      </c>
      <c r="C7" s="779">
        <v>1178201.4019999998</v>
      </c>
      <c r="D7" s="779">
        <v>1108551.7640000004</v>
      </c>
      <c r="E7" s="779">
        <v>838558.31299999985</v>
      </c>
      <c r="F7" s="779">
        <v>1124468.6260000009</v>
      </c>
      <c r="G7" s="779">
        <v>1106777.3340000003</v>
      </c>
      <c r="H7" s="779">
        <v>1107735</v>
      </c>
      <c r="I7" s="779">
        <v>904843</v>
      </c>
      <c r="J7" s="779">
        <v>935573</v>
      </c>
      <c r="K7" s="779">
        <v>1634243</v>
      </c>
      <c r="L7" s="779">
        <v>933018.78599999996</v>
      </c>
      <c r="M7" s="779">
        <v>1066548.4310000001</v>
      </c>
      <c r="N7" s="779">
        <v>1058833.8589999992</v>
      </c>
      <c r="O7" s="780">
        <v>12997352.515000001</v>
      </c>
      <c r="Q7" s="211"/>
      <c r="R7" s="211"/>
      <c r="S7" s="211"/>
      <c r="T7" s="211"/>
      <c r="U7" s="211"/>
      <c r="V7" s="211"/>
      <c r="W7" s="211"/>
      <c r="X7" s="211"/>
    </row>
    <row r="8" spans="1:24" x14ac:dyDescent="0.2">
      <c r="B8" s="781" t="s">
        <v>404</v>
      </c>
      <c r="C8" s="782">
        <v>34866.076999999997</v>
      </c>
      <c r="D8" s="782">
        <v>37963.335000000006</v>
      </c>
      <c r="E8" s="782">
        <v>25026.428</v>
      </c>
      <c r="F8" s="782">
        <v>27769.658999999996</v>
      </c>
      <c r="G8" s="782">
        <v>30686.242999999988</v>
      </c>
      <c r="H8" s="782">
        <v>33449.633000000002</v>
      </c>
      <c r="I8" s="210">
        <v>44371.704999999994</v>
      </c>
      <c r="J8" s="782">
        <v>32576.451000000001</v>
      </c>
      <c r="K8" s="782">
        <v>32014.942999999996</v>
      </c>
      <c r="L8" s="782">
        <v>18362</v>
      </c>
      <c r="M8" s="782">
        <v>21986.177000000003</v>
      </c>
      <c r="N8" s="782">
        <v>34010.237000000001</v>
      </c>
      <c r="O8" s="783">
        <v>373082.88799999998</v>
      </c>
      <c r="Q8" s="211"/>
      <c r="R8" s="211"/>
      <c r="S8" s="211"/>
      <c r="T8" s="211"/>
      <c r="U8" s="211"/>
      <c r="V8" s="211"/>
      <c r="W8" s="211"/>
      <c r="X8" s="211"/>
    </row>
    <row r="9" spans="1:24" x14ac:dyDescent="0.2">
      <c r="B9" s="781" t="s">
        <v>405</v>
      </c>
      <c r="C9" s="782">
        <v>766572.48099999945</v>
      </c>
      <c r="D9" s="782">
        <v>665809.48000000091</v>
      </c>
      <c r="E9" s="782">
        <v>673894.62899999961</v>
      </c>
      <c r="F9" s="782">
        <v>792686.99199999962</v>
      </c>
      <c r="G9" s="782">
        <v>728444.62999999931</v>
      </c>
      <c r="H9" s="782">
        <v>641494.66299999983</v>
      </c>
      <c r="I9" s="210">
        <v>640777.89999999991</v>
      </c>
      <c r="J9" s="782">
        <v>688140.59700000018</v>
      </c>
      <c r="K9" s="782">
        <v>702409.65999999957</v>
      </c>
      <c r="L9" s="782">
        <v>725743</v>
      </c>
      <c r="M9" s="782">
        <v>639445.3400000002</v>
      </c>
      <c r="N9" s="782">
        <v>667695.45099999988</v>
      </c>
      <c r="O9" s="784">
        <v>8333114.8229999971</v>
      </c>
      <c r="Q9" s="211"/>
      <c r="R9" s="211"/>
      <c r="S9" s="211"/>
      <c r="T9" s="211"/>
      <c r="U9" s="211"/>
      <c r="V9" s="211"/>
      <c r="W9" s="211"/>
      <c r="X9" s="211"/>
    </row>
    <row r="10" spans="1:24" x14ac:dyDescent="0.2">
      <c r="B10" s="781" t="s">
        <v>406</v>
      </c>
      <c r="C10" s="782">
        <v>3971.2070000000003</v>
      </c>
      <c r="D10" s="782">
        <v>2447.681</v>
      </c>
      <c r="E10" s="782">
        <v>3782.0689999999995</v>
      </c>
      <c r="F10" s="782">
        <v>1769.2910000000002</v>
      </c>
      <c r="G10" s="782">
        <v>4042.5619999999999</v>
      </c>
      <c r="H10" s="782">
        <v>688.05499999999995</v>
      </c>
      <c r="I10" s="210">
        <v>2683.3670000000002</v>
      </c>
      <c r="J10" s="782">
        <v>4519.6549999999997</v>
      </c>
      <c r="K10" s="782">
        <v>3939.779</v>
      </c>
      <c r="L10" s="782">
        <v>1658</v>
      </c>
      <c r="M10" s="782">
        <v>437.01600000000002</v>
      </c>
      <c r="N10" s="782">
        <v>528.45100000000002</v>
      </c>
      <c r="O10" s="784">
        <v>30467.132999999994</v>
      </c>
      <c r="Q10" s="211"/>
      <c r="R10" s="211"/>
      <c r="S10" s="211"/>
      <c r="T10" s="211"/>
      <c r="U10" s="211"/>
      <c r="V10" s="211"/>
      <c r="W10" s="211"/>
      <c r="X10" s="211"/>
    </row>
    <row r="11" spans="1:24" x14ac:dyDescent="0.2">
      <c r="B11" s="781" t="s">
        <v>407</v>
      </c>
      <c r="C11" s="782">
        <v>1120420.4149999989</v>
      </c>
      <c r="D11" s="782">
        <v>1075690.2950000004</v>
      </c>
      <c r="E11" s="782">
        <v>1073344.3840000001</v>
      </c>
      <c r="F11" s="782">
        <v>860043.23200000019</v>
      </c>
      <c r="G11" s="782">
        <v>964388.52500000002</v>
      </c>
      <c r="H11" s="782">
        <v>933066.31200000015</v>
      </c>
      <c r="I11" s="782">
        <v>1033210.4019999998</v>
      </c>
      <c r="J11" s="782">
        <v>1071210.6070000001</v>
      </c>
      <c r="K11" s="782">
        <v>1045755.2649999999</v>
      </c>
      <c r="L11" s="782">
        <v>1075491</v>
      </c>
      <c r="M11" s="782">
        <v>1039348.0589999998</v>
      </c>
      <c r="N11" s="782">
        <v>1066281.3220000002</v>
      </c>
      <c r="O11" s="784">
        <v>12358249.818</v>
      </c>
      <c r="Q11" s="211"/>
      <c r="R11" s="211"/>
      <c r="S11" s="211"/>
      <c r="T11" s="211"/>
      <c r="U11" s="211"/>
      <c r="V11" s="211"/>
      <c r="W11" s="211"/>
      <c r="X11" s="211"/>
    </row>
    <row r="12" spans="1:24" x14ac:dyDescent="0.2">
      <c r="B12" s="781" t="s">
        <v>408</v>
      </c>
      <c r="C12" s="782">
        <v>659205.43699999922</v>
      </c>
      <c r="D12" s="782">
        <v>548507.04200000013</v>
      </c>
      <c r="E12" s="782">
        <v>608713.42599999974</v>
      </c>
      <c r="F12" s="782">
        <v>657210.44499999972</v>
      </c>
      <c r="G12" s="782">
        <v>632805.14899999986</v>
      </c>
      <c r="H12" s="782">
        <v>616074.39300000004</v>
      </c>
      <c r="I12" s="782">
        <v>718094.82300000032</v>
      </c>
      <c r="J12" s="782">
        <v>556341.78900000011</v>
      </c>
      <c r="K12" s="782">
        <v>684576.44399999978</v>
      </c>
      <c r="L12" s="782">
        <v>638004</v>
      </c>
      <c r="M12" s="782">
        <v>528593.74399999995</v>
      </c>
      <c r="N12" s="782">
        <v>676320.38499999989</v>
      </c>
      <c r="O12" s="784">
        <v>7524447.0769999987</v>
      </c>
      <c r="Q12" s="211"/>
      <c r="R12" s="211"/>
      <c r="S12" s="211"/>
      <c r="T12" s="211"/>
      <c r="U12" s="211"/>
      <c r="V12" s="211"/>
      <c r="W12" s="211"/>
      <c r="X12" s="211"/>
    </row>
    <row r="13" spans="1:24" x14ac:dyDescent="0.2">
      <c r="B13" s="781" t="s">
        <v>409</v>
      </c>
      <c r="C13" s="782">
        <v>1047397.7170000001</v>
      </c>
      <c r="D13" s="782">
        <v>986682.64000000013</v>
      </c>
      <c r="E13" s="782">
        <v>1049149.4759999998</v>
      </c>
      <c r="F13" s="782">
        <v>1030130.249</v>
      </c>
      <c r="G13" s="782">
        <v>1050546.8260000001</v>
      </c>
      <c r="H13" s="782">
        <v>1038227.9469999996</v>
      </c>
      <c r="I13" s="782">
        <v>1007194.8940000007</v>
      </c>
      <c r="J13" s="782">
        <v>1105360.9510000004</v>
      </c>
      <c r="K13" s="782">
        <v>1006299.4950000003</v>
      </c>
      <c r="L13" s="782">
        <v>1102792</v>
      </c>
      <c r="M13" s="782">
        <v>1039605.1300000006</v>
      </c>
      <c r="N13" s="782">
        <v>1024333.0530000003</v>
      </c>
      <c r="O13" s="784">
        <v>12487720.378000002</v>
      </c>
      <c r="Q13" s="211"/>
      <c r="R13" s="211"/>
      <c r="S13" s="211"/>
      <c r="T13" s="211"/>
      <c r="U13" s="211"/>
      <c r="V13" s="211"/>
      <c r="W13" s="211"/>
      <c r="X13" s="211"/>
    </row>
    <row r="14" spans="1:24" x14ac:dyDescent="0.2">
      <c r="B14" s="781" t="s">
        <v>410</v>
      </c>
      <c r="C14" s="782"/>
      <c r="D14" s="782"/>
      <c r="E14" s="782">
        <v>779.50900000000001</v>
      </c>
      <c r="F14" s="782">
        <v>389.75400000000002</v>
      </c>
      <c r="G14" s="782"/>
      <c r="H14" s="782"/>
      <c r="I14" s="782">
        <v>0</v>
      </c>
      <c r="J14" s="782">
        <v>0</v>
      </c>
      <c r="K14" s="782">
        <v>267</v>
      </c>
      <c r="L14" s="782">
        <v>1222</v>
      </c>
      <c r="M14" s="782">
        <v>172.827</v>
      </c>
      <c r="N14" s="782">
        <v>0</v>
      </c>
      <c r="O14" s="784">
        <v>2831.09</v>
      </c>
      <c r="Q14" s="211"/>
      <c r="R14" s="211"/>
      <c r="S14" s="211"/>
      <c r="T14" s="211"/>
      <c r="U14" s="211"/>
      <c r="V14" s="211"/>
      <c r="W14" s="211"/>
      <c r="X14" s="211"/>
    </row>
    <row r="15" spans="1:24" x14ac:dyDescent="0.2">
      <c r="B15" s="741" t="s">
        <v>411</v>
      </c>
      <c r="C15" s="782">
        <v>405530.6320000001</v>
      </c>
      <c r="D15" s="782">
        <v>398163.49699999986</v>
      </c>
      <c r="E15" s="782">
        <v>441924.7190000001</v>
      </c>
      <c r="F15" s="782">
        <v>442251.46499999991</v>
      </c>
      <c r="G15" s="782">
        <v>457139.09400000033</v>
      </c>
      <c r="H15" s="782">
        <v>417060</v>
      </c>
      <c r="I15" s="782">
        <v>353882</v>
      </c>
      <c r="J15" s="782">
        <v>344585</v>
      </c>
      <c r="K15" s="782">
        <v>415355</v>
      </c>
      <c r="L15" s="782">
        <v>359373</v>
      </c>
      <c r="M15" s="782">
        <v>313081.81900000019</v>
      </c>
      <c r="N15" s="782">
        <v>340121.12000000017</v>
      </c>
      <c r="O15" s="784">
        <v>4688467.3460000008</v>
      </c>
      <c r="Q15" s="211"/>
      <c r="R15" s="211"/>
      <c r="S15" s="211"/>
      <c r="T15" s="211"/>
      <c r="U15" s="211"/>
      <c r="V15" s="211"/>
      <c r="W15" s="211"/>
      <c r="X15" s="211"/>
    </row>
    <row r="16" spans="1:24" x14ac:dyDescent="0.2">
      <c r="B16" s="781" t="s">
        <v>412</v>
      </c>
      <c r="C16" s="782">
        <v>2342.1729999999998</v>
      </c>
      <c r="D16" s="782">
        <v>2330.3409999999999</v>
      </c>
      <c r="E16" s="782">
        <v>2054.2570000000001</v>
      </c>
      <c r="F16" s="782"/>
      <c r="G16" s="782">
        <v>789.89599999999996</v>
      </c>
      <c r="H16" s="782"/>
      <c r="I16" s="782">
        <v>0</v>
      </c>
      <c r="J16" s="782">
        <v>2009</v>
      </c>
      <c r="K16" s="782">
        <v>479</v>
      </c>
      <c r="L16" s="782">
        <v>2013</v>
      </c>
      <c r="M16" s="782">
        <v>1492.0650000000001</v>
      </c>
      <c r="N16" s="782">
        <v>7441.8709999999992</v>
      </c>
      <c r="O16" s="784">
        <v>20951.602999999996</v>
      </c>
      <c r="Q16" s="211"/>
      <c r="R16" s="211"/>
      <c r="S16" s="211"/>
      <c r="T16" s="211"/>
      <c r="U16" s="211"/>
      <c r="V16" s="211"/>
      <c r="W16" s="211"/>
      <c r="X16" s="211"/>
    </row>
    <row r="17" spans="2:24" x14ac:dyDescent="0.2">
      <c r="B17" s="781" t="s">
        <v>413</v>
      </c>
      <c r="C17" s="782">
        <v>416.226</v>
      </c>
      <c r="D17" s="782">
        <v>211.32900000000001</v>
      </c>
      <c r="E17" s="782">
        <v>2170.3049999999998</v>
      </c>
      <c r="F17" s="782">
        <v>563.54399999999998</v>
      </c>
      <c r="G17" s="782"/>
      <c r="H17" s="782"/>
      <c r="I17" s="782">
        <v>3308</v>
      </c>
      <c r="J17" s="782">
        <v>3722</v>
      </c>
      <c r="K17" s="782">
        <v>1361</v>
      </c>
      <c r="L17" s="782">
        <v>366</v>
      </c>
      <c r="M17" s="782">
        <v>0</v>
      </c>
      <c r="N17" s="782">
        <v>2357.7919999999999</v>
      </c>
      <c r="O17" s="784">
        <v>14476.195999999998</v>
      </c>
      <c r="Q17" s="211"/>
      <c r="R17" s="211"/>
      <c r="S17" s="211"/>
      <c r="T17" s="211"/>
      <c r="U17" s="211"/>
      <c r="V17" s="211"/>
      <c r="W17" s="211"/>
      <c r="X17" s="211"/>
    </row>
    <row r="18" spans="2:24" x14ac:dyDescent="0.2">
      <c r="B18" s="781" t="s">
        <v>414</v>
      </c>
      <c r="C18" s="782"/>
      <c r="D18" s="782"/>
      <c r="E18" s="782"/>
      <c r="F18" s="782"/>
      <c r="G18" s="782"/>
      <c r="H18" s="782"/>
      <c r="I18" s="782">
        <v>0</v>
      </c>
      <c r="J18" s="782">
        <v>0</v>
      </c>
      <c r="K18" s="782">
        <v>0</v>
      </c>
      <c r="L18" s="782">
        <v>0</v>
      </c>
      <c r="M18" s="782">
        <v>0</v>
      </c>
      <c r="N18" s="782">
        <v>0</v>
      </c>
      <c r="O18" s="784">
        <v>0</v>
      </c>
      <c r="Q18" s="211"/>
      <c r="R18" s="211"/>
      <c r="S18" s="211"/>
      <c r="T18" s="211"/>
      <c r="U18" s="211"/>
      <c r="V18" s="211"/>
      <c r="W18" s="211"/>
      <c r="X18" s="211"/>
    </row>
    <row r="19" spans="2:24" x14ac:dyDescent="0.2">
      <c r="B19" s="781" t="s">
        <v>415</v>
      </c>
      <c r="C19" s="782">
        <v>205957.6</v>
      </c>
      <c r="D19" s="782">
        <v>164561.33600000001</v>
      </c>
      <c r="E19" s="782">
        <v>181623.56599999999</v>
      </c>
      <c r="F19" s="782">
        <v>185803.32799999998</v>
      </c>
      <c r="G19" s="782">
        <v>212419.12000000002</v>
      </c>
      <c r="H19" s="782">
        <v>189536</v>
      </c>
      <c r="I19" s="782">
        <v>205113</v>
      </c>
      <c r="J19" s="782">
        <v>186608</v>
      </c>
      <c r="K19" s="782">
        <v>176905</v>
      </c>
      <c r="L19" s="782">
        <v>166021</v>
      </c>
      <c r="M19" s="782">
        <v>170346.49300000002</v>
      </c>
      <c r="N19" s="782">
        <v>203627.80599999992</v>
      </c>
      <c r="O19" s="784">
        <v>2248522.2489999998</v>
      </c>
      <c r="Q19" s="211"/>
      <c r="R19" s="211"/>
      <c r="S19" s="211"/>
      <c r="T19" s="211"/>
      <c r="U19" s="211"/>
      <c r="V19" s="211"/>
      <c r="W19" s="211"/>
      <c r="X19" s="211"/>
    </row>
    <row r="20" spans="2:24" x14ac:dyDescent="0.2">
      <c r="B20" s="785" t="s">
        <v>416</v>
      </c>
      <c r="C20" s="793">
        <v>4246679.964999998</v>
      </c>
      <c r="D20" s="793">
        <v>3882366.9760000017</v>
      </c>
      <c r="E20" s="793">
        <v>4062462.7680000002</v>
      </c>
      <c r="F20" s="793">
        <v>3998617.9589999998</v>
      </c>
      <c r="G20" s="793">
        <v>4081262.0450000004</v>
      </c>
      <c r="H20" s="793">
        <v>3869597.003</v>
      </c>
      <c r="I20" s="793">
        <v>4008636.0910000005</v>
      </c>
      <c r="J20" s="793">
        <v>3995074.0500000007</v>
      </c>
      <c r="K20" s="793">
        <v>4069362.5859999992</v>
      </c>
      <c r="L20" s="793">
        <v>4091045</v>
      </c>
      <c r="M20" s="793">
        <v>3754508.6700000009</v>
      </c>
      <c r="N20" s="793">
        <v>4022717.4879999999</v>
      </c>
      <c r="O20" s="780">
        <v>48082330.601000004</v>
      </c>
      <c r="P20" s="211"/>
      <c r="Q20" s="211"/>
      <c r="R20" s="211"/>
      <c r="S20" s="211"/>
      <c r="T20" s="211"/>
      <c r="U20" s="211"/>
      <c r="V20" s="211"/>
      <c r="W20" s="211"/>
      <c r="X20" s="211"/>
    </row>
    <row r="21" spans="2:24" x14ac:dyDescent="0.2">
      <c r="B21" s="781" t="s">
        <v>417</v>
      </c>
      <c r="C21" s="782">
        <v>185034.02099999998</v>
      </c>
      <c r="D21" s="782">
        <v>153471.61899999995</v>
      </c>
      <c r="E21" s="808">
        <v>187133.03799999994</v>
      </c>
      <c r="F21" s="797">
        <v>176039.63399999993</v>
      </c>
      <c r="G21" s="797">
        <v>162530.97200000004</v>
      </c>
      <c r="H21" s="797">
        <v>190695.10500000007</v>
      </c>
      <c r="I21" s="797">
        <v>198435.95399999994</v>
      </c>
      <c r="J21" s="797">
        <v>196314</v>
      </c>
      <c r="K21" s="797">
        <v>136298.74700000003</v>
      </c>
      <c r="L21" s="797">
        <v>198936.59400000001</v>
      </c>
      <c r="M21" s="797">
        <v>182403.50700000004</v>
      </c>
      <c r="N21" s="797">
        <v>184481.55999999997</v>
      </c>
      <c r="O21" s="783">
        <v>2151774.7509999997</v>
      </c>
      <c r="Q21" s="211"/>
      <c r="R21" s="211"/>
      <c r="S21" s="211"/>
      <c r="T21" s="211"/>
      <c r="U21" s="211"/>
      <c r="V21" s="211"/>
      <c r="W21" s="211"/>
      <c r="X21" s="211"/>
    </row>
    <row r="22" spans="2:24" x14ac:dyDescent="0.2">
      <c r="B22" s="781" t="s">
        <v>418</v>
      </c>
      <c r="C22" s="782">
        <v>1846182.4510000004</v>
      </c>
      <c r="D22" s="782">
        <v>1682298.8729999987</v>
      </c>
      <c r="E22" s="782">
        <v>1982123.7709999999</v>
      </c>
      <c r="F22" s="782">
        <v>1920999.0409999981</v>
      </c>
      <c r="G22" s="782">
        <v>1914719.8539999991</v>
      </c>
      <c r="H22" s="782">
        <v>1804823.959</v>
      </c>
      <c r="I22" s="782">
        <v>1884025.0849999995</v>
      </c>
      <c r="J22" s="782">
        <v>1882468</v>
      </c>
      <c r="K22" s="782">
        <v>1676349.3499999994</v>
      </c>
      <c r="L22" s="782">
        <v>2014279.8970000003</v>
      </c>
      <c r="M22" s="782">
        <v>1848360.0059999982</v>
      </c>
      <c r="N22" s="782">
        <v>1859200.5769999996</v>
      </c>
      <c r="O22" s="784">
        <v>22315830.863999993</v>
      </c>
      <c r="Q22" s="211"/>
      <c r="R22" s="211"/>
      <c r="S22" s="211"/>
      <c r="T22" s="211"/>
      <c r="U22" s="211"/>
      <c r="V22" s="211"/>
      <c r="W22" s="211"/>
      <c r="X22" s="211"/>
    </row>
    <row r="23" spans="2:24" x14ac:dyDescent="0.2">
      <c r="B23" s="781" t="s">
        <v>419</v>
      </c>
      <c r="C23" s="782"/>
      <c r="D23" s="782"/>
      <c r="E23" s="782"/>
      <c r="F23" s="782"/>
      <c r="G23" s="782"/>
      <c r="H23" s="782"/>
      <c r="I23" s="782">
        <v>0</v>
      </c>
      <c r="J23" s="782">
        <v>0</v>
      </c>
      <c r="K23" s="782">
        <v>0</v>
      </c>
      <c r="L23" s="782">
        <v>0</v>
      </c>
      <c r="M23" s="782">
        <v>0</v>
      </c>
      <c r="N23" s="782">
        <v>0</v>
      </c>
      <c r="O23" s="784">
        <v>0</v>
      </c>
    </row>
    <row r="24" spans="2:24" x14ac:dyDescent="0.2">
      <c r="B24" s="781" t="s">
        <v>420</v>
      </c>
      <c r="C24" s="782">
        <v>539252.08400000015</v>
      </c>
      <c r="D24" s="782">
        <v>484823.12800000014</v>
      </c>
      <c r="E24" s="782">
        <v>541526.95000000019</v>
      </c>
      <c r="F24" s="782">
        <v>532512.04499999981</v>
      </c>
      <c r="G24" s="782">
        <v>609385.48999999953</v>
      </c>
      <c r="H24" s="782">
        <v>523446.93599999993</v>
      </c>
      <c r="I24" s="782">
        <v>524032.08200000005</v>
      </c>
      <c r="J24" s="782">
        <v>522578</v>
      </c>
      <c r="K24" s="782">
        <v>470278.1039999997</v>
      </c>
      <c r="L24" s="782">
        <v>520733.12599999987</v>
      </c>
      <c r="M24" s="782">
        <v>487611.47900000017</v>
      </c>
      <c r="N24" s="782">
        <v>465991.56499999994</v>
      </c>
      <c r="O24" s="784">
        <v>6222170.9890000001</v>
      </c>
    </row>
    <row r="25" spans="2:24" x14ac:dyDescent="0.2">
      <c r="B25" s="781" t="s">
        <v>421</v>
      </c>
      <c r="C25" s="782">
        <v>272334.62800000008</v>
      </c>
      <c r="D25" s="782">
        <v>261745.03300000014</v>
      </c>
      <c r="E25" s="782">
        <v>251083.8349999999</v>
      </c>
      <c r="F25" s="782">
        <v>217886.50500000003</v>
      </c>
      <c r="G25" s="782">
        <v>218423.57800000004</v>
      </c>
      <c r="H25" s="782">
        <v>224000.17499999993</v>
      </c>
      <c r="I25" s="782">
        <v>218825.74899999998</v>
      </c>
      <c r="J25" s="782">
        <v>229702</v>
      </c>
      <c r="K25" s="782">
        <v>194413.51900000003</v>
      </c>
      <c r="L25" s="782">
        <v>125765.85899999998</v>
      </c>
      <c r="M25" s="782">
        <v>254047.51199999999</v>
      </c>
      <c r="N25" s="782">
        <v>275030.79499999987</v>
      </c>
      <c r="O25" s="784">
        <v>2743259.1880000005</v>
      </c>
    </row>
    <row r="26" spans="2:24" x14ac:dyDescent="0.2">
      <c r="B26" s="785" t="s">
        <v>422</v>
      </c>
      <c r="C26" s="793">
        <v>2842803.1840000004</v>
      </c>
      <c r="D26" s="793">
        <v>2582338.652999999</v>
      </c>
      <c r="E26" s="793">
        <v>2961867.594</v>
      </c>
      <c r="F26" s="793">
        <v>2847437.2249999978</v>
      </c>
      <c r="G26" s="793">
        <v>2905059.8939999989</v>
      </c>
      <c r="H26" s="793">
        <v>2742966.1749999998</v>
      </c>
      <c r="I26" s="793">
        <v>2825318.8699999992</v>
      </c>
      <c r="J26" s="793">
        <v>2831062</v>
      </c>
      <c r="K26" s="793">
        <v>2477339.7199999988</v>
      </c>
      <c r="L26" s="793">
        <v>2859715.4760000003</v>
      </c>
      <c r="M26" s="793">
        <v>2772422.5039999983</v>
      </c>
      <c r="N26" s="793">
        <v>2784704.4969999995</v>
      </c>
      <c r="O26" s="780">
        <v>33433035.791999996</v>
      </c>
      <c r="Q26" s="211"/>
    </row>
    <row r="27" spans="2:24" x14ac:dyDescent="0.2">
      <c r="B27" s="787" t="s">
        <v>17</v>
      </c>
      <c r="C27" s="809">
        <v>8267684.5509999981</v>
      </c>
      <c r="D27" s="809">
        <v>7573257.3930000011</v>
      </c>
      <c r="E27" s="809">
        <v>7862888.6749999998</v>
      </c>
      <c r="F27" s="809">
        <v>7970523.8099999987</v>
      </c>
      <c r="G27" s="809">
        <v>8093099.273</v>
      </c>
      <c r="H27" s="809">
        <v>7720298.1779999994</v>
      </c>
      <c r="I27" s="809">
        <v>7738797.9609999992</v>
      </c>
      <c r="J27" s="809">
        <v>7761709.0500000007</v>
      </c>
      <c r="K27" s="809">
        <v>8180945.305999998</v>
      </c>
      <c r="L27" s="809">
        <v>7883779.2620000001</v>
      </c>
      <c r="M27" s="809">
        <v>7593479.6049999986</v>
      </c>
      <c r="N27" s="809">
        <v>7866255.8439999986</v>
      </c>
      <c r="O27" s="780">
        <v>94512718.907999977</v>
      </c>
      <c r="P27" s="211"/>
      <c r="Q27" s="211"/>
    </row>
    <row r="28" spans="2:24" x14ac:dyDescent="0.2">
      <c r="B28" s="810" t="s">
        <v>423</v>
      </c>
      <c r="C28" s="811"/>
      <c r="D28" s="811"/>
      <c r="E28" s="811"/>
      <c r="F28" s="811"/>
      <c r="G28" s="811"/>
      <c r="H28" s="811"/>
      <c r="I28" s="811"/>
      <c r="J28" s="811"/>
      <c r="K28" s="811"/>
      <c r="L28" s="811"/>
      <c r="M28" s="811"/>
      <c r="N28" s="811"/>
      <c r="O28" s="810"/>
      <c r="Q28" s="211"/>
    </row>
    <row r="29" spans="2:24" x14ac:dyDescent="0.2">
      <c r="B29" s="778" t="s">
        <v>403</v>
      </c>
      <c r="C29" s="789">
        <v>2165021.1619999995</v>
      </c>
      <c r="D29" s="789">
        <v>2294080.6909999992</v>
      </c>
      <c r="E29" s="789">
        <v>1286871.0360000005</v>
      </c>
      <c r="F29" s="789">
        <v>2042259.9999999995</v>
      </c>
      <c r="G29" s="789">
        <v>2061217.8620000007</v>
      </c>
      <c r="H29" s="789">
        <v>2060541</v>
      </c>
      <c r="I29" s="789">
        <v>1868917</v>
      </c>
      <c r="J29" s="789">
        <v>1757171</v>
      </c>
      <c r="K29" s="789">
        <v>3006638</v>
      </c>
      <c r="L29" s="789">
        <v>1665297.5140000014</v>
      </c>
      <c r="M29" s="789">
        <v>2110731.5419999994</v>
      </c>
      <c r="N29" s="789">
        <v>1721712.7540000007</v>
      </c>
      <c r="O29" s="804">
        <v>24040459.561000001</v>
      </c>
      <c r="Q29" s="211"/>
    </row>
    <row r="30" spans="2:24" x14ac:dyDescent="0.2">
      <c r="B30" s="781" t="s">
        <v>404</v>
      </c>
      <c r="C30" s="782">
        <v>43767.931999999993</v>
      </c>
      <c r="D30" s="782">
        <v>52832.854999999996</v>
      </c>
      <c r="E30" s="782">
        <v>60583.499999999993</v>
      </c>
      <c r="F30" s="782">
        <v>59087.78300000001</v>
      </c>
      <c r="G30" s="782">
        <v>56965.532000000007</v>
      </c>
      <c r="H30" s="782">
        <v>45213.617000000006</v>
      </c>
      <c r="I30" s="782">
        <v>58244.947999999997</v>
      </c>
      <c r="J30" s="782">
        <v>64854.875999999997</v>
      </c>
      <c r="K30" s="782">
        <v>70114.774000000019</v>
      </c>
      <c r="L30" s="782">
        <v>61875</v>
      </c>
      <c r="M30" s="782">
        <v>50098.407000000007</v>
      </c>
      <c r="N30" s="782">
        <v>51483.374999999985</v>
      </c>
      <c r="O30" s="783">
        <v>675122.59900000005</v>
      </c>
      <c r="Q30" s="211"/>
      <c r="R30" s="211"/>
      <c r="S30" s="211"/>
      <c r="T30" s="211"/>
      <c r="U30" s="211"/>
      <c r="V30" s="211"/>
      <c r="W30" s="211"/>
      <c r="X30" s="211"/>
    </row>
    <row r="31" spans="2:24" x14ac:dyDescent="0.2">
      <c r="B31" s="781" t="s">
        <v>405</v>
      </c>
      <c r="C31" s="782">
        <v>1475077.9549999984</v>
      </c>
      <c r="D31" s="782">
        <v>1314988.4119999995</v>
      </c>
      <c r="E31" s="782">
        <v>1341950.0400000003</v>
      </c>
      <c r="F31" s="782">
        <v>1353323.4450000005</v>
      </c>
      <c r="G31" s="782">
        <v>1418572.3559999985</v>
      </c>
      <c r="H31" s="782">
        <v>1364652.6869999999</v>
      </c>
      <c r="I31" s="782">
        <v>1433687.3199999998</v>
      </c>
      <c r="J31" s="782">
        <v>1312958.2100000002</v>
      </c>
      <c r="K31" s="782">
        <v>1311004.8080000007</v>
      </c>
      <c r="L31" s="782">
        <v>1335209</v>
      </c>
      <c r="M31" s="782">
        <v>1364004.398</v>
      </c>
      <c r="N31" s="782">
        <v>1345099.473999999</v>
      </c>
      <c r="O31" s="784">
        <v>16370528.104999997</v>
      </c>
      <c r="Q31" s="211"/>
      <c r="R31" s="211"/>
      <c r="S31" s="211"/>
      <c r="T31" s="211"/>
      <c r="U31" s="211"/>
      <c r="V31" s="211"/>
      <c r="W31" s="211"/>
      <c r="X31" s="211"/>
    </row>
    <row r="32" spans="2:24" x14ac:dyDescent="0.2">
      <c r="B32" s="781" t="s">
        <v>406</v>
      </c>
      <c r="C32" s="782">
        <v>7647.3040000000001</v>
      </c>
      <c r="D32" s="782">
        <v>8099.3609999999999</v>
      </c>
      <c r="E32" s="782">
        <v>7611.2019999999993</v>
      </c>
      <c r="F32" s="782">
        <v>7302.8129999999992</v>
      </c>
      <c r="G32" s="782">
        <v>4833.0460000000003</v>
      </c>
      <c r="H32" s="782">
        <v>4794.2070000000003</v>
      </c>
      <c r="I32" s="782">
        <v>8367.6189999999988</v>
      </c>
      <c r="J32" s="782">
        <v>3710.2019999999998</v>
      </c>
      <c r="K32" s="782">
        <v>7205.2209999999995</v>
      </c>
      <c r="L32" s="782">
        <v>6687</v>
      </c>
      <c r="M32" s="782">
        <v>5853.6949999999988</v>
      </c>
      <c r="N32" s="782">
        <v>4677.7169999999996</v>
      </c>
      <c r="O32" s="784">
        <v>76789.386999999988</v>
      </c>
      <c r="Q32" s="211"/>
      <c r="R32" s="211"/>
      <c r="S32" s="211"/>
      <c r="T32" s="211"/>
      <c r="U32" s="211"/>
      <c r="V32" s="211"/>
      <c r="W32" s="211"/>
      <c r="X32" s="211"/>
    </row>
    <row r="33" spans="2:24" x14ac:dyDescent="0.2">
      <c r="B33" s="781" t="s">
        <v>407</v>
      </c>
      <c r="C33" s="782">
        <v>1998488.9399999997</v>
      </c>
      <c r="D33" s="782">
        <v>1783712.2959999989</v>
      </c>
      <c r="E33" s="782">
        <v>1948193.3450000014</v>
      </c>
      <c r="F33" s="782">
        <v>1793336.591</v>
      </c>
      <c r="G33" s="782">
        <v>1955147.8830000018</v>
      </c>
      <c r="H33" s="782">
        <v>1866376.4919999975</v>
      </c>
      <c r="I33" s="782">
        <v>1837802.9559999995</v>
      </c>
      <c r="J33" s="782">
        <v>1881592.692999999</v>
      </c>
      <c r="K33" s="782">
        <v>1847468.6980000006</v>
      </c>
      <c r="L33" s="782">
        <v>2086986</v>
      </c>
      <c r="M33" s="782">
        <v>1904408.3960000004</v>
      </c>
      <c r="N33" s="782">
        <v>2007172.3579999991</v>
      </c>
      <c r="O33" s="784">
        <v>22910686.647999998</v>
      </c>
      <c r="Q33" s="211"/>
      <c r="R33" s="211"/>
      <c r="S33" s="211"/>
      <c r="T33" s="211"/>
      <c r="U33" s="211"/>
      <c r="V33" s="211"/>
      <c r="W33" s="211"/>
      <c r="X33" s="211"/>
    </row>
    <row r="34" spans="2:24" ht="12.75" customHeight="1" x14ac:dyDescent="0.2">
      <c r="B34" s="781" t="s">
        <v>408</v>
      </c>
      <c r="C34" s="782">
        <v>1270741.8720000011</v>
      </c>
      <c r="D34" s="782">
        <v>1182809.7749999992</v>
      </c>
      <c r="E34" s="782">
        <v>1253594.3359999994</v>
      </c>
      <c r="F34" s="782">
        <v>1455943.0410000018</v>
      </c>
      <c r="G34" s="782">
        <v>1167890.7149999994</v>
      </c>
      <c r="H34" s="782">
        <v>1264609.9150000005</v>
      </c>
      <c r="I34" s="782">
        <v>1479228.6040000003</v>
      </c>
      <c r="J34" s="782">
        <v>1315949.7980000002</v>
      </c>
      <c r="K34" s="782">
        <v>1362985.2029999997</v>
      </c>
      <c r="L34" s="782">
        <v>1694619</v>
      </c>
      <c r="M34" s="782">
        <v>1308629.803000001</v>
      </c>
      <c r="N34" s="782">
        <v>1178557.9029999997</v>
      </c>
      <c r="O34" s="784">
        <v>15935559.965000004</v>
      </c>
      <c r="Q34" s="211"/>
      <c r="R34" s="211"/>
      <c r="S34" s="211"/>
      <c r="T34" s="211"/>
      <c r="U34" s="211"/>
      <c r="V34" s="211"/>
      <c r="W34" s="211"/>
      <c r="X34" s="211"/>
    </row>
    <row r="35" spans="2:24" x14ac:dyDescent="0.2">
      <c r="B35" s="781" t="s">
        <v>409</v>
      </c>
      <c r="C35" s="782">
        <v>2018715.6320000009</v>
      </c>
      <c r="D35" s="782">
        <v>1896802.7719999966</v>
      </c>
      <c r="E35" s="782">
        <v>1926277.0769999989</v>
      </c>
      <c r="F35" s="782">
        <v>2042955.1630000002</v>
      </c>
      <c r="G35" s="782">
        <v>2180407.8749999986</v>
      </c>
      <c r="H35" s="782">
        <v>2090932.3660000002</v>
      </c>
      <c r="I35" s="782">
        <v>1979001.9959999998</v>
      </c>
      <c r="J35" s="782">
        <v>2058930.3649999993</v>
      </c>
      <c r="K35" s="782">
        <v>1975212.9119999995</v>
      </c>
      <c r="L35" s="782">
        <v>2084233</v>
      </c>
      <c r="M35" s="782">
        <v>2004040.6019999997</v>
      </c>
      <c r="N35" s="782">
        <v>2005766.7509999992</v>
      </c>
      <c r="O35" s="784">
        <v>24263276.510999989</v>
      </c>
      <c r="Q35" s="211"/>
      <c r="R35" s="211"/>
      <c r="S35" s="211"/>
      <c r="T35" s="211"/>
      <c r="U35" s="211"/>
      <c r="V35" s="211"/>
      <c r="W35" s="211"/>
      <c r="X35" s="211"/>
    </row>
    <row r="36" spans="2:24" x14ac:dyDescent="0.2">
      <c r="B36" s="781" t="s">
        <v>410</v>
      </c>
      <c r="C36" s="782">
        <v>972.31700000000001</v>
      </c>
      <c r="D36" s="782">
        <v>658.66700000000003</v>
      </c>
      <c r="E36" s="782">
        <v>0</v>
      </c>
      <c r="F36" s="782">
        <v>445.435</v>
      </c>
      <c r="G36" s="782">
        <v>863.03200000000004</v>
      </c>
      <c r="H36" s="782">
        <v>640</v>
      </c>
      <c r="I36" s="782">
        <v>0</v>
      </c>
      <c r="J36" s="782">
        <v>0</v>
      </c>
      <c r="K36" s="782">
        <v>0</v>
      </c>
      <c r="L36" s="782">
        <v>0</v>
      </c>
      <c r="M36" s="782">
        <v>1047.2840000000001</v>
      </c>
      <c r="N36" s="782">
        <v>1238</v>
      </c>
      <c r="O36" s="784">
        <v>5864.7350000000006</v>
      </c>
      <c r="Q36" s="211"/>
      <c r="R36" s="211"/>
      <c r="S36" s="211"/>
      <c r="T36" s="211"/>
      <c r="U36" s="211"/>
      <c r="V36" s="211"/>
      <c r="W36" s="211"/>
      <c r="X36" s="211"/>
    </row>
    <row r="37" spans="2:24" x14ac:dyDescent="0.2">
      <c r="B37" s="741" t="s">
        <v>411</v>
      </c>
      <c r="C37" s="782">
        <v>737609.62400000007</v>
      </c>
      <c r="D37" s="782">
        <v>804645.55900000036</v>
      </c>
      <c r="E37" s="782">
        <v>867402.83100000012</v>
      </c>
      <c r="F37" s="782">
        <v>918565.54999999935</v>
      </c>
      <c r="G37" s="782">
        <v>921326.08300000115</v>
      </c>
      <c r="H37" s="782">
        <v>918765</v>
      </c>
      <c r="I37" s="782">
        <v>670389</v>
      </c>
      <c r="J37" s="782">
        <v>815510</v>
      </c>
      <c r="K37" s="782">
        <v>748788</v>
      </c>
      <c r="L37" s="782">
        <v>649532</v>
      </c>
      <c r="M37" s="782">
        <v>648933.82699999993</v>
      </c>
      <c r="N37" s="782">
        <v>715176.73199999984</v>
      </c>
      <c r="O37" s="784">
        <v>9416644.2060000002</v>
      </c>
      <c r="Q37" s="211"/>
      <c r="R37" s="211"/>
      <c r="S37" s="211"/>
      <c r="T37" s="211"/>
      <c r="U37" s="211"/>
      <c r="V37" s="211"/>
      <c r="W37" s="211"/>
      <c r="X37" s="211"/>
    </row>
    <row r="38" spans="2:24" x14ac:dyDescent="0.2">
      <c r="B38" s="781" t="s">
        <v>412</v>
      </c>
      <c r="C38" s="782">
        <v>2412.5229999999997</v>
      </c>
      <c r="D38" s="782">
        <v>4848.2560000000003</v>
      </c>
      <c r="E38" s="782">
        <v>6076.0050000000001</v>
      </c>
      <c r="F38" s="782">
        <v>7323.8779999999997</v>
      </c>
      <c r="G38" s="782">
        <v>4159.6620000000003</v>
      </c>
      <c r="H38" s="782">
        <v>2057</v>
      </c>
      <c r="I38" s="782">
        <v>577</v>
      </c>
      <c r="J38" s="782">
        <v>187</v>
      </c>
      <c r="K38" s="782">
        <v>1317</v>
      </c>
      <c r="L38" s="782">
        <v>2013</v>
      </c>
      <c r="M38" s="782">
        <v>4049.4600000000005</v>
      </c>
      <c r="N38" s="782">
        <v>1558.164</v>
      </c>
      <c r="O38" s="784">
        <v>36578.947999999997</v>
      </c>
      <c r="Q38" s="211"/>
      <c r="R38" s="211"/>
      <c r="S38" s="211"/>
      <c r="T38" s="211"/>
      <c r="U38" s="211"/>
      <c r="V38" s="211"/>
      <c r="W38" s="211"/>
      <c r="X38" s="211"/>
    </row>
    <row r="39" spans="2:24" x14ac:dyDescent="0.2">
      <c r="B39" s="781" t="s">
        <v>413</v>
      </c>
      <c r="C39" s="782">
        <v>4359.5370000000003</v>
      </c>
      <c r="D39" s="782">
        <v>3842.212</v>
      </c>
      <c r="E39" s="782">
        <v>2137.5210000000002</v>
      </c>
      <c r="F39" s="782">
        <v>2312.826</v>
      </c>
      <c r="G39" s="782">
        <v>1479.3019999999999</v>
      </c>
      <c r="H39" s="782"/>
      <c r="I39" s="782">
        <v>0</v>
      </c>
      <c r="J39" s="782">
        <v>1892</v>
      </c>
      <c r="K39" s="782">
        <v>6251</v>
      </c>
      <c r="L39" s="782">
        <v>6398</v>
      </c>
      <c r="M39" s="782">
        <v>0</v>
      </c>
      <c r="N39" s="782">
        <v>4080.4829999999997</v>
      </c>
      <c r="O39" s="784">
        <v>32752.881000000001</v>
      </c>
      <c r="Q39" s="211"/>
      <c r="R39" s="211"/>
      <c r="S39" s="211"/>
      <c r="T39" s="211"/>
      <c r="U39" s="211"/>
      <c r="V39" s="211"/>
      <c r="W39" s="211"/>
      <c r="X39" s="211"/>
    </row>
    <row r="40" spans="2:24" x14ac:dyDescent="0.2">
      <c r="B40" s="781" t="s">
        <v>414</v>
      </c>
      <c r="C40" s="782">
        <v>1963.8030000000001</v>
      </c>
      <c r="D40" s="782">
        <v>0</v>
      </c>
      <c r="E40" s="782">
        <v>0</v>
      </c>
      <c r="F40" s="782"/>
      <c r="G40" s="782"/>
      <c r="H40" s="782"/>
      <c r="I40" s="782">
        <v>0</v>
      </c>
      <c r="J40" s="782">
        <v>0</v>
      </c>
      <c r="K40" s="782">
        <v>0</v>
      </c>
      <c r="L40" s="782">
        <v>0</v>
      </c>
      <c r="M40" s="210">
        <v>0</v>
      </c>
      <c r="N40" s="782">
        <v>0</v>
      </c>
      <c r="O40" s="784">
        <v>1963.8030000000001</v>
      </c>
      <c r="Q40" s="211"/>
      <c r="R40" s="211"/>
      <c r="S40" s="211"/>
      <c r="T40" s="211"/>
      <c r="U40" s="211"/>
      <c r="V40" s="211"/>
      <c r="W40" s="211"/>
      <c r="X40" s="211"/>
    </row>
    <row r="41" spans="2:24" x14ac:dyDescent="0.2">
      <c r="B41" s="781" t="s">
        <v>415</v>
      </c>
      <c r="C41" s="782">
        <v>402650.76399999979</v>
      </c>
      <c r="D41" s="782">
        <v>352318.12100000022</v>
      </c>
      <c r="E41" s="782">
        <v>385274.98</v>
      </c>
      <c r="F41" s="782">
        <v>367926.55199999985</v>
      </c>
      <c r="G41" s="782">
        <v>395902.00999999995</v>
      </c>
      <c r="H41" s="782">
        <v>363111</v>
      </c>
      <c r="I41" s="782">
        <v>376970</v>
      </c>
      <c r="J41" s="782">
        <v>389577</v>
      </c>
      <c r="K41" s="782">
        <v>402968</v>
      </c>
      <c r="L41" s="782">
        <v>367774</v>
      </c>
      <c r="M41" s="782">
        <v>315124.45300000004</v>
      </c>
      <c r="N41" s="782">
        <v>394589.24900000013</v>
      </c>
      <c r="O41" s="784">
        <v>4514186.1290000007</v>
      </c>
      <c r="Q41" s="211"/>
      <c r="R41" s="211"/>
      <c r="S41" s="211"/>
      <c r="T41" s="211"/>
      <c r="U41" s="211"/>
      <c r="V41" s="211"/>
      <c r="W41" s="211"/>
      <c r="X41" s="211"/>
    </row>
    <row r="42" spans="2:24" x14ac:dyDescent="0.2">
      <c r="B42" s="785" t="s">
        <v>416</v>
      </c>
      <c r="C42" s="793">
        <v>7964408.2029999997</v>
      </c>
      <c r="D42" s="793">
        <v>7405558.2859999966</v>
      </c>
      <c r="E42" s="793">
        <v>7799100.8369999994</v>
      </c>
      <c r="F42" s="793">
        <v>8008523.0770000024</v>
      </c>
      <c r="G42" s="793">
        <v>8107547.4959999984</v>
      </c>
      <c r="H42" s="793">
        <v>7921152.2839999981</v>
      </c>
      <c r="I42" s="793">
        <v>7844269.443</v>
      </c>
      <c r="J42" s="793">
        <v>7845162.1439999985</v>
      </c>
      <c r="K42" s="793">
        <v>7733315.6160000004</v>
      </c>
      <c r="L42" s="793">
        <v>8295326</v>
      </c>
      <c r="M42" s="793">
        <v>7606190.3250000011</v>
      </c>
      <c r="N42" s="793">
        <v>7709400.2059999965</v>
      </c>
      <c r="O42" s="784">
        <v>94239953.917000011</v>
      </c>
      <c r="Q42" s="211"/>
      <c r="R42" s="211"/>
      <c r="S42" s="211"/>
      <c r="T42" s="211"/>
      <c r="U42" s="211"/>
      <c r="V42" s="211"/>
      <c r="W42" s="211"/>
      <c r="X42" s="211"/>
    </row>
    <row r="43" spans="2:24" x14ac:dyDescent="0.2">
      <c r="B43" s="781" t="s">
        <v>417</v>
      </c>
      <c r="C43" s="782">
        <v>314345.80899999989</v>
      </c>
      <c r="D43" s="782">
        <v>304019.52199999994</v>
      </c>
      <c r="E43" s="782">
        <v>326133.51800000004</v>
      </c>
      <c r="F43" s="782">
        <v>296523.31400000001</v>
      </c>
      <c r="G43" s="782">
        <v>325528.69400000013</v>
      </c>
      <c r="H43" s="782">
        <v>320977.66800000024</v>
      </c>
      <c r="I43" s="782">
        <v>365952.46299999987</v>
      </c>
      <c r="J43" s="782">
        <v>353642</v>
      </c>
      <c r="K43" s="782">
        <v>281651.0900000002</v>
      </c>
      <c r="L43" s="782">
        <v>354555.826</v>
      </c>
      <c r="M43" s="782">
        <v>351968.90599999996</v>
      </c>
      <c r="N43" s="782">
        <v>305366.66099999996</v>
      </c>
      <c r="O43" s="783">
        <v>3900665.4709999999</v>
      </c>
      <c r="Q43" s="211"/>
      <c r="R43" s="211"/>
      <c r="S43" s="211"/>
      <c r="T43" s="211"/>
      <c r="U43" s="211"/>
      <c r="V43" s="211"/>
      <c r="W43" s="211"/>
      <c r="X43" s="211"/>
    </row>
    <row r="44" spans="2:24" x14ac:dyDescent="0.2">
      <c r="B44" s="781" t="s">
        <v>418</v>
      </c>
      <c r="C44" s="782">
        <v>3308142.2910000016</v>
      </c>
      <c r="D44" s="782">
        <v>3047379.6020000018</v>
      </c>
      <c r="E44" s="782">
        <v>3695661.4600000004</v>
      </c>
      <c r="F44" s="782">
        <v>3445854.003</v>
      </c>
      <c r="G44" s="782">
        <v>3561456.9020000007</v>
      </c>
      <c r="H44" s="782">
        <v>3432478.1139999982</v>
      </c>
      <c r="I44" s="782">
        <v>3585197.8570000022</v>
      </c>
      <c r="J44" s="782">
        <v>3759541</v>
      </c>
      <c r="K44" s="782">
        <v>3250513.3130000001</v>
      </c>
      <c r="L44" s="782">
        <v>4233826.0530000022</v>
      </c>
      <c r="M44" s="782">
        <v>3729822.9579999982</v>
      </c>
      <c r="N44" s="782">
        <v>3295660.9780000011</v>
      </c>
      <c r="O44" s="784">
        <v>42345534.531000003</v>
      </c>
      <c r="Q44" s="211"/>
      <c r="R44" s="211"/>
      <c r="S44" s="211"/>
      <c r="T44" s="211"/>
      <c r="U44" s="211"/>
      <c r="V44" s="211"/>
      <c r="W44" s="211"/>
      <c r="X44" s="211"/>
    </row>
    <row r="45" spans="2:24" x14ac:dyDescent="0.2">
      <c r="B45" s="781" t="s">
        <v>419</v>
      </c>
      <c r="C45" s="782">
        <v>90592.996000000028</v>
      </c>
      <c r="D45" s="782">
        <v>34923.78</v>
      </c>
      <c r="E45" s="782">
        <v>642.98599999999999</v>
      </c>
      <c r="F45" s="782">
        <v>1466.8980000000001</v>
      </c>
      <c r="G45" s="782">
        <v>1297.3890000000001</v>
      </c>
      <c r="H45" s="782">
        <v>134.34299999999999</v>
      </c>
      <c r="I45" s="782">
        <v>0</v>
      </c>
      <c r="J45" s="782">
        <v>0</v>
      </c>
      <c r="K45" s="782">
        <v>0</v>
      </c>
      <c r="L45" s="782">
        <v>0</v>
      </c>
      <c r="M45" s="782">
        <v>0</v>
      </c>
      <c r="N45" s="782">
        <v>0</v>
      </c>
      <c r="O45" s="784">
        <v>129058.39200000002</v>
      </c>
      <c r="Q45" s="211"/>
      <c r="R45" s="211"/>
      <c r="S45" s="211"/>
      <c r="T45" s="211"/>
      <c r="U45" s="211"/>
      <c r="V45" s="211"/>
      <c r="W45" s="211"/>
      <c r="X45" s="211"/>
    </row>
    <row r="46" spans="2:24" x14ac:dyDescent="0.2">
      <c r="B46" s="781" t="s">
        <v>420</v>
      </c>
      <c r="C46" s="782">
        <v>976252.37099999888</v>
      </c>
      <c r="D46" s="782">
        <v>892859.76300000073</v>
      </c>
      <c r="E46" s="782">
        <v>895575.96999999986</v>
      </c>
      <c r="F46" s="782">
        <v>971543.02099999879</v>
      </c>
      <c r="G46" s="782">
        <v>1199719.2559999996</v>
      </c>
      <c r="H46" s="782">
        <v>1010442.2439999987</v>
      </c>
      <c r="I46" s="782">
        <v>1001999.1480000003</v>
      </c>
      <c r="J46" s="782">
        <v>1081748</v>
      </c>
      <c r="K46" s="782">
        <v>970769.74299999967</v>
      </c>
      <c r="L46" s="782">
        <v>1103067.1550000003</v>
      </c>
      <c r="M46" s="782">
        <v>937590.75100000005</v>
      </c>
      <c r="N46" s="782">
        <v>889394.20699999994</v>
      </c>
      <c r="O46" s="784">
        <v>11930961.628999997</v>
      </c>
      <c r="Q46" s="211"/>
      <c r="R46" s="211"/>
      <c r="S46" s="211"/>
      <c r="T46" s="211"/>
      <c r="U46" s="211"/>
      <c r="V46" s="211"/>
      <c r="W46" s="211"/>
      <c r="X46" s="211"/>
    </row>
    <row r="47" spans="2:24" x14ac:dyDescent="0.2">
      <c r="B47" s="781" t="s">
        <v>421</v>
      </c>
      <c r="C47" s="782">
        <v>376380.37900000031</v>
      </c>
      <c r="D47" s="782">
        <v>408262.93099999969</v>
      </c>
      <c r="E47" s="782">
        <v>469981.10999999981</v>
      </c>
      <c r="F47" s="782">
        <v>457382.03200000001</v>
      </c>
      <c r="G47" s="782">
        <v>457626.04300000018</v>
      </c>
      <c r="H47" s="782">
        <v>431980.35599999985</v>
      </c>
      <c r="I47" s="782">
        <v>410630.53199999983</v>
      </c>
      <c r="J47" s="782">
        <v>442712</v>
      </c>
      <c r="K47" s="782">
        <v>378756.48899999965</v>
      </c>
      <c r="L47" s="782">
        <v>144996.56199999998</v>
      </c>
      <c r="M47" s="782">
        <v>601625.03600000008</v>
      </c>
      <c r="N47" s="782">
        <v>422024.69599999976</v>
      </c>
      <c r="O47" s="784">
        <v>5002358.1659999983</v>
      </c>
      <c r="P47" s="211"/>
    </row>
    <row r="48" spans="2:24" x14ac:dyDescent="0.2">
      <c r="B48" s="785" t="s">
        <v>422</v>
      </c>
      <c r="C48" s="793">
        <v>5065713.8460000008</v>
      </c>
      <c r="D48" s="793">
        <v>4687445.5980000021</v>
      </c>
      <c r="E48" s="793">
        <v>5387995.0439999998</v>
      </c>
      <c r="F48" s="793">
        <v>5172769.2679999983</v>
      </c>
      <c r="G48" s="793">
        <v>5545628.2840000009</v>
      </c>
      <c r="H48" s="793">
        <v>5196012.7249999968</v>
      </c>
      <c r="I48" s="793">
        <v>5363780.0000000019</v>
      </c>
      <c r="J48" s="793">
        <v>5637643</v>
      </c>
      <c r="K48" s="793">
        <v>4881690.6349999998</v>
      </c>
      <c r="L48" s="793">
        <v>5836445.5960000027</v>
      </c>
      <c r="M48" s="793">
        <v>5621007.6509999987</v>
      </c>
      <c r="N48" s="793">
        <v>4912446.5420000004</v>
      </c>
      <c r="O48" s="784">
        <v>63308578.189000003</v>
      </c>
    </row>
    <row r="49" spans="2:24" x14ac:dyDescent="0.2">
      <c r="B49" s="794" t="s">
        <v>17</v>
      </c>
      <c r="C49" s="812">
        <v>15195143.210999999</v>
      </c>
      <c r="D49" s="812">
        <v>14387084.574999999</v>
      </c>
      <c r="E49" s="812">
        <v>14473966.916999999</v>
      </c>
      <c r="F49" s="812">
        <v>15223552.345000001</v>
      </c>
      <c r="G49" s="812">
        <v>15714393.642000001</v>
      </c>
      <c r="H49" s="812">
        <v>15177706.008999996</v>
      </c>
      <c r="I49" s="812">
        <v>15076966.443000002</v>
      </c>
      <c r="J49" s="812">
        <v>15239976.143999998</v>
      </c>
      <c r="K49" s="812">
        <v>15621644.251</v>
      </c>
      <c r="L49" s="812">
        <v>15797069.110000003</v>
      </c>
      <c r="M49" s="812">
        <v>15337929.517999999</v>
      </c>
      <c r="N49" s="812">
        <v>14343559.501999997</v>
      </c>
      <c r="O49" s="804">
        <v>181588991.66700003</v>
      </c>
      <c r="P49" s="211"/>
    </row>
    <row r="50" spans="2:24" x14ac:dyDescent="0.2">
      <c r="B50" s="810" t="s">
        <v>424</v>
      </c>
      <c r="C50" s="810"/>
      <c r="D50" s="810"/>
      <c r="E50" s="810"/>
      <c r="F50" s="810"/>
      <c r="G50" s="810"/>
      <c r="H50" s="810"/>
      <c r="I50" s="810"/>
      <c r="J50" s="810"/>
      <c r="K50" s="810"/>
      <c r="L50" s="810"/>
      <c r="M50" s="810"/>
      <c r="N50" s="810"/>
      <c r="O50" s="810"/>
    </row>
    <row r="51" spans="2:24" x14ac:dyDescent="0.2">
      <c r="B51" s="795" t="s">
        <v>403</v>
      </c>
      <c r="C51" s="789">
        <v>2322989.8559999997</v>
      </c>
      <c r="D51" s="789">
        <v>1859080.5020000003</v>
      </c>
      <c r="E51" s="789">
        <v>1866562.5739999977</v>
      </c>
      <c r="F51" s="789">
        <v>2018475.9509999987</v>
      </c>
      <c r="G51" s="789">
        <v>2095222.3759999988</v>
      </c>
      <c r="H51" s="789">
        <v>2014318</v>
      </c>
      <c r="I51" s="789">
        <v>2193518.895</v>
      </c>
      <c r="J51" s="789">
        <v>2108611</v>
      </c>
      <c r="K51" s="789">
        <v>2659334.9540000013</v>
      </c>
      <c r="L51" s="789">
        <v>2577061.6169999992</v>
      </c>
      <c r="M51" s="210">
        <v>1447574.0140000007</v>
      </c>
      <c r="N51" s="789">
        <v>2152733.4340000004</v>
      </c>
      <c r="O51" s="804">
        <v>25315483.172999997</v>
      </c>
      <c r="Q51" s="211"/>
      <c r="R51" s="211"/>
      <c r="S51" s="211"/>
      <c r="T51" s="211"/>
      <c r="U51" s="211"/>
      <c r="V51" s="211"/>
      <c r="W51" s="211"/>
      <c r="X51" s="211"/>
    </row>
    <row r="52" spans="2:24" x14ac:dyDescent="0.2">
      <c r="B52" s="781" t="s">
        <v>404</v>
      </c>
      <c r="C52" s="782">
        <v>63642.365000000005</v>
      </c>
      <c r="D52" s="782">
        <v>61205.974999999999</v>
      </c>
      <c r="E52" s="782">
        <v>46674.236000000004</v>
      </c>
      <c r="F52" s="782">
        <v>48741.179999999993</v>
      </c>
      <c r="G52" s="782">
        <v>58064.421000000009</v>
      </c>
      <c r="H52" s="782">
        <v>68817.799999999988</v>
      </c>
      <c r="I52" s="782">
        <v>60683.572</v>
      </c>
      <c r="J52" s="782">
        <v>63100.164000000004</v>
      </c>
      <c r="K52" s="782">
        <v>51168.396000000001</v>
      </c>
      <c r="L52" s="782">
        <v>66191</v>
      </c>
      <c r="M52" s="743">
        <v>72559.412000000026</v>
      </c>
      <c r="N52" s="782">
        <v>77919.275999999998</v>
      </c>
      <c r="O52" s="784">
        <v>738767.7969999999</v>
      </c>
      <c r="Q52" s="211"/>
      <c r="R52" s="211"/>
      <c r="S52" s="211"/>
      <c r="T52" s="211"/>
      <c r="U52" s="211"/>
      <c r="V52" s="211"/>
      <c r="W52" s="211"/>
      <c r="X52" s="211"/>
    </row>
    <row r="53" spans="2:24" x14ac:dyDescent="0.2">
      <c r="B53" s="781" t="s">
        <v>405</v>
      </c>
      <c r="C53" s="782">
        <v>1562189.7920000013</v>
      </c>
      <c r="D53" s="782">
        <v>1369856.1199999994</v>
      </c>
      <c r="E53" s="782">
        <v>1386906.2499999986</v>
      </c>
      <c r="F53" s="782">
        <v>1461576.9990000012</v>
      </c>
      <c r="G53" s="782">
        <v>1564908.1570000006</v>
      </c>
      <c r="H53" s="782">
        <v>1447512.5190000015</v>
      </c>
      <c r="I53" s="782">
        <v>1543993.2089999993</v>
      </c>
      <c r="J53" s="782">
        <v>1626198.2910000007</v>
      </c>
      <c r="K53" s="782">
        <v>1536944.1469999999</v>
      </c>
      <c r="L53" s="782">
        <v>1526462</v>
      </c>
      <c r="M53" s="210">
        <v>1426109.4579999992</v>
      </c>
      <c r="N53" s="782">
        <v>1419009.2360000003</v>
      </c>
      <c r="O53" s="784">
        <v>17871666.178000003</v>
      </c>
      <c r="Q53" s="211"/>
      <c r="R53" s="211"/>
      <c r="S53" s="211"/>
      <c r="T53" s="211"/>
      <c r="U53" s="211"/>
      <c r="V53" s="211"/>
      <c r="W53" s="211"/>
      <c r="X53" s="211"/>
    </row>
    <row r="54" spans="2:24" x14ac:dyDescent="0.2">
      <c r="B54" s="781" t="s">
        <v>406</v>
      </c>
      <c r="C54" s="782">
        <v>8381.7289999999994</v>
      </c>
      <c r="D54" s="782">
        <v>9811.9599999999991</v>
      </c>
      <c r="E54" s="782">
        <v>9322.9510000000009</v>
      </c>
      <c r="F54" s="782">
        <v>7808.3499999999995</v>
      </c>
      <c r="G54" s="782">
        <v>7538.7719999999999</v>
      </c>
      <c r="H54" s="782">
        <v>9390.1730000000007</v>
      </c>
      <c r="I54" s="782">
        <v>7580.7050000000008</v>
      </c>
      <c r="J54" s="782">
        <v>6475.027</v>
      </c>
      <c r="K54" s="782">
        <v>4818.6120000000001</v>
      </c>
      <c r="L54" s="782">
        <v>4120</v>
      </c>
      <c r="M54" s="210">
        <v>4469.5010000000002</v>
      </c>
      <c r="N54" s="782">
        <v>9915.7909999999993</v>
      </c>
      <c r="O54" s="784">
        <v>89633.570999999996</v>
      </c>
      <c r="Q54" s="211"/>
      <c r="R54" s="211"/>
      <c r="S54" s="211"/>
      <c r="T54" s="211"/>
      <c r="U54" s="211"/>
      <c r="V54" s="211"/>
      <c r="W54" s="211"/>
      <c r="X54" s="211"/>
    </row>
    <row r="55" spans="2:24" x14ac:dyDescent="0.2">
      <c r="B55" s="781" t="s">
        <v>407</v>
      </c>
      <c r="C55" s="782">
        <v>2294777.6369999992</v>
      </c>
      <c r="D55" s="782">
        <v>2150119.1270000017</v>
      </c>
      <c r="E55" s="782">
        <v>2068475.699000001</v>
      </c>
      <c r="F55" s="782">
        <v>1894561.6239999989</v>
      </c>
      <c r="G55" s="782">
        <v>2050991.671000002</v>
      </c>
      <c r="H55" s="782">
        <v>2015202.5449999981</v>
      </c>
      <c r="I55" s="782">
        <v>2224879.554</v>
      </c>
      <c r="J55" s="782">
        <v>2113376.1890000007</v>
      </c>
      <c r="K55" s="782">
        <v>1976324.0579999995</v>
      </c>
      <c r="L55" s="782">
        <v>2015738</v>
      </c>
      <c r="M55" s="210">
        <v>2013856.8869999996</v>
      </c>
      <c r="N55" s="782">
        <v>2168130.6540000006</v>
      </c>
      <c r="O55" s="784">
        <v>24986433.644999996</v>
      </c>
      <c r="Q55" s="211"/>
      <c r="R55" s="211"/>
      <c r="S55" s="211"/>
      <c r="T55" s="211"/>
      <c r="U55" s="211"/>
      <c r="V55" s="211"/>
      <c r="W55" s="211"/>
      <c r="X55" s="211"/>
    </row>
    <row r="56" spans="2:24" x14ac:dyDescent="0.2">
      <c r="B56" s="781" t="s">
        <v>408</v>
      </c>
      <c r="C56" s="782">
        <v>1275194.6660000009</v>
      </c>
      <c r="D56" s="782">
        <v>1101810.7909999993</v>
      </c>
      <c r="E56" s="782">
        <v>1167008.6230000004</v>
      </c>
      <c r="F56" s="782">
        <v>1438104.8759999995</v>
      </c>
      <c r="G56" s="782">
        <v>1190260.4359999995</v>
      </c>
      <c r="H56" s="782">
        <v>1274482.5829999989</v>
      </c>
      <c r="I56" s="782">
        <v>1515561.4769999995</v>
      </c>
      <c r="J56" s="782">
        <v>1305828.6969999997</v>
      </c>
      <c r="K56" s="782">
        <v>1556416.7749999997</v>
      </c>
      <c r="L56" s="782">
        <v>1585798</v>
      </c>
      <c r="M56" s="782">
        <v>1398328.3739999998</v>
      </c>
      <c r="N56" s="782">
        <v>1357320.9280000015</v>
      </c>
      <c r="O56" s="784">
        <v>16166116.225999998</v>
      </c>
      <c r="Q56" s="211"/>
      <c r="R56" s="211"/>
      <c r="S56" s="211"/>
      <c r="T56" s="211"/>
      <c r="U56" s="211"/>
      <c r="V56" s="211"/>
      <c r="W56" s="211"/>
      <c r="X56" s="211"/>
    </row>
    <row r="57" spans="2:24" x14ac:dyDescent="0.2">
      <c r="B57" s="781" t="s">
        <v>409</v>
      </c>
      <c r="C57" s="782">
        <v>2270316.9289999981</v>
      </c>
      <c r="D57" s="782">
        <v>1927760.6119999997</v>
      </c>
      <c r="E57" s="782">
        <v>2338134.0349999988</v>
      </c>
      <c r="F57" s="782">
        <v>2074305.2939999991</v>
      </c>
      <c r="G57" s="782">
        <v>2197147.3929999992</v>
      </c>
      <c r="H57" s="782">
        <v>2148292.068</v>
      </c>
      <c r="I57" s="782">
        <v>2234071.0269999998</v>
      </c>
      <c r="J57" s="782">
        <v>2324905.3049999992</v>
      </c>
      <c r="K57" s="782">
        <v>2192413.6790000005</v>
      </c>
      <c r="L57" s="782">
        <v>2152131</v>
      </c>
      <c r="M57" s="782">
        <v>2105536.7720000003</v>
      </c>
      <c r="N57" s="782">
        <v>2150429.1299999994</v>
      </c>
      <c r="O57" s="784">
        <v>26115443.243999995</v>
      </c>
      <c r="Q57" s="211"/>
      <c r="R57" s="211"/>
      <c r="S57" s="211"/>
      <c r="T57" s="211"/>
      <c r="U57" s="211"/>
      <c r="V57" s="211"/>
      <c r="W57" s="211"/>
      <c r="X57" s="211"/>
    </row>
    <row r="58" spans="2:24" x14ac:dyDescent="0.2">
      <c r="B58" s="781" t="s">
        <v>410</v>
      </c>
      <c r="C58" s="782">
        <v>466.93700000000001</v>
      </c>
      <c r="D58" s="782">
        <v>219.55799999999999</v>
      </c>
      <c r="E58" s="782">
        <v>972.327</v>
      </c>
      <c r="F58" s="782">
        <v>940.96199999999999</v>
      </c>
      <c r="G58" s="782">
        <v>501.846</v>
      </c>
      <c r="H58" s="782">
        <v>195</v>
      </c>
      <c r="I58" s="782">
        <v>863.08299999999997</v>
      </c>
      <c r="J58" s="782">
        <v>863</v>
      </c>
      <c r="K58" s="782">
        <v>445.46199999999999</v>
      </c>
      <c r="L58" s="782">
        <v>0</v>
      </c>
      <c r="M58" s="782">
        <v>0</v>
      </c>
      <c r="N58" s="782">
        <v>0</v>
      </c>
      <c r="O58" s="784">
        <v>5468.1749999999993</v>
      </c>
      <c r="Q58" s="211"/>
      <c r="R58" s="211"/>
      <c r="S58" s="211"/>
      <c r="T58" s="211"/>
      <c r="U58" s="211"/>
      <c r="V58" s="211"/>
      <c r="W58" s="211"/>
      <c r="X58" s="211"/>
    </row>
    <row r="59" spans="2:24" x14ac:dyDescent="0.2">
      <c r="B59" s="741" t="s">
        <v>411</v>
      </c>
      <c r="C59" s="782">
        <v>787237.91600000067</v>
      </c>
      <c r="D59" s="782">
        <v>568208.35999999964</v>
      </c>
      <c r="E59" s="782">
        <v>601360.01500000013</v>
      </c>
      <c r="F59" s="782">
        <v>684499.69199999981</v>
      </c>
      <c r="G59" s="782">
        <v>694362.06600000069</v>
      </c>
      <c r="H59" s="782">
        <v>566880</v>
      </c>
      <c r="I59" s="782">
        <v>649443</v>
      </c>
      <c r="J59" s="782">
        <v>643510</v>
      </c>
      <c r="K59" s="782">
        <v>582991</v>
      </c>
      <c r="L59" s="782">
        <v>625853</v>
      </c>
      <c r="M59" s="782">
        <v>777664.34200000041</v>
      </c>
      <c r="N59" s="782">
        <v>646760.77200000023</v>
      </c>
      <c r="O59" s="784">
        <v>7828770.1630000006</v>
      </c>
      <c r="Q59" s="211"/>
      <c r="R59" s="211"/>
      <c r="S59" s="211"/>
      <c r="T59" s="211"/>
      <c r="U59" s="211"/>
      <c r="V59" s="211"/>
      <c r="W59" s="211"/>
      <c r="X59" s="211"/>
    </row>
    <row r="60" spans="2:24" x14ac:dyDescent="0.2">
      <c r="B60" s="781" t="s">
        <v>412</v>
      </c>
      <c r="C60" s="782">
        <v>4553.7130000000006</v>
      </c>
      <c r="D60" s="782">
        <v>4158.3680000000004</v>
      </c>
      <c r="E60" s="782">
        <v>2385.3119999999999</v>
      </c>
      <c r="F60" s="782">
        <v>1913.1979999999999</v>
      </c>
      <c r="G60" s="782">
        <v>7503.3109999999988</v>
      </c>
      <c r="H60" s="782">
        <v>7429</v>
      </c>
      <c r="I60" s="782">
        <v>5483</v>
      </c>
      <c r="J60" s="782">
        <v>3364</v>
      </c>
      <c r="K60" s="782">
        <v>1741</v>
      </c>
      <c r="L60" s="782">
        <v>593</v>
      </c>
      <c r="M60" s="782">
        <v>1137.05</v>
      </c>
      <c r="N60" s="782">
        <v>1979.3679999999999</v>
      </c>
      <c r="O60" s="784">
        <v>42240.320000000007</v>
      </c>
      <c r="Q60" s="211"/>
      <c r="R60" s="211"/>
      <c r="S60" s="211"/>
      <c r="T60" s="211"/>
      <c r="U60" s="211"/>
      <c r="V60" s="211"/>
      <c r="W60" s="211"/>
      <c r="X60" s="211"/>
    </row>
    <row r="61" spans="2:24" x14ac:dyDescent="0.2">
      <c r="B61" s="781" t="s">
        <v>413</v>
      </c>
      <c r="C61" s="782">
        <v>947.51099999999997</v>
      </c>
      <c r="D61" s="782">
        <v>1330.616</v>
      </c>
      <c r="E61" s="782">
        <v>3370.9040000000005</v>
      </c>
      <c r="F61" s="782">
        <v>3905.328</v>
      </c>
      <c r="G61" s="782">
        <v>4355.3790000000008</v>
      </c>
      <c r="H61" s="782">
        <v>4194</v>
      </c>
      <c r="I61" s="782">
        <v>2448</v>
      </c>
      <c r="J61" s="782">
        <v>916</v>
      </c>
      <c r="K61" s="782">
        <v>0</v>
      </c>
      <c r="L61" s="782">
        <v>1676</v>
      </c>
      <c r="M61" s="782">
        <v>0</v>
      </c>
      <c r="N61" s="782">
        <v>4627.8019999999997</v>
      </c>
      <c r="O61" s="784">
        <v>27771.54</v>
      </c>
      <c r="Q61" s="211"/>
      <c r="R61" s="211"/>
      <c r="S61" s="211"/>
      <c r="T61" s="211"/>
      <c r="U61" s="211"/>
      <c r="V61" s="211"/>
      <c r="W61" s="211"/>
      <c r="X61" s="211"/>
    </row>
    <row r="62" spans="2:24" x14ac:dyDescent="0.2">
      <c r="B62" s="781" t="s">
        <v>414</v>
      </c>
      <c r="C62" s="782">
        <v>98.260999999999996</v>
      </c>
      <c r="D62" s="782">
        <v>995.79200000000003</v>
      </c>
      <c r="E62" s="782">
        <v>1080.163</v>
      </c>
      <c r="F62" s="782">
        <v>1052.0820000000001</v>
      </c>
      <c r="G62" s="782">
        <v>1080.171</v>
      </c>
      <c r="H62" s="782">
        <v>105</v>
      </c>
      <c r="I62" s="782">
        <v>0</v>
      </c>
      <c r="J62" s="782">
        <v>0</v>
      </c>
      <c r="K62" s="782">
        <v>0</v>
      </c>
      <c r="L62" s="782">
        <v>0</v>
      </c>
      <c r="M62" s="782">
        <v>0</v>
      </c>
      <c r="N62" s="782">
        <v>0</v>
      </c>
      <c r="O62" s="784">
        <v>4411.469000000001</v>
      </c>
      <c r="Q62" s="211"/>
      <c r="R62" s="211"/>
      <c r="S62" s="211"/>
      <c r="T62" s="211"/>
      <c r="U62" s="211"/>
      <c r="V62" s="211"/>
      <c r="W62" s="211"/>
      <c r="X62" s="211"/>
    </row>
    <row r="63" spans="2:24" x14ac:dyDescent="0.2">
      <c r="B63" s="781" t="s">
        <v>415</v>
      </c>
      <c r="C63" s="782">
        <v>450944.46799999994</v>
      </c>
      <c r="D63" s="782">
        <v>411636.78599999991</v>
      </c>
      <c r="E63" s="782">
        <v>422878.53500000003</v>
      </c>
      <c r="F63" s="782">
        <v>448814.05500000011</v>
      </c>
      <c r="G63" s="782">
        <v>443217.40600000025</v>
      </c>
      <c r="H63" s="782">
        <v>366678</v>
      </c>
      <c r="I63" s="782">
        <v>395488</v>
      </c>
      <c r="J63" s="782">
        <v>405426</v>
      </c>
      <c r="K63" s="782">
        <v>445171</v>
      </c>
      <c r="L63" s="782">
        <v>424131</v>
      </c>
      <c r="M63" s="782">
        <v>400291.55499999999</v>
      </c>
      <c r="N63" s="782">
        <v>446165.99099999998</v>
      </c>
      <c r="O63" s="784">
        <v>5060842.7960000001</v>
      </c>
      <c r="Q63" s="211"/>
      <c r="R63" s="211"/>
      <c r="S63" s="211"/>
      <c r="T63" s="211"/>
      <c r="U63" s="211"/>
      <c r="V63" s="211"/>
      <c r="W63" s="211"/>
      <c r="X63" s="211"/>
    </row>
    <row r="64" spans="2:24" x14ac:dyDescent="0.2">
      <c r="B64" s="785" t="s">
        <v>416</v>
      </c>
      <c r="C64" s="793">
        <v>8718751.9239999987</v>
      </c>
      <c r="D64" s="793">
        <v>7607114.0650000004</v>
      </c>
      <c r="E64" s="793">
        <v>8048569.049999998</v>
      </c>
      <c r="F64" s="793">
        <v>8066223.6399999978</v>
      </c>
      <c r="G64" s="793">
        <v>8219931.029000002</v>
      </c>
      <c r="H64" s="793">
        <v>7909178.6879999982</v>
      </c>
      <c r="I64" s="793">
        <v>8640494.6269999985</v>
      </c>
      <c r="J64" s="793">
        <v>8493962.6730000004</v>
      </c>
      <c r="K64" s="793">
        <v>8348434.1289999997</v>
      </c>
      <c r="L64" s="793">
        <v>8402693</v>
      </c>
      <c r="M64" s="793">
        <v>8199953.3509999989</v>
      </c>
      <c r="N64" s="793">
        <v>8282258.9480000027</v>
      </c>
      <c r="O64" s="784">
        <v>98937565.123999983</v>
      </c>
      <c r="Q64" s="211"/>
      <c r="R64" s="211"/>
      <c r="S64" s="211"/>
      <c r="T64" s="211"/>
      <c r="U64" s="211"/>
      <c r="V64" s="211"/>
      <c r="W64" s="211"/>
      <c r="X64" s="211"/>
    </row>
    <row r="65" spans="2:24" x14ac:dyDescent="0.2">
      <c r="B65" s="781" t="s">
        <v>417</v>
      </c>
      <c r="C65" s="782">
        <v>337999.08299999998</v>
      </c>
      <c r="D65" s="782">
        <v>277162.37799999997</v>
      </c>
      <c r="E65" s="782">
        <v>301619.14600000001</v>
      </c>
      <c r="F65" s="782">
        <v>290506.853</v>
      </c>
      <c r="G65" s="789">
        <v>367395.81200000027</v>
      </c>
      <c r="H65" s="782">
        <v>330037.63799999992</v>
      </c>
      <c r="I65" s="782">
        <v>328965.75900000002</v>
      </c>
      <c r="J65" s="782">
        <v>371032</v>
      </c>
      <c r="K65" s="782">
        <v>345815.636</v>
      </c>
      <c r="L65" s="782">
        <v>296146.56600000005</v>
      </c>
      <c r="M65" s="782">
        <v>334966.46600000001</v>
      </c>
      <c r="N65" s="782">
        <v>336625.49099999986</v>
      </c>
      <c r="O65" s="783">
        <v>3918272.8280000002</v>
      </c>
      <c r="Q65" s="211"/>
      <c r="R65" s="211"/>
      <c r="S65" s="211"/>
      <c r="T65" s="211"/>
      <c r="U65" s="211"/>
      <c r="V65" s="211"/>
      <c r="W65" s="211"/>
      <c r="X65" s="211"/>
    </row>
    <row r="66" spans="2:24" x14ac:dyDescent="0.2">
      <c r="B66" s="781" t="s">
        <v>418</v>
      </c>
      <c r="C66" s="782">
        <v>3741666.9840000016</v>
      </c>
      <c r="D66" s="782">
        <v>3135942.3359999997</v>
      </c>
      <c r="E66" s="782">
        <v>3477417.0289999982</v>
      </c>
      <c r="F66" s="782">
        <v>3658255.0650000027</v>
      </c>
      <c r="G66" s="782">
        <v>3825197.5629999996</v>
      </c>
      <c r="H66" s="782">
        <v>3762838.7150000012</v>
      </c>
      <c r="I66" s="782">
        <v>4060994.674000001</v>
      </c>
      <c r="J66" s="782">
        <v>3957095</v>
      </c>
      <c r="K66" s="782">
        <v>3687971.3710000045</v>
      </c>
      <c r="L66" s="782">
        <v>4541619.8690000009</v>
      </c>
      <c r="M66" s="782">
        <v>4097927.8249999997</v>
      </c>
      <c r="N66" s="782">
        <v>3832329.4650000017</v>
      </c>
      <c r="O66" s="784">
        <v>45779255.896000013</v>
      </c>
      <c r="Q66" s="211"/>
      <c r="R66" s="211"/>
      <c r="S66" s="211"/>
      <c r="T66" s="211"/>
      <c r="U66" s="211"/>
      <c r="V66" s="211"/>
      <c r="W66" s="211"/>
      <c r="X66" s="211"/>
    </row>
    <row r="67" spans="2:24" x14ac:dyDescent="0.2">
      <c r="B67" s="781" t="s">
        <v>419</v>
      </c>
      <c r="C67" s="782">
        <v>23710.788000000004</v>
      </c>
      <c r="D67" s="782">
        <v>28286.692000000006</v>
      </c>
      <c r="E67" s="782">
        <v>21439.502999999997</v>
      </c>
      <c r="F67" s="782">
        <v>16356.662000000002</v>
      </c>
      <c r="G67" s="782">
        <v>512.85599999999999</v>
      </c>
      <c r="H67" s="782"/>
      <c r="I67" s="782">
        <v>0</v>
      </c>
      <c r="J67" s="782">
        <v>0</v>
      </c>
      <c r="K67" s="782">
        <v>0</v>
      </c>
      <c r="L67" s="782">
        <v>0</v>
      </c>
      <c r="M67" s="782">
        <v>0</v>
      </c>
      <c r="N67" s="782">
        <v>0</v>
      </c>
      <c r="O67" s="784">
        <v>90306.501000000004</v>
      </c>
      <c r="Q67" s="211"/>
      <c r="R67" s="211"/>
      <c r="S67" s="211"/>
      <c r="T67" s="211"/>
      <c r="U67" s="211"/>
      <c r="V67" s="211"/>
      <c r="W67" s="211"/>
      <c r="X67" s="211"/>
    </row>
    <row r="68" spans="2:24" x14ac:dyDescent="0.2">
      <c r="B68" s="781" t="s">
        <v>420</v>
      </c>
      <c r="C68" s="782">
        <v>1087965.4859999998</v>
      </c>
      <c r="D68" s="782">
        <v>902944.82200000016</v>
      </c>
      <c r="E68" s="782">
        <v>978081.08899999945</v>
      </c>
      <c r="F68" s="782">
        <v>902086.64299999969</v>
      </c>
      <c r="G68" s="782">
        <v>1184576.1760000009</v>
      </c>
      <c r="H68" s="782">
        <v>994070.1510000003</v>
      </c>
      <c r="I68" s="782">
        <v>1155745.8580000002</v>
      </c>
      <c r="J68" s="782">
        <v>1125311</v>
      </c>
      <c r="K68" s="782">
        <v>1054844.2490000008</v>
      </c>
      <c r="L68" s="782">
        <v>1123582.3939999999</v>
      </c>
      <c r="M68" s="782">
        <v>1069219.071</v>
      </c>
      <c r="N68" s="782">
        <v>985965.93599999952</v>
      </c>
      <c r="O68" s="784">
        <v>12564392.875</v>
      </c>
    </row>
    <row r="69" spans="2:24" x14ac:dyDescent="0.2">
      <c r="B69" s="781" t="s">
        <v>421</v>
      </c>
      <c r="C69" s="782">
        <v>611681.63</v>
      </c>
      <c r="D69" s="782">
        <v>350108.39099999989</v>
      </c>
      <c r="E69" s="782">
        <v>384932.45000000007</v>
      </c>
      <c r="F69" s="782">
        <v>446891.00400000025</v>
      </c>
      <c r="G69" s="782">
        <v>515073.69100000005</v>
      </c>
      <c r="H69" s="782">
        <v>490820.16799999977</v>
      </c>
      <c r="I69" s="782">
        <v>523594.5909999999</v>
      </c>
      <c r="J69" s="782">
        <v>485400</v>
      </c>
      <c r="K69" s="782">
        <v>453091.98999999976</v>
      </c>
      <c r="L69" s="782">
        <v>88241.97099999999</v>
      </c>
      <c r="M69" s="782">
        <v>771960.1719999999</v>
      </c>
      <c r="N69" s="782">
        <v>421840.89099999995</v>
      </c>
      <c r="O69" s="784">
        <v>5543636.9489999991</v>
      </c>
    </row>
    <row r="70" spans="2:24" x14ac:dyDescent="0.2">
      <c r="B70" s="785" t="s">
        <v>422</v>
      </c>
      <c r="C70" s="793">
        <v>5803023.9710000018</v>
      </c>
      <c r="D70" s="793">
        <v>4694444.6189999999</v>
      </c>
      <c r="E70" s="793">
        <v>5163489.2169999983</v>
      </c>
      <c r="F70" s="793">
        <v>5314096.2270000037</v>
      </c>
      <c r="G70" s="793">
        <v>5892756.0980000012</v>
      </c>
      <c r="H70" s="793">
        <v>5577766.6720000012</v>
      </c>
      <c r="I70" s="793">
        <v>6069300.8820000011</v>
      </c>
      <c r="J70" s="793">
        <v>5938838</v>
      </c>
      <c r="K70" s="793">
        <v>5541723.2460000049</v>
      </c>
      <c r="L70" s="793">
        <v>6049590.7999999998</v>
      </c>
      <c r="M70" s="793">
        <v>6274073.534</v>
      </c>
      <c r="N70" s="793">
        <v>5576761.7830000008</v>
      </c>
      <c r="O70" s="780">
        <v>67895865.04900001</v>
      </c>
    </row>
    <row r="71" spans="2:24" x14ac:dyDescent="0.2">
      <c r="B71" s="794" t="s">
        <v>17</v>
      </c>
      <c r="C71" s="812">
        <v>16844765.750999998</v>
      </c>
      <c r="D71" s="812">
        <v>14160639.186000001</v>
      </c>
      <c r="E71" s="812">
        <v>15078620.840999994</v>
      </c>
      <c r="F71" s="812">
        <v>15398795.818000002</v>
      </c>
      <c r="G71" s="812">
        <v>16207909.503000002</v>
      </c>
      <c r="H71" s="812">
        <v>15501263.359999999</v>
      </c>
      <c r="I71" s="812">
        <v>16903314.403999999</v>
      </c>
      <c r="J71" s="812">
        <v>16541411.673</v>
      </c>
      <c r="K71" s="812">
        <v>16549492.329000005</v>
      </c>
      <c r="L71" s="812">
        <v>17029345.416999999</v>
      </c>
      <c r="M71" s="812">
        <v>15921600.898999998</v>
      </c>
      <c r="N71" s="812">
        <v>16011754.165000003</v>
      </c>
      <c r="O71" s="784">
        <v>192148913.34599999</v>
      </c>
    </row>
    <row r="72" spans="2:24" x14ac:dyDescent="0.2">
      <c r="B72" s="810" t="s">
        <v>426</v>
      </c>
      <c r="C72" s="810"/>
      <c r="D72" s="810"/>
      <c r="E72" s="810"/>
      <c r="F72" s="810"/>
      <c r="G72" s="810"/>
      <c r="H72" s="810"/>
      <c r="I72" s="810"/>
      <c r="J72" s="810"/>
      <c r="K72" s="810"/>
      <c r="L72" s="810"/>
      <c r="M72" s="810"/>
      <c r="N72" s="810"/>
      <c r="O72" s="810"/>
    </row>
    <row r="73" spans="2:24" x14ac:dyDescent="0.2">
      <c r="B73" s="759" t="s">
        <v>403</v>
      </c>
      <c r="C73" s="760">
        <v>3191.1690000000003</v>
      </c>
      <c r="D73" s="761">
        <v>9949.0590000000011</v>
      </c>
      <c r="E73" s="761">
        <v>9738.3940000000002</v>
      </c>
      <c r="F73" s="761">
        <v>4330.9420000000009</v>
      </c>
      <c r="G73" s="761">
        <v>5124.5330000000004</v>
      </c>
      <c r="H73" s="761">
        <v>4546</v>
      </c>
      <c r="I73" s="761">
        <v>4376</v>
      </c>
      <c r="J73" s="761">
        <v>3309</v>
      </c>
      <c r="K73" s="761">
        <v>3877</v>
      </c>
      <c r="L73" s="761">
        <v>3655</v>
      </c>
      <c r="M73" s="761">
        <v>2740</v>
      </c>
      <c r="N73" s="761">
        <v>2461.4970000000003</v>
      </c>
      <c r="O73" s="762">
        <v>57298.594000000012</v>
      </c>
    </row>
    <row r="74" spans="2:24" x14ac:dyDescent="0.2">
      <c r="B74" s="763" t="s">
        <v>17</v>
      </c>
      <c r="C74" s="764">
        <v>3191.1690000000003</v>
      </c>
      <c r="D74" s="764">
        <v>9949.0590000000011</v>
      </c>
      <c r="E74" s="764">
        <v>9738.3940000000002</v>
      </c>
      <c r="F74" s="764">
        <v>4330.9420000000009</v>
      </c>
      <c r="G74" s="764">
        <v>5124.5330000000004</v>
      </c>
      <c r="H74" s="764">
        <v>4546</v>
      </c>
      <c r="I74" s="764">
        <v>4376</v>
      </c>
      <c r="J74" s="764">
        <v>3309</v>
      </c>
      <c r="K74" s="764">
        <v>3877</v>
      </c>
      <c r="L74" s="764">
        <v>3655</v>
      </c>
      <c r="M74" s="764">
        <v>2740</v>
      </c>
      <c r="N74" s="764">
        <v>2461.4970000000003</v>
      </c>
      <c r="O74" s="766">
        <v>57298.594000000012</v>
      </c>
    </row>
    <row r="75" spans="2:24" x14ac:dyDescent="0.2">
      <c r="B75" s="1321" t="s">
        <v>427</v>
      </c>
      <c r="C75" s="1321"/>
      <c r="D75" s="1321"/>
      <c r="E75" s="1321"/>
      <c r="F75" s="1321"/>
      <c r="G75" s="1321"/>
      <c r="H75" s="1321"/>
      <c r="I75" s="1321"/>
      <c r="J75" s="1321"/>
      <c r="K75" s="1321"/>
      <c r="L75" s="1321"/>
      <c r="M75" s="1321"/>
      <c r="N75" s="1321"/>
      <c r="O75" s="1321"/>
    </row>
    <row r="76" spans="2:24" x14ac:dyDescent="0.2">
      <c r="B76" s="785" t="s">
        <v>403</v>
      </c>
      <c r="C76" s="796">
        <v>511859.6460000003</v>
      </c>
      <c r="D76" s="796">
        <v>491350.10100000014</v>
      </c>
      <c r="E76" s="796">
        <v>407676.99900000019</v>
      </c>
      <c r="F76" s="796">
        <v>499508.54500000004</v>
      </c>
      <c r="G76" s="796">
        <v>526583.50600000005</v>
      </c>
      <c r="H76" s="796">
        <v>530620</v>
      </c>
      <c r="I76" s="796">
        <v>457700</v>
      </c>
      <c r="J76" s="796">
        <v>488170</v>
      </c>
      <c r="K76" s="796">
        <v>924066</v>
      </c>
      <c r="L76" s="796">
        <v>518171</v>
      </c>
      <c r="M76" s="796">
        <v>565736.68800000008</v>
      </c>
      <c r="N76" s="796">
        <v>409075.23399999994</v>
      </c>
      <c r="O76" s="780">
        <v>6330517.7190000005</v>
      </c>
      <c r="Q76" s="211"/>
      <c r="R76" s="211"/>
      <c r="S76" s="211"/>
      <c r="T76" s="211"/>
      <c r="U76" s="211"/>
      <c r="V76" s="211"/>
      <c r="W76" s="211"/>
      <c r="X76" s="211"/>
    </row>
    <row r="77" spans="2:24" x14ac:dyDescent="0.2">
      <c r="B77" s="781" t="s">
        <v>404</v>
      </c>
      <c r="C77" s="797">
        <v>17856.503000000001</v>
      </c>
      <c r="D77" s="797">
        <v>19639.627</v>
      </c>
      <c r="E77" s="797">
        <v>19169.760000000009</v>
      </c>
      <c r="F77" s="797">
        <v>22334.761000000002</v>
      </c>
      <c r="G77" s="797">
        <v>25727.972000000002</v>
      </c>
      <c r="H77" s="797">
        <v>24654.369999999995</v>
      </c>
      <c r="I77" s="797">
        <v>37250.21100000001</v>
      </c>
      <c r="J77" s="797">
        <v>31501.048999999995</v>
      </c>
      <c r="K77" s="797">
        <v>26971.634000000002</v>
      </c>
      <c r="L77" s="797">
        <v>33326</v>
      </c>
      <c r="M77" s="797">
        <v>28323.065999999999</v>
      </c>
      <c r="N77" s="797">
        <v>29481.545000000006</v>
      </c>
      <c r="O77" s="783">
        <v>316236.49800000002</v>
      </c>
      <c r="Q77" s="211"/>
      <c r="R77" s="211"/>
      <c r="S77" s="211"/>
      <c r="T77" s="211"/>
      <c r="U77" s="211"/>
      <c r="V77" s="211"/>
      <c r="W77" s="211"/>
      <c r="X77" s="211"/>
    </row>
    <row r="78" spans="2:24" x14ac:dyDescent="0.2">
      <c r="B78" s="781" t="s">
        <v>405</v>
      </c>
      <c r="C78" s="782">
        <v>482929.27300000028</v>
      </c>
      <c r="D78" s="782">
        <v>468525.94700000004</v>
      </c>
      <c r="E78" s="782">
        <v>388744.21399999992</v>
      </c>
      <c r="F78" s="782">
        <v>436797.30199999997</v>
      </c>
      <c r="G78" s="782">
        <v>502772.91999999963</v>
      </c>
      <c r="H78" s="782">
        <v>433144.32599999983</v>
      </c>
      <c r="I78" s="782">
        <v>561760.37599999981</v>
      </c>
      <c r="J78" s="782">
        <v>629196.44300000009</v>
      </c>
      <c r="K78" s="782">
        <v>589460.97999999986</v>
      </c>
      <c r="L78" s="782">
        <v>580189</v>
      </c>
      <c r="M78" s="782">
        <v>625949.11900000018</v>
      </c>
      <c r="N78" s="782">
        <v>637639.40799999982</v>
      </c>
      <c r="O78" s="784">
        <v>6337109.3079999993</v>
      </c>
      <c r="Q78" s="211"/>
      <c r="R78" s="211"/>
      <c r="S78" s="211"/>
      <c r="T78" s="211"/>
      <c r="U78" s="211"/>
      <c r="V78" s="211"/>
      <c r="W78" s="211"/>
      <c r="X78" s="211"/>
    </row>
    <row r="79" spans="2:24" x14ac:dyDescent="0.2">
      <c r="B79" s="781" t="s">
        <v>406</v>
      </c>
      <c r="C79" s="782">
        <v>111.19499999999999</v>
      </c>
      <c r="D79" s="782">
        <v>0</v>
      </c>
      <c r="E79" s="782">
        <v>184.786</v>
      </c>
      <c r="F79" s="782">
        <v>1586.768</v>
      </c>
      <c r="G79" s="782">
        <v>1107.9639999999999</v>
      </c>
      <c r="H79" s="782">
        <v>1699.7349999999999</v>
      </c>
      <c r="I79" s="782">
        <v>3463.8339999999998</v>
      </c>
      <c r="J79" s="782">
        <v>2321.0590000000002</v>
      </c>
      <c r="K79" s="782">
        <v>2093.83</v>
      </c>
      <c r="L79" s="782">
        <v>5050</v>
      </c>
      <c r="M79" s="782">
        <v>2636.2170000000001</v>
      </c>
      <c r="N79" s="782">
        <v>1730.5570000000002</v>
      </c>
      <c r="O79" s="784">
        <v>21985.945000000003</v>
      </c>
      <c r="Q79" s="211"/>
      <c r="R79" s="211"/>
      <c r="S79" s="211"/>
      <c r="T79" s="211"/>
      <c r="U79" s="211"/>
      <c r="V79" s="211"/>
      <c r="W79" s="211"/>
      <c r="X79" s="211"/>
    </row>
    <row r="80" spans="2:24" x14ac:dyDescent="0.2">
      <c r="B80" s="781" t="s">
        <v>407</v>
      </c>
      <c r="C80" s="782">
        <v>731315.48499999987</v>
      </c>
      <c r="D80" s="782">
        <v>588751.46199999936</v>
      </c>
      <c r="E80" s="782">
        <v>602579.15999999992</v>
      </c>
      <c r="F80" s="782">
        <v>635820.94900000014</v>
      </c>
      <c r="G80" s="782">
        <v>658812.72800000012</v>
      </c>
      <c r="H80" s="782">
        <v>690184.08499999985</v>
      </c>
      <c r="I80" s="782">
        <v>778214.745</v>
      </c>
      <c r="J80" s="782">
        <v>785828.2209999999</v>
      </c>
      <c r="K80" s="782">
        <v>684733.853</v>
      </c>
      <c r="L80" s="782">
        <v>796736</v>
      </c>
      <c r="M80" s="782">
        <v>786806.12300000037</v>
      </c>
      <c r="N80" s="782">
        <v>792072.40799999982</v>
      </c>
      <c r="O80" s="784">
        <v>8531855.2190000005</v>
      </c>
      <c r="Q80" s="211"/>
      <c r="R80" s="211"/>
      <c r="S80" s="211"/>
      <c r="T80" s="211"/>
      <c r="U80" s="211"/>
      <c r="V80" s="211"/>
      <c r="W80" s="211"/>
      <c r="X80" s="211"/>
    </row>
    <row r="81" spans="2:24" x14ac:dyDescent="0.2">
      <c r="B81" s="781" t="s">
        <v>408</v>
      </c>
      <c r="C81" s="782">
        <v>440097.12500000017</v>
      </c>
      <c r="D81" s="782">
        <v>325775.01800000016</v>
      </c>
      <c r="E81" s="782">
        <v>346963.9969999998</v>
      </c>
      <c r="F81" s="782">
        <v>426814.31099999987</v>
      </c>
      <c r="G81" s="782">
        <v>409812.97999999946</v>
      </c>
      <c r="H81" s="782">
        <v>427817.38300000003</v>
      </c>
      <c r="I81" s="782">
        <v>539728.66700000002</v>
      </c>
      <c r="J81" s="782">
        <v>505582.14899999968</v>
      </c>
      <c r="K81" s="782">
        <v>503736.587</v>
      </c>
      <c r="L81" s="782">
        <v>648808</v>
      </c>
      <c r="M81" s="782">
        <v>513985.08199999999</v>
      </c>
      <c r="N81" s="782">
        <v>616615.21199999971</v>
      </c>
      <c r="O81" s="784">
        <v>5705736.5109999981</v>
      </c>
      <c r="Q81" s="211"/>
      <c r="R81" s="211"/>
      <c r="S81" s="211"/>
      <c r="T81" s="211"/>
      <c r="U81" s="211"/>
      <c r="V81" s="211"/>
      <c r="W81" s="211"/>
      <c r="X81" s="211"/>
    </row>
    <row r="82" spans="2:24" x14ac:dyDescent="0.2">
      <c r="B82" s="781" t="s">
        <v>409</v>
      </c>
      <c r="C82" s="782">
        <v>745197.73600000003</v>
      </c>
      <c r="D82" s="782">
        <v>616160.37600000028</v>
      </c>
      <c r="E82" s="782">
        <v>614512.02299999958</v>
      </c>
      <c r="F82" s="782">
        <v>691578.37299999991</v>
      </c>
      <c r="G82" s="782">
        <v>708972.42800000054</v>
      </c>
      <c r="H82" s="782">
        <v>706220.36499999964</v>
      </c>
      <c r="I82" s="782">
        <v>790115.87700000009</v>
      </c>
      <c r="J82" s="782">
        <v>890413.95300000068</v>
      </c>
      <c r="K82" s="782">
        <v>805242.34799999977</v>
      </c>
      <c r="L82" s="782">
        <v>878339</v>
      </c>
      <c r="M82" s="782">
        <v>828784.65199999989</v>
      </c>
      <c r="N82" s="782">
        <v>814558.04300000006</v>
      </c>
      <c r="O82" s="784">
        <v>9090095.1740000006</v>
      </c>
      <c r="Q82" s="211"/>
      <c r="R82" s="211"/>
      <c r="S82" s="211"/>
      <c r="T82" s="211"/>
      <c r="U82" s="211"/>
      <c r="V82" s="211"/>
      <c r="W82" s="211"/>
      <c r="X82" s="211"/>
    </row>
    <row r="83" spans="2:24" x14ac:dyDescent="0.2">
      <c r="B83" s="781" t="s">
        <v>410</v>
      </c>
      <c r="C83" s="782"/>
      <c r="D83" s="782"/>
      <c r="E83" s="782"/>
      <c r="F83" s="782"/>
      <c r="G83" s="782"/>
      <c r="H83" s="782"/>
      <c r="I83" s="782">
        <v>0</v>
      </c>
      <c r="J83" s="782">
        <v>0</v>
      </c>
      <c r="K83" s="782">
        <v>0</v>
      </c>
      <c r="L83" s="782">
        <v>0</v>
      </c>
      <c r="M83" s="782">
        <v>0</v>
      </c>
      <c r="N83" s="782">
        <v>0</v>
      </c>
      <c r="O83" s="784">
        <v>0</v>
      </c>
      <c r="Q83" s="211"/>
      <c r="R83" s="211"/>
      <c r="S83" s="211"/>
      <c r="T83" s="211"/>
      <c r="U83" s="211"/>
      <c r="V83" s="211"/>
      <c r="W83" s="211"/>
      <c r="X83" s="211"/>
    </row>
    <row r="84" spans="2:24" x14ac:dyDescent="0.2">
      <c r="B84" s="741" t="s">
        <v>411</v>
      </c>
      <c r="C84" s="782">
        <v>373390.97599999991</v>
      </c>
      <c r="D84" s="782">
        <v>342534.65200000006</v>
      </c>
      <c r="E84" s="782">
        <v>411911.85400000011</v>
      </c>
      <c r="F84" s="782">
        <v>421054.15900000016</v>
      </c>
      <c r="G84" s="782">
        <v>441194.49699999997</v>
      </c>
      <c r="H84" s="782">
        <v>484308</v>
      </c>
      <c r="I84" s="782">
        <v>428098</v>
      </c>
      <c r="J84" s="782">
        <v>464413</v>
      </c>
      <c r="K84" s="782">
        <v>432989</v>
      </c>
      <c r="L84" s="782">
        <v>362252</v>
      </c>
      <c r="M84" s="782">
        <v>304406.15500000003</v>
      </c>
      <c r="N84" s="782">
        <v>388235.97599999997</v>
      </c>
      <c r="O84" s="784">
        <v>4854788.2690000003</v>
      </c>
      <c r="Q84" s="211"/>
      <c r="R84" s="211"/>
      <c r="S84" s="211"/>
      <c r="T84" s="211"/>
      <c r="U84" s="211"/>
      <c r="V84" s="211"/>
      <c r="W84" s="211"/>
      <c r="X84" s="211"/>
    </row>
    <row r="85" spans="2:24" x14ac:dyDescent="0.2">
      <c r="B85" s="781" t="s">
        <v>412</v>
      </c>
      <c r="C85" s="782"/>
      <c r="D85" s="782"/>
      <c r="E85" s="782"/>
      <c r="F85" s="782"/>
      <c r="G85" s="782"/>
      <c r="H85" s="782"/>
      <c r="I85" s="782">
        <v>447</v>
      </c>
      <c r="J85" s="782">
        <v>1744</v>
      </c>
      <c r="K85" s="782">
        <v>608</v>
      </c>
      <c r="L85" s="782">
        <v>1592</v>
      </c>
      <c r="M85" s="782">
        <v>0</v>
      </c>
      <c r="N85" s="782">
        <v>250.387</v>
      </c>
      <c r="O85" s="784">
        <v>4641.3869999999997</v>
      </c>
      <c r="Q85" s="211"/>
      <c r="R85" s="211"/>
      <c r="S85" s="211"/>
      <c r="T85" s="211"/>
      <c r="U85" s="211"/>
      <c r="V85" s="211"/>
      <c r="W85" s="211"/>
      <c r="X85" s="211"/>
    </row>
    <row r="86" spans="2:24" x14ac:dyDescent="0.2">
      <c r="B86" s="781" t="s">
        <v>413</v>
      </c>
      <c r="C86" s="782">
        <v>319.71300000000002</v>
      </c>
      <c r="D86" s="782">
        <v>0</v>
      </c>
      <c r="E86" s="782">
        <v>0</v>
      </c>
      <c r="F86" s="782"/>
      <c r="G86" s="782">
        <v>316.709</v>
      </c>
      <c r="H86" s="782">
        <v>1988</v>
      </c>
      <c r="I86" s="782">
        <v>2469</v>
      </c>
      <c r="J86" s="782">
        <v>2780</v>
      </c>
      <c r="K86" s="782">
        <v>4190</v>
      </c>
      <c r="L86" s="782">
        <v>5195</v>
      </c>
      <c r="M86" s="782">
        <v>0</v>
      </c>
      <c r="N86" s="782">
        <v>4225.6480000000001</v>
      </c>
      <c r="O86" s="784">
        <v>21484.07</v>
      </c>
      <c r="Q86" s="211"/>
      <c r="R86" s="211"/>
      <c r="S86" s="211"/>
      <c r="T86" s="211"/>
      <c r="U86" s="211"/>
      <c r="V86" s="211"/>
      <c r="W86" s="211"/>
      <c r="X86" s="211"/>
    </row>
    <row r="87" spans="2:24" x14ac:dyDescent="0.2">
      <c r="B87" s="781" t="s">
        <v>414</v>
      </c>
      <c r="C87" s="782"/>
      <c r="D87" s="782"/>
      <c r="E87" s="782"/>
      <c r="F87" s="782"/>
      <c r="G87" s="782"/>
      <c r="H87" s="782"/>
      <c r="I87" s="782">
        <v>0</v>
      </c>
      <c r="J87" s="782">
        <v>0</v>
      </c>
      <c r="K87" s="782">
        <v>0</v>
      </c>
      <c r="L87" s="782">
        <v>0</v>
      </c>
      <c r="M87" s="782">
        <v>0</v>
      </c>
      <c r="N87" s="782">
        <v>0</v>
      </c>
      <c r="O87" s="784">
        <v>0</v>
      </c>
      <c r="Q87" s="211"/>
      <c r="R87" s="211"/>
      <c r="S87" s="211"/>
      <c r="T87" s="211"/>
      <c r="U87" s="211"/>
      <c r="V87" s="211"/>
      <c r="W87" s="211"/>
      <c r="X87" s="211"/>
    </row>
    <row r="88" spans="2:24" x14ac:dyDescent="0.2">
      <c r="B88" s="781" t="s">
        <v>415</v>
      </c>
      <c r="C88" s="782">
        <v>119714.34200000002</v>
      </c>
      <c r="D88" s="782">
        <v>99863.45100000003</v>
      </c>
      <c r="E88" s="782">
        <v>98606.62</v>
      </c>
      <c r="F88" s="782">
        <v>105166.413</v>
      </c>
      <c r="G88" s="782">
        <v>122824.86300000003</v>
      </c>
      <c r="H88" s="782">
        <v>96508</v>
      </c>
      <c r="I88" s="782">
        <v>119307</v>
      </c>
      <c r="J88" s="782">
        <v>134423</v>
      </c>
      <c r="K88" s="782">
        <v>139769</v>
      </c>
      <c r="L88" s="782">
        <v>111725</v>
      </c>
      <c r="M88" s="782">
        <v>101612.33199999999</v>
      </c>
      <c r="N88" s="782">
        <v>156597.598</v>
      </c>
      <c r="O88" s="784">
        <v>1406117.6190000002</v>
      </c>
      <c r="Q88" s="211"/>
      <c r="R88" s="211"/>
      <c r="S88" s="211"/>
      <c r="T88" s="211"/>
      <c r="U88" s="211"/>
      <c r="V88" s="211"/>
      <c r="W88" s="211"/>
      <c r="X88" s="211"/>
    </row>
    <row r="89" spans="2:24" x14ac:dyDescent="0.2">
      <c r="B89" s="785" t="s">
        <v>416</v>
      </c>
      <c r="C89" s="793">
        <v>2910932.3480000007</v>
      </c>
      <c r="D89" s="793">
        <v>2461250.5329999998</v>
      </c>
      <c r="E89" s="793">
        <v>2482672.4139999994</v>
      </c>
      <c r="F89" s="793">
        <v>2741153.0359999998</v>
      </c>
      <c r="G89" s="793">
        <v>2871543.0609999993</v>
      </c>
      <c r="H89" s="793">
        <v>2866524.2639999995</v>
      </c>
      <c r="I89" s="793">
        <v>3260854.71</v>
      </c>
      <c r="J89" s="793">
        <v>3448202.8740000003</v>
      </c>
      <c r="K89" s="793">
        <v>3189795.2319999998</v>
      </c>
      <c r="L89" s="793">
        <v>3423212</v>
      </c>
      <c r="M89" s="793">
        <v>3192502.7459999998</v>
      </c>
      <c r="N89" s="793">
        <v>3441406.7819999997</v>
      </c>
      <c r="O89" s="780">
        <v>36290050</v>
      </c>
      <c r="Q89" s="211"/>
      <c r="R89" s="211"/>
      <c r="S89" s="211"/>
      <c r="T89" s="211"/>
      <c r="U89" s="211"/>
      <c r="V89" s="211"/>
      <c r="W89" s="211"/>
      <c r="X89" s="211"/>
    </row>
    <row r="90" spans="2:24" x14ac:dyDescent="0.2">
      <c r="B90" s="781" t="s">
        <v>417</v>
      </c>
      <c r="C90" s="782">
        <v>81972.040999999997</v>
      </c>
      <c r="D90" s="782">
        <v>69471.400000000023</v>
      </c>
      <c r="E90" s="782">
        <v>67217.429999999993</v>
      </c>
      <c r="F90" s="782">
        <v>51321.191999999974</v>
      </c>
      <c r="G90" s="782">
        <v>70604.629000000015</v>
      </c>
      <c r="H90" s="782">
        <v>79050.244999999966</v>
      </c>
      <c r="I90" s="782">
        <v>101942.66200000001</v>
      </c>
      <c r="J90" s="782">
        <v>93364</v>
      </c>
      <c r="K90" s="782">
        <v>66230.656999999992</v>
      </c>
      <c r="L90" s="782">
        <v>84316.62</v>
      </c>
      <c r="M90" s="782">
        <v>109666.16399999999</v>
      </c>
      <c r="N90" s="782">
        <v>90453.194000000032</v>
      </c>
      <c r="O90" s="783">
        <v>965610.23399999994</v>
      </c>
      <c r="Q90" s="211"/>
      <c r="R90" s="211"/>
      <c r="S90" s="211"/>
      <c r="T90" s="211"/>
      <c r="U90" s="211"/>
      <c r="V90" s="211"/>
      <c r="W90" s="211"/>
      <c r="X90" s="211"/>
    </row>
    <row r="91" spans="2:24" x14ac:dyDescent="0.2">
      <c r="B91" s="781" t="s">
        <v>418</v>
      </c>
      <c r="C91" s="782">
        <v>745952.26099999982</v>
      </c>
      <c r="D91" s="782">
        <v>722197.4500000003</v>
      </c>
      <c r="E91" s="782">
        <v>676376.7649999999</v>
      </c>
      <c r="F91" s="782">
        <v>861505.6879999995</v>
      </c>
      <c r="G91" s="782">
        <v>873703.81999999902</v>
      </c>
      <c r="H91" s="782">
        <v>962864.29300000111</v>
      </c>
      <c r="I91" s="782">
        <v>1148769.9310000001</v>
      </c>
      <c r="J91" s="782">
        <v>1022086</v>
      </c>
      <c r="K91" s="782">
        <v>880619.44</v>
      </c>
      <c r="L91" s="782">
        <v>1103475.4079999989</v>
      </c>
      <c r="M91" s="782">
        <v>941743.09599999851</v>
      </c>
      <c r="N91" s="782">
        <v>1017254.2650000001</v>
      </c>
      <c r="O91" s="784">
        <v>10956548.416999998</v>
      </c>
      <c r="Q91" s="211"/>
      <c r="R91" s="211"/>
      <c r="S91" s="211"/>
      <c r="T91" s="211"/>
      <c r="U91" s="211"/>
      <c r="V91" s="211"/>
      <c r="W91" s="211"/>
      <c r="X91" s="211"/>
    </row>
    <row r="92" spans="2:24" x14ac:dyDescent="0.2">
      <c r="B92" s="781" t="s">
        <v>419</v>
      </c>
      <c r="C92" s="782"/>
      <c r="D92" s="782"/>
      <c r="E92" s="782"/>
      <c r="F92" s="782"/>
      <c r="G92" s="782"/>
      <c r="H92" s="782"/>
      <c r="I92" s="782">
        <v>0</v>
      </c>
      <c r="J92" s="782">
        <v>0</v>
      </c>
      <c r="K92" s="782">
        <v>0</v>
      </c>
      <c r="L92" s="782">
        <v>0</v>
      </c>
      <c r="M92" s="782">
        <v>0</v>
      </c>
      <c r="N92" s="782">
        <v>0</v>
      </c>
      <c r="O92" s="784">
        <v>0</v>
      </c>
      <c r="Q92" s="211"/>
      <c r="R92" s="211"/>
      <c r="S92" s="211"/>
      <c r="T92" s="211"/>
      <c r="U92" s="211"/>
      <c r="V92" s="211"/>
      <c r="W92" s="211"/>
      <c r="X92" s="211"/>
    </row>
    <row r="93" spans="2:24" x14ac:dyDescent="0.2">
      <c r="B93" s="781" t="s">
        <v>420</v>
      </c>
      <c r="C93" s="782">
        <v>283607.12300000025</v>
      </c>
      <c r="D93" s="782">
        <v>225409.14000000004</v>
      </c>
      <c r="E93" s="782">
        <v>219297.19900000011</v>
      </c>
      <c r="F93" s="782">
        <v>230230.6109999998</v>
      </c>
      <c r="G93" s="782">
        <v>283312.39799999999</v>
      </c>
      <c r="H93" s="782">
        <v>286369</v>
      </c>
      <c r="I93" s="782">
        <v>340267.15599999967</v>
      </c>
      <c r="J93" s="782">
        <v>331765</v>
      </c>
      <c r="K93" s="782">
        <v>314816.30899999989</v>
      </c>
      <c r="L93" s="782">
        <v>353402.13500000013</v>
      </c>
      <c r="M93" s="782">
        <v>303031.9769999999</v>
      </c>
      <c r="N93" s="782">
        <v>301847.61799999996</v>
      </c>
      <c r="O93" s="784">
        <v>3473355.6659999997</v>
      </c>
      <c r="Q93" s="211"/>
    </row>
    <row r="94" spans="2:24" x14ac:dyDescent="0.2">
      <c r="B94" s="781" t="s">
        <v>421</v>
      </c>
      <c r="C94" s="782">
        <v>121009.72800000008</v>
      </c>
      <c r="D94" s="782">
        <v>118696.14300000001</v>
      </c>
      <c r="E94" s="782">
        <v>85898.491000000009</v>
      </c>
      <c r="F94" s="782">
        <v>92678.356999999975</v>
      </c>
      <c r="G94" s="782">
        <v>117069.91700000003</v>
      </c>
      <c r="H94" s="782">
        <v>120191</v>
      </c>
      <c r="I94" s="782">
        <v>176199.98199999999</v>
      </c>
      <c r="J94" s="782">
        <v>158366</v>
      </c>
      <c r="K94" s="782">
        <v>136876.64900000003</v>
      </c>
      <c r="L94" s="782">
        <v>127983.53300000001</v>
      </c>
      <c r="M94" s="782">
        <v>146021.50099999999</v>
      </c>
      <c r="N94" s="782">
        <v>168196.90099999998</v>
      </c>
      <c r="O94" s="784">
        <v>1569188.202</v>
      </c>
      <c r="Q94" s="211"/>
    </row>
    <row r="95" spans="2:24" x14ac:dyDescent="0.2">
      <c r="B95" s="785" t="s">
        <v>422</v>
      </c>
      <c r="C95" s="793">
        <v>1232541.1530000002</v>
      </c>
      <c r="D95" s="793">
        <v>1135774.1330000004</v>
      </c>
      <c r="E95" s="793">
        <v>1048789.885</v>
      </c>
      <c r="F95" s="793">
        <v>1235735.8479999993</v>
      </c>
      <c r="G95" s="793">
        <v>1344690.7639999993</v>
      </c>
      <c r="H95" s="793">
        <v>1448474.5380000011</v>
      </c>
      <c r="I95" s="793">
        <v>1767179.7309999999</v>
      </c>
      <c r="J95" s="793">
        <v>1605581</v>
      </c>
      <c r="K95" s="793">
        <v>1398543.0549999999</v>
      </c>
      <c r="L95" s="793">
        <v>1669177.6959999993</v>
      </c>
      <c r="M95" s="793">
        <v>1500462.7379999983</v>
      </c>
      <c r="N95" s="793">
        <v>1577751.9780000004</v>
      </c>
      <c r="O95" s="780">
        <v>16964702.518999998</v>
      </c>
      <c r="Q95" s="211"/>
    </row>
    <row r="96" spans="2:24" x14ac:dyDescent="0.2">
      <c r="B96" s="794" t="s">
        <v>17</v>
      </c>
      <c r="C96" s="812">
        <v>4655333.1470000017</v>
      </c>
      <c r="D96" s="812">
        <v>4088374.7670000005</v>
      </c>
      <c r="E96" s="812">
        <v>3939139.298</v>
      </c>
      <c r="F96" s="812">
        <v>4476397.4289999995</v>
      </c>
      <c r="G96" s="812">
        <v>4742817.3309999984</v>
      </c>
      <c r="H96" s="812">
        <v>4845618.8020000011</v>
      </c>
      <c r="I96" s="812">
        <v>5485734.4409999996</v>
      </c>
      <c r="J96" s="812">
        <v>5541953.8739999998</v>
      </c>
      <c r="K96" s="812">
        <v>5512404.2869999995</v>
      </c>
      <c r="L96" s="812">
        <v>5610560.6959999995</v>
      </c>
      <c r="M96" s="812">
        <v>5258702.1719999984</v>
      </c>
      <c r="N96" s="812">
        <v>5428233.9939999999</v>
      </c>
      <c r="O96" s="780">
        <v>59585270.238000005</v>
      </c>
      <c r="Q96" s="211"/>
    </row>
    <row r="97" spans="2:17" x14ac:dyDescent="0.2">
      <c r="B97" s="810" t="s">
        <v>428</v>
      </c>
      <c r="C97" s="810"/>
      <c r="D97" s="810"/>
      <c r="E97" s="810"/>
      <c r="F97" s="810"/>
      <c r="G97" s="810"/>
      <c r="H97" s="810"/>
      <c r="I97" s="810"/>
      <c r="J97" s="810"/>
      <c r="K97" s="810"/>
      <c r="L97" s="810"/>
      <c r="M97" s="810"/>
      <c r="N97" s="810"/>
      <c r="O97" s="810"/>
      <c r="Q97" s="211"/>
    </row>
    <row r="98" spans="2:17" x14ac:dyDescent="0.2">
      <c r="B98" s="785" t="s">
        <v>403</v>
      </c>
      <c r="C98" s="796">
        <v>6181263.2349999994</v>
      </c>
      <c r="D98" s="796">
        <v>5763012.1170000006</v>
      </c>
      <c r="E98" s="796">
        <v>4409407.3159999987</v>
      </c>
      <c r="F98" s="796">
        <v>5689044.0639999993</v>
      </c>
      <c r="G98" s="796">
        <v>5794925.6109999996</v>
      </c>
      <c r="H98" s="796">
        <v>5717760</v>
      </c>
      <c r="I98" s="796">
        <v>5429354.8949999996</v>
      </c>
      <c r="J98" s="796">
        <v>5292834</v>
      </c>
      <c r="K98" s="796">
        <v>8228158.9540000018</v>
      </c>
      <c r="L98" s="796">
        <v>5697203.9170000013</v>
      </c>
      <c r="M98" s="796">
        <v>5193330.6749999998</v>
      </c>
      <c r="N98" s="796">
        <v>5344816.7779999999</v>
      </c>
      <c r="O98" s="780">
        <v>68741111.561999992</v>
      </c>
      <c r="Q98" s="211"/>
    </row>
    <row r="99" spans="2:17" x14ac:dyDescent="0.2">
      <c r="B99" s="781" t="s">
        <v>404</v>
      </c>
      <c r="C99" s="797">
        <v>160132.87699999998</v>
      </c>
      <c r="D99" s="797">
        <v>171641.79200000002</v>
      </c>
      <c r="E99" s="797">
        <v>151453.924</v>
      </c>
      <c r="F99" s="797">
        <v>157933.383</v>
      </c>
      <c r="G99" s="797">
        <v>171444.16800000001</v>
      </c>
      <c r="H99" s="797">
        <v>172135.41999999998</v>
      </c>
      <c r="I99" s="797">
        <v>200550.43599999999</v>
      </c>
      <c r="J99" s="797">
        <v>192032.54</v>
      </c>
      <c r="K99" s="797">
        <v>180269.747</v>
      </c>
      <c r="L99" s="797">
        <v>179754</v>
      </c>
      <c r="M99" s="797">
        <v>172967.06200000003</v>
      </c>
      <c r="N99" s="797">
        <v>192894.43299999999</v>
      </c>
      <c r="O99" s="783">
        <v>2103209.7820000001</v>
      </c>
      <c r="Q99" s="211"/>
    </row>
    <row r="100" spans="2:17" x14ac:dyDescent="0.2">
      <c r="B100" s="781" t="s">
        <v>405</v>
      </c>
      <c r="C100" s="782">
        <v>4286769.5009999992</v>
      </c>
      <c r="D100" s="782">
        <v>3819179.9589999998</v>
      </c>
      <c r="E100" s="782">
        <v>3791495.1329999985</v>
      </c>
      <c r="F100" s="782">
        <v>4044384.7380000013</v>
      </c>
      <c r="G100" s="782">
        <v>4214698.0629999982</v>
      </c>
      <c r="H100" s="782">
        <v>3886804.1950000012</v>
      </c>
      <c r="I100" s="782">
        <v>4180218.8049999988</v>
      </c>
      <c r="J100" s="782">
        <v>4256493.5410000011</v>
      </c>
      <c r="K100" s="782">
        <v>4139819.5950000002</v>
      </c>
      <c r="L100" s="782">
        <v>4167603</v>
      </c>
      <c r="M100" s="782">
        <v>4055508.3149999999</v>
      </c>
      <c r="N100" s="782">
        <v>4069443.5689999987</v>
      </c>
      <c r="O100" s="784">
        <v>48912418.413999997</v>
      </c>
      <c r="Q100" s="211"/>
    </row>
    <row r="101" spans="2:17" x14ac:dyDescent="0.2">
      <c r="B101" s="781" t="s">
        <v>406</v>
      </c>
      <c r="C101" s="782">
        <v>20111.434999999998</v>
      </c>
      <c r="D101" s="782">
        <v>20359.002</v>
      </c>
      <c r="E101" s="782">
        <v>20901.007999999998</v>
      </c>
      <c r="F101" s="782">
        <v>18467.221999999998</v>
      </c>
      <c r="G101" s="782">
        <v>17522.344000000001</v>
      </c>
      <c r="H101" s="782">
        <v>16572.170000000002</v>
      </c>
      <c r="I101" s="782">
        <v>22095.525000000001</v>
      </c>
      <c r="J101" s="782">
        <v>17025.942999999999</v>
      </c>
      <c r="K101" s="782">
        <v>18057.441999999999</v>
      </c>
      <c r="L101" s="782">
        <v>17515</v>
      </c>
      <c r="M101" s="782">
        <v>13396.429</v>
      </c>
      <c r="N101" s="782">
        <v>16852.516</v>
      </c>
      <c r="O101" s="784">
        <v>218876.03599999999</v>
      </c>
      <c r="Q101" s="211"/>
    </row>
    <row r="102" spans="2:17" x14ac:dyDescent="0.2">
      <c r="B102" s="781" t="s">
        <v>407</v>
      </c>
      <c r="C102" s="782">
        <v>6145002.4769999981</v>
      </c>
      <c r="D102" s="782">
        <v>5598273.1799999997</v>
      </c>
      <c r="E102" s="782">
        <v>5692592.5880000032</v>
      </c>
      <c r="F102" s="782">
        <v>5183762.3959999988</v>
      </c>
      <c r="G102" s="782">
        <v>5629340.8070000038</v>
      </c>
      <c r="H102" s="782">
        <v>5504829.4339999957</v>
      </c>
      <c r="I102" s="782">
        <v>5874107.6569999997</v>
      </c>
      <c r="J102" s="782">
        <v>5852007.71</v>
      </c>
      <c r="K102" s="782">
        <v>5554281.8739999998</v>
      </c>
      <c r="L102" s="782">
        <v>5974951</v>
      </c>
      <c r="M102" s="782">
        <v>5744419.4649999999</v>
      </c>
      <c r="N102" s="782">
        <v>6033656.7420000006</v>
      </c>
      <c r="O102" s="784">
        <v>68787225.329999998</v>
      </c>
    </row>
    <row r="103" spans="2:17" x14ac:dyDescent="0.2">
      <c r="B103" s="781" t="s">
        <v>408</v>
      </c>
      <c r="C103" s="782">
        <v>3645239.1000000015</v>
      </c>
      <c r="D103" s="782">
        <v>3158902.6259999992</v>
      </c>
      <c r="E103" s="782">
        <v>3376280.3819999993</v>
      </c>
      <c r="F103" s="782">
        <v>3978072.6730000009</v>
      </c>
      <c r="G103" s="782">
        <v>3400769.2799999979</v>
      </c>
      <c r="H103" s="782">
        <v>3582984.2739999997</v>
      </c>
      <c r="I103" s="782">
        <v>4252613.5710000005</v>
      </c>
      <c r="J103" s="782">
        <v>3683702.4329999993</v>
      </c>
      <c r="K103" s="782">
        <v>4107715.0089999991</v>
      </c>
      <c r="L103" s="782">
        <v>4567229</v>
      </c>
      <c r="M103" s="782">
        <v>3749537.0030000005</v>
      </c>
      <c r="N103" s="782">
        <v>3828814.4280000003</v>
      </c>
      <c r="O103" s="784">
        <v>45331859.778999992</v>
      </c>
    </row>
    <row r="104" spans="2:17" x14ac:dyDescent="0.2">
      <c r="B104" s="781" t="s">
        <v>409</v>
      </c>
      <c r="C104" s="782">
        <v>6081628.0139999995</v>
      </c>
      <c r="D104" s="782">
        <v>5427406.3999999966</v>
      </c>
      <c r="E104" s="782">
        <v>5928072.6109999968</v>
      </c>
      <c r="F104" s="782">
        <v>5838969.078999999</v>
      </c>
      <c r="G104" s="782">
        <v>6137074.5219999989</v>
      </c>
      <c r="H104" s="782">
        <v>5983672.7459999993</v>
      </c>
      <c r="I104" s="782">
        <v>6010383.7940000007</v>
      </c>
      <c r="J104" s="782">
        <v>6379610.574</v>
      </c>
      <c r="K104" s="782">
        <v>5979168.4339999994</v>
      </c>
      <c r="L104" s="782">
        <v>6217495</v>
      </c>
      <c r="M104" s="782">
        <v>5977967.1560000004</v>
      </c>
      <c r="N104" s="782">
        <v>5995086.976999999</v>
      </c>
      <c r="O104" s="784">
        <v>71956535.306999996</v>
      </c>
    </row>
    <row r="105" spans="2:17" x14ac:dyDescent="0.2">
      <c r="B105" s="781" t="s">
        <v>410</v>
      </c>
      <c r="C105" s="782">
        <v>1439.2539999999999</v>
      </c>
      <c r="D105" s="782">
        <v>878.22500000000002</v>
      </c>
      <c r="E105" s="782">
        <v>1751.836</v>
      </c>
      <c r="F105" s="782">
        <v>1776.1509999999998</v>
      </c>
      <c r="G105" s="782">
        <v>1364.8780000000002</v>
      </c>
      <c r="H105" s="782">
        <v>835</v>
      </c>
      <c r="I105" s="782">
        <v>863.08299999999997</v>
      </c>
      <c r="J105" s="782">
        <v>863</v>
      </c>
      <c r="K105" s="782">
        <v>712.46199999999999</v>
      </c>
      <c r="L105" s="782">
        <v>1222</v>
      </c>
      <c r="M105" s="782">
        <v>1220.1110000000001</v>
      </c>
      <c r="N105" s="782">
        <v>1238</v>
      </c>
      <c r="O105" s="784">
        <v>14164</v>
      </c>
    </row>
    <row r="106" spans="2:17" x14ac:dyDescent="0.2">
      <c r="B106" s="741" t="s">
        <v>434</v>
      </c>
      <c r="C106" s="782">
        <v>2303769.1480000005</v>
      </c>
      <c r="D106" s="782">
        <v>2113552.068</v>
      </c>
      <c r="E106" s="782">
        <v>2322599.4190000002</v>
      </c>
      <c r="F106" s="782">
        <v>2466370.8659999995</v>
      </c>
      <c r="G106" s="782">
        <v>2514021.7400000021</v>
      </c>
      <c r="H106" s="782">
        <v>2387013</v>
      </c>
      <c r="I106" s="782">
        <v>2101812</v>
      </c>
      <c r="J106" s="782">
        <v>2268018</v>
      </c>
      <c r="K106" s="782">
        <v>2180123</v>
      </c>
      <c r="L106" s="782">
        <v>1997010</v>
      </c>
      <c r="M106" s="782">
        <v>2044086.1430000006</v>
      </c>
      <c r="N106" s="782">
        <v>2090294.6</v>
      </c>
      <c r="O106" s="784">
        <v>26788669.984000001</v>
      </c>
    </row>
    <row r="107" spans="2:17" x14ac:dyDescent="0.2">
      <c r="B107" s="781" t="s">
        <v>412</v>
      </c>
      <c r="C107" s="782">
        <v>9308.4089999999997</v>
      </c>
      <c r="D107" s="782">
        <v>11336.965</v>
      </c>
      <c r="E107" s="782">
        <v>10515.573999999999</v>
      </c>
      <c r="F107" s="782">
        <v>9237.0759999999991</v>
      </c>
      <c r="G107" s="782">
        <v>12452.868999999999</v>
      </c>
      <c r="H107" s="782">
        <v>9486</v>
      </c>
      <c r="I107" s="782">
        <v>6507</v>
      </c>
      <c r="J107" s="782">
        <v>7304</v>
      </c>
      <c r="K107" s="782">
        <v>4145</v>
      </c>
      <c r="L107" s="782">
        <v>6211</v>
      </c>
      <c r="M107" s="782">
        <v>6678.5750000000007</v>
      </c>
      <c r="N107" s="782">
        <v>11229.789999999999</v>
      </c>
      <c r="O107" s="784">
        <v>104412.25799999999</v>
      </c>
    </row>
    <row r="108" spans="2:17" x14ac:dyDescent="0.2">
      <c r="B108" s="781" t="s">
        <v>413</v>
      </c>
      <c r="C108" s="782">
        <v>6042.9870000000001</v>
      </c>
      <c r="D108" s="782">
        <v>5384.1569999999992</v>
      </c>
      <c r="E108" s="782">
        <v>7678.7300000000014</v>
      </c>
      <c r="F108" s="782">
        <v>6781.6980000000003</v>
      </c>
      <c r="G108" s="782">
        <v>6151.39</v>
      </c>
      <c r="H108" s="782">
        <v>6182</v>
      </c>
      <c r="I108" s="782">
        <v>8225</v>
      </c>
      <c r="J108" s="782">
        <v>9310</v>
      </c>
      <c r="K108" s="782">
        <v>11802</v>
      </c>
      <c r="L108" s="782">
        <v>13635</v>
      </c>
      <c r="M108" s="782">
        <v>0</v>
      </c>
      <c r="N108" s="782">
        <v>15291.725</v>
      </c>
      <c r="O108" s="784">
        <v>96484.687000000005</v>
      </c>
    </row>
    <row r="109" spans="2:17" x14ac:dyDescent="0.2">
      <c r="B109" s="781" t="s">
        <v>414</v>
      </c>
      <c r="C109" s="782">
        <v>2062.0640000000003</v>
      </c>
      <c r="D109" s="782">
        <v>995.79200000000003</v>
      </c>
      <c r="E109" s="782">
        <v>1080.163</v>
      </c>
      <c r="F109" s="782">
        <v>1052.0820000000001</v>
      </c>
      <c r="G109" s="782">
        <v>1080.171</v>
      </c>
      <c r="H109" s="782">
        <v>105</v>
      </c>
      <c r="I109" s="782">
        <v>0</v>
      </c>
      <c r="J109" s="782">
        <v>0</v>
      </c>
      <c r="K109" s="782">
        <v>0</v>
      </c>
      <c r="L109" s="782">
        <v>0</v>
      </c>
      <c r="M109" s="782">
        <v>0</v>
      </c>
      <c r="N109" s="782">
        <v>0</v>
      </c>
      <c r="O109" s="784">
        <v>6375.2720000000008</v>
      </c>
    </row>
    <row r="110" spans="2:17" x14ac:dyDescent="0.2">
      <c r="B110" s="781" t="s">
        <v>415</v>
      </c>
      <c r="C110" s="782">
        <v>1179267.1739999999</v>
      </c>
      <c r="D110" s="782">
        <v>1028379.6940000003</v>
      </c>
      <c r="E110" s="782">
        <v>1088383.7009999999</v>
      </c>
      <c r="F110" s="782">
        <v>1107710.348</v>
      </c>
      <c r="G110" s="782">
        <v>1174363.3990000004</v>
      </c>
      <c r="H110" s="782">
        <v>1015833</v>
      </c>
      <c r="I110" s="782">
        <v>1096878</v>
      </c>
      <c r="J110" s="782">
        <v>1116034</v>
      </c>
      <c r="K110" s="782">
        <v>1164813</v>
      </c>
      <c r="L110" s="782">
        <v>1069651</v>
      </c>
      <c r="M110" s="782">
        <v>987374.8330000001</v>
      </c>
      <c r="N110" s="782">
        <v>1200980.6439999999</v>
      </c>
      <c r="O110" s="784">
        <v>13229668.793</v>
      </c>
    </row>
    <row r="111" spans="2:17" x14ac:dyDescent="0.2">
      <c r="B111" s="785" t="s">
        <v>416</v>
      </c>
      <c r="C111" s="793">
        <v>23840772.440000001</v>
      </c>
      <c r="D111" s="793">
        <v>21356289.859999996</v>
      </c>
      <c r="E111" s="793">
        <v>22392805.068999998</v>
      </c>
      <c r="F111" s="793">
        <v>22814517.712000001</v>
      </c>
      <c r="G111" s="793">
        <v>23280283.630999997</v>
      </c>
      <c r="H111" s="793">
        <v>22566452.238999996</v>
      </c>
      <c r="I111" s="793">
        <v>23754254.870999999</v>
      </c>
      <c r="J111" s="793">
        <v>23782401.741</v>
      </c>
      <c r="K111" s="793">
        <v>23340907.563000001</v>
      </c>
      <c r="L111" s="793">
        <v>24212276</v>
      </c>
      <c r="M111" s="793">
        <v>22753155.092</v>
      </c>
      <c r="N111" s="793">
        <v>23455783.423999999</v>
      </c>
      <c r="O111" s="780">
        <v>277549899.64199996</v>
      </c>
    </row>
    <row r="112" spans="2:17" x14ac:dyDescent="0.2">
      <c r="B112" s="781" t="s">
        <v>417</v>
      </c>
      <c r="C112" s="797">
        <v>919350.95399999979</v>
      </c>
      <c r="D112" s="797">
        <v>804124.91899999988</v>
      </c>
      <c r="E112" s="797">
        <v>882103.13199999998</v>
      </c>
      <c r="F112" s="797">
        <v>814390.9929999999</v>
      </c>
      <c r="G112" s="797">
        <v>926060.10700000054</v>
      </c>
      <c r="H112" s="797">
        <v>920760.65600000031</v>
      </c>
      <c r="I112" s="797">
        <v>995296.83799999976</v>
      </c>
      <c r="J112" s="797">
        <v>1014352</v>
      </c>
      <c r="K112" s="797">
        <v>829996.13000000012</v>
      </c>
      <c r="L112" s="797">
        <v>933955.60600000015</v>
      </c>
      <c r="M112" s="797">
        <v>979005.04300000006</v>
      </c>
      <c r="N112" s="797">
        <v>916926.90599999984</v>
      </c>
      <c r="O112" s="783">
        <v>10936323.284</v>
      </c>
    </row>
    <row r="113" spans="2:16" x14ac:dyDescent="0.2">
      <c r="B113" s="781" t="s">
        <v>418</v>
      </c>
      <c r="C113" s="782">
        <v>9641943.9870000035</v>
      </c>
      <c r="D113" s="782">
        <v>8587818.2609999999</v>
      </c>
      <c r="E113" s="782">
        <v>9831579.0249999985</v>
      </c>
      <c r="F113" s="782">
        <v>9886613.7970000003</v>
      </c>
      <c r="G113" s="782">
        <v>10175078.138999999</v>
      </c>
      <c r="H113" s="782">
        <v>9963005.0810000002</v>
      </c>
      <c r="I113" s="782">
        <v>10678987.547000002</v>
      </c>
      <c r="J113" s="782">
        <v>10621190</v>
      </c>
      <c r="K113" s="782">
        <v>9495453.4740000032</v>
      </c>
      <c r="L113" s="782">
        <v>11893201.227000002</v>
      </c>
      <c r="M113" s="782">
        <v>10617853.884999994</v>
      </c>
      <c r="N113" s="782">
        <v>10004445.285000004</v>
      </c>
      <c r="O113" s="784">
        <v>121397169.708</v>
      </c>
    </row>
    <row r="114" spans="2:16" x14ac:dyDescent="0.2">
      <c r="B114" s="781" t="s">
        <v>419</v>
      </c>
      <c r="C114" s="782">
        <v>114303.78400000003</v>
      </c>
      <c r="D114" s="782">
        <v>63210.472000000009</v>
      </c>
      <c r="E114" s="782">
        <v>22082.488999999998</v>
      </c>
      <c r="F114" s="782">
        <v>17823.560000000001</v>
      </c>
      <c r="G114" s="782">
        <v>1810.2450000000001</v>
      </c>
      <c r="H114" s="782">
        <v>134.34299999999999</v>
      </c>
      <c r="I114" s="782">
        <v>0</v>
      </c>
      <c r="J114" s="782">
        <v>0</v>
      </c>
      <c r="K114" s="782">
        <v>0</v>
      </c>
      <c r="L114" s="782">
        <v>0</v>
      </c>
      <c r="M114" s="782">
        <v>0</v>
      </c>
      <c r="N114" s="782">
        <v>0</v>
      </c>
      <c r="O114" s="784">
        <v>219364.89300000004</v>
      </c>
    </row>
    <row r="115" spans="2:16" x14ac:dyDescent="0.2">
      <c r="B115" s="781" t="s">
        <v>420</v>
      </c>
      <c r="C115" s="782">
        <v>2887077.0639999993</v>
      </c>
      <c r="D115" s="782">
        <v>2506036.8530000011</v>
      </c>
      <c r="E115" s="782">
        <v>2634481.2079999996</v>
      </c>
      <c r="F115" s="782">
        <v>2636372.3199999984</v>
      </c>
      <c r="G115" s="782">
        <v>3276993.3200000003</v>
      </c>
      <c r="H115" s="782">
        <v>2814328.3309999988</v>
      </c>
      <c r="I115" s="782">
        <v>3022044.2440000004</v>
      </c>
      <c r="J115" s="782">
        <v>3061402</v>
      </c>
      <c r="K115" s="782">
        <v>2810708.4050000003</v>
      </c>
      <c r="L115" s="782">
        <v>3100784.81</v>
      </c>
      <c r="M115" s="782">
        <v>2797453.2780000004</v>
      </c>
      <c r="N115" s="782">
        <v>2643199.3259999994</v>
      </c>
      <c r="O115" s="784">
        <v>34190881.158999994</v>
      </c>
    </row>
    <row r="116" spans="2:16" x14ac:dyDescent="0.2">
      <c r="B116" s="781" t="s">
        <v>421</v>
      </c>
      <c r="C116" s="782">
        <v>1381406.3650000005</v>
      </c>
      <c r="D116" s="782">
        <v>1138812.4979999997</v>
      </c>
      <c r="E116" s="782">
        <v>1191895.8859999999</v>
      </c>
      <c r="F116" s="782">
        <v>1214837.8980000003</v>
      </c>
      <c r="G116" s="782">
        <v>1308193.2290000003</v>
      </c>
      <c r="H116" s="782">
        <v>1266991.6989999996</v>
      </c>
      <c r="I116" s="782">
        <v>1329250.8539999998</v>
      </c>
      <c r="J116" s="782">
        <v>1316180</v>
      </c>
      <c r="K116" s="782">
        <v>1163138.6469999994</v>
      </c>
      <c r="L116" s="782">
        <v>486987.92499999999</v>
      </c>
      <c r="M116" s="782">
        <v>1773654.2209999999</v>
      </c>
      <c r="N116" s="782">
        <v>1287093.2829999996</v>
      </c>
      <c r="O116" s="784">
        <v>14858442.504999999</v>
      </c>
    </row>
    <row r="117" spans="2:16" x14ac:dyDescent="0.2">
      <c r="B117" s="785" t="s">
        <v>422</v>
      </c>
      <c r="C117" s="793">
        <v>14944082.154000003</v>
      </c>
      <c r="D117" s="793">
        <v>13100003.002999999</v>
      </c>
      <c r="E117" s="793">
        <v>14562141.739999998</v>
      </c>
      <c r="F117" s="793">
        <v>14570038.568</v>
      </c>
      <c r="G117" s="793">
        <v>15688135.039999999</v>
      </c>
      <c r="H117" s="793">
        <v>14965220.109999998</v>
      </c>
      <c r="I117" s="793">
        <v>16025579.483000003</v>
      </c>
      <c r="J117" s="793">
        <v>16013124</v>
      </c>
      <c r="K117" s="793">
        <v>14299296.656000003</v>
      </c>
      <c r="L117" s="793">
        <v>16414929.568000004</v>
      </c>
      <c r="M117" s="793">
        <v>16167966.426999994</v>
      </c>
      <c r="N117" s="793">
        <v>14851664.800000003</v>
      </c>
      <c r="O117" s="780">
        <v>181602181.54899999</v>
      </c>
    </row>
    <row r="118" spans="2:16" x14ac:dyDescent="0.2">
      <c r="B118" s="794" t="s">
        <v>17</v>
      </c>
      <c r="C118" s="813">
        <v>44966117.829000004</v>
      </c>
      <c r="D118" s="813">
        <v>40219304.979999989</v>
      </c>
      <c r="E118" s="813">
        <v>41364354.125</v>
      </c>
      <c r="F118" s="813">
        <v>43073600.343999997</v>
      </c>
      <c r="G118" s="813">
        <v>44763344.281999998</v>
      </c>
      <c r="H118" s="813">
        <v>43249432.348999992</v>
      </c>
      <c r="I118" s="813">
        <v>45209189.248999998</v>
      </c>
      <c r="J118" s="813">
        <v>45088359.740999997</v>
      </c>
      <c r="K118" s="813">
        <v>45868363.173000008</v>
      </c>
      <c r="L118" s="813">
        <v>46324409.485000007</v>
      </c>
      <c r="M118" s="813">
        <v>44114452.193999991</v>
      </c>
      <c r="N118" s="813">
        <v>43652265.001999997</v>
      </c>
      <c r="O118" s="804">
        <v>527893192.75300002</v>
      </c>
      <c r="P118" s="211"/>
    </row>
    <row r="119" spans="2:16" x14ac:dyDescent="0.2">
      <c r="B119" s="729" t="s">
        <v>438</v>
      </c>
      <c r="C119" s="814"/>
      <c r="D119" s="814"/>
      <c r="E119" s="814"/>
      <c r="F119" s="814"/>
      <c r="G119" s="814"/>
      <c r="H119" s="814"/>
      <c r="I119" s="814"/>
      <c r="J119" s="814"/>
      <c r="K119" s="814"/>
      <c r="L119" s="814"/>
      <c r="M119" s="814"/>
      <c r="N119" s="814"/>
      <c r="O119" s="815"/>
    </row>
    <row r="120" spans="2:16" x14ac:dyDescent="0.2">
      <c r="B120" s="729" t="s">
        <v>439</v>
      </c>
    </row>
    <row r="121" spans="2:16" ht="28.5" customHeight="1" x14ac:dyDescent="0.2">
      <c r="B121" s="1322" t="s">
        <v>436</v>
      </c>
      <c r="C121" s="1322"/>
      <c r="D121" s="1322"/>
      <c r="E121" s="1322"/>
      <c r="F121" s="1322"/>
      <c r="G121" s="1322"/>
      <c r="H121" s="1322"/>
      <c r="I121" s="1322"/>
      <c r="J121" s="1322"/>
      <c r="K121" s="1322"/>
      <c r="L121" s="1322"/>
      <c r="M121" s="1322"/>
    </row>
    <row r="122" spans="2:16" ht="15" x14ac:dyDescent="0.25">
      <c r="C122" s="791"/>
      <c r="D122" s="791"/>
      <c r="E122" s="791"/>
      <c r="F122" s="791"/>
      <c r="G122" s="816"/>
      <c r="H122" s="816"/>
      <c r="I122" s="816"/>
      <c r="J122" s="816"/>
      <c r="K122" s="816"/>
    </row>
    <row r="124" spans="2:16" x14ac:dyDescent="0.2">
      <c r="B124" s="198"/>
      <c r="D124" s="198"/>
      <c r="E124" s="198"/>
      <c r="F124" s="198"/>
      <c r="G124" s="198"/>
      <c r="H124" s="198"/>
      <c r="I124" s="198"/>
      <c r="J124" s="198"/>
      <c r="K124" s="198"/>
      <c r="L124" s="198"/>
      <c r="M124" s="198"/>
      <c r="N124" s="198"/>
      <c r="O124" s="198"/>
    </row>
    <row r="137" spans="2:15" x14ac:dyDescent="0.2">
      <c r="B137" s="198"/>
      <c r="D137" s="198"/>
      <c r="E137" s="198"/>
      <c r="F137" s="198"/>
      <c r="G137" s="198"/>
      <c r="H137" s="198"/>
      <c r="I137" s="198"/>
      <c r="J137" s="198"/>
      <c r="K137" s="198"/>
      <c r="L137" s="198"/>
      <c r="M137" s="198"/>
      <c r="N137" s="198"/>
      <c r="O137" s="198"/>
    </row>
    <row r="138" spans="2:15" x14ac:dyDescent="0.2">
      <c r="B138" s="198"/>
      <c r="D138" s="198"/>
      <c r="E138" s="198"/>
      <c r="F138" s="198"/>
      <c r="G138" s="198"/>
      <c r="H138" s="198"/>
      <c r="I138" s="198"/>
      <c r="J138" s="198"/>
      <c r="K138" s="198"/>
      <c r="L138" s="198"/>
      <c r="M138" s="198"/>
      <c r="N138" s="198"/>
      <c r="O138" s="198"/>
    </row>
    <row r="139" spans="2:15" x14ac:dyDescent="0.2">
      <c r="B139" s="198"/>
      <c r="D139" s="198"/>
      <c r="E139" s="198"/>
      <c r="F139" s="198"/>
      <c r="G139" s="198"/>
      <c r="H139" s="198"/>
      <c r="I139" s="198"/>
      <c r="J139" s="198"/>
      <c r="K139" s="198"/>
      <c r="L139" s="198"/>
      <c r="M139" s="198"/>
      <c r="N139" s="198"/>
      <c r="O139" s="198"/>
    </row>
    <row r="140" spans="2:15" x14ac:dyDescent="0.2">
      <c r="B140" s="198"/>
      <c r="D140" s="198"/>
      <c r="E140" s="198"/>
      <c r="F140" s="198"/>
      <c r="G140" s="198"/>
      <c r="H140" s="198"/>
      <c r="I140" s="198"/>
      <c r="J140" s="198"/>
      <c r="K140" s="198"/>
      <c r="L140" s="198"/>
      <c r="M140" s="198"/>
      <c r="N140" s="198"/>
      <c r="O140" s="198"/>
    </row>
    <row r="141" spans="2:15" x14ac:dyDescent="0.2">
      <c r="B141" s="198"/>
      <c r="D141" s="198"/>
      <c r="E141" s="198"/>
      <c r="F141" s="198"/>
      <c r="G141" s="198"/>
      <c r="H141" s="198"/>
      <c r="I141" s="198"/>
      <c r="J141" s="198"/>
      <c r="K141" s="198"/>
      <c r="L141" s="198"/>
      <c r="M141" s="198"/>
      <c r="N141" s="198"/>
      <c r="O141" s="198"/>
    </row>
    <row r="142" spans="2:15" x14ac:dyDescent="0.2">
      <c r="B142" s="198"/>
      <c r="D142" s="198"/>
      <c r="E142" s="198"/>
      <c r="F142" s="198"/>
      <c r="G142" s="198"/>
      <c r="H142" s="198"/>
      <c r="I142" s="198"/>
      <c r="J142" s="198"/>
      <c r="K142" s="198"/>
      <c r="L142" s="198"/>
      <c r="M142" s="198"/>
      <c r="N142" s="198"/>
      <c r="O142" s="198"/>
    </row>
    <row r="143" spans="2:15" x14ac:dyDescent="0.2">
      <c r="B143" s="198"/>
      <c r="D143" s="198"/>
      <c r="E143" s="198"/>
      <c r="F143" s="198"/>
      <c r="G143" s="198"/>
      <c r="H143" s="198"/>
      <c r="I143" s="198"/>
      <c r="J143" s="198"/>
      <c r="K143" s="198"/>
      <c r="L143" s="198"/>
      <c r="M143" s="198"/>
      <c r="N143" s="198"/>
      <c r="O143" s="198"/>
    </row>
    <row r="144" spans="2:15" x14ac:dyDescent="0.2">
      <c r="B144" s="198"/>
      <c r="D144" s="198"/>
      <c r="E144" s="198"/>
      <c r="F144" s="198"/>
      <c r="G144" s="198"/>
      <c r="H144" s="198"/>
      <c r="I144" s="198"/>
      <c r="J144" s="198"/>
      <c r="K144" s="198"/>
      <c r="L144" s="198"/>
      <c r="M144" s="198"/>
      <c r="N144" s="198"/>
      <c r="O144" s="198"/>
    </row>
    <row r="145" spans="2:15" x14ac:dyDescent="0.2">
      <c r="B145" s="198"/>
      <c r="D145" s="198"/>
      <c r="E145" s="198"/>
      <c r="F145" s="198"/>
      <c r="G145" s="198"/>
      <c r="H145" s="198"/>
      <c r="I145" s="198"/>
      <c r="J145" s="198"/>
      <c r="K145" s="198"/>
      <c r="L145" s="198"/>
      <c r="M145" s="198"/>
      <c r="N145" s="198"/>
      <c r="O145" s="198"/>
    </row>
    <row r="146" spans="2:15" x14ac:dyDescent="0.2">
      <c r="B146" s="198"/>
      <c r="D146" s="198"/>
      <c r="E146" s="198"/>
      <c r="F146" s="198"/>
      <c r="G146" s="198"/>
      <c r="H146" s="198"/>
      <c r="I146" s="198"/>
      <c r="J146" s="198"/>
      <c r="K146" s="198"/>
      <c r="L146" s="198"/>
      <c r="M146" s="198"/>
      <c r="N146" s="198"/>
      <c r="O146" s="198"/>
    </row>
    <row r="147" spans="2:15" x14ac:dyDescent="0.2">
      <c r="B147" s="198"/>
      <c r="D147" s="198"/>
      <c r="E147" s="198"/>
      <c r="F147" s="198"/>
      <c r="G147" s="198"/>
      <c r="H147" s="198"/>
      <c r="I147" s="198"/>
      <c r="J147" s="198"/>
      <c r="K147" s="198"/>
      <c r="L147" s="198"/>
      <c r="M147" s="198"/>
      <c r="N147" s="198"/>
      <c r="O147" s="198"/>
    </row>
    <row r="148" spans="2:15" x14ac:dyDescent="0.2">
      <c r="B148" s="198"/>
      <c r="D148" s="198"/>
      <c r="E148" s="198"/>
      <c r="F148" s="198"/>
      <c r="G148" s="198"/>
      <c r="H148" s="198"/>
      <c r="I148" s="198"/>
      <c r="J148" s="198"/>
      <c r="K148" s="198"/>
      <c r="L148" s="198"/>
      <c r="M148" s="198"/>
      <c r="N148" s="198"/>
      <c r="O148" s="198"/>
    </row>
    <row r="149" spans="2:15" x14ac:dyDescent="0.2">
      <c r="B149" s="198"/>
      <c r="D149" s="198"/>
      <c r="E149" s="198"/>
      <c r="F149" s="198"/>
      <c r="G149" s="198"/>
      <c r="H149" s="198"/>
      <c r="I149" s="198"/>
      <c r="J149" s="198"/>
      <c r="K149" s="198"/>
      <c r="L149" s="198"/>
      <c r="M149" s="198"/>
      <c r="N149" s="198"/>
      <c r="O149" s="198"/>
    </row>
    <row r="150" spans="2:15" x14ac:dyDescent="0.2">
      <c r="B150" s="198"/>
      <c r="D150" s="198"/>
      <c r="E150" s="198"/>
      <c r="F150" s="198"/>
      <c r="G150" s="198"/>
      <c r="H150" s="198"/>
      <c r="I150" s="198"/>
      <c r="J150" s="198"/>
      <c r="K150" s="198"/>
      <c r="L150" s="198"/>
      <c r="M150" s="198"/>
      <c r="N150" s="198"/>
      <c r="O150" s="198"/>
    </row>
    <row r="151" spans="2:15" x14ac:dyDescent="0.2">
      <c r="B151" s="198"/>
      <c r="D151" s="198"/>
      <c r="E151" s="198"/>
      <c r="F151" s="198"/>
      <c r="G151" s="198"/>
      <c r="H151" s="198"/>
      <c r="I151" s="198"/>
      <c r="J151" s="198"/>
      <c r="K151" s="198"/>
      <c r="L151" s="198"/>
      <c r="M151" s="198"/>
      <c r="N151" s="198"/>
      <c r="O151" s="198"/>
    </row>
    <row r="152" spans="2:15" x14ac:dyDescent="0.2">
      <c r="B152" s="198"/>
      <c r="D152" s="198"/>
      <c r="E152" s="198"/>
      <c r="F152" s="198"/>
      <c r="G152" s="198"/>
      <c r="H152" s="198"/>
      <c r="I152" s="198"/>
      <c r="J152" s="198"/>
      <c r="K152" s="198"/>
      <c r="L152" s="198"/>
      <c r="M152" s="198"/>
      <c r="N152" s="198"/>
      <c r="O152" s="198"/>
    </row>
    <row r="153" spans="2:15" x14ac:dyDescent="0.2">
      <c r="B153" s="198"/>
      <c r="D153" s="198"/>
      <c r="E153" s="198"/>
      <c r="F153" s="198"/>
      <c r="G153" s="198"/>
      <c r="H153" s="198"/>
      <c r="I153" s="198"/>
      <c r="J153" s="198"/>
      <c r="K153" s="198"/>
      <c r="L153" s="198"/>
      <c r="M153" s="198"/>
      <c r="N153" s="198"/>
      <c r="O153" s="198"/>
    </row>
    <row r="154" spans="2:15" x14ac:dyDescent="0.2">
      <c r="B154" s="198"/>
      <c r="D154" s="198"/>
      <c r="E154" s="198"/>
      <c r="F154" s="198"/>
      <c r="G154" s="198"/>
      <c r="H154" s="198"/>
      <c r="I154" s="198"/>
      <c r="J154" s="198"/>
      <c r="K154" s="198"/>
      <c r="L154" s="198"/>
      <c r="M154" s="198"/>
      <c r="N154" s="198"/>
      <c r="O154" s="198"/>
    </row>
    <row r="158" spans="2:15" x14ac:dyDescent="0.2">
      <c r="B158" s="198"/>
      <c r="D158" s="198"/>
      <c r="E158" s="198"/>
      <c r="F158" s="198"/>
      <c r="G158" s="198"/>
      <c r="H158" s="198"/>
      <c r="I158" s="198"/>
      <c r="J158" s="198"/>
      <c r="K158" s="198"/>
      <c r="L158" s="198"/>
      <c r="M158" s="198"/>
      <c r="N158" s="198"/>
      <c r="O158" s="198"/>
    </row>
    <row r="159" spans="2:15" x14ac:dyDescent="0.2">
      <c r="B159" s="198"/>
      <c r="D159" s="198"/>
      <c r="E159" s="198"/>
      <c r="F159" s="198"/>
      <c r="G159" s="198"/>
      <c r="H159" s="198"/>
      <c r="I159" s="198"/>
      <c r="J159" s="198"/>
      <c r="K159" s="198"/>
      <c r="L159" s="198"/>
      <c r="M159" s="198"/>
      <c r="N159" s="198"/>
      <c r="O159" s="198"/>
    </row>
    <row r="160" spans="2:15" x14ac:dyDescent="0.2">
      <c r="B160" s="198"/>
      <c r="D160" s="198"/>
      <c r="E160" s="198"/>
      <c r="F160" s="198"/>
      <c r="G160" s="198"/>
      <c r="H160" s="198"/>
      <c r="I160" s="198"/>
      <c r="J160" s="198"/>
      <c r="K160" s="198"/>
      <c r="L160" s="198"/>
      <c r="M160" s="198"/>
      <c r="N160" s="198"/>
      <c r="O160" s="198"/>
    </row>
    <row r="161" spans="2:15" x14ac:dyDescent="0.2">
      <c r="B161" s="198"/>
      <c r="D161" s="198"/>
      <c r="E161" s="198"/>
      <c r="F161" s="198"/>
      <c r="G161" s="198"/>
      <c r="H161" s="198"/>
      <c r="I161" s="198"/>
      <c r="J161" s="198"/>
      <c r="K161" s="198"/>
      <c r="L161" s="198"/>
      <c r="M161" s="198"/>
      <c r="N161" s="198"/>
      <c r="O161" s="198"/>
    </row>
  </sheetData>
  <mergeCells count="6">
    <mergeCell ref="B121:M121"/>
    <mergeCell ref="B2:O2"/>
    <mergeCell ref="B3:O3"/>
    <mergeCell ref="B4:O4"/>
    <mergeCell ref="B6:O6"/>
    <mergeCell ref="B75:O75"/>
  </mergeCells>
  <hyperlinks>
    <hyperlink ref="P3" location="Índice!A84" display="Volver" xr:uid="{00000000-0004-0000-2C00-000000000000}"/>
  </hyperlinks>
  <pageMargins left="0.70866141732283472" right="0.70866141732283472" top="0.74803149606299213" bottom="0.74803149606299213" header="0.31496062992125984" footer="0.31496062992125984"/>
  <pageSetup paperSize="14" scale="74"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4" tint="0.79998168889431442"/>
    <pageSetUpPr fitToPage="1"/>
  </sheetPr>
  <dimension ref="A1:AA29"/>
  <sheetViews>
    <sheetView showGridLines="0" zoomScale="90" zoomScaleNormal="90" workbookViewId="0"/>
  </sheetViews>
  <sheetFormatPr baseColWidth="10" defaultRowHeight="12.75" x14ac:dyDescent="0.2"/>
  <cols>
    <col min="1" max="1" width="40.42578125" style="198" customWidth="1"/>
    <col min="2" max="2" width="10.140625" style="198" customWidth="1"/>
    <col min="3" max="3" width="10" style="198" customWidth="1"/>
    <col min="4" max="4" width="8.42578125" style="198" customWidth="1"/>
    <col min="5" max="5" width="9.28515625" style="198" bestFit="1" customWidth="1"/>
    <col min="6" max="6" width="10.5703125" style="198" customWidth="1"/>
    <col min="7" max="7" width="9.28515625" style="198" bestFit="1" customWidth="1"/>
    <col min="8" max="8" width="8.7109375" style="198" customWidth="1"/>
    <col min="9" max="9" width="9.28515625" style="198" bestFit="1" customWidth="1"/>
    <col min="10" max="10" width="7.85546875" style="198" customWidth="1"/>
    <col min="11" max="11" width="9.28515625" style="198" bestFit="1" customWidth="1"/>
    <col min="12" max="12" width="11.140625" style="198" customWidth="1"/>
    <col min="13" max="13" width="9.28515625" style="198" bestFit="1" customWidth="1"/>
    <col min="14" max="14" width="8.28515625" style="198" customWidth="1"/>
    <col min="15" max="15" width="9.28515625" style="198" bestFit="1" customWidth="1"/>
    <col min="16" max="16" width="9.42578125" style="198" customWidth="1"/>
    <col min="17" max="17" width="9.28515625" style="198" bestFit="1" customWidth="1"/>
    <col min="18" max="18" width="8.7109375" style="198" customWidth="1"/>
    <col min="19" max="19" width="9.28515625" style="198" bestFit="1" customWidth="1"/>
    <col min="20" max="20" width="9" style="198" customWidth="1"/>
    <col min="21" max="21" width="9.28515625" style="198" bestFit="1" customWidth="1"/>
    <col min="22" max="22" width="9" style="198" customWidth="1"/>
    <col min="23" max="23" width="9.28515625" style="198" bestFit="1" customWidth="1"/>
    <col min="24" max="24" width="8.42578125" style="198" customWidth="1"/>
    <col min="25" max="25" width="9.28515625" style="198" bestFit="1" customWidth="1"/>
    <col min="26" max="26" width="9.28515625" style="198" customWidth="1"/>
    <col min="27" max="27" width="9.42578125" style="198" customWidth="1"/>
    <col min="28" max="16384" width="11.42578125" style="198"/>
  </cols>
  <sheetData>
    <row r="1" spans="1:27" ht="15" x14ac:dyDescent="0.25">
      <c r="A1" s="817" t="s">
        <v>440</v>
      </c>
      <c r="B1" s="817"/>
      <c r="C1" s="817"/>
      <c r="D1" s="817"/>
      <c r="E1" s="817"/>
      <c r="F1" s="817"/>
      <c r="G1" s="817"/>
      <c r="H1" s="817"/>
      <c r="I1" s="817"/>
      <c r="J1" s="817"/>
      <c r="K1" s="817"/>
      <c r="L1" s="817"/>
      <c r="M1" s="817"/>
      <c r="N1" s="817"/>
      <c r="O1" s="817"/>
      <c r="P1" s="817"/>
    </row>
    <row r="2" spans="1:27" ht="15" x14ac:dyDescent="0.25">
      <c r="A2" s="817" t="s">
        <v>2</v>
      </c>
      <c r="B2" s="817"/>
      <c r="C2" s="817"/>
      <c r="D2" s="817"/>
      <c r="E2" s="817"/>
      <c r="F2" s="817"/>
      <c r="G2" s="817"/>
      <c r="H2" s="817"/>
      <c r="I2" s="817"/>
      <c r="J2" s="817"/>
      <c r="K2" s="817"/>
      <c r="L2" s="817"/>
      <c r="M2" s="817"/>
      <c r="N2" s="817"/>
      <c r="O2" s="817"/>
      <c r="P2" s="817"/>
    </row>
    <row r="3" spans="1:27" x14ac:dyDescent="0.2">
      <c r="P3" s="1190" t="s">
        <v>1070</v>
      </c>
    </row>
    <row r="4" spans="1:27" x14ac:dyDescent="0.2">
      <c r="A4" s="730"/>
      <c r="B4" s="730"/>
      <c r="C4" s="730"/>
      <c r="D4" s="730"/>
      <c r="E4" s="730"/>
      <c r="F4" s="730"/>
      <c r="G4" s="730"/>
      <c r="H4" s="730"/>
      <c r="I4" s="730"/>
      <c r="J4" s="730"/>
      <c r="K4" s="730"/>
      <c r="L4" s="730"/>
      <c r="M4" s="730"/>
      <c r="N4" s="730"/>
    </row>
    <row r="5" spans="1:27" s="364" customFormat="1" x14ac:dyDescent="0.2">
      <c r="A5" s="1334" t="s">
        <v>441</v>
      </c>
      <c r="B5" s="1332" t="s">
        <v>84</v>
      </c>
      <c r="C5" s="1333"/>
      <c r="D5" s="1332" t="s">
        <v>85</v>
      </c>
      <c r="E5" s="1333"/>
      <c r="F5" s="1332" t="s">
        <v>86</v>
      </c>
      <c r="G5" s="1333"/>
      <c r="H5" s="1332" t="s">
        <v>87</v>
      </c>
      <c r="I5" s="1333"/>
      <c r="J5" s="1332" t="s">
        <v>88</v>
      </c>
      <c r="K5" s="1333"/>
      <c r="L5" s="1332" t="s">
        <v>89</v>
      </c>
      <c r="M5" s="1333"/>
      <c r="N5" s="1332" t="s">
        <v>90</v>
      </c>
      <c r="O5" s="1333"/>
      <c r="P5" s="1329" t="s">
        <v>91</v>
      </c>
      <c r="Q5" s="1329"/>
      <c r="R5" s="1329" t="s">
        <v>92</v>
      </c>
      <c r="S5" s="1329"/>
      <c r="T5" s="1329" t="s">
        <v>93</v>
      </c>
      <c r="U5" s="1329"/>
      <c r="V5" s="1329" t="s">
        <v>94</v>
      </c>
      <c r="W5" s="1329"/>
      <c r="X5" s="1329" t="s">
        <v>95</v>
      </c>
      <c r="Y5" s="1329"/>
      <c r="Z5" s="1330" t="s">
        <v>21</v>
      </c>
      <c r="AA5" s="1331"/>
    </row>
    <row r="6" spans="1:27" s="822" customFormat="1" ht="25.5" x14ac:dyDescent="0.25">
      <c r="A6" s="1335"/>
      <c r="B6" s="818" t="s">
        <v>442</v>
      </c>
      <c r="C6" s="819" t="s">
        <v>443</v>
      </c>
      <c r="D6" s="818" t="s">
        <v>442</v>
      </c>
      <c r="E6" s="819" t="s">
        <v>443</v>
      </c>
      <c r="F6" s="818" t="s">
        <v>442</v>
      </c>
      <c r="G6" s="819" t="s">
        <v>443</v>
      </c>
      <c r="H6" s="818" t="s">
        <v>442</v>
      </c>
      <c r="I6" s="819" t="s">
        <v>443</v>
      </c>
      <c r="J6" s="818" t="s">
        <v>442</v>
      </c>
      <c r="K6" s="819" t="s">
        <v>443</v>
      </c>
      <c r="L6" s="818" t="s">
        <v>442</v>
      </c>
      <c r="M6" s="819" t="s">
        <v>443</v>
      </c>
      <c r="N6" s="818" t="s">
        <v>442</v>
      </c>
      <c r="O6" s="819" t="s">
        <v>443</v>
      </c>
      <c r="P6" s="818" t="s">
        <v>442</v>
      </c>
      <c r="Q6" s="819" t="s">
        <v>443</v>
      </c>
      <c r="R6" s="818" t="s">
        <v>442</v>
      </c>
      <c r="S6" s="819" t="s">
        <v>443</v>
      </c>
      <c r="T6" s="818" t="s">
        <v>442</v>
      </c>
      <c r="U6" s="819" t="s">
        <v>443</v>
      </c>
      <c r="V6" s="818" t="s">
        <v>442</v>
      </c>
      <c r="W6" s="819" t="s">
        <v>443</v>
      </c>
      <c r="X6" s="818" t="s">
        <v>442</v>
      </c>
      <c r="Y6" s="819" t="s">
        <v>443</v>
      </c>
      <c r="Z6" s="820" t="s">
        <v>442</v>
      </c>
      <c r="AA6" s="821" t="s">
        <v>443</v>
      </c>
    </row>
    <row r="7" spans="1:27" x14ac:dyDescent="0.2">
      <c r="A7" s="757" t="s">
        <v>403</v>
      </c>
      <c r="B7" s="823">
        <v>1</v>
      </c>
      <c r="C7" s="823">
        <v>2009</v>
      </c>
      <c r="D7" s="823">
        <v>4</v>
      </c>
      <c r="E7" s="823">
        <v>1354</v>
      </c>
      <c r="F7" s="823">
        <v>4</v>
      </c>
      <c r="G7" s="823">
        <v>1796</v>
      </c>
      <c r="H7" s="823">
        <v>6</v>
      </c>
      <c r="I7" s="823">
        <v>1864</v>
      </c>
      <c r="J7" s="823">
        <v>1</v>
      </c>
      <c r="K7" s="823">
        <v>1807</v>
      </c>
      <c r="L7" s="823">
        <v>0</v>
      </c>
      <c r="M7" s="823">
        <v>1131</v>
      </c>
      <c r="N7" s="823">
        <v>3</v>
      </c>
      <c r="O7" s="211">
        <v>2447</v>
      </c>
      <c r="P7" s="824">
        <v>4</v>
      </c>
      <c r="Q7" s="824">
        <v>1570</v>
      </c>
      <c r="R7" s="824">
        <v>3</v>
      </c>
      <c r="S7" s="824">
        <v>2200</v>
      </c>
      <c r="T7" s="198">
        <v>2</v>
      </c>
      <c r="U7" s="823">
        <v>2099</v>
      </c>
      <c r="V7" s="823">
        <v>4</v>
      </c>
      <c r="W7" s="825">
        <v>1209</v>
      </c>
      <c r="X7" s="825">
        <v>3</v>
      </c>
      <c r="Y7" s="825">
        <v>1939</v>
      </c>
      <c r="Z7" s="826">
        <v>35</v>
      </c>
      <c r="AA7" s="827">
        <v>21425</v>
      </c>
    </row>
    <row r="8" spans="1:27" x14ac:dyDescent="0.2">
      <c r="A8" s="741" t="s">
        <v>404</v>
      </c>
      <c r="B8" s="828">
        <v>0</v>
      </c>
      <c r="C8" s="828">
        <v>13</v>
      </c>
      <c r="D8" s="828">
        <v>0</v>
      </c>
      <c r="E8" s="828">
        <v>18</v>
      </c>
      <c r="F8" s="828">
        <v>0</v>
      </c>
      <c r="G8" s="828">
        <v>12</v>
      </c>
      <c r="H8" s="828">
        <v>0</v>
      </c>
      <c r="I8" s="828">
        <v>20</v>
      </c>
      <c r="J8" s="828">
        <v>1</v>
      </c>
      <c r="K8" s="828">
        <v>22</v>
      </c>
      <c r="L8" s="828">
        <v>0</v>
      </c>
      <c r="M8" s="828">
        <v>17</v>
      </c>
      <c r="N8" s="828">
        <v>0</v>
      </c>
      <c r="O8" s="829">
        <v>15</v>
      </c>
      <c r="P8" s="830">
        <v>0</v>
      </c>
      <c r="Q8" s="830">
        <v>18</v>
      </c>
      <c r="R8" s="830">
        <v>1</v>
      </c>
      <c r="S8" s="830">
        <v>20</v>
      </c>
      <c r="T8" s="831">
        <v>0</v>
      </c>
      <c r="U8" s="828">
        <v>18</v>
      </c>
      <c r="V8" s="828">
        <v>0</v>
      </c>
      <c r="W8" s="832">
        <v>24</v>
      </c>
      <c r="X8" s="832">
        <v>1</v>
      </c>
      <c r="Y8" s="832">
        <v>18</v>
      </c>
      <c r="Z8" s="833">
        <v>3</v>
      </c>
      <c r="AA8" s="834">
        <v>215</v>
      </c>
    </row>
    <row r="9" spans="1:27" x14ac:dyDescent="0.2">
      <c r="A9" s="741" t="s">
        <v>405</v>
      </c>
      <c r="B9" s="828">
        <v>8</v>
      </c>
      <c r="C9" s="828">
        <v>437</v>
      </c>
      <c r="D9" s="828">
        <v>7</v>
      </c>
      <c r="E9" s="828">
        <v>367</v>
      </c>
      <c r="F9" s="828">
        <v>8</v>
      </c>
      <c r="G9" s="828">
        <v>340</v>
      </c>
      <c r="H9" s="828">
        <v>7</v>
      </c>
      <c r="I9" s="828">
        <v>388</v>
      </c>
      <c r="J9" s="828">
        <v>1</v>
      </c>
      <c r="K9" s="828">
        <v>417</v>
      </c>
      <c r="L9" s="828">
        <v>3</v>
      </c>
      <c r="M9" s="828">
        <v>378</v>
      </c>
      <c r="N9" s="828">
        <v>7</v>
      </c>
      <c r="O9" s="835">
        <v>379</v>
      </c>
      <c r="P9" s="828">
        <v>7</v>
      </c>
      <c r="Q9" s="828">
        <v>410</v>
      </c>
      <c r="R9" s="828">
        <v>2</v>
      </c>
      <c r="S9" s="828">
        <v>338</v>
      </c>
      <c r="T9" s="836">
        <v>3</v>
      </c>
      <c r="U9" s="828">
        <v>399</v>
      </c>
      <c r="V9" s="828">
        <v>2</v>
      </c>
      <c r="W9" s="832">
        <v>361</v>
      </c>
      <c r="X9" s="832">
        <v>3</v>
      </c>
      <c r="Y9" s="832">
        <v>342</v>
      </c>
      <c r="Z9" s="837">
        <v>58</v>
      </c>
      <c r="AA9" s="838">
        <v>4556</v>
      </c>
    </row>
    <row r="10" spans="1:27" x14ac:dyDescent="0.2">
      <c r="A10" s="741" t="s">
        <v>406</v>
      </c>
      <c r="B10" s="828">
        <v>0</v>
      </c>
      <c r="C10" s="828">
        <v>3</v>
      </c>
      <c r="D10" s="828">
        <v>0</v>
      </c>
      <c r="E10" s="828">
        <v>3</v>
      </c>
      <c r="F10" s="828">
        <v>0</v>
      </c>
      <c r="G10" s="828">
        <v>1</v>
      </c>
      <c r="H10" s="828">
        <v>0</v>
      </c>
      <c r="I10" s="828">
        <v>2</v>
      </c>
      <c r="J10" s="828">
        <v>0</v>
      </c>
      <c r="K10" s="828">
        <v>2</v>
      </c>
      <c r="L10" s="828">
        <v>0</v>
      </c>
      <c r="M10" s="828">
        <v>2</v>
      </c>
      <c r="N10" s="828">
        <v>0</v>
      </c>
      <c r="O10" s="835">
        <v>1</v>
      </c>
      <c r="P10" s="828">
        <v>0</v>
      </c>
      <c r="Q10" s="828">
        <v>3</v>
      </c>
      <c r="R10" s="828">
        <v>0</v>
      </c>
      <c r="S10" s="828">
        <v>0</v>
      </c>
      <c r="T10" s="836">
        <v>0</v>
      </c>
      <c r="U10" s="828">
        <v>0</v>
      </c>
      <c r="V10" s="828">
        <v>0</v>
      </c>
      <c r="W10" s="832">
        <v>1</v>
      </c>
      <c r="X10" s="832">
        <v>1</v>
      </c>
      <c r="Y10" s="832">
        <v>2</v>
      </c>
      <c r="Z10" s="837">
        <v>1</v>
      </c>
      <c r="AA10" s="838">
        <v>20</v>
      </c>
    </row>
    <row r="11" spans="1:27" x14ac:dyDescent="0.2">
      <c r="A11" s="741" t="s">
        <v>407</v>
      </c>
      <c r="B11" s="828">
        <v>6</v>
      </c>
      <c r="C11" s="828">
        <v>623</v>
      </c>
      <c r="D11" s="828">
        <v>11</v>
      </c>
      <c r="E11" s="828">
        <v>642</v>
      </c>
      <c r="F11" s="828">
        <v>8</v>
      </c>
      <c r="G11" s="828">
        <v>481</v>
      </c>
      <c r="H11" s="828">
        <v>4</v>
      </c>
      <c r="I11" s="828">
        <v>422</v>
      </c>
      <c r="J11" s="828">
        <v>7</v>
      </c>
      <c r="K11" s="828">
        <v>504</v>
      </c>
      <c r="L11" s="828">
        <v>6</v>
      </c>
      <c r="M11" s="828">
        <v>540</v>
      </c>
      <c r="N11" s="828">
        <v>12</v>
      </c>
      <c r="O11" s="835">
        <v>629</v>
      </c>
      <c r="P11" s="828">
        <v>8</v>
      </c>
      <c r="Q11" s="828">
        <v>617</v>
      </c>
      <c r="R11" s="828">
        <v>10</v>
      </c>
      <c r="S11" s="828">
        <v>495</v>
      </c>
      <c r="T11" s="836">
        <v>12</v>
      </c>
      <c r="U11" s="828">
        <v>415</v>
      </c>
      <c r="V11" s="828">
        <v>10</v>
      </c>
      <c r="W11" s="832">
        <v>496</v>
      </c>
      <c r="X11" s="832">
        <v>6</v>
      </c>
      <c r="Y11" s="832">
        <v>588</v>
      </c>
      <c r="Z11" s="837">
        <v>100</v>
      </c>
      <c r="AA11" s="838">
        <v>6452</v>
      </c>
    </row>
    <row r="12" spans="1:27" x14ac:dyDescent="0.2">
      <c r="A12" s="741" t="s">
        <v>408</v>
      </c>
      <c r="B12" s="828">
        <v>8</v>
      </c>
      <c r="C12" s="828">
        <v>379</v>
      </c>
      <c r="D12" s="828">
        <v>3</v>
      </c>
      <c r="E12" s="828">
        <v>358</v>
      </c>
      <c r="F12" s="828">
        <v>5</v>
      </c>
      <c r="G12" s="828">
        <v>350</v>
      </c>
      <c r="H12" s="828">
        <v>3</v>
      </c>
      <c r="I12" s="828">
        <v>483</v>
      </c>
      <c r="J12" s="828">
        <v>9</v>
      </c>
      <c r="K12" s="828">
        <v>390</v>
      </c>
      <c r="L12" s="828">
        <v>5</v>
      </c>
      <c r="M12" s="828">
        <v>382</v>
      </c>
      <c r="N12" s="828">
        <v>9</v>
      </c>
      <c r="O12" s="835">
        <v>402</v>
      </c>
      <c r="P12" s="828">
        <v>3</v>
      </c>
      <c r="Q12" s="828">
        <v>464</v>
      </c>
      <c r="R12" s="828">
        <v>0</v>
      </c>
      <c r="S12" s="828">
        <v>380</v>
      </c>
      <c r="T12" s="836">
        <v>4</v>
      </c>
      <c r="U12" s="828">
        <v>498</v>
      </c>
      <c r="V12" s="828">
        <v>3</v>
      </c>
      <c r="W12" s="832">
        <v>377</v>
      </c>
      <c r="X12" s="832">
        <v>2</v>
      </c>
      <c r="Y12" s="832">
        <v>373</v>
      </c>
      <c r="Z12" s="837">
        <v>54</v>
      </c>
      <c r="AA12" s="838">
        <v>4836</v>
      </c>
    </row>
    <row r="13" spans="1:27" x14ac:dyDescent="0.2">
      <c r="A13" s="741" t="s">
        <v>409</v>
      </c>
      <c r="B13" s="828">
        <v>5</v>
      </c>
      <c r="C13" s="828">
        <v>684</v>
      </c>
      <c r="D13" s="828">
        <v>8</v>
      </c>
      <c r="E13" s="828">
        <v>496</v>
      </c>
      <c r="F13" s="828">
        <v>6</v>
      </c>
      <c r="G13" s="828">
        <v>664</v>
      </c>
      <c r="H13" s="828">
        <v>8</v>
      </c>
      <c r="I13" s="828">
        <v>554</v>
      </c>
      <c r="J13" s="828">
        <v>4</v>
      </c>
      <c r="K13" s="828">
        <v>665</v>
      </c>
      <c r="L13" s="828">
        <v>8</v>
      </c>
      <c r="M13" s="828">
        <v>569</v>
      </c>
      <c r="N13" s="828">
        <v>6</v>
      </c>
      <c r="O13" s="835">
        <v>634</v>
      </c>
      <c r="P13" s="828">
        <v>9</v>
      </c>
      <c r="Q13" s="828">
        <v>603</v>
      </c>
      <c r="R13" s="828">
        <v>8</v>
      </c>
      <c r="S13" s="828">
        <v>555</v>
      </c>
      <c r="T13" s="836">
        <v>8</v>
      </c>
      <c r="U13" s="828">
        <v>642</v>
      </c>
      <c r="V13" s="828">
        <v>3</v>
      </c>
      <c r="W13" s="832">
        <v>541</v>
      </c>
      <c r="X13" s="832">
        <v>6</v>
      </c>
      <c r="Y13" s="832">
        <v>544</v>
      </c>
      <c r="Z13" s="837">
        <v>79</v>
      </c>
      <c r="AA13" s="838">
        <v>7151</v>
      </c>
    </row>
    <row r="14" spans="1:27" x14ac:dyDescent="0.2">
      <c r="A14" s="741" t="s">
        <v>410</v>
      </c>
      <c r="B14" s="828">
        <v>0</v>
      </c>
      <c r="C14" s="828">
        <v>0</v>
      </c>
      <c r="D14" s="828">
        <v>0</v>
      </c>
      <c r="E14" s="828">
        <v>1</v>
      </c>
      <c r="F14" s="828">
        <v>0</v>
      </c>
      <c r="G14" s="828">
        <v>0</v>
      </c>
      <c r="H14" s="828">
        <v>0</v>
      </c>
      <c r="I14" s="828">
        <v>0</v>
      </c>
      <c r="J14" s="828">
        <v>0</v>
      </c>
      <c r="K14" s="828">
        <v>0</v>
      </c>
      <c r="L14" s="828">
        <v>0</v>
      </c>
      <c r="M14" s="828">
        <v>1</v>
      </c>
      <c r="N14" s="828">
        <v>0</v>
      </c>
      <c r="O14" s="835">
        <v>0</v>
      </c>
      <c r="P14" s="828">
        <v>0</v>
      </c>
      <c r="Q14" s="828">
        <v>0</v>
      </c>
      <c r="R14" s="828">
        <v>0</v>
      </c>
      <c r="S14" s="828">
        <v>0</v>
      </c>
      <c r="T14" s="836">
        <v>0</v>
      </c>
      <c r="U14" s="828">
        <v>0</v>
      </c>
      <c r="V14" s="828">
        <v>0</v>
      </c>
      <c r="W14" s="832">
        <v>0</v>
      </c>
      <c r="X14" s="832">
        <v>0</v>
      </c>
      <c r="Y14" s="832">
        <v>0</v>
      </c>
      <c r="Z14" s="837">
        <v>0</v>
      </c>
      <c r="AA14" s="838">
        <v>2</v>
      </c>
    </row>
    <row r="15" spans="1:27" x14ac:dyDescent="0.2">
      <c r="A15" s="741" t="s">
        <v>411</v>
      </c>
      <c r="B15" s="828">
        <v>3</v>
      </c>
      <c r="C15" s="828">
        <v>212</v>
      </c>
      <c r="D15" s="828">
        <v>5</v>
      </c>
      <c r="E15" s="828">
        <v>144</v>
      </c>
      <c r="F15" s="828">
        <v>4</v>
      </c>
      <c r="G15" s="828">
        <v>157</v>
      </c>
      <c r="H15" s="828">
        <v>2</v>
      </c>
      <c r="I15" s="828">
        <v>215</v>
      </c>
      <c r="J15" s="828">
        <v>5</v>
      </c>
      <c r="K15" s="828">
        <v>193</v>
      </c>
      <c r="L15" s="828">
        <v>4</v>
      </c>
      <c r="M15" s="828">
        <v>151</v>
      </c>
      <c r="N15" s="828">
        <v>4</v>
      </c>
      <c r="O15" s="835">
        <v>203</v>
      </c>
      <c r="P15" s="828">
        <v>1</v>
      </c>
      <c r="Q15" s="828">
        <v>199</v>
      </c>
      <c r="R15" s="828">
        <v>1</v>
      </c>
      <c r="S15" s="828">
        <v>134</v>
      </c>
      <c r="T15" s="836">
        <v>3</v>
      </c>
      <c r="U15" s="828">
        <v>129</v>
      </c>
      <c r="V15" s="828">
        <v>4</v>
      </c>
      <c r="W15" s="832">
        <v>228</v>
      </c>
      <c r="X15" s="832">
        <v>2</v>
      </c>
      <c r="Y15" s="832">
        <v>171</v>
      </c>
      <c r="Z15" s="837">
        <v>38</v>
      </c>
      <c r="AA15" s="838">
        <v>2136</v>
      </c>
    </row>
    <row r="16" spans="1:27" x14ac:dyDescent="0.2">
      <c r="A16" s="741" t="s">
        <v>412</v>
      </c>
      <c r="B16" s="828">
        <v>0</v>
      </c>
      <c r="C16" s="828">
        <v>0</v>
      </c>
      <c r="D16" s="828">
        <v>0</v>
      </c>
      <c r="E16" s="828">
        <v>2</v>
      </c>
      <c r="F16" s="828">
        <v>0</v>
      </c>
      <c r="G16" s="828">
        <v>1</v>
      </c>
      <c r="H16" s="828">
        <v>0</v>
      </c>
      <c r="I16" s="828">
        <v>0</v>
      </c>
      <c r="J16" s="828">
        <v>0</v>
      </c>
      <c r="K16" s="828">
        <v>5</v>
      </c>
      <c r="L16" s="828">
        <v>0</v>
      </c>
      <c r="M16" s="828">
        <v>1</v>
      </c>
      <c r="N16" s="828">
        <v>0</v>
      </c>
      <c r="O16" s="835">
        <v>0</v>
      </c>
      <c r="P16" s="828">
        <v>0</v>
      </c>
      <c r="Q16" s="828">
        <v>0</v>
      </c>
      <c r="R16" s="828">
        <v>0</v>
      </c>
      <c r="S16" s="828">
        <v>1</v>
      </c>
      <c r="T16" s="836">
        <v>0</v>
      </c>
      <c r="U16" s="828">
        <v>0</v>
      </c>
      <c r="V16" s="828">
        <v>0</v>
      </c>
      <c r="W16" s="832">
        <v>1</v>
      </c>
      <c r="X16" s="832">
        <v>0</v>
      </c>
      <c r="Y16" s="832">
        <v>1</v>
      </c>
      <c r="Z16" s="837">
        <v>0</v>
      </c>
      <c r="AA16" s="838">
        <v>12</v>
      </c>
    </row>
    <row r="17" spans="1:27" x14ac:dyDescent="0.2">
      <c r="A17" s="741" t="s">
        <v>413</v>
      </c>
      <c r="B17" s="828">
        <v>1</v>
      </c>
      <c r="C17" s="828">
        <v>1</v>
      </c>
      <c r="D17" s="828">
        <v>0</v>
      </c>
      <c r="E17" s="828">
        <v>0</v>
      </c>
      <c r="F17" s="828">
        <v>0</v>
      </c>
      <c r="G17" s="828">
        <v>1</v>
      </c>
      <c r="H17" s="828">
        <v>0</v>
      </c>
      <c r="I17" s="828">
        <v>1</v>
      </c>
      <c r="J17" s="828">
        <v>0</v>
      </c>
      <c r="K17" s="828">
        <v>1</v>
      </c>
      <c r="L17" s="828">
        <v>0</v>
      </c>
      <c r="M17" s="828">
        <v>0</v>
      </c>
      <c r="N17" s="828">
        <v>0</v>
      </c>
      <c r="O17" s="835">
        <v>0</v>
      </c>
      <c r="P17" s="828">
        <v>0</v>
      </c>
      <c r="Q17" s="828">
        <v>0</v>
      </c>
      <c r="R17" s="828">
        <v>0</v>
      </c>
      <c r="S17" s="828">
        <v>0</v>
      </c>
      <c r="T17" s="836">
        <v>0</v>
      </c>
      <c r="U17" s="828">
        <v>2</v>
      </c>
      <c r="V17" s="828">
        <v>0</v>
      </c>
      <c r="W17" s="832">
        <v>0</v>
      </c>
      <c r="X17" s="832">
        <v>0</v>
      </c>
      <c r="Y17" s="832">
        <v>0</v>
      </c>
      <c r="Z17" s="837">
        <v>1</v>
      </c>
      <c r="AA17" s="838">
        <v>6</v>
      </c>
    </row>
    <row r="18" spans="1:27" x14ac:dyDescent="0.2">
      <c r="A18" s="741" t="s">
        <v>414</v>
      </c>
      <c r="B18" s="828">
        <v>1</v>
      </c>
      <c r="C18" s="828">
        <v>0</v>
      </c>
      <c r="D18" s="828">
        <v>0</v>
      </c>
      <c r="E18" s="828">
        <v>0</v>
      </c>
      <c r="F18" s="828">
        <v>0</v>
      </c>
      <c r="G18" s="828">
        <v>0</v>
      </c>
      <c r="H18" s="828">
        <v>0</v>
      </c>
      <c r="I18" s="828">
        <v>0</v>
      </c>
      <c r="J18" s="828">
        <v>0</v>
      </c>
      <c r="K18" s="828">
        <v>0</v>
      </c>
      <c r="L18" s="828">
        <v>0</v>
      </c>
      <c r="M18" s="828">
        <v>0</v>
      </c>
      <c r="N18" s="828">
        <v>0</v>
      </c>
      <c r="O18" s="835">
        <v>0</v>
      </c>
      <c r="P18" s="828">
        <v>0</v>
      </c>
      <c r="Q18" s="828">
        <v>0</v>
      </c>
      <c r="R18" s="828">
        <v>0</v>
      </c>
      <c r="S18" s="828">
        <v>0</v>
      </c>
      <c r="T18" s="836">
        <v>0</v>
      </c>
      <c r="U18" s="828">
        <v>0</v>
      </c>
      <c r="V18" s="828">
        <v>0</v>
      </c>
      <c r="W18" s="832">
        <v>0</v>
      </c>
      <c r="X18" s="832">
        <v>0</v>
      </c>
      <c r="Y18" s="832">
        <v>0</v>
      </c>
      <c r="Z18" s="837">
        <v>1</v>
      </c>
      <c r="AA18" s="838">
        <v>0</v>
      </c>
    </row>
    <row r="19" spans="1:27" x14ac:dyDescent="0.2">
      <c r="A19" s="741" t="s">
        <v>415</v>
      </c>
      <c r="B19" s="828">
        <v>3</v>
      </c>
      <c r="C19" s="828">
        <v>114</v>
      </c>
      <c r="D19" s="828">
        <v>2</v>
      </c>
      <c r="E19" s="828">
        <v>82</v>
      </c>
      <c r="F19" s="828">
        <v>2</v>
      </c>
      <c r="G19" s="828">
        <v>92</v>
      </c>
      <c r="H19" s="828">
        <v>2</v>
      </c>
      <c r="I19" s="828">
        <v>99</v>
      </c>
      <c r="J19" s="828">
        <v>4</v>
      </c>
      <c r="K19" s="828">
        <v>95</v>
      </c>
      <c r="L19" s="828">
        <v>2</v>
      </c>
      <c r="M19" s="828">
        <v>77</v>
      </c>
      <c r="N19" s="828">
        <v>2</v>
      </c>
      <c r="O19" s="835">
        <v>87</v>
      </c>
      <c r="P19" s="828">
        <v>1</v>
      </c>
      <c r="Q19" s="828">
        <v>90</v>
      </c>
      <c r="R19" s="828">
        <v>1</v>
      </c>
      <c r="S19" s="828">
        <v>99</v>
      </c>
      <c r="T19" s="836">
        <v>0</v>
      </c>
      <c r="U19" s="828">
        <v>105</v>
      </c>
      <c r="V19" s="828">
        <v>1</v>
      </c>
      <c r="W19" s="832">
        <v>83</v>
      </c>
      <c r="X19" s="832">
        <v>2</v>
      </c>
      <c r="Y19" s="832">
        <v>98</v>
      </c>
      <c r="Z19" s="837">
        <v>22</v>
      </c>
      <c r="AA19" s="838">
        <v>1121</v>
      </c>
    </row>
    <row r="20" spans="1:27" x14ac:dyDescent="0.2">
      <c r="A20" s="746" t="s">
        <v>416</v>
      </c>
      <c r="B20" s="826">
        <v>35</v>
      </c>
      <c r="C20" s="826">
        <v>2466</v>
      </c>
      <c r="D20" s="826">
        <v>36</v>
      </c>
      <c r="E20" s="826">
        <v>2113</v>
      </c>
      <c r="F20" s="826">
        <v>33</v>
      </c>
      <c r="G20" s="826">
        <v>2099</v>
      </c>
      <c r="H20" s="826">
        <v>26</v>
      </c>
      <c r="I20" s="826">
        <v>2184</v>
      </c>
      <c r="J20" s="826">
        <v>31</v>
      </c>
      <c r="K20" s="826">
        <v>2294</v>
      </c>
      <c r="L20" s="826">
        <v>28</v>
      </c>
      <c r="M20" s="826">
        <v>2118</v>
      </c>
      <c r="N20" s="826">
        <v>40</v>
      </c>
      <c r="O20" s="826">
        <v>2350</v>
      </c>
      <c r="P20" s="826">
        <v>29</v>
      </c>
      <c r="Q20" s="826">
        <v>2404</v>
      </c>
      <c r="R20" s="826">
        <v>23</v>
      </c>
      <c r="S20" s="826">
        <v>2022</v>
      </c>
      <c r="T20" s="826">
        <v>30</v>
      </c>
      <c r="U20" s="826">
        <v>2208</v>
      </c>
      <c r="V20" s="826">
        <v>23</v>
      </c>
      <c r="W20" s="826">
        <v>2112</v>
      </c>
      <c r="X20" s="826">
        <v>23</v>
      </c>
      <c r="Y20" s="826">
        <v>2137</v>
      </c>
      <c r="Z20" s="826">
        <v>357</v>
      </c>
      <c r="AA20" s="826">
        <v>26507</v>
      </c>
    </row>
    <row r="21" spans="1:27" x14ac:dyDescent="0.2">
      <c r="A21" s="741" t="s">
        <v>417</v>
      </c>
      <c r="B21" s="830">
        <v>3</v>
      </c>
      <c r="C21" s="830">
        <v>340</v>
      </c>
      <c r="D21" s="828">
        <v>0</v>
      </c>
      <c r="E21" s="828">
        <v>224</v>
      </c>
      <c r="F21" s="828">
        <v>1</v>
      </c>
      <c r="G21" s="828">
        <v>183</v>
      </c>
      <c r="H21" s="828">
        <v>0</v>
      </c>
      <c r="I21" s="828">
        <v>175</v>
      </c>
      <c r="J21" s="828">
        <v>2</v>
      </c>
      <c r="K21" s="828">
        <v>337</v>
      </c>
      <c r="L21" s="828">
        <v>1</v>
      </c>
      <c r="M21" s="828">
        <v>280</v>
      </c>
      <c r="N21" s="828">
        <v>0</v>
      </c>
      <c r="O21" s="211">
        <v>235</v>
      </c>
      <c r="P21" s="828">
        <v>0</v>
      </c>
      <c r="Q21" s="828">
        <v>296</v>
      </c>
      <c r="R21" s="828">
        <v>1</v>
      </c>
      <c r="S21" s="828">
        <v>260</v>
      </c>
      <c r="T21" s="198">
        <v>0</v>
      </c>
      <c r="U21" s="828">
        <v>162</v>
      </c>
      <c r="V21" s="828">
        <v>0</v>
      </c>
      <c r="W21" s="832">
        <v>224</v>
      </c>
      <c r="X21" s="832">
        <v>0</v>
      </c>
      <c r="Y21" s="832">
        <v>251</v>
      </c>
      <c r="Z21" s="833">
        <v>8</v>
      </c>
      <c r="AA21" s="834">
        <v>2967</v>
      </c>
    </row>
    <row r="22" spans="1:27" x14ac:dyDescent="0.2">
      <c r="A22" s="741" t="s">
        <v>418</v>
      </c>
      <c r="B22" s="828">
        <v>3</v>
      </c>
      <c r="C22" s="828">
        <v>3463</v>
      </c>
      <c r="D22" s="828">
        <v>8</v>
      </c>
      <c r="E22" s="828">
        <v>2039</v>
      </c>
      <c r="F22" s="828">
        <v>13</v>
      </c>
      <c r="G22" s="828">
        <v>2021</v>
      </c>
      <c r="H22" s="828">
        <v>13</v>
      </c>
      <c r="I22" s="828">
        <v>2922</v>
      </c>
      <c r="J22" s="828">
        <v>7</v>
      </c>
      <c r="K22" s="828">
        <v>2565</v>
      </c>
      <c r="L22" s="828">
        <v>10</v>
      </c>
      <c r="M22" s="828">
        <v>2584</v>
      </c>
      <c r="N22" s="828">
        <v>8</v>
      </c>
      <c r="O22" s="211">
        <v>2858</v>
      </c>
      <c r="P22" s="828">
        <v>9</v>
      </c>
      <c r="Q22" s="828">
        <v>2569</v>
      </c>
      <c r="R22" s="828">
        <v>6</v>
      </c>
      <c r="S22" s="828">
        <v>2512</v>
      </c>
      <c r="T22" s="198">
        <v>6</v>
      </c>
      <c r="U22" s="828">
        <v>3220</v>
      </c>
      <c r="V22" s="828">
        <v>5</v>
      </c>
      <c r="W22" s="832">
        <v>2542</v>
      </c>
      <c r="X22" s="832">
        <v>8</v>
      </c>
      <c r="Y22" s="832">
        <v>2510</v>
      </c>
      <c r="Z22" s="837">
        <v>96</v>
      </c>
      <c r="AA22" s="838">
        <v>31805</v>
      </c>
    </row>
    <row r="23" spans="1:27" x14ac:dyDescent="0.2">
      <c r="A23" s="741" t="s">
        <v>419</v>
      </c>
      <c r="B23" s="828">
        <v>0</v>
      </c>
      <c r="C23" s="828">
        <v>89</v>
      </c>
      <c r="D23" s="828">
        <v>0</v>
      </c>
      <c r="E23" s="828">
        <v>1</v>
      </c>
      <c r="F23" s="828">
        <v>0</v>
      </c>
      <c r="G23" s="828">
        <v>0</v>
      </c>
      <c r="H23" s="828">
        <v>0</v>
      </c>
      <c r="I23" s="828">
        <v>0</v>
      </c>
      <c r="J23" s="828">
        <v>0</v>
      </c>
      <c r="K23" s="828">
        <v>0</v>
      </c>
      <c r="L23" s="828">
        <v>0</v>
      </c>
      <c r="M23" s="828">
        <v>0</v>
      </c>
      <c r="N23" s="828">
        <v>0</v>
      </c>
      <c r="O23" s="211">
        <v>0</v>
      </c>
      <c r="P23" s="828">
        <v>0</v>
      </c>
      <c r="Q23" s="828">
        <v>0</v>
      </c>
      <c r="R23" s="828">
        <v>0</v>
      </c>
      <c r="S23" s="828">
        <v>0</v>
      </c>
      <c r="T23" s="198">
        <v>0</v>
      </c>
      <c r="U23" s="828">
        <v>0</v>
      </c>
      <c r="V23" s="828">
        <v>0</v>
      </c>
      <c r="W23" s="832">
        <v>0</v>
      </c>
      <c r="X23" s="832">
        <v>0</v>
      </c>
      <c r="Y23" s="832">
        <v>0</v>
      </c>
      <c r="Z23" s="837">
        <v>0</v>
      </c>
      <c r="AA23" s="838">
        <v>90</v>
      </c>
    </row>
    <row r="24" spans="1:27" x14ac:dyDescent="0.2">
      <c r="A24" s="741" t="s">
        <v>420</v>
      </c>
      <c r="B24" s="828">
        <v>2</v>
      </c>
      <c r="C24" s="828">
        <v>801</v>
      </c>
      <c r="D24" s="828">
        <v>2</v>
      </c>
      <c r="E24" s="828">
        <v>674</v>
      </c>
      <c r="F24" s="828">
        <v>3</v>
      </c>
      <c r="G24" s="828">
        <v>694</v>
      </c>
      <c r="H24" s="828">
        <v>3</v>
      </c>
      <c r="I24" s="828">
        <v>650</v>
      </c>
      <c r="J24" s="828">
        <v>2</v>
      </c>
      <c r="K24" s="828">
        <v>884</v>
      </c>
      <c r="L24" s="828">
        <v>4</v>
      </c>
      <c r="M24" s="828">
        <v>746</v>
      </c>
      <c r="N24" s="828">
        <v>4</v>
      </c>
      <c r="O24" s="211">
        <v>817</v>
      </c>
      <c r="P24" s="828">
        <v>4</v>
      </c>
      <c r="Q24" s="828">
        <v>740</v>
      </c>
      <c r="R24" s="828">
        <v>1</v>
      </c>
      <c r="S24" s="828">
        <v>691</v>
      </c>
      <c r="T24" s="198">
        <v>6</v>
      </c>
      <c r="U24" s="828">
        <v>831</v>
      </c>
      <c r="V24" s="828">
        <v>3</v>
      </c>
      <c r="W24" s="832">
        <v>717</v>
      </c>
      <c r="X24" s="832">
        <v>1</v>
      </c>
      <c r="Y24" s="832">
        <v>650</v>
      </c>
      <c r="Z24" s="837">
        <v>35</v>
      </c>
      <c r="AA24" s="838">
        <v>8895</v>
      </c>
    </row>
    <row r="25" spans="1:27" x14ac:dyDescent="0.2">
      <c r="A25" s="741" t="s">
        <v>421</v>
      </c>
      <c r="B25" s="828">
        <v>9</v>
      </c>
      <c r="C25" s="828">
        <v>681</v>
      </c>
      <c r="D25" s="828">
        <v>0</v>
      </c>
      <c r="E25" s="828">
        <v>273</v>
      </c>
      <c r="F25" s="828">
        <v>0</v>
      </c>
      <c r="G25" s="828">
        <v>348</v>
      </c>
      <c r="H25" s="828">
        <v>0</v>
      </c>
      <c r="I25" s="828">
        <v>380</v>
      </c>
      <c r="J25" s="828">
        <v>0</v>
      </c>
      <c r="K25" s="828">
        <v>412</v>
      </c>
      <c r="L25" s="828">
        <v>1</v>
      </c>
      <c r="M25" s="828">
        <v>339</v>
      </c>
      <c r="N25" s="828">
        <v>0</v>
      </c>
      <c r="O25" s="211">
        <v>382</v>
      </c>
      <c r="P25" s="828">
        <v>0</v>
      </c>
      <c r="Q25" s="828">
        <v>341</v>
      </c>
      <c r="R25" s="828">
        <v>0</v>
      </c>
      <c r="S25" s="828">
        <v>330</v>
      </c>
      <c r="T25" s="198">
        <v>0</v>
      </c>
      <c r="U25" s="828">
        <v>8</v>
      </c>
      <c r="V25" s="828">
        <v>1</v>
      </c>
      <c r="W25" s="832">
        <v>615</v>
      </c>
      <c r="X25" s="832">
        <v>0</v>
      </c>
      <c r="Y25" s="832">
        <v>362</v>
      </c>
      <c r="Z25" s="837">
        <v>11</v>
      </c>
      <c r="AA25" s="838">
        <v>4471</v>
      </c>
    </row>
    <row r="26" spans="1:27" x14ac:dyDescent="0.2">
      <c r="A26" s="746" t="s">
        <v>422</v>
      </c>
      <c r="B26" s="826">
        <v>17</v>
      </c>
      <c r="C26" s="826">
        <v>5374</v>
      </c>
      <c r="D26" s="826">
        <v>10</v>
      </c>
      <c r="E26" s="826">
        <v>3211</v>
      </c>
      <c r="F26" s="826">
        <v>17</v>
      </c>
      <c r="G26" s="826">
        <v>3246</v>
      </c>
      <c r="H26" s="826">
        <v>16</v>
      </c>
      <c r="I26" s="826">
        <v>4127</v>
      </c>
      <c r="J26" s="826">
        <v>11</v>
      </c>
      <c r="K26" s="826">
        <v>4198</v>
      </c>
      <c r="L26" s="826">
        <v>16</v>
      </c>
      <c r="M26" s="826">
        <v>3949</v>
      </c>
      <c r="N26" s="826">
        <v>12</v>
      </c>
      <c r="O26" s="793">
        <v>4292</v>
      </c>
      <c r="P26" s="793">
        <v>13</v>
      </c>
      <c r="Q26" s="793">
        <v>3946</v>
      </c>
      <c r="R26" s="793">
        <v>8</v>
      </c>
      <c r="S26" s="793">
        <v>3793</v>
      </c>
      <c r="T26" s="793">
        <v>12</v>
      </c>
      <c r="U26" s="793">
        <v>4221</v>
      </c>
      <c r="V26" s="793">
        <v>9</v>
      </c>
      <c r="W26" s="793">
        <v>4098</v>
      </c>
      <c r="X26" s="793">
        <v>9</v>
      </c>
      <c r="Y26" s="793">
        <v>3773</v>
      </c>
      <c r="Z26" s="826">
        <v>150</v>
      </c>
      <c r="AA26" s="839">
        <v>48228</v>
      </c>
    </row>
    <row r="27" spans="1:27" x14ac:dyDescent="0.2">
      <c r="A27" s="752" t="s">
        <v>17</v>
      </c>
      <c r="B27" s="840">
        <v>53</v>
      </c>
      <c r="C27" s="840">
        <v>9849</v>
      </c>
      <c r="D27" s="840">
        <v>50</v>
      </c>
      <c r="E27" s="840">
        <v>6678</v>
      </c>
      <c r="F27" s="840">
        <v>54</v>
      </c>
      <c r="G27" s="840">
        <v>7141</v>
      </c>
      <c r="H27" s="840">
        <v>48</v>
      </c>
      <c r="I27" s="840">
        <v>8175</v>
      </c>
      <c r="J27" s="840">
        <v>43</v>
      </c>
      <c r="K27" s="840">
        <v>8299</v>
      </c>
      <c r="L27" s="840">
        <v>44</v>
      </c>
      <c r="M27" s="840">
        <v>7198</v>
      </c>
      <c r="N27" s="840">
        <v>55</v>
      </c>
      <c r="O27" s="841">
        <v>9089</v>
      </c>
      <c r="P27" s="841">
        <v>46</v>
      </c>
      <c r="Q27" s="841">
        <v>7920</v>
      </c>
      <c r="R27" s="841">
        <v>34</v>
      </c>
      <c r="S27" s="841">
        <v>8015</v>
      </c>
      <c r="T27" s="841">
        <v>44</v>
      </c>
      <c r="U27" s="841">
        <v>8528</v>
      </c>
      <c r="V27" s="841">
        <v>36</v>
      </c>
      <c r="W27" s="841">
        <v>7419</v>
      </c>
      <c r="X27" s="841">
        <v>35</v>
      </c>
      <c r="Y27" s="841">
        <v>7849</v>
      </c>
      <c r="Z27" s="842">
        <v>542</v>
      </c>
      <c r="AA27" s="842">
        <v>96160</v>
      </c>
    </row>
    <row r="28" spans="1:27" x14ac:dyDescent="0.2">
      <c r="J28" s="843"/>
      <c r="AA28" s="843"/>
    </row>
    <row r="29" spans="1:27" x14ac:dyDescent="0.2">
      <c r="A29" s="198" t="s">
        <v>444</v>
      </c>
      <c r="B29" s="843"/>
      <c r="D29" s="843"/>
      <c r="J29" s="843"/>
    </row>
  </sheetData>
  <mergeCells count="14">
    <mergeCell ref="J5:K5"/>
    <mergeCell ref="A5:A6"/>
    <mergeCell ref="B5:C5"/>
    <mergeCell ref="D5:E5"/>
    <mergeCell ref="F5:G5"/>
    <mergeCell ref="H5:I5"/>
    <mergeCell ref="X5:Y5"/>
    <mergeCell ref="Z5:AA5"/>
    <mergeCell ref="L5:M5"/>
    <mergeCell ref="N5:O5"/>
    <mergeCell ref="P5:Q5"/>
    <mergeCell ref="R5:S5"/>
    <mergeCell ref="T5:U5"/>
    <mergeCell ref="V5:W5"/>
  </mergeCells>
  <hyperlinks>
    <hyperlink ref="P3" location="Índice!A84" display="Volver" xr:uid="{00000000-0004-0000-2D00-000000000000}"/>
  </hyperlinks>
  <pageMargins left="0.70866141732283472" right="0.70866141732283472" top="0.74803149606299213" bottom="0.74803149606299213" header="0.31496062992125984" footer="0.31496062992125984"/>
  <pageSetup paperSize="14" scale="93"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4" tint="0.79998168889431442"/>
    <pageSetUpPr fitToPage="1"/>
  </sheetPr>
  <dimension ref="A3:AA29"/>
  <sheetViews>
    <sheetView showGridLines="0" zoomScale="90" zoomScaleNormal="90" workbookViewId="0"/>
  </sheetViews>
  <sheetFormatPr baseColWidth="10" defaultRowHeight="12.75" x14ac:dyDescent="0.2"/>
  <cols>
    <col min="1" max="1" width="38.85546875" style="790" customWidth="1"/>
    <col min="2" max="2" width="8.7109375" style="790" customWidth="1"/>
    <col min="3" max="3" width="9.42578125" style="790" customWidth="1"/>
    <col min="4" max="4" width="8.42578125" style="790" customWidth="1"/>
    <col min="5" max="5" width="9.7109375" style="790" customWidth="1"/>
    <col min="6" max="6" width="8.7109375" style="790" customWidth="1"/>
    <col min="7" max="7" width="9.7109375" style="790" customWidth="1"/>
    <col min="8" max="8" width="8.7109375" style="790" customWidth="1"/>
    <col min="9" max="9" width="9.7109375" style="790" customWidth="1"/>
    <col min="10" max="10" width="8.7109375" style="790" customWidth="1"/>
    <col min="11" max="11" width="9.7109375" style="790" customWidth="1"/>
    <col min="12" max="12" width="8.7109375" style="790" customWidth="1"/>
    <col min="13" max="13" width="9.7109375" style="790" customWidth="1"/>
    <col min="14" max="14" width="8.7109375" style="790" customWidth="1"/>
    <col min="15" max="15" width="9.7109375" style="790" customWidth="1"/>
    <col min="16" max="16" width="8.7109375" style="790" customWidth="1"/>
    <col min="17" max="17" width="9.7109375" style="790" customWidth="1"/>
    <col min="18" max="18" width="8.7109375" style="790" customWidth="1"/>
    <col min="19" max="19" width="9.7109375" style="790" customWidth="1"/>
    <col min="20" max="20" width="8.7109375" style="790" customWidth="1"/>
    <col min="21" max="21" width="9.7109375" style="790" customWidth="1"/>
    <col min="22" max="22" width="8.7109375" style="790" customWidth="1"/>
    <col min="23" max="23" width="9.7109375" style="790" customWidth="1"/>
    <col min="24" max="24" width="8.7109375" style="790" customWidth="1"/>
    <col min="25" max="25" width="9.7109375" style="790" customWidth="1"/>
    <col min="26" max="26" width="8.7109375" style="790" customWidth="1"/>
    <col min="27" max="27" width="9.7109375" style="790" customWidth="1"/>
    <col min="28" max="16384" width="11.42578125" style="790"/>
  </cols>
  <sheetData>
    <row r="3" spans="1:27" ht="15" x14ac:dyDescent="0.25">
      <c r="A3" s="1336" t="s">
        <v>445</v>
      </c>
      <c r="B3" s="1336"/>
      <c r="C3" s="1336"/>
      <c r="D3" s="1336"/>
      <c r="E3" s="1336"/>
      <c r="F3" s="1336"/>
      <c r="G3" s="1336"/>
      <c r="H3" s="1336"/>
      <c r="I3" s="1336"/>
      <c r="J3" s="1336"/>
      <c r="K3" s="1336"/>
      <c r="L3" s="1336"/>
      <c r="M3" s="1336"/>
      <c r="N3" s="1336"/>
      <c r="O3" s="198"/>
      <c r="P3" s="198"/>
      <c r="Q3" s="198"/>
      <c r="R3" s="1190" t="s">
        <v>1070</v>
      </c>
      <c r="S3" s="198"/>
      <c r="T3" s="198"/>
      <c r="U3" s="198"/>
      <c r="V3" s="198"/>
      <c r="W3" s="198"/>
      <c r="X3" s="198"/>
      <c r="Y3" s="198"/>
      <c r="Z3" s="198"/>
      <c r="AA3" s="198"/>
    </row>
    <row r="4" spans="1:27" ht="15" x14ac:dyDescent="0.25">
      <c r="A4" s="1336" t="s">
        <v>2</v>
      </c>
      <c r="B4" s="1336"/>
      <c r="C4" s="1336"/>
      <c r="D4" s="1336"/>
      <c r="E4" s="1336"/>
      <c r="F4" s="1336"/>
      <c r="G4" s="1336"/>
      <c r="H4" s="1336"/>
      <c r="I4" s="1336"/>
      <c r="J4" s="1336"/>
      <c r="K4" s="1336"/>
      <c r="L4" s="1336"/>
      <c r="M4" s="1336"/>
      <c r="N4" s="1336"/>
      <c r="O4" s="198"/>
      <c r="P4" s="198"/>
      <c r="Q4" s="198"/>
      <c r="R4" s="198"/>
      <c r="S4" s="198"/>
      <c r="T4" s="198"/>
      <c r="U4" s="198"/>
      <c r="V4" s="198"/>
      <c r="W4" s="198"/>
      <c r="X4" s="198"/>
      <c r="Y4" s="198"/>
      <c r="Z4" s="198"/>
      <c r="AA4" s="198"/>
    </row>
    <row r="5" spans="1:27" x14ac:dyDescent="0.2">
      <c r="A5" s="1333" t="s">
        <v>441</v>
      </c>
      <c r="B5" s="1329" t="s">
        <v>84</v>
      </c>
      <c r="C5" s="1329"/>
      <c r="D5" s="1329" t="s">
        <v>85</v>
      </c>
      <c r="E5" s="1329"/>
      <c r="F5" s="1329" t="s">
        <v>86</v>
      </c>
      <c r="G5" s="1329"/>
      <c r="H5" s="1329" t="s">
        <v>87</v>
      </c>
      <c r="I5" s="1329"/>
      <c r="J5" s="1329" t="s">
        <v>88</v>
      </c>
      <c r="K5" s="1329"/>
      <c r="L5" s="1329" t="s">
        <v>89</v>
      </c>
      <c r="M5" s="1329"/>
      <c r="N5" s="1329" t="s">
        <v>90</v>
      </c>
      <c r="O5" s="1329"/>
      <c r="P5" s="1329" t="s">
        <v>91</v>
      </c>
      <c r="Q5" s="1329"/>
      <c r="R5" s="1329" t="s">
        <v>92</v>
      </c>
      <c r="S5" s="1329"/>
      <c r="T5" s="1329" t="s">
        <v>93</v>
      </c>
      <c r="U5" s="1329"/>
      <c r="V5" s="1329" t="s">
        <v>94</v>
      </c>
      <c r="W5" s="1329"/>
      <c r="X5" s="1329" t="s">
        <v>95</v>
      </c>
      <c r="Y5" s="1329"/>
      <c r="Z5" s="1330" t="s">
        <v>21</v>
      </c>
      <c r="AA5" s="1331"/>
    </row>
    <row r="6" spans="1:27" ht="25.5" x14ac:dyDescent="0.2">
      <c r="A6" s="1333"/>
      <c r="B6" s="818" t="s">
        <v>442</v>
      </c>
      <c r="C6" s="819" t="s">
        <v>443</v>
      </c>
      <c r="D6" s="818" t="s">
        <v>442</v>
      </c>
      <c r="E6" s="819" t="s">
        <v>443</v>
      </c>
      <c r="F6" s="818" t="s">
        <v>442</v>
      </c>
      <c r="G6" s="819" t="s">
        <v>443</v>
      </c>
      <c r="H6" s="818" t="s">
        <v>442</v>
      </c>
      <c r="I6" s="819" t="s">
        <v>443</v>
      </c>
      <c r="J6" s="818" t="s">
        <v>442</v>
      </c>
      <c r="K6" s="819" t="s">
        <v>443</v>
      </c>
      <c r="L6" s="818" t="s">
        <v>442</v>
      </c>
      <c r="M6" s="819" t="s">
        <v>443</v>
      </c>
      <c r="N6" s="818" t="s">
        <v>442</v>
      </c>
      <c r="O6" s="819" t="s">
        <v>443</v>
      </c>
      <c r="P6" s="818" t="s">
        <v>442</v>
      </c>
      <c r="Q6" s="819" t="s">
        <v>443</v>
      </c>
      <c r="R6" s="818" t="s">
        <v>442</v>
      </c>
      <c r="S6" s="819" t="s">
        <v>443</v>
      </c>
      <c r="T6" s="818" t="s">
        <v>442</v>
      </c>
      <c r="U6" s="819" t="s">
        <v>443</v>
      </c>
      <c r="V6" s="818" t="s">
        <v>442</v>
      </c>
      <c r="W6" s="819" t="s">
        <v>443</v>
      </c>
      <c r="X6" s="818" t="s">
        <v>442</v>
      </c>
      <c r="Y6" s="819" t="s">
        <v>443</v>
      </c>
      <c r="Z6" s="820" t="s">
        <v>442</v>
      </c>
      <c r="AA6" s="821" t="s">
        <v>443</v>
      </c>
    </row>
    <row r="7" spans="1:27" x14ac:dyDescent="0.2">
      <c r="A7" s="757" t="s">
        <v>403</v>
      </c>
      <c r="B7" s="789"/>
      <c r="C7" s="789"/>
      <c r="D7" s="789"/>
      <c r="E7" s="789">
        <v>1</v>
      </c>
      <c r="F7" s="789"/>
      <c r="G7" s="789">
        <v>0</v>
      </c>
      <c r="H7" s="789"/>
      <c r="I7" s="789">
        <v>1</v>
      </c>
      <c r="J7" s="789">
        <v>0</v>
      </c>
      <c r="K7" s="789">
        <v>0</v>
      </c>
      <c r="L7" s="789">
        <v>0</v>
      </c>
      <c r="M7" s="789">
        <v>0</v>
      </c>
      <c r="N7" s="789">
        <v>0</v>
      </c>
      <c r="O7" s="789">
        <v>0</v>
      </c>
      <c r="P7" s="789">
        <v>0</v>
      </c>
      <c r="Q7" s="789">
        <v>0</v>
      </c>
      <c r="R7" s="789">
        <v>0</v>
      </c>
      <c r="S7" s="789">
        <v>0</v>
      </c>
      <c r="T7" s="789">
        <v>0</v>
      </c>
      <c r="U7" s="789">
        <v>0</v>
      </c>
      <c r="V7" s="789">
        <v>0</v>
      </c>
      <c r="W7" s="804">
        <v>1</v>
      </c>
      <c r="X7" s="804">
        <v>0</v>
      </c>
      <c r="Y7" s="804">
        <v>0</v>
      </c>
      <c r="Z7" s="844">
        <v>0</v>
      </c>
      <c r="AA7" s="845">
        <v>3</v>
      </c>
    </row>
    <row r="8" spans="1:27" x14ac:dyDescent="0.2">
      <c r="A8" s="741" t="s">
        <v>404</v>
      </c>
      <c r="B8" s="782"/>
      <c r="C8" s="782">
        <v>0</v>
      </c>
      <c r="D8" s="782"/>
      <c r="E8" s="782">
        <v>0</v>
      </c>
      <c r="F8" s="782"/>
      <c r="G8" s="782"/>
      <c r="H8" s="782"/>
      <c r="I8" s="782"/>
      <c r="J8" s="782"/>
      <c r="K8" s="782">
        <v>1</v>
      </c>
      <c r="L8" s="782"/>
      <c r="M8" s="782"/>
      <c r="N8" s="782">
        <v>0</v>
      </c>
      <c r="O8" s="782">
        <v>0</v>
      </c>
      <c r="P8" s="782">
        <v>0</v>
      </c>
      <c r="Q8" s="782">
        <v>0</v>
      </c>
      <c r="R8" s="782">
        <v>0</v>
      </c>
      <c r="S8" s="782">
        <v>0</v>
      </c>
      <c r="T8" s="782">
        <v>0</v>
      </c>
      <c r="U8" s="782">
        <v>0</v>
      </c>
      <c r="V8" s="782">
        <v>0</v>
      </c>
      <c r="W8" s="846">
        <v>0</v>
      </c>
      <c r="X8" s="846">
        <v>0</v>
      </c>
      <c r="Y8" s="846">
        <v>0</v>
      </c>
      <c r="Z8" s="847">
        <v>0</v>
      </c>
      <c r="AA8" s="848">
        <v>1</v>
      </c>
    </row>
    <row r="9" spans="1:27" x14ac:dyDescent="0.2">
      <c r="A9" s="741" t="s">
        <v>405</v>
      </c>
      <c r="B9" s="782">
        <v>0</v>
      </c>
      <c r="C9" s="782">
        <v>4</v>
      </c>
      <c r="D9" s="782"/>
      <c r="E9" s="782">
        <v>1</v>
      </c>
      <c r="F9" s="782"/>
      <c r="G9" s="782">
        <v>2</v>
      </c>
      <c r="H9" s="782"/>
      <c r="I9" s="782">
        <v>5</v>
      </c>
      <c r="J9" s="782"/>
      <c r="K9" s="782">
        <v>5</v>
      </c>
      <c r="L9" s="782"/>
      <c r="M9" s="782"/>
      <c r="N9" s="782">
        <v>1</v>
      </c>
      <c r="O9" s="782">
        <v>1</v>
      </c>
      <c r="P9" s="782">
        <v>1</v>
      </c>
      <c r="Q9" s="782">
        <v>1</v>
      </c>
      <c r="R9" s="782">
        <v>0</v>
      </c>
      <c r="S9" s="782">
        <v>0</v>
      </c>
      <c r="T9" s="782">
        <v>0</v>
      </c>
      <c r="U9" s="782">
        <v>0</v>
      </c>
      <c r="V9" s="782">
        <v>0</v>
      </c>
      <c r="W9" s="846">
        <v>3</v>
      </c>
      <c r="X9" s="846">
        <v>0</v>
      </c>
      <c r="Y9" s="846">
        <v>2</v>
      </c>
      <c r="Z9" s="849">
        <v>2</v>
      </c>
      <c r="AA9" s="850">
        <v>24</v>
      </c>
    </row>
    <row r="10" spans="1:27" x14ac:dyDescent="0.2">
      <c r="A10" s="741" t="s">
        <v>406</v>
      </c>
      <c r="B10" s="782"/>
      <c r="C10" s="782"/>
      <c r="D10" s="782"/>
      <c r="E10" s="782"/>
      <c r="F10" s="782"/>
      <c r="G10" s="782"/>
      <c r="H10" s="782"/>
      <c r="I10" s="782"/>
      <c r="J10" s="782"/>
      <c r="K10" s="782"/>
      <c r="L10" s="782"/>
      <c r="M10" s="782"/>
      <c r="N10" s="782">
        <v>0</v>
      </c>
      <c r="O10" s="782">
        <v>0</v>
      </c>
      <c r="P10" s="782">
        <v>0</v>
      </c>
      <c r="Q10" s="782">
        <v>0</v>
      </c>
      <c r="R10" s="782">
        <v>0</v>
      </c>
      <c r="S10" s="782">
        <v>0</v>
      </c>
      <c r="T10" s="782">
        <v>0</v>
      </c>
      <c r="U10" s="782">
        <v>0</v>
      </c>
      <c r="V10" s="782">
        <v>0</v>
      </c>
      <c r="W10" s="846">
        <v>0</v>
      </c>
      <c r="X10" s="846">
        <v>0</v>
      </c>
      <c r="Y10" s="846">
        <v>0</v>
      </c>
      <c r="Z10" s="849">
        <v>0</v>
      </c>
      <c r="AA10" s="850">
        <v>0</v>
      </c>
    </row>
    <row r="11" spans="1:27" x14ac:dyDescent="0.2">
      <c r="A11" s="741" t="s">
        <v>407</v>
      </c>
      <c r="B11" s="782"/>
      <c r="C11" s="782">
        <v>3</v>
      </c>
      <c r="D11" s="782"/>
      <c r="E11" s="782">
        <v>4</v>
      </c>
      <c r="F11" s="782"/>
      <c r="G11" s="782">
        <v>2</v>
      </c>
      <c r="H11" s="782"/>
      <c r="I11" s="782">
        <v>2</v>
      </c>
      <c r="J11" s="782"/>
      <c r="K11" s="782">
        <v>2</v>
      </c>
      <c r="L11" s="782"/>
      <c r="M11" s="782">
        <v>3</v>
      </c>
      <c r="N11" s="782">
        <v>1</v>
      </c>
      <c r="O11" s="782">
        <v>6</v>
      </c>
      <c r="P11" s="782">
        <v>1</v>
      </c>
      <c r="Q11" s="782">
        <v>6</v>
      </c>
      <c r="R11" s="782">
        <v>0</v>
      </c>
      <c r="S11" s="782">
        <v>1</v>
      </c>
      <c r="T11" s="782">
        <v>0</v>
      </c>
      <c r="U11" s="782">
        <v>1</v>
      </c>
      <c r="V11" s="782">
        <v>0</v>
      </c>
      <c r="W11" s="846">
        <v>3</v>
      </c>
      <c r="X11" s="846">
        <v>0</v>
      </c>
      <c r="Y11" s="846">
        <v>6</v>
      </c>
      <c r="Z11" s="849">
        <v>2</v>
      </c>
      <c r="AA11" s="850">
        <v>39</v>
      </c>
    </row>
    <row r="12" spans="1:27" x14ac:dyDescent="0.2">
      <c r="A12" s="741" t="s">
        <v>408</v>
      </c>
      <c r="B12" s="782"/>
      <c r="C12" s="782">
        <v>6</v>
      </c>
      <c r="D12" s="782"/>
      <c r="E12" s="782">
        <v>2</v>
      </c>
      <c r="F12" s="782"/>
      <c r="G12" s="782">
        <v>1</v>
      </c>
      <c r="H12" s="782"/>
      <c r="I12" s="782">
        <v>6</v>
      </c>
      <c r="J12" s="782"/>
      <c r="K12" s="782">
        <v>6</v>
      </c>
      <c r="L12" s="782"/>
      <c r="M12" s="782">
        <v>4</v>
      </c>
      <c r="N12" s="782">
        <v>0</v>
      </c>
      <c r="O12" s="782">
        <v>5</v>
      </c>
      <c r="P12" s="782">
        <v>0</v>
      </c>
      <c r="Q12" s="782">
        <v>5</v>
      </c>
      <c r="R12" s="782">
        <v>0</v>
      </c>
      <c r="S12" s="782">
        <v>2</v>
      </c>
      <c r="T12" s="782">
        <v>0</v>
      </c>
      <c r="U12" s="782">
        <v>2</v>
      </c>
      <c r="V12" s="782">
        <v>0</v>
      </c>
      <c r="W12" s="846">
        <v>1</v>
      </c>
      <c r="X12" s="846">
        <v>0</v>
      </c>
      <c r="Y12" s="846">
        <v>2</v>
      </c>
      <c r="Z12" s="849">
        <v>0</v>
      </c>
      <c r="AA12" s="850">
        <v>42</v>
      </c>
    </row>
    <row r="13" spans="1:27" x14ac:dyDescent="0.2">
      <c r="A13" s="741" t="s">
        <v>409</v>
      </c>
      <c r="B13" s="782"/>
      <c r="C13" s="782">
        <v>5</v>
      </c>
      <c r="D13" s="782"/>
      <c r="E13" s="782">
        <v>4</v>
      </c>
      <c r="F13" s="782"/>
      <c r="G13" s="782">
        <v>4</v>
      </c>
      <c r="H13" s="782"/>
      <c r="I13" s="782">
        <v>7</v>
      </c>
      <c r="J13" s="782"/>
      <c r="K13" s="782">
        <v>1</v>
      </c>
      <c r="L13" s="782"/>
      <c r="M13" s="782">
        <v>5</v>
      </c>
      <c r="N13" s="782">
        <v>0</v>
      </c>
      <c r="O13" s="782">
        <v>2</v>
      </c>
      <c r="P13" s="782">
        <v>0</v>
      </c>
      <c r="Q13" s="782">
        <v>2</v>
      </c>
      <c r="R13" s="782">
        <v>0</v>
      </c>
      <c r="S13" s="782">
        <v>3</v>
      </c>
      <c r="T13" s="782">
        <v>0</v>
      </c>
      <c r="U13" s="782">
        <v>3</v>
      </c>
      <c r="V13" s="782">
        <v>0</v>
      </c>
      <c r="W13" s="846">
        <v>4</v>
      </c>
      <c r="X13" s="846">
        <v>0</v>
      </c>
      <c r="Y13" s="846">
        <v>1</v>
      </c>
      <c r="Z13" s="849">
        <v>0</v>
      </c>
      <c r="AA13" s="850">
        <v>41</v>
      </c>
    </row>
    <row r="14" spans="1:27" x14ac:dyDescent="0.2">
      <c r="A14" s="741" t="s">
        <v>410</v>
      </c>
      <c r="B14" s="782"/>
      <c r="C14" s="782"/>
      <c r="D14" s="782"/>
      <c r="E14" s="782"/>
      <c r="F14" s="782"/>
      <c r="G14" s="782"/>
      <c r="H14" s="782"/>
      <c r="I14" s="782"/>
      <c r="J14" s="782"/>
      <c r="K14" s="782"/>
      <c r="L14" s="782"/>
      <c r="M14" s="782"/>
      <c r="N14" s="782">
        <v>0</v>
      </c>
      <c r="O14" s="782">
        <v>0</v>
      </c>
      <c r="P14" s="782">
        <v>0</v>
      </c>
      <c r="Q14" s="782">
        <v>0</v>
      </c>
      <c r="R14" s="782">
        <v>0</v>
      </c>
      <c r="S14" s="782">
        <v>0</v>
      </c>
      <c r="T14" s="782">
        <v>0</v>
      </c>
      <c r="U14" s="782">
        <v>0</v>
      </c>
      <c r="V14" s="782">
        <v>0</v>
      </c>
      <c r="W14" s="846">
        <v>0</v>
      </c>
      <c r="X14" s="846">
        <v>0</v>
      </c>
      <c r="Y14" s="846">
        <v>0</v>
      </c>
      <c r="Z14" s="849">
        <v>0</v>
      </c>
      <c r="AA14" s="850">
        <v>0</v>
      </c>
    </row>
    <row r="15" spans="1:27" x14ac:dyDescent="0.2">
      <c r="A15" s="741" t="s">
        <v>434</v>
      </c>
      <c r="B15" s="782"/>
      <c r="C15" s="782">
        <v>2</v>
      </c>
      <c r="D15" s="782"/>
      <c r="E15" s="782">
        <v>3</v>
      </c>
      <c r="F15" s="782"/>
      <c r="G15" s="782">
        <v>5</v>
      </c>
      <c r="H15" s="782"/>
      <c r="I15" s="782">
        <v>2</v>
      </c>
      <c r="J15" s="782"/>
      <c r="K15" s="782">
        <v>4</v>
      </c>
      <c r="L15" s="782">
        <v>1</v>
      </c>
      <c r="M15" s="782">
        <v>3</v>
      </c>
      <c r="N15" s="782">
        <v>0</v>
      </c>
      <c r="O15" s="782">
        <v>3</v>
      </c>
      <c r="P15" s="782">
        <v>0</v>
      </c>
      <c r="Q15" s="782">
        <v>3</v>
      </c>
      <c r="R15" s="782">
        <v>0</v>
      </c>
      <c r="S15" s="782">
        <v>2</v>
      </c>
      <c r="T15" s="782">
        <v>0</v>
      </c>
      <c r="U15" s="782">
        <v>2</v>
      </c>
      <c r="V15" s="782">
        <v>0</v>
      </c>
      <c r="W15" s="846">
        <v>3</v>
      </c>
      <c r="X15" s="846">
        <v>0</v>
      </c>
      <c r="Y15" s="846">
        <v>2</v>
      </c>
      <c r="Z15" s="849">
        <v>1</v>
      </c>
      <c r="AA15" s="850">
        <v>34</v>
      </c>
    </row>
    <row r="16" spans="1:27" x14ac:dyDescent="0.2">
      <c r="A16" s="741" t="s">
        <v>412</v>
      </c>
      <c r="B16" s="782"/>
      <c r="C16" s="782"/>
      <c r="D16" s="782"/>
      <c r="E16" s="782"/>
      <c r="F16" s="782"/>
      <c r="G16" s="782"/>
      <c r="H16" s="782"/>
      <c r="I16" s="782"/>
      <c r="J16" s="782"/>
      <c r="K16" s="782"/>
      <c r="L16" s="782"/>
      <c r="M16" s="782"/>
      <c r="N16" s="782">
        <v>0</v>
      </c>
      <c r="O16" s="782">
        <v>0</v>
      </c>
      <c r="P16" s="782">
        <v>0</v>
      </c>
      <c r="Q16" s="782">
        <v>0</v>
      </c>
      <c r="R16" s="782">
        <v>0</v>
      </c>
      <c r="S16" s="782">
        <v>0</v>
      </c>
      <c r="T16" s="782">
        <v>0</v>
      </c>
      <c r="U16" s="782">
        <v>0</v>
      </c>
      <c r="V16" s="782">
        <v>0</v>
      </c>
      <c r="W16" s="846">
        <v>0</v>
      </c>
      <c r="X16" s="846">
        <v>0</v>
      </c>
      <c r="Y16" s="846">
        <v>0</v>
      </c>
      <c r="Z16" s="849">
        <v>0</v>
      </c>
      <c r="AA16" s="850">
        <v>0</v>
      </c>
    </row>
    <row r="17" spans="1:27" x14ac:dyDescent="0.2">
      <c r="A17" s="741" t="s">
        <v>413</v>
      </c>
      <c r="B17" s="782"/>
      <c r="C17" s="782"/>
      <c r="D17" s="782"/>
      <c r="E17" s="782"/>
      <c r="F17" s="782"/>
      <c r="G17" s="782"/>
      <c r="H17" s="782"/>
      <c r="I17" s="782"/>
      <c r="J17" s="782"/>
      <c r="K17" s="782"/>
      <c r="L17" s="782"/>
      <c r="M17" s="782"/>
      <c r="N17" s="782">
        <v>0</v>
      </c>
      <c r="O17" s="782">
        <v>0</v>
      </c>
      <c r="P17" s="782">
        <v>0</v>
      </c>
      <c r="Q17" s="782">
        <v>0</v>
      </c>
      <c r="R17" s="782">
        <v>0</v>
      </c>
      <c r="S17" s="782">
        <v>0</v>
      </c>
      <c r="T17" s="782">
        <v>0</v>
      </c>
      <c r="U17" s="782">
        <v>0</v>
      </c>
      <c r="V17" s="782">
        <v>0</v>
      </c>
      <c r="W17" s="846">
        <v>0</v>
      </c>
      <c r="X17" s="846">
        <v>0</v>
      </c>
      <c r="Y17" s="846">
        <v>0</v>
      </c>
      <c r="Z17" s="849">
        <v>0</v>
      </c>
      <c r="AA17" s="850">
        <v>0</v>
      </c>
    </row>
    <row r="18" spans="1:27" x14ac:dyDescent="0.2">
      <c r="A18" s="741" t="s">
        <v>414</v>
      </c>
      <c r="B18" s="782"/>
      <c r="C18" s="782"/>
      <c r="D18" s="782"/>
      <c r="E18" s="782"/>
      <c r="F18" s="782"/>
      <c r="G18" s="782"/>
      <c r="H18" s="782"/>
      <c r="I18" s="782"/>
      <c r="J18" s="782"/>
      <c r="K18" s="782"/>
      <c r="L18" s="782"/>
      <c r="M18" s="782"/>
      <c r="N18" s="782">
        <v>0</v>
      </c>
      <c r="O18" s="782">
        <v>0</v>
      </c>
      <c r="P18" s="782">
        <v>0</v>
      </c>
      <c r="Q18" s="782">
        <v>0</v>
      </c>
      <c r="R18" s="782">
        <v>0</v>
      </c>
      <c r="S18" s="782">
        <v>0</v>
      </c>
      <c r="T18" s="782">
        <v>0</v>
      </c>
      <c r="U18" s="782">
        <v>0</v>
      </c>
      <c r="V18" s="782">
        <v>0</v>
      </c>
      <c r="W18" s="846">
        <v>0</v>
      </c>
      <c r="X18" s="846">
        <v>0</v>
      </c>
      <c r="Y18" s="846">
        <v>0</v>
      </c>
      <c r="Z18" s="849">
        <v>0</v>
      </c>
      <c r="AA18" s="850">
        <v>0</v>
      </c>
    </row>
    <row r="19" spans="1:27" x14ac:dyDescent="0.2">
      <c r="A19" s="741" t="s">
        <v>415</v>
      </c>
      <c r="B19" s="782">
        <v>1</v>
      </c>
      <c r="C19" s="782"/>
      <c r="D19" s="782">
        <v>0</v>
      </c>
      <c r="E19" s="782"/>
      <c r="F19" s="782"/>
      <c r="G19" s="782"/>
      <c r="H19" s="782"/>
      <c r="I19" s="782">
        <v>1</v>
      </c>
      <c r="J19" s="782"/>
      <c r="K19" s="782"/>
      <c r="L19" s="782"/>
      <c r="M19" s="782"/>
      <c r="N19" s="782">
        <v>0</v>
      </c>
      <c r="O19" s="782">
        <v>1</v>
      </c>
      <c r="P19" s="782">
        <v>0</v>
      </c>
      <c r="Q19" s="782">
        <v>1</v>
      </c>
      <c r="R19" s="782">
        <v>0</v>
      </c>
      <c r="S19" s="782">
        <v>0</v>
      </c>
      <c r="T19" s="782">
        <v>0</v>
      </c>
      <c r="U19" s="782">
        <v>0</v>
      </c>
      <c r="V19" s="782">
        <v>0</v>
      </c>
      <c r="W19" s="846">
        <v>1</v>
      </c>
      <c r="X19" s="846">
        <v>0</v>
      </c>
      <c r="Y19" s="846">
        <v>2</v>
      </c>
      <c r="Z19" s="849">
        <v>1</v>
      </c>
      <c r="AA19" s="850">
        <v>6</v>
      </c>
    </row>
    <row r="20" spans="1:27" x14ac:dyDescent="0.2">
      <c r="A20" s="746" t="s">
        <v>416</v>
      </c>
      <c r="B20" s="793">
        <v>1</v>
      </c>
      <c r="C20" s="793">
        <v>20</v>
      </c>
      <c r="D20" s="793">
        <v>0</v>
      </c>
      <c r="E20" s="793">
        <v>14</v>
      </c>
      <c r="F20" s="793">
        <v>0</v>
      </c>
      <c r="G20" s="793">
        <v>14</v>
      </c>
      <c r="H20" s="793">
        <v>0</v>
      </c>
      <c r="I20" s="793">
        <v>23</v>
      </c>
      <c r="J20" s="793">
        <v>0</v>
      </c>
      <c r="K20" s="793">
        <v>19</v>
      </c>
      <c r="L20" s="793">
        <v>1</v>
      </c>
      <c r="M20" s="793">
        <v>15</v>
      </c>
      <c r="N20" s="793">
        <v>2</v>
      </c>
      <c r="O20" s="793">
        <v>18</v>
      </c>
      <c r="P20" s="793">
        <v>2</v>
      </c>
      <c r="Q20" s="793">
        <v>18</v>
      </c>
      <c r="R20" s="793">
        <v>0</v>
      </c>
      <c r="S20" s="793">
        <v>8</v>
      </c>
      <c r="T20" s="793">
        <v>0</v>
      </c>
      <c r="U20" s="793">
        <v>8</v>
      </c>
      <c r="V20" s="793">
        <v>0</v>
      </c>
      <c r="W20" s="793">
        <v>15</v>
      </c>
      <c r="X20" s="793">
        <v>0</v>
      </c>
      <c r="Y20" s="793">
        <v>15</v>
      </c>
      <c r="Z20" s="851">
        <v>6</v>
      </c>
      <c r="AA20" s="852">
        <v>187</v>
      </c>
    </row>
    <row r="21" spans="1:27" x14ac:dyDescent="0.2">
      <c r="A21" s="741" t="s">
        <v>417</v>
      </c>
      <c r="B21" s="782"/>
      <c r="C21" s="782"/>
      <c r="D21" s="782"/>
      <c r="E21" s="782"/>
      <c r="F21" s="782"/>
      <c r="G21" s="782">
        <v>1</v>
      </c>
      <c r="H21" s="782"/>
      <c r="I21" s="782">
        <v>1</v>
      </c>
      <c r="J21" s="782"/>
      <c r="K21" s="782">
        <v>0</v>
      </c>
      <c r="L21" s="782"/>
      <c r="M21" s="782"/>
      <c r="N21" s="782">
        <v>0</v>
      </c>
      <c r="O21" s="782">
        <v>0</v>
      </c>
      <c r="P21" s="782">
        <v>0</v>
      </c>
      <c r="Q21" s="782">
        <v>0</v>
      </c>
      <c r="R21" s="782">
        <v>0</v>
      </c>
      <c r="S21" s="782">
        <v>0</v>
      </c>
      <c r="T21" s="782">
        <v>0</v>
      </c>
      <c r="U21" s="782">
        <v>0</v>
      </c>
      <c r="V21" s="782">
        <v>0</v>
      </c>
      <c r="W21" s="846">
        <v>1</v>
      </c>
      <c r="X21" s="846">
        <v>0</v>
      </c>
      <c r="Y21" s="846">
        <v>4</v>
      </c>
      <c r="Z21" s="847">
        <v>0</v>
      </c>
      <c r="AA21" s="848">
        <v>7</v>
      </c>
    </row>
    <row r="22" spans="1:27" x14ac:dyDescent="0.2">
      <c r="A22" s="741" t="s">
        <v>418</v>
      </c>
      <c r="B22" s="782"/>
      <c r="C22" s="782">
        <v>1</v>
      </c>
      <c r="D22" s="782"/>
      <c r="E22" s="782">
        <v>4</v>
      </c>
      <c r="F22" s="782"/>
      <c r="G22" s="782">
        <v>2</v>
      </c>
      <c r="H22" s="782"/>
      <c r="I22" s="782">
        <v>1</v>
      </c>
      <c r="J22" s="782"/>
      <c r="K22" s="782">
        <v>1</v>
      </c>
      <c r="L22" s="782"/>
      <c r="M22" s="782">
        <v>5</v>
      </c>
      <c r="N22" s="782">
        <v>0</v>
      </c>
      <c r="O22" s="782">
        <v>4</v>
      </c>
      <c r="P22" s="782">
        <v>0</v>
      </c>
      <c r="Q22" s="782">
        <v>4</v>
      </c>
      <c r="R22" s="782">
        <v>0</v>
      </c>
      <c r="S22" s="782">
        <v>2</v>
      </c>
      <c r="T22" s="782">
        <v>0</v>
      </c>
      <c r="U22" s="782">
        <v>2</v>
      </c>
      <c r="V22" s="782">
        <v>0</v>
      </c>
      <c r="W22" s="846">
        <v>1</v>
      </c>
      <c r="X22" s="846">
        <v>0</v>
      </c>
      <c r="Y22" s="846">
        <v>0</v>
      </c>
      <c r="Z22" s="849">
        <v>0</v>
      </c>
      <c r="AA22" s="850">
        <v>27</v>
      </c>
    </row>
    <row r="23" spans="1:27" x14ac:dyDescent="0.2">
      <c r="A23" s="741" t="s">
        <v>419</v>
      </c>
      <c r="B23" s="782"/>
      <c r="C23" s="782"/>
      <c r="D23" s="782"/>
      <c r="E23" s="782"/>
      <c r="F23" s="782"/>
      <c r="G23" s="782"/>
      <c r="H23" s="782"/>
      <c r="I23" s="782">
        <v>0</v>
      </c>
      <c r="J23" s="782"/>
      <c r="K23" s="782">
        <v>2</v>
      </c>
      <c r="L23" s="782"/>
      <c r="M23" s="782"/>
      <c r="N23" s="782">
        <v>0</v>
      </c>
      <c r="O23" s="782">
        <v>0</v>
      </c>
      <c r="P23" s="782">
        <v>0</v>
      </c>
      <c r="Q23" s="782">
        <v>0</v>
      </c>
      <c r="R23" s="782">
        <v>0</v>
      </c>
      <c r="S23" s="782">
        <v>0</v>
      </c>
      <c r="T23" s="782">
        <v>0</v>
      </c>
      <c r="U23" s="782">
        <v>0</v>
      </c>
      <c r="V23" s="782">
        <v>0</v>
      </c>
      <c r="W23" s="846">
        <v>0</v>
      </c>
      <c r="X23" s="846">
        <v>0</v>
      </c>
      <c r="Y23" s="846">
        <v>0</v>
      </c>
      <c r="Z23" s="849">
        <v>0</v>
      </c>
      <c r="AA23" s="850">
        <v>2</v>
      </c>
    </row>
    <row r="24" spans="1:27" x14ac:dyDescent="0.2">
      <c r="A24" s="741" t="s">
        <v>420</v>
      </c>
      <c r="B24" s="782"/>
      <c r="C24" s="782"/>
      <c r="D24" s="782"/>
      <c r="E24" s="782">
        <v>1</v>
      </c>
      <c r="F24" s="782"/>
      <c r="G24" s="782">
        <v>3</v>
      </c>
      <c r="H24" s="782"/>
      <c r="I24" s="782">
        <v>0</v>
      </c>
      <c r="J24" s="782"/>
      <c r="K24" s="782"/>
      <c r="L24" s="782"/>
      <c r="M24" s="782"/>
      <c r="N24" s="782">
        <v>0</v>
      </c>
      <c r="O24" s="782">
        <v>0</v>
      </c>
      <c r="P24" s="782">
        <v>0</v>
      </c>
      <c r="Q24" s="782">
        <v>0</v>
      </c>
      <c r="R24" s="782">
        <v>0</v>
      </c>
      <c r="S24" s="782">
        <v>1</v>
      </c>
      <c r="T24" s="782">
        <v>0</v>
      </c>
      <c r="U24" s="782">
        <v>1</v>
      </c>
      <c r="V24" s="782">
        <v>0</v>
      </c>
      <c r="W24" s="846">
        <v>0</v>
      </c>
      <c r="X24" s="846">
        <v>0</v>
      </c>
      <c r="Y24" s="846">
        <v>0</v>
      </c>
      <c r="Z24" s="849">
        <v>0</v>
      </c>
      <c r="AA24" s="850">
        <v>6</v>
      </c>
    </row>
    <row r="25" spans="1:27" x14ac:dyDescent="0.2">
      <c r="A25" s="741" t="s">
        <v>421</v>
      </c>
      <c r="B25" s="782"/>
      <c r="C25" s="782"/>
      <c r="D25" s="782"/>
      <c r="E25" s="782"/>
      <c r="F25" s="782"/>
      <c r="G25" s="782"/>
      <c r="H25" s="782"/>
      <c r="I25" s="782">
        <v>1</v>
      </c>
      <c r="J25" s="782"/>
      <c r="K25" s="782">
        <v>1</v>
      </c>
      <c r="L25" s="782"/>
      <c r="M25" s="782"/>
      <c r="N25" s="782">
        <v>0</v>
      </c>
      <c r="O25" s="782">
        <v>0</v>
      </c>
      <c r="P25" s="782">
        <v>0</v>
      </c>
      <c r="Q25" s="782">
        <v>0</v>
      </c>
      <c r="R25" s="782">
        <v>0</v>
      </c>
      <c r="S25" s="782">
        <v>0</v>
      </c>
      <c r="T25" s="782">
        <v>0</v>
      </c>
      <c r="U25" s="782">
        <v>0</v>
      </c>
      <c r="V25" s="782">
        <v>0</v>
      </c>
      <c r="W25" s="846">
        <v>0</v>
      </c>
      <c r="X25" s="846">
        <v>0</v>
      </c>
      <c r="Y25" s="846">
        <v>1</v>
      </c>
      <c r="Z25" s="849">
        <v>0</v>
      </c>
      <c r="AA25" s="850">
        <v>3</v>
      </c>
    </row>
    <row r="26" spans="1:27" x14ac:dyDescent="0.2">
      <c r="A26" s="746" t="s">
        <v>422</v>
      </c>
      <c r="B26" s="793">
        <v>0</v>
      </c>
      <c r="C26" s="793">
        <v>1</v>
      </c>
      <c r="D26" s="793">
        <v>0</v>
      </c>
      <c r="E26" s="793">
        <v>5</v>
      </c>
      <c r="F26" s="793">
        <v>0</v>
      </c>
      <c r="G26" s="793">
        <v>6</v>
      </c>
      <c r="H26" s="793">
        <v>0</v>
      </c>
      <c r="I26" s="793">
        <v>3</v>
      </c>
      <c r="J26" s="793">
        <v>0</v>
      </c>
      <c r="K26" s="793">
        <v>4</v>
      </c>
      <c r="L26" s="793">
        <v>0</v>
      </c>
      <c r="M26" s="793">
        <v>5</v>
      </c>
      <c r="N26" s="793">
        <v>0</v>
      </c>
      <c r="O26" s="793">
        <v>4</v>
      </c>
      <c r="P26" s="793">
        <v>0</v>
      </c>
      <c r="Q26" s="793">
        <v>4</v>
      </c>
      <c r="R26" s="793">
        <v>0</v>
      </c>
      <c r="S26" s="793">
        <v>3</v>
      </c>
      <c r="T26" s="793">
        <v>0</v>
      </c>
      <c r="U26" s="793">
        <v>3</v>
      </c>
      <c r="V26" s="793">
        <v>0</v>
      </c>
      <c r="W26" s="793">
        <v>2</v>
      </c>
      <c r="X26" s="793">
        <v>0</v>
      </c>
      <c r="Y26" s="793">
        <v>5</v>
      </c>
      <c r="Z26" s="851">
        <v>0</v>
      </c>
      <c r="AA26" s="852">
        <v>45</v>
      </c>
    </row>
    <row r="27" spans="1:27" x14ac:dyDescent="0.2">
      <c r="A27" s="752" t="s">
        <v>17</v>
      </c>
      <c r="B27" s="841">
        <v>1</v>
      </c>
      <c r="C27" s="841">
        <v>21</v>
      </c>
      <c r="D27" s="841">
        <v>0</v>
      </c>
      <c r="E27" s="841">
        <v>20</v>
      </c>
      <c r="F27" s="841">
        <v>0</v>
      </c>
      <c r="G27" s="841">
        <v>20</v>
      </c>
      <c r="H27" s="841">
        <v>0</v>
      </c>
      <c r="I27" s="841">
        <v>27</v>
      </c>
      <c r="J27" s="841">
        <v>0</v>
      </c>
      <c r="K27" s="841">
        <v>23</v>
      </c>
      <c r="L27" s="841">
        <v>1</v>
      </c>
      <c r="M27" s="841">
        <v>20</v>
      </c>
      <c r="N27" s="841">
        <v>2</v>
      </c>
      <c r="O27" s="841">
        <v>22</v>
      </c>
      <c r="P27" s="841">
        <v>2</v>
      </c>
      <c r="Q27" s="841">
        <v>22</v>
      </c>
      <c r="R27" s="841">
        <v>0</v>
      </c>
      <c r="S27" s="841">
        <v>11</v>
      </c>
      <c r="T27" s="841">
        <v>0</v>
      </c>
      <c r="U27" s="841">
        <v>11</v>
      </c>
      <c r="V27" s="841">
        <v>0</v>
      </c>
      <c r="W27" s="841">
        <v>18</v>
      </c>
      <c r="X27" s="841">
        <v>0</v>
      </c>
      <c r="Y27" s="841">
        <v>20</v>
      </c>
      <c r="Z27" s="844">
        <v>6</v>
      </c>
      <c r="AA27" s="845">
        <v>235</v>
      </c>
    </row>
    <row r="28" spans="1:27" ht="13.5" customHeight="1" x14ac:dyDescent="0.2">
      <c r="A28" s="1322" t="s">
        <v>446</v>
      </c>
      <c r="B28" s="1322"/>
      <c r="C28" s="1322"/>
      <c r="D28" s="1322"/>
      <c r="E28" s="1322"/>
      <c r="F28" s="1322"/>
      <c r="G28" s="1322"/>
      <c r="H28" s="1322"/>
      <c r="I28" s="1322"/>
      <c r="J28" s="1322"/>
      <c r="K28" s="1322"/>
      <c r="L28" s="1322"/>
      <c r="M28" s="1322"/>
      <c r="N28" s="1322"/>
      <c r="O28" s="1322"/>
      <c r="P28" s="1322"/>
      <c r="Q28" s="1322"/>
      <c r="R28" s="1322"/>
      <c r="S28" s="198"/>
      <c r="T28" s="198"/>
      <c r="U28" s="198"/>
      <c r="V28" s="198"/>
      <c r="W28" s="198"/>
      <c r="X28" s="198"/>
      <c r="Y28" s="198"/>
      <c r="Z28" s="198"/>
      <c r="AA28" s="198"/>
    </row>
    <row r="29" spans="1:27" s="853" customFormat="1" ht="35.25" customHeight="1" x14ac:dyDescent="0.25">
      <c r="A29" s="807" t="s">
        <v>436</v>
      </c>
    </row>
  </sheetData>
  <mergeCells count="17">
    <mergeCell ref="X5:Y5"/>
    <mergeCell ref="Z5:AA5"/>
    <mergeCell ref="A3:N3"/>
    <mergeCell ref="A4:N4"/>
    <mergeCell ref="A5:A6"/>
    <mergeCell ref="B5:C5"/>
    <mergeCell ref="D5:E5"/>
    <mergeCell ref="F5:G5"/>
    <mergeCell ref="H5:I5"/>
    <mergeCell ref="J5:K5"/>
    <mergeCell ref="L5:M5"/>
    <mergeCell ref="N5:O5"/>
    <mergeCell ref="A28:R28"/>
    <mergeCell ref="P5:Q5"/>
    <mergeCell ref="R5:S5"/>
    <mergeCell ref="T5:U5"/>
    <mergeCell ref="V5:W5"/>
  </mergeCells>
  <hyperlinks>
    <hyperlink ref="R3" location="Índice!A84" display="Volver" xr:uid="{00000000-0004-0000-2E00-000000000000}"/>
  </hyperlinks>
  <pageMargins left="0.70866141732283472" right="0.70866141732283472" top="0.74803149606299213" bottom="0.74803149606299213" header="0.31496062992125984" footer="0.31496062992125984"/>
  <pageSetup paperSize="14" scale="74"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4" tint="0.79998168889431442"/>
    <pageSetUpPr fitToPage="1"/>
  </sheetPr>
  <dimension ref="A1:Z161"/>
  <sheetViews>
    <sheetView showGridLines="0" zoomScale="90" zoomScaleNormal="90" workbookViewId="0"/>
  </sheetViews>
  <sheetFormatPr baseColWidth="10" defaultRowHeight="12.75" x14ac:dyDescent="0.25"/>
  <cols>
    <col min="1" max="1" width="7.140625" style="915" bestFit="1" customWidth="1"/>
    <col min="2" max="2" width="45.140625" style="807" customWidth="1"/>
    <col min="3" max="4" width="9.85546875" style="863" bestFit="1" customWidth="1"/>
    <col min="5" max="9" width="9.85546875" style="807" bestFit="1" customWidth="1"/>
    <col min="10" max="10" width="8.140625" style="807" bestFit="1" customWidth="1"/>
    <col min="11" max="12" width="9.85546875" style="807" bestFit="1" customWidth="1"/>
    <col min="13" max="13" width="10" style="807" customWidth="1"/>
    <col min="14" max="14" width="10.5703125" style="807" customWidth="1"/>
    <col min="15" max="15" width="12.42578125" style="874" customWidth="1"/>
    <col min="16" max="16384" width="11.42578125" style="807"/>
  </cols>
  <sheetData>
    <row r="1" spans="1:16" x14ac:dyDescent="0.25">
      <c r="A1" s="854"/>
      <c r="B1" s="855"/>
      <c r="C1" s="856"/>
      <c r="D1" s="856"/>
      <c r="E1" s="855"/>
      <c r="F1" s="855"/>
      <c r="G1" s="855"/>
      <c r="H1" s="855"/>
      <c r="I1" s="855"/>
      <c r="J1" s="855"/>
      <c r="K1" s="855"/>
      <c r="L1" s="855"/>
      <c r="M1" s="855"/>
      <c r="N1" s="855"/>
      <c r="O1" s="857"/>
    </row>
    <row r="2" spans="1:16" x14ac:dyDescent="0.25">
      <c r="A2" s="854"/>
      <c r="B2" s="858" t="s">
        <v>447</v>
      </c>
      <c r="C2" s="859"/>
      <c r="D2" s="859"/>
      <c r="E2" s="860"/>
      <c r="F2" s="860"/>
      <c r="G2" s="860"/>
      <c r="H2" s="860"/>
      <c r="I2" s="860"/>
      <c r="J2" s="860"/>
      <c r="K2" s="860"/>
      <c r="L2" s="860"/>
      <c r="M2" s="860"/>
      <c r="N2" s="860"/>
      <c r="O2" s="861"/>
    </row>
    <row r="3" spans="1:16" x14ac:dyDescent="0.25">
      <c r="A3" s="854"/>
      <c r="B3" s="858" t="s">
        <v>2</v>
      </c>
      <c r="C3" s="859"/>
      <c r="D3" s="859"/>
      <c r="E3" s="860"/>
      <c r="F3" s="860"/>
      <c r="G3" s="860"/>
      <c r="H3" s="860"/>
      <c r="I3" s="860"/>
      <c r="J3" s="860"/>
      <c r="K3" s="860"/>
      <c r="L3" s="860"/>
      <c r="M3" s="860"/>
      <c r="N3" s="860"/>
      <c r="O3" s="861"/>
      <c r="P3" s="1192" t="s">
        <v>1070</v>
      </c>
    </row>
    <row r="4" spans="1:16" x14ac:dyDescent="0.25">
      <c r="A4" s="854"/>
      <c r="B4" s="862"/>
      <c r="E4" s="862"/>
      <c r="F4" s="862"/>
      <c r="G4" s="862"/>
      <c r="H4" s="862"/>
      <c r="I4" s="862"/>
      <c r="J4" s="862"/>
      <c r="K4" s="862"/>
      <c r="L4" s="862"/>
      <c r="M4" s="862"/>
      <c r="N4" s="862"/>
      <c r="O4" s="864"/>
    </row>
    <row r="5" spans="1:16" s="868" customFormat="1" x14ac:dyDescent="0.25">
      <c r="A5" s="854"/>
      <c r="B5" s="865" t="s">
        <v>448</v>
      </c>
      <c r="C5" s="866" t="s">
        <v>84</v>
      </c>
      <c r="D5" s="866" t="s">
        <v>85</v>
      </c>
      <c r="E5" s="866" t="s">
        <v>449</v>
      </c>
      <c r="F5" s="866" t="s">
        <v>87</v>
      </c>
      <c r="G5" s="866" t="s">
        <v>88</v>
      </c>
      <c r="H5" s="866" t="s">
        <v>89</v>
      </c>
      <c r="I5" s="866" t="s">
        <v>358</v>
      </c>
      <c r="J5" s="866" t="s">
        <v>224</v>
      </c>
      <c r="K5" s="866" t="s">
        <v>92</v>
      </c>
      <c r="L5" s="866" t="s">
        <v>93</v>
      </c>
      <c r="M5" s="866" t="s">
        <v>94</v>
      </c>
      <c r="N5" s="866" t="s">
        <v>95</v>
      </c>
      <c r="O5" s="867" t="s">
        <v>75</v>
      </c>
    </row>
    <row r="6" spans="1:16" s="874" customFormat="1" x14ac:dyDescent="0.25">
      <c r="A6" s="869"/>
      <c r="B6" s="870" t="s">
        <v>450</v>
      </c>
      <c r="C6" s="871">
        <v>247673</v>
      </c>
      <c r="D6" s="872">
        <v>214011</v>
      </c>
      <c r="E6" s="872">
        <v>233010</v>
      </c>
      <c r="F6" s="872">
        <v>225153</v>
      </c>
      <c r="G6" s="872">
        <v>238581</v>
      </c>
      <c r="H6" s="872">
        <v>341243</v>
      </c>
      <c r="I6" s="872">
        <v>365374</v>
      </c>
      <c r="J6" s="872">
        <v>253746</v>
      </c>
      <c r="K6" s="872">
        <v>299258</v>
      </c>
      <c r="L6" s="872">
        <v>241006</v>
      </c>
      <c r="M6" s="872">
        <v>332965</v>
      </c>
      <c r="N6" s="872">
        <v>265488</v>
      </c>
      <c r="O6" s="873">
        <v>271459</v>
      </c>
      <c r="P6" s="864"/>
    </row>
    <row r="7" spans="1:16" x14ac:dyDescent="0.25">
      <c r="A7" s="854"/>
      <c r="B7" s="875" t="s">
        <v>451</v>
      </c>
      <c r="C7" s="876">
        <v>79221</v>
      </c>
      <c r="D7" s="876">
        <v>61472</v>
      </c>
      <c r="E7" s="876">
        <v>76577</v>
      </c>
      <c r="F7" s="876">
        <v>73603</v>
      </c>
      <c r="G7" s="876">
        <v>73731</v>
      </c>
      <c r="H7" s="876">
        <v>79350</v>
      </c>
      <c r="I7" s="876">
        <v>75585</v>
      </c>
      <c r="J7" s="876">
        <v>38037</v>
      </c>
      <c r="K7" s="876">
        <v>62886</v>
      </c>
      <c r="L7" s="876">
        <v>65192</v>
      </c>
      <c r="M7" s="876">
        <v>54188</v>
      </c>
      <c r="N7" s="876">
        <v>61800</v>
      </c>
      <c r="O7" s="877">
        <v>66803.5</v>
      </c>
    </row>
    <row r="8" spans="1:16" x14ac:dyDescent="0.25">
      <c r="A8" s="854"/>
      <c r="B8" s="878" t="s">
        <v>452</v>
      </c>
      <c r="C8" s="879">
        <v>416887</v>
      </c>
      <c r="D8" s="879">
        <v>399083</v>
      </c>
      <c r="E8" s="879">
        <v>399051</v>
      </c>
      <c r="F8" s="879">
        <v>415660</v>
      </c>
      <c r="G8" s="879">
        <v>466792</v>
      </c>
      <c r="H8" s="879">
        <v>443248</v>
      </c>
      <c r="I8" s="879">
        <v>421290</v>
      </c>
      <c r="J8" s="879">
        <v>211361</v>
      </c>
      <c r="K8" s="879">
        <v>360086</v>
      </c>
      <c r="L8" s="879">
        <v>378629</v>
      </c>
      <c r="M8" s="879">
        <v>359345</v>
      </c>
      <c r="N8" s="879">
        <v>378668</v>
      </c>
      <c r="O8" s="873">
        <v>387508.33333333331</v>
      </c>
    </row>
    <row r="9" spans="1:16" x14ac:dyDescent="0.25">
      <c r="A9" s="854"/>
      <c r="B9" s="878" t="s">
        <v>453</v>
      </c>
      <c r="C9" s="879">
        <v>124543</v>
      </c>
      <c r="D9" s="879">
        <v>61499</v>
      </c>
      <c r="E9" s="879">
        <v>62747</v>
      </c>
      <c r="F9" s="879">
        <v>165745</v>
      </c>
      <c r="G9" s="879">
        <v>73831</v>
      </c>
      <c r="H9" s="879">
        <v>71509</v>
      </c>
      <c r="I9" s="879">
        <v>66782</v>
      </c>
      <c r="J9" s="879">
        <v>47980</v>
      </c>
      <c r="K9" s="879">
        <v>51587</v>
      </c>
      <c r="L9" s="879">
        <v>57764</v>
      </c>
      <c r="M9" s="879">
        <v>53762</v>
      </c>
      <c r="N9" s="879">
        <v>57970</v>
      </c>
      <c r="O9" s="873">
        <v>74643.25</v>
      </c>
    </row>
    <row r="10" spans="1:16" x14ac:dyDescent="0.25">
      <c r="A10" s="854"/>
      <c r="B10" s="880" t="s">
        <v>454</v>
      </c>
      <c r="C10" s="881">
        <v>284353</v>
      </c>
      <c r="D10" s="881">
        <v>146364</v>
      </c>
      <c r="E10" s="881">
        <v>145076</v>
      </c>
      <c r="F10" s="881">
        <v>152188</v>
      </c>
      <c r="G10" s="881">
        <v>165839</v>
      </c>
      <c r="H10" s="881">
        <v>159973</v>
      </c>
      <c r="I10" s="881">
        <v>157850</v>
      </c>
      <c r="J10" s="881">
        <v>128895</v>
      </c>
      <c r="K10" s="881">
        <v>137986</v>
      </c>
      <c r="L10" s="881">
        <v>144223</v>
      </c>
      <c r="M10" s="881">
        <v>134697</v>
      </c>
      <c r="N10" s="881">
        <v>143575</v>
      </c>
      <c r="O10" s="882">
        <v>158418.25</v>
      </c>
      <c r="P10" s="864"/>
    </row>
    <row r="11" spans="1:16" s="874" customFormat="1" x14ac:dyDescent="0.25">
      <c r="A11" s="883"/>
      <c r="B11" s="884" t="s">
        <v>455</v>
      </c>
      <c r="C11" s="885">
        <v>905004</v>
      </c>
      <c r="D11" s="885">
        <v>668418</v>
      </c>
      <c r="E11" s="885">
        <v>683451</v>
      </c>
      <c r="F11" s="885">
        <v>807196</v>
      </c>
      <c r="G11" s="885">
        <v>780193</v>
      </c>
      <c r="H11" s="885">
        <v>754080</v>
      </c>
      <c r="I11" s="885">
        <v>721507</v>
      </c>
      <c r="J11" s="885">
        <v>426273</v>
      </c>
      <c r="K11" s="885">
        <v>612545</v>
      </c>
      <c r="L11" s="885">
        <v>645808</v>
      </c>
      <c r="M11" s="885">
        <v>601992</v>
      </c>
      <c r="N11" s="885">
        <v>642013</v>
      </c>
      <c r="O11" s="886">
        <v>687373.33333333326</v>
      </c>
      <c r="P11" s="864"/>
    </row>
    <row r="12" spans="1:16" s="874" customFormat="1" x14ac:dyDescent="0.25">
      <c r="A12" s="869"/>
      <c r="B12" s="887" t="s">
        <v>456</v>
      </c>
      <c r="C12" s="888">
        <v>4325</v>
      </c>
      <c r="D12" s="885">
        <v>8035</v>
      </c>
      <c r="E12" s="885">
        <v>4969</v>
      </c>
      <c r="F12" s="885">
        <v>9668</v>
      </c>
      <c r="G12" s="885">
        <v>5529</v>
      </c>
      <c r="H12" s="885">
        <v>5851</v>
      </c>
      <c r="I12" s="885">
        <v>5835</v>
      </c>
      <c r="J12" s="885">
        <v>5417</v>
      </c>
      <c r="K12" s="885">
        <v>5050</v>
      </c>
      <c r="L12" s="885">
        <v>4562</v>
      </c>
      <c r="M12" s="885">
        <v>4119</v>
      </c>
      <c r="N12" s="885">
        <v>4284</v>
      </c>
      <c r="O12" s="873">
        <v>5637</v>
      </c>
    </row>
    <row r="13" spans="1:16" s="874" customFormat="1" ht="25.5" x14ac:dyDescent="0.25">
      <c r="A13" s="889"/>
      <c r="B13" s="890" t="s">
        <v>457</v>
      </c>
      <c r="C13" s="891">
        <v>3506</v>
      </c>
      <c r="D13" s="891">
        <v>7044</v>
      </c>
      <c r="E13" s="891">
        <v>7290</v>
      </c>
      <c r="F13" s="891">
        <v>7958</v>
      </c>
      <c r="G13" s="891">
        <v>9517</v>
      </c>
      <c r="H13" s="891">
        <v>8188</v>
      </c>
      <c r="I13" s="891">
        <v>7096</v>
      </c>
      <c r="J13" s="892">
        <v>7836</v>
      </c>
      <c r="K13" s="892">
        <v>7561</v>
      </c>
      <c r="L13" s="892">
        <v>7462</v>
      </c>
      <c r="M13" s="892">
        <v>7261</v>
      </c>
      <c r="N13" s="893">
        <v>4570</v>
      </c>
      <c r="O13" s="886">
        <v>7107.416666666667</v>
      </c>
      <c r="P13" s="864"/>
    </row>
    <row r="14" spans="1:16" x14ac:dyDescent="0.25">
      <c r="A14" s="894"/>
      <c r="B14" s="895" t="s">
        <v>458</v>
      </c>
      <c r="C14" s="879">
        <v>1505</v>
      </c>
      <c r="D14" s="879">
        <v>1835</v>
      </c>
      <c r="E14" s="879">
        <v>1848</v>
      </c>
      <c r="F14" s="879">
        <v>2414</v>
      </c>
      <c r="G14" s="879">
        <v>2180</v>
      </c>
      <c r="H14" s="879">
        <v>1989</v>
      </c>
      <c r="I14" s="879">
        <v>1485</v>
      </c>
      <c r="J14" s="879">
        <v>1592</v>
      </c>
      <c r="K14" s="879">
        <v>1410</v>
      </c>
      <c r="L14" s="879">
        <v>1434</v>
      </c>
      <c r="M14" s="879">
        <v>1444</v>
      </c>
      <c r="N14" s="896">
        <v>1690</v>
      </c>
      <c r="O14" s="877">
        <v>1735.5</v>
      </c>
    </row>
    <row r="15" spans="1:16" x14ac:dyDescent="0.25">
      <c r="A15" s="894"/>
      <c r="B15" s="878" t="s">
        <v>459</v>
      </c>
      <c r="C15" s="879"/>
      <c r="D15" s="879"/>
      <c r="E15" s="879">
        <v>540</v>
      </c>
      <c r="F15" s="879">
        <v>651</v>
      </c>
      <c r="G15" s="879">
        <v>591</v>
      </c>
      <c r="H15" s="879">
        <v>599</v>
      </c>
      <c r="I15" s="879">
        <v>461</v>
      </c>
      <c r="J15" s="879">
        <v>477</v>
      </c>
      <c r="K15" s="879">
        <v>481</v>
      </c>
      <c r="L15" s="879">
        <v>481</v>
      </c>
      <c r="M15" s="879">
        <v>479</v>
      </c>
      <c r="N15" s="897">
        <v>524</v>
      </c>
      <c r="O15" s="873">
        <v>528.4</v>
      </c>
    </row>
    <row r="16" spans="1:16" x14ac:dyDescent="0.25">
      <c r="A16" s="894"/>
      <c r="B16" s="878" t="s">
        <v>460</v>
      </c>
      <c r="C16" s="879">
        <v>345</v>
      </c>
      <c r="D16" s="879">
        <v>464</v>
      </c>
      <c r="E16" s="879">
        <v>512</v>
      </c>
      <c r="F16" s="879">
        <v>717</v>
      </c>
      <c r="G16" s="879">
        <v>584</v>
      </c>
      <c r="H16" s="879">
        <v>596</v>
      </c>
      <c r="I16" s="879">
        <v>484</v>
      </c>
      <c r="J16" s="879">
        <v>420</v>
      </c>
      <c r="K16" s="879">
        <v>377</v>
      </c>
      <c r="L16" s="879">
        <v>376</v>
      </c>
      <c r="M16" s="879">
        <v>447</v>
      </c>
      <c r="N16" s="897">
        <v>425</v>
      </c>
      <c r="O16" s="873">
        <v>478.91666666666669</v>
      </c>
    </row>
    <row r="17" spans="1:15" x14ac:dyDescent="0.25">
      <c r="A17" s="894"/>
      <c r="B17" s="878" t="s">
        <v>461</v>
      </c>
      <c r="C17" s="879">
        <v>0</v>
      </c>
      <c r="D17" s="879">
        <v>516</v>
      </c>
      <c r="E17" s="879">
        <v>503</v>
      </c>
      <c r="F17" s="879">
        <v>631</v>
      </c>
      <c r="G17" s="879">
        <v>618</v>
      </c>
      <c r="H17" s="879">
        <v>603</v>
      </c>
      <c r="I17" s="879">
        <v>454</v>
      </c>
      <c r="J17" s="879">
        <v>490</v>
      </c>
      <c r="K17" s="879">
        <v>464</v>
      </c>
      <c r="L17" s="879">
        <v>480</v>
      </c>
      <c r="M17" s="879">
        <v>509</v>
      </c>
      <c r="N17" s="897">
        <v>511</v>
      </c>
      <c r="O17" s="873">
        <v>481.58333333333331</v>
      </c>
    </row>
    <row r="18" spans="1:15" x14ac:dyDescent="0.25">
      <c r="A18" s="894"/>
      <c r="B18" s="878" t="s">
        <v>462</v>
      </c>
      <c r="C18" s="879">
        <v>1166</v>
      </c>
      <c r="D18" s="879">
        <v>1248</v>
      </c>
      <c r="E18" s="879">
        <v>1558</v>
      </c>
      <c r="F18" s="879">
        <v>1548</v>
      </c>
      <c r="G18" s="879">
        <v>1566</v>
      </c>
      <c r="H18" s="879">
        <v>1546</v>
      </c>
      <c r="I18" s="879">
        <v>1095</v>
      </c>
      <c r="J18" s="879">
        <v>1097</v>
      </c>
      <c r="K18" s="879">
        <v>1094</v>
      </c>
      <c r="L18" s="879">
        <v>1175</v>
      </c>
      <c r="M18" s="879">
        <v>1162</v>
      </c>
      <c r="N18" s="897">
        <v>1248</v>
      </c>
      <c r="O18" s="873">
        <v>1291.9166666666667</v>
      </c>
    </row>
    <row r="19" spans="1:15" x14ac:dyDescent="0.25">
      <c r="A19" s="894"/>
      <c r="B19" s="878" t="s">
        <v>463</v>
      </c>
      <c r="C19" s="879">
        <v>62</v>
      </c>
      <c r="D19" s="879">
        <v>67</v>
      </c>
      <c r="E19" s="879">
        <v>148</v>
      </c>
      <c r="F19" s="879">
        <v>152</v>
      </c>
      <c r="G19" s="879">
        <v>170</v>
      </c>
      <c r="H19" s="879">
        <v>165</v>
      </c>
      <c r="I19" s="879">
        <v>78</v>
      </c>
      <c r="J19" s="879">
        <v>79</v>
      </c>
      <c r="K19" s="879">
        <v>76</v>
      </c>
      <c r="L19" s="879">
        <v>80</v>
      </c>
      <c r="M19" s="879">
        <v>81</v>
      </c>
      <c r="N19" s="897">
        <v>85</v>
      </c>
      <c r="O19" s="873">
        <v>103.58333333333333</v>
      </c>
    </row>
    <row r="20" spans="1:15" x14ac:dyDescent="0.25">
      <c r="A20" s="894"/>
      <c r="B20" s="878" t="s">
        <v>464</v>
      </c>
      <c r="C20" s="879"/>
      <c r="D20" s="879"/>
      <c r="E20" s="879">
        <v>561</v>
      </c>
      <c r="F20" s="879">
        <v>543</v>
      </c>
      <c r="G20" s="879">
        <v>550</v>
      </c>
      <c r="H20" s="879"/>
      <c r="I20" s="879">
        <v>429</v>
      </c>
      <c r="J20" s="879">
        <v>436</v>
      </c>
      <c r="K20" s="879">
        <v>428</v>
      </c>
      <c r="L20" s="879">
        <v>449</v>
      </c>
      <c r="M20" s="879">
        <v>442</v>
      </c>
      <c r="N20" s="897">
        <v>459</v>
      </c>
      <c r="O20" s="873">
        <v>477.44444444444446</v>
      </c>
    </row>
    <row r="21" spans="1:15" x14ac:dyDescent="0.25">
      <c r="A21" s="894"/>
      <c r="B21" s="898" t="s">
        <v>465</v>
      </c>
      <c r="C21" s="879">
        <v>0</v>
      </c>
      <c r="D21" s="879">
        <v>4</v>
      </c>
      <c r="E21" s="879">
        <v>0</v>
      </c>
      <c r="F21" s="879">
        <v>116</v>
      </c>
      <c r="G21" s="879">
        <v>120</v>
      </c>
      <c r="H21" s="879">
        <v>0</v>
      </c>
      <c r="I21" s="879">
        <v>0</v>
      </c>
      <c r="J21" s="879">
        <v>2</v>
      </c>
      <c r="K21" s="879">
        <v>4</v>
      </c>
      <c r="L21" s="879">
        <v>7</v>
      </c>
      <c r="M21" s="879">
        <v>0</v>
      </c>
      <c r="N21" s="897">
        <v>12</v>
      </c>
      <c r="O21" s="873">
        <v>22.083333333333332</v>
      </c>
    </row>
    <row r="22" spans="1:15" x14ac:dyDescent="0.25">
      <c r="A22" s="894"/>
      <c r="B22" s="878" t="s">
        <v>466</v>
      </c>
      <c r="C22" s="879">
        <v>925</v>
      </c>
      <c r="D22" s="879">
        <v>958</v>
      </c>
      <c r="E22" s="879"/>
      <c r="F22" s="879">
        <v>1189</v>
      </c>
      <c r="G22" s="879">
        <v>1163</v>
      </c>
      <c r="H22" s="879">
        <v>1124</v>
      </c>
      <c r="I22" s="879">
        <v>803</v>
      </c>
      <c r="J22" s="879">
        <v>802</v>
      </c>
      <c r="K22" s="879">
        <v>833</v>
      </c>
      <c r="L22" s="879">
        <v>852</v>
      </c>
      <c r="M22" s="879">
        <v>859</v>
      </c>
      <c r="N22" s="897">
        <v>881</v>
      </c>
      <c r="O22" s="873">
        <v>944.4545454545455</v>
      </c>
    </row>
    <row r="23" spans="1:15" x14ac:dyDescent="0.25">
      <c r="A23" s="894"/>
      <c r="B23" s="878" t="s">
        <v>467</v>
      </c>
      <c r="C23" s="879">
        <v>1383</v>
      </c>
      <c r="D23" s="879">
        <v>1594</v>
      </c>
      <c r="E23" s="879">
        <v>1756</v>
      </c>
      <c r="F23" s="879">
        <v>1877</v>
      </c>
      <c r="G23" s="879">
        <v>1938</v>
      </c>
      <c r="H23" s="879">
        <v>1816</v>
      </c>
      <c r="I23" s="879">
        <v>1454</v>
      </c>
      <c r="J23" s="879">
        <v>1463</v>
      </c>
      <c r="K23" s="879">
        <v>1481</v>
      </c>
      <c r="L23" s="879">
        <v>1416</v>
      </c>
      <c r="M23" s="879">
        <v>1431</v>
      </c>
      <c r="N23" s="897">
        <v>1496</v>
      </c>
      <c r="O23" s="873">
        <v>1592.0833333333333</v>
      </c>
    </row>
    <row r="24" spans="1:15" x14ac:dyDescent="0.25">
      <c r="A24" s="894"/>
      <c r="B24" s="878" t="s">
        <v>468</v>
      </c>
      <c r="C24" s="879">
        <v>153</v>
      </c>
      <c r="D24" s="879">
        <v>156</v>
      </c>
      <c r="E24" s="879">
        <v>222</v>
      </c>
      <c r="F24" s="879">
        <v>307</v>
      </c>
      <c r="G24" s="879">
        <v>310</v>
      </c>
      <c r="H24" s="879">
        <v>248</v>
      </c>
      <c r="I24" s="879">
        <v>160</v>
      </c>
      <c r="J24" s="879">
        <v>179</v>
      </c>
      <c r="K24" s="879">
        <v>171</v>
      </c>
      <c r="L24" s="879">
        <v>153</v>
      </c>
      <c r="M24" s="879">
        <v>176</v>
      </c>
      <c r="N24" s="897">
        <v>187</v>
      </c>
      <c r="O24" s="873">
        <v>201.83333333333334</v>
      </c>
    </row>
    <row r="25" spans="1:15" x14ac:dyDescent="0.25">
      <c r="A25" s="894"/>
      <c r="B25" s="898" t="s">
        <v>469</v>
      </c>
      <c r="C25" s="879">
        <v>842</v>
      </c>
      <c r="D25" s="879">
        <v>881</v>
      </c>
      <c r="E25" s="879">
        <v>999</v>
      </c>
      <c r="F25" s="879"/>
      <c r="G25" s="879">
        <v>1190</v>
      </c>
      <c r="H25" s="879">
        <v>1163</v>
      </c>
      <c r="I25" s="879">
        <v>906</v>
      </c>
      <c r="J25" s="879">
        <v>1058</v>
      </c>
      <c r="K25" s="879">
        <v>894</v>
      </c>
      <c r="L25" s="879">
        <v>915</v>
      </c>
      <c r="M25" s="879">
        <v>1097</v>
      </c>
      <c r="N25" s="897">
        <v>955</v>
      </c>
      <c r="O25" s="873">
        <v>990.90909090909088</v>
      </c>
    </row>
    <row r="26" spans="1:15" x14ac:dyDescent="0.25">
      <c r="A26" s="894"/>
      <c r="B26" s="898" t="s">
        <v>470</v>
      </c>
      <c r="C26" s="879">
        <v>92</v>
      </c>
      <c r="D26" s="879">
        <v>94</v>
      </c>
      <c r="E26" s="879">
        <v>133</v>
      </c>
      <c r="F26" s="879">
        <v>190</v>
      </c>
      <c r="G26" s="879">
        <v>136</v>
      </c>
      <c r="H26" s="879">
        <v>137</v>
      </c>
      <c r="I26" s="879">
        <v>75</v>
      </c>
      <c r="J26" s="879">
        <v>75</v>
      </c>
      <c r="K26" s="879">
        <v>55</v>
      </c>
      <c r="L26" s="879">
        <v>154</v>
      </c>
      <c r="M26" s="879">
        <v>90</v>
      </c>
      <c r="N26" s="897">
        <v>71</v>
      </c>
      <c r="O26" s="873">
        <v>108.5</v>
      </c>
    </row>
    <row r="27" spans="1:15" x14ac:dyDescent="0.25">
      <c r="A27" s="894"/>
      <c r="B27" s="878" t="s">
        <v>471</v>
      </c>
      <c r="C27" s="879">
        <v>1002</v>
      </c>
      <c r="D27" s="879">
        <v>1024</v>
      </c>
      <c r="E27" s="879">
        <v>1197</v>
      </c>
      <c r="F27" s="879">
        <v>1334</v>
      </c>
      <c r="G27" s="879">
        <v>1302</v>
      </c>
      <c r="H27" s="879">
        <v>1261</v>
      </c>
      <c r="I27" s="879">
        <v>941</v>
      </c>
      <c r="J27" s="879">
        <v>852</v>
      </c>
      <c r="K27" s="879">
        <v>964</v>
      </c>
      <c r="L27" s="899"/>
      <c r="M27" s="899"/>
      <c r="N27" s="900"/>
      <c r="O27" s="873">
        <v>1097.4444444444443</v>
      </c>
    </row>
    <row r="28" spans="1:15" x14ac:dyDescent="0.25">
      <c r="A28" s="894"/>
      <c r="B28" s="878" t="s">
        <v>472</v>
      </c>
      <c r="C28" s="879">
        <v>676</v>
      </c>
      <c r="D28" s="879">
        <v>709</v>
      </c>
      <c r="E28" s="879">
        <v>806</v>
      </c>
      <c r="F28" s="879">
        <v>1172</v>
      </c>
      <c r="G28" s="879">
        <v>924</v>
      </c>
      <c r="H28" s="879">
        <v>903</v>
      </c>
      <c r="I28" s="879">
        <v>745</v>
      </c>
      <c r="J28" s="879">
        <v>716</v>
      </c>
      <c r="K28" s="879">
        <v>744</v>
      </c>
      <c r="L28" s="879">
        <v>772</v>
      </c>
      <c r="M28" s="879">
        <v>792</v>
      </c>
      <c r="N28" s="897">
        <v>824</v>
      </c>
      <c r="O28" s="873">
        <v>815.25</v>
      </c>
    </row>
    <row r="29" spans="1:15" x14ac:dyDescent="0.25">
      <c r="A29" s="894"/>
      <c r="B29" s="878" t="s">
        <v>473</v>
      </c>
      <c r="C29" s="879">
        <v>694</v>
      </c>
      <c r="D29" s="879">
        <v>677</v>
      </c>
      <c r="E29" s="879">
        <v>754</v>
      </c>
      <c r="F29" s="879">
        <v>972</v>
      </c>
      <c r="G29" s="879">
        <v>815</v>
      </c>
      <c r="H29" s="879">
        <v>879</v>
      </c>
      <c r="I29" s="879">
        <v>734</v>
      </c>
      <c r="J29" s="879">
        <v>745</v>
      </c>
      <c r="K29" s="879">
        <v>694</v>
      </c>
      <c r="L29" s="879">
        <v>690</v>
      </c>
      <c r="M29" s="879">
        <v>800</v>
      </c>
      <c r="N29" s="897">
        <v>725</v>
      </c>
      <c r="O29" s="873">
        <v>764.91666666666663</v>
      </c>
    </row>
    <row r="30" spans="1:15" x14ac:dyDescent="0.25">
      <c r="A30" s="894"/>
      <c r="B30" s="878" t="s">
        <v>474</v>
      </c>
      <c r="C30" s="879">
        <v>763</v>
      </c>
      <c r="D30" s="879">
        <v>777</v>
      </c>
      <c r="E30" s="879">
        <v>887</v>
      </c>
      <c r="F30" s="879">
        <v>868</v>
      </c>
      <c r="G30" s="879">
        <v>888</v>
      </c>
      <c r="H30" s="879">
        <v>946</v>
      </c>
      <c r="I30" s="879">
        <v>765</v>
      </c>
      <c r="J30" s="879">
        <v>689</v>
      </c>
      <c r="K30" s="879">
        <v>644</v>
      </c>
      <c r="L30" s="879">
        <v>677</v>
      </c>
      <c r="M30" s="879">
        <v>708</v>
      </c>
      <c r="N30" s="897">
        <v>704</v>
      </c>
      <c r="O30" s="873">
        <v>776.33333333333337</v>
      </c>
    </row>
    <row r="31" spans="1:15" x14ac:dyDescent="0.25">
      <c r="A31" s="894"/>
      <c r="B31" s="878" t="s">
        <v>475</v>
      </c>
      <c r="C31" s="879">
        <v>631</v>
      </c>
      <c r="D31" s="879">
        <v>632</v>
      </c>
      <c r="E31" s="879">
        <v>914</v>
      </c>
      <c r="F31" s="879">
        <v>918</v>
      </c>
      <c r="G31" s="879">
        <v>857</v>
      </c>
      <c r="H31" s="879">
        <v>871</v>
      </c>
      <c r="I31" s="879">
        <v>570</v>
      </c>
      <c r="J31" s="879">
        <v>587</v>
      </c>
      <c r="K31" s="879">
        <v>649</v>
      </c>
      <c r="L31" s="879">
        <v>652</v>
      </c>
      <c r="M31" s="879">
        <v>689</v>
      </c>
      <c r="N31" s="897">
        <v>651</v>
      </c>
      <c r="O31" s="873">
        <v>718.41666666666663</v>
      </c>
    </row>
    <row r="32" spans="1:15" x14ac:dyDescent="0.25">
      <c r="A32" s="894"/>
      <c r="B32" s="878" t="s">
        <v>476</v>
      </c>
      <c r="C32" s="879"/>
      <c r="D32" s="879">
        <v>936</v>
      </c>
      <c r="E32" s="879">
        <v>1083</v>
      </c>
      <c r="F32" s="879">
        <v>1236</v>
      </c>
      <c r="G32" s="879">
        <v>1189</v>
      </c>
      <c r="H32" s="879">
        <v>1132</v>
      </c>
      <c r="I32" s="879">
        <v>965</v>
      </c>
      <c r="J32" s="879">
        <v>1008</v>
      </c>
      <c r="K32" s="879">
        <v>1007</v>
      </c>
      <c r="L32" s="879">
        <v>993</v>
      </c>
      <c r="M32" s="879">
        <v>1021</v>
      </c>
      <c r="N32" s="897">
        <v>1024</v>
      </c>
      <c r="O32" s="873">
        <v>1054</v>
      </c>
    </row>
    <row r="33" spans="1:15" x14ac:dyDescent="0.25">
      <c r="A33" s="894"/>
      <c r="B33" s="878" t="s">
        <v>477</v>
      </c>
      <c r="C33" s="879">
        <v>1392</v>
      </c>
      <c r="D33" s="879"/>
      <c r="E33" s="879">
        <v>1823</v>
      </c>
      <c r="F33" s="879"/>
      <c r="G33" s="879"/>
      <c r="H33" s="879"/>
      <c r="I33" s="879"/>
      <c r="J33" s="879"/>
      <c r="K33" s="879"/>
      <c r="L33" s="879"/>
      <c r="M33" s="879"/>
      <c r="N33" s="900"/>
      <c r="O33" s="873">
        <v>1607.5</v>
      </c>
    </row>
    <row r="34" spans="1:15" x14ac:dyDescent="0.25">
      <c r="A34" s="894"/>
      <c r="B34" s="878" t="s">
        <v>478</v>
      </c>
      <c r="C34" s="879">
        <v>1612</v>
      </c>
      <c r="D34" s="879">
        <v>1996</v>
      </c>
      <c r="E34" s="879">
        <v>1963</v>
      </c>
      <c r="F34" s="879">
        <v>2272</v>
      </c>
      <c r="G34" s="879"/>
      <c r="H34" s="879">
        <v>2185</v>
      </c>
      <c r="I34" s="879">
        <v>1804</v>
      </c>
      <c r="J34" s="879">
        <v>1828</v>
      </c>
      <c r="K34" s="879">
        <v>1940</v>
      </c>
      <c r="L34" s="879">
        <v>1727</v>
      </c>
      <c r="M34" s="879">
        <v>2021</v>
      </c>
      <c r="N34" s="897">
        <v>1899</v>
      </c>
      <c r="O34" s="873">
        <v>1931.5454545454545</v>
      </c>
    </row>
    <row r="35" spans="1:15" x14ac:dyDescent="0.25">
      <c r="A35" s="894"/>
      <c r="B35" s="878" t="s">
        <v>479</v>
      </c>
      <c r="C35" s="879">
        <v>2112</v>
      </c>
      <c r="D35" s="879">
        <v>2078</v>
      </c>
      <c r="E35" s="879">
        <v>2434</v>
      </c>
      <c r="F35" s="879">
        <v>2675</v>
      </c>
      <c r="G35" s="879">
        <v>2580</v>
      </c>
      <c r="H35" s="879">
        <v>2600</v>
      </c>
      <c r="I35" s="879">
        <v>2297</v>
      </c>
      <c r="J35" s="879">
        <v>2372</v>
      </c>
      <c r="K35" s="879">
        <v>2273</v>
      </c>
      <c r="L35" s="879">
        <v>2373</v>
      </c>
      <c r="M35" s="879">
        <v>2302</v>
      </c>
      <c r="N35" s="897">
        <v>2335</v>
      </c>
      <c r="O35" s="873">
        <v>2369.25</v>
      </c>
    </row>
    <row r="36" spans="1:15" x14ac:dyDescent="0.25">
      <c r="A36" s="894"/>
      <c r="B36" s="878" t="s">
        <v>480</v>
      </c>
      <c r="C36" s="879"/>
      <c r="D36" s="879">
        <v>1386</v>
      </c>
      <c r="E36" s="879">
        <v>1469</v>
      </c>
      <c r="F36" s="879">
        <v>1672</v>
      </c>
      <c r="G36" s="879">
        <v>1658</v>
      </c>
      <c r="H36" s="879">
        <v>1567</v>
      </c>
      <c r="I36" s="879">
        <v>1380</v>
      </c>
      <c r="J36" s="879">
        <v>1334</v>
      </c>
      <c r="K36" s="879">
        <v>1330</v>
      </c>
      <c r="L36" s="879">
        <v>1388</v>
      </c>
      <c r="M36" s="879">
        <v>1357</v>
      </c>
      <c r="N36" s="897">
        <v>1495</v>
      </c>
      <c r="O36" s="873">
        <v>1457.8181818181818</v>
      </c>
    </row>
    <row r="37" spans="1:15" x14ac:dyDescent="0.25">
      <c r="A37" s="894"/>
      <c r="B37" s="878" t="s">
        <v>481</v>
      </c>
      <c r="C37" s="879"/>
      <c r="D37" s="879">
        <v>828</v>
      </c>
      <c r="E37" s="879">
        <v>884</v>
      </c>
      <c r="F37" s="879">
        <v>976</v>
      </c>
      <c r="G37" s="879">
        <v>935</v>
      </c>
      <c r="H37" s="879">
        <v>1016</v>
      </c>
      <c r="I37" s="879">
        <v>868</v>
      </c>
      <c r="J37" s="879"/>
      <c r="K37" s="879"/>
      <c r="L37" s="879"/>
      <c r="M37" s="879"/>
      <c r="N37" s="897">
        <v>833</v>
      </c>
      <c r="O37" s="873">
        <v>905.71428571428567</v>
      </c>
    </row>
    <row r="38" spans="1:15" x14ac:dyDescent="0.25">
      <c r="A38" s="894"/>
      <c r="B38" s="878" t="s">
        <v>482</v>
      </c>
      <c r="C38" s="879"/>
      <c r="D38" s="879"/>
      <c r="E38" s="879">
        <v>1392</v>
      </c>
      <c r="F38" s="879">
        <v>1545</v>
      </c>
      <c r="G38" s="879">
        <v>1475</v>
      </c>
      <c r="H38" s="879">
        <v>1513</v>
      </c>
      <c r="I38" s="879">
        <v>1404</v>
      </c>
      <c r="J38" s="879">
        <v>1404</v>
      </c>
      <c r="K38" s="879">
        <v>1383</v>
      </c>
      <c r="L38" s="879">
        <v>1388</v>
      </c>
      <c r="M38" s="879">
        <v>1368</v>
      </c>
      <c r="N38" s="897">
        <v>1444</v>
      </c>
      <c r="O38" s="873">
        <v>1431.6</v>
      </c>
    </row>
    <row r="39" spans="1:15" x14ac:dyDescent="0.25">
      <c r="A39" s="894"/>
      <c r="B39" s="878" t="s">
        <v>483</v>
      </c>
      <c r="C39" s="879">
        <v>855</v>
      </c>
      <c r="D39" s="879">
        <v>937</v>
      </c>
      <c r="E39" s="879">
        <v>1000</v>
      </c>
      <c r="F39" s="879">
        <v>1123</v>
      </c>
      <c r="G39" s="879">
        <v>1065</v>
      </c>
      <c r="H39" s="879">
        <v>1075</v>
      </c>
      <c r="I39" s="879">
        <v>949</v>
      </c>
      <c r="J39" s="879">
        <v>937</v>
      </c>
      <c r="K39" s="879">
        <v>955</v>
      </c>
      <c r="L39" s="879">
        <v>955</v>
      </c>
      <c r="M39" s="879">
        <v>945</v>
      </c>
      <c r="N39" s="897">
        <v>950</v>
      </c>
      <c r="O39" s="873">
        <v>978.83333333333337</v>
      </c>
    </row>
    <row r="40" spans="1:15" x14ac:dyDescent="0.25">
      <c r="A40" s="894"/>
      <c r="B40" s="878" t="s">
        <v>484</v>
      </c>
      <c r="C40" s="879">
        <v>1279</v>
      </c>
      <c r="D40" s="879">
        <v>1531</v>
      </c>
      <c r="E40" s="879">
        <v>1666</v>
      </c>
      <c r="F40" s="879">
        <v>1805</v>
      </c>
      <c r="G40" s="879">
        <v>1730</v>
      </c>
      <c r="H40" s="879">
        <v>2145</v>
      </c>
      <c r="I40" s="879">
        <v>1505</v>
      </c>
      <c r="J40" s="879">
        <v>1465</v>
      </c>
      <c r="K40" s="879">
        <v>1573</v>
      </c>
      <c r="L40" s="879">
        <v>1471</v>
      </c>
      <c r="M40" s="879">
        <v>1531</v>
      </c>
      <c r="N40" s="897">
        <v>1484</v>
      </c>
      <c r="O40" s="873">
        <v>1598.75</v>
      </c>
    </row>
    <row r="41" spans="1:15" x14ac:dyDescent="0.25">
      <c r="A41" s="894"/>
      <c r="B41" s="878" t="s">
        <v>485</v>
      </c>
      <c r="C41" s="879">
        <v>1173</v>
      </c>
      <c r="D41" s="879">
        <v>1313</v>
      </c>
      <c r="E41" s="879">
        <v>1540</v>
      </c>
      <c r="F41" s="879">
        <v>1583</v>
      </c>
      <c r="G41" s="879">
        <v>1589</v>
      </c>
      <c r="H41" s="879">
        <v>1626</v>
      </c>
      <c r="I41" s="879">
        <v>1291</v>
      </c>
      <c r="J41" s="879">
        <v>1262</v>
      </c>
      <c r="K41" s="879">
        <v>1252</v>
      </c>
      <c r="L41" s="879">
        <v>1296</v>
      </c>
      <c r="M41" s="879">
        <v>1352</v>
      </c>
      <c r="N41" s="897">
        <v>1539</v>
      </c>
      <c r="O41" s="873">
        <v>1401.3333333333333</v>
      </c>
    </row>
    <row r="42" spans="1:15" x14ac:dyDescent="0.25">
      <c r="A42" s="894"/>
      <c r="B42" s="898" t="s">
        <v>486</v>
      </c>
      <c r="C42" s="879">
        <v>214</v>
      </c>
      <c r="D42" s="879">
        <v>232</v>
      </c>
      <c r="E42" s="879">
        <v>281</v>
      </c>
      <c r="F42" s="879">
        <v>355</v>
      </c>
      <c r="G42" s="879">
        <v>332</v>
      </c>
      <c r="H42" s="879">
        <v>350</v>
      </c>
      <c r="I42" s="879">
        <v>257</v>
      </c>
      <c r="J42" s="879">
        <v>259</v>
      </c>
      <c r="K42" s="879">
        <v>259</v>
      </c>
      <c r="L42" s="879">
        <v>233</v>
      </c>
      <c r="M42" s="879">
        <v>247</v>
      </c>
      <c r="N42" s="897">
        <v>309</v>
      </c>
      <c r="O42" s="873">
        <v>277.33333333333331</v>
      </c>
    </row>
    <row r="43" spans="1:15" x14ac:dyDescent="0.25">
      <c r="A43" s="894"/>
      <c r="B43" s="878" t="s">
        <v>487</v>
      </c>
      <c r="C43" s="879">
        <v>1570</v>
      </c>
      <c r="D43" s="879">
        <v>1519</v>
      </c>
      <c r="E43" s="879">
        <v>1910</v>
      </c>
      <c r="F43" s="879">
        <v>1958</v>
      </c>
      <c r="G43" s="879">
        <v>1936</v>
      </c>
      <c r="H43" s="879">
        <v>1887</v>
      </c>
      <c r="I43" s="879">
        <v>1553</v>
      </c>
      <c r="J43" s="879">
        <v>1644</v>
      </c>
      <c r="K43" s="879">
        <v>1644</v>
      </c>
      <c r="L43" s="879">
        <v>1718</v>
      </c>
      <c r="M43" s="879">
        <v>1727</v>
      </c>
      <c r="N43" s="897">
        <v>1659</v>
      </c>
      <c r="O43" s="873">
        <v>1727.0833333333333</v>
      </c>
    </row>
    <row r="44" spans="1:15" x14ac:dyDescent="0.25">
      <c r="A44" s="894"/>
      <c r="B44" s="878" t="s">
        <v>488</v>
      </c>
      <c r="C44" s="879">
        <v>48</v>
      </c>
      <c r="D44" s="879">
        <v>48</v>
      </c>
      <c r="E44" s="879">
        <v>95</v>
      </c>
      <c r="F44" s="879">
        <v>129</v>
      </c>
      <c r="G44" s="879">
        <v>141</v>
      </c>
      <c r="H44" s="879">
        <v>144</v>
      </c>
      <c r="I44" s="879">
        <v>458</v>
      </c>
      <c r="J44" s="879">
        <v>68</v>
      </c>
      <c r="K44" s="879">
        <v>58</v>
      </c>
      <c r="L44" s="879">
        <v>97</v>
      </c>
      <c r="M44" s="879">
        <v>80</v>
      </c>
      <c r="N44" s="897">
        <v>163</v>
      </c>
      <c r="O44" s="873">
        <v>127.41666666666667</v>
      </c>
    </row>
    <row r="45" spans="1:15" x14ac:dyDescent="0.25">
      <c r="A45" s="894"/>
      <c r="B45" s="878" t="s">
        <v>489</v>
      </c>
      <c r="C45" s="879"/>
      <c r="D45" s="879"/>
      <c r="E45" s="879"/>
      <c r="F45" s="879"/>
      <c r="G45" s="879"/>
      <c r="H45" s="879"/>
      <c r="I45" s="879"/>
      <c r="J45" s="879"/>
      <c r="K45" s="879"/>
      <c r="L45" s="879"/>
      <c r="M45" s="879"/>
      <c r="N45" s="897"/>
      <c r="O45" s="873"/>
    </row>
    <row r="46" spans="1:15" x14ac:dyDescent="0.25">
      <c r="A46" s="894"/>
      <c r="B46" s="878" t="s">
        <v>490</v>
      </c>
      <c r="C46" s="879"/>
      <c r="D46" s="879"/>
      <c r="E46" s="879">
        <v>111</v>
      </c>
      <c r="F46" s="879">
        <v>68</v>
      </c>
      <c r="G46" s="879">
        <v>66</v>
      </c>
      <c r="H46" s="879">
        <v>52</v>
      </c>
      <c r="I46" s="879">
        <v>45</v>
      </c>
      <c r="J46" s="879">
        <v>42</v>
      </c>
      <c r="K46" s="879">
        <v>51</v>
      </c>
      <c r="L46" s="879">
        <v>76</v>
      </c>
      <c r="M46" s="879">
        <v>49</v>
      </c>
      <c r="N46" s="897">
        <v>50</v>
      </c>
      <c r="O46" s="873">
        <v>61</v>
      </c>
    </row>
    <row r="47" spans="1:15" x14ac:dyDescent="0.25">
      <c r="A47" s="894"/>
      <c r="B47" s="878" t="s">
        <v>491</v>
      </c>
      <c r="C47" s="879">
        <v>120</v>
      </c>
      <c r="D47" s="879">
        <v>114</v>
      </c>
      <c r="E47" s="879">
        <v>164</v>
      </c>
      <c r="F47" s="879">
        <v>174</v>
      </c>
      <c r="G47" s="879">
        <v>184</v>
      </c>
      <c r="H47" s="879">
        <v>171</v>
      </c>
      <c r="I47" s="879">
        <v>152</v>
      </c>
      <c r="J47" s="879">
        <v>150</v>
      </c>
      <c r="K47" s="879">
        <v>145</v>
      </c>
      <c r="L47" s="879">
        <v>151</v>
      </c>
      <c r="M47" s="879">
        <v>144</v>
      </c>
      <c r="N47" s="897">
        <v>162</v>
      </c>
      <c r="O47" s="873">
        <v>152.58333333333334</v>
      </c>
    </row>
    <row r="48" spans="1:15" x14ac:dyDescent="0.25">
      <c r="A48" s="894"/>
      <c r="B48" s="878" t="s">
        <v>492</v>
      </c>
      <c r="C48" s="879"/>
      <c r="D48" s="879">
        <v>13</v>
      </c>
      <c r="E48" s="879"/>
      <c r="F48" s="879"/>
      <c r="G48" s="879"/>
      <c r="H48" s="879"/>
      <c r="I48" s="879">
        <v>0</v>
      </c>
      <c r="J48" s="879">
        <v>19</v>
      </c>
      <c r="K48" s="879">
        <v>10</v>
      </c>
      <c r="L48" s="879">
        <v>14</v>
      </c>
      <c r="M48" s="879">
        <v>15</v>
      </c>
      <c r="N48" s="897">
        <v>17</v>
      </c>
      <c r="O48" s="873">
        <v>12.571428571428571</v>
      </c>
    </row>
    <row r="49" spans="1:15" x14ac:dyDescent="0.25">
      <c r="A49" s="894"/>
      <c r="B49" s="878" t="s">
        <v>493</v>
      </c>
      <c r="C49" s="879">
        <v>236</v>
      </c>
      <c r="D49" s="879">
        <v>244</v>
      </c>
      <c r="E49" s="879">
        <v>275</v>
      </c>
      <c r="F49" s="879">
        <v>259</v>
      </c>
      <c r="G49" s="879">
        <v>259</v>
      </c>
      <c r="H49" s="879">
        <v>266</v>
      </c>
      <c r="I49" s="879">
        <v>272</v>
      </c>
      <c r="J49" s="879">
        <v>246</v>
      </c>
      <c r="K49" s="879">
        <v>274</v>
      </c>
      <c r="L49" s="879">
        <v>262</v>
      </c>
      <c r="M49" s="879">
        <v>269</v>
      </c>
      <c r="N49" s="897">
        <v>292</v>
      </c>
      <c r="O49" s="873">
        <v>262.83333333333331</v>
      </c>
    </row>
    <row r="50" spans="1:15" x14ac:dyDescent="0.25">
      <c r="A50" s="894"/>
      <c r="B50" s="878" t="s">
        <v>494</v>
      </c>
      <c r="C50" s="879">
        <v>238</v>
      </c>
      <c r="D50" s="879">
        <v>255</v>
      </c>
      <c r="E50" s="879">
        <v>259</v>
      </c>
      <c r="F50" s="879">
        <v>286</v>
      </c>
      <c r="G50" s="879">
        <v>308</v>
      </c>
      <c r="H50" s="879">
        <v>281</v>
      </c>
      <c r="I50" s="879">
        <v>271</v>
      </c>
      <c r="J50" s="879">
        <v>242</v>
      </c>
      <c r="K50" s="879">
        <v>249</v>
      </c>
      <c r="L50" s="879">
        <v>256</v>
      </c>
      <c r="M50" s="879">
        <v>248</v>
      </c>
      <c r="N50" s="897">
        <v>275</v>
      </c>
      <c r="O50" s="873">
        <v>264</v>
      </c>
    </row>
    <row r="51" spans="1:15" x14ac:dyDescent="0.25">
      <c r="A51" s="894"/>
      <c r="B51" s="878" t="s">
        <v>495</v>
      </c>
      <c r="C51" s="879">
        <v>46</v>
      </c>
      <c r="D51" s="879">
        <v>26</v>
      </c>
      <c r="E51" s="879">
        <v>112</v>
      </c>
      <c r="F51" s="879">
        <v>35</v>
      </c>
      <c r="G51" s="879"/>
      <c r="H51" s="879">
        <v>33</v>
      </c>
      <c r="I51" s="879">
        <v>33</v>
      </c>
      <c r="J51" s="879">
        <v>55</v>
      </c>
      <c r="K51" s="879">
        <v>38</v>
      </c>
      <c r="L51" s="879">
        <v>52</v>
      </c>
      <c r="M51" s="879">
        <v>41</v>
      </c>
      <c r="N51" s="897">
        <v>41</v>
      </c>
      <c r="O51" s="873">
        <v>46.545454545454547</v>
      </c>
    </row>
    <row r="52" spans="1:15" x14ac:dyDescent="0.25">
      <c r="A52" s="894"/>
      <c r="B52" s="878" t="s">
        <v>496</v>
      </c>
      <c r="C52" s="879">
        <v>182</v>
      </c>
      <c r="D52" s="879">
        <v>179</v>
      </c>
      <c r="E52" s="879">
        <v>197</v>
      </c>
      <c r="F52" s="879">
        <v>295</v>
      </c>
      <c r="G52" s="879">
        <v>231</v>
      </c>
      <c r="H52" s="879">
        <v>216</v>
      </c>
      <c r="I52" s="879">
        <v>196</v>
      </c>
      <c r="J52" s="879">
        <v>189</v>
      </c>
      <c r="K52" s="879">
        <v>152</v>
      </c>
      <c r="L52" s="879">
        <v>159</v>
      </c>
      <c r="M52" s="879">
        <v>157</v>
      </c>
      <c r="N52" s="897">
        <v>194</v>
      </c>
      <c r="O52" s="873">
        <v>195.58333333333334</v>
      </c>
    </row>
    <row r="53" spans="1:15" x14ac:dyDescent="0.25">
      <c r="A53" s="894"/>
      <c r="B53" s="878" t="s">
        <v>497</v>
      </c>
      <c r="C53" s="879">
        <v>167</v>
      </c>
      <c r="D53" s="879">
        <v>142</v>
      </c>
      <c r="E53" s="879">
        <v>162</v>
      </c>
      <c r="F53" s="879">
        <v>199</v>
      </c>
      <c r="G53" s="879">
        <v>177</v>
      </c>
      <c r="H53" s="879">
        <v>169</v>
      </c>
      <c r="I53" s="879">
        <v>150</v>
      </c>
      <c r="J53" s="879">
        <v>166</v>
      </c>
      <c r="K53" s="879">
        <v>147</v>
      </c>
      <c r="L53" s="879">
        <v>161</v>
      </c>
      <c r="M53" s="879">
        <v>153</v>
      </c>
      <c r="N53" s="897">
        <v>153</v>
      </c>
      <c r="O53" s="873">
        <v>162.16666666666666</v>
      </c>
    </row>
    <row r="54" spans="1:15" x14ac:dyDescent="0.25">
      <c r="A54" s="894"/>
      <c r="B54" s="878" t="s">
        <v>498</v>
      </c>
      <c r="C54" s="879">
        <v>441</v>
      </c>
      <c r="D54" s="879">
        <v>426</v>
      </c>
      <c r="E54" s="879">
        <v>463</v>
      </c>
      <c r="F54" s="879">
        <v>683</v>
      </c>
      <c r="G54" s="879">
        <v>479</v>
      </c>
      <c r="H54" s="879">
        <v>470</v>
      </c>
      <c r="I54" s="879">
        <v>432</v>
      </c>
      <c r="J54" s="879">
        <v>405</v>
      </c>
      <c r="K54" s="879">
        <v>394</v>
      </c>
      <c r="L54" s="879">
        <v>435</v>
      </c>
      <c r="M54" s="879">
        <v>467</v>
      </c>
      <c r="N54" s="897">
        <v>475</v>
      </c>
      <c r="O54" s="873">
        <v>464.16666666666669</v>
      </c>
    </row>
    <row r="55" spans="1:15" x14ac:dyDescent="0.25">
      <c r="A55" s="894"/>
      <c r="B55" s="878" t="s">
        <v>499</v>
      </c>
      <c r="C55" s="879">
        <v>48</v>
      </c>
      <c r="D55" s="879">
        <v>48</v>
      </c>
      <c r="E55" s="879">
        <v>52</v>
      </c>
      <c r="F55" s="879">
        <v>73</v>
      </c>
      <c r="G55" s="879">
        <v>67</v>
      </c>
      <c r="H55" s="879">
        <v>61</v>
      </c>
      <c r="I55" s="879">
        <v>49</v>
      </c>
      <c r="J55" s="879">
        <v>43</v>
      </c>
      <c r="K55" s="879">
        <v>44</v>
      </c>
      <c r="L55" s="879">
        <v>51</v>
      </c>
      <c r="M55" s="879">
        <v>45</v>
      </c>
      <c r="N55" s="897">
        <v>55</v>
      </c>
      <c r="O55" s="873">
        <v>53</v>
      </c>
    </row>
    <row r="56" spans="1:15" x14ac:dyDescent="0.25">
      <c r="A56" s="894"/>
      <c r="B56" s="878" t="s">
        <v>500</v>
      </c>
      <c r="C56" s="879">
        <v>13</v>
      </c>
      <c r="D56" s="879">
        <v>13</v>
      </c>
      <c r="E56" s="879">
        <v>24</v>
      </c>
      <c r="F56" s="879">
        <v>24</v>
      </c>
      <c r="G56" s="879">
        <v>24</v>
      </c>
      <c r="H56" s="879">
        <v>24</v>
      </c>
      <c r="I56" s="879">
        <v>6</v>
      </c>
      <c r="J56" s="879">
        <v>6</v>
      </c>
      <c r="K56" s="879">
        <v>6</v>
      </c>
      <c r="L56" s="879">
        <v>6</v>
      </c>
      <c r="M56" s="879">
        <v>6</v>
      </c>
      <c r="N56" s="897">
        <v>7</v>
      </c>
      <c r="O56" s="873">
        <v>13.25</v>
      </c>
    </row>
    <row r="57" spans="1:15" x14ac:dyDescent="0.25">
      <c r="A57" s="894"/>
      <c r="B57" s="878" t="s">
        <v>501</v>
      </c>
      <c r="C57" s="879">
        <v>0</v>
      </c>
      <c r="D57" s="879">
        <v>0</v>
      </c>
      <c r="E57" s="879">
        <v>0</v>
      </c>
      <c r="F57" s="879">
        <v>0</v>
      </c>
      <c r="G57" s="879">
        <v>22</v>
      </c>
      <c r="H57" s="879">
        <v>22</v>
      </c>
      <c r="I57" s="879">
        <v>0</v>
      </c>
      <c r="J57" s="879">
        <v>0</v>
      </c>
      <c r="K57" s="879">
        <v>0</v>
      </c>
      <c r="L57" s="879">
        <v>0</v>
      </c>
      <c r="M57" s="879">
        <v>0</v>
      </c>
      <c r="N57" s="897">
        <v>0</v>
      </c>
      <c r="O57" s="873">
        <v>3.6666666666666665</v>
      </c>
    </row>
    <row r="58" spans="1:15" ht="25.5" x14ac:dyDescent="0.25">
      <c r="A58" s="894"/>
      <c r="B58" s="878" t="s">
        <v>502</v>
      </c>
      <c r="C58" s="879"/>
      <c r="D58" s="879"/>
      <c r="E58" s="879">
        <v>104</v>
      </c>
      <c r="F58" s="879">
        <v>128</v>
      </c>
      <c r="G58" s="879">
        <v>129</v>
      </c>
      <c r="H58" s="879">
        <v>0</v>
      </c>
      <c r="I58" s="879">
        <v>103</v>
      </c>
      <c r="J58" s="879">
        <v>103</v>
      </c>
      <c r="K58" s="879">
        <v>102</v>
      </c>
      <c r="L58" s="879">
        <v>102</v>
      </c>
      <c r="M58" s="879">
        <v>111</v>
      </c>
      <c r="N58" s="897"/>
      <c r="O58" s="873">
        <v>98</v>
      </c>
    </row>
    <row r="59" spans="1:15" x14ac:dyDescent="0.25">
      <c r="A59" s="894"/>
      <c r="B59" s="901" t="s">
        <v>503</v>
      </c>
      <c r="C59" s="879"/>
      <c r="D59" s="879"/>
      <c r="E59" s="879"/>
      <c r="F59" s="879"/>
      <c r="G59" s="879"/>
      <c r="H59" s="879"/>
      <c r="I59" s="879">
        <v>0</v>
      </c>
      <c r="J59" s="879">
        <v>0</v>
      </c>
      <c r="K59" s="879">
        <v>0</v>
      </c>
      <c r="L59" s="879">
        <v>0</v>
      </c>
      <c r="M59" s="879">
        <v>0</v>
      </c>
      <c r="N59" s="897">
        <v>0</v>
      </c>
      <c r="O59" s="873">
        <v>0</v>
      </c>
    </row>
    <row r="60" spans="1:15" x14ac:dyDescent="0.25">
      <c r="A60" s="854"/>
      <c r="B60" s="898" t="s">
        <v>504</v>
      </c>
      <c r="C60" s="879"/>
      <c r="D60" s="879"/>
      <c r="E60" s="879"/>
      <c r="F60" s="879"/>
      <c r="G60" s="879"/>
      <c r="H60" s="879"/>
      <c r="I60" s="879">
        <v>0</v>
      </c>
      <c r="J60" s="879">
        <v>0</v>
      </c>
      <c r="K60" s="879">
        <v>0</v>
      </c>
      <c r="L60" s="879">
        <v>0</v>
      </c>
      <c r="M60" s="879">
        <v>0</v>
      </c>
      <c r="N60" s="897">
        <v>0</v>
      </c>
      <c r="O60" s="873">
        <v>0</v>
      </c>
    </row>
    <row r="61" spans="1:15" x14ac:dyDescent="0.25">
      <c r="A61" s="854"/>
      <c r="B61" s="898" t="s">
        <v>505</v>
      </c>
      <c r="C61" s="879">
        <v>81</v>
      </c>
      <c r="D61" s="879">
        <v>84</v>
      </c>
      <c r="E61" s="879"/>
      <c r="F61" s="879">
        <v>97</v>
      </c>
      <c r="G61" s="879"/>
      <c r="H61" s="879"/>
      <c r="I61" s="879"/>
      <c r="J61" s="879"/>
      <c r="K61" s="879"/>
      <c r="L61" s="879"/>
      <c r="M61" s="879"/>
      <c r="N61" s="897"/>
      <c r="O61" s="873">
        <v>87.333333333333329</v>
      </c>
    </row>
    <row r="62" spans="1:15" x14ac:dyDescent="0.25">
      <c r="A62" s="894"/>
      <c r="B62" s="898" t="s">
        <v>506</v>
      </c>
      <c r="C62" s="879">
        <v>47</v>
      </c>
      <c r="D62" s="879">
        <v>64</v>
      </c>
      <c r="E62" s="879">
        <v>84</v>
      </c>
      <c r="F62" s="879">
        <v>86</v>
      </c>
      <c r="G62" s="879">
        <v>85</v>
      </c>
      <c r="H62" s="879">
        <v>113</v>
      </c>
      <c r="I62" s="879">
        <v>76</v>
      </c>
      <c r="J62" s="879">
        <v>61</v>
      </c>
      <c r="K62" s="879">
        <v>62</v>
      </c>
      <c r="L62" s="879">
        <v>79</v>
      </c>
      <c r="M62" s="879">
        <v>77</v>
      </c>
      <c r="N62" s="897">
        <v>89</v>
      </c>
      <c r="O62" s="873">
        <v>76.916666666666671</v>
      </c>
    </row>
    <row r="63" spans="1:15" x14ac:dyDescent="0.25">
      <c r="A63" s="894"/>
      <c r="B63" s="898" t="s">
        <v>507</v>
      </c>
      <c r="C63" s="879"/>
      <c r="D63" s="879"/>
      <c r="E63" s="879"/>
      <c r="F63" s="879"/>
      <c r="G63" s="879"/>
      <c r="H63" s="879"/>
      <c r="I63" s="879">
        <v>0</v>
      </c>
      <c r="J63" s="879">
        <v>0</v>
      </c>
      <c r="K63" s="879">
        <v>0</v>
      </c>
      <c r="L63" s="879">
        <v>0</v>
      </c>
      <c r="M63" s="879">
        <v>0</v>
      </c>
      <c r="N63" s="897">
        <v>0</v>
      </c>
      <c r="O63" s="873">
        <v>0</v>
      </c>
    </row>
    <row r="64" spans="1:15" x14ac:dyDescent="0.25">
      <c r="A64" s="894"/>
      <c r="B64" s="898" t="s">
        <v>508</v>
      </c>
      <c r="C64" s="879"/>
      <c r="D64" s="879"/>
      <c r="E64" s="879"/>
      <c r="F64" s="879"/>
      <c r="G64" s="879"/>
      <c r="H64" s="879"/>
      <c r="I64" s="879">
        <v>0</v>
      </c>
      <c r="J64" s="879">
        <v>0</v>
      </c>
      <c r="K64" s="879">
        <v>0</v>
      </c>
      <c r="L64" s="879">
        <v>0</v>
      </c>
      <c r="M64" s="879">
        <v>0</v>
      </c>
      <c r="N64" s="897">
        <v>0</v>
      </c>
      <c r="O64" s="873">
        <v>0</v>
      </c>
    </row>
    <row r="65" spans="1:15" x14ac:dyDescent="0.25">
      <c r="A65" s="894"/>
      <c r="B65" s="898" t="s">
        <v>509</v>
      </c>
      <c r="C65" s="879"/>
      <c r="D65" s="879"/>
      <c r="E65" s="879"/>
      <c r="F65" s="879"/>
      <c r="G65" s="879"/>
      <c r="H65" s="879"/>
      <c r="I65" s="879">
        <v>0</v>
      </c>
      <c r="J65" s="879">
        <v>0</v>
      </c>
      <c r="K65" s="879">
        <v>0</v>
      </c>
      <c r="L65" s="879">
        <v>0</v>
      </c>
      <c r="M65" s="879">
        <v>0</v>
      </c>
      <c r="N65" s="897">
        <v>0</v>
      </c>
      <c r="O65" s="873">
        <v>0</v>
      </c>
    </row>
    <row r="66" spans="1:15" x14ac:dyDescent="0.25">
      <c r="A66" s="894"/>
      <c r="B66" s="898" t="s">
        <v>510</v>
      </c>
      <c r="C66" s="879"/>
      <c r="D66" s="879"/>
      <c r="E66" s="879"/>
      <c r="F66" s="879"/>
      <c r="G66" s="879"/>
      <c r="H66" s="879"/>
      <c r="I66" s="879">
        <v>0</v>
      </c>
      <c r="J66" s="879">
        <v>0</v>
      </c>
      <c r="K66" s="879">
        <v>0</v>
      </c>
      <c r="L66" s="879">
        <v>0</v>
      </c>
      <c r="M66" s="879">
        <v>0</v>
      </c>
      <c r="N66" s="897">
        <v>0</v>
      </c>
      <c r="O66" s="873">
        <v>0</v>
      </c>
    </row>
    <row r="67" spans="1:15" x14ac:dyDescent="0.25">
      <c r="A67" s="894"/>
      <c r="B67" s="898" t="s">
        <v>511</v>
      </c>
      <c r="C67" s="879"/>
      <c r="D67" s="879"/>
      <c r="E67" s="879"/>
      <c r="F67" s="879"/>
      <c r="G67" s="879"/>
      <c r="H67" s="879"/>
      <c r="I67" s="879">
        <v>0</v>
      </c>
      <c r="J67" s="879">
        <v>0</v>
      </c>
      <c r="K67" s="879">
        <v>0</v>
      </c>
      <c r="L67" s="879">
        <v>0</v>
      </c>
      <c r="M67" s="879">
        <v>0</v>
      </c>
      <c r="N67" s="897">
        <v>0</v>
      </c>
      <c r="O67" s="873">
        <v>0</v>
      </c>
    </row>
    <row r="68" spans="1:15" x14ac:dyDescent="0.25">
      <c r="A68" s="894"/>
      <c r="B68" s="898" t="s">
        <v>512</v>
      </c>
      <c r="C68" s="879"/>
      <c r="D68" s="879"/>
      <c r="E68" s="879"/>
      <c r="F68" s="879"/>
      <c r="G68" s="879"/>
      <c r="H68" s="879"/>
      <c r="I68" s="879">
        <v>0</v>
      </c>
      <c r="J68" s="879">
        <v>0</v>
      </c>
      <c r="K68" s="879">
        <v>0</v>
      </c>
      <c r="L68" s="879">
        <v>0</v>
      </c>
      <c r="M68" s="879">
        <v>0</v>
      </c>
      <c r="N68" s="897">
        <v>0</v>
      </c>
      <c r="O68" s="873">
        <v>0</v>
      </c>
    </row>
    <row r="69" spans="1:15" x14ac:dyDescent="0.25">
      <c r="A69" s="894"/>
      <c r="B69" s="898" t="s">
        <v>513</v>
      </c>
      <c r="C69" s="879"/>
      <c r="D69" s="879"/>
      <c r="E69" s="879"/>
      <c r="F69" s="879"/>
      <c r="G69" s="879"/>
      <c r="H69" s="879"/>
      <c r="I69" s="879">
        <v>0</v>
      </c>
      <c r="J69" s="879">
        <v>0</v>
      </c>
      <c r="K69" s="879">
        <v>0</v>
      </c>
      <c r="L69" s="879">
        <v>0</v>
      </c>
      <c r="M69" s="879">
        <v>0</v>
      </c>
      <c r="N69" s="897">
        <v>0</v>
      </c>
      <c r="O69" s="873">
        <v>0</v>
      </c>
    </row>
    <row r="70" spans="1:15" x14ac:dyDescent="0.25">
      <c r="A70" s="894"/>
      <c r="B70" s="898" t="s">
        <v>514</v>
      </c>
      <c r="C70" s="879">
        <v>22</v>
      </c>
      <c r="D70" s="879">
        <v>47</v>
      </c>
      <c r="E70" s="879">
        <v>53</v>
      </c>
      <c r="F70" s="879">
        <v>48</v>
      </c>
      <c r="G70" s="879">
        <v>42</v>
      </c>
      <c r="H70" s="879">
        <v>39</v>
      </c>
      <c r="I70" s="879">
        <v>5</v>
      </c>
      <c r="J70" s="879">
        <v>5</v>
      </c>
      <c r="K70" s="879">
        <v>5</v>
      </c>
      <c r="L70" s="879">
        <v>5</v>
      </c>
      <c r="M70" s="879">
        <v>5</v>
      </c>
      <c r="N70" s="897">
        <v>6</v>
      </c>
      <c r="O70" s="873">
        <v>23.5</v>
      </c>
    </row>
    <row r="71" spans="1:15" x14ac:dyDescent="0.25">
      <c r="A71" s="894"/>
      <c r="B71" s="898" t="s">
        <v>515</v>
      </c>
      <c r="C71" s="879"/>
      <c r="D71" s="879"/>
      <c r="E71" s="879"/>
      <c r="F71" s="879"/>
      <c r="G71" s="879"/>
      <c r="H71" s="879"/>
      <c r="I71" s="879">
        <v>0</v>
      </c>
      <c r="J71" s="879">
        <v>0</v>
      </c>
      <c r="K71" s="879">
        <v>0</v>
      </c>
      <c r="L71" s="879">
        <v>0</v>
      </c>
      <c r="M71" s="879">
        <v>0</v>
      </c>
      <c r="N71" s="897">
        <v>0</v>
      </c>
      <c r="O71" s="873">
        <v>0</v>
      </c>
    </row>
    <row r="72" spans="1:15" x14ac:dyDescent="0.25">
      <c r="A72" s="894"/>
      <c r="B72" s="898" t="s">
        <v>516</v>
      </c>
      <c r="C72" s="879">
        <v>105</v>
      </c>
      <c r="D72" s="879">
        <v>141</v>
      </c>
      <c r="E72" s="879">
        <v>164</v>
      </c>
      <c r="F72" s="879">
        <v>219</v>
      </c>
      <c r="G72" s="879">
        <v>184</v>
      </c>
      <c r="H72" s="879">
        <v>176</v>
      </c>
      <c r="I72" s="879">
        <v>171</v>
      </c>
      <c r="J72" s="879">
        <v>173</v>
      </c>
      <c r="K72" s="879">
        <v>174</v>
      </c>
      <c r="L72" s="879">
        <v>180</v>
      </c>
      <c r="M72" s="879">
        <v>182</v>
      </c>
      <c r="N72" s="897">
        <v>196</v>
      </c>
      <c r="O72" s="873">
        <v>172.08333333333334</v>
      </c>
    </row>
    <row r="73" spans="1:15" x14ac:dyDescent="0.25">
      <c r="A73" s="894"/>
      <c r="B73" s="898" t="s">
        <v>517</v>
      </c>
      <c r="C73" s="879"/>
      <c r="D73" s="879"/>
      <c r="E73" s="879"/>
      <c r="F73" s="879"/>
      <c r="G73" s="879"/>
      <c r="H73" s="879"/>
      <c r="I73" s="879">
        <v>0</v>
      </c>
      <c r="J73" s="879">
        <v>0</v>
      </c>
      <c r="K73" s="879">
        <v>0</v>
      </c>
      <c r="L73" s="879">
        <v>0</v>
      </c>
      <c r="M73" s="879">
        <v>0</v>
      </c>
      <c r="N73" s="897">
        <v>0</v>
      </c>
      <c r="O73" s="873">
        <v>0</v>
      </c>
    </row>
    <row r="74" spans="1:15" x14ac:dyDescent="0.25">
      <c r="A74" s="894"/>
      <c r="B74" s="898" t="s">
        <v>518</v>
      </c>
      <c r="C74" s="879"/>
      <c r="D74" s="879"/>
      <c r="E74" s="879"/>
      <c r="F74" s="879"/>
      <c r="G74" s="879"/>
      <c r="H74" s="879"/>
      <c r="I74" s="879">
        <v>0</v>
      </c>
      <c r="J74" s="879">
        <v>0</v>
      </c>
      <c r="K74" s="879">
        <v>0</v>
      </c>
      <c r="L74" s="879">
        <v>0</v>
      </c>
      <c r="M74" s="879">
        <v>0</v>
      </c>
      <c r="N74" s="897">
        <v>0</v>
      </c>
      <c r="O74" s="873">
        <v>0</v>
      </c>
    </row>
    <row r="75" spans="1:15" ht="25.5" x14ac:dyDescent="0.25">
      <c r="A75" s="894"/>
      <c r="B75" s="898" t="s">
        <v>519</v>
      </c>
      <c r="C75" s="879"/>
      <c r="D75" s="879"/>
      <c r="E75" s="879"/>
      <c r="F75" s="879"/>
      <c r="G75" s="879"/>
      <c r="H75" s="879"/>
      <c r="I75" s="879">
        <v>0</v>
      </c>
      <c r="J75" s="879">
        <v>0</v>
      </c>
      <c r="K75" s="879">
        <v>0</v>
      </c>
      <c r="L75" s="879">
        <v>0</v>
      </c>
      <c r="M75" s="879">
        <v>0</v>
      </c>
      <c r="N75" s="897">
        <v>0</v>
      </c>
      <c r="O75" s="873">
        <v>0</v>
      </c>
    </row>
    <row r="76" spans="1:15" x14ac:dyDescent="0.25">
      <c r="A76" s="894"/>
      <c r="B76" s="898" t="s">
        <v>520</v>
      </c>
      <c r="C76" s="879"/>
      <c r="D76" s="879"/>
      <c r="E76" s="879"/>
      <c r="F76" s="879"/>
      <c r="G76" s="879"/>
      <c r="H76" s="879"/>
      <c r="I76" s="879">
        <v>0</v>
      </c>
      <c r="J76" s="879">
        <v>0</v>
      </c>
      <c r="K76" s="879">
        <v>0</v>
      </c>
      <c r="L76" s="879">
        <v>0</v>
      </c>
      <c r="M76" s="879">
        <v>0</v>
      </c>
      <c r="N76" s="897">
        <v>0</v>
      </c>
      <c r="O76" s="873">
        <v>0</v>
      </c>
    </row>
    <row r="77" spans="1:15" x14ac:dyDescent="0.25">
      <c r="A77" s="894"/>
      <c r="B77" s="898" t="s">
        <v>521</v>
      </c>
      <c r="C77" s="879">
        <v>0</v>
      </c>
      <c r="D77" s="879">
        <v>0</v>
      </c>
      <c r="E77" s="879">
        <v>4</v>
      </c>
      <c r="F77" s="879">
        <v>2</v>
      </c>
      <c r="G77" s="879">
        <v>2</v>
      </c>
      <c r="H77" s="879">
        <v>2</v>
      </c>
      <c r="I77" s="879">
        <v>2</v>
      </c>
      <c r="J77" s="879">
        <v>1</v>
      </c>
      <c r="K77" s="879">
        <v>0</v>
      </c>
      <c r="L77" s="879">
        <v>1</v>
      </c>
      <c r="M77" s="879">
        <v>0</v>
      </c>
      <c r="N77" s="897">
        <v>3</v>
      </c>
      <c r="O77" s="873">
        <v>1.4166666666666667</v>
      </c>
    </row>
    <row r="78" spans="1:15" x14ac:dyDescent="0.25">
      <c r="A78" s="894"/>
      <c r="B78" s="898" t="s">
        <v>522</v>
      </c>
      <c r="C78" s="879">
        <v>0</v>
      </c>
      <c r="D78" s="879">
        <v>53</v>
      </c>
      <c r="E78" s="879">
        <v>96</v>
      </c>
      <c r="F78" s="879">
        <v>99</v>
      </c>
      <c r="G78" s="879">
        <v>93</v>
      </c>
      <c r="H78" s="879">
        <v>93</v>
      </c>
      <c r="I78" s="879">
        <v>96</v>
      </c>
      <c r="J78" s="879">
        <v>0</v>
      </c>
      <c r="K78" s="879">
        <v>102</v>
      </c>
      <c r="L78" s="879">
        <v>0</v>
      </c>
      <c r="M78" s="879">
        <v>99</v>
      </c>
      <c r="N78" s="897">
        <v>100</v>
      </c>
      <c r="O78" s="873">
        <v>69.25</v>
      </c>
    </row>
    <row r="79" spans="1:15" x14ac:dyDescent="0.25">
      <c r="A79" s="894"/>
      <c r="B79" s="898" t="s">
        <v>523</v>
      </c>
      <c r="C79" s="879">
        <v>104</v>
      </c>
      <c r="D79" s="879">
        <v>103</v>
      </c>
      <c r="E79" s="879">
        <v>104</v>
      </c>
      <c r="F79" s="879">
        <v>113</v>
      </c>
      <c r="G79" s="879">
        <v>113</v>
      </c>
      <c r="H79" s="879">
        <v>112</v>
      </c>
      <c r="I79" s="879">
        <v>103</v>
      </c>
      <c r="J79" s="879">
        <v>112</v>
      </c>
      <c r="K79" s="879">
        <v>104</v>
      </c>
      <c r="L79" s="879">
        <v>116</v>
      </c>
      <c r="M79" s="879">
        <v>104</v>
      </c>
      <c r="N79" s="897">
        <v>116</v>
      </c>
      <c r="O79" s="873">
        <v>108.66666666666667</v>
      </c>
    </row>
    <row r="80" spans="1:15" x14ac:dyDescent="0.25">
      <c r="A80" s="894"/>
      <c r="B80" s="898" t="s">
        <v>524</v>
      </c>
      <c r="C80" s="879"/>
      <c r="D80" s="879"/>
      <c r="E80" s="879"/>
      <c r="F80" s="879"/>
      <c r="G80" s="879"/>
      <c r="H80" s="879"/>
      <c r="I80" s="879">
        <v>0</v>
      </c>
      <c r="J80" s="879">
        <v>0</v>
      </c>
      <c r="K80" s="879">
        <v>0</v>
      </c>
      <c r="L80" s="879">
        <v>0</v>
      </c>
      <c r="M80" s="879">
        <v>0</v>
      </c>
      <c r="N80" s="897">
        <v>0</v>
      </c>
      <c r="O80" s="873">
        <v>0</v>
      </c>
    </row>
    <row r="81" spans="1:26" x14ac:dyDescent="0.25">
      <c r="A81" s="894"/>
      <c r="B81" s="898" t="s">
        <v>525</v>
      </c>
      <c r="C81" s="879"/>
      <c r="D81" s="879"/>
      <c r="E81" s="879"/>
      <c r="F81" s="879"/>
      <c r="G81" s="879"/>
      <c r="H81" s="879"/>
      <c r="I81" s="879">
        <v>0</v>
      </c>
      <c r="J81" s="879">
        <v>0</v>
      </c>
      <c r="K81" s="879">
        <v>0</v>
      </c>
      <c r="L81" s="879">
        <v>0</v>
      </c>
      <c r="M81" s="879">
        <v>0</v>
      </c>
      <c r="N81" s="897">
        <v>0</v>
      </c>
      <c r="O81" s="873">
        <v>0</v>
      </c>
    </row>
    <row r="82" spans="1:26" x14ac:dyDescent="0.25">
      <c r="A82" s="894"/>
      <c r="B82" s="898" t="s">
        <v>526</v>
      </c>
      <c r="C82" s="879"/>
      <c r="D82" s="879"/>
      <c r="E82" s="879"/>
      <c r="F82" s="879"/>
      <c r="G82" s="879"/>
      <c r="H82" s="879"/>
      <c r="I82" s="879">
        <v>0</v>
      </c>
      <c r="J82" s="879">
        <v>0</v>
      </c>
      <c r="K82" s="879">
        <v>0</v>
      </c>
      <c r="L82" s="879">
        <v>0</v>
      </c>
      <c r="M82" s="879">
        <v>0</v>
      </c>
      <c r="N82" s="897">
        <v>0</v>
      </c>
      <c r="O82" s="873">
        <v>0</v>
      </c>
    </row>
    <row r="83" spans="1:26" x14ac:dyDescent="0.2">
      <c r="A83" s="894"/>
      <c r="B83" s="898" t="s">
        <v>527</v>
      </c>
      <c r="C83" s="879">
        <v>352</v>
      </c>
      <c r="D83" s="879"/>
      <c r="E83" s="879">
        <v>410</v>
      </c>
      <c r="F83" s="879">
        <v>423</v>
      </c>
      <c r="G83" s="879">
        <v>412</v>
      </c>
      <c r="H83" s="879">
        <v>388</v>
      </c>
      <c r="I83" s="879">
        <v>333</v>
      </c>
      <c r="J83" s="879">
        <v>325</v>
      </c>
      <c r="K83" s="879">
        <v>318</v>
      </c>
      <c r="L83" s="879">
        <v>328</v>
      </c>
      <c r="M83" s="879">
        <v>317</v>
      </c>
      <c r="N83" s="897">
        <v>336</v>
      </c>
      <c r="O83" s="873">
        <v>358.36363636363637</v>
      </c>
      <c r="P83" s="211"/>
      <c r="Q83" s="211"/>
      <c r="R83" s="198"/>
      <c r="S83" s="862"/>
      <c r="T83" s="862"/>
      <c r="U83" s="862"/>
      <c r="V83" s="862"/>
      <c r="W83" s="902"/>
      <c r="X83" s="879"/>
      <c r="Y83" s="879"/>
      <c r="Z83" s="879"/>
    </row>
    <row r="84" spans="1:26" x14ac:dyDescent="0.25">
      <c r="A84" s="894"/>
      <c r="B84" s="898" t="s">
        <v>528</v>
      </c>
      <c r="C84" s="879">
        <v>0</v>
      </c>
      <c r="D84" s="879">
        <v>14</v>
      </c>
      <c r="E84" s="879">
        <v>17</v>
      </c>
      <c r="F84" s="879">
        <v>19</v>
      </c>
      <c r="G84" s="879">
        <v>29</v>
      </c>
      <c r="H84" s="879">
        <v>20</v>
      </c>
      <c r="I84" s="879">
        <v>12</v>
      </c>
      <c r="J84" s="879">
        <v>12</v>
      </c>
      <c r="K84" s="879">
        <v>12</v>
      </c>
      <c r="L84" s="879">
        <v>0</v>
      </c>
      <c r="M84" s="879">
        <v>12</v>
      </c>
      <c r="N84" s="897">
        <v>14</v>
      </c>
      <c r="O84" s="873">
        <v>13.416666666666666</v>
      </c>
    </row>
    <row r="85" spans="1:26" x14ac:dyDescent="0.25">
      <c r="A85" s="894"/>
      <c r="B85" s="898" t="s">
        <v>529</v>
      </c>
      <c r="C85" s="879">
        <v>27</v>
      </c>
      <c r="D85" s="879"/>
      <c r="E85" s="879">
        <v>119</v>
      </c>
      <c r="F85" s="879">
        <v>145</v>
      </c>
      <c r="G85" s="879">
        <v>133</v>
      </c>
      <c r="H85" s="879">
        <v>129</v>
      </c>
      <c r="I85" s="879">
        <v>22</v>
      </c>
      <c r="J85" s="879">
        <v>22</v>
      </c>
      <c r="K85" s="879">
        <v>28</v>
      </c>
      <c r="L85" s="879">
        <v>27</v>
      </c>
      <c r="M85" s="879">
        <v>25</v>
      </c>
      <c r="N85" s="897">
        <v>23</v>
      </c>
      <c r="O85" s="873">
        <v>63.636363636363633</v>
      </c>
    </row>
    <row r="86" spans="1:26" x14ac:dyDescent="0.25">
      <c r="A86" s="894"/>
      <c r="B86" s="898" t="s">
        <v>530</v>
      </c>
      <c r="C86" s="903"/>
      <c r="D86" s="903"/>
      <c r="E86" s="903"/>
      <c r="F86" s="903"/>
      <c r="G86" s="903"/>
      <c r="H86" s="903"/>
      <c r="I86" s="903">
        <v>0</v>
      </c>
      <c r="J86" s="903">
        <v>0</v>
      </c>
      <c r="K86" s="903">
        <v>0</v>
      </c>
      <c r="L86" s="903">
        <v>0</v>
      </c>
      <c r="M86" s="903">
        <v>0</v>
      </c>
      <c r="N86" s="897">
        <v>0</v>
      </c>
      <c r="O86" s="873">
        <v>0</v>
      </c>
    </row>
    <row r="87" spans="1:26" x14ac:dyDescent="0.25">
      <c r="A87" s="894"/>
      <c r="B87" s="898" t="s">
        <v>531</v>
      </c>
      <c r="C87" s="879">
        <v>43</v>
      </c>
      <c r="D87" s="879">
        <v>44</v>
      </c>
      <c r="E87" s="879">
        <v>58</v>
      </c>
      <c r="F87" s="879">
        <v>55</v>
      </c>
      <c r="G87" s="879">
        <v>55</v>
      </c>
      <c r="H87" s="879">
        <v>58</v>
      </c>
      <c r="I87" s="879">
        <v>54</v>
      </c>
      <c r="J87" s="879">
        <v>54</v>
      </c>
      <c r="K87" s="879">
        <v>55</v>
      </c>
      <c r="L87" s="879">
        <v>55</v>
      </c>
      <c r="M87" s="879">
        <v>55</v>
      </c>
      <c r="N87" s="897">
        <v>71</v>
      </c>
      <c r="O87" s="873">
        <v>54.75</v>
      </c>
    </row>
    <row r="88" spans="1:26" x14ac:dyDescent="0.25">
      <c r="A88" s="894"/>
      <c r="B88" s="898" t="s">
        <v>532</v>
      </c>
      <c r="C88" s="879">
        <v>23</v>
      </c>
      <c r="D88" s="879">
        <v>28</v>
      </c>
      <c r="E88" s="879">
        <v>30</v>
      </c>
      <c r="F88" s="879">
        <v>29</v>
      </c>
      <c r="G88" s="879">
        <v>46</v>
      </c>
      <c r="H88" s="879">
        <v>26</v>
      </c>
      <c r="I88" s="879">
        <v>21</v>
      </c>
      <c r="J88" s="879">
        <v>21</v>
      </c>
      <c r="K88" s="879">
        <v>23</v>
      </c>
      <c r="L88" s="879">
        <v>23</v>
      </c>
      <c r="M88" s="879">
        <v>31</v>
      </c>
      <c r="N88" s="897">
        <v>27</v>
      </c>
      <c r="O88" s="873">
        <v>27.333333333333332</v>
      </c>
    </row>
    <row r="89" spans="1:26" x14ac:dyDescent="0.25">
      <c r="A89" s="894"/>
      <c r="B89" s="898" t="s">
        <v>533</v>
      </c>
      <c r="C89" s="879">
        <v>546</v>
      </c>
      <c r="D89" s="879">
        <v>538</v>
      </c>
      <c r="E89" s="879">
        <v>703</v>
      </c>
      <c r="F89" s="879">
        <v>556</v>
      </c>
      <c r="G89" s="879">
        <v>562</v>
      </c>
      <c r="H89" s="879">
        <v>570</v>
      </c>
      <c r="I89" s="879">
        <v>230</v>
      </c>
      <c r="J89" s="879">
        <v>519</v>
      </c>
      <c r="K89" s="879">
        <v>464</v>
      </c>
      <c r="L89" s="879">
        <v>459</v>
      </c>
      <c r="M89" s="879">
        <v>439</v>
      </c>
      <c r="N89" s="897"/>
      <c r="O89" s="873">
        <v>507.81818181818181</v>
      </c>
    </row>
    <row r="90" spans="1:26" x14ac:dyDescent="0.25">
      <c r="A90" s="894"/>
      <c r="B90" s="898" t="s">
        <v>534</v>
      </c>
      <c r="C90" s="879">
        <v>0</v>
      </c>
      <c r="D90" s="879">
        <v>0</v>
      </c>
      <c r="E90" s="879">
        <v>0</v>
      </c>
      <c r="F90" s="879">
        <v>0</v>
      </c>
      <c r="G90" s="879">
        <v>0</v>
      </c>
      <c r="H90" s="879">
        <v>12</v>
      </c>
      <c r="I90" s="879">
        <v>2</v>
      </c>
      <c r="J90" s="879">
        <v>2</v>
      </c>
      <c r="K90" s="879">
        <v>2</v>
      </c>
      <c r="L90" s="879">
        <v>2</v>
      </c>
      <c r="M90" s="879">
        <v>0</v>
      </c>
      <c r="N90" s="897">
        <v>2</v>
      </c>
      <c r="O90" s="873">
        <v>1.8333333333333333</v>
      </c>
    </row>
    <row r="91" spans="1:26" x14ac:dyDescent="0.25">
      <c r="A91" s="894"/>
      <c r="B91" s="898" t="s">
        <v>535</v>
      </c>
      <c r="C91" s="879"/>
      <c r="D91" s="879"/>
      <c r="E91" s="879"/>
      <c r="F91" s="879"/>
      <c r="G91" s="879"/>
      <c r="H91" s="879"/>
      <c r="I91" s="879">
        <v>0</v>
      </c>
      <c r="J91" s="879">
        <v>0</v>
      </c>
      <c r="K91" s="879">
        <v>0</v>
      </c>
      <c r="L91" s="879">
        <v>0</v>
      </c>
      <c r="M91" s="879">
        <v>0</v>
      </c>
      <c r="N91" s="897">
        <v>0</v>
      </c>
      <c r="O91" s="873">
        <v>0</v>
      </c>
    </row>
    <row r="92" spans="1:26" x14ac:dyDescent="0.25">
      <c r="A92" s="894"/>
      <c r="B92" s="898" t="s">
        <v>536</v>
      </c>
      <c r="C92" s="879"/>
      <c r="D92" s="879"/>
      <c r="E92" s="879"/>
      <c r="F92" s="879"/>
      <c r="G92" s="879"/>
      <c r="H92" s="879"/>
      <c r="I92" s="879">
        <v>0</v>
      </c>
      <c r="J92" s="879">
        <v>0</v>
      </c>
      <c r="K92" s="879">
        <v>0</v>
      </c>
      <c r="L92" s="879">
        <v>0</v>
      </c>
      <c r="M92" s="879">
        <v>0</v>
      </c>
      <c r="N92" s="897">
        <v>0</v>
      </c>
      <c r="O92" s="873">
        <v>0</v>
      </c>
    </row>
    <row r="93" spans="1:26" x14ac:dyDescent="0.25">
      <c r="A93" s="894"/>
      <c r="B93" s="898" t="s">
        <v>537</v>
      </c>
      <c r="C93" s="879"/>
      <c r="D93" s="879"/>
      <c r="E93" s="879"/>
      <c r="F93" s="879"/>
      <c r="G93" s="879"/>
      <c r="H93" s="879"/>
      <c r="I93" s="879">
        <v>0</v>
      </c>
      <c r="J93" s="879">
        <v>0</v>
      </c>
      <c r="K93" s="879">
        <v>0</v>
      </c>
      <c r="L93" s="879">
        <v>0</v>
      </c>
      <c r="M93" s="879">
        <v>0</v>
      </c>
      <c r="N93" s="897">
        <v>0</v>
      </c>
      <c r="O93" s="873">
        <v>0</v>
      </c>
    </row>
    <row r="94" spans="1:26" x14ac:dyDescent="0.25">
      <c r="A94" s="894"/>
      <c r="B94" s="898" t="s">
        <v>538</v>
      </c>
      <c r="C94" s="879">
        <v>0</v>
      </c>
      <c r="D94" s="879">
        <v>2</v>
      </c>
      <c r="E94" s="879">
        <v>0</v>
      </c>
      <c r="F94" s="879">
        <v>0</v>
      </c>
      <c r="G94" s="879">
        <v>0</v>
      </c>
      <c r="H94" s="879">
        <v>0</v>
      </c>
      <c r="I94" s="879">
        <v>0</v>
      </c>
      <c r="J94" s="879">
        <v>1</v>
      </c>
      <c r="K94" s="879">
        <v>0</v>
      </c>
      <c r="L94" s="879">
        <v>0</v>
      </c>
      <c r="M94" s="879">
        <v>1</v>
      </c>
      <c r="N94" s="897">
        <v>0</v>
      </c>
      <c r="O94" s="873">
        <v>0.33333333333333331</v>
      </c>
    </row>
    <row r="95" spans="1:26" x14ac:dyDescent="0.25">
      <c r="A95" s="894"/>
      <c r="B95" s="898" t="s">
        <v>539</v>
      </c>
      <c r="C95" s="879"/>
      <c r="D95" s="879"/>
      <c r="E95" s="879"/>
      <c r="F95" s="879"/>
      <c r="G95" s="879"/>
      <c r="H95" s="879"/>
      <c r="I95" s="879">
        <v>0</v>
      </c>
      <c r="J95" s="879">
        <v>0</v>
      </c>
      <c r="K95" s="879">
        <v>0</v>
      </c>
      <c r="L95" s="879">
        <v>0</v>
      </c>
      <c r="M95" s="879">
        <v>0</v>
      </c>
      <c r="N95" s="897">
        <v>0</v>
      </c>
      <c r="O95" s="873">
        <v>0</v>
      </c>
    </row>
    <row r="96" spans="1:26" x14ac:dyDescent="0.25">
      <c r="A96" s="894"/>
      <c r="B96" s="898" t="s">
        <v>540</v>
      </c>
      <c r="C96" s="879">
        <v>0</v>
      </c>
      <c r="D96" s="879">
        <v>12</v>
      </c>
      <c r="E96" s="879">
        <v>6</v>
      </c>
      <c r="F96" s="879">
        <v>5</v>
      </c>
      <c r="G96" s="879">
        <v>5</v>
      </c>
      <c r="H96" s="879">
        <v>5</v>
      </c>
      <c r="I96" s="879">
        <v>0</v>
      </c>
      <c r="J96" s="879">
        <v>0</v>
      </c>
      <c r="K96" s="879">
        <v>6</v>
      </c>
      <c r="L96" s="879">
        <v>2</v>
      </c>
      <c r="M96" s="879">
        <v>2</v>
      </c>
      <c r="N96" s="897">
        <v>2</v>
      </c>
      <c r="O96" s="873">
        <v>3.75</v>
      </c>
    </row>
    <row r="97" spans="1:15" x14ac:dyDescent="0.25">
      <c r="A97" s="894"/>
      <c r="B97" s="898" t="s">
        <v>541</v>
      </c>
      <c r="C97" s="879"/>
      <c r="D97" s="879"/>
      <c r="E97" s="879"/>
      <c r="F97" s="879"/>
      <c r="G97" s="879"/>
      <c r="H97" s="879"/>
      <c r="I97" s="879">
        <v>0</v>
      </c>
      <c r="J97" s="879">
        <v>0</v>
      </c>
      <c r="K97" s="879">
        <v>0</v>
      </c>
      <c r="L97" s="879">
        <v>0</v>
      </c>
      <c r="M97" s="879">
        <v>0</v>
      </c>
      <c r="N97" s="897">
        <v>0</v>
      </c>
      <c r="O97" s="873">
        <v>0</v>
      </c>
    </row>
    <row r="98" spans="1:15" x14ac:dyDescent="0.25">
      <c r="A98" s="894"/>
      <c r="B98" s="898" t="s">
        <v>542</v>
      </c>
      <c r="C98" s="879"/>
      <c r="D98" s="879"/>
      <c r="E98" s="879"/>
      <c r="F98" s="879"/>
      <c r="G98" s="879"/>
      <c r="H98" s="879"/>
      <c r="I98" s="879">
        <v>0</v>
      </c>
      <c r="J98" s="879">
        <v>0</v>
      </c>
      <c r="K98" s="879">
        <v>0</v>
      </c>
      <c r="L98" s="879">
        <v>0</v>
      </c>
      <c r="M98" s="879">
        <v>0</v>
      </c>
      <c r="N98" s="897">
        <v>0</v>
      </c>
      <c r="O98" s="873">
        <v>0</v>
      </c>
    </row>
    <row r="99" spans="1:15" x14ac:dyDescent="0.25">
      <c r="A99" s="894"/>
      <c r="B99" s="898" t="s">
        <v>543</v>
      </c>
      <c r="C99" s="879">
        <v>0</v>
      </c>
      <c r="D99" s="879">
        <v>0</v>
      </c>
      <c r="E99" s="879">
        <v>0</v>
      </c>
      <c r="F99" s="879">
        <v>0</v>
      </c>
      <c r="G99" s="879">
        <v>0</v>
      </c>
      <c r="H99" s="879">
        <v>0</v>
      </c>
      <c r="I99" s="879">
        <v>16</v>
      </c>
      <c r="J99" s="879">
        <v>16</v>
      </c>
      <c r="K99" s="879">
        <v>16</v>
      </c>
      <c r="L99" s="879">
        <v>16</v>
      </c>
      <c r="M99" s="879">
        <v>16</v>
      </c>
      <c r="N99" s="897">
        <v>16</v>
      </c>
      <c r="O99" s="873">
        <v>8</v>
      </c>
    </row>
    <row r="100" spans="1:15" x14ac:dyDescent="0.25">
      <c r="A100" s="894"/>
      <c r="B100" s="898" t="s">
        <v>544</v>
      </c>
      <c r="C100" s="879">
        <v>73</v>
      </c>
      <c r="D100" s="879">
        <v>50</v>
      </c>
      <c r="E100" s="879">
        <v>52</v>
      </c>
      <c r="F100" s="879">
        <v>0</v>
      </c>
      <c r="G100" s="879">
        <v>81</v>
      </c>
      <c r="H100" s="879">
        <v>128</v>
      </c>
      <c r="I100" s="879">
        <v>0</v>
      </c>
      <c r="J100" s="879">
        <v>0</v>
      </c>
      <c r="K100" s="879">
        <v>0</v>
      </c>
      <c r="L100" s="879">
        <v>46</v>
      </c>
      <c r="M100" s="879">
        <v>84</v>
      </c>
      <c r="N100" s="897">
        <v>80</v>
      </c>
      <c r="O100" s="873">
        <v>49.5</v>
      </c>
    </row>
    <row r="101" spans="1:15" x14ac:dyDescent="0.25">
      <c r="A101" s="894"/>
      <c r="B101" s="898" t="s">
        <v>545</v>
      </c>
      <c r="C101" s="879">
        <v>25</v>
      </c>
      <c r="D101" s="879">
        <v>25</v>
      </c>
      <c r="E101" s="879">
        <v>28</v>
      </c>
      <c r="F101" s="879">
        <v>55</v>
      </c>
      <c r="G101" s="879">
        <v>32</v>
      </c>
      <c r="H101" s="879">
        <v>32</v>
      </c>
      <c r="I101" s="879">
        <v>0</v>
      </c>
      <c r="J101" s="879">
        <v>44</v>
      </c>
      <c r="K101" s="879">
        <v>23</v>
      </c>
      <c r="L101" s="879">
        <v>25</v>
      </c>
      <c r="M101" s="879">
        <v>21</v>
      </c>
      <c r="N101" s="897">
        <v>35</v>
      </c>
      <c r="O101" s="873">
        <v>28.75</v>
      </c>
    </row>
    <row r="102" spans="1:15" x14ac:dyDescent="0.25">
      <c r="A102" s="894"/>
      <c r="B102" s="898" t="s">
        <v>546</v>
      </c>
      <c r="C102" s="879">
        <v>9439</v>
      </c>
      <c r="D102" s="879"/>
      <c r="E102" s="879">
        <v>10874</v>
      </c>
      <c r="F102" s="879">
        <v>10853</v>
      </c>
      <c r="G102" s="879">
        <v>12076</v>
      </c>
      <c r="H102" s="879">
        <v>11018</v>
      </c>
      <c r="I102" s="879">
        <v>11291</v>
      </c>
      <c r="J102" s="879">
        <v>11024</v>
      </c>
      <c r="K102" s="879">
        <v>10511</v>
      </c>
      <c r="L102" s="879">
        <v>10830</v>
      </c>
      <c r="M102" s="879">
        <v>10839</v>
      </c>
      <c r="N102" s="897">
        <v>12513</v>
      </c>
      <c r="O102" s="873">
        <v>11024.363636363636</v>
      </c>
    </row>
    <row r="103" spans="1:15" x14ac:dyDescent="0.25">
      <c r="A103" s="894"/>
      <c r="B103" s="898" t="s">
        <v>547</v>
      </c>
      <c r="C103" s="879">
        <v>37</v>
      </c>
      <c r="D103" s="879">
        <v>49</v>
      </c>
      <c r="E103" s="879">
        <v>0</v>
      </c>
      <c r="F103" s="879">
        <v>0</v>
      </c>
      <c r="G103" s="879">
        <v>0</v>
      </c>
      <c r="H103" s="879">
        <v>0</v>
      </c>
      <c r="I103" s="879">
        <v>0</v>
      </c>
      <c r="J103" s="879">
        <v>0</v>
      </c>
      <c r="K103" s="879">
        <v>0</v>
      </c>
      <c r="L103" s="879">
        <v>0</v>
      </c>
      <c r="M103" s="879">
        <v>0</v>
      </c>
      <c r="N103" s="897">
        <v>0</v>
      </c>
      <c r="O103" s="873">
        <v>7.166666666666667</v>
      </c>
    </row>
    <row r="104" spans="1:15" x14ac:dyDescent="0.25">
      <c r="A104" s="894"/>
      <c r="B104" s="898" t="s">
        <v>548</v>
      </c>
      <c r="C104" s="879">
        <v>3</v>
      </c>
      <c r="D104" s="879">
        <v>0</v>
      </c>
      <c r="E104" s="879">
        <v>0</v>
      </c>
      <c r="F104" s="879">
        <v>0</v>
      </c>
      <c r="G104" s="879">
        <v>0</v>
      </c>
      <c r="H104" s="879">
        <v>0</v>
      </c>
      <c r="I104" s="879">
        <v>0</v>
      </c>
      <c r="J104" s="879">
        <v>0</v>
      </c>
      <c r="K104" s="879">
        <v>0</v>
      </c>
      <c r="L104" s="879">
        <v>4</v>
      </c>
      <c r="M104" s="879">
        <v>4</v>
      </c>
      <c r="N104" s="897">
        <v>5</v>
      </c>
      <c r="O104" s="873">
        <v>1.3333333333333333</v>
      </c>
    </row>
    <row r="105" spans="1:15" x14ac:dyDescent="0.25">
      <c r="A105" s="894"/>
      <c r="B105" s="898" t="s">
        <v>549</v>
      </c>
      <c r="C105" s="879"/>
      <c r="D105" s="879"/>
      <c r="E105" s="879"/>
      <c r="F105" s="879"/>
      <c r="G105" s="879"/>
      <c r="H105" s="879"/>
      <c r="I105" s="879">
        <v>0</v>
      </c>
      <c r="J105" s="879">
        <v>0</v>
      </c>
      <c r="K105" s="879">
        <v>0</v>
      </c>
      <c r="L105" s="879">
        <v>0</v>
      </c>
      <c r="M105" s="879">
        <v>0</v>
      </c>
      <c r="N105" s="897">
        <v>0</v>
      </c>
      <c r="O105" s="873">
        <v>0</v>
      </c>
    </row>
    <row r="106" spans="1:15" x14ac:dyDescent="0.25">
      <c r="A106" s="894"/>
      <c r="B106" s="898" t="s">
        <v>550</v>
      </c>
      <c r="C106" s="879"/>
      <c r="D106" s="879"/>
      <c r="E106" s="879"/>
      <c r="F106" s="879"/>
      <c r="G106" s="879"/>
      <c r="H106" s="879"/>
      <c r="I106" s="879">
        <v>0</v>
      </c>
      <c r="J106" s="879">
        <v>0</v>
      </c>
      <c r="K106" s="879">
        <v>0</v>
      </c>
      <c r="L106" s="879">
        <v>0</v>
      </c>
      <c r="M106" s="879">
        <v>0</v>
      </c>
      <c r="N106" s="897">
        <v>0</v>
      </c>
      <c r="O106" s="873">
        <v>0</v>
      </c>
    </row>
    <row r="107" spans="1:15" x14ac:dyDescent="0.25">
      <c r="A107" s="894"/>
      <c r="B107" s="898" t="s">
        <v>551</v>
      </c>
      <c r="C107" s="879">
        <v>2</v>
      </c>
      <c r="D107" s="879">
        <v>2</v>
      </c>
      <c r="E107" s="879">
        <v>0</v>
      </c>
      <c r="F107" s="879">
        <v>0</v>
      </c>
      <c r="G107" s="879">
        <v>0</v>
      </c>
      <c r="H107" s="879">
        <v>0</v>
      </c>
      <c r="I107" s="879">
        <v>1</v>
      </c>
      <c r="J107" s="879">
        <v>0</v>
      </c>
      <c r="K107" s="879">
        <v>0</v>
      </c>
      <c r="L107" s="879">
        <v>0</v>
      </c>
      <c r="M107" s="879">
        <v>2</v>
      </c>
      <c r="N107" s="897">
        <v>2</v>
      </c>
      <c r="O107" s="873">
        <v>0.75</v>
      </c>
    </row>
    <row r="108" spans="1:15" x14ac:dyDescent="0.25">
      <c r="A108" s="894"/>
      <c r="B108" s="898" t="s">
        <v>552</v>
      </c>
      <c r="C108" s="879"/>
      <c r="D108" s="879"/>
      <c r="E108" s="879"/>
      <c r="F108" s="879"/>
      <c r="G108" s="879"/>
      <c r="H108" s="879"/>
      <c r="I108" s="879">
        <v>0</v>
      </c>
      <c r="J108" s="879">
        <v>0</v>
      </c>
      <c r="K108" s="879">
        <v>0</v>
      </c>
      <c r="L108" s="879">
        <v>0</v>
      </c>
      <c r="M108" s="879">
        <v>0</v>
      </c>
      <c r="N108" s="897">
        <v>0</v>
      </c>
      <c r="O108" s="873">
        <v>0</v>
      </c>
    </row>
    <row r="109" spans="1:15" x14ac:dyDescent="0.25">
      <c r="A109" s="894"/>
      <c r="B109" s="898" t="s">
        <v>553</v>
      </c>
      <c r="C109" s="879"/>
      <c r="D109" s="879"/>
      <c r="E109" s="879"/>
      <c r="F109" s="879"/>
      <c r="G109" s="879"/>
      <c r="H109" s="879"/>
      <c r="I109" s="879">
        <v>0</v>
      </c>
      <c r="J109" s="879">
        <v>0</v>
      </c>
      <c r="K109" s="879">
        <v>0</v>
      </c>
      <c r="L109" s="879">
        <v>0</v>
      </c>
      <c r="M109" s="879">
        <v>0</v>
      </c>
      <c r="N109" s="897">
        <v>0</v>
      </c>
      <c r="O109" s="873">
        <v>0</v>
      </c>
    </row>
    <row r="110" spans="1:15" x14ac:dyDescent="0.25">
      <c r="A110" s="894"/>
      <c r="B110" s="904" t="s">
        <v>554</v>
      </c>
      <c r="C110" s="879"/>
      <c r="D110" s="879"/>
      <c r="E110" s="879"/>
      <c r="F110" s="879"/>
      <c r="G110" s="879"/>
      <c r="H110" s="879"/>
      <c r="I110" s="879">
        <v>0</v>
      </c>
      <c r="J110" s="879">
        <v>0</v>
      </c>
      <c r="K110" s="879">
        <v>0</v>
      </c>
      <c r="L110" s="879">
        <v>0</v>
      </c>
      <c r="M110" s="879">
        <v>0</v>
      </c>
      <c r="N110" s="897">
        <v>0</v>
      </c>
      <c r="O110" s="873">
        <v>0</v>
      </c>
    </row>
    <row r="111" spans="1:15" x14ac:dyDescent="0.25">
      <c r="A111" s="894"/>
      <c r="B111" s="898" t="s">
        <v>555</v>
      </c>
      <c r="C111" s="879">
        <v>0</v>
      </c>
      <c r="D111" s="879">
        <v>0</v>
      </c>
      <c r="E111" s="879">
        <v>2</v>
      </c>
      <c r="F111" s="879">
        <v>4</v>
      </c>
      <c r="G111" s="879">
        <v>3</v>
      </c>
      <c r="H111" s="879">
        <v>4</v>
      </c>
      <c r="I111" s="879">
        <v>0</v>
      </c>
      <c r="J111" s="879">
        <v>0</v>
      </c>
      <c r="K111" s="879">
        <v>0</v>
      </c>
      <c r="L111" s="879">
        <v>4</v>
      </c>
      <c r="M111" s="879">
        <v>2</v>
      </c>
      <c r="N111" s="897">
        <v>2</v>
      </c>
      <c r="O111" s="873">
        <v>1.75</v>
      </c>
    </row>
    <row r="112" spans="1:15" ht="25.5" x14ac:dyDescent="0.25">
      <c r="A112" s="894"/>
      <c r="B112" s="898" t="s">
        <v>556</v>
      </c>
      <c r="C112" s="879"/>
      <c r="D112" s="879"/>
      <c r="E112" s="879"/>
      <c r="F112" s="879"/>
      <c r="G112" s="879"/>
      <c r="H112" s="879"/>
      <c r="I112" s="879">
        <v>0</v>
      </c>
      <c r="J112" s="879">
        <v>0</v>
      </c>
      <c r="K112" s="879">
        <v>0</v>
      </c>
      <c r="L112" s="879">
        <v>0</v>
      </c>
      <c r="M112" s="879">
        <v>0</v>
      </c>
      <c r="N112" s="905">
        <v>0</v>
      </c>
      <c r="O112" s="873">
        <v>0</v>
      </c>
    </row>
    <row r="113" spans="1:17" x14ac:dyDescent="0.25">
      <c r="A113" s="894"/>
      <c r="B113" s="878" t="s">
        <v>557</v>
      </c>
      <c r="C113" s="879"/>
      <c r="D113" s="879"/>
      <c r="E113" s="879"/>
      <c r="F113" s="879"/>
      <c r="G113" s="879"/>
      <c r="H113" s="879"/>
      <c r="I113" s="879">
        <v>0</v>
      </c>
      <c r="J113" s="879">
        <v>0</v>
      </c>
      <c r="K113" s="879">
        <v>0</v>
      </c>
      <c r="L113" s="879">
        <v>0</v>
      </c>
      <c r="M113" s="879">
        <v>0</v>
      </c>
      <c r="N113" s="905">
        <v>0</v>
      </c>
      <c r="O113" s="873">
        <v>0</v>
      </c>
    </row>
    <row r="114" spans="1:17" x14ac:dyDescent="0.25">
      <c r="A114" s="894"/>
      <c r="B114" s="898" t="s">
        <v>558</v>
      </c>
      <c r="C114" s="879"/>
      <c r="D114" s="879"/>
      <c r="E114" s="879"/>
      <c r="F114" s="879"/>
      <c r="G114" s="879"/>
      <c r="H114" s="879"/>
      <c r="I114" s="879">
        <v>0</v>
      </c>
      <c r="J114" s="879">
        <v>0</v>
      </c>
      <c r="K114" s="879">
        <v>0</v>
      </c>
      <c r="L114" s="879">
        <v>0</v>
      </c>
      <c r="M114" s="879">
        <v>0</v>
      </c>
      <c r="N114" s="897">
        <v>0</v>
      </c>
      <c r="O114" s="873">
        <v>0</v>
      </c>
    </row>
    <row r="115" spans="1:17" x14ac:dyDescent="0.25">
      <c r="A115" s="894"/>
      <c r="B115" s="898" t="s">
        <v>559</v>
      </c>
      <c r="C115" s="879"/>
      <c r="D115" s="879"/>
      <c r="E115" s="879"/>
      <c r="F115" s="879"/>
      <c r="G115" s="879"/>
      <c r="H115" s="879"/>
      <c r="I115" s="879">
        <v>0</v>
      </c>
      <c r="J115" s="879">
        <v>0</v>
      </c>
      <c r="K115" s="879">
        <v>0</v>
      </c>
      <c r="L115" s="879">
        <v>0</v>
      </c>
      <c r="M115" s="879">
        <v>0</v>
      </c>
      <c r="N115" s="897">
        <v>0</v>
      </c>
      <c r="O115" s="873">
        <v>0</v>
      </c>
    </row>
    <row r="116" spans="1:17" ht="25.5" x14ac:dyDescent="0.25">
      <c r="A116" s="894"/>
      <c r="B116" s="898" t="s">
        <v>560</v>
      </c>
      <c r="C116" s="881">
        <v>0</v>
      </c>
      <c r="D116" s="881">
        <v>0</v>
      </c>
      <c r="E116" s="881">
        <v>0</v>
      </c>
      <c r="F116" s="881">
        <v>0</v>
      </c>
      <c r="G116" s="881">
        <v>22</v>
      </c>
      <c r="H116" s="881">
        <v>24</v>
      </c>
      <c r="I116" s="881">
        <v>0</v>
      </c>
      <c r="J116" s="881">
        <v>22</v>
      </c>
      <c r="K116" s="881">
        <v>0</v>
      </c>
      <c r="L116" s="881">
        <v>16</v>
      </c>
      <c r="M116" s="881">
        <v>0</v>
      </c>
      <c r="N116" s="906">
        <v>0</v>
      </c>
      <c r="O116" s="882">
        <v>7</v>
      </c>
    </row>
    <row r="117" spans="1:17" s="874" customFormat="1" x14ac:dyDescent="0.2">
      <c r="A117" s="883"/>
      <c r="B117" s="884" t="s">
        <v>561</v>
      </c>
      <c r="C117" s="885">
        <v>32914</v>
      </c>
      <c r="D117" s="885">
        <v>27156</v>
      </c>
      <c r="E117" s="885">
        <v>45605</v>
      </c>
      <c r="F117" s="885">
        <v>47960</v>
      </c>
      <c r="G117" s="885">
        <v>46453</v>
      </c>
      <c r="H117" s="885">
        <v>46800</v>
      </c>
      <c r="I117" s="885">
        <v>40514</v>
      </c>
      <c r="J117" s="885">
        <v>39420</v>
      </c>
      <c r="K117" s="885">
        <v>38654</v>
      </c>
      <c r="L117" s="885">
        <v>38345</v>
      </c>
      <c r="M117" s="885">
        <v>39179</v>
      </c>
      <c r="N117" s="885">
        <v>41941</v>
      </c>
      <c r="O117" s="877">
        <v>40411.75</v>
      </c>
      <c r="P117" s="907"/>
      <c r="Q117" s="864"/>
    </row>
    <row r="118" spans="1:17" x14ac:dyDescent="0.25">
      <c r="A118" s="894"/>
      <c r="B118" s="908" t="s">
        <v>562</v>
      </c>
      <c r="C118" s="876">
        <v>7289</v>
      </c>
      <c r="D118" s="876">
        <v>7274</v>
      </c>
      <c r="E118" s="876">
        <v>7327</v>
      </c>
      <c r="F118" s="876">
        <v>6776</v>
      </c>
      <c r="G118" s="876">
        <v>6447</v>
      </c>
      <c r="H118" s="876">
        <v>6812</v>
      </c>
      <c r="I118" s="876">
        <v>6810</v>
      </c>
      <c r="J118" s="876">
        <v>6641</v>
      </c>
      <c r="K118" s="876">
        <v>6600</v>
      </c>
      <c r="L118" s="876">
        <v>6596</v>
      </c>
      <c r="M118" s="876">
        <v>6602</v>
      </c>
      <c r="N118" s="909">
        <v>6565</v>
      </c>
      <c r="O118" s="877">
        <v>6811.583333333333</v>
      </c>
    </row>
    <row r="119" spans="1:17" x14ac:dyDescent="0.25">
      <c r="A119" s="894"/>
      <c r="B119" s="910" t="s">
        <v>563</v>
      </c>
      <c r="C119" s="881">
        <v>3947</v>
      </c>
      <c r="D119" s="881">
        <v>3679</v>
      </c>
      <c r="E119" s="881">
        <v>4747</v>
      </c>
      <c r="F119" s="881">
        <v>4430</v>
      </c>
      <c r="G119" s="881">
        <v>5154</v>
      </c>
      <c r="H119" s="881">
        <v>4104</v>
      </c>
      <c r="I119" s="881">
        <v>4150</v>
      </c>
      <c r="J119" s="881">
        <v>2426</v>
      </c>
      <c r="K119" s="881">
        <v>4455</v>
      </c>
      <c r="L119" s="881">
        <v>4311</v>
      </c>
      <c r="M119" s="881">
        <v>3573</v>
      </c>
      <c r="N119" s="911">
        <v>3016</v>
      </c>
      <c r="O119" s="873">
        <v>3999.3333333333335</v>
      </c>
      <c r="P119" s="862"/>
    </row>
    <row r="120" spans="1:17" s="874" customFormat="1" x14ac:dyDescent="0.25">
      <c r="A120" s="883"/>
      <c r="B120" s="884" t="s">
        <v>564</v>
      </c>
      <c r="C120" s="885">
        <v>11236</v>
      </c>
      <c r="D120" s="885">
        <v>10953</v>
      </c>
      <c r="E120" s="885">
        <v>12074</v>
      </c>
      <c r="F120" s="885">
        <v>11206</v>
      </c>
      <c r="G120" s="885">
        <v>11601</v>
      </c>
      <c r="H120" s="885">
        <v>10916</v>
      </c>
      <c r="I120" s="885">
        <v>10960</v>
      </c>
      <c r="J120" s="885">
        <v>9067</v>
      </c>
      <c r="K120" s="885">
        <v>11055</v>
      </c>
      <c r="L120" s="885">
        <v>10907</v>
      </c>
      <c r="M120" s="885">
        <v>10175</v>
      </c>
      <c r="N120" s="885">
        <v>9581</v>
      </c>
      <c r="O120" s="886">
        <v>10810.916666666666</v>
      </c>
    </row>
    <row r="121" spans="1:17" x14ac:dyDescent="0.25">
      <c r="A121" s="894"/>
      <c r="B121" s="875" t="s">
        <v>155</v>
      </c>
      <c r="C121" s="876">
        <v>1470</v>
      </c>
      <c r="D121" s="876">
        <v>1616</v>
      </c>
      <c r="E121" s="876">
        <v>1746</v>
      </c>
      <c r="F121" s="876">
        <v>2478</v>
      </c>
      <c r="G121" s="876">
        <v>2128</v>
      </c>
      <c r="H121" s="876">
        <v>2364</v>
      </c>
      <c r="I121" s="876">
        <v>517</v>
      </c>
      <c r="J121" s="876">
        <v>1661</v>
      </c>
      <c r="K121" s="876">
        <v>1959</v>
      </c>
      <c r="L121" s="876">
        <v>2522</v>
      </c>
      <c r="M121" s="876">
        <v>1843</v>
      </c>
      <c r="N121" s="876">
        <v>1830</v>
      </c>
      <c r="O121" s="873">
        <v>1844.5</v>
      </c>
    </row>
    <row r="122" spans="1:17" x14ac:dyDescent="0.25">
      <c r="A122" s="894"/>
      <c r="B122" s="878" t="s">
        <v>565</v>
      </c>
      <c r="C122" s="879">
        <v>1391</v>
      </c>
      <c r="D122" s="879">
        <v>1454</v>
      </c>
      <c r="E122" s="879">
        <v>1613</v>
      </c>
      <c r="F122" s="879">
        <v>2091</v>
      </c>
      <c r="G122" s="879">
        <v>1874</v>
      </c>
      <c r="H122" s="879">
        <v>2104</v>
      </c>
      <c r="I122" s="879">
        <v>722</v>
      </c>
      <c r="J122" s="879">
        <v>872</v>
      </c>
      <c r="K122" s="879">
        <v>1892</v>
      </c>
      <c r="L122" s="879">
        <v>1522</v>
      </c>
      <c r="M122" s="879">
        <v>1220</v>
      </c>
      <c r="N122" s="879">
        <v>1438</v>
      </c>
      <c r="O122" s="873">
        <v>1516.0833333333333</v>
      </c>
    </row>
    <row r="123" spans="1:17" x14ac:dyDescent="0.25">
      <c r="A123" s="894"/>
      <c r="B123" s="878" t="s">
        <v>157</v>
      </c>
      <c r="C123" s="879">
        <v>440</v>
      </c>
      <c r="D123" s="879">
        <v>335</v>
      </c>
      <c r="E123" s="879">
        <v>498</v>
      </c>
      <c r="F123" s="879">
        <v>478</v>
      </c>
      <c r="G123" s="879">
        <v>503</v>
      </c>
      <c r="H123" s="879">
        <v>492</v>
      </c>
      <c r="I123" s="879">
        <v>116</v>
      </c>
      <c r="J123" s="879">
        <v>316</v>
      </c>
      <c r="K123" s="879">
        <v>581</v>
      </c>
      <c r="L123" s="879">
        <v>453</v>
      </c>
      <c r="M123" s="879">
        <v>370</v>
      </c>
      <c r="N123" s="879">
        <v>451</v>
      </c>
      <c r="O123" s="873">
        <v>419.41666666666669</v>
      </c>
    </row>
    <row r="124" spans="1:17" x14ac:dyDescent="0.25">
      <c r="A124" s="894"/>
      <c r="B124" s="910" t="s">
        <v>566</v>
      </c>
      <c r="C124" s="881">
        <v>2202</v>
      </c>
      <c r="D124" s="881">
        <v>2242</v>
      </c>
      <c r="E124" s="881">
        <v>2308</v>
      </c>
      <c r="F124" s="881">
        <v>2348</v>
      </c>
      <c r="G124" s="881">
        <v>2264</v>
      </c>
      <c r="H124" s="881">
        <v>2317</v>
      </c>
      <c r="I124" s="881">
        <v>2508</v>
      </c>
      <c r="J124" s="881">
        <v>2326</v>
      </c>
      <c r="K124" s="881">
        <v>2467</v>
      </c>
      <c r="L124" s="881">
        <v>2149</v>
      </c>
      <c r="M124" s="881">
        <v>2020</v>
      </c>
      <c r="N124" s="881">
        <v>2036</v>
      </c>
      <c r="O124" s="873">
        <v>2265.5833333333335</v>
      </c>
    </row>
    <row r="125" spans="1:17" s="874" customFormat="1" x14ac:dyDescent="0.25">
      <c r="A125" s="883"/>
      <c r="B125" s="884" t="s">
        <v>567</v>
      </c>
      <c r="C125" s="885">
        <v>5503</v>
      </c>
      <c r="D125" s="885">
        <v>5647</v>
      </c>
      <c r="E125" s="885">
        <v>6165</v>
      </c>
      <c r="F125" s="885">
        <v>7395</v>
      </c>
      <c r="G125" s="885">
        <v>6769</v>
      </c>
      <c r="H125" s="885">
        <v>7277</v>
      </c>
      <c r="I125" s="885">
        <v>3863</v>
      </c>
      <c r="J125" s="885">
        <v>5175</v>
      </c>
      <c r="K125" s="885">
        <v>6899</v>
      </c>
      <c r="L125" s="885">
        <v>6646</v>
      </c>
      <c r="M125" s="885">
        <v>5453</v>
      </c>
      <c r="N125" s="885">
        <v>5755</v>
      </c>
      <c r="O125" s="886">
        <v>6045.583333333333</v>
      </c>
    </row>
    <row r="126" spans="1:17" s="874" customFormat="1" x14ac:dyDescent="0.25">
      <c r="A126" s="894"/>
      <c r="B126" s="898" t="s">
        <v>568</v>
      </c>
      <c r="C126" s="876">
        <v>1308</v>
      </c>
      <c r="D126" s="876">
        <v>1571</v>
      </c>
      <c r="E126" s="876">
        <v>1378</v>
      </c>
      <c r="F126" s="876">
        <v>2002</v>
      </c>
      <c r="G126" s="876">
        <v>2396</v>
      </c>
      <c r="H126" s="876">
        <v>1810</v>
      </c>
      <c r="I126" s="876">
        <v>1858</v>
      </c>
      <c r="J126" s="876">
        <v>1144</v>
      </c>
      <c r="K126" s="876">
        <v>1879</v>
      </c>
      <c r="L126" s="876">
        <v>1971</v>
      </c>
      <c r="M126" s="876">
        <v>1457</v>
      </c>
      <c r="N126" s="876">
        <v>1561</v>
      </c>
      <c r="O126" s="873">
        <v>1694.5833333333333</v>
      </c>
    </row>
    <row r="127" spans="1:17" x14ac:dyDescent="0.25">
      <c r="A127" s="894"/>
      <c r="B127" s="898" t="s">
        <v>569</v>
      </c>
      <c r="C127" s="879">
        <v>9457</v>
      </c>
      <c r="D127" s="879">
        <v>10578</v>
      </c>
      <c r="E127" s="879">
        <v>9845</v>
      </c>
      <c r="F127" s="879">
        <v>12791</v>
      </c>
      <c r="G127" s="879">
        <v>10548</v>
      </c>
      <c r="H127" s="879">
        <v>10391</v>
      </c>
      <c r="I127" s="879">
        <v>2921</v>
      </c>
      <c r="J127" s="879">
        <v>10958</v>
      </c>
      <c r="K127" s="879">
        <v>10229</v>
      </c>
      <c r="L127" s="879">
        <v>8982</v>
      </c>
      <c r="M127" s="879">
        <v>9255</v>
      </c>
      <c r="N127" s="879">
        <v>10189</v>
      </c>
      <c r="O127" s="873">
        <v>9678.6666666666661</v>
      </c>
    </row>
    <row r="128" spans="1:17" x14ac:dyDescent="0.25">
      <c r="A128" s="894"/>
      <c r="B128" s="898" t="s">
        <v>570</v>
      </c>
      <c r="C128" s="879">
        <v>3519</v>
      </c>
      <c r="D128" s="879">
        <v>3656</v>
      </c>
      <c r="E128" s="879">
        <v>3488</v>
      </c>
      <c r="F128" s="879">
        <v>4587</v>
      </c>
      <c r="G128" s="879">
        <v>4563</v>
      </c>
      <c r="H128" s="879">
        <v>4285</v>
      </c>
      <c r="I128" s="879">
        <v>740</v>
      </c>
      <c r="J128" s="879">
        <v>4850</v>
      </c>
      <c r="K128" s="879">
        <v>4307</v>
      </c>
      <c r="L128" s="879">
        <v>3510</v>
      </c>
      <c r="M128" s="879">
        <v>3729</v>
      </c>
      <c r="N128" s="879">
        <v>3510</v>
      </c>
      <c r="O128" s="873">
        <v>3728.6666666666665</v>
      </c>
    </row>
    <row r="129" spans="1:16" x14ac:dyDescent="0.25">
      <c r="A129" s="894"/>
      <c r="B129" s="898" t="s">
        <v>571</v>
      </c>
      <c r="C129" s="879">
        <v>23124</v>
      </c>
      <c r="D129" s="879">
        <v>20556</v>
      </c>
      <c r="E129" s="879">
        <v>20265</v>
      </c>
      <c r="F129" s="879">
        <v>28787</v>
      </c>
      <c r="G129" s="879">
        <v>26827</v>
      </c>
      <c r="H129" s="879">
        <v>32727</v>
      </c>
      <c r="I129" s="879">
        <v>10191</v>
      </c>
      <c r="J129" s="879">
        <v>23916</v>
      </c>
      <c r="K129" s="879">
        <v>26389</v>
      </c>
      <c r="L129" s="879">
        <v>24966</v>
      </c>
      <c r="M129" s="879">
        <v>23889</v>
      </c>
      <c r="N129" s="879">
        <v>21990</v>
      </c>
      <c r="O129" s="873">
        <v>23635.583333333332</v>
      </c>
    </row>
    <row r="130" spans="1:16" x14ac:dyDescent="0.25">
      <c r="A130" s="894"/>
      <c r="B130" s="898" t="s">
        <v>572</v>
      </c>
      <c r="C130" s="879">
        <v>10575</v>
      </c>
      <c r="D130" s="879">
        <v>10197</v>
      </c>
      <c r="E130" s="879">
        <v>10395</v>
      </c>
      <c r="F130" s="879">
        <v>12229</v>
      </c>
      <c r="G130" s="879">
        <v>11168</v>
      </c>
      <c r="H130" s="879">
        <v>12118</v>
      </c>
      <c r="I130" s="879">
        <v>6024</v>
      </c>
      <c r="J130" s="879">
        <v>12273</v>
      </c>
      <c r="K130" s="879">
        <v>10813</v>
      </c>
      <c r="L130" s="879">
        <v>9346</v>
      </c>
      <c r="M130" s="879">
        <v>9214</v>
      </c>
      <c r="N130" s="879">
        <v>10973</v>
      </c>
      <c r="O130" s="873">
        <v>10443.75</v>
      </c>
    </row>
    <row r="131" spans="1:16" x14ac:dyDescent="0.25">
      <c r="A131" s="894"/>
      <c r="B131" s="910" t="s">
        <v>573</v>
      </c>
      <c r="C131" s="881">
        <v>271</v>
      </c>
      <c r="D131" s="881">
        <v>149</v>
      </c>
      <c r="E131" s="881">
        <v>139</v>
      </c>
      <c r="F131" s="881">
        <v>401</v>
      </c>
      <c r="G131" s="881">
        <v>273</v>
      </c>
      <c r="H131" s="881">
        <v>205</v>
      </c>
      <c r="I131" s="881">
        <v>225</v>
      </c>
      <c r="J131" s="881">
        <v>225</v>
      </c>
      <c r="K131" s="881">
        <v>165</v>
      </c>
      <c r="L131" s="881">
        <v>151</v>
      </c>
      <c r="M131" s="881">
        <v>119</v>
      </c>
      <c r="N131" s="881">
        <v>132</v>
      </c>
      <c r="O131" s="873">
        <v>204.58333333333334</v>
      </c>
    </row>
    <row r="132" spans="1:16" s="874" customFormat="1" x14ac:dyDescent="0.25">
      <c r="A132" s="883"/>
      <c r="B132" s="884" t="s">
        <v>574</v>
      </c>
      <c r="C132" s="885">
        <v>48254</v>
      </c>
      <c r="D132" s="885">
        <v>46707</v>
      </c>
      <c r="E132" s="885">
        <v>45510</v>
      </c>
      <c r="F132" s="885">
        <v>60797</v>
      </c>
      <c r="G132" s="885">
        <v>55775</v>
      </c>
      <c r="H132" s="885">
        <v>61536</v>
      </c>
      <c r="I132" s="885">
        <v>21959</v>
      </c>
      <c r="J132" s="885">
        <v>53366</v>
      </c>
      <c r="K132" s="885">
        <v>53782</v>
      </c>
      <c r="L132" s="885">
        <v>48926</v>
      </c>
      <c r="M132" s="885">
        <v>47663</v>
      </c>
      <c r="N132" s="885">
        <v>48355</v>
      </c>
      <c r="O132" s="886">
        <v>49385.833333333336</v>
      </c>
      <c r="P132" s="864"/>
    </row>
    <row r="133" spans="1:16" x14ac:dyDescent="0.25">
      <c r="A133" s="894"/>
      <c r="B133" s="912" t="s">
        <v>575</v>
      </c>
      <c r="C133" s="876">
        <v>8841</v>
      </c>
      <c r="D133" s="876">
        <v>3164</v>
      </c>
      <c r="E133" s="876">
        <v>3226</v>
      </c>
      <c r="F133" s="876">
        <v>3828</v>
      </c>
      <c r="G133" s="876">
        <v>3517</v>
      </c>
      <c r="H133" s="876">
        <v>3447</v>
      </c>
      <c r="I133" s="876">
        <v>2162</v>
      </c>
      <c r="J133" s="876">
        <v>2645</v>
      </c>
      <c r="K133" s="876">
        <v>2975</v>
      </c>
      <c r="L133" s="876">
        <v>3182</v>
      </c>
      <c r="M133" s="876">
        <v>2718</v>
      </c>
      <c r="N133" s="876">
        <v>3272</v>
      </c>
      <c r="O133" s="873">
        <v>3581.4166666666665</v>
      </c>
    </row>
    <row r="134" spans="1:16" x14ac:dyDescent="0.25">
      <c r="A134" s="894"/>
      <c r="B134" s="913" t="s">
        <v>576</v>
      </c>
      <c r="C134" s="879">
        <v>1811</v>
      </c>
      <c r="D134" s="879">
        <v>2084</v>
      </c>
      <c r="E134" s="879">
        <v>1937</v>
      </c>
      <c r="F134" s="879">
        <v>2322</v>
      </c>
      <c r="G134" s="879">
        <v>2091</v>
      </c>
      <c r="H134" s="879">
        <v>2077</v>
      </c>
      <c r="I134" s="879">
        <v>1112</v>
      </c>
      <c r="J134" s="879">
        <v>1988</v>
      </c>
      <c r="K134" s="879">
        <v>2092</v>
      </c>
      <c r="L134" s="879">
        <v>1598</v>
      </c>
      <c r="M134" s="879">
        <v>1869</v>
      </c>
      <c r="N134" s="879">
        <v>1766</v>
      </c>
      <c r="O134" s="873">
        <v>1895.5833333333333</v>
      </c>
    </row>
    <row r="135" spans="1:16" x14ac:dyDescent="0.25">
      <c r="A135" s="894"/>
      <c r="B135" s="913" t="s">
        <v>577</v>
      </c>
      <c r="C135" s="879">
        <v>2370</v>
      </c>
      <c r="D135" s="879">
        <v>2493</v>
      </c>
      <c r="E135" s="879">
        <v>2233</v>
      </c>
      <c r="F135" s="879">
        <v>2512</v>
      </c>
      <c r="G135" s="879">
        <v>2520</v>
      </c>
      <c r="H135" s="879">
        <v>2319</v>
      </c>
      <c r="I135" s="879">
        <v>1862</v>
      </c>
      <c r="J135" s="879">
        <v>1872</v>
      </c>
      <c r="K135" s="879">
        <v>2283</v>
      </c>
      <c r="L135" s="879">
        <v>1881</v>
      </c>
      <c r="M135" s="879">
        <v>2292</v>
      </c>
      <c r="N135" s="879">
        <v>2113</v>
      </c>
      <c r="O135" s="873">
        <v>2229.1666666666665</v>
      </c>
    </row>
    <row r="136" spans="1:16" x14ac:dyDescent="0.25">
      <c r="A136" s="894"/>
      <c r="B136" s="913" t="s">
        <v>578</v>
      </c>
      <c r="C136" s="879">
        <v>407</v>
      </c>
      <c r="D136" s="879">
        <v>434</v>
      </c>
      <c r="E136" s="879">
        <v>378</v>
      </c>
      <c r="F136" s="879">
        <v>461</v>
      </c>
      <c r="G136" s="879">
        <v>424</v>
      </c>
      <c r="H136" s="879">
        <v>440</v>
      </c>
      <c r="I136" s="879">
        <v>286</v>
      </c>
      <c r="J136" s="879">
        <v>365</v>
      </c>
      <c r="K136" s="879">
        <v>329</v>
      </c>
      <c r="L136" s="879">
        <v>458</v>
      </c>
      <c r="M136" s="879">
        <v>392</v>
      </c>
      <c r="N136" s="879">
        <v>472</v>
      </c>
      <c r="O136" s="873">
        <v>403.83333333333331</v>
      </c>
    </row>
    <row r="137" spans="1:16" x14ac:dyDescent="0.25">
      <c r="A137" s="894"/>
      <c r="B137" s="913" t="s">
        <v>579</v>
      </c>
      <c r="C137" s="879">
        <v>5646</v>
      </c>
      <c r="D137" s="879">
        <v>5573</v>
      </c>
      <c r="E137" s="879">
        <v>5705</v>
      </c>
      <c r="F137" s="879">
        <v>7661</v>
      </c>
      <c r="G137" s="879">
        <v>6751</v>
      </c>
      <c r="H137" s="879">
        <v>5932</v>
      </c>
      <c r="I137" s="879">
        <v>3231</v>
      </c>
      <c r="J137" s="879">
        <v>5303</v>
      </c>
      <c r="K137" s="879">
        <v>5610</v>
      </c>
      <c r="L137" s="879">
        <v>4692</v>
      </c>
      <c r="M137" s="879">
        <v>5677</v>
      </c>
      <c r="N137" s="879">
        <v>5547</v>
      </c>
      <c r="O137" s="873">
        <v>5610.666666666667</v>
      </c>
    </row>
    <row r="138" spans="1:16" x14ac:dyDescent="0.25">
      <c r="A138" s="894"/>
      <c r="B138" s="913" t="s">
        <v>580</v>
      </c>
      <c r="C138" s="879">
        <v>80</v>
      </c>
      <c r="D138" s="879">
        <v>320</v>
      </c>
      <c r="E138" s="879">
        <v>81</v>
      </c>
      <c r="F138" s="879">
        <v>87</v>
      </c>
      <c r="G138" s="879">
        <v>68</v>
      </c>
      <c r="H138" s="879">
        <v>81</v>
      </c>
      <c r="I138" s="879">
        <v>44</v>
      </c>
      <c r="J138" s="879">
        <v>56</v>
      </c>
      <c r="K138" s="879">
        <v>66</v>
      </c>
      <c r="L138" s="879">
        <v>99</v>
      </c>
      <c r="M138" s="879">
        <v>80</v>
      </c>
      <c r="N138" s="879">
        <v>71</v>
      </c>
      <c r="O138" s="873">
        <v>94.416666666666671</v>
      </c>
    </row>
    <row r="139" spans="1:16" x14ac:dyDescent="0.25">
      <c r="A139" s="894"/>
      <c r="B139" s="913" t="s">
        <v>581</v>
      </c>
      <c r="C139" s="879">
        <v>3472</v>
      </c>
      <c r="D139" s="879">
        <v>3797</v>
      </c>
      <c r="E139" s="879">
        <v>3633</v>
      </c>
      <c r="F139" s="879">
        <v>4322</v>
      </c>
      <c r="G139" s="879">
        <v>4093</v>
      </c>
      <c r="H139" s="879">
        <v>3733</v>
      </c>
      <c r="I139" s="879">
        <v>4832</v>
      </c>
      <c r="J139" s="879">
        <v>7059</v>
      </c>
      <c r="K139" s="879">
        <v>6479</v>
      </c>
      <c r="L139" s="879">
        <v>6272</v>
      </c>
      <c r="M139" s="879">
        <v>5946</v>
      </c>
      <c r="N139" s="879">
        <v>6322</v>
      </c>
      <c r="O139" s="873">
        <v>4996.666666666667</v>
      </c>
    </row>
    <row r="140" spans="1:16" x14ac:dyDescent="0.25">
      <c r="A140" s="894"/>
      <c r="B140" s="913" t="s">
        <v>582</v>
      </c>
      <c r="C140" s="879">
        <v>975</v>
      </c>
      <c r="D140" s="879">
        <v>843</v>
      </c>
      <c r="E140" s="879">
        <v>835</v>
      </c>
      <c r="F140" s="879">
        <v>1007</v>
      </c>
      <c r="G140" s="879">
        <v>850</v>
      </c>
      <c r="H140" s="879">
        <v>799</v>
      </c>
      <c r="I140" s="879">
        <v>530</v>
      </c>
      <c r="J140" s="879">
        <v>737</v>
      </c>
      <c r="K140" s="879">
        <v>657</v>
      </c>
      <c r="L140" s="879">
        <v>701</v>
      </c>
      <c r="M140" s="879">
        <v>721</v>
      </c>
      <c r="N140" s="879">
        <v>837</v>
      </c>
      <c r="O140" s="873">
        <v>791</v>
      </c>
    </row>
    <row r="141" spans="1:16" x14ac:dyDescent="0.25">
      <c r="A141" s="894"/>
      <c r="B141" s="913" t="s">
        <v>583</v>
      </c>
      <c r="C141" s="879">
        <v>1941</v>
      </c>
      <c r="D141" s="879">
        <v>1929</v>
      </c>
      <c r="E141" s="879">
        <v>1948</v>
      </c>
      <c r="F141" s="879">
        <v>2241</v>
      </c>
      <c r="G141" s="879">
        <v>1910</v>
      </c>
      <c r="H141" s="879">
        <v>2069</v>
      </c>
      <c r="I141" s="879">
        <v>1265</v>
      </c>
      <c r="J141" s="879">
        <v>1836</v>
      </c>
      <c r="K141" s="879">
        <v>2013</v>
      </c>
      <c r="L141" s="879">
        <v>1701</v>
      </c>
      <c r="M141" s="879">
        <v>1638</v>
      </c>
      <c r="N141" s="879">
        <v>1850</v>
      </c>
      <c r="O141" s="873">
        <v>1861.75</v>
      </c>
    </row>
    <row r="142" spans="1:16" x14ac:dyDescent="0.25">
      <c r="A142" s="894"/>
      <c r="B142" s="913" t="s">
        <v>584</v>
      </c>
      <c r="C142" s="879">
        <v>2802</v>
      </c>
      <c r="D142" s="879">
        <v>2918</v>
      </c>
      <c r="E142" s="879">
        <v>3137</v>
      </c>
      <c r="F142" s="879">
        <v>3284</v>
      </c>
      <c r="G142" s="879">
        <v>3153</v>
      </c>
      <c r="H142" s="879">
        <v>2941</v>
      </c>
      <c r="I142" s="879">
        <v>1369</v>
      </c>
      <c r="J142" s="879">
        <v>2093</v>
      </c>
      <c r="K142" s="879">
        <v>2634</v>
      </c>
      <c r="L142" s="879">
        <v>2548</v>
      </c>
      <c r="M142" s="879">
        <v>2499</v>
      </c>
      <c r="N142" s="879">
        <v>2931</v>
      </c>
      <c r="O142" s="873">
        <v>2692.4166666666665</v>
      </c>
    </row>
    <row r="143" spans="1:16" x14ac:dyDescent="0.25">
      <c r="A143" s="894"/>
      <c r="B143" s="913" t="s">
        <v>585</v>
      </c>
      <c r="C143" s="879">
        <v>3033</v>
      </c>
      <c r="D143" s="879">
        <v>3127</v>
      </c>
      <c r="E143" s="879">
        <v>3032</v>
      </c>
      <c r="F143" s="879">
        <v>3390</v>
      </c>
      <c r="G143" s="879">
        <v>3532</v>
      </c>
      <c r="H143" s="879">
        <v>3354</v>
      </c>
      <c r="I143" s="879">
        <v>1446</v>
      </c>
      <c r="J143" s="879">
        <v>2978</v>
      </c>
      <c r="K143" s="879">
        <v>2929</v>
      </c>
      <c r="L143" s="879">
        <v>2510</v>
      </c>
      <c r="M143" s="879">
        <v>2952</v>
      </c>
      <c r="N143" s="879">
        <v>2996</v>
      </c>
      <c r="O143" s="873">
        <v>2939.9166666666665</v>
      </c>
    </row>
    <row r="144" spans="1:16" x14ac:dyDescent="0.25">
      <c r="A144" s="894"/>
      <c r="B144" s="913" t="s">
        <v>586</v>
      </c>
      <c r="C144" s="879">
        <v>527</v>
      </c>
      <c r="D144" s="879">
        <v>495</v>
      </c>
      <c r="E144" s="879">
        <v>736</v>
      </c>
      <c r="F144" s="879">
        <v>796</v>
      </c>
      <c r="G144" s="879">
        <v>579</v>
      </c>
      <c r="H144" s="879">
        <v>619</v>
      </c>
      <c r="I144" s="879">
        <v>146</v>
      </c>
      <c r="J144" s="879">
        <v>583</v>
      </c>
      <c r="K144" s="879">
        <v>556</v>
      </c>
      <c r="L144" s="879">
        <v>447</v>
      </c>
      <c r="M144" s="879">
        <v>523</v>
      </c>
      <c r="N144" s="879">
        <v>625</v>
      </c>
      <c r="O144" s="873">
        <v>552.66666666666663</v>
      </c>
    </row>
    <row r="145" spans="1:16" x14ac:dyDescent="0.25">
      <c r="A145" s="894"/>
      <c r="B145" s="913" t="s">
        <v>587</v>
      </c>
      <c r="C145" s="879">
        <v>0</v>
      </c>
      <c r="D145" s="879">
        <v>27</v>
      </c>
      <c r="E145" s="879">
        <v>27</v>
      </c>
      <c r="F145" s="879">
        <v>29</v>
      </c>
      <c r="G145" s="879">
        <v>24</v>
      </c>
      <c r="H145" s="879">
        <v>26</v>
      </c>
      <c r="I145" s="879">
        <v>18</v>
      </c>
      <c r="J145" s="879">
        <v>16</v>
      </c>
      <c r="K145" s="879">
        <v>36</v>
      </c>
      <c r="L145" s="879">
        <v>64</v>
      </c>
      <c r="M145" s="879">
        <v>20</v>
      </c>
      <c r="N145" s="879">
        <v>40</v>
      </c>
      <c r="O145" s="873">
        <v>27.25</v>
      </c>
    </row>
    <row r="146" spans="1:16" x14ac:dyDescent="0.25">
      <c r="A146" s="894"/>
      <c r="B146" s="913" t="s">
        <v>588</v>
      </c>
      <c r="C146" s="879">
        <v>43</v>
      </c>
      <c r="D146" s="879">
        <v>76</v>
      </c>
      <c r="E146" s="879">
        <v>58</v>
      </c>
      <c r="F146" s="879">
        <v>64</v>
      </c>
      <c r="G146" s="879">
        <v>32</v>
      </c>
      <c r="H146" s="879">
        <v>38</v>
      </c>
      <c r="I146" s="879">
        <v>28</v>
      </c>
      <c r="J146" s="879">
        <v>45</v>
      </c>
      <c r="K146" s="879">
        <v>44</v>
      </c>
      <c r="L146" s="879">
        <v>108</v>
      </c>
      <c r="M146" s="879">
        <v>33</v>
      </c>
      <c r="N146" s="879">
        <v>39</v>
      </c>
      <c r="O146" s="873">
        <v>50.666666666666664</v>
      </c>
    </row>
    <row r="147" spans="1:16" x14ac:dyDescent="0.25">
      <c r="A147" s="894"/>
      <c r="B147" s="913" t="s">
        <v>589</v>
      </c>
      <c r="C147" s="879">
        <v>2872</v>
      </c>
      <c r="D147" s="879">
        <v>2995</v>
      </c>
      <c r="E147" s="879">
        <v>3523</v>
      </c>
      <c r="F147" s="879">
        <v>3401</v>
      </c>
      <c r="G147" s="879">
        <v>2899</v>
      </c>
      <c r="H147" s="879">
        <v>3265</v>
      </c>
      <c r="I147" s="879">
        <v>0</v>
      </c>
      <c r="J147" s="879">
        <v>0</v>
      </c>
      <c r="K147" s="879">
        <v>0</v>
      </c>
      <c r="L147" s="879">
        <v>0</v>
      </c>
      <c r="M147" s="879">
        <v>0</v>
      </c>
      <c r="N147" s="879">
        <v>0</v>
      </c>
      <c r="O147" s="873">
        <v>1579.5833333333333</v>
      </c>
    </row>
    <row r="148" spans="1:16" x14ac:dyDescent="0.25">
      <c r="A148" s="894"/>
      <c r="B148" s="913" t="s">
        <v>590</v>
      </c>
      <c r="C148" s="879">
        <v>566</v>
      </c>
      <c r="D148" s="879">
        <v>527</v>
      </c>
      <c r="E148" s="879">
        <v>0</v>
      </c>
      <c r="F148" s="879">
        <v>0</v>
      </c>
      <c r="G148" s="879">
        <v>0</v>
      </c>
      <c r="H148" s="879">
        <v>0</v>
      </c>
      <c r="I148" s="879">
        <v>0</v>
      </c>
      <c r="J148" s="879">
        <v>0</v>
      </c>
      <c r="K148" s="879">
        <v>0</v>
      </c>
      <c r="L148" s="879">
        <v>0</v>
      </c>
      <c r="M148" s="879">
        <v>0</v>
      </c>
      <c r="N148" s="879">
        <v>0</v>
      </c>
      <c r="O148" s="873">
        <v>91.083333333333329</v>
      </c>
    </row>
    <row r="149" spans="1:16" x14ac:dyDescent="0.25">
      <c r="A149" s="894"/>
      <c r="B149" s="913" t="s">
        <v>591</v>
      </c>
      <c r="C149" s="879">
        <v>4658</v>
      </c>
      <c r="D149" s="879">
        <v>4854</v>
      </c>
      <c r="E149" s="879">
        <v>4856</v>
      </c>
      <c r="F149" s="879">
        <v>5672</v>
      </c>
      <c r="G149" s="879">
        <v>5452</v>
      </c>
      <c r="H149" s="879">
        <v>5080</v>
      </c>
      <c r="I149" s="879">
        <v>3111</v>
      </c>
      <c r="J149" s="879">
        <v>4634</v>
      </c>
      <c r="K149" s="879">
        <v>4417</v>
      </c>
      <c r="L149" s="879">
        <v>4270</v>
      </c>
      <c r="M149" s="879">
        <v>4162</v>
      </c>
      <c r="N149" s="879">
        <v>4605</v>
      </c>
      <c r="O149" s="873">
        <v>4647.583333333333</v>
      </c>
    </row>
    <row r="150" spans="1:16" x14ac:dyDescent="0.25">
      <c r="A150" s="894"/>
      <c r="B150" s="913" t="s">
        <v>592</v>
      </c>
      <c r="C150" s="879">
        <v>63</v>
      </c>
      <c r="D150" s="879">
        <v>158</v>
      </c>
      <c r="E150" s="879">
        <v>137</v>
      </c>
      <c r="F150" s="879">
        <v>144</v>
      </c>
      <c r="G150" s="879">
        <v>125</v>
      </c>
      <c r="H150" s="879">
        <v>157</v>
      </c>
      <c r="I150" s="879">
        <v>54</v>
      </c>
      <c r="J150" s="879">
        <v>119</v>
      </c>
      <c r="K150" s="879">
        <v>138</v>
      </c>
      <c r="L150" s="879">
        <v>156</v>
      </c>
      <c r="M150" s="879">
        <v>148</v>
      </c>
      <c r="N150" s="879">
        <v>147</v>
      </c>
      <c r="O150" s="873">
        <v>128.83333333333334</v>
      </c>
    </row>
    <row r="151" spans="1:16" x14ac:dyDescent="0.25">
      <c r="A151" s="894"/>
      <c r="B151" s="913" t="s">
        <v>593</v>
      </c>
      <c r="C151" s="881">
        <v>0</v>
      </c>
      <c r="D151" s="881">
        <v>0</v>
      </c>
      <c r="E151" s="881">
        <v>520</v>
      </c>
      <c r="F151" s="881">
        <v>900</v>
      </c>
      <c r="G151" s="881">
        <v>634</v>
      </c>
      <c r="H151" s="881">
        <v>594</v>
      </c>
      <c r="I151" s="881"/>
      <c r="J151" s="881"/>
      <c r="K151" s="881">
        <v>710</v>
      </c>
      <c r="L151" s="881">
        <v>600</v>
      </c>
      <c r="M151" s="881">
        <v>508</v>
      </c>
      <c r="N151" s="881">
        <v>455</v>
      </c>
      <c r="O151" s="873">
        <v>492.1</v>
      </c>
    </row>
    <row r="152" spans="1:16" s="874" customFormat="1" ht="20.25" customHeight="1" x14ac:dyDescent="0.25">
      <c r="A152" s="883"/>
      <c r="B152" s="884" t="s">
        <v>594</v>
      </c>
      <c r="C152" s="885">
        <v>40107</v>
      </c>
      <c r="D152" s="885">
        <v>35814</v>
      </c>
      <c r="E152" s="885">
        <v>36002</v>
      </c>
      <c r="F152" s="885">
        <v>42121</v>
      </c>
      <c r="G152" s="885">
        <v>38654</v>
      </c>
      <c r="H152" s="885">
        <v>36971</v>
      </c>
      <c r="I152" s="885">
        <v>21496</v>
      </c>
      <c r="J152" s="885">
        <v>32329</v>
      </c>
      <c r="K152" s="885">
        <v>33968</v>
      </c>
      <c r="L152" s="885">
        <v>31287</v>
      </c>
      <c r="M152" s="885">
        <v>32178</v>
      </c>
      <c r="N152" s="885">
        <v>34088</v>
      </c>
      <c r="O152" s="886">
        <v>34666.600000000006</v>
      </c>
    </row>
    <row r="153" spans="1:16" s="874" customFormat="1" ht="15" x14ac:dyDescent="0.25">
      <c r="A153" s="883"/>
      <c r="B153" s="884" t="s">
        <v>17</v>
      </c>
      <c r="C153" s="914">
        <v>1298522</v>
      </c>
      <c r="D153" s="914">
        <v>1023785</v>
      </c>
      <c r="E153" s="914">
        <v>1074076</v>
      </c>
      <c r="F153" s="914">
        <v>1219454</v>
      </c>
      <c r="G153" s="914">
        <v>1193072</v>
      </c>
      <c r="H153" s="914">
        <v>1272862</v>
      </c>
      <c r="I153" s="914">
        <v>1198604</v>
      </c>
      <c r="J153" s="914">
        <v>832629</v>
      </c>
      <c r="K153" s="914">
        <v>1068772</v>
      </c>
      <c r="L153" s="914">
        <v>1034949</v>
      </c>
      <c r="M153" s="914">
        <v>1080985</v>
      </c>
      <c r="N153" s="914">
        <v>1056075</v>
      </c>
      <c r="O153" s="914">
        <v>1112815.4166666667</v>
      </c>
      <c r="P153" s="864"/>
    </row>
    <row r="154" spans="1:16" ht="15.75" customHeight="1" x14ac:dyDescent="0.25">
      <c r="A154" s="854"/>
      <c r="B154" s="855" t="s">
        <v>595</v>
      </c>
      <c r="C154" s="856"/>
      <c r="D154" s="856"/>
      <c r="E154" s="855"/>
      <c r="F154" s="855"/>
      <c r="G154" s="855"/>
      <c r="H154" s="855"/>
      <c r="I154" s="855"/>
      <c r="J154" s="855"/>
      <c r="K154" s="855"/>
      <c r="L154" s="855"/>
      <c r="M154" s="855"/>
      <c r="N154" s="855"/>
      <c r="O154" s="857"/>
    </row>
    <row r="155" spans="1:16" x14ac:dyDescent="0.25">
      <c r="B155" s="807" t="s">
        <v>596</v>
      </c>
      <c r="C155" s="807"/>
      <c r="D155" s="807"/>
    </row>
    <row r="156" spans="1:16" x14ac:dyDescent="0.25">
      <c r="A156" s="807"/>
      <c r="B156" s="807" t="s">
        <v>597</v>
      </c>
      <c r="C156" s="862"/>
      <c r="D156" s="862"/>
      <c r="E156" s="862"/>
      <c r="F156" s="862"/>
      <c r="G156" s="862"/>
      <c r="H156" s="862"/>
      <c r="I156" s="862"/>
      <c r="J156" s="862"/>
      <c r="K156" s="862"/>
      <c r="O156" s="807"/>
    </row>
    <row r="158" spans="1:16" x14ac:dyDescent="0.25">
      <c r="A158" s="807"/>
      <c r="C158" s="807"/>
      <c r="D158" s="807"/>
      <c r="O158" s="807"/>
    </row>
    <row r="160" spans="1:16" x14ac:dyDescent="0.25">
      <c r="A160" s="807"/>
      <c r="C160" s="807"/>
      <c r="D160" s="807"/>
      <c r="O160" s="807"/>
    </row>
    <row r="161" spans="1:15" x14ac:dyDescent="0.25">
      <c r="A161" s="807"/>
      <c r="C161" s="807"/>
      <c r="D161" s="807"/>
      <c r="O161" s="807"/>
    </row>
  </sheetData>
  <hyperlinks>
    <hyperlink ref="P3" location="Índice!A92" display="Volver" xr:uid="{00000000-0004-0000-2F00-000000000000}"/>
  </hyperlinks>
  <printOptions horizontalCentered="1"/>
  <pageMargins left="0.19685039370078741" right="0.19685039370078741" top="3.7401574803149606" bottom="0.19685039370078741" header="0.19685039370078741" footer="0"/>
  <pageSetup scale="90"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4" tint="0.79998168889431442"/>
  </sheetPr>
  <dimension ref="B2:S87"/>
  <sheetViews>
    <sheetView showGridLines="0" zoomScale="90" zoomScaleNormal="90" workbookViewId="0"/>
  </sheetViews>
  <sheetFormatPr baseColWidth="10" defaultRowHeight="12.75" x14ac:dyDescent="0.2"/>
  <cols>
    <col min="1" max="1" width="3.42578125" style="212" customWidth="1"/>
    <col min="2" max="2" width="37.140625" style="212" customWidth="1"/>
    <col min="3" max="3" width="11.42578125" style="212"/>
    <col min="4" max="11" width="10" style="212" customWidth="1"/>
    <col min="12" max="12" width="10.7109375" style="212" customWidth="1"/>
    <col min="13" max="13" width="10" style="212" customWidth="1"/>
    <col min="14" max="14" width="11.42578125" style="212" customWidth="1"/>
    <col min="15" max="16" width="10" style="212" customWidth="1"/>
    <col min="17" max="17" width="6.7109375" style="212" customWidth="1"/>
    <col min="18" max="16384" width="11.42578125" style="212"/>
  </cols>
  <sheetData>
    <row r="2" spans="2:18" x14ac:dyDescent="0.2">
      <c r="B2" s="1351" t="s">
        <v>1001</v>
      </c>
      <c r="C2" s="1351"/>
      <c r="D2" s="1351"/>
      <c r="E2" s="1351"/>
      <c r="F2" s="1351"/>
      <c r="G2" s="1351"/>
      <c r="H2" s="1351"/>
      <c r="I2" s="1351"/>
      <c r="J2" s="1351"/>
      <c r="K2" s="1351"/>
      <c r="L2" s="1351"/>
      <c r="M2" s="1351"/>
      <c r="N2" s="1351"/>
      <c r="O2" s="1351"/>
      <c r="P2" s="1351"/>
    </row>
    <row r="3" spans="2:18" x14ac:dyDescent="0.2">
      <c r="B3" s="1347">
        <v>2019</v>
      </c>
      <c r="C3" s="1347"/>
      <c r="D3" s="1347"/>
      <c r="E3" s="1347"/>
      <c r="F3" s="1347"/>
      <c r="G3" s="1347"/>
      <c r="H3" s="1347"/>
      <c r="I3" s="1347"/>
      <c r="J3" s="1347"/>
      <c r="K3" s="1347"/>
      <c r="L3" s="1347"/>
      <c r="M3" s="1347"/>
      <c r="N3" s="1347"/>
      <c r="O3" s="1347"/>
      <c r="P3" s="1347"/>
      <c r="R3" s="1192" t="s">
        <v>1070</v>
      </c>
    </row>
    <row r="5" spans="2:18" ht="27" customHeight="1" x14ac:dyDescent="0.2">
      <c r="B5" s="1116" t="s">
        <v>1002</v>
      </c>
      <c r="C5" s="1117" t="s">
        <v>1003</v>
      </c>
      <c r="D5" s="1117" t="s">
        <v>84</v>
      </c>
      <c r="E5" s="1117" t="s">
        <v>85</v>
      </c>
      <c r="F5" s="1117" t="s">
        <v>449</v>
      </c>
      <c r="G5" s="1117" t="s">
        <v>87</v>
      </c>
      <c r="H5" s="1117" t="s">
        <v>88</v>
      </c>
      <c r="I5" s="1117" t="s">
        <v>89</v>
      </c>
      <c r="J5" s="1117" t="s">
        <v>90</v>
      </c>
      <c r="K5" s="1117" t="s">
        <v>91</v>
      </c>
      <c r="L5" s="1117" t="s">
        <v>92</v>
      </c>
      <c r="M5" s="1117" t="s">
        <v>93</v>
      </c>
      <c r="N5" s="1117" t="s">
        <v>94</v>
      </c>
      <c r="O5" s="1117" t="s">
        <v>95</v>
      </c>
      <c r="P5" s="1116" t="s">
        <v>21</v>
      </c>
    </row>
    <row r="6" spans="2:18" x14ac:dyDescent="0.2">
      <c r="B6" s="1360" t="s">
        <v>126</v>
      </c>
      <c r="C6" s="1118" t="s">
        <v>1004</v>
      </c>
      <c r="D6" s="1119">
        <v>96</v>
      </c>
      <c r="E6" s="1118">
        <v>74</v>
      </c>
      <c r="F6" s="1118">
        <v>86</v>
      </c>
      <c r="G6" s="1118">
        <v>88</v>
      </c>
      <c r="H6" s="1118">
        <v>105</v>
      </c>
      <c r="I6" s="1118">
        <v>72</v>
      </c>
      <c r="J6" s="1118">
        <v>86</v>
      </c>
      <c r="K6" s="1118">
        <v>94</v>
      </c>
      <c r="L6" s="1118">
        <v>76</v>
      </c>
      <c r="M6" s="1118">
        <v>77</v>
      </c>
      <c r="N6" s="1118">
        <v>83</v>
      </c>
      <c r="O6" s="1118">
        <v>50</v>
      </c>
      <c r="P6" s="1120">
        <v>987</v>
      </c>
    </row>
    <row r="7" spans="2:18" x14ac:dyDescent="0.2">
      <c r="B7" s="1360"/>
      <c r="C7" s="1118" t="s">
        <v>1005</v>
      </c>
      <c r="D7" s="1119">
        <v>50</v>
      </c>
      <c r="E7" s="1118">
        <v>39</v>
      </c>
      <c r="F7" s="1118">
        <v>33</v>
      </c>
      <c r="G7" s="1118">
        <v>49</v>
      </c>
      <c r="H7" s="1118">
        <v>32</v>
      </c>
      <c r="I7" s="1118">
        <v>32</v>
      </c>
      <c r="J7" s="1118">
        <v>39</v>
      </c>
      <c r="K7" s="1118">
        <v>44</v>
      </c>
      <c r="L7" s="1118">
        <v>37</v>
      </c>
      <c r="M7" s="1118">
        <v>39</v>
      </c>
      <c r="N7" s="1118">
        <v>36</v>
      </c>
      <c r="O7" s="1118">
        <v>40</v>
      </c>
      <c r="P7" s="1120">
        <v>470</v>
      </c>
    </row>
    <row r="8" spans="2:18" x14ac:dyDescent="0.2">
      <c r="B8" s="1361"/>
      <c r="C8" s="1121" t="s">
        <v>21</v>
      </c>
      <c r="D8" s="1121">
        <v>146</v>
      </c>
      <c r="E8" s="1121">
        <v>113</v>
      </c>
      <c r="F8" s="1121">
        <v>119</v>
      </c>
      <c r="G8" s="1121">
        <v>137</v>
      </c>
      <c r="H8" s="1121">
        <v>137</v>
      </c>
      <c r="I8" s="1121">
        <v>104</v>
      </c>
      <c r="J8" s="1121">
        <v>125</v>
      </c>
      <c r="K8" s="1121">
        <v>138</v>
      </c>
      <c r="L8" s="1121">
        <v>113</v>
      </c>
      <c r="M8" s="1121">
        <v>116</v>
      </c>
      <c r="N8" s="1121">
        <v>119</v>
      </c>
      <c r="O8" s="1121">
        <v>90</v>
      </c>
      <c r="P8" s="1122">
        <v>1457</v>
      </c>
    </row>
    <row r="9" spans="2:18" x14ac:dyDescent="0.2">
      <c r="B9" s="1359" t="s">
        <v>1006</v>
      </c>
      <c r="C9" s="1118" t="s">
        <v>1004</v>
      </c>
      <c r="D9" s="1119">
        <v>24</v>
      </c>
      <c r="E9" s="1118">
        <v>12</v>
      </c>
      <c r="F9" s="1118">
        <v>11</v>
      </c>
      <c r="G9" s="1118">
        <v>15</v>
      </c>
      <c r="H9" s="1118">
        <v>5</v>
      </c>
      <c r="I9" s="1118">
        <v>15</v>
      </c>
      <c r="J9" s="1118">
        <v>17</v>
      </c>
      <c r="K9" s="1118">
        <v>28</v>
      </c>
      <c r="L9" s="1118">
        <v>19</v>
      </c>
      <c r="M9" s="1118">
        <v>22</v>
      </c>
      <c r="N9" s="1118">
        <v>27</v>
      </c>
      <c r="O9" s="1118">
        <v>26</v>
      </c>
      <c r="P9" s="1120">
        <v>221</v>
      </c>
    </row>
    <row r="10" spans="2:18" x14ac:dyDescent="0.2">
      <c r="B10" s="1360"/>
      <c r="C10" s="1118" t="s">
        <v>1005</v>
      </c>
      <c r="D10" s="1119">
        <v>6</v>
      </c>
      <c r="E10" s="1118">
        <v>2</v>
      </c>
      <c r="F10" s="1118">
        <v>7</v>
      </c>
      <c r="G10" s="1118">
        <v>17</v>
      </c>
      <c r="H10" s="1118">
        <v>9</v>
      </c>
      <c r="I10" s="1118">
        <v>7</v>
      </c>
      <c r="J10" s="1118">
        <v>10</v>
      </c>
      <c r="K10" s="1118">
        <v>5</v>
      </c>
      <c r="L10" s="1118">
        <v>9</v>
      </c>
      <c r="M10" s="1118">
        <v>5</v>
      </c>
      <c r="N10" s="1118">
        <v>9</v>
      </c>
      <c r="O10" s="1118">
        <v>3</v>
      </c>
      <c r="P10" s="1120">
        <v>89</v>
      </c>
    </row>
    <row r="11" spans="2:18" x14ac:dyDescent="0.2">
      <c r="B11" s="1361"/>
      <c r="C11" s="1121" t="s">
        <v>21</v>
      </c>
      <c r="D11" s="1121">
        <v>30</v>
      </c>
      <c r="E11" s="1121">
        <v>14</v>
      </c>
      <c r="F11" s="1121">
        <v>18</v>
      </c>
      <c r="G11" s="1121">
        <v>32</v>
      </c>
      <c r="H11" s="1121">
        <v>14</v>
      </c>
      <c r="I11" s="1121">
        <v>22</v>
      </c>
      <c r="J11" s="1121">
        <v>27</v>
      </c>
      <c r="K11" s="1121">
        <v>33</v>
      </c>
      <c r="L11" s="1121">
        <v>28</v>
      </c>
      <c r="M11" s="1121">
        <v>27</v>
      </c>
      <c r="N11" s="1121">
        <v>36</v>
      </c>
      <c r="O11" s="1121">
        <v>29</v>
      </c>
      <c r="P11" s="1122">
        <v>310</v>
      </c>
    </row>
    <row r="12" spans="2:18" x14ac:dyDescent="0.2">
      <c r="B12" s="1359" t="s">
        <v>134</v>
      </c>
      <c r="C12" s="1118" t="s">
        <v>1004</v>
      </c>
      <c r="D12" s="1119">
        <v>14</v>
      </c>
      <c r="E12" s="1118">
        <v>18</v>
      </c>
      <c r="F12" s="1118">
        <v>16</v>
      </c>
      <c r="G12" s="1118">
        <v>13</v>
      </c>
      <c r="H12" s="1118">
        <v>21</v>
      </c>
      <c r="I12" s="1118">
        <v>20</v>
      </c>
      <c r="J12" s="1118">
        <v>34</v>
      </c>
      <c r="K12" s="1118">
        <v>25</v>
      </c>
      <c r="L12" s="1118">
        <v>24</v>
      </c>
      <c r="M12" s="1118">
        <v>23</v>
      </c>
      <c r="N12" s="1118">
        <v>30</v>
      </c>
      <c r="O12" s="1118">
        <v>14</v>
      </c>
      <c r="P12" s="1120">
        <v>252</v>
      </c>
    </row>
    <row r="13" spans="2:18" x14ac:dyDescent="0.2">
      <c r="B13" s="1360"/>
      <c r="C13" s="1118" t="s">
        <v>1005</v>
      </c>
      <c r="D13" s="1119">
        <v>9</v>
      </c>
      <c r="E13" s="1118">
        <v>7</v>
      </c>
      <c r="F13" s="1118">
        <v>11</v>
      </c>
      <c r="G13" s="1118">
        <v>18</v>
      </c>
      <c r="H13" s="1118">
        <v>10</v>
      </c>
      <c r="I13" s="1118">
        <v>17</v>
      </c>
      <c r="J13" s="1118">
        <v>10</v>
      </c>
      <c r="K13" s="1118">
        <v>5</v>
      </c>
      <c r="L13" s="1118">
        <v>5</v>
      </c>
      <c r="M13" s="1118">
        <v>10</v>
      </c>
      <c r="N13" s="1118">
        <v>11</v>
      </c>
      <c r="O13" s="1118">
        <v>10</v>
      </c>
      <c r="P13" s="1120">
        <v>123</v>
      </c>
    </row>
    <row r="14" spans="2:18" x14ac:dyDescent="0.2">
      <c r="B14" s="1361"/>
      <c r="C14" s="1121" t="s">
        <v>21</v>
      </c>
      <c r="D14" s="1123">
        <v>23</v>
      </c>
      <c r="E14" s="1123">
        <v>25</v>
      </c>
      <c r="F14" s="1123">
        <v>27</v>
      </c>
      <c r="G14" s="1123">
        <v>31</v>
      </c>
      <c r="H14" s="1123">
        <v>31</v>
      </c>
      <c r="I14" s="1123">
        <v>37</v>
      </c>
      <c r="J14" s="1123">
        <v>44</v>
      </c>
      <c r="K14" s="1123">
        <v>30</v>
      </c>
      <c r="L14" s="1123">
        <v>29</v>
      </c>
      <c r="M14" s="1123">
        <v>33</v>
      </c>
      <c r="N14" s="1121">
        <v>41</v>
      </c>
      <c r="O14" s="1121">
        <v>24</v>
      </c>
      <c r="P14" s="1122">
        <v>375</v>
      </c>
    </row>
    <row r="15" spans="2:18" x14ac:dyDescent="0.2">
      <c r="B15" s="1359" t="s">
        <v>1007</v>
      </c>
      <c r="C15" s="1118" t="s">
        <v>1004</v>
      </c>
      <c r="D15" s="1119">
        <v>45</v>
      </c>
      <c r="E15" s="1118">
        <v>40</v>
      </c>
      <c r="F15" s="1118">
        <v>52</v>
      </c>
      <c r="G15" s="1118">
        <v>81</v>
      </c>
      <c r="H15" s="1118">
        <v>69</v>
      </c>
      <c r="I15" s="1118">
        <v>63</v>
      </c>
      <c r="J15" s="1118">
        <v>58</v>
      </c>
      <c r="K15" s="1118">
        <v>80</v>
      </c>
      <c r="L15" s="1118">
        <v>60</v>
      </c>
      <c r="M15" s="1118">
        <v>73</v>
      </c>
      <c r="N15" s="1118">
        <v>61</v>
      </c>
      <c r="O15" s="1118">
        <v>60</v>
      </c>
      <c r="P15" s="1120">
        <v>742</v>
      </c>
    </row>
    <row r="16" spans="2:18" x14ac:dyDescent="0.2">
      <c r="B16" s="1360"/>
      <c r="C16" s="1118" t="s">
        <v>1005</v>
      </c>
      <c r="D16" s="1119">
        <v>26</v>
      </c>
      <c r="E16" s="1118">
        <v>35</v>
      </c>
      <c r="F16" s="1118">
        <v>37</v>
      </c>
      <c r="G16" s="1118">
        <v>39</v>
      </c>
      <c r="H16" s="1118">
        <v>45</v>
      </c>
      <c r="I16" s="1118">
        <v>50</v>
      </c>
      <c r="J16" s="1118">
        <v>37</v>
      </c>
      <c r="K16" s="1118">
        <v>43</v>
      </c>
      <c r="L16" s="1118">
        <v>38</v>
      </c>
      <c r="M16" s="1118">
        <v>31</v>
      </c>
      <c r="N16" s="1118">
        <v>31</v>
      </c>
      <c r="O16" s="1118">
        <v>27</v>
      </c>
      <c r="P16" s="1120">
        <v>439</v>
      </c>
    </row>
    <row r="17" spans="2:18" x14ac:dyDescent="0.2">
      <c r="B17" s="1361"/>
      <c r="C17" s="1121" t="s">
        <v>21</v>
      </c>
      <c r="D17" s="1121">
        <v>71</v>
      </c>
      <c r="E17" s="1121">
        <v>75</v>
      </c>
      <c r="F17" s="1121">
        <v>89</v>
      </c>
      <c r="G17" s="1121">
        <v>120</v>
      </c>
      <c r="H17" s="1121">
        <v>114</v>
      </c>
      <c r="I17" s="1121">
        <v>113</v>
      </c>
      <c r="J17" s="1121">
        <v>95</v>
      </c>
      <c r="K17" s="1121">
        <v>123</v>
      </c>
      <c r="L17" s="1121">
        <v>98</v>
      </c>
      <c r="M17" s="1121">
        <v>104</v>
      </c>
      <c r="N17" s="1121">
        <v>92</v>
      </c>
      <c r="O17" s="1121">
        <v>87</v>
      </c>
      <c r="P17" s="1122">
        <v>1181</v>
      </c>
    </row>
    <row r="18" spans="2:18" x14ac:dyDescent="0.2">
      <c r="B18" s="1348" t="s">
        <v>17</v>
      </c>
      <c r="C18" s="1124" t="s">
        <v>1004</v>
      </c>
      <c r="D18" s="1124">
        <v>179</v>
      </c>
      <c r="E18" s="1124">
        <v>144</v>
      </c>
      <c r="F18" s="1124">
        <v>165</v>
      </c>
      <c r="G18" s="1124">
        <v>197</v>
      </c>
      <c r="H18" s="1124">
        <v>200</v>
      </c>
      <c r="I18" s="1124">
        <v>170</v>
      </c>
      <c r="J18" s="1124">
        <v>195</v>
      </c>
      <c r="K18" s="1124">
        <v>227</v>
      </c>
      <c r="L18" s="1124">
        <v>179</v>
      </c>
      <c r="M18" s="1124">
        <v>195</v>
      </c>
      <c r="N18" s="1124">
        <v>201</v>
      </c>
      <c r="O18" s="1124">
        <v>150</v>
      </c>
      <c r="P18" s="1125">
        <v>2202</v>
      </c>
    </row>
    <row r="19" spans="2:18" x14ac:dyDescent="0.2">
      <c r="B19" s="1349"/>
      <c r="C19" s="1126" t="s">
        <v>1005</v>
      </c>
      <c r="D19" s="1126">
        <v>91</v>
      </c>
      <c r="E19" s="1126">
        <v>83</v>
      </c>
      <c r="F19" s="1126">
        <v>88</v>
      </c>
      <c r="G19" s="1126">
        <v>123</v>
      </c>
      <c r="H19" s="1126">
        <v>96</v>
      </c>
      <c r="I19" s="1126">
        <v>106</v>
      </c>
      <c r="J19" s="1126">
        <v>96</v>
      </c>
      <c r="K19" s="1126">
        <v>97</v>
      </c>
      <c r="L19" s="1126">
        <v>89</v>
      </c>
      <c r="M19" s="1126">
        <v>85</v>
      </c>
      <c r="N19" s="1126">
        <v>87</v>
      </c>
      <c r="O19" s="1126">
        <v>80</v>
      </c>
      <c r="P19" s="1127">
        <v>1121</v>
      </c>
    </row>
    <row r="20" spans="2:18" x14ac:dyDescent="0.2">
      <c r="B20" s="1350"/>
      <c r="C20" s="1128" t="s">
        <v>21</v>
      </c>
      <c r="D20" s="1128">
        <v>270</v>
      </c>
      <c r="E20" s="1128">
        <v>227</v>
      </c>
      <c r="F20" s="1128">
        <v>253</v>
      </c>
      <c r="G20" s="1128">
        <v>320</v>
      </c>
      <c r="H20" s="1128">
        <v>296</v>
      </c>
      <c r="I20" s="1128">
        <v>276</v>
      </c>
      <c r="J20" s="1128">
        <v>291</v>
      </c>
      <c r="K20" s="1128">
        <v>324</v>
      </c>
      <c r="L20" s="1128">
        <v>268</v>
      </c>
      <c r="M20" s="1128">
        <v>280</v>
      </c>
      <c r="N20" s="1128">
        <v>288</v>
      </c>
      <c r="O20" s="1128">
        <v>230</v>
      </c>
      <c r="P20" s="1129">
        <v>3323</v>
      </c>
    </row>
    <row r="21" spans="2:18" x14ac:dyDescent="0.2">
      <c r="B21" s="1120" t="s">
        <v>1008</v>
      </c>
      <c r="C21" s="1120"/>
      <c r="D21" s="1120"/>
      <c r="E21" s="1120"/>
      <c r="F21" s="1120"/>
      <c r="G21" s="1120"/>
      <c r="H21" s="1120"/>
      <c r="I21" s="1120"/>
      <c r="J21" s="1120"/>
      <c r="K21" s="1120"/>
      <c r="L21" s="1120"/>
      <c r="M21" s="1120"/>
      <c r="N21" s="1120"/>
      <c r="O21" s="1120"/>
      <c r="P21" s="1120"/>
    </row>
    <row r="22" spans="2:18" x14ac:dyDescent="0.2">
      <c r="B22" s="1120"/>
      <c r="C22" s="1120"/>
      <c r="D22" s="1120"/>
      <c r="E22" s="1120"/>
      <c r="F22" s="1120"/>
      <c r="G22" s="1120"/>
      <c r="H22" s="1120"/>
      <c r="I22" s="1120"/>
      <c r="J22" s="1120"/>
      <c r="K22" s="1120"/>
      <c r="L22" s="1120"/>
      <c r="M22" s="1120"/>
      <c r="N22" s="1120"/>
      <c r="O22" s="1120"/>
      <c r="P22" s="1120"/>
    </row>
    <row r="23" spans="2:18" x14ac:dyDescent="0.2">
      <c r="B23" s="1120"/>
      <c r="C23" s="1120"/>
      <c r="D23" s="1120"/>
      <c r="E23" s="1120"/>
      <c r="F23" s="1120"/>
      <c r="G23" s="1120"/>
      <c r="H23" s="1120"/>
      <c r="I23" s="1120"/>
      <c r="J23" s="1120"/>
      <c r="K23" s="1120"/>
      <c r="L23" s="1120"/>
      <c r="M23" s="1120"/>
      <c r="N23" s="1120"/>
      <c r="O23" s="1120"/>
      <c r="P23" s="1120"/>
    </row>
    <row r="24" spans="2:18" x14ac:dyDescent="0.2">
      <c r="B24" s="1351" t="s">
        <v>1009</v>
      </c>
      <c r="C24" s="1351"/>
      <c r="D24" s="1351"/>
      <c r="E24" s="1351"/>
      <c r="F24" s="1351"/>
      <c r="G24" s="1351"/>
      <c r="H24" s="1351"/>
      <c r="I24" s="1351"/>
      <c r="J24" s="1351"/>
      <c r="K24" s="1351"/>
      <c r="L24" s="1351"/>
      <c r="M24" s="1351"/>
      <c r="N24" s="1351"/>
      <c r="O24" s="1351"/>
      <c r="P24" s="1351"/>
    </row>
    <row r="25" spans="2:18" x14ac:dyDescent="0.2">
      <c r="B25" s="1352">
        <v>2019</v>
      </c>
      <c r="C25" s="1352"/>
      <c r="D25" s="1352"/>
      <c r="E25" s="1352"/>
      <c r="F25" s="1352"/>
      <c r="G25" s="1352"/>
      <c r="H25" s="1352"/>
      <c r="I25" s="1352"/>
      <c r="J25" s="1352"/>
      <c r="K25" s="1352"/>
      <c r="L25" s="1352"/>
      <c r="M25" s="1352"/>
      <c r="N25" s="1352"/>
      <c r="O25" s="1352"/>
      <c r="P25" s="1352"/>
    </row>
    <row r="26" spans="2:18" x14ac:dyDescent="0.2">
      <c r="B26" s="1120"/>
      <c r="C26" s="1120"/>
      <c r="D26" s="1120"/>
      <c r="E26" s="1120"/>
      <c r="F26" s="1120"/>
      <c r="G26" s="1120"/>
      <c r="H26" s="1120"/>
      <c r="I26" s="1120"/>
      <c r="J26" s="1120"/>
      <c r="K26" s="1120"/>
      <c r="L26" s="1120"/>
      <c r="M26" s="1120"/>
      <c r="N26" s="1120"/>
      <c r="O26" s="1120"/>
      <c r="P26" s="1120"/>
    </row>
    <row r="27" spans="2:18" ht="27.75" customHeight="1" x14ac:dyDescent="0.2">
      <c r="B27" s="1130" t="s">
        <v>1010</v>
      </c>
      <c r="C27" s="1131" t="s">
        <v>1003</v>
      </c>
      <c r="D27" s="1131" t="s">
        <v>84</v>
      </c>
      <c r="E27" s="1131" t="s">
        <v>85</v>
      </c>
      <c r="F27" s="1131" t="s">
        <v>449</v>
      </c>
      <c r="G27" s="1131" t="s">
        <v>87</v>
      </c>
      <c r="H27" s="1131" t="s">
        <v>88</v>
      </c>
      <c r="I27" s="1131" t="s">
        <v>89</v>
      </c>
      <c r="J27" s="1131" t="s">
        <v>90</v>
      </c>
      <c r="K27" s="1131" t="s">
        <v>91</v>
      </c>
      <c r="L27" s="1131" t="s">
        <v>92</v>
      </c>
      <c r="M27" s="1131" t="s">
        <v>93</v>
      </c>
      <c r="N27" s="1131" t="s">
        <v>94</v>
      </c>
      <c r="O27" s="1131" t="s">
        <v>95</v>
      </c>
      <c r="P27" s="1130" t="s">
        <v>21</v>
      </c>
      <c r="R27" s="1192" t="s">
        <v>1070</v>
      </c>
    </row>
    <row r="28" spans="2:18" x14ac:dyDescent="0.2">
      <c r="B28" s="1353" t="s">
        <v>1011</v>
      </c>
      <c r="C28" s="1132" t="s">
        <v>1004</v>
      </c>
      <c r="D28" s="1133">
        <v>143</v>
      </c>
      <c r="E28" s="1134">
        <v>124</v>
      </c>
      <c r="F28" s="1134">
        <v>134</v>
      </c>
      <c r="G28" s="1134">
        <v>158</v>
      </c>
      <c r="H28" s="1134">
        <v>164</v>
      </c>
      <c r="I28" s="1134">
        <v>153</v>
      </c>
      <c r="J28" s="1134">
        <v>166</v>
      </c>
      <c r="K28" s="1134">
        <v>184</v>
      </c>
      <c r="L28" s="1134">
        <v>160</v>
      </c>
      <c r="M28" s="1134">
        <v>173</v>
      </c>
      <c r="N28" s="1134">
        <v>180</v>
      </c>
      <c r="O28" s="1134">
        <v>135</v>
      </c>
      <c r="P28" s="1135">
        <v>1874</v>
      </c>
    </row>
    <row r="29" spans="2:18" x14ac:dyDescent="0.2">
      <c r="B29" s="1354"/>
      <c r="C29" s="1136" t="s">
        <v>1005</v>
      </c>
      <c r="D29" s="1119">
        <v>76</v>
      </c>
      <c r="E29" s="1118">
        <v>74</v>
      </c>
      <c r="F29" s="1118">
        <v>76</v>
      </c>
      <c r="G29" s="1118">
        <v>111</v>
      </c>
      <c r="H29" s="1118">
        <v>88</v>
      </c>
      <c r="I29" s="1118">
        <v>96</v>
      </c>
      <c r="J29" s="1118">
        <v>86</v>
      </c>
      <c r="K29" s="1118">
        <v>86</v>
      </c>
      <c r="L29" s="1118">
        <v>78</v>
      </c>
      <c r="M29" s="1118">
        <v>75</v>
      </c>
      <c r="N29" s="1118">
        <v>77</v>
      </c>
      <c r="O29" s="1118">
        <v>67</v>
      </c>
      <c r="P29" s="1120">
        <v>990</v>
      </c>
    </row>
    <row r="30" spans="2:18" x14ac:dyDescent="0.2">
      <c r="B30" s="1355"/>
      <c r="C30" s="1137" t="s">
        <v>21</v>
      </c>
      <c r="D30" s="1121">
        <v>219</v>
      </c>
      <c r="E30" s="1121">
        <v>198</v>
      </c>
      <c r="F30" s="1121">
        <v>210</v>
      </c>
      <c r="G30" s="1121">
        <v>269</v>
      </c>
      <c r="H30" s="1121">
        <v>252</v>
      </c>
      <c r="I30" s="1121">
        <v>249</v>
      </c>
      <c r="J30" s="1121">
        <v>252</v>
      </c>
      <c r="K30" s="1121">
        <v>270</v>
      </c>
      <c r="L30" s="1121">
        <v>238</v>
      </c>
      <c r="M30" s="1121">
        <v>248</v>
      </c>
      <c r="N30" s="1121">
        <v>257</v>
      </c>
      <c r="O30" s="1121">
        <v>202</v>
      </c>
      <c r="P30" s="1122">
        <v>2864</v>
      </c>
    </row>
    <row r="31" spans="2:18" x14ac:dyDescent="0.2">
      <c r="B31" s="1353" t="s">
        <v>1012</v>
      </c>
      <c r="C31" s="1136" t="s">
        <v>1004</v>
      </c>
      <c r="D31" s="1119">
        <v>36</v>
      </c>
      <c r="E31" s="1118">
        <v>20</v>
      </c>
      <c r="F31" s="1118">
        <v>28</v>
      </c>
      <c r="G31" s="1118">
        <v>37</v>
      </c>
      <c r="H31" s="1118">
        <v>29</v>
      </c>
      <c r="I31" s="1118">
        <v>17</v>
      </c>
      <c r="J31" s="1118">
        <v>28</v>
      </c>
      <c r="K31" s="1118">
        <v>40</v>
      </c>
      <c r="L31" s="1118">
        <v>19</v>
      </c>
      <c r="M31" s="1118">
        <v>22</v>
      </c>
      <c r="N31" s="1118">
        <v>21</v>
      </c>
      <c r="O31" s="1118">
        <v>15</v>
      </c>
      <c r="P31" s="1120">
        <v>312</v>
      </c>
    </row>
    <row r="32" spans="2:18" x14ac:dyDescent="0.2">
      <c r="B32" s="1354"/>
      <c r="C32" s="1136" t="s">
        <v>1005</v>
      </c>
      <c r="D32" s="1119">
        <v>14</v>
      </c>
      <c r="E32" s="1118">
        <v>9</v>
      </c>
      <c r="F32" s="1118">
        <v>12</v>
      </c>
      <c r="G32" s="1118">
        <v>10</v>
      </c>
      <c r="H32" s="1118">
        <v>5</v>
      </c>
      <c r="I32" s="1118">
        <v>9</v>
      </c>
      <c r="J32" s="1118">
        <v>10</v>
      </c>
      <c r="K32" s="1118">
        <v>10</v>
      </c>
      <c r="L32" s="1118">
        <v>10</v>
      </c>
      <c r="M32" s="1118">
        <v>8</v>
      </c>
      <c r="N32" s="1118">
        <v>10</v>
      </c>
      <c r="O32" s="1118">
        <v>9</v>
      </c>
      <c r="P32" s="1120">
        <v>116</v>
      </c>
    </row>
    <row r="33" spans="2:19" x14ac:dyDescent="0.2">
      <c r="B33" s="1355"/>
      <c r="C33" s="1137" t="s">
        <v>21</v>
      </c>
      <c r="D33" s="1121">
        <v>50</v>
      </c>
      <c r="E33" s="1121">
        <v>29</v>
      </c>
      <c r="F33" s="1121">
        <v>40</v>
      </c>
      <c r="G33" s="1121">
        <v>47</v>
      </c>
      <c r="H33" s="1121">
        <v>34</v>
      </c>
      <c r="I33" s="1121">
        <v>26</v>
      </c>
      <c r="J33" s="1121">
        <v>38</v>
      </c>
      <c r="K33" s="1121">
        <v>50</v>
      </c>
      <c r="L33" s="1121">
        <v>29</v>
      </c>
      <c r="M33" s="1121">
        <v>30</v>
      </c>
      <c r="N33" s="1121">
        <v>31</v>
      </c>
      <c r="O33" s="1121">
        <v>24</v>
      </c>
      <c r="P33" s="1122">
        <v>428</v>
      </c>
    </row>
    <row r="34" spans="2:19" x14ac:dyDescent="0.2">
      <c r="B34" s="1353" t="s">
        <v>1013</v>
      </c>
      <c r="C34" s="1136" t="s">
        <v>1004</v>
      </c>
      <c r="D34" s="1119">
        <v>0</v>
      </c>
      <c r="E34" s="1118">
        <v>0</v>
      </c>
      <c r="F34" s="1118">
        <v>3</v>
      </c>
      <c r="G34" s="1118">
        <v>2</v>
      </c>
      <c r="H34" s="1118">
        <v>7</v>
      </c>
      <c r="I34" s="1118">
        <v>0</v>
      </c>
      <c r="J34" s="1118">
        <v>1</v>
      </c>
      <c r="K34" s="1118">
        <v>3</v>
      </c>
      <c r="L34" s="1118">
        <v>0</v>
      </c>
      <c r="M34" s="1118">
        <v>0</v>
      </c>
      <c r="N34" s="1118">
        <v>0</v>
      </c>
      <c r="O34" s="1118">
        <v>0</v>
      </c>
      <c r="P34" s="1120">
        <v>16</v>
      </c>
    </row>
    <row r="35" spans="2:19" x14ac:dyDescent="0.2">
      <c r="B35" s="1354"/>
      <c r="C35" s="1136" t="s">
        <v>1005</v>
      </c>
      <c r="D35" s="1119">
        <v>1</v>
      </c>
      <c r="E35" s="1118">
        <v>0</v>
      </c>
      <c r="F35" s="1118">
        <v>0</v>
      </c>
      <c r="G35" s="1118">
        <v>2</v>
      </c>
      <c r="H35" s="1118">
        <v>3</v>
      </c>
      <c r="I35" s="1118">
        <v>1</v>
      </c>
      <c r="J35" s="1118">
        <v>0</v>
      </c>
      <c r="K35" s="1118">
        <v>1</v>
      </c>
      <c r="L35" s="1118">
        <v>1</v>
      </c>
      <c r="M35" s="1118">
        <v>2</v>
      </c>
      <c r="N35" s="1118">
        <v>0</v>
      </c>
      <c r="O35" s="1118">
        <v>4</v>
      </c>
      <c r="P35" s="1120">
        <v>15</v>
      </c>
    </row>
    <row r="36" spans="2:19" x14ac:dyDescent="0.2">
      <c r="B36" s="1355"/>
      <c r="C36" s="1137" t="s">
        <v>21</v>
      </c>
      <c r="D36" s="1121">
        <v>1</v>
      </c>
      <c r="E36" s="1121">
        <v>0</v>
      </c>
      <c r="F36" s="1121">
        <v>3</v>
      </c>
      <c r="G36" s="1121">
        <v>4</v>
      </c>
      <c r="H36" s="1121">
        <v>10</v>
      </c>
      <c r="I36" s="1121">
        <v>1</v>
      </c>
      <c r="J36" s="1121">
        <v>1</v>
      </c>
      <c r="K36" s="1121">
        <v>4</v>
      </c>
      <c r="L36" s="1121">
        <v>1</v>
      </c>
      <c r="M36" s="1121">
        <v>2</v>
      </c>
      <c r="N36" s="1121">
        <v>0</v>
      </c>
      <c r="O36" s="1121">
        <v>4</v>
      </c>
      <c r="P36" s="1122">
        <v>31</v>
      </c>
    </row>
    <row r="37" spans="2:19" x14ac:dyDescent="0.2">
      <c r="B37" s="1356" t="s">
        <v>17</v>
      </c>
      <c r="C37" s="1124" t="s">
        <v>1004</v>
      </c>
      <c r="D37" s="1138">
        <v>179</v>
      </c>
      <c r="E37" s="1138">
        <v>144</v>
      </c>
      <c r="F37" s="1138">
        <v>165</v>
      </c>
      <c r="G37" s="1138">
        <v>197</v>
      </c>
      <c r="H37" s="1138">
        <v>200</v>
      </c>
      <c r="I37" s="1138">
        <v>170</v>
      </c>
      <c r="J37" s="1138">
        <v>195</v>
      </c>
      <c r="K37" s="1138">
        <v>227</v>
      </c>
      <c r="L37" s="1138">
        <v>179</v>
      </c>
      <c r="M37" s="1138">
        <v>195</v>
      </c>
      <c r="N37" s="1138">
        <v>201</v>
      </c>
      <c r="O37" s="1138">
        <v>150</v>
      </c>
      <c r="P37" s="1125">
        <v>2202</v>
      </c>
    </row>
    <row r="38" spans="2:19" x14ac:dyDescent="0.2">
      <c r="B38" s="1357"/>
      <c r="C38" s="1126" t="s">
        <v>1005</v>
      </c>
      <c r="D38" s="1139">
        <v>91</v>
      </c>
      <c r="E38" s="1139">
        <v>83</v>
      </c>
      <c r="F38" s="1139">
        <v>88</v>
      </c>
      <c r="G38" s="1139">
        <v>123</v>
      </c>
      <c r="H38" s="1139">
        <v>96</v>
      </c>
      <c r="I38" s="1139">
        <v>106</v>
      </c>
      <c r="J38" s="1139">
        <v>96</v>
      </c>
      <c r="K38" s="1139">
        <v>97</v>
      </c>
      <c r="L38" s="1139">
        <v>89</v>
      </c>
      <c r="M38" s="1139">
        <v>85</v>
      </c>
      <c r="N38" s="1139">
        <v>87</v>
      </c>
      <c r="O38" s="1139">
        <v>80</v>
      </c>
      <c r="P38" s="1127">
        <v>1121</v>
      </c>
    </row>
    <row r="39" spans="2:19" x14ac:dyDescent="0.2">
      <c r="B39" s="1358"/>
      <c r="C39" s="1128" t="s">
        <v>21</v>
      </c>
      <c r="D39" s="1140">
        <v>270</v>
      </c>
      <c r="E39" s="1140">
        <v>227</v>
      </c>
      <c r="F39" s="1140">
        <v>253</v>
      </c>
      <c r="G39" s="1140">
        <v>320</v>
      </c>
      <c r="H39" s="1140">
        <v>296</v>
      </c>
      <c r="I39" s="1140">
        <v>276</v>
      </c>
      <c r="J39" s="1140">
        <v>291</v>
      </c>
      <c r="K39" s="1140">
        <v>324</v>
      </c>
      <c r="L39" s="1140">
        <v>268</v>
      </c>
      <c r="M39" s="1140">
        <v>280</v>
      </c>
      <c r="N39" s="1140">
        <v>288</v>
      </c>
      <c r="O39" s="1140">
        <v>230</v>
      </c>
      <c r="P39" s="1129">
        <v>3323</v>
      </c>
    </row>
    <row r="40" spans="2:19" ht="12.75" customHeight="1" x14ac:dyDescent="0.2">
      <c r="B40" s="212" t="s">
        <v>1014</v>
      </c>
    </row>
    <row r="41" spans="2:19" ht="27.75" customHeight="1" x14ac:dyDescent="0.25">
      <c r="B41" s="1337" t="s">
        <v>1015</v>
      </c>
      <c r="C41" s="1338"/>
      <c r="D41" s="1338"/>
      <c r="E41" s="1338"/>
      <c r="F41" s="1338"/>
      <c r="G41" s="1338"/>
      <c r="H41" s="1338"/>
      <c r="I41" s="1338"/>
      <c r="J41" s="1338"/>
      <c r="K41" s="1338"/>
      <c r="L41" s="1338"/>
      <c r="M41" s="1338"/>
      <c r="N41" s="1338"/>
      <c r="O41" s="1338"/>
      <c r="P41" s="1338"/>
    </row>
    <row r="43" spans="2:19" x14ac:dyDescent="0.2">
      <c r="B43" s="1351" t="s">
        <v>1016</v>
      </c>
      <c r="C43" s="1351"/>
      <c r="D43" s="1351"/>
      <c r="E43" s="1351"/>
      <c r="F43" s="1351"/>
      <c r="G43" s="1351"/>
      <c r="H43" s="1351"/>
      <c r="I43" s="1351"/>
      <c r="J43" s="1351"/>
      <c r="K43" s="1351"/>
      <c r="L43" s="1351"/>
      <c r="M43" s="1351"/>
      <c r="N43" s="1351"/>
      <c r="O43" s="1351"/>
      <c r="P43" s="1141"/>
    </row>
    <row r="44" spans="2:19" x14ac:dyDescent="0.2">
      <c r="B44" s="1347">
        <v>2019</v>
      </c>
      <c r="C44" s="1347"/>
      <c r="D44" s="1347"/>
      <c r="E44" s="1347"/>
      <c r="F44" s="1347"/>
      <c r="G44" s="1347"/>
      <c r="H44" s="1347"/>
      <c r="I44" s="1347"/>
      <c r="J44" s="1347"/>
      <c r="K44" s="1347"/>
      <c r="L44" s="1347"/>
      <c r="M44" s="1347"/>
      <c r="N44" s="1347"/>
      <c r="O44" s="1347"/>
      <c r="P44" s="1142"/>
    </row>
    <row r="45" spans="2:19" x14ac:dyDescent="0.2">
      <c r="B45" s="1143"/>
      <c r="C45" s="1143"/>
      <c r="D45" s="1143"/>
      <c r="E45" s="1143"/>
      <c r="F45" s="1143"/>
      <c r="G45" s="1143"/>
      <c r="H45" s="1143"/>
      <c r="I45" s="1143"/>
      <c r="J45" s="1143"/>
      <c r="K45" s="1143"/>
      <c r="L45" s="1143"/>
      <c r="M45" s="1143"/>
      <c r="N45" s="1143"/>
      <c r="O45" s="1143"/>
      <c r="P45" s="1142"/>
    </row>
    <row r="46" spans="2:19" ht="27" customHeight="1" x14ac:dyDescent="0.2">
      <c r="B46" s="1144" t="s">
        <v>29</v>
      </c>
      <c r="C46" s="1117" t="s">
        <v>84</v>
      </c>
      <c r="D46" s="1145" t="s">
        <v>85</v>
      </c>
      <c r="E46" s="1145" t="s">
        <v>449</v>
      </c>
      <c r="F46" s="1145" t="s">
        <v>87</v>
      </c>
      <c r="G46" s="1145" t="s">
        <v>88</v>
      </c>
      <c r="H46" s="1145" t="s">
        <v>89</v>
      </c>
      <c r="I46" s="1145" t="s">
        <v>90</v>
      </c>
      <c r="J46" s="1145" t="s">
        <v>91</v>
      </c>
      <c r="K46" s="1145" t="s">
        <v>92</v>
      </c>
      <c r="L46" s="1145" t="s">
        <v>93</v>
      </c>
      <c r="M46" s="1145" t="s">
        <v>94</v>
      </c>
      <c r="N46" s="1145" t="s">
        <v>95</v>
      </c>
      <c r="O46" s="1146" t="s">
        <v>21</v>
      </c>
      <c r="R46" s="1192" t="s">
        <v>1070</v>
      </c>
    </row>
    <row r="47" spans="2:19" x14ac:dyDescent="0.2">
      <c r="B47" s="1147" t="s">
        <v>621</v>
      </c>
      <c r="C47" s="1133">
        <v>0</v>
      </c>
      <c r="D47" s="1134">
        <v>0</v>
      </c>
      <c r="E47" s="1134">
        <v>0</v>
      </c>
      <c r="F47" s="1134">
        <v>0</v>
      </c>
      <c r="G47" s="1134">
        <v>0</v>
      </c>
      <c r="H47" s="1134">
        <v>0</v>
      </c>
      <c r="I47" s="1134">
        <v>0</v>
      </c>
      <c r="J47" s="1134">
        <v>0</v>
      </c>
      <c r="K47" s="1134">
        <v>0</v>
      </c>
      <c r="L47" s="1134">
        <v>0</v>
      </c>
      <c r="M47" s="1134">
        <v>0</v>
      </c>
      <c r="N47" s="1134">
        <v>0</v>
      </c>
      <c r="O47" s="1148">
        <v>0</v>
      </c>
    </row>
    <row r="48" spans="2:19" x14ac:dyDescent="0.2">
      <c r="B48" s="1149" t="s">
        <v>622</v>
      </c>
      <c r="C48" s="1119">
        <v>1</v>
      </c>
      <c r="D48" s="1118">
        <v>0</v>
      </c>
      <c r="E48" s="1118">
        <v>0</v>
      </c>
      <c r="F48" s="1118">
        <v>0</v>
      </c>
      <c r="G48" s="1118">
        <v>0</v>
      </c>
      <c r="H48" s="1118">
        <v>0</v>
      </c>
      <c r="I48" s="1118">
        <v>0</v>
      </c>
      <c r="J48" s="1118">
        <v>0</v>
      </c>
      <c r="K48" s="1118">
        <v>0</v>
      </c>
      <c r="L48" s="1118">
        <v>0</v>
      </c>
      <c r="M48" s="1118">
        <v>0</v>
      </c>
      <c r="N48" s="1118">
        <v>0</v>
      </c>
      <c r="O48" s="212">
        <v>1</v>
      </c>
      <c r="Q48" s="1150"/>
      <c r="R48" s="1151"/>
      <c r="S48" s="1151"/>
    </row>
    <row r="49" spans="2:19" x14ac:dyDescent="0.2">
      <c r="B49" s="1149" t="s">
        <v>623</v>
      </c>
      <c r="C49" s="1119">
        <v>0</v>
      </c>
      <c r="D49" s="1119">
        <v>0</v>
      </c>
      <c r="E49" s="1119">
        <v>0</v>
      </c>
      <c r="F49" s="1119">
        <v>0</v>
      </c>
      <c r="G49" s="1119">
        <v>0</v>
      </c>
      <c r="H49" s="1119">
        <v>0</v>
      </c>
      <c r="I49" s="1119">
        <v>0</v>
      </c>
      <c r="J49" s="1118">
        <v>0</v>
      </c>
      <c r="K49" s="1118">
        <v>0</v>
      </c>
      <c r="L49" s="1118">
        <v>0</v>
      </c>
      <c r="M49" s="1118">
        <v>0</v>
      </c>
      <c r="N49" s="1118">
        <v>2</v>
      </c>
      <c r="O49" s="212">
        <v>2</v>
      </c>
      <c r="Q49" s="1150"/>
      <c r="R49" s="1151"/>
      <c r="S49" s="1151"/>
    </row>
    <row r="50" spans="2:19" x14ac:dyDescent="0.2">
      <c r="B50" s="1149" t="s">
        <v>624</v>
      </c>
      <c r="C50" s="1119">
        <v>0</v>
      </c>
      <c r="D50" s="1118">
        <v>0</v>
      </c>
      <c r="E50" s="1118">
        <v>0</v>
      </c>
      <c r="F50" s="1118">
        <v>2</v>
      </c>
      <c r="G50" s="1118">
        <v>0</v>
      </c>
      <c r="H50" s="1118">
        <v>2</v>
      </c>
      <c r="I50" s="1118">
        <v>5</v>
      </c>
      <c r="J50" s="1118">
        <v>3</v>
      </c>
      <c r="K50" s="1118">
        <v>2</v>
      </c>
      <c r="L50" s="1118">
        <v>3</v>
      </c>
      <c r="M50" s="1118">
        <v>4</v>
      </c>
      <c r="N50" s="1118">
        <v>1</v>
      </c>
      <c r="O50" s="212">
        <v>22</v>
      </c>
      <c r="Q50" s="1150"/>
      <c r="R50" s="1151"/>
      <c r="S50" s="1151"/>
    </row>
    <row r="51" spans="2:19" x14ac:dyDescent="0.2">
      <c r="B51" s="1149" t="s">
        <v>625</v>
      </c>
      <c r="C51" s="1119">
        <v>3</v>
      </c>
      <c r="D51" s="1118">
        <v>1</v>
      </c>
      <c r="E51" s="1118">
        <v>0</v>
      </c>
      <c r="F51" s="1118">
        <v>2</v>
      </c>
      <c r="G51" s="1118">
        <v>0</v>
      </c>
      <c r="H51" s="1118">
        <v>0</v>
      </c>
      <c r="I51" s="1118">
        <v>0</v>
      </c>
      <c r="J51" s="1118">
        <v>0</v>
      </c>
      <c r="K51" s="1118">
        <v>0</v>
      </c>
      <c r="L51" s="1118">
        <v>0</v>
      </c>
      <c r="M51" s="1118">
        <v>0</v>
      </c>
      <c r="N51" s="1118">
        <v>0</v>
      </c>
      <c r="O51" s="212">
        <v>6</v>
      </c>
      <c r="Q51" s="1150"/>
      <c r="R51" s="1151"/>
      <c r="S51" s="1151"/>
    </row>
    <row r="52" spans="2:19" x14ac:dyDescent="0.2">
      <c r="B52" s="1149" t="s">
        <v>626</v>
      </c>
      <c r="C52" s="1119">
        <v>3</v>
      </c>
      <c r="D52" s="1118">
        <v>0</v>
      </c>
      <c r="E52" s="1118">
        <v>0</v>
      </c>
      <c r="F52" s="1118">
        <v>1</v>
      </c>
      <c r="G52" s="1118">
        <v>0</v>
      </c>
      <c r="H52" s="1118">
        <v>1</v>
      </c>
      <c r="I52" s="1118">
        <v>2</v>
      </c>
      <c r="J52" s="1118">
        <v>11</v>
      </c>
      <c r="K52" s="1118">
        <v>3</v>
      </c>
      <c r="L52" s="1118">
        <v>1</v>
      </c>
      <c r="M52" s="1118">
        <v>0</v>
      </c>
      <c r="N52" s="1118">
        <v>1</v>
      </c>
      <c r="O52" s="212">
        <v>23</v>
      </c>
      <c r="Q52" s="1150"/>
      <c r="R52" s="1151"/>
      <c r="S52" s="1151"/>
    </row>
    <row r="53" spans="2:19" x14ac:dyDescent="0.2">
      <c r="B53" s="1149" t="s">
        <v>636</v>
      </c>
      <c r="C53" s="1119">
        <v>249</v>
      </c>
      <c r="D53" s="1118">
        <v>220</v>
      </c>
      <c r="E53" s="1118">
        <v>239</v>
      </c>
      <c r="F53" s="1118">
        <v>294</v>
      </c>
      <c r="G53" s="1118">
        <v>284</v>
      </c>
      <c r="H53" s="1118">
        <v>260</v>
      </c>
      <c r="I53" s="1118">
        <v>271</v>
      </c>
      <c r="J53" s="1118">
        <v>299</v>
      </c>
      <c r="K53" s="1118">
        <v>251</v>
      </c>
      <c r="L53" s="1118">
        <v>270</v>
      </c>
      <c r="M53" s="1118">
        <v>271</v>
      </c>
      <c r="N53" s="1118">
        <v>214</v>
      </c>
      <c r="O53" s="1120">
        <v>3122</v>
      </c>
      <c r="Q53" s="1150"/>
      <c r="R53" s="1151"/>
      <c r="S53" s="1151"/>
    </row>
    <row r="54" spans="2:19" x14ac:dyDescent="0.2">
      <c r="B54" s="1149" t="s">
        <v>627</v>
      </c>
      <c r="C54" s="1119">
        <v>1</v>
      </c>
      <c r="D54" s="1118">
        <v>0</v>
      </c>
      <c r="E54" s="1118">
        <v>3</v>
      </c>
      <c r="F54" s="1118">
        <v>1</v>
      </c>
      <c r="G54" s="1118">
        <v>2</v>
      </c>
      <c r="H54" s="1118">
        <v>3</v>
      </c>
      <c r="I54" s="1118">
        <v>1</v>
      </c>
      <c r="J54" s="1118">
        <v>1</v>
      </c>
      <c r="K54" s="1118">
        <v>2</v>
      </c>
      <c r="L54" s="1118">
        <v>0</v>
      </c>
      <c r="M54" s="1118">
        <v>0</v>
      </c>
      <c r="N54" s="1118">
        <v>1</v>
      </c>
      <c r="O54" s="212">
        <v>15</v>
      </c>
      <c r="Q54" s="1150"/>
      <c r="R54" s="1151"/>
      <c r="S54" s="1151"/>
    </row>
    <row r="55" spans="2:19" x14ac:dyDescent="0.2">
      <c r="B55" s="1149" t="s">
        <v>628</v>
      </c>
      <c r="C55" s="1119">
        <v>3</v>
      </c>
      <c r="D55" s="1118">
        <v>1</v>
      </c>
      <c r="E55" s="1118">
        <v>0</v>
      </c>
      <c r="F55" s="1118">
        <v>2</v>
      </c>
      <c r="G55" s="1118">
        <v>2</v>
      </c>
      <c r="H55" s="1118">
        <v>1</v>
      </c>
      <c r="I55" s="1118">
        <v>1</v>
      </c>
      <c r="J55" s="1118">
        <v>1</v>
      </c>
      <c r="K55" s="1118">
        <v>1</v>
      </c>
      <c r="L55" s="1118">
        <v>2</v>
      </c>
      <c r="M55" s="1118">
        <v>4</v>
      </c>
      <c r="N55" s="1118">
        <v>1</v>
      </c>
      <c r="O55" s="212">
        <v>19</v>
      </c>
      <c r="Q55" s="1150"/>
      <c r="R55" s="1151"/>
      <c r="S55" s="1151"/>
    </row>
    <row r="56" spans="2:19" x14ac:dyDescent="0.2">
      <c r="B56" s="1149" t="s">
        <v>629</v>
      </c>
      <c r="C56" s="1119">
        <v>1</v>
      </c>
      <c r="D56" s="1118">
        <v>0</v>
      </c>
      <c r="E56" s="1118">
        <v>3</v>
      </c>
      <c r="F56" s="1118">
        <v>2</v>
      </c>
      <c r="G56" s="1118">
        <v>1</v>
      </c>
      <c r="H56" s="1118">
        <v>0</v>
      </c>
      <c r="I56" s="1118">
        <v>0</v>
      </c>
      <c r="J56" s="1118">
        <v>0</v>
      </c>
      <c r="K56" s="1118">
        <v>0</v>
      </c>
      <c r="L56" s="1118">
        <v>0</v>
      </c>
      <c r="M56" s="1118">
        <v>0</v>
      </c>
      <c r="N56" s="1118">
        <v>0</v>
      </c>
      <c r="O56" s="212">
        <v>7</v>
      </c>
    </row>
    <row r="57" spans="2:19" x14ac:dyDescent="0.2">
      <c r="B57" s="1149" t="s">
        <v>630</v>
      </c>
      <c r="C57" s="1119">
        <v>1</v>
      </c>
      <c r="D57" s="1118">
        <v>2</v>
      </c>
      <c r="E57" s="1118">
        <v>1</v>
      </c>
      <c r="F57" s="1118">
        <v>4</v>
      </c>
      <c r="G57" s="1118">
        <v>3</v>
      </c>
      <c r="H57" s="1118">
        <v>7</v>
      </c>
      <c r="I57" s="1118">
        <v>7</v>
      </c>
      <c r="J57" s="1118">
        <v>7</v>
      </c>
      <c r="K57" s="1118">
        <v>1</v>
      </c>
      <c r="L57" s="1118">
        <v>0</v>
      </c>
      <c r="M57" s="1118">
        <v>2</v>
      </c>
      <c r="N57" s="1118">
        <v>3</v>
      </c>
      <c r="O57" s="212">
        <v>38</v>
      </c>
    </row>
    <row r="58" spans="2:19" x14ac:dyDescent="0.2">
      <c r="B58" s="1149" t="s">
        <v>631</v>
      </c>
      <c r="C58" s="1119">
        <v>2</v>
      </c>
      <c r="D58" s="1118">
        <v>1</v>
      </c>
      <c r="E58" s="1118">
        <v>0</v>
      </c>
      <c r="F58" s="1118">
        <v>0</v>
      </c>
      <c r="G58" s="1118">
        <v>0</v>
      </c>
      <c r="H58" s="1118">
        <v>0</v>
      </c>
      <c r="I58" s="1118">
        <v>0</v>
      </c>
      <c r="J58" s="1118">
        <v>0</v>
      </c>
      <c r="K58" s="1118">
        <v>0</v>
      </c>
      <c r="L58" s="1118">
        <v>2</v>
      </c>
      <c r="M58" s="1118">
        <v>0</v>
      </c>
      <c r="N58" s="1118">
        <v>0</v>
      </c>
      <c r="O58" s="212">
        <v>5</v>
      </c>
    </row>
    <row r="59" spans="2:19" x14ac:dyDescent="0.2">
      <c r="B59" s="1149" t="s">
        <v>632</v>
      </c>
      <c r="C59" s="1119">
        <v>4</v>
      </c>
      <c r="D59" s="1118">
        <v>1</v>
      </c>
      <c r="E59" s="1118">
        <v>5</v>
      </c>
      <c r="F59" s="1118">
        <v>4</v>
      </c>
      <c r="G59" s="1118">
        <v>2</v>
      </c>
      <c r="H59" s="1118">
        <v>0</v>
      </c>
      <c r="I59" s="1118">
        <v>2</v>
      </c>
      <c r="J59" s="1118">
        <v>0</v>
      </c>
      <c r="K59" s="1118">
        <v>5</v>
      </c>
      <c r="L59" s="1118">
        <v>1</v>
      </c>
      <c r="M59" s="1118">
        <v>1</v>
      </c>
      <c r="N59" s="1118">
        <v>3</v>
      </c>
      <c r="O59" s="212">
        <v>28</v>
      </c>
    </row>
    <row r="60" spans="2:19" x14ac:dyDescent="0.2">
      <c r="B60" s="1149" t="s">
        <v>633</v>
      </c>
      <c r="C60" s="1119">
        <v>0</v>
      </c>
      <c r="D60" s="1118">
        <v>0</v>
      </c>
      <c r="E60" s="1118">
        <v>1</v>
      </c>
      <c r="F60" s="1118">
        <v>8</v>
      </c>
      <c r="G60" s="1118">
        <v>2</v>
      </c>
      <c r="H60" s="1118">
        <v>0</v>
      </c>
      <c r="I60" s="1118">
        <v>0</v>
      </c>
      <c r="J60" s="1118">
        <v>2</v>
      </c>
      <c r="K60" s="1118">
        <v>3</v>
      </c>
      <c r="L60" s="1118">
        <v>1</v>
      </c>
      <c r="M60" s="1118">
        <v>1</v>
      </c>
      <c r="N60" s="1118">
        <v>3</v>
      </c>
      <c r="O60" s="212">
        <v>21</v>
      </c>
    </row>
    <row r="61" spans="2:19" x14ac:dyDescent="0.2">
      <c r="B61" s="1149" t="s">
        <v>634</v>
      </c>
      <c r="C61" s="1119">
        <v>2</v>
      </c>
      <c r="D61" s="1118">
        <v>1</v>
      </c>
      <c r="E61" s="1118">
        <v>1</v>
      </c>
      <c r="F61" s="1118">
        <v>0</v>
      </c>
      <c r="G61" s="1118">
        <v>0</v>
      </c>
      <c r="H61" s="1118">
        <v>0</v>
      </c>
      <c r="I61" s="1118">
        <v>0</v>
      </c>
      <c r="J61" s="1118">
        <v>0</v>
      </c>
      <c r="K61" s="1118">
        <v>0</v>
      </c>
      <c r="L61" s="1118">
        <v>0</v>
      </c>
      <c r="M61" s="1118">
        <v>0</v>
      </c>
      <c r="N61" s="1118">
        <v>0</v>
      </c>
      <c r="O61" s="212">
        <v>4</v>
      </c>
    </row>
    <row r="62" spans="2:19" x14ac:dyDescent="0.2">
      <c r="B62" s="1149" t="s">
        <v>635</v>
      </c>
      <c r="C62" s="1119">
        <v>0</v>
      </c>
      <c r="D62" s="1119">
        <v>0</v>
      </c>
      <c r="E62" s="1119">
        <v>0</v>
      </c>
      <c r="F62" s="1119">
        <v>0</v>
      </c>
      <c r="G62" s="1119">
        <v>0</v>
      </c>
      <c r="H62" s="1118">
        <v>2</v>
      </c>
      <c r="I62" s="1118">
        <v>2</v>
      </c>
      <c r="J62" s="1118">
        <v>0</v>
      </c>
      <c r="K62" s="1118">
        <v>0</v>
      </c>
      <c r="L62" s="1118">
        <v>0</v>
      </c>
      <c r="M62" s="1118">
        <v>3</v>
      </c>
      <c r="N62" s="1118">
        <v>0</v>
      </c>
      <c r="O62" s="212">
        <v>7</v>
      </c>
    </row>
    <row r="63" spans="2:19" x14ac:dyDescent="0.2">
      <c r="B63" s="1149" t="s">
        <v>1017</v>
      </c>
      <c r="C63" s="1119">
        <v>0</v>
      </c>
      <c r="D63" s="1119">
        <v>0</v>
      </c>
      <c r="E63" s="1119">
        <v>0</v>
      </c>
      <c r="F63" s="1119">
        <v>0</v>
      </c>
      <c r="G63" s="1118">
        <v>0</v>
      </c>
      <c r="H63" s="1118">
        <v>0</v>
      </c>
      <c r="I63" s="1118">
        <v>0</v>
      </c>
      <c r="J63" s="1118">
        <v>0</v>
      </c>
      <c r="K63" s="1118">
        <v>0</v>
      </c>
      <c r="L63" s="1118">
        <v>0</v>
      </c>
      <c r="M63" s="1118">
        <v>2</v>
      </c>
      <c r="N63" s="1118">
        <v>1</v>
      </c>
    </row>
    <row r="64" spans="2:19" s="1155" customFormat="1" x14ac:dyDescent="0.2">
      <c r="B64" s="1152" t="s">
        <v>21</v>
      </c>
      <c r="C64" s="1153">
        <v>270</v>
      </c>
      <c r="D64" s="1153">
        <v>227</v>
      </c>
      <c r="E64" s="1153">
        <v>253</v>
      </c>
      <c r="F64" s="1153">
        <v>320</v>
      </c>
      <c r="G64" s="1153">
        <v>296</v>
      </c>
      <c r="H64" s="1153">
        <v>276</v>
      </c>
      <c r="I64" s="1153">
        <v>291</v>
      </c>
      <c r="J64" s="1153">
        <v>324</v>
      </c>
      <c r="K64" s="1153">
        <v>268</v>
      </c>
      <c r="L64" s="1153">
        <v>280</v>
      </c>
      <c r="M64" s="1153">
        <v>288</v>
      </c>
      <c r="N64" s="1153">
        <v>230</v>
      </c>
      <c r="O64" s="1154">
        <v>3323</v>
      </c>
      <c r="Q64" s="212"/>
      <c r="R64" s="212"/>
      <c r="S64" s="212"/>
    </row>
    <row r="65" spans="2:19" s="1155" customFormat="1" x14ac:dyDescent="0.2">
      <c r="B65" s="1156" t="s">
        <v>1008</v>
      </c>
      <c r="C65" s="1157"/>
      <c r="D65" s="1157"/>
      <c r="E65" s="1157"/>
      <c r="F65" s="1157"/>
      <c r="G65" s="1157"/>
      <c r="H65" s="1157"/>
      <c r="I65" s="1157"/>
      <c r="J65" s="1157"/>
      <c r="K65" s="1157"/>
      <c r="L65" s="1157"/>
      <c r="M65" s="1157"/>
      <c r="N65" s="1157"/>
      <c r="O65" s="1157"/>
      <c r="Q65" s="212"/>
      <c r="R65" s="212"/>
      <c r="S65" s="212"/>
    </row>
    <row r="66" spans="2:19" ht="57.75" customHeight="1" x14ac:dyDescent="0.2">
      <c r="B66" s="1322" t="s">
        <v>1018</v>
      </c>
      <c r="C66" s="1322"/>
      <c r="D66" s="1322"/>
      <c r="E66" s="1322"/>
      <c r="F66" s="1322"/>
      <c r="G66" s="1322"/>
      <c r="H66" s="1322"/>
      <c r="I66" s="1322"/>
      <c r="J66" s="1322"/>
      <c r="K66" s="1322"/>
      <c r="L66" s="1322"/>
      <c r="M66" s="1322"/>
      <c r="N66" s="1322"/>
      <c r="O66" s="1322"/>
    </row>
    <row r="68" spans="2:19" x14ac:dyDescent="0.2">
      <c r="R68" s="1192" t="s">
        <v>1070</v>
      </c>
    </row>
    <row r="69" spans="2:19" ht="15" x14ac:dyDescent="0.2">
      <c r="B69" s="1345" t="s">
        <v>1019</v>
      </c>
      <c r="C69" s="1346"/>
      <c r="D69" s="1346"/>
      <c r="E69" s="1346"/>
      <c r="F69" s="1346"/>
      <c r="G69" s="1346"/>
      <c r="H69" s="1346"/>
      <c r="I69" s="1346"/>
      <c r="J69" s="1346"/>
      <c r="K69" s="1346"/>
      <c r="L69" s="1346"/>
      <c r="M69" s="1346"/>
      <c r="N69" s="1346"/>
      <c r="O69" s="1346"/>
      <c r="P69" s="1346"/>
    </row>
    <row r="70" spans="2:19" x14ac:dyDescent="0.2">
      <c r="B70" s="1347">
        <v>2019</v>
      </c>
      <c r="C70" s="1347"/>
      <c r="D70" s="1347"/>
      <c r="E70" s="1347"/>
      <c r="F70" s="1347"/>
      <c r="G70" s="1347"/>
      <c r="H70" s="1347"/>
      <c r="I70" s="1347"/>
      <c r="J70" s="1347"/>
      <c r="K70" s="1347"/>
      <c r="L70" s="1347"/>
      <c r="M70" s="1347"/>
      <c r="N70" s="1347"/>
      <c r="O70" s="1347"/>
      <c r="P70" s="1347"/>
    </row>
    <row r="71" spans="2:19" x14ac:dyDescent="0.2">
      <c r="B71" s="1143"/>
      <c r="C71" s="1143"/>
      <c r="D71" s="1143"/>
      <c r="E71" s="1143"/>
      <c r="F71" s="1143"/>
      <c r="G71" s="1143"/>
      <c r="H71" s="1143"/>
      <c r="I71" s="1143"/>
      <c r="J71" s="1143"/>
      <c r="K71" s="1143"/>
      <c r="L71" s="1143"/>
      <c r="M71" s="1143"/>
      <c r="N71" s="1143"/>
      <c r="O71" s="1143"/>
    </row>
    <row r="72" spans="2:19" ht="23.25" customHeight="1" x14ac:dyDescent="0.2">
      <c r="B72" s="1146" t="s">
        <v>1010</v>
      </c>
      <c r="C72" s="1197" t="s">
        <v>1003</v>
      </c>
      <c r="D72" s="1145" t="s">
        <v>84</v>
      </c>
      <c r="E72" s="1145" t="s">
        <v>85</v>
      </c>
      <c r="F72" s="1145" t="s">
        <v>449</v>
      </c>
      <c r="G72" s="1145" t="s">
        <v>87</v>
      </c>
      <c r="H72" s="1145" t="s">
        <v>88</v>
      </c>
      <c r="I72" s="1145" t="s">
        <v>89</v>
      </c>
      <c r="J72" s="1145" t="s">
        <v>90</v>
      </c>
      <c r="K72" s="1145" t="s">
        <v>91</v>
      </c>
      <c r="L72" s="1145" t="s">
        <v>92</v>
      </c>
      <c r="M72" s="1145" t="s">
        <v>93</v>
      </c>
      <c r="N72" s="1145" t="s">
        <v>94</v>
      </c>
      <c r="O72" s="1198" t="s">
        <v>95</v>
      </c>
      <c r="P72" s="1146" t="s">
        <v>21</v>
      </c>
    </row>
    <row r="73" spans="2:19" x14ac:dyDescent="0.2">
      <c r="B73" s="1339" t="s">
        <v>1011</v>
      </c>
      <c r="C73" s="1158" t="s">
        <v>1004</v>
      </c>
      <c r="D73" s="1134">
        <v>13</v>
      </c>
      <c r="E73" s="1134">
        <v>16</v>
      </c>
      <c r="F73" s="1134">
        <v>18</v>
      </c>
      <c r="G73" s="1134">
        <v>25</v>
      </c>
      <c r="H73" s="1134">
        <v>15</v>
      </c>
      <c r="I73" s="1134">
        <v>19</v>
      </c>
      <c r="J73" s="1134">
        <v>19</v>
      </c>
      <c r="K73" s="1134">
        <v>22</v>
      </c>
      <c r="L73" s="1134">
        <v>18</v>
      </c>
      <c r="M73" s="1134">
        <v>12</v>
      </c>
      <c r="N73" s="1134">
        <v>14</v>
      </c>
      <c r="O73" s="1133">
        <v>11</v>
      </c>
      <c r="P73" s="1148">
        <v>202</v>
      </c>
    </row>
    <row r="74" spans="2:19" x14ac:dyDescent="0.2">
      <c r="B74" s="1340"/>
      <c r="C74" s="1159" t="s">
        <v>1005</v>
      </c>
      <c r="D74" s="1118">
        <v>20</v>
      </c>
      <c r="E74" s="1118">
        <v>14</v>
      </c>
      <c r="F74" s="1118">
        <v>17</v>
      </c>
      <c r="G74" s="1118">
        <v>21</v>
      </c>
      <c r="H74" s="1118">
        <v>15</v>
      </c>
      <c r="I74" s="1118">
        <v>16</v>
      </c>
      <c r="J74" s="1118">
        <v>9</v>
      </c>
      <c r="K74" s="1118">
        <v>17</v>
      </c>
      <c r="L74" s="1118">
        <v>11</v>
      </c>
      <c r="M74" s="1118">
        <v>11</v>
      </c>
      <c r="N74" s="1118">
        <v>12</v>
      </c>
      <c r="O74" s="1119">
        <v>13</v>
      </c>
      <c r="P74" s="212">
        <v>176</v>
      </c>
    </row>
    <row r="75" spans="2:19" x14ac:dyDescent="0.2">
      <c r="B75" s="1341"/>
      <c r="C75" s="1160" t="s">
        <v>21</v>
      </c>
      <c r="D75" s="1121">
        <v>33</v>
      </c>
      <c r="E75" s="1121">
        <v>30</v>
      </c>
      <c r="F75" s="1121">
        <v>35</v>
      </c>
      <c r="G75" s="1121">
        <v>46</v>
      </c>
      <c r="H75" s="1121">
        <v>30</v>
      </c>
      <c r="I75" s="1121">
        <v>35</v>
      </c>
      <c r="J75" s="1121">
        <v>28</v>
      </c>
      <c r="K75" s="1121">
        <v>39</v>
      </c>
      <c r="L75" s="1121">
        <v>29</v>
      </c>
      <c r="M75" s="1121">
        <v>23</v>
      </c>
      <c r="N75" s="1121">
        <v>26</v>
      </c>
      <c r="O75" s="1121">
        <v>24</v>
      </c>
      <c r="P75" s="1161">
        <v>378</v>
      </c>
    </row>
    <row r="76" spans="2:19" x14ac:dyDescent="0.2">
      <c r="B76" s="1339" t="s">
        <v>1012</v>
      </c>
      <c r="C76" s="1159" t="s">
        <v>1004</v>
      </c>
      <c r="D76" s="1118">
        <v>4</v>
      </c>
      <c r="E76" s="1118">
        <v>5</v>
      </c>
      <c r="F76" s="1118">
        <v>2</v>
      </c>
      <c r="G76" s="1118">
        <v>1</v>
      </c>
      <c r="H76" s="1118">
        <v>4</v>
      </c>
      <c r="I76" s="1118">
        <v>2</v>
      </c>
      <c r="J76" s="1118">
        <v>8</v>
      </c>
      <c r="K76" s="1118">
        <v>1</v>
      </c>
      <c r="L76" s="1118">
        <v>1</v>
      </c>
      <c r="M76" s="1118">
        <v>4</v>
      </c>
      <c r="N76" s="1118">
        <v>2</v>
      </c>
      <c r="O76" s="1119">
        <v>5</v>
      </c>
      <c r="P76" s="212">
        <v>39</v>
      </c>
    </row>
    <row r="77" spans="2:19" x14ac:dyDescent="0.2">
      <c r="B77" s="1340"/>
      <c r="C77" s="1159" t="s">
        <v>1005</v>
      </c>
      <c r="D77" s="1118">
        <v>2</v>
      </c>
      <c r="E77" s="1118">
        <v>4</v>
      </c>
      <c r="F77" s="1118">
        <v>2</v>
      </c>
      <c r="G77" s="1118">
        <v>3</v>
      </c>
      <c r="H77" s="1118">
        <v>2</v>
      </c>
      <c r="I77" s="1118">
        <v>1</v>
      </c>
      <c r="J77" s="1118">
        <v>2</v>
      </c>
      <c r="K77" s="1118">
        <v>4</v>
      </c>
      <c r="L77" s="1118">
        <v>0</v>
      </c>
      <c r="M77" s="1118">
        <v>4</v>
      </c>
      <c r="N77" s="1118">
        <v>3</v>
      </c>
      <c r="O77" s="1119">
        <v>4</v>
      </c>
      <c r="P77" s="212">
        <v>31</v>
      </c>
    </row>
    <row r="78" spans="2:19" x14ac:dyDescent="0.2">
      <c r="B78" s="1341"/>
      <c r="C78" s="1160" t="s">
        <v>21</v>
      </c>
      <c r="D78" s="1121">
        <v>6</v>
      </c>
      <c r="E78" s="1121">
        <v>9</v>
      </c>
      <c r="F78" s="1121">
        <v>4</v>
      </c>
      <c r="G78" s="1121">
        <v>4</v>
      </c>
      <c r="H78" s="1121">
        <v>6</v>
      </c>
      <c r="I78" s="1121">
        <v>3</v>
      </c>
      <c r="J78" s="1121">
        <v>10</v>
      </c>
      <c r="K78" s="1121">
        <v>5</v>
      </c>
      <c r="L78" s="1121">
        <v>1</v>
      </c>
      <c r="M78" s="1121">
        <v>8</v>
      </c>
      <c r="N78" s="1121">
        <v>5</v>
      </c>
      <c r="O78" s="1121">
        <v>9</v>
      </c>
      <c r="P78" s="1161">
        <v>70</v>
      </c>
    </row>
    <row r="79" spans="2:19" x14ac:dyDescent="0.2">
      <c r="B79" s="1339" t="s">
        <v>1013</v>
      </c>
      <c r="C79" s="1159" t="s">
        <v>1004</v>
      </c>
      <c r="D79" s="1118">
        <v>0</v>
      </c>
      <c r="E79" s="1118">
        <v>1</v>
      </c>
      <c r="F79" s="1118">
        <v>2</v>
      </c>
      <c r="G79" s="1118">
        <v>1</v>
      </c>
      <c r="H79" s="1118">
        <v>0</v>
      </c>
      <c r="I79" s="1118">
        <v>0</v>
      </c>
      <c r="J79" s="1118">
        <v>0</v>
      </c>
      <c r="K79" s="1118">
        <v>0</v>
      </c>
      <c r="L79" s="1118">
        <v>0</v>
      </c>
      <c r="M79" s="1118">
        <v>0</v>
      </c>
      <c r="N79" s="1118">
        <v>0</v>
      </c>
      <c r="O79" s="1119">
        <v>3</v>
      </c>
      <c r="P79" s="212">
        <v>7</v>
      </c>
    </row>
    <row r="80" spans="2:19" x14ac:dyDescent="0.2">
      <c r="B80" s="1340"/>
      <c r="C80" s="1159" t="s">
        <v>1005</v>
      </c>
      <c r="D80" s="1118">
        <v>1</v>
      </c>
      <c r="E80" s="1118">
        <v>1</v>
      </c>
      <c r="F80" s="1118">
        <v>0</v>
      </c>
      <c r="G80" s="1118">
        <v>0</v>
      </c>
      <c r="H80" s="1118">
        <v>1</v>
      </c>
      <c r="I80" s="1118">
        <v>0</v>
      </c>
      <c r="J80" s="1118">
        <v>0</v>
      </c>
      <c r="K80" s="1118">
        <v>1</v>
      </c>
      <c r="L80" s="1118">
        <v>1</v>
      </c>
      <c r="M80" s="1118">
        <v>0</v>
      </c>
      <c r="N80" s="1118">
        <v>1</v>
      </c>
      <c r="O80" s="1119">
        <v>2</v>
      </c>
      <c r="P80" s="212">
        <v>8</v>
      </c>
    </row>
    <row r="81" spans="2:16" x14ac:dyDescent="0.2">
      <c r="B81" s="1341"/>
      <c r="C81" s="1160" t="s">
        <v>21</v>
      </c>
      <c r="D81" s="1121">
        <v>1</v>
      </c>
      <c r="E81" s="1121">
        <v>2</v>
      </c>
      <c r="F81" s="1121">
        <v>2</v>
      </c>
      <c r="G81" s="1121">
        <v>1</v>
      </c>
      <c r="H81" s="1121">
        <v>1</v>
      </c>
      <c r="I81" s="1121">
        <v>0</v>
      </c>
      <c r="J81" s="1121">
        <v>0</v>
      </c>
      <c r="K81" s="1121">
        <v>1</v>
      </c>
      <c r="L81" s="1121">
        <v>1</v>
      </c>
      <c r="M81" s="1121">
        <v>0</v>
      </c>
      <c r="N81" s="1121">
        <v>1</v>
      </c>
      <c r="O81" s="1121">
        <v>5</v>
      </c>
      <c r="P81" s="1161">
        <v>15</v>
      </c>
    </row>
    <row r="82" spans="2:16" x14ac:dyDescent="0.2">
      <c r="B82" s="1342" t="s">
        <v>17</v>
      </c>
      <c r="C82" s="1162" t="s">
        <v>1004</v>
      </c>
      <c r="D82" s="1163">
        <v>17</v>
      </c>
      <c r="E82" s="1163">
        <v>22</v>
      </c>
      <c r="F82" s="1163">
        <v>22</v>
      </c>
      <c r="G82" s="1163">
        <v>27</v>
      </c>
      <c r="H82" s="1163">
        <v>19</v>
      </c>
      <c r="I82" s="1163">
        <v>21</v>
      </c>
      <c r="J82" s="1163">
        <v>27</v>
      </c>
      <c r="K82" s="1163">
        <v>23</v>
      </c>
      <c r="L82" s="1163">
        <v>19</v>
      </c>
      <c r="M82" s="1163">
        <v>16</v>
      </c>
      <c r="N82" s="1163">
        <v>16</v>
      </c>
      <c r="O82" s="1163">
        <v>19</v>
      </c>
      <c r="P82" s="1164">
        <v>248</v>
      </c>
    </row>
    <row r="83" spans="2:16" x14ac:dyDescent="0.2">
      <c r="B83" s="1343"/>
      <c r="C83" s="1165" t="s">
        <v>1005</v>
      </c>
      <c r="D83" s="1166">
        <v>23</v>
      </c>
      <c r="E83" s="1166">
        <v>19</v>
      </c>
      <c r="F83" s="1166">
        <v>19</v>
      </c>
      <c r="G83" s="1166">
        <v>24</v>
      </c>
      <c r="H83" s="1166">
        <v>18</v>
      </c>
      <c r="I83" s="1166">
        <v>17</v>
      </c>
      <c r="J83" s="1166">
        <v>11</v>
      </c>
      <c r="K83" s="1166">
        <v>22</v>
      </c>
      <c r="L83" s="1166">
        <v>12</v>
      </c>
      <c r="M83" s="1166">
        <v>15</v>
      </c>
      <c r="N83" s="1166">
        <v>16</v>
      </c>
      <c r="O83" s="1166">
        <v>19</v>
      </c>
      <c r="P83" s="1167">
        <v>215</v>
      </c>
    </row>
    <row r="84" spans="2:16" x14ac:dyDescent="0.2">
      <c r="B84" s="1344"/>
      <c r="C84" s="1168" t="s">
        <v>21</v>
      </c>
      <c r="D84" s="1169">
        <v>40</v>
      </c>
      <c r="E84" s="1169">
        <v>41</v>
      </c>
      <c r="F84" s="1169">
        <v>41</v>
      </c>
      <c r="G84" s="1169">
        <v>51</v>
      </c>
      <c r="H84" s="1169">
        <v>37</v>
      </c>
      <c r="I84" s="1169">
        <v>38</v>
      </c>
      <c r="J84" s="1169">
        <v>38</v>
      </c>
      <c r="K84" s="1169">
        <v>45</v>
      </c>
      <c r="L84" s="1169">
        <v>31</v>
      </c>
      <c r="M84" s="1169">
        <v>31</v>
      </c>
      <c r="N84" s="1169">
        <v>32</v>
      </c>
      <c r="O84" s="1169">
        <v>38</v>
      </c>
      <c r="P84" s="1170">
        <v>463</v>
      </c>
    </row>
    <row r="85" spans="2:16" x14ac:dyDescent="0.2">
      <c r="B85" s="212" t="s">
        <v>1020</v>
      </c>
    </row>
    <row r="86" spans="2:16" x14ac:dyDescent="0.2">
      <c r="B86" s="212" t="s">
        <v>1021</v>
      </c>
    </row>
    <row r="87" spans="2:16" ht="28.5" customHeight="1" x14ac:dyDescent="0.25">
      <c r="B87" s="1337" t="s">
        <v>1022</v>
      </c>
      <c r="C87" s="1338"/>
      <c r="D87" s="1338"/>
      <c r="E87" s="1338"/>
      <c r="F87" s="1338"/>
      <c r="G87" s="1338"/>
      <c r="H87" s="1338"/>
      <c r="I87" s="1338"/>
      <c r="J87" s="1338"/>
      <c r="K87" s="1338"/>
      <c r="L87" s="1338"/>
      <c r="M87" s="1338"/>
      <c r="N87" s="1338"/>
      <c r="O87" s="1338"/>
      <c r="P87" s="1338"/>
    </row>
  </sheetData>
  <mergeCells count="24">
    <mergeCell ref="B15:B17"/>
    <mergeCell ref="B2:P2"/>
    <mergeCell ref="B3:P3"/>
    <mergeCell ref="B6:B8"/>
    <mergeCell ref="B9:B11"/>
    <mergeCell ref="B12:B14"/>
    <mergeCell ref="B69:P69"/>
    <mergeCell ref="B70:P70"/>
    <mergeCell ref="B18:B20"/>
    <mergeCell ref="B24:P24"/>
    <mergeCell ref="B25:P25"/>
    <mergeCell ref="B28:B30"/>
    <mergeCell ref="B31:B33"/>
    <mergeCell ref="B34:B36"/>
    <mergeCell ref="B41:P41"/>
    <mergeCell ref="B37:B39"/>
    <mergeCell ref="B43:O43"/>
    <mergeCell ref="B44:O44"/>
    <mergeCell ref="B66:O66"/>
    <mergeCell ref="B87:P87"/>
    <mergeCell ref="B73:B75"/>
    <mergeCell ref="B76:B78"/>
    <mergeCell ref="B79:B81"/>
    <mergeCell ref="B82:B84"/>
  </mergeCells>
  <hyperlinks>
    <hyperlink ref="R3" location="Índice!A107" display="Volver" xr:uid="{00000000-0004-0000-3000-000000000000}"/>
    <hyperlink ref="R27" location="Índice!A107" display="Volver" xr:uid="{00000000-0004-0000-3000-000001000000}"/>
    <hyperlink ref="R46" location="Índice!A107" display="Volver" xr:uid="{00000000-0004-0000-3000-000002000000}"/>
    <hyperlink ref="R68" location="Índice!A107" display="Volver" xr:uid="{00000000-0004-0000-3000-000003000000}"/>
  </hyperlinks>
  <pageMargins left="0.7" right="0.7" top="0.75" bottom="0.75" header="0.3" footer="0.3"/>
  <pageSetup paperSize="1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79998168889431442"/>
  </sheetPr>
  <dimension ref="A1:BC86"/>
  <sheetViews>
    <sheetView showGridLines="0" zoomScale="90" zoomScaleNormal="90" workbookViewId="0"/>
  </sheetViews>
  <sheetFormatPr baseColWidth="10" defaultRowHeight="12.75" x14ac:dyDescent="0.2"/>
  <cols>
    <col min="1" max="1" width="3.42578125" style="254" customWidth="1"/>
    <col min="2" max="2" width="49.5703125" style="254" customWidth="1"/>
    <col min="3" max="16384" width="11.42578125" style="254"/>
  </cols>
  <sheetData>
    <row r="1" spans="1:54" ht="18" x14ac:dyDescent="0.2">
      <c r="A1" s="5"/>
      <c r="B1" s="36" t="s">
        <v>178</v>
      </c>
      <c r="C1" s="33"/>
      <c r="D1" s="34"/>
      <c r="E1" s="34"/>
      <c r="F1" s="34"/>
      <c r="G1" s="34"/>
      <c r="H1" s="34"/>
      <c r="I1" s="34"/>
      <c r="J1" s="1191" t="s">
        <v>1070</v>
      </c>
      <c r="K1" s="35"/>
      <c r="L1" s="35"/>
      <c r="M1" s="3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row>
    <row r="2" spans="1:54" ht="15.75" x14ac:dyDescent="0.2">
      <c r="A2" s="5"/>
      <c r="B2" s="36" t="s">
        <v>28</v>
      </c>
      <c r="C2" s="33"/>
      <c r="D2" s="34"/>
      <c r="E2" s="34"/>
      <c r="F2" s="34"/>
      <c r="G2" s="34"/>
      <c r="H2" s="34"/>
      <c r="I2" s="34"/>
      <c r="J2" s="35"/>
      <c r="K2" s="35"/>
      <c r="L2" s="35"/>
      <c r="M2" s="3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row>
    <row r="3" spans="1:54" ht="15.75" x14ac:dyDescent="0.25">
      <c r="A3" s="5"/>
      <c r="B3" s="37" t="s">
        <v>2</v>
      </c>
      <c r="C3" s="38"/>
      <c r="D3" s="39"/>
      <c r="E3" s="39"/>
      <c r="F3" s="39"/>
      <c r="G3" s="39"/>
      <c r="H3" s="39"/>
      <c r="I3" s="39"/>
      <c r="J3" s="35"/>
      <c r="K3" s="35"/>
      <c r="L3" s="35"/>
      <c r="M3" s="3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row>
    <row r="4" spans="1:54" x14ac:dyDescent="0.2">
      <c r="A4" s="46"/>
      <c r="B4" s="40"/>
      <c r="C4" s="40"/>
      <c r="D4" s="41"/>
      <c r="E4" s="41"/>
      <c r="F4" s="42"/>
      <c r="G4" s="43"/>
      <c r="H4" s="43"/>
      <c r="I4" s="43"/>
      <c r="J4" s="43"/>
      <c r="K4" s="43"/>
      <c r="L4" s="43"/>
      <c r="M4" s="43"/>
      <c r="N4" s="44"/>
      <c r="O4" s="44"/>
      <c r="P4" s="45"/>
      <c r="Q4" s="45"/>
      <c r="R4" s="45"/>
      <c r="S4" s="45"/>
      <c r="T4" s="45"/>
      <c r="U4" s="45"/>
      <c r="V4" s="45"/>
      <c r="W4" s="45"/>
      <c r="X4" s="45"/>
      <c r="Y4" s="45"/>
      <c r="Z4" s="45"/>
      <c r="AA4" s="45"/>
      <c r="AB4" s="45"/>
      <c r="AC4" s="45"/>
      <c r="AD4" s="45"/>
      <c r="AE4" s="45"/>
      <c r="AF4" s="45"/>
      <c r="AG4" s="45"/>
      <c r="AH4" s="45"/>
      <c r="AI4" s="45"/>
      <c r="AJ4" s="45"/>
      <c r="AK4" s="45"/>
      <c r="AL4" s="45"/>
      <c r="AM4" s="45"/>
      <c r="AN4" s="45"/>
      <c r="AO4" s="45"/>
      <c r="AP4" s="45"/>
      <c r="AQ4" s="45"/>
      <c r="AR4" s="45"/>
      <c r="AS4" s="46"/>
      <c r="AT4" s="46"/>
      <c r="AU4" s="46"/>
      <c r="AV4" s="46"/>
      <c r="AW4" s="46"/>
      <c r="AX4" s="46"/>
      <c r="AY4" s="46"/>
      <c r="AZ4" s="46"/>
      <c r="BA4" s="46"/>
      <c r="BB4" s="46"/>
    </row>
    <row r="5" spans="1:54" x14ac:dyDescent="0.2">
      <c r="A5" s="5"/>
      <c r="B5" s="1240" t="s">
        <v>100</v>
      </c>
      <c r="C5" s="1237" t="s">
        <v>5</v>
      </c>
      <c r="D5" s="1238"/>
      <c r="E5" s="1238"/>
      <c r="F5" s="1239"/>
      <c r="G5" s="1237" t="s">
        <v>6</v>
      </c>
      <c r="H5" s="1238"/>
      <c r="I5" s="1238"/>
      <c r="J5" s="1239"/>
      <c r="K5" s="1237" t="s">
        <v>7</v>
      </c>
      <c r="L5" s="1238"/>
      <c r="M5" s="1238"/>
      <c r="N5" s="1239"/>
      <c r="O5" s="1237" t="s">
        <v>8</v>
      </c>
      <c r="P5" s="1238"/>
      <c r="Q5" s="1238"/>
      <c r="R5" s="1239"/>
      <c r="S5" s="1237" t="s">
        <v>9</v>
      </c>
      <c r="T5" s="1238"/>
      <c r="U5" s="1238"/>
      <c r="V5" s="1239"/>
      <c r="W5" s="1237" t="s">
        <v>10</v>
      </c>
      <c r="X5" s="1238"/>
      <c r="Y5" s="1238"/>
      <c r="Z5" s="1239"/>
      <c r="AA5" s="1237" t="s">
        <v>11</v>
      </c>
      <c r="AB5" s="1238"/>
      <c r="AC5" s="1238"/>
      <c r="AD5" s="1239"/>
      <c r="AE5" s="1237" t="s">
        <v>12</v>
      </c>
      <c r="AF5" s="1238"/>
      <c r="AG5" s="1238"/>
      <c r="AH5" s="1239"/>
      <c r="AI5" s="1237" t="s">
        <v>13</v>
      </c>
      <c r="AJ5" s="1238"/>
      <c r="AK5" s="1238"/>
      <c r="AL5" s="1239"/>
      <c r="AM5" s="1237" t="s">
        <v>14</v>
      </c>
      <c r="AN5" s="1238"/>
      <c r="AO5" s="1238"/>
      <c r="AP5" s="1239"/>
      <c r="AQ5" s="1237" t="s">
        <v>15</v>
      </c>
      <c r="AR5" s="1238"/>
      <c r="AS5" s="1238"/>
      <c r="AT5" s="1239"/>
      <c r="AU5" s="1237" t="s">
        <v>16</v>
      </c>
      <c r="AV5" s="1238"/>
      <c r="AW5" s="1238"/>
      <c r="AX5" s="1239"/>
      <c r="AY5" s="1237" t="s">
        <v>101</v>
      </c>
      <c r="AZ5" s="1238"/>
      <c r="BA5" s="1238"/>
      <c r="BB5" s="1239"/>
    </row>
    <row r="6" spans="1:54" x14ac:dyDescent="0.2">
      <c r="A6" s="2"/>
      <c r="B6" s="1245"/>
      <c r="C6" s="290" t="s">
        <v>31</v>
      </c>
      <c r="D6" s="291" t="s">
        <v>32</v>
      </c>
      <c r="E6" s="291" t="s">
        <v>125</v>
      </c>
      <c r="F6" s="292" t="s">
        <v>17</v>
      </c>
      <c r="G6" s="290" t="s">
        <v>31</v>
      </c>
      <c r="H6" s="291" t="s">
        <v>32</v>
      </c>
      <c r="I6" s="291" t="s">
        <v>125</v>
      </c>
      <c r="J6" s="292" t="s">
        <v>17</v>
      </c>
      <c r="K6" s="290" t="s">
        <v>31</v>
      </c>
      <c r="L6" s="291" t="s">
        <v>32</v>
      </c>
      <c r="M6" s="291" t="s">
        <v>125</v>
      </c>
      <c r="N6" s="292" t="s">
        <v>17</v>
      </c>
      <c r="O6" s="290" t="s">
        <v>31</v>
      </c>
      <c r="P6" s="291" t="s">
        <v>32</v>
      </c>
      <c r="Q6" s="291" t="s">
        <v>125</v>
      </c>
      <c r="R6" s="292" t="s">
        <v>17</v>
      </c>
      <c r="S6" s="290" t="s">
        <v>31</v>
      </c>
      <c r="T6" s="291" t="s">
        <v>32</v>
      </c>
      <c r="U6" s="291" t="s">
        <v>125</v>
      </c>
      <c r="V6" s="292" t="s">
        <v>17</v>
      </c>
      <c r="W6" s="290" t="s">
        <v>31</v>
      </c>
      <c r="X6" s="291" t="s">
        <v>32</v>
      </c>
      <c r="Y6" s="291" t="s">
        <v>125</v>
      </c>
      <c r="Z6" s="292" t="s">
        <v>17</v>
      </c>
      <c r="AA6" s="290" t="s">
        <v>31</v>
      </c>
      <c r="AB6" s="291" t="s">
        <v>32</v>
      </c>
      <c r="AC6" s="291" t="s">
        <v>125</v>
      </c>
      <c r="AD6" s="292" t="s">
        <v>17</v>
      </c>
      <c r="AE6" s="290" t="s">
        <v>31</v>
      </c>
      <c r="AF6" s="291" t="s">
        <v>32</v>
      </c>
      <c r="AG6" s="291" t="s">
        <v>125</v>
      </c>
      <c r="AH6" s="292" t="s">
        <v>17</v>
      </c>
      <c r="AI6" s="290" t="s">
        <v>31</v>
      </c>
      <c r="AJ6" s="291" t="s">
        <v>32</v>
      </c>
      <c r="AK6" s="291" t="s">
        <v>125</v>
      </c>
      <c r="AL6" s="292" t="s">
        <v>17</v>
      </c>
      <c r="AM6" s="290" t="s">
        <v>31</v>
      </c>
      <c r="AN6" s="291" t="s">
        <v>32</v>
      </c>
      <c r="AO6" s="291" t="s">
        <v>125</v>
      </c>
      <c r="AP6" s="292" t="s">
        <v>17</v>
      </c>
      <c r="AQ6" s="290" t="s">
        <v>31</v>
      </c>
      <c r="AR6" s="291" t="s">
        <v>32</v>
      </c>
      <c r="AS6" s="291" t="s">
        <v>125</v>
      </c>
      <c r="AT6" s="292" t="s">
        <v>17</v>
      </c>
      <c r="AU6" s="290" t="s">
        <v>31</v>
      </c>
      <c r="AV6" s="291" t="s">
        <v>32</v>
      </c>
      <c r="AW6" s="291" t="s">
        <v>125</v>
      </c>
      <c r="AX6" s="292" t="s">
        <v>17</v>
      </c>
      <c r="AY6" s="290" t="s">
        <v>31</v>
      </c>
      <c r="AZ6" s="291" t="s">
        <v>32</v>
      </c>
      <c r="BA6" s="291" t="s">
        <v>125</v>
      </c>
      <c r="BB6" s="292" t="s">
        <v>17</v>
      </c>
    </row>
    <row r="7" spans="1:54" x14ac:dyDescent="0.2">
      <c r="A7" s="2"/>
      <c r="B7" s="132" t="s">
        <v>104</v>
      </c>
      <c r="C7" s="55">
        <v>295395</v>
      </c>
      <c r="D7" s="56">
        <v>149831</v>
      </c>
      <c r="E7" s="56"/>
      <c r="F7" s="57">
        <v>445226</v>
      </c>
      <c r="G7" s="55">
        <v>290224</v>
      </c>
      <c r="H7" s="56">
        <v>139912</v>
      </c>
      <c r="I7" s="56"/>
      <c r="J7" s="57">
        <v>430136</v>
      </c>
      <c r="K7" s="55">
        <v>268266</v>
      </c>
      <c r="L7" s="56">
        <v>115436</v>
      </c>
      <c r="M7" s="56"/>
      <c r="N7" s="57">
        <v>383702</v>
      </c>
      <c r="O7" s="55">
        <v>247384</v>
      </c>
      <c r="P7" s="56">
        <v>100108</v>
      </c>
      <c r="Q7" s="56"/>
      <c r="R7" s="57">
        <v>347492</v>
      </c>
      <c r="S7" s="55">
        <v>221971</v>
      </c>
      <c r="T7" s="56">
        <v>83640</v>
      </c>
      <c r="U7" s="56"/>
      <c r="V7" s="57">
        <v>305611</v>
      </c>
      <c r="W7" s="55">
        <v>225637</v>
      </c>
      <c r="X7" s="56">
        <v>80734</v>
      </c>
      <c r="Y7" s="56"/>
      <c r="Z7" s="57">
        <v>306371</v>
      </c>
      <c r="AA7" s="55">
        <v>230019</v>
      </c>
      <c r="AB7" s="56">
        <v>82081</v>
      </c>
      <c r="AC7" s="56"/>
      <c r="AD7" s="57">
        <v>312100</v>
      </c>
      <c r="AE7" s="55">
        <v>231042</v>
      </c>
      <c r="AF7" s="56">
        <v>82449</v>
      </c>
      <c r="AG7" s="56"/>
      <c r="AH7" s="57">
        <v>313491</v>
      </c>
      <c r="AI7" s="55">
        <v>217167</v>
      </c>
      <c r="AJ7" s="56">
        <v>74991</v>
      </c>
      <c r="AK7" s="56"/>
      <c r="AL7" s="57">
        <v>292158</v>
      </c>
      <c r="AM7" s="55">
        <v>231105</v>
      </c>
      <c r="AN7" s="56">
        <v>83864</v>
      </c>
      <c r="AO7" s="56"/>
      <c r="AP7" s="57">
        <v>314969</v>
      </c>
      <c r="AQ7" s="55">
        <v>279926</v>
      </c>
      <c r="AR7" s="56">
        <v>129322</v>
      </c>
      <c r="AS7" s="56"/>
      <c r="AT7" s="57">
        <v>409248</v>
      </c>
      <c r="AU7" s="55">
        <v>308125</v>
      </c>
      <c r="AV7" s="56">
        <v>158270</v>
      </c>
      <c r="AW7" s="56"/>
      <c r="AX7" s="57">
        <v>466395</v>
      </c>
      <c r="AY7" s="55">
        <v>253855.08333333334</v>
      </c>
      <c r="AZ7" s="56">
        <v>106719.83333333333</v>
      </c>
      <c r="BA7" s="56"/>
      <c r="BB7" s="57">
        <v>360574.91666666669</v>
      </c>
    </row>
    <row r="8" spans="1:54" x14ac:dyDescent="0.2">
      <c r="A8" s="2"/>
      <c r="B8" s="136" t="s">
        <v>105</v>
      </c>
      <c r="C8" s="59">
        <v>30993</v>
      </c>
      <c r="D8" s="60">
        <v>11045</v>
      </c>
      <c r="E8" s="60"/>
      <c r="F8" s="57">
        <v>42038</v>
      </c>
      <c r="G8" s="59">
        <v>30923</v>
      </c>
      <c r="H8" s="60">
        <v>10893</v>
      </c>
      <c r="I8" s="60"/>
      <c r="J8" s="57">
        <v>41816</v>
      </c>
      <c r="K8" s="59">
        <v>30690</v>
      </c>
      <c r="L8" s="60">
        <v>10739</v>
      </c>
      <c r="M8" s="60"/>
      <c r="N8" s="57">
        <v>41429</v>
      </c>
      <c r="O8" s="59">
        <v>30040</v>
      </c>
      <c r="P8" s="60">
        <v>10288</v>
      </c>
      <c r="Q8" s="60"/>
      <c r="R8" s="57">
        <v>40328</v>
      </c>
      <c r="S8" s="59">
        <v>29768</v>
      </c>
      <c r="T8" s="60">
        <v>10318</v>
      </c>
      <c r="U8" s="60"/>
      <c r="V8" s="57">
        <v>40086</v>
      </c>
      <c r="W8" s="59">
        <v>29631</v>
      </c>
      <c r="X8" s="60">
        <v>9923</v>
      </c>
      <c r="Y8" s="60"/>
      <c r="Z8" s="57">
        <v>39554</v>
      </c>
      <c r="AA8" s="59">
        <v>29028</v>
      </c>
      <c r="AB8" s="60">
        <v>10085</v>
      </c>
      <c r="AC8" s="60"/>
      <c r="AD8" s="57">
        <v>39113</v>
      </c>
      <c r="AE8" s="59">
        <v>30993</v>
      </c>
      <c r="AF8" s="60">
        <v>10441</v>
      </c>
      <c r="AG8" s="60"/>
      <c r="AH8" s="57">
        <v>41434</v>
      </c>
      <c r="AI8" s="59">
        <v>30711</v>
      </c>
      <c r="AJ8" s="60">
        <v>9801</v>
      </c>
      <c r="AK8" s="60"/>
      <c r="AL8" s="57">
        <v>40512</v>
      </c>
      <c r="AM8" s="59">
        <v>31788</v>
      </c>
      <c r="AN8" s="60">
        <v>10713</v>
      </c>
      <c r="AO8" s="60"/>
      <c r="AP8" s="57">
        <v>42501</v>
      </c>
      <c r="AQ8" s="59">
        <v>32660</v>
      </c>
      <c r="AR8" s="60">
        <v>11564</v>
      </c>
      <c r="AS8" s="60"/>
      <c r="AT8" s="57">
        <v>44224</v>
      </c>
      <c r="AU8" s="59">
        <v>33029</v>
      </c>
      <c r="AV8" s="60">
        <v>12302</v>
      </c>
      <c r="AW8" s="60"/>
      <c r="AX8" s="57">
        <v>45331</v>
      </c>
      <c r="AY8" s="55">
        <v>30854.5</v>
      </c>
      <c r="AZ8" s="56">
        <v>10676</v>
      </c>
      <c r="BA8" s="56"/>
      <c r="BB8" s="57">
        <v>41530.5</v>
      </c>
    </row>
    <row r="9" spans="1:54" x14ac:dyDescent="0.2">
      <c r="A9" s="2"/>
      <c r="B9" s="136" t="s">
        <v>106</v>
      </c>
      <c r="C9" s="59">
        <v>54316</v>
      </c>
      <c r="D9" s="60">
        <v>7199</v>
      </c>
      <c r="E9" s="60"/>
      <c r="F9" s="57">
        <v>61515</v>
      </c>
      <c r="G9" s="59">
        <v>54145</v>
      </c>
      <c r="H9" s="60">
        <v>7112</v>
      </c>
      <c r="I9" s="60"/>
      <c r="J9" s="57">
        <v>61257</v>
      </c>
      <c r="K9" s="59">
        <v>54167</v>
      </c>
      <c r="L9" s="60">
        <v>7259</v>
      </c>
      <c r="M9" s="60"/>
      <c r="N9" s="57">
        <v>61426</v>
      </c>
      <c r="O9" s="59">
        <v>54276</v>
      </c>
      <c r="P9" s="60">
        <v>7366</v>
      </c>
      <c r="Q9" s="60"/>
      <c r="R9" s="57">
        <v>61642</v>
      </c>
      <c r="S9" s="59">
        <v>54127</v>
      </c>
      <c r="T9" s="60">
        <v>7423</v>
      </c>
      <c r="U9" s="60"/>
      <c r="V9" s="57">
        <v>61550</v>
      </c>
      <c r="W9" s="59">
        <v>53786</v>
      </c>
      <c r="X9" s="60">
        <v>7408</v>
      </c>
      <c r="Y9" s="60"/>
      <c r="Z9" s="57">
        <v>61194</v>
      </c>
      <c r="AA9" s="59">
        <v>52112</v>
      </c>
      <c r="AB9" s="60">
        <v>7372</v>
      </c>
      <c r="AC9" s="60"/>
      <c r="AD9" s="57">
        <v>59484</v>
      </c>
      <c r="AE9" s="59">
        <v>54947</v>
      </c>
      <c r="AF9" s="60">
        <v>7682</v>
      </c>
      <c r="AG9" s="60"/>
      <c r="AH9" s="57">
        <v>62629</v>
      </c>
      <c r="AI9" s="59">
        <v>54633</v>
      </c>
      <c r="AJ9" s="60">
        <v>7694</v>
      </c>
      <c r="AK9" s="60"/>
      <c r="AL9" s="57">
        <v>62327</v>
      </c>
      <c r="AM9" s="59">
        <v>55180</v>
      </c>
      <c r="AN9" s="60">
        <v>7849</v>
      </c>
      <c r="AO9" s="60"/>
      <c r="AP9" s="57">
        <v>63029</v>
      </c>
      <c r="AQ9" s="59">
        <v>55236</v>
      </c>
      <c r="AR9" s="60">
        <v>7721</v>
      </c>
      <c r="AS9" s="60"/>
      <c r="AT9" s="57">
        <v>62957</v>
      </c>
      <c r="AU9" s="59">
        <v>55686</v>
      </c>
      <c r="AV9" s="60">
        <v>7787</v>
      </c>
      <c r="AW9" s="60"/>
      <c r="AX9" s="57">
        <v>63473</v>
      </c>
      <c r="AY9" s="55">
        <v>54384.25</v>
      </c>
      <c r="AZ9" s="56">
        <v>7489.333333333333</v>
      </c>
      <c r="BA9" s="56"/>
      <c r="BB9" s="57">
        <v>61873.583333333336</v>
      </c>
    </row>
    <row r="10" spans="1:54" x14ac:dyDescent="0.2">
      <c r="A10" s="2"/>
      <c r="B10" s="136" t="s">
        <v>107</v>
      </c>
      <c r="C10" s="59">
        <v>381706</v>
      </c>
      <c r="D10" s="60">
        <v>130266</v>
      </c>
      <c r="E10" s="60"/>
      <c r="F10" s="57">
        <v>511972</v>
      </c>
      <c r="G10" s="59">
        <v>382156</v>
      </c>
      <c r="H10" s="60">
        <v>129824</v>
      </c>
      <c r="I10" s="60"/>
      <c r="J10" s="57">
        <v>511980</v>
      </c>
      <c r="K10" s="59">
        <v>385623</v>
      </c>
      <c r="L10" s="60">
        <v>130505</v>
      </c>
      <c r="M10" s="60"/>
      <c r="N10" s="57">
        <v>516128</v>
      </c>
      <c r="O10" s="59">
        <v>378702</v>
      </c>
      <c r="P10" s="60">
        <v>127864</v>
      </c>
      <c r="Q10" s="60"/>
      <c r="R10" s="57">
        <v>506566</v>
      </c>
      <c r="S10" s="59">
        <v>374088</v>
      </c>
      <c r="T10" s="60">
        <v>126696</v>
      </c>
      <c r="U10" s="60"/>
      <c r="V10" s="57">
        <v>500784</v>
      </c>
      <c r="W10" s="59">
        <v>372416</v>
      </c>
      <c r="X10" s="60">
        <v>124910</v>
      </c>
      <c r="Y10" s="60"/>
      <c r="Z10" s="57">
        <v>497326</v>
      </c>
      <c r="AA10" s="59">
        <v>372484</v>
      </c>
      <c r="AB10" s="60">
        <v>124022</v>
      </c>
      <c r="AC10" s="60"/>
      <c r="AD10" s="57">
        <v>496506</v>
      </c>
      <c r="AE10" s="59">
        <v>371457</v>
      </c>
      <c r="AF10" s="60">
        <v>122467</v>
      </c>
      <c r="AG10" s="60"/>
      <c r="AH10" s="57">
        <v>493924</v>
      </c>
      <c r="AI10" s="59">
        <v>368474</v>
      </c>
      <c r="AJ10" s="60">
        <v>120505</v>
      </c>
      <c r="AK10" s="60"/>
      <c r="AL10" s="57">
        <v>488979</v>
      </c>
      <c r="AM10" s="59">
        <v>370019</v>
      </c>
      <c r="AN10" s="60">
        <v>121714</v>
      </c>
      <c r="AO10" s="60"/>
      <c r="AP10" s="57">
        <v>491733</v>
      </c>
      <c r="AQ10" s="59">
        <v>371177</v>
      </c>
      <c r="AR10" s="60">
        <v>123255</v>
      </c>
      <c r="AS10" s="60"/>
      <c r="AT10" s="57">
        <v>494432</v>
      </c>
      <c r="AU10" s="59">
        <v>371277</v>
      </c>
      <c r="AV10" s="60">
        <v>125994</v>
      </c>
      <c r="AW10" s="60"/>
      <c r="AX10" s="57">
        <v>497271</v>
      </c>
      <c r="AY10" s="55">
        <v>374964.91666666669</v>
      </c>
      <c r="AZ10" s="56">
        <v>125668.5</v>
      </c>
      <c r="BA10" s="56"/>
      <c r="BB10" s="57">
        <v>500633.41666666669</v>
      </c>
    </row>
    <row r="11" spans="1:54" x14ac:dyDescent="0.2">
      <c r="A11" s="2"/>
      <c r="B11" s="136" t="s">
        <v>108</v>
      </c>
      <c r="C11" s="59">
        <v>22033</v>
      </c>
      <c r="D11" s="60">
        <v>6676</v>
      </c>
      <c r="E11" s="60"/>
      <c r="F11" s="57">
        <v>28709</v>
      </c>
      <c r="G11" s="59">
        <v>22988</v>
      </c>
      <c r="H11" s="60">
        <v>5958</v>
      </c>
      <c r="I11" s="60"/>
      <c r="J11" s="57">
        <v>28946</v>
      </c>
      <c r="K11" s="59">
        <v>23082</v>
      </c>
      <c r="L11" s="60">
        <v>5962</v>
      </c>
      <c r="M11" s="60"/>
      <c r="N11" s="57">
        <v>29044</v>
      </c>
      <c r="O11" s="59">
        <v>23348</v>
      </c>
      <c r="P11" s="60">
        <v>6066</v>
      </c>
      <c r="Q11" s="60"/>
      <c r="R11" s="57">
        <v>29414</v>
      </c>
      <c r="S11" s="59">
        <v>23451</v>
      </c>
      <c r="T11" s="60">
        <v>6115</v>
      </c>
      <c r="U11" s="60"/>
      <c r="V11" s="57">
        <v>29566</v>
      </c>
      <c r="W11" s="59">
        <v>23896</v>
      </c>
      <c r="X11" s="60">
        <v>6170</v>
      </c>
      <c r="Y11" s="60"/>
      <c r="Z11" s="57">
        <v>30066</v>
      </c>
      <c r="AA11" s="59">
        <v>23511</v>
      </c>
      <c r="AB11" s="60">
        <v>6088</v>
      </c>
      <c r="AC11" s="60"/>
      <c r="AD11" s="57">
        <v>29599</v>
      </c>
      <c r="AE11" s="59">
        <v>23881</v>
      </c>
      <c r="AF11" s="60">
        <v>6159</v>
      </c>
      <c r="AG11" s="60"/>
      <c r="AH11" s="57">
        <v>30040</v>
      </c>
      <c r="AI11" s="59">
        <v>23774</v>
      </c>
      <c r="AJ11" s="60">
        <v>6213</v>
      </c>
      <c r="AK11" s="60"/>
      <c r="AL11" s="57">
        <v>29987</v>
      </c>
      <c r="AM11" s="59">
        <v>23800</v>
      </c>
      <c r="AN11" s="60">
        <v>6269</v>
      </c>
      <c r="AO11" s="60"/>
      <c r="AP11" s="57">
        <v>30069</v>
      </c>
      <c r="AQ11" s="59">
        <v>23814</v>
      </c>
      <c r="AR11" s="60">
        <v>6218</v>
      </c>
      <c r="AS11" s="60"/>
      <c r="AT11" s="57">
        <v>30032</v>
      </c>
      <c r="AU11" s="59">
        <v>23853</v>
      </c>
      <c r="AV11" s="60">
        <v>6257</v>
      </c>
      <c r="AW11" s="60"/>
      <c r="AX11" s="57">
        <v>30110</v>
      </c>
      <c r="AY11" s="55">
        <v>23452.583333333332</v>
      </c>
      <c r="AZ11" s="56">
        <v>6179.25</v>
      </c>
      <c r="BA11" s="56"/>
      <c r="BB11" s="57">
        <v>29631.833333333332</v>
      </c>
    </row>
    <row r="12" spans="1:54" x14ac:dyDescent="0.2">
      <c r="A12" s="2"/>
      <c r="B12" s="136" t="s">
        <v>109</v>
      </c>
      <c r="C12" s="59">
        <v>574222</v>
      </c>
      <c r="D12" s="60">
        <v>61777</v>
      </c>
      <c r="E12" s="60"/>
      <c r="F12" s="57">
        <v>635999</v>
      </c>
      <c r="G12" s="59">
        <v>575070</v>
      </c>
      <c r="H12" s="60">
        <v>60569</v>
      </c>
      <c r="I12" s="60"/>
      <c r="J12" s="57">
        <v>635639</v>
      </c>
      <c r="K12" s="59">
        <v>582692</v>
      </c>
      <c r="L12" s="60">
        <v>62113</v>
      </c>
      <c r="M12" s="60"/>
      <c r="N12" s="57">
        <v>644805</v>
      </c>
      <c r="O12" s="59">
        <v>581653</v>
      </c>
      <c r="P12" s="60">
        <v>61812</v>
      </c>
      <c r="Q12" s="60"/>
      <c r="R12" s="57">
        <v>643465</v>
      </c>
      <c r="S12" s="59">
        <v>580292</v>
      </c>
      <c r="T12" s="60">
        <v>61728</v>
      </c>
      <c r="U12" s="60"/>
      <c r="V12" s="57">
        <v>642020</v>
      </c>
      <c r="W12" s="59">
        <v>575839</v>
      </c>
      <c r="X12" s="60">
        <v>61340</v>
      </c>
      <c r="Y12" s="60"/>
      <c r="Z12" s="57">
        <v>637179</v>
      </c>
      <c r="AA12" s="59">
        <v>577721</v>
      </c>
      <c r="AB12" s="60">
        <v>61275</v>
      </c>
      <c r="AC12" s="60"/>
      <c r="AD12" s="57">
        <v>638996</v>
      </c>
      <c r="AE12" s="59">
        <v>585542</v>
      </c>
      <c r="AF12" s="60">
        <v>61969</v>
      </c>
      <c r="AG12" s="60"/>
      <c r="AH12" s="57">
        <v>647511</v>
      </c>
      <c r="AI12" s="59">
        <v>572165</v>
      </c>
      <c r="AJ12" s="60">
        <v>60972</v>
      </c>
      <c r="AK12" s="60"/>
      <c r="AL12" s="57">
        <v>633137</v>
      </c>
      <c r="AM12" s="59">
        <v>584642</v>
      </c>
      <c r="AN12" s="60">
        <v>62689</v>
      </c>
      <c r="AO12" s="60"/>
      <c r="AP12" s="57">
        <v>647331</v>
      </c>
      <c r="AQ12" s="59">
        <v>585230</v>
      </c>
      <c r="AR12" s="60">
        <v>63215</v>
      </c>
      <c r="AS12" s="60"/>
      <c r="AT12" s="57">
        <v>648445</v>
      </c>
      <c r="AU12" s="59">
        <v>577731</v>
      </c>
      <c r="AV12" s="60">
        <v>63338</v>
      </c>
      <c r="AW12" s="60"/>
      <c r="AX12" s="57">
        <v>641069</v>
      </c>
      <c r="AY12" s="55">
        <v>579399.91666666663</v>
      </c>
      <c r="AZ12" s="56">
        <v>61899.75</v>
      </c>
      <c r="BA12" s="56"/>
      <c r="BB12" s="57">
        <v>641299.66666666663</v>
      </c>
    </row>
    <row r="13" spans="1:54" x14ac:dyDescent="0.2">
      <c r="A13" s="2"/>
      <c r="B13" s="136" t="s">
        <v>110</v>
      </c>
      <c r="C13" s="59">
        <v>454192</v>
      </c>
      <c r="D13" s="60">
        <v>336265</v>
      </c>
      <c r="E13" s="60"/>
      <c r="F13" s="57">
        <v>790457</v>
      </c>
      <c r="G13" s="59">
        <v>451730</v>
      </c>
      <c r="H13" s="60">
        <v>334693</v>
      </c>
      <c r="I13" s="60"/>
      <c r="J13" s="57">
        <v>786423</v>
      </c>
      <c r="K13" s="59">
        <v>448390</v>
      </c>
      <c r="L13" s="60">
        <v>332853</v>
      </c>
      <c r="M13" s="60"/>
      <c r="N13" s="57">
        <v>781243</v>
      </c>
      <c r="O13" s="59">
        <v>442610</v>
      </c>
      <c r="P13" s="60">
        <v>327716</v>
      </c>
      <c r="Q13" s="60"/>
      <c r="R13" s="57">
        <v>770326</v>
      </c>
      <c r="S13" s="59">
        <v>440438</v>
      </c>
      <c r="T13" s="60">
        <v>326491</v>
      </c>
      <c r="U13" s="60"/>
      <c r="V13" s="57">
        <v>766929</v>
      </c>
      <c r="W13" s="59">
        <v>439399</v>
      </c>
      <c r="X13" s="60">
        <v>324249</v>
      </c>
      <c r="Y13" s="60"/>
      <c r="Z13" s="57">
        <v>763648</v>
      </c>
      <c r="AA13" s="59">
        <v>435505</v>
      </c>
      <c r="AB13" s="60">
        <v>319723</v>
      </c>
      <c r="AC13" s="60"/>
      <c r="AD13" s="57">
        <v>755228</v>
      </c>
      <c r="AE13" s="59">
        <v>440938</v>
      </c>
      <c r="AF13" s="60">
        <v>323079</v>
      </c>
      <c r="AG13" s="60"/>
      <c r="AH13" s="57">
        <v>764017</v>
      </c>
      <c r="AI13" s="59">
        <v>438106</v>
      </c>
      <c r="AJ13" s="60">
        <v>320938</v>
      </c>
      <c r="AK13" s="60"/>
      <c r="AL13" s="57">
        <v>759044</v>
      </c>
      <c r="AM13" s="59">
        <v>439046</v>
      </c>
      <c r="AN13" s="60">
        <v>321801</v>
      </c>
      <c r="AO13" s="60"/>
      <c r="AP13" s="57">
        <v>760847</v>
      </c>
      <c r="AQ13" s="59">
        <v>439924</v>
      </c>
      <c r="AR13" s="60">
        <v>324312</v>
      </c>
      <c r="AS13" s="60"/>
      <c r="AT13" s="57">
        <v>764236</v>
      </c>
      <c r="AU13" s="59">
        <v>442791</v>
      </c>
      <c r="AV13" s="60">
        <v>334502</v>
      </c>
      <c r="AW13" s="60"/>
      <c r="AX13" s="57">
        <v>777293</v>
      </c>
      <c r="AY13" s="55">
        <v>442755.75</v>
      </c>
      <c r="AZ13" s="56">
        <v>327218.5</v>
      </c>
      <c r="BA13" s="56"/>
      <c r="BB13" s="57">
        <v>769974.25</v>
      </c>
    </row>
    <row r="14" spans="1:54" x14ac:dyDescent="0.2">
      <c r="A14" s="2"/>
      <c r="B14" s="136" t="s">
        <v>111</v>
      </c>
      <c r="C14" s="59">
        <v>111917</v>
      </c>
      <c r="D14" s="60">
        <v>142104</v>
      </c>
      <c r="E14" s="60"/>
      <c r="F14" s="57">
        <v>254021</v>
      </c>
      <c r="G14" s="59">
        <v>110997</v>
      </c>
      <c r="H14" s="60">
        <v>141627</v>
      </c>
      <c r="I14" s="60"/>
      <c r="J14" s="57">
        <v>252624</v>
      </c>
      <c r="K14" s="59">
        <v>111045</v>
      </c>
      <c r="L14" s="60">
        <v>141442</v>
      </c>
      <c r="M14" s="60"/>
      <c r="N14" s="57">
        <v>252487</v>
      </c>
      <c r="O14" s="59">
        <v>109006</v>
      </c>
      <c r="P14" s="60">
        <v>140602</v>
      </c>
      <c r="Q14" s="60"/>
      <c r="R14" s="57">
        <v>249608</v>
      </c>
      <c r="S14" s="59">
        <v>108206</v>
      </c>
      <c r="T14" s="60">
        <v>138562</v>
      </c>
      <c r="U14" s="60"/>
      <c r="V14" s="57">
        <v>246768</v>
      </c>
      <c r="W14" s="59">
        <v>108591</v>
      </c>
      <c r="X14" s="60">
        <v>138649</v>
      </c>
      <c r="Y14" s="60"/>
      <c r="Z14" s="57">
        <v>247240</v>
      </c>
      <c r="AA14" s="59">
        <v>112352</v>
      </c>
      <c r="AB14" s="60">
        <v>140521</v>
      </c>
      <c r="AC14" s="60"/>
      <c r="AD14" s="57">
        <v>252873</v>
      </c>
      <c r="AE14" s="59">
        <v>114470</v>
      </c>
      <c r="AF14" s="60">
        <v>143097</v>
      </c>
      <c r="AG14" s="60"/>
      <c r="AH14" s="57">
        <v>257567</v>
      </c>
      <c r="AI14" s="59">
        <v>113856</v>
      </c>
      <c r="AJ14" s="60">
        <v>143079</v>
      </c>
      <c r="AK14" s="60"/>
      <c r="AL14" s="57">
        <v>256935</v>
      </c>
      <c r="AM14" s="59">
        <v>113235</v>
      </c>
      <c r="AN14" s="60">
        <v>143952</v>
      </c>
      <c r="AO14" s="60"/>
      <c r="AP14" s="57">
        <v>257187</v>
      </c>
      <c r="AQ14" s="59">
        <v>110647</v>
      </c>
      <c r="AR14" s="60">
        <v>141185</v>
      </c>
      <c r="AS14" s="60"/>
      <c r="AT14" s="57">
        <v>251832</v>
      </c>
      <c r="AU14" s="59">
        <v>109802</v>
      </c>
      <c r="AV14" s="60">
        <v>140502</v>
      </c>
      <c r="AW14" s="60"/>
      <c r="AX14" s="57">
        <v>250304</v>
      </c>
      <c r="AY14" s="55">
        <v>111177</v>
      </c>
      <c r="AZ14" s="56">
        <v>141276.83333333334</v>
      </c>
      <c r="BA14" s="56"/>
      <c r="BB14" s="57">
        <v>252453.83333333334</v>
      </c>
    </row>
    <row r="15" spans="1:54" x14ac:dyDescent="0.2">
      <c r="A15" s="2"/>
      <c r="B15" s="136" t="s">
        <v>112</v>
      </c>
      <c r="C15" s="59">
        <v>307718</v>
      </c>
      <c r="D15" s="60">
        <v>70346</v>
      </c>
      <c r="E15" s="60"/>
      <c r="F15" s="57">
        <v>378064</v>
      </c>
      <c r="G15" s="59">
        <v>306899</v>
      </c>
      <c r="H15" s="60">
        <v>69133</v>
      </c>
      <c r="I15" s="60"/>
      <c r="J15" s="57">
        <v>376032</v>
      </c>
      <c r="K15" s="59">
        <v>306755</v>
      </c>
      <c r="L15" s="60">
        <v>68830</v>
      </c>
      <c r="M15" s="60"/>
      <c r="N15" s="57">
        <v>375585</v>
      </c>
      <c r="O15" s="59">
        <v>304876</v>
      </c>
      <c r="P15" s="60">
        <v>68654</v>
      </c>
      <c r="Q15" s="60"/>
      <c r="R15" s="57">
        <v>373530</v>
      </c>
      <c r="S15" s="59">
        <v>303094</v>
      </c>
      <c r="T15" s="60">
        <v>68786</v>
      </c>
      <c r="U15" s="60"/>
      <c r="V15" s="57">
        <v>371880</v>
      </c>
      <c r="W15" s="59">
        <v>301762</v>
      </c>
      <c r="X15" s="60">
        <v>68722</v>
      </c>
      <c r="Y15" s="60"/>
      <c r="Z15" s="57">
        <v>370484</v>
      </c>
      <c r="AA15" s="59">
        <v>303045</v>
      </c>
      <c r="AB15" s="60">
        <v>68962</v>
      </c>
      <c r="AC15" s="60"/>
      <c r="AD15" s="57">
        <v>372007</v>
      </c>
      <c r="AE15" s="59">
        <v>302957</v>
      </c>
      <c r="AF15" s="60">
        <v>67908</v>
      </c>
      <c r="AG15" s="60"/>
      <c r="AH15" s="57">
        <v>370865</v>
      </c>
      <c r="AI15" s="59">
        <v>302784</v>
      </c>
      <c r="AJ15" s="60">
        <v>68188</v>
      </c>
      <c r="AK15" s="60"/>
      <c r="AL15" s="57">
        <v>370972</v>
      </c>
      <c r="AM15" s="59">
        <v>304190</v>
      </c>
      <c r="AN15" s="60">
        <v>68383</v>
      </c>
      <c r="AO15" s="60"/>
      <c r="AP15" s="57">
        <v>372573</v>
      </c>
      <c r="AQ15" s="59">
        <v>304642</v>
      </c>
      <c r="AR15" s="60">
        <v>70188</v>
      </c>
      <c r="AS15" s="60"/>
      <c r="AT15" s="57">
        <v>374830</v>
      </c>
      <c r="AU15" s="59">
        <v>307478</v>
      </c>
      <c r="AV15" s="60">
        <v>71251</v>
      </c>
      <c r="AW15" s="60"/>
      <c r="AX15" s="57">
        <v>378729</v>
      </c>
      <c r="AY15" s="55">
        <v>304683.33333333331</v>
      </c>
      <c r="AZ15" s="56">
        <v>69112.583333333328</v>
      </c>
      <c r="BA15" s="56"/>
      <c r="BB15" s="57">
        <v>373795.91666666669</v>
      </c>
    </row>
    <row r="16" spans="1:54" x14ac:dyDescent="0.2">
      <c r="A16" s="2"/>
      <c r="B16" s="136" t="s">
        <v>113</v>
      </c>
      <c r="C16" s="59">
        <v>88335</v>
      </c>
      <c r="D16" s="60">
        <v>98121</v>
      </c>
      <c r="E16" s="60"/>
      <c r="F16" s="57">
        <v>186456</v>
      </c>
      <c r="G16" s="59">
        <v>88310</v>
      </c>
      <c r="H16" s="60">
        <v>98100</v>
      </c>
      <c r="I16" s="60"/>
      <c r="J16" s="57">
        <v>186410</v>
      </c>
      <c r="K16" s="59">
        <v>89117</v>
      </c>
      <c r="L16" s="60">
        <v>98817</v>
      </c>
      <c r="M16" s="60"/>
      <c r="N16" s="57">
        <v>187934</v>
      </c>
      <c r="O16" s="59">
        <v>88786</v>
      </c>
      <c r="P16" s="60">
        <v>98261</v>
      </c>
      <c r="Q16" s="60"/>
      <c r="R16" s="57">
        <v>187047</v>
      </c>
      <c r="S16" s="59">
        <v>89229</v>
      </c>
      <c r="T16" s="60">
        <v>98376</v>
      </c>
      <c r="U16" s="60"/>
      <c r="V16" s="57">
        <v>187605</v>
      </c>
      <c r="W16" s="59">
        <v>88932</v>
      </c>
      <c r="X16" s="60">
        <v>98463</v>
      </c>
      <c r="Y16" s="60"/>
      <c r="Z16" s="57">
        <v>187395</v>
      </c>
      <c r="AA16" s="59">
        <v>89139</v>
      </c>
      <c r="AB16" s="60">
        <v>99177</v>
      </c>
      <c r="AC16" s="60"/>
      <c r="AD16" s="57">
        <v>188316</v>
      </c>
      <c r="AE16" s="59">
        <v>87780</v>
      </c>
      <c r="AF16" s="60">
        <v>98015</v>
      </c>
      <c r="AG16" s="60"/>
      <c r="AH16" s="57">
        <v>185795</v>
      </c>
      <c r="AI16" s="59">
        <v>86125</v>
      </c>
      <c r="AJ16" s="60">
        <v>96365</v>
      </c>
      <c r="AK16" s="60"/>
      <c r="AL16" s="57">
        <v>182490</v>
      </c>
      <c r="AM16" s="59">
        <v>87849</v>
      </c>
      <c r="AN16" s="60">
        <v>98040</v>
      </c>
      <c r="AO16" s="60"/>
      <c r="AP16" s="57">
        <v>185889</v>
      </c>
      <c r="AQ16" s="59">
        <v>87825</v>
      </c>
      <c r="AR16" s="60">
        <v>98318</v>
      </c>
      <c r="AS16" s="60"/>
      <c r="AT16" s="57">
        <v>186143</v>
      </c>
      <c r="AU16" s="59">
        <v>88433</v>
      </c>
      <c r="AV16" s="60">
        <v>100025</v>
      </c>
      <c r="AW16" s="60"/>
      <c r="AX16" s="57">
        <v>188458</v>
      </c>
      <c r="AY16" s="55">
        <v>88321.666666666672</v>
      </c>
      <c r="AZ16" s="56">
        <v>98339.833333333328</v>
      </c>
      <c r="BA16" s="56"/>
      <c r="BB16" s="57">
        <v>186661.5</v>
      </c>
    </row>
    <row r="17" spans="1:54" x14ac:dyDescent="0.2">
      <c r="A17" s="2"/>
      <c r="B17" s="136" t="s">
        <v>114</v>
      </c>
      <c r="C17" s="59">
        <v>509248</v>
      </c>
      <c r="D17" s="60">
        <v>307888</v>
      </c>
      <c r="E17" s="60"/>
      <c r="F17" s="57">
        <v>817136</v>
      </c>
      <c r="G17" s="59">
        <v>506922</v>
      </c>
      <c r="H17" s="60">
        <v>307448</v>
      </c>
      <c r="I17" s="60"/>
      <c r="J17" s="57">
        <v>814370</v>
      </c>
      <c r="K17" s="59">
        <v>508404</v>
      </c>
      <c r="L17" s="60">
        <v>306111</v>
      </c>
      <c r="M17" s="60"/>
      <c r="N17" s="57">
        <v>814515</v>
      </c>
      <c r="O17" s="59">
        <v>500218</v>
      </c>
      <c r="P17" s="60">
        <v>299152</v>
      </c>
      <c r="Q17" s="60"/>
      <c r="R17" s="57">
        <v>799370</v>
      </c>
      <c r="S17" s="59">
        <v>498056</v>
      </c>
      <c r="T17" s="60">
        <v>298947</v>
      </c>
      <c r="U17" s="60"/>
      <c r="V17" s="57">
        <v>797003</v>
      </c>
      <c r="W17" s="59">
        <v>496479</v>
      </c>
      <c r="X17" s="60">
        <v>297251</v>
      </c>
      <c r="Y17" s="60"/>
      <c r="Z17" s="57">
        <v>793730</v>
      </c>
      <c r="AA17" s="59">
        <v>498849</v>
      </c>
      <c r="AB17" s="60">
        <v>298481</v>
      </c>
      <c r="AC17" s="60"/>
      <c r="AD17" s="57">
        <v>797330</v>
      </c>
      <c r="AE17" s="59">
        <v>504074</v>
      </c>
      <c r="AF17" s="60">
        <v>294836</v>
      </c>
      <c r="AG17" s="60"/>
      <c r="AH17" s="57">
        <v>798910</v>
      </c>
      <c r="AI17" s="59">
        <v>501664</v>
      </c>
      <c r="AJ17" s="60">
        <v>292397</v>
      </c>
      <c r="AK17" s="60"/>
      <c r="AL17" s="57">
        <v>794061</v>
      </c>
      <c r="AM17" s="59">
        <v>503461</v>
      </c>
      <c r="AN17" s="60">
        <v>293020</v>
      </c>
      <c r="AO17" s="60"/>
      <c r="AP17" s="57">
        <v>796481</v>
      </c>
      <c r="AQ17" s="59">
        <v>503560</v>
      </c>
      <c r="AR17" s="60">
        <v>292917</v>
      </c>
      <c r="AS17" s="60"/>
      <c r="AT17" s="57">
        <v>796477</v>
      </c>
      <c r="AU17" s="59">
        <v>507917</v>
      </c>
      <c r="AV17" s="60">
        <v>300463</v>
      </c>
      <c r="AW17" s="60"/>
      <c r="AX17" s="57">
        <v>808380</v>
      </c>
      <c r="AY17" s="55">
        <v>503237.66666666669</v>
      </c>
      <c r="AZ17" s="56">
        <v>299075.91666666669</v>
      </c>
      <c r="BA17" s="56"/>
      <c r="BB17" s="57">
        <v>802313.58333333337</v>
      </c>
    </row>
    <row r="18" spans="1:54" x14ac:dyDescent="0.2">
      <c r="A18" s="2"/>
      <c r="B18" s="136" t="s">
        <v>115</v>
      </c>
      <c r="C18" s="59">
        <v>164118</v>
      </c>
      <c r="D18" s="60">
        <v>240461</v>
      </c>
      <c r="E18" s="60"/>
      <c r="F18" s="57">
        <v>404579</v>
      </c>
      <c r="G18" s="59">
        <v>164916</v>
      </c>
      <c r="H18" s="60">
        <v>239962</v>
      </c>
      <c r="I18" s="60"/>
      <c r="J18" s="57">
        <v>404878</v>
      </c>
      <c r="K18" s="59">
        <v>163193</v>
      </c>
      <c r="L18" s="60">
        <v>241922</v>
      </c>
      <c r="M18" s="60"/>
      <c r="N18" s="57">
        <v>405115</v>
      </c>
      <c r="O18" s="59">
        <v>165766</v>
      </c>
      <c r="P18" s="60">
        <v>247564</v>
      </c>
      <c r="Q18" s="60"/>
      <c r="R18" s="57">
        <v>413330</v>
      </c>
      <c r="S18" s="59">
        <v>165874</v>
      </c>
      <c r="T18" s="60">
        <v>247912</v>
      </c>
      <c r="U18" s="60"/>
      <c r="V18" s="57">
        <v>413786</v>
      </c>
      <c r="W18" s="59">
        <v>166783</v>
      </c>
      <c r="X18" s="60">
        <v>248370</v>
      </c>
      <c r="Y18" s="60"/>
      <c r="Z18" s="57">
        <v>415153</v>
      </c>
      <c r="AA18" s="59">
        <v>168322</v>
      </c>
      <c r="AB18" s="60">
        <v>250789</v>
      </c>
      <c r="AC18" s="60"/>
      <c r="AD18" s="57">
        <v>419111</v>
      </c>
      <c r="AE18" s="59">
        <v>168656</v>
      </c>
      <c r="AF18" s="60">
        <v>251444</v>
      </c>
      <c r="AG18" s="60"/>
      <c r="AH18" s="57">
        <v>420100</v>
      </c>
      <c r="AI18" s="59">
        <v>170037</v>
      </c>
      <c r="AJ18" s="60">
        <v>254732</v>
      </c>
      <c r="AK18" s="60"/>
      <c r="AL18" s="57">
        <v>424769</v>
      </c>
      <c r="AM18" s="59">
        <v>170637</v>
      </c>
      <c r="AN18" s="60">
        <v>255580</v>
      </c>
      <c r="AO18" s="60"/>
      <c r="AP18" s="57">
        <v>426217</v>
      </c>
      <c r="AQ18" s="59">
        <v>170394</v>
      </c>
      <c r="AR18" s="60">
        <v>255480</v>
      </c>
      <c r="AS18" s="60"/>
      <c r="AT18" s="57">
        <v>425874</v>
      </c>
      <c r="AU18" s="59">
        <v>170376</v>
      </c>
      <c r="AV18" s="60">
        <v>254376</v>
      </c>
      <c r="AW18" s="60"/>
      <c r="AX18" s="57">
        <v>424752</v>
      </c>
      <c r="AY18" s="55">
        <v>167422.66666666666</v>
      </c>
      <c r="AZ18" s="56">
        <v>249049.33333333334</v>
      </c>
      <c r="BA18" s="56"/>
      <c r="BB18" s="57">
        <v>416472</v>
      </c>
    </row>
    <row r="19" spans="1:54" x14ac:dyDescent="0.2">
      <c r="A19" s="2"/>
      <c r="B19" s="136" t="s">
        <v>116</v>
      </c>
      <c r="C19" s="59">
        <v>117485</v>
      </c>
      <c r="D19" s="60">
        <v>257480</v>
      </c>
      <c r="E19" s="60"/>
      <c r="F19" s="57">
        <v>374965</v>
      </c>
      <c r="G19" s="59">
        <v>115139</v>
      </c>
      <c r="H19" s="60">
        <v>252782</v>
      </c>
      <c r="I19" s="60"/>
      <c r="J19" s="57">
        <v>367921</v>
      </c>
      <c r="K19" s="59">
        <v>123264</v>
      </c>
      <c r="L19" s="60">
        <v>267025</v>
      </c>
      <c r="M19" s="60"/>
      <c r="N19" s="57">
        <v>390289</v>
      </c>
      <c r="O19" s="59">
        <v>125076</v>
      </c>
      <c r="P19" s="60">
        <v>271907</v>
      </c>
      <c r="Q19" s="60"/>
      <c r="R19" s="57">
        <v>396983</v>
      </c>
      <c r="S19" s="59">
        <v>125908</v>
      </c>
      <c r="T19" s="60">
        <v>274911</v>
      </c>
      <c r="U19" s="60"/>
      <c r="V19" s="57">
        <v>400819</v>
      </c>
      <c r="W19" s="59">
        <v>127606</v>
      </c>
      <c r="X19" s="60">
        <v>277272</v>
      </c>
      <c r="Y19" s="60"/>
      <c r="Z19" s="57">
        <v>404878</v>
      </c>
      <c r="AA19" s="59">
        <v>127807</v>
      </c>
      <c r="AB19" s="60">
        <v>277039</v>
      </c>
      <c r="AC19" s="60"/>
      <c r="AD19" s="57">
        <v>404846</v>
      </c>
      <c r="AE19" s="59">
        <v>127987</v>
      </c>
      <c r="AF19" s="60">
        <v>279445</v>
      </c>
      <c r="AG19" s="60"/>
      <c r="AH19" s="57">
        <v>407432</v>
      </c>
      <c r="AI19" s="59">
        <v>127904</v>
      </c>
      <c r="AJ19" s="60">
        <v>281034</v>
      </c>
      <c r="AK19" s="60"/>
      <c r="AL19" s="57">
        <v>408938</v>
      </c>
      <c r="AM19" s="59">
        <v>127196</v>
      </c>
      <c r="AN19" s="60">
        <v>281151</v>
      </c>
      <c r="AO19" s="60"/>
      <c r="AP19" s="57">
        <v>408347</v>
      </c>
      <c r="AQ19" s="59">
        <v>125067</v>
      </c>
      <c r="AR19" s="60">
        <v>279941</v>
      </c>
      <c r="AS19" s="60"/>
      <c r="AT19" s="57">
        <v>405008</v>
      </c>
      <c r="AU19" s="59">
        <v>124242</v>
      </c>
      <c r="AV19" s="60">
        <v>274927</v>
      </c>
      <c r="AW19" s="60"/>
      <c r="AX19" s="57">
        <v>399169</v>
      </c>
      <c r="AY19" s="55">
        <v>124556.75</v>
      </c>
      <c r="AZ19" s="56">
        <v>272909.5</v>
      </c>
      <c r="BA19" s="56"/>
      <c r="BB19" s="57">
        <v>397466.25</v>
      </c>
    </row>
    <row r="20" spans="1:54" x14ac:dyDescent="0.2">
      <c r="A20" s="2"/>
      <c r="B20" s="136" t="s">
        <v>117</v>
      </c>
      <c r="C20" s="59">
        <v>58808</v>
      </c>
      <c r="D20" s="60">
        <v>142086</v>
      </c>
      <c r="E20" s="60"/>
      <c r="F20" s="57">
        <v>200894</v>
      </c>
      <c r="G20" s="59">
        <v>59559</v>
      </c>
      <c r="H20" s="60">
        <v>143865</v>
      </c>
      <c r="I20" s="60"/>
      <c r="J20" s="57">
        <v>203424</v>
      </c>
      <c r="K20" s="59">
        <v>58705</v>
      </c>
      <c r="L20" s="60">
        <v>143964</v>
      </c>
      <c r="M20" s="60"/>
      <c r="N20" s="57">
        <v>202669</v>
      </c>
      <c r="O20" s="59">
        <v>59191</v>
      </c>
      <c r="P20" s="60">
        <v>142689</v>
      </c>
      <c r="Q20" s="60"/>
      <c r="R20" s="57">
        <v>201880</v>
      </c>
      <c r="S20" s="59">
        <v>59073</v>
      </c>
      <c r="T20" s="60">
        <v>143012</v>
      </c>
      <c r="U20" s="60"/>
      <c r="V20" s="57">
        <v>202085</v>
      </c>
      <c r="W20" s="59">
        <v>58115</v>
      </c>
      <c r="X20" s="60">
        <v>144594</v>
      </c>
      <c r="Y20" s="60"/>
      <c r="Z20" s="57">
        <v>202709</v>
      </c>
      <c r="AA20" s="59">
        <v>61346</v>
      </c>
      <c r="AB20" s="60">
        <v>149263</v>
      </c>
      <c r="AC20" s="60"/>
      <c r="AD20" s="57">
        <v>210609</v>
      </c>
      <c r="AE20" s="59">
        <v>64220</v>
      </c>
      <c r="AF20" s="60">
        <v>154375</v>
      </c>
      <c r="AG20" s="60"/>
      <c r="AH20" s="57">
        <v>218595</v>
      </c>
      <c r="AI20" s="59">
        <v>61955</v>
      </c>
      <c r="AJ20" s="60">
        <v>156154</v>
      </c>
      <c r="AK20" s="60"/>
      <c r="AL20" s="57">
        <v>218109</v>
      </c>
      <c r="AM20" s="59">
        <v>64058</v>
      </c>
      <c r="AN20" s="60">
        <v>155227</v>
      </c>
      <c r="AO20" s="60"/>
      <c r="AP20" s="57">
        <v>219285</v>
      </c>
      <c r="AQ20" s="59">
        <v>62473</v>
      </c>
      <c r="AR20" s="60">
        <v>158720</v>
      </c>
      <c r="AS20" s="60"/>
      <c r="AT20" s="57">
        <v>221193</v>
      </c>
      <c r="AU20" s="59">
        <v>66521</v>
      </c>
      <c r="AV20" s="60">
        <v>163877</v>
      </c>
      <c r="AW20" s="60"/>
      <c r="AX20" s="57">
        <v>230398</v>
      </c>
      <c r="AY20" s="55">
        <v>61168.666666666664</v>
      </c>
      <c r="AZ20" s="56">
        <v>149818.83333333334</v>
      </c>
      <c r="BA20" s="56"/>
      <c r="BB20" s="57">
        <v>210987.5</v>
      </c>
    </row>
    <row r="21" spans="1:54" x14ac:dyDescent="0.2">
      <c r="A21" s="2"/>
      <c r="B21" s="136" t="s">
        <v>118</v>
      </c>
      <c r="C21" s="59">
        <v>126834</v>
      </c>
      <c r="D21" s="60">
        <v>139592</v>
      </c>
      <c r="E21" s="60"/>
      <c r="F21" s="57">
        <v>266426</v>
      </c>
      <c r="G21" s="59">
        <v>127487</v>
      </c>
      <c r="H21" s="60">
        <v>138104</v>
      </c>
      <c r="I21" s="60"/>
      <c r="J21" s="57">
        <v>265591</v>
      </c>
      <c r="K21" s="59">
        <v>126802</v>
      </c>
      <c r="L21" s="60">
        <v>140259</v>
      </c>
      <c r="M21" s="60"/>
      <c r="N21" s="57">
        <v>267061</v>
      </c>
      <c r="O21" s="59">
        <v>125741</v>
      </c>
      <c r="P21" s="60">
        <v>140784</v>
      </c>
      <c r="Q21" s="60"/>
      <c r="R21" s="57">
        <v>266525</v>
      </c>
      <c r="S21" s="59">
        <v>126314</v>
      </c>
      <c r="T21" s="60">
        <v>140368</v>
      </c>
      <c r="U21" s="60"/>
      <c r="V21" s="57">
        <v>266682</v>
      </c>
      <c r="W21" s="59">
        <v>127812</v>
      </c>
      <c r="X21" s="60">
        <v>140794</v>
      </c>
      <c r="Y21" s="60"/>
      <c r="Z21" s="57">
        <v>268606</v>
      </c>
      <c r="AA21" s="59">
        <v>128591</v>
      </c>
      <c r="AB21" s="60">
        <v>142121</v>
      </c>
      <c r="AC21" s="60"/>
      <c r="AD21" s="57">
        <v>270712</v>
      </c>
      <c r="AE21" s="59">
        <v>130928</v>
      </c>
      <c r="AF21" s="60">
        <v>142048</v>
      </c>
      <c r="AG21" s="60"/>
      <c r="AH21" s="57">
        <v>272976</v>
      </c>
      <c r="AI21" s="59">
        <v>130004</v>
      </c>
      <c r="AJ21" s="60">
        <v>141711</v>
      </c>
      <c r="AK21" s="60"/>
      <c r="AL21" s="57">
        <v>271715</v>
      </c>
      <c r="AM21" s="59">
        <v>129722</v>
      </c>
      <c r="AN21" s="60">
        <v>141817</v>
      </c>
      <c r="AO21" s="60"/>
      <c r="AP21" s="57">
        <v>271539</v>
      </c>
      <c r="AQ21" s="59">
        <v>129241</v>
      </c>
      <c r="AR21" s="60">
        <v>140247</v>
      </c>
      <c r="AS21" s="60"/>
      <c r="AT21" s="57">
        <v>269488</v>
      </c>
      <c r="AU21" s="59">
        <v>128833</v>
      </c>
      <c r="AV21" s="60">
        <v>139492</v>
      </c>
      <c r="AW21" s="60"/>
      <c r="AX21" s="57">
        <v>268325</v>
      </c>
      <c r="AY21" s="55">
        <v>128192.41666666667</v>
      </c>
      <c r="AZ21" s="56">
        <v>140611.41666666666</v>
      </c>
      <c r="BA21" s="56"/>
      <c r="BB21" s="57">
        <v>268803.83333333331</v>
      </c>
    </row>
    <row r="22" spans="1:54" x14ac:dyDescent="0.2">
      <c r="A22" s="2"/>
      <c r="B22" s="136" t="s">
        <v>119</v>
      </c>
      <c r="C22" s="59">
        <v>37535</v>
      </c>
      <c r="D22" s="60">
        <v>11869</v>
      </c>
      <c r="E22" s="60"/>
      <c r="F22" s="57">
        <v>49404</v>
      </c>
      <c r="G22" s="59">
        <v>37807</v>
      </c>
      <c r="H22" s="60">
        <v>11916</v>
      </c>
      <c r="I22" s="60"/>
      <c r="J22" s="57">
        <v>49723</v>
      </c>
      <c r="K22" s="59">
        <v>37687</v>
      </c>
      <c r="L22" s="60">
        <v>11979</v>
      </c>
      <c r="M22" s="60"/>
      <c r="N22" s="57">
        <v>49666</v>
      </c>
      <c r="O22" s="59">
        <v>37485</v>
      </c>
      <c r="P22" s="60">
        <v>11970</v>
      </c>
      <c r="Q22" s="60"/>
      <c r="R22" s="57">
        <v>49455</v>
      </c>
      <c r="S22" s="59">
        <v>37672</v>
      </c>
      <c r="T22" s="60">
        <v>11936</v>
      </c>
      <c r="U22" s="60"/>
      <c r="V22" s="57">
        <v>49608</v>
      </c>
      <c r="W22" s="59">
        <v>37884</v>
      </c>
      <c r="X22" s="60">
        <v>11980</v>
      </c>
      <c r="Y22" s="60"/>
      <c r="Z22" s="57">
        <v>49864</v>
      </c>
      <c r="AA22" s="59">
        <v>38298</v>
      </c>
      <c r="AB22" s="60">
        <v>12114</v>
      </c>
      <c r="AC22" s="60"/>
      <c r="AD22" s="57">
        <v>50412</v>
      </c>
      <c r="AE22" s="59">
        <v>38520</v>
      </c>
      <c r="AF22" s="60">
        <v>12125</v>
      </c>
      <c r="AG22" s="60"/>
      <c r="AH22" s="57">
        <v>50645</v>
      </c>
      <c r="AI22" s="59">
        <v>38415</v>
      </c>
      <c r="AJ22" s="60">
        <v>12094</v>
      </c>
      <c r="AK22" s="60"/>
      <c r="AL22" s="57">
        <v>50509</v>
      </c>
      <c r="AM22" s="59">
        <v>38358</v>
      </c>
      <c r="AN22" s="60">
        <v>12171</v>
      </c>
      <c r="AO22" s="60"/>
      <c r="AP22" s="57">
        <v>50529</v>
      </c>
      <c r="AQ22" s="59">
        <v>38447</v>
      </c>
      <c r="AR22" s="60">
        <v>12155</v>
      </c>
      <c r="AS22" s="60"/>
      <c r="AT22" s="57">
        <v>50602</v>
      </c>
      <c r="AU22" s="59">
        <v>38659</v>
      </c>
      <c r="AV22" s="60">
        <v>12168</v>
      </c>
      <c r="AW22" s="60"/>
      <c r="AX22" s="57">
        <v>50827</v>
      </c>
      <c r="AY22" s="55">
        <v>38063.916666666664</v>
      </c>
      <c r="AZ22" s="56">
        <v>12039.75</v>
      </c>
      <c r="BA22" s="56"/>
      <c r="BB22" s="57">
        <v>50103.666666666664</v>
      </c>
    </row>
    <row r="23" spans="1:54" x14ac:dyDescent="0.2">
      <c r="A23" s="2"/>
      <c r="B23" s="136" t="s">
        <v>120</v>
      </c>
      <c r="C23" s="59">
        <v>474</v>
      </c>
      <c r="D23" s="60">
        <v>278</v>
      </c>
      <c r="E23" s="60"/>
      <c r="F23" s="57">
        <v>752</v>
      </c>
      <c r="G23" s="59">
        <v>440</v>
      </c>
      <c r="H23" s="60">
        <v>268</v>
      </c>
      <c r="I23" s="60"/>
      <c r="J23" s="57">
        <v>708</v>
      </c>
      <c r="K23" s="59">
        <v>448</v>
      </c>
      <c r="L23" s="60">
        <v>272</v>
      </c>
      <c r="M23" s="60"/>
      <c r="N23" s="57">
        <v>720</v>
      </c>
      <c r="O23" s="59">
        <v>452</v>
      </c>
      <c r="P23" s="60">
        <v>268</v>
      </c>
      <c r="Q23" s="60"/>
      <c r="R23" s="57">
        <v>720</v>
      </c>
      <c r="S23" s="59">
        <v>462</v>
      </c>
      <c r="T23" s="60">
        <v>267</v>
      </c>
      <c r="U23" s="60"/>
      <c r="V23" s="57">
        <v>729</v>
      </c>
      <c r="W23" s="59">
        <v>471</v>
      </c>
      <c r="X23" s="60">
        <v>266</v>
      </c>
      <c r="Y23" s="60"/>
      <c r="Z23" s="57">
        <v>737</v>
      </c>
      <c r="AA23" s="59">
        <v>463</v>
      </c>
      <c r="AB23" s="60">
        <v>267</v>
      </c>
      <c r="AC23" s="60"/>
      <c r="AD23" s="57">
        <v>730</v>
      </c>
      <c r="AE23" s="59">
        <v>448</v>
      </c>
      <c r="AF23" s="60">
        <v>256</v>
      </c>
      <c r="AG23" s="60"/>
      <c r="AH23" s="57">
        <v>704</v>
      </c>
      <c r="AI23" s="59">
        <v>448</v>
      </c>
      <c r="AJ23" s="60">
        <v>253</v>
      </c>
      <c r="AK23" s="60"/>
      <c r="AL23" s="57">
        <v>701</v>
      </c>
      <c r="AM23" s="59">
        <v>451</v>
      </c>
      <c r="AN23" s="60">
        <v>252</v>
      </c>
      <c r="AO23" s="60"/>
      <c r="AP23" s="57">
        <v>703</v>
      </c>
      <c r="AQ23" s="59">
        <v>453</v>
      </c>
      <c r="AR23" s="60">
        <v>253</v>
      </c>
      <c r="AS23" s="60"/>
      <c r="AT23" s="57">
        <v>706</v>
      </c>
      <c r="AU23" s="59">
        <v>453</v>
      </c>
      <c r="AV23" s="60">
        <v>255</v>
      </c>
      <c r="AW23" s="60"/>
      <c r="AX23" s="57">
        <v>708</v>
      </c>
      <c r="AY23" s="55">
        <v>455.25</v>
      </c>
      <c r="AZ23" s="56">
        <v>262.91666666666669</v>
      </c>
      <c r="BA23" s="56"/>
      <c r="BB23" s="57">
        <v>718.16666666666663</v>
      </c>
    </row>
    <row r="24" spans="1:54" x14ac:dyDescent="0.2">
      <c r="A24" s="2"/>
      <c r="B24" s="136" t="s">
        <v>125</v>
      </c>
      <c r="C24" s="59"/>
      <c r="D24" s="60"/>
      <c r="E24" s="60"/>
      <c r="F24" s="57"/>
      <c r="G24" s="59"/>
      <c r="H24" s="60"/>
      <c r="I24" s="60"/>
      <c r="J24" s="57"/>
      <c r="K24" s="59"/>
      <c r="L24" s="60"/>
      <c r="M24" s="60"/>
      <c r="N24" s="57"/>
      <c r="O24" s="59"/>
      <c r="P24" s="60"/>
      <c r="Q24" s="60"/>
      <c r="R24" s="57"/>
      <c r="S24" s="59"/>
      <c r="T24" s="60"/>
      <c r="U24" s="60"/>
      <c r="V24" s="57"/>
      <c r="W24" s="59"/>
      <c r="X24" s="60"/>
      <c r="Y24" s="60"/>
      <c r="Z24" s="57"/>
      <c r="AA24" s="59"/>
      <c r="AB24" s="60"/>
      <c r="AC24" s="60"/>
      <c r="AD24" s="57"/>
      <c r="AE24" s="59"/>
      <c r="AF24" s="60"/>
      <c r="AG24" s="60"/>
      <c r="AH24" s="57"/>
      <c r="AI24" s="59"/>
      <c r="AJ24" s="60"/>
      <c r="AK24" s="60"/>
      <c r="AL24" s="57"/>
      <c r="AM24" s="59"/>
      <c r="AN24" s="60"/>
      <c r="AO24" s="60"/>
      <c r="AP24" s="57"/>
      <c r="AQ24" s="59"/>
      <c r="AR24" s="60"/>
      <c r="AS24" s="60"/>
      <c r="AT24" s="57"/>
      <c r="AU24" s="59"/>
      <c r="AV24" s="60"/>
      <c r="AW24" s="60"/>
      <c r="AX24" s="57"/>
      <c r="AY24" s="55"/>
      <c r="AZ24" s="56"/>
      <c r="BA24" s="56"/>
      <c r="BB24" s="57"/>
    </row>
    <row r="25" spans="1:54" x14ac:dyDescent="0.2">
      <c r="A25" s="2"/>
      <c r="B25" s="213" t="s">
        <v>21</v>
      </c>
      <c r="C25" s="293">
        <v>3335329</v>
      </c>
      <c r="D25" s="246">
        <v>2113284</v>
      </c>
      <c r="E25" s="246"/>
      <c r="F25" s="57">
        <v>5448613</v>
      </c>
      <c r="G25" s="293">
        <v>3325712</v>
      </c>
      <c r="H25" s="246">
        <v>2092166</v>
      </c>
      <c r="I25" s="246"/>
      <c r="J25" s="57">
        <v>5417878</v>
      </c>
      <c r="K25" s="293">
        <v>3318330</v>
      </c>
      <c r="L25" s="246">
        <v>2085488</v>
      </c>
      <c r="M25" s="246"/>
      <c r="N25" s="57">
        <v>5403818</v>
      </c>
      <c r="O25" s="293">
        <v>3274610</v>
      </c>
      <c r="P25" s="246">
        <v>2063071</v>
      </c>
      <c r="Q25" s="246"/>
      <c r="R25" s="57">
        <v>5337681</v>
      </c>
      <c r="S25" s="293">
        <v>3238023</v>
      </c>
      <c r="T25" s="246">
        <v>2045488</v>
      </c>
      <c r="U25" s="246"/>
      <c r="V25" s="57">
        <v>5283511</v>
      </c>
      <c r="W25" s="293">
        <v>3235039</v>
      </c>
      <c r="X25" s="246">
        <v>2041095</v>
      </c>
      <c r="Y25" s="246"/>
      <c r="Z25" s="57">
        <v>5276134</v>
      </c>
      <c r="AA25" s="293">
        <v>3248592</v>
      </c>
      <c r="AB25" s="246">
        <v>2049380</v>
      </c>
      <c r="AC25" s="246"/>
      <c r="AD25" s="57">
        <v>5297972</v>
      </c>
      <c r="AE25" s="293">
        <v>3278840</v>
      </c>
      <c r="AF25" s="246">
        <v>2057795</v>
      </c>
      <c r="AG25" s="246"/>
      <c r="AH25" s="57">
        <v>5336635</v>
      </c>
      <c r="AI25" s="293">
        <v>3238222</v>
      </c>
      <c r="AJ25" s="246">
        <v>2047121</v>
      </c>
      <c r="AK25" s="246"/>
      <c r="AL25" s="57">
        <v>5285343</v>
      </c>
      <c r="AM25" s="293">
        <v>3274737</v>
      </c>
      <c r="AN25" s="246">
        <v>2064492</v>
      </c>
      <c r="AO25" s="246"/>
      <c r="AP25" s="57">
        <v>5339229</v>
      </c>
      <c r="AQ25" s="293">
        <v>3320716</v>
      </c>
      <c r="AR25" s="246">
        <v>2115011</v>
      </c>
      <c r="AS25" s="246"/>
      <c r="AT25" s="57">
        <v>5435727</v>
      </c>
      <c r="AU25" s="293">
        <v>3355206</v>
      </c>
      <c r="AV25" s="246">
        <v>2165786</v>
      </c>
      <c r="AW25" s="246"/>
      <c r="AX25" s="57">
        <v>5520992</v>
      </c>
      <c r="AY25" s="293">
        <v>3286946.3333333326</v>
      </c>
      <c r="AZ25" s="246">
        <v>2078348.0833333335</v>
      </c>
      <c r="BA25" s="246"/>
      <c r="BB25" s="57">
        <v>5365294.416666667</v>
      </c>
    </row>
    <row r="26" spans="1:54" x14ac:dyDescent="0.2">
      <c r="A26" s="2"/>
      <c r="B26" s="80" t="s">
        <v>176</v>
      </c>
      <c r="C26" s="123"/>
      <c r="D26" s="259"/>
      <c r="E26" s="259"/>
      <c r="F26" s="259"/>
      <c r="G26" s="259"/>
      <c r="H26" s="259"/>
      <c r="I26" s="259"/>
      <c r="J26" s="259"/>
      <c r="K26" s="259"/>
      <c r="L26" s="259"/>
      <c r="M26" s="259"/>
      <c r="N26" s="123"/>
      <c r="O26" s="259"/>
      <c r="P26" s="123"/>
      <c r="Q26" s="123"/>
      <c r="R26" s="259"/>
      <c r="S26" s="123"/>
      <c r="T26" s="123"/>
      <c r="U26" s="123"/>
      <c r="V26" s="123"/>
      <c r="W26" s="123"/>
      <c r="X26" s="123"/>
      <c r="Y26" s="123"/>
      <c r="Z26" s="123"/>
      <c r="AA26" s="123"/>
      <c r="AB26" s="123"/>
      <c r="AC26" s="123"/>
      <c r="AD26" s="123"/>
      <c r="AE26" s="123"/>
      <c r="AF26" s="123"/>
      <c r="AG26" s="123"/>
      <c r="AH26" s="123"/>
      <c r="AI26" s="123"/>
      <c r="AJ26" s="123"/>
      <c r="AK26" s="123"/>
      <c r="AL26" s="123"/>
      <c r="AM26" s="123"/>
      <c r="AN26" s="123"/>
      <c r="AO26" s="123"/>
      <c r="AP26" s="123"/>
      <c r="AQ26" s="123"/>
      <c r="AR26" s="123"/>
      <c r="AS26" s="123"/>
      <c r="AT26" s="123"/>
      <c r="AU26" s="123"/>
      <c r="AV26" s="123"/>
      <c r="AW26" s="123"/>
      <c r="AX26" s="123"/>
      <c r="AY26" s="123"/>
      <c r="AZ26" s="123"/>
      <c r="BA26" s="123"/>
      <c r="BB26" s="123"/>
    </row>
    <row r="27" spans="1:54" x14ac:dyDescent="0.2">
      <c r="A27" s="2"/>
      <c r="B27" s="80"/>
      <c r="C27" s="123"/>
      <c r="D27" s="259"/>
      <c r="E27" s="259"/>
      <c r="F27" s="259"/>
      <c r="G27" s="259"/>
      <c r="H27" s="259"/>
      <c r="I27" s="259"/>
      <c r="J27" s="259"/>
      <c r="K27" s="259"/>
      <c r="L27" s="259"/>
      <c r="M27" s="259"/>
      <c r="N27" s="123"/>
      <c r="O27" s="259"/>
      <c r="P27" s="123"/>
      <c r="Q27" s="123"/>
      <c r="R27" s="259"/>
      <c r="S27" s="123"/>
      <c r="T27" s="123"/>
      <c r="U27" s="123"/>
      <c r="V27" s="123"/>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3"/>
      <c r="AZ27" s="123"/>
      <c r="BA27" s="123"/>
      <c r="BB27" s="123"/>
    </row>
    <row r="28" spans="1:54" x14ac:dyDescent="0.2">
      <c r="A28" s="2"/>
      <c r="B28" s="294"/>
      <c r="C28" s="123"/>
      <c r="D28" s="123"/>
      <c r="E28" s="123"/>
      <c r="F28" s="123"/>
      <c r="G28" s="123"/>
      <c r="H28" s="123"/>
      <c r="I28" s="123"/>
      <c r="J28" s="123"/>
      <c r="K28" s="123"/>
      <c r="L28" s="123"/>
      <c r="M28" s="123"/>
      <c r="N28" s="123"/>
      <c r="O28" s="123"/>
      <c r="P28" s="123"/>
      <c r="Q28" s="123"/>
      <c r="R28" s="123"/>
      <c r="S28" s="123"/>
      <c r="T28" s="123"/>
      <c r="U28" s="123"/>
      <c r="V28" s="123"/>
      <c r="W28" s="123"/>
      <c r="X28" s="123"/>
      <c r="Y28" s="123"/>
      <c r="Z28" s="123"/>
      <c r="AA28" s="123"/>
      <c r="AB28" s="123"/>
      <c r="AC28" s="123"/>
      <c r="AD28" s="123"/>
      <c r="AE28" s="123"/>
      <c r="AF28" s="123"/>
      <c r="AG28" s="123"/>
      <c r="AH28" s="123"/>
      <c r="AI28" s="123"/>
      <c r="AJ28" s="123"/>
      <c r="AK28" s="123"/>
      <c r="AL28" s="123"/>
      <c r="AM28" s="123"/>
      <c r="AN28" s="123"/>
      <c r="AO28" s="123"/>
      <c r="AP28" s="123"/>
      <c r="AQ28" s="123"/>
      <c r="AR28" s="123"/>
      <c r="AS28" s="123"/>
      <c r="AT28" s="123"/>
      <c r="AU28" s="123"/>
      <c r="AV28" s="123"/>
      <c r="AW28" s="123"/>
      <c r="AX28" s="123"/>
      <c r="AY28" s="123"/>
      <c r="AZ28" s="123"/>
      <c r="BA28" s="123"/>
      <c r="BB28" s="123"/>
    </row>
    <row r="29" spans="1:54" ht="18" x14ac:dyDescent="0.2">
      <c r="A29" s="2"/>
      <c r="B29" s="295" t="s">
        <v>179</v>
      </c>
      <c r="C29" s="123"/>
      <c r="D29" s="259"/>
      <c r="E29" s="259"/>
      <c r="F29" s="259"/>
      <c r="G29" s="259"/>
      <c r="H29" s="259"/>
      <c r="I29" s="259"/>
      <c r="J29" s="259"/>
      <c r="K29" s="259"/>
      <c r="L29" s="259"/>
      <c r="M29" s="259"/>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3"/>
      <c r="AM29" s="123"/>
      <c r="AN29" s="123"/>
      <c r="AO29" s="123"/>
      <c r="AP29" s="123"/>
      <c r="AQ29" s="123"/>
      <c r="AR29" s="123"/>
      <c r="AS29" s="123"/>
      <c r="AT29" s="123"/>
      <c r="AU29" s="123"/>
      <c r="AV29" s="123"/>
      <c r="AW29" s="123"/>
      <c r="AX29" s="123"/>
      <c r="AY29" s="123"/>
      <c r="AZ29" s="123"/>
      <c r="BA29" s="123"/>
      <c r="BB29" s="123"/>
    </row>
    <row r="30" spans="1:54" ht="18" x14ac:dyDescent="0.2">
      <c r="A30" s="2"/>
      <c r="B30" s="36" t="s">
        <v>180</v>
      </c>
      <c r="C30" s="296"/>
      <c r="D30" s="297"/>
      <c r="E30" s="297"/>
      <c r="F30" s="297"/>
      <c r="G30" s="297"/>
      <c r="H30" s="297"/>
      <c r="I30" s="297"/>
      <c r="J30" s="298"/>
      <c r="K30" s="298"/>
      <c r="L30" s="299"/>
      <c r="M30" s="299"/>
      <c r="N30" s="300"/>
      <c r="O30" s="300"/>
      <c r="P30" s="300"/>
      <c r="Q30" s="300"/>
      <c r="R30" s="300"/>
      <c r="S30" s="300"/>
      <c r="T30" s="300"/>
      <c r="U30" s="300"/>
      <c r="V30" s="300"/>
      <c r="W30" s="300"/>
      <c r="X30" s="300"/>
      <c r="Y30" s="300"/>
      <c r="Z30" s="300"/>
      <c r="AA30" s="300"/>
      <c r="AB30" s="300"/>
      <c r="AC30" s="300"/>
      <c r="AD30" s="300"/>
      <c r="AE30" s="300"/>
      <c r="AF30" s="300"/>
      <c r="AG30" s="300"/>
      <c r="AH30" s="300"/>
      <c r="AI30" s="300"/>
      <c r="AJ30" s="300"/>
      <c r="AK30" s="300"/>
      <c r="AL30" s="300"/>
      <c r="AM30" s="300"/>
      <c r="AN30" s="300"/>
      <c r="AO30" s="300"/>
      <c r="AP30" s="300"/>
      <c r="AQ30" s="300"/>
      <c r="AR30" s="300"/>
      <c r="AS30" s="300"/>
      <c r="AT30" s="300"/>
      <c r="AU30" s="300"/>
      <c r="AV30" s="300"/>
      <c r="AW30" s="300"/>
      <c r="AX30" s="300"/>
      <c r="AY30" s="300"/>
      <c r="AZ30" s="300"/>
      <c r="BA30" s="300"/>
      <c r="BB30" s="300"/>
    </row>
    <row r="31" spans="1:54" ht="15.75" x14ac:dyDescent="0.25">
      <c r="A31" s="2"/>
      <c r="B31" s="37" t="s">
        <v>2</v>
      </c>
      <c r="C31" s="301"/>
      <c r="D31" s="302"/>
      <c r="E31" s="302"/>
      <c r="F31" s="302"/>
      <c r="G31" s="302"/>
      <c r="H31" s="302"/>
      <c r="I31" s="302"/>
      <c r="J31" s="298"/>
      <c r="K31" s="298"/>
      <c r="L31" s="298"/>
      <c r="M31" s="298"/>
      <c r="N31" s="300"/>
      <c r="O31" s="300"/>
      <c r="P31" s="300"/>
      <c r="Q31" s="300"/>
      <c r="R31" s="300"/>
      <c r="S31" s="300"/>
      <c r="T31" s="300"/>
      <c r="U31" s="300"/>
      <c r="V31" s="300"/>
      <c r="W31" s="300"/>
      <c r="X31" s="300"/>
      <c r="Y31" s="300"/>
      <c r="Z31" s="300"/>
      <c r="AA31" s="300"/>
      <c r="AB31" s="300"/>
      <c r="AC31" s="300"/>
      <c r="AD31" s="300"/>
      <c r="AE31" s="300"/>
      <c r="AF31" s="300"/>
      <c r="AG31" s="300"/>
      <c r="AH31" s="300"/>
      <c r="AI31" s="300"/>
      <c r="AJ31" s="300"/>
      <c r="AK31" s="300"/>
      <c r="AL31" s="300"/>
      <c r="AM31" s="300"/>
      <c r="AN31" s="300"/>
      <c r="AO31" s="300"/>
      <c r="AP31" s="300"/>
      <c r="AQ31" s="300"/>
      <c r="AR31" s="300"/>
      <c r="AS31" s="300"/>
      <c r="AT31" s="300"/>
      <c r="AU31" s="300"/>
      <c r="AV31" s="300"/>
      <c r="AW31" s="300"/>
      <c r="AX31" s="300"/>
      <c r="AY31" s="300"/>
      <c r="AZ31" s="300"/>
      <c r="BA31" s="300"/>
      <c r="BB31" s="300"/>
    </row>
    <row r="32" spans="1:54" x14ac:dyDescent="0.2">
      <c r="A32" s="2"/>
      <c r="B32" s="40"/>
      <c r="C32" s="303"/>
      <c r="D32" s="304"/>
      <c r="E32" s="304"/>
      <c r="F32" s="305"/>
      <c r="G32" s="306"/>
      <c r="H32" s="306"/>
      <c r="I32" s="306"/>
      <c r="J32" s="306"/>
      <c r="K32" s="306"/>
      <c r="L32" s="306"/>
      <c r="M32" s="306"/>
      <c r="N32" s="307"/>
      <c r="O32" s="307"/>
      <c r="P32" s="308"/>
      <c r="Q32" s="308"/>
      <c r="R32" s="308"/>
      <c r="S32" s="308"/>
      <c r="T32" s="308"/>
      <c r="U32" s="308"/>
      <c r="V32" s="308"/>
      <c r="W32" s="308"/>
      <c r="X32" s="308"/>
      <c r="Y32" s="308"/>
      <c r="Z32" s="308"/>
      <c r="AA32" s="308"/>
      <c r="AB32" s="308"/>
      <c r="AC32" s="308"/>
      <c r="AD32" s="308"/>
      <c r="AE32" s="308"/>
      <c r="AF32" s="308"/>
      <c r="AG32" s="308"/>
      <c r="AH32" s="308"/>
      <c r="AI32" s="308"/>
      <c r="AJ32" s="308"/>
      <c r="AK32" s="308"/>
      <c r="AL32" s="308"/>
      <c r="AM32" s="308"/>
      <c r="AN32" s="308"/>
      <c r="AO32" s="308"/>
      <c r="AP32" s="308"/>
      <c r="AQ32" s="308"/>
      <c r="AR32" s="308"/>
      <c r="AS32" s="309"/>
      <c r="AT32" s="309"/>
      <c r="AU32" s="309"/>
      <c r="AV32" s="309"/>
      <c r="AW32" s="309"/>
      <c r="AX32" s="309"/>
      <c r="AY32" s="309"/>
      <c r="AZ32" s="309"/>
      <c r="BA32" s="309"/>
      <c r="BB32" s="309"/>
    </row>
    <row r="33" spans="1:54" x14ac:dyDescent="0.2">
      <c r="A33" s="2"/>
      <c r="B33" s="1240" t="s">
        <v>100</v>
      </c>
      <c r="C33" s="1242" t="s">
        <v>5</v>
      </c>
      <c r="D33" s="1243"/>
      <c r="E33" s="1243"/>
      <c r="F33" s="1244"/>
      <c r="G33" s="1242" t="s">
        <v>6</v>
      </c>
      <c r="H33" s="1243"/>
      <c r="I33" s="1243"/>
      <c r="J33" s="1244"/>
      <c r="K33" s="1242" t="s">
        <v>7</v>
      </c>
      <c r="L33" s="1243"/>
      <c r="M33" s="1243"/>
      <c r="N33" s="1244"/>
      <c r="O33" s="1242" t="s">
        <v>8</v>
      </c>
      <c r="P33" s="1243"/>
      <c r="Q33" s="1243"/>
      <c r="R33" s="1244"/>
      <c r="S33" s="1242" t="s">
        <v>9</v>
      </c>
      <c r="T33" s="1243"/>
      <c r="U33" s="1243"/>
      <c r="V33" s="1244"/>
      <c r="W33" s="1242" t="s">
        <v>10</v>
      </c>
      <c r="X33" s="1243"/>
      <c r="Y33" s="1243"/>
      <c r="Z33" s="1244"/>
      <c r="AA33" s="1242" t="s">
        <v>11</v>
      </c>
      <c r="AB33" s="1243"/>
      <c r="AC33" s="1243"/>
      <c r="AD33" s="1244"/>
      <c r="AE33" s="1242" t="s">
        <v>12</v>
      </c>
      <c r="AF33" s="1243"/>
      <c r="AG33" s="1243"/>
      <c r="AH33" s="1244"/>
      <c r="AI33" s="1242" t="s">
        <v>13</v>
      </c>
      <c r="AJ33" s="1243"/>
      <c r="AK33" s="1243"/>
      <c r="AL33" s="1244"/>
      <c r="AM33" s="1242" t="s">
        <v>14</v>
      </c>
      <c r="AN33" s="1243"/>
      <c r="AO33" s="1243"/>
      <c r="AP33" s="1244"/>
      <c r="AQ33" s="1242" t="s">
        <v>15</v>
      </c>
      <c r="AR33" s="1243"/>
      <c r="AS33" s="1243"/>
      <c r="AT33" s="1244"/>
      <c r="AU33" s="1242" t="s">
        <v>16</v>
      </c>
      <c r="AV33" s="1243"/>
      <c r="AW33" s="1243"/>
      <c r="AX33" s="1244"/>
      <c r="AY33" s="1242" t="s">
        <v>101</v>
      </c>
      <c r="AZ33" s="1243"/>
      <c r="BA33" s="1243"/>
      <c r="BB33" s="1244"/>
    </row>
    <row r="34" spans="1:54" x14ac:dyDescent="0.2">
      <c r="A34" s="2"/>
      <c r="B34" s="1245"/>
      <c r="C34" s="310" t="s">
        <v>31</v>
      </c>
      <c r="D34" s="311" t="s">
        <v>32</v>
      </c>
      <c r="E34" s="311" t="s">
        <v>125</v>
      </c>
      <c r="F34" s="312" t="s">
        <v>17</v>
      </c>
      <c r="G34" s="310" t="s">
        <v>31</v>
      </c>
      <c r="H34" s="311" t="s">
        <v>32</v>
      </c>
      <c r="I34" s="311" t="s">
        <v>125</v>
      </c>
      <c r="J34" s="312" t="s">
        <v>17</v>
      </c>
      <c r="K34" s="310" t="s">
        <v>31</v>
      </c>
      <c r="L34" s="311" t="s">
        <v>32</v>
      </c>
      <c r="M34" s="311" t="s">
        <v>125</v>
      </c>
      <c r="N34" s="312" t="s">
        <v>17</v>
      </c>
      <c r="O34" s="310" t="s">
        <v>31</v>
      </c>
      <c r="P34" s="311" t="s">
        <v>32</v>
      </c>
      <c r="Q34" s="311" t="s">
        <v>125</v>
      </c>
      <c r="R34" s="312" t="s">
        <v>17</v>
      </c>
      <c r="S34" s="310" t="s">
        <v>31</v>
      </c>
      <c r="T34" s="311" t="s">
        <v>32</v>
      </c>
      <c r="U34" s="311" t="s">
        <v>125</v>
      </c>
      <c r="V34" s="312" t="s">
        <v>17</v>
      </c>
      <c r="W34" s="310" t="s">
        <v>31</v>
      </c>
      <c r="X34" s="311" t="s">
        <v>32</v>
      </c>
      <c r="Y34" s="311" t="s">
        <v>125</v>
      </c>
      <c r="Z34" s="312" t="s">
        <v>17</v>
      </c>
      <c r="AA34" s="310" t="s">
        <v>31</v>
      </c>
      <c r="AB34" s="311" t="s">
        <v>32</v>
      </c>
      <c r="AC34" s="311" t="s">
        <v>125</v>
      </c>
      <c r="AD34" s="312" t="s">
        <v>17</v>
      </c>
      <c r="AE34" s="310" t="s">
        <v>31</v>
      </c>
      <c r="AF34" s="311" t="s">
        <v>32</v>
      </c>
      <c r="AG34" s="311" t="s">
        <v>125</v>
      </c>
      <c r="AH34" s="312" t="s">
        <v>17</v>
      </c>
      <c r="AI34" s="310" t="s">
        <v>31</v>
      </c>
      <c r="AJ34" s="311" t="s">
        <v>32</v>
      </c>
      <c r="AK34" s="311" t="s">
        <v>125</v>
      </c>
      <c r="AL34" s="312" t="s">
        <v>17</v>
      </c>
      <c r="AM34" s="310" t="s">
        <v>31</v>
      </c>
      <c r="AN34" s="311" t="s">
        <v>32</v>
      </c>
      <c r="AO34" s="311" t="s">
        <v>125</v>
      </c>
      <c r="AP34" s="312" t="s">
        <v>17</v>
      </c>
      <c r="AQ34" s="310" t="s">
        <v>31</v>
      </c>
      <c r="AR34" s="311" t="s">
        <v>32</v>
      </c>
      <c r="AS34" s="311" t="s">
        <v>125</v>
      </c>
      <c r="AT34" s="312" t="s">
        <v>17</v>
      </c>
      <c r="AU34" s="310" t="s">
        <v>31</v>
      </c>
      <c r="AV34" s="311" t="s">
        <v>32</v>
      </c>
      <c r="AW34" s="311" t="s">
        <v>125</v>
      </c>
      <c r="AX34" s="312" t="s">
        <v>17</v>
      </c>
      <c r="AY34" s="310" t="s">
        <v>31</v>
      </c>
      <c r="AZ34" s="311" t="s">
        <v>32</v>
      </c>
      <c r="BA34" s="311" t="s">
        <v>125</v>
      </c>
      <c r="BB34" s="312" t="s">
        <v>17</v>
      </c>
    </row>
    <row r="35" spans="1:54" x14ac:dyDescent="0.2">
      <c r="A35" s="2"/>
      <c r="B35" s="132" t="s">
        <v>104</v>
      </c>
      <c r="C35" s="55">
        <v>55199</v>
      </c>
      <c r="D35" s="56">
        <v>18353</v>
      </c>
      <c r="E35" s="56"/>
      <c r="F35" s="57">
        <v>73552</v>
      </c>
      <c r="G35" s="55">
        <v>52175</v>
      </c>
      <c r="H35" s="56">
        <v>17234</v>
      </c>
      <c r="I35" s="56"/>
      <c r="J35" s="57">
        <v>69409</v>
      </c>
      <c r="K35" s="55">
        <v>51520</v>
      </c>
      <c r="L35" s="56">
        <v>16598</v>
      </c>
      <c r="M35" s="56"/>
      <c r="N35" s="57">
        <v>68118</v>
      </c>
      <c r="O35" s="55">
        <v>49347</v>
      </c>
      <c r="P35" s="56">
        <v>14507</v>
      </c>
      <c r="Q35" s="56"/>
      <c r="R35" s="57">
        <v>63854</v>
      </c>
      <c r="S35" s="55">
        <v>46546</v>
      </c>
      <c r="T35" s="56">
        <v>12726</v>
      </c>
      <c r="U35" s="56"/>
      <c r="V35" s="57">
        <v>59272</v>
      </c>
      <c r="W35" s="55">
        <v>44606</v>
      </c>
      <c r="X35" s="56">
        <v>11419</v>
      </c>
      <c r="Y35" s="56"/>
      <c r="Z35" s="57">
        <v>56025</v>
      </c>
      <c r="AA35" s="55">
        <v>47192</v>
      </c>
      <c r="AB35" s="56">
        <v>11740</v>
      </c>
      <c r="AC35" s="56">
        <v>0</v>
      </c>
      <c r="AD35" s="57">
        <v>58932</v>
      </c>
      <c r="AE35" s="55">
        <v>47990</v>
      </c>
      <c r="AF35" s="56">
        <v>11862</v>
      </c>
      <c r="AG35" s="56">
        <v>0</v>
      </c>
      <c r="AH35" s="57">
        <v>59852</v>
      </c>
      <c r="AI35" s="55">
        <v>48610</v>
      </c>
      <c r="AJ35" s="56">
        <v>12806</v>
      </c>
      <c r="AK35" s="56">
        <v>0</v>
      </c>
      <c r="AL35" s="57">
        <v>61416</v>
      </c>
      <c r="AM35" s="55">
        <v>46086</v>
      </c>
      <c r="AN35" s="56">
        <v>11840</v>
      </c>
      <c r="AO35" s="56">
        <v>0</v>
      </c>
      <c r="AP35" s="57">
        <v>57926</v>
      </c>
      <c r="AQ35" s="55">
        <v>50578</v>
      </c>
      <c r="AR35" s="56">
        <v>14128</v>
      </c>
      <c r="AS35" s="56">
        <v>4</v>
      </c>
      <c r="AT35" s="57">
        <v>64710</v>
      </c>
      <c r="AU35" s="55">
        <v>57243</v>
      </c>
      <c r="AV35" s="56">
        <v>19343</v>
      </c>
      <c r="AW35" s="56">
        <v>4</v>
      </c>
      <c r="AX35" s="57">
        <v>76590</v>
      </c>
      <c r="AY35" s="55">
        <v>49757.666666666664</v>
      </c>
      <c r="AZ35" s="56">
        <v>14379.666666666666</v>
      </c>
      <c r="BA35" s="56">
        <v>1.3333333333333333</v>
      </c>
      <c r="BB35" s="57">
        <v>64138.666666666664</v>
      </c>
    </row>
    <row r="36" spans="1:54" x14ac:dyDescent="0.2">
      <c r="A36" s="2"/>
      <c r="B36" s="136" t="s">
        <v>105</v>
      </c>
      <c r="C36" s="59">
        <v>1744</v>
      </c>
      <c r="D36" s="60">
        <v>504</v>
      </c>
      <c r="E36" s="60"/>
      <c r="F36" s="57">
        <v>2248</v>
      </c>
      <c r="G36" s="59">
        <v>1613</v>
      </c>
      <c r="H36" s="60">
        <v>467</v>
      </c>
      <c r="I36" s="60"/>
      <c r="J36" s="57">
        <v>2080</v>
      </c>
      <c r="K36" s="59">
        <v>1582</v>
      </c>
      <c r="L36" s="60">
        <v>431</v>
      </c>
      <c r="M36" s="60"/>
      <c r="N36" s="57">
        <v>2013</v>
      </c>
      <c r="O36" s="59">
        <v>1749</v>
      </c>
      <c r="P36" s="60">
        <v>408</v>
      </c>
      <c r="Q36" s="60"/>
      <c r="R36" s="57">
        <v>2157</v>
      </c>
      <c r="S36" s="59">
        <v>1903</v>
      </c>
      <c r="T36" s="60">
        <v>423</v>
      </c>
      <c r="U36" s="60"/>
      <c r="V36" s="57">
        <v>2326</v>
      </c>
      <c r="W36" s="59">
        <v>2034</v>
      </c>
      <c r="X36" s="60">
        <v>447</v>
      </c>
      <c r="Y36" s="60"/>
      <c r="Z36" s="57">
        <v>2481</v>
      </c>
      <c r="AA36" s="59">
        <v>2141</v>
      </c>
      <c r="AB36" s="60">
        <v>500</v>
      </c>
      <c r="AC36" s="60">
        <v>0</v>
      </c>
      <c r="AD36" s="57">
        <v>2641</v>
      </c>
      <c r="AE36" s="59">
        <v>2346</v>
      </c>
      <c r="AF36" s="60">
        <v>499</v>
      </c>
      <c r="AG36" s="60">
        <v>0</v>
      </c>
      <c r="AH36" s="57">
        <v>2845</v>
      </c>
      <c r="AI36" s="59">
        <v>2343</v>
      </c>
      <c r="AJ36" s="60">
        <v>500</v>
      </c>
      <c r="AK36" s="60">
        <v>0</v>
      </c>
      <c r="AL36" s="57">
        <v>2843</v>
      </c>
      <c r="AM36" s="59">
        <v>2293</v>
      </c>
      <c r="AN36" s="60">
        <v>463</v>
      </c>
      <c r="AO36" s="60">
        <v>0</v>
      </c>
      <c r="AP36" s="57">
        <v>2756</v>
      </c>
      <c r="AQ36" s="59">
        <v>2468</v>
      </c>
      <c r="AR36" s="60">
        <v>486</v>
      </c>
      <c r="AS36" s="60">
        <v>0</v>
      </c>
      <c r="AT36" s="57">
        <v>2954</v>
      </c>
      <c r="AU36" s="59">
        <v>2579</v>
      </c>
      <c r="AV36" s="60">
        <v>522</v>
      </c>
      <c r="AW36" s="60">
        <v>0</v>
      </c>
      <c r="AX36" s="57">
        <v>3101</v>
      </c>
      <c r="AY36" s="55">
        <v>2066.25</v>
      </c>
      <c r="AZ36" s="56">
        <v>470.83333333333331</v>
      </c>
      <c r="BA36" s="56">
        <v>0</v>
      </c>
      <c r="BB36" s="57">
        <v>2537.0833333333335</v>
      </c>
    </row>
    <row r="37" spans="1:54" x14ac:dyDescent="0.2">
      <c r="A37" s="2"/>
      <c r="B37" s="136" t="s">
        <v>106</v>
      </c>
      <c r="C37" s="59">
        <v>15298</v>
      </c>
      <c r="D37" s="60">
        <v>1354</v>
      </c>
      <c r="E37" s="60"/>
      <c r="F37" s="57">
        <v>16652</v>
      </c>
      <c r="G37" s="59">
        <v>15093</v>
      </c>
      <c r="H37" s="60">
        <v>1310</v>
      </c>
      <c r="I37" s="60"/>
      <c r="J37" s="57">
        <v>16403</v>
      </c>
      <c r="K37" s="59">
        <v>15041</v>
      </c>
      <c r="L37" s="60">
        <v>1316</v>
      </c>
      <c r="M37" s="60"/>
      <c r="N37" s="57">
        <v>16357</v>
      </c>
      <c r="O37" s="59">
        <v>15102</v>
      </c>
      <c r="P37" s="60">
        <v>1320</v>
      </c>
      <c r="Q37" s="60"/>
      <c r="R37" s="57">
        <v>16422</v>
      </c>
      <c r="S37" s="59">
        <v>14819</v>
      </c>
      <c r="T37" s="60">
        <v>1297</v>
      </c>
      <c r="U37" s="60"/>
      <c r="V37" s="57">
        <v>16116</v>
      </c>
      <c r="W37" s="59">
        <v>14818</v>
      </c>
      <c r="X37" s="60">
        <v>1279</v>
      </c>
      <c r="Y37" s="60"/>
      <c r="Z37" s="57">
        <v>16097</v>
      </c>
      <c r="AA37" s="59">
        <v>14801</v>
      </c>
      <c r="AB37" s="60">
        <v>1286</v>
      </c>
      <c r="AC37" s="60">
        <v>0</v>
      </c>
      <c r="AD37" s="57">
        <v>16087</v>
      </c>
      <c r="AE37" s="59">
        <v>14758</v>
      </c>
      <c r="AF37" s="60">
        <v>1289</v>
      </c>
      <c r="AG37" s="60">
        <v>0</v>
      </c>
      <c r="AH37" s="57">
        <v>16047</v>
      </c>
      <c r="AI37" s="59">
        <v>14597</v>
      </c>
      <c r="AJ37" s="60">
        <v>1260</v>
      </c>
      <c r="AK37" s="60">
        <v>0</v>
      </c>
      <c r="AL37" s="57">
        <v>15857</v>
      </c>
      <c r="AM37" s="59">
        <v>14300</v>
      </c>
      <c r="AN37" s="60">
        <v>1271</v>
      </c>
      <c r="AO37" s="60">
        <v>0</v>
      </c>
      <c r="AP37" s="57">
        <v>15571</v>
      </c>
      <c r="AQ37" s="59">
        <v>14413</v>
      </c>
      <c r="AR37" s="60">
        <v>1276</v>
      </c>
      <c r="AS37" s="60">
        <v>0</v>
      </c>
      <c r="AT37" s="57">
        <v>15689</v>
      </c>
      <c r="AU37" s="59">
        <v>14348</v>
      </c>
      <c r="AV37" s="60">
        <v>1262</v>
      </c>
      <c r="AW37" s="60">
        <v>0</v>
      </c>
      <c r="AX37" s="57">
        <v>15610</v>
      </c>
      <c r="AY37" s="55">
        <v>14782.333333333334</v>
      </c>
      <c r="AZ37" s="56">
        <v>1293.3333333333333</v>
      </c>
      <c r="BA37" s="56">
        <v>0</v>
      </c>
      <c r="BB37" s="57">
        <v>16075.666666666668</v>
      </c>
    </row>
    <row r="38" spans="1:54" x14ac:dyDescent="0.2">
      <c r="A38" s="2"/>
      <c r="B38" s="136" t="s">
        <v>107</v>
      </c>
      <c r="C38" s="59">
        <v>32283</v>
      </c>
      <c r="D38" s="60">
        <v>13517</v>
      </c>
      <c r="E38" s="60"/>
      <c r="F38" s="57">
        <v>45800</v>
      </c>
      <c r="G38" s="59">
        <v>32637</v>
      </c>
      <c r="H38" s="60">
        <v>13523</v>
      </c>
      <c r="I38" s="60"/>
      <c r="J38" s="57">
        <v>46160</v>
      </c>
      <c r="K38" s="59">
        <v>32325</v>
      </c>
      <c r="L38" s="60">
        <v>13536</v>
      </c>
      <c r="M38" s="60"/>
      <c r="N38" s="57">
        <v>45861</v>
      </c>
      <c r="O38" s="59">
        <v>32820</v>
      </c>
      <c r="P38" s="60">
        <v>13741</v>
      </c>
      <c r="Q38" s="60"/>
      <c r="R38" s="57">
        <v>46561</v>
      </c>
      <c r="S38" s="59">
        <v>33207</v>
      </c>
      <c r="T38" s="60">
        <v>13811</v>
      </c>
      <c r="U38" s="60"/>
      <c r="V38" s="57">
        <v>47018</v>
      </c>
      <c r="W38" s="59">
        <v>33036</v>
      </c>
      <c r="X38" s="60">
        <v>13987</v>
      </c>
      <c r="Y38" s="60"/>
      <c r="Z38" s="57">
        <v>47023</v>
      </c>
      <c r="AA38" s="59">
        <v>34777</v>
      </c>
      <c r="AB38" s="60">
        <v>14755</v>
      </c>
      <c r="AC38" s="60">
        <v>6</v>
      </c>
      <c r="AD38" s="57">
        <v>49538</v>
      </c>
      <c r="AE38" s="59">
        <v>35090</v>
      </c>
      <c r="AF38" s="60">
        <v>14885</v>
      </c>
      <c r="AG38" s="60">
        <v>6</v>
      </c>
      <c r="AH38" s="57">
        <v>49981</v>
      </c>
      <c r="AI38" s="59">
        <v>35212</v>
      </c>
      <c r="AJ38" s="60">
        <v>14855</v>
      </c>
      <c r="AK38" s="60">
        <v>6</v>
      </c>
      <c r="AL38" s="57">
        <v>50073</v>
      </c>
      <c r="AM38" s="59">
        <v>34143</v>
      </c>
      <c r="AN38" s="60">
        <v>14297</v>
      </c>
      <c r="AO38" s="60">
        <v>6</v>
      </c>
      <c r="AP38" s="57">
        <v>48446</v>
      </c>
      <c r="AQ38" s="59">
        <v>35689</v>
      </c>
      <c r="AR38" s="60">
        <v>15100</v>
      </c>
      <c r="AS38" s="60">
        <v>9</v>
      </c>
      <c r="AT38" s="57">
        <v>50798</v>
      </c>
      <c r="AU38" s="59">
        <v>35848</v>
      </c>
      <c r="AV38" s="60">
        <v>15293</v>
      </c>
      <c r="AW38" s="60">
        <v>9</v>
      </c>
      <c r="AX38" s="57">
        <v>51150</v>
      </c>
      <c r="AY38" s="55">
        <v>33922.25</v>
      </c>
      <c r="AZ38" s="56">
        <v>14275</v>
      </c>
      <c r="BA38" s="56">
        <v>7</v>
      </c>
      <c r="BB38" s="57">
        <v>48204.25</v>
      </c>
    </row>
    <row r="39" spans="1:54" x14ac:dyDescent="0.2">
      <c r="A39" s="2"/>
      <c r="B39" s="136" t="s">
        <v>108</v>
      </c>
      <c r="C39" s="59">
        <v>2220</v>
      </c>
      <c r="D39" s="60">
        <v>1179</v>
      </c>
      <c r="E39" s="60"/>
      <c r="F39" s="57">
        <v>3399</v>
      </c>
      <c r="G39" s="59">
        <v>2276</v>
      </c>
      <c r="H39" s="60">
        <v>1209</v>
      </c>
      <c r="I39" s="60"/>
      <c r="J39" s="57">
        <v>3485</v>
      </c>
      <c r="K39" s="59">
        <v>2311</v>
      </c>
      <c r="L39" s="60">
        <v>1232</v>
      </c>
      <c r="M39" s="60"/>
      <c r="N39" s="57">
        <v>3543</v>
      </c>
      <c r="O39" s="59">
        <v>2295</v>
      </c>
      <c r="P39" s="60">
        <v>1228</v>
      </c>
      <c r="Q39" s="60"/>
      <c r="R39" s="57">
        <v>3523</v>
      </c>
      <c r="S39" s="59">
        <v>2419</v>
      </c>
      <c r="T39" s="60">
        <v>1278</v>
      </c>
      <c r="U39" s="60"/>
      <c r="V39" s="57">
        <v>3697</v>
      </c>
      <c r="W39" s="59">
        <v>2271</v>
      </c>
      <c r="X39" s="60">
        <v>1224</v>
      </c>
      <c r="Y39" s="60"/>
      <c r="Z39" s="57">
        <v>3495</v>
      </c>
      <c r="AA39" s="59">
        <v>2311</v>
      </c>
      <c r="AB39" s="60">
        <v>1217</v>
      </c>
      <c r="AC39" s="60">
        <v>0</v>
      </c>
      <c r="AD39" s="57">
        <v>3528</v>
      </c>
      <c r="AE39" s="59">
        <v>2350</v>
      </c>
      <c r="AF39" s="60">
        <v>1231</v>
      </c>
      <c r="AG39" s="60">
        <v>0</v>
      </c>
      <c r="AH39" s="57">
        <v>3581</v>
      </c>
      <c r="AI39" s="59">
        <v>2334</v>
      </c>
      <c r="AJ39" s="60">
        <v>1195</v>
      </c>
      <c r="AK39" s="60">
        <v>0</v>
      </c>
      <c r="AL39" s="57">
        <v>3529</v>
      </c>
      <c r="AM39" s="59">
        <v>2298</v>
      </c>
      <c r="AN39" s="60">
        <v>1194</v>
      </c>
      <c r="AO39" s="60">
        <v>0</v>
      </c>
      <c r="AP39" s="57">
        <v>3492</v>
      </c>
      <c r="AQ39" s="59">
        <v>2386</v>
      </c>
      <c r="AR39" s="60">
        <v>1222</v>
      </c>
      <c r="AS39" s="60">
        <v>0</v>
      </c>
      <c r="AT39" s="57">
        <v>3608</v>
      </c>
      <c r="AU39" s="59">
        <v>2418</v>
      </c>
      <c r="AV39" s="60">
        <v>1238</v>
      </c>
      <c r="AW39" s="60">
        <v>0</v>
      </c>
      <c r="AX39" s="57">
        <v>3656</v>
      </c>
      <c r="AY39" s="55">
        <v>2324.0833333333335</v>
      </c>
      <c r="AZ39" s="56">
        <v>1220.5833333333333</v>
      </c>
      <c r="BA39" s="56">
        <v>0</v>
      </c>
      <c r="BB39" s="57">
        <v>3544.666666666667</v>
      </c>
    </row>
    <row r="40" spans="1:54" x14ac:dyDescent="0.2">
      <c r="A40" s="2"/>
      <c r="B40" s="136" t="s">
        <v>109</v>
      </c>
      <c r="C40" s="59">
        <v>53339</v>
      </c>
      <c r="D40" s="60">
        <v>6687</v>
      </c>
      <c r="E40" s="60"/>
      <c r="F40" s="57">
        <v>60026</v>
      </c>
      <c r="G40" s="59">
        <v>53867</v>
      </c>
      <c r="H40" s="60">
        <v>6399</v>
      </c>
      <c r="I40" s="60"/>
      <c r="J40" s="57">
        <v>60266</v>
      </c>
      <c r="K40" s="59">
        <v>53781</v>
      </c>
      <c r="L40" s="60">
        <v>6337</v>
      </c>
      <c r="M40" s="60"/>
      <c r="N40" s="57">
        <v>60118</v>
      </c>
      <c r="O40" s="59">
        <v>54474</v>
      </c>
      <c r="P40" s="60">
        <v>6357</v>
      </c>
      <c r="Q40" s="60"/>
      <c r="R40" s="57">
        <v>60831</v>
      </c>
      <c r="S40" s="59">
        <v>53803</v>
      </c>
      <c r="T40" s="60">
        <v>6397</v>
      </c>
      <c r="U40" s="60"/>
      <c r="V40" s="57">
        <v>60200</v>
      </c>
      <c r="W40" s="59">
        <v>53986</v>
      </c>
      <c r="X40" s="60">
        <v>6383</v>
      </c>
      <c r="Y40" s="60"/>
      <c r="Z40" s="57">
        <v>60369</v>
      </c>
      <c r="AA40" s="59">
        <v>56442</v>
      </c>
      <c r="AB40" s="60">
        <v>6606</v>
      </c>
      <c r="AC40" s="60">
        <v>1</v>
      </c>
      <c r="AD40" s="57">
        <v>63049</v>
      </c>
      <c r="AE40" s="59">
        <v>57689</v>
      </c>
      <c r="AF40" s="60">
        <v>6670</v>
      </c>
      <c r="AG40" s="60">
        <v>1</v>
      </c>
      <c r="AH40" s="57">
        <v>64360</v>
      </c>
      <c r="AI40" s="59">
        <v>58580</v>
      </c>
      <c r="AJ40" s="60">
        <v>6665</v>
      </c>
      <c r="AK40" s="60">
        <v>1</v>
      </c>
      <c r="AL40" s="57">
        <v>65246</v>
      </c>
      <c r="AM40" s="59">
        <v>55337</v>
      </c>
      <c r="AN40" s="60">
        <v>6380</v>
      </c>
      <c r="AO40" s="60">
        <v>1</v>
      </c>
      <c r="AP40" s="57">
        <v>61718</v>
      </c>
      <c r="AQ40" s="59">
        <v>60116</v>
      </c>
      <c r="AR40" s="60">
        <v>6943</v>
      </c>
      <c r="AS40" s="60">
        <v>4</v>
      </c>
      <c r="AT40" s="57">
        <v>67063</v>
      </c>
      <c r="AU40" s="59">
        <v>61059</v>
      </c>
      <c r="AV40" s="60">
        <v>7074</v>
      </c>
      <c r="AW40" s="60">
        <v>4</v>
      </c>
      <c r="AX40" s="57">
        <v>68137</v>
      </c>
      <c r="AY40" s="55">
        <v>56039.416666666664</v>
      </c>
      <c r="AZ40" s="56">
        <v>6574.833333333333</v>
      </c>
      <c r="BA40" s="56">
        <v>2</v>
      </c>
      <c r="BB40" s="57">
        <v>62616.25</v>
      </c>
    </row>
    <row r="41" spans="1:54" x14ac:dyDescent="0.2">
      <c r="A41" s="2"/>
      <c r="B41" s="136" t="s">
        <v>110</v>
      </c>
      <c r="C41" s="59">
        <v>82558</v>
      </c>
      <c r="D41" s="60">
        <v>62634</v>
      </c>
      <c r="E41" s="60"/>
      <c r="F41" s="57">
        <v>145192</v>
      </c>
      <c r="G41" s="59">
        <v>83352</v>
      </c>
      <c r="H41" s="60">
        <v>62491</v>
      </c>
      <c r="I41" s="60"/>
      <c r="J41" s="57">
        <v>145843</v>
      </c>
      <c r="K41" s="59">
        <v>82978</v>
      </c>
      <c r="L41" s="60">
        <v>61993</v>
      </c>
      <c r="M41" s="60"/>
      <c r="N41" s="57">
        <v>144971</v>
      </c>
      <c r="O41" s="59">
        <v>83594</v>
      </c>
      <c r="P41" s="60">
        <v>62398</v>
      </c>
      <c r="Q41" s="60"/>
      <c r="R41" s="57">
        <v>145992</v>
      </c>
      <c r="S41" s="59">
        <v>83940</v>
      </c>
      <c r="T41" s="60">
        <v>63004</v>
      </c>
      <c r="U41" s="60"/>
      <c r="V41" s="57">
        <v>146944</v>
      </c>
      <c r="W41" s="59">
        <v>84917</v>
      </c>
      <c r="X41" s="60">
        <v>63460</v>
      </c>
      <c r="Y41" s="60"/>
      <c r="Z41" s="57">
        <v>148377</v>
      </c>
      <c r="AA41" s="59">
        <v>89450</v>
      </c>
      <c r="AB41" s="60">
        <v>66803</v>
      </c>
      <c r="AC41" s="60">
        <v>28</v>
      </c>
      <c r="AD41" s="57">
        <v>156281</v>
      </c>
      <c r="AE41" s="59">
        <v>90020</v>
      </c>
      <c r="AF41" s="60">
        <v>67073</v>
      </c>
      <c r="AG41" s="60">
        <v>29</v>
      </c>
      <c r="AH41" s="57">
        <v>157122</v>
      </c>
      <c r="AI41" s="59">
        <v>90665</v>
      </c>
      <c r="AJ41" s="60">
        <v>67435</v>
      </c>
      <c r="AK41" s="60">
        <v>29</v>
      </c>
      <c r="AL41" s="57">
        <v>158129</v>
      </c>
      <c r="AM41" s="59">
        <v>87640</v>
      </c>
      <c r="AN41" s="60">
        <v>65181</v>
      </c>
      <c r="AO41" s="60">
        <v>29</v>
      </c>
      <c r="AP41" s="57">
        <v>152850</v>
      </c>
      <c r="AQ41" s="59">
        <v>92004</v>
      </c>
      <c r="AR41" s="60">
        <v>68299</v>
      </c>
      <c r="AS41" s="60">
        <v>41</v>
      </c>
      <c r="AT41" s="57">
        <v>160344</v>
      </c>
      <c r="AU41" s="59">
        <v>92337</v>
      </c>
      <c r="AV41" s="60">
        <v>68854</v>
      </c>
      <c r="AW41" s="60">
        <v>41</v>
      </c>
      <c r="AX41" s="57">
        <v>161232</v>
      </c>
      <c r="AY41" s="55">
        <v>86954.583333333328</v>
      </c>
      <c r="AZ41" s="56">
        <v>64968.75</v>
      </c>
      <c r="BA41" s="56">
        <v>32.833333333333336</v>
      </c>
      <c r="BB41" s="57">
        <v>151956.16666666666</v>
      </c>
    </row>
    <row r="42" spans="1:54" x14ac:dyDescent="0.2">
      <c r="A42" s="2"/>
      <c r="B42" s="136" t="s">
        <v>111</v>
      </c>
      <c r="C42" s="59">
        <v>25043</v>
      </c>
      <c r="D42" s="60">
        <v>32345</v>
      </c>
      <c r="E42" s="60"/>
      <c r="F42" s="57">
        <v>57388</v>
      </c>
      <c r="G42" s="59">
        <v>25831</v>
      </c>
      <c r="H42" s="60">
        <v>33561</v>
      </c>
      <c r="I42" s="60"/>
      <c r="J42" s="57">
        <v>59392</v>
      </c>
      <c r="K42" s="59">
        <v>25700</v>
      </c>
      <c r="L42" s="60">
        <v>33326</v>
      </c>
      <c r="M42" s="60"/>
      <c r="N42" s="57">
        <v>59026</v>
      </c>
      <c r="O42" s="59">
        <v>25077</v>
      </c>
      <c r="P42" s="60">
        <v>32872</v>
      </c>
      <c r="Q42" s="60"/>
      <c r="R42" s="57">
        <v>57949</v>
      </c>
      <c r="S42" s="59">
        <v>24800</v>
      </c>
      <c r="T42" s="60">
        <v>32581</v>
      </c>
      <c r="U42" s="60"/>
      <c r="V42" s="57">
        <v>57381</v>
      </c>
      <c r="W42" s="59">
        <v>25148</v>
      </c>
      <c r="X42" s="60">
        <v>32744</v>
      </c>
      <c r="Y42" s="60"/>
      <c r="Z42" s="57">
        <v>57892</v>
      </c>
      <c r="AA42" s="59">
        <v>26116</v>
      </c>
      <c r="AB42" s="60">
        <v>33676</v>
      </c>
      <c r="AC42" s="60">
        <v>10</v>
      </c>
      <c r="AD42" s="57">
        <v>59802</v>
      </c>
      <c r="AE42" s="59">
        <v>26087</v>
      </c>
      <c r="AF42" s="60">
        <v>33823</v>
      </c>
      <c r="AG42" s="60">
        <v>11</v>
      </c>
      <c r="AH42" s="57">
        <v>59921</v>
      </c>
      <c r="AI42" s="59">
        <v>26297</v>
      </c>
      <c r="AJ42" s="60">
        <v>33789</v>
      </c>
      <c r="AK42" s="60">
        <v>11</v>
      </c>
      <c r="AL42" s="57">
        <v>60097</v>
      </c>
      <c r="AM42" s="59">
        <v>25503</v>
      </c>
      <c r="AN42" s="60">
        <v>32866</v>
      </c>
      <c r="AO42" s="60">
        <v>11</v>
      </c>
      <c r="AP42" s="57">
        <v>58380</v>
      </c>
      <c r="AQ42" s="59">
        <v>27008</v>
      </c>
      <c r="AR42" s="60">
        <v>34686</v>
      </c>
      <c r="AS42" s="60">
        <v>14</v>
      </c>
      <c r="AT42" s="57">
        <v>61708</v>
      </c>
      <c r="AU42" s="59">
        <v>26878</v>
      </c>
      <c r="AV42" s="60">
        <v>34465</v>
      </c>
      <c r="AW42" s="60">
        <v>14</v>
      </c>
      <c r="AX42" s="57">
        <v>61357</v>
      </c>
      <c r="AY42" s="55">
        <v>25790.666666666668</v>
      </c>
      <c r="AZ42" s="56">
        <v>33394.5</v>
      </c>
      <c r="BA42" s="56">
        <v>11.833333333333334</v>
      </c>
      <c r="BB42" s="57">
        <v>59197.000000000007</v>
      </c>
    </row>
    <row r="43" spans="1:54" x14ac:dyDescent="0.2">
      <c r="A43" s="2"/>
      <c r="B43" s="136" t="s">
        <v>112</v>
      </c>
      <c r="C43" s="59">
        <v>51696</v>
      </c>
      <c r="D43" s="60">
        <v>12581</v>
      </c>
      <c r="E43" s="60"/>
      <c r="F43" s="57">
        <v>64277</v>
      </c>
      <c r="G43" s="59">
        <v>51288</v>
      </c>
      <c r="H43" s="60">
        <v>11960</v>
      </c>
      <c r="I43" s="60"/>
      <c r="J43" s="57">
        <v>63248</v>
      </c>
      <c r="K43" s="59">
        <v>51436</v>
      </c>
      <c r="L43" s="60">
        <v>11860</v>
      </c>
      <c r="M43" s="60"/>
      <c r="N43" s="57">
        <v>63296</v>
      </c>
      <c r="O43" s="59">
        <v>52158</v>
      </c>
      <c r="P43" s="60">
        <v>12363</v>
      </c>
      <c r="Q43" s="60"/>
      <c r="R43" s="57">
        <v>64521</v>
      </c>
      <c r="S43" s="59">
        <v>52182</v>
      </c>
      <c r="T43" s="60">
        <v>12342</v>
      </c>
      <c r="U43" s="60"/>
      <c r="V43" s="57">
        <v>64524</v>
      </c>
      <c r="W43" s="59">
        <v>52006</v>
      </c>
      <c r="X43" s="60">
        <v>12080</v>
      </c>
      <c r="Y43" s="60"/>
      <c r="Z43" s="57">
        <v>64086</v>
      </c>
      <c r="AA43" s="59">
        <v>53934</v>
      </c>
      <c r="AB43" s="60">
        <v>12964</v>
      </c>
      <c r="AC43" s="60">
        <v>4</v>
      </c>
      <c r="AD43" s="57">
        <v>66902</v>
      </c>
      <c r="AE43" s="59">
        <v>53611</v>
      </c>
      <c r="AF43" s="60">
        <v>12567</v>
      </c>
      <c r="AG43" s="60">
        <v>4</v>
      </c>
      <c r="AH43" s="57">
        <v>66182</v>
      </c>
      <c r="AI43" s="59">
        <v>53875</v>
      </c>
      <c r="AJ43" s="60">
        <v>12528</v>
      </c>
      <c r="AK43" s="60">
        <v>4</v>
      </c>
      <c r="AL43" s="57">
        <v>66407</v>
      </c>
      <c r="AM43" s="59">
        <v>51996</v>
      </c>
      <c r="AN43" s="60">
        <v>11753</v>
      </c>
      <c r="AO43" s="60">
        <v>4</v>
      </c>
      <c r="AP43" s="57">
        <v>63753</v>
      </c>
      <c r="AQ43" s="59">
        <v>54948</v>
      </c>
      <c r="AR43" s="60">
        <v>12689</v>
      </c>
      <c r="AS43" s="60">
        <v>8</v>
      </c>
      <c r="AT43" s="57">
        <v>67645</v>
      </c>
      <c r="AU43" s="59">
        <v>56010</v>
      </c>
      <c r="AV43" s="60">
        <v>12844</v>
      </c>
      <c r="AW43" s="60">
        <v>8</v>
      </c>
      <c r="AX43" s="57">
        <v>68862</v>
      </c>
      <c r="AY43" s="55">
        <v>52928.333333333336</v>
      </c>
      <c r="AZ43" s="56">
        <v>12377.583333333334</v>
      </c>
      <c r="BA43" s="56">
        <v>5.333333333333333</v>
      </c>
      <c r="BB43" s="57">
        <v>65311.250000000007</v>
      </c>
    </row>
    <row r="44" spans="1:54" x14ac:dyDescent="0.2">
      <c r="A44" s="2"/>
      <c r="B44" s="136" t="s">
        <v>113</v>
      </c>
      <c r="C44" s="59">
        <v>7192</v>
      </c>
      <c r="D44" s="60">
        <v>5401</v>
      </c>
      <c r="E44" s="60"/>
      <c r="F44" s="57">
        <v>12593</v>
      </c>
      <c r="G44" s="59">
        <v>7038</v>
      </c>
      <c r="H44" s="60">
        <v>5422</v>
      </c>
      <c r="I44" s="60"/>
      <c r="J44" s="57">
        <v>12460</v>
      </c>
      <c r="K44" s="59">
        <v>7098</v>
      </c>
      <c r="L44" s="60">
        <v>5442</v>
      </c>
      <c r="M44" s="60"/>
      <c r="N44" s="57">
        <v>12540</v>
      </c>
      <c r="O44" s="59">
        <v>7153</v>
      </c>
      <c r="P44" s="60">
        <v>5533</v>
      </c>
      <c r="Q44" s="60"/>
      <c r="R44" s="57">
        <v>12686</v>
      </c>
      <c r="S44" s="59">
        <v>7224</v>
      </c>
      <c r="T44" s="60">
        <v>5614</v>
      </c>
      <c r="U44" s="60"/>
      <c r="V44" s="57">
        <v>12838</v>
      </c>
      <c r="W44" s="59">
        <v>7241</v>
      </c>
      <c r="X44" s="60">
        <v>5670</v>
      </c>
      <c r="Y44" s="60"/>
      <c r="Z44" s="57">
        <v>12911</v>
      </c>
      <c r="AA44" s="59">
        <v>8753</v>
      </c>
      <c r="AB44" s="60">
        <v>6660</v>
      </c>
      <c r="AC44" s="60">
        <v>7</v>
      </c>
      <c r="AD44" s="57">
        <v>15420</v>
      </c>
      <c r="AE44" s="59">
        <v>8880</v>
      </c>
      <c r="AF44" s="60">
        <v>6675</v>
      </c>
      <c r="AG44" s="60">
        <v>7</v>
      </c>
      <c r="AH44" s="57">
        <v>15562</v>
      </c>
      <c r="AI44" s="59">
        <v>8915</v>
      </c>
      <c r="AJ44" s="60">
        <v>6782</v>
      </c>
      <c r="AK44" s="60">
        <v>7</v>
      </c>
      <c r="AL44" s="57">
        <v>15704</v>
      </c>
      <c r="AM44" s="59">
        <v>8408</v>
      </c>
      <c r="AN44" s="60">
        <v>6433</v>
      </c>
      <c r="AO44" s="60">
        <v>7</v>
      </c>
      <c r="AP44" s="57">
        <v>14848</v>
      </c>
      <c r="AQ44" s="59">
        <v>9034</v>
      </c>
      <c r="AR44" s="60">
        <v>6866</v>
      </c>
      <c r="AS44" s="60">
        <v>15</v>
      </c>
      <c r="AT44" s="57">
        <v>15915</v>
      </c>
      <c r="AU44" s="59">
        <v>9168</v>
      </c>
      <c r="AV44" s="60">
        <v>6906</v>
      </c>
      <c r="AW44" s="60">
        <v>15</v>
      </c>
      <c r="AX44" s="57">
        <v>16089</v>
      </c>
      <c r="AY44" s="55">
        <v>8008.666666666667</v>
      </c>
      <c r="AZ44" s="56">
        <v>6117</v>
      </c>
      <c r="BA44" s="56">
        <v>9.6666666666666661</v>
      </c>
      <c r="BB44" s="57">
        <v>14135.333333333334</v>
      </c>
    </row>
    <row r="45" spans="1:54" x14ac:dyDescent="0.2">
      <c r="A45" s="2"/>
      <c r="B45" s="136" t="s">
        <v>114</v>
      </c>
      <c r="C45" s="59">
        <v>51872</v>
      </c>
      <c r="D45" s="60">
        <v>36480</v>
      </c>
      <c r="E45" s="60"/>
      <c r="F45" s="57">
        <v>88352</v>
      </c>
      <c r="G45" s="59">
        <v>53493</v>
      </c>
      <c r="H45" s="60">
        <v>37309</v>
      </c>
      <c r="I45" s="60"/>
      <c r="J45" s="57">
        <v>90802</v>
      </c>
      <c r="K45" s="59">
        <v>53655</v>
      </c>
      <c r="L45" s="60">
        <v>37522</v>
      </c>
      <c r="M45" s="60"/>
      <c r="N45" s="57">
        <v>91177</v>
      </c>
      <c r="O45" s="59">
        <v>53730</v>
      </c>
      <c r="P45" s="60">
        <v>37751</v>
      </c>
      <c r="Q45" s="60"/>
      <c r="R45" s="57">
        <v>91481</v>
      </c>
      <c r="S45" s="59">
        <v>53329</v>
      </c>
      <c r="T45" s="60">
        <v>37590</v>
      </c>
      <c r="U45" s="60"/>
      <c r="V45" s="57">
        <v>90919</v>
      </c>
      <c r="W45" s="59">
        <v>52801</v>
      </c>
      <c r="X45" s="60">
        <v>37403</v>
      </c>
      <c r="Y45" s="60"/>
      <c r="Z45" s="57">
        <v>90204</v>
      </c>
      <c r="AA45" s="59">
        <v>133185</v>
      </c>
      <c r="AB45" s="60">
        <v>84237</v>
      </c>
      <c r="AC45" s="60">
        <v>614</v>
      </c>
      <c r="AD45" s="57">
        <v>218036</v>
      </c>
      <c r="AE45" s="59">
        <v>134272</v>
      </c>
      <c r="AF45" s="60">
        <v>84978</v>
      </c>
      <c r="AG45" s="60">
        <v>619</v>
      </c>
      <c r="AH45" s="57">
        <v>219869</v>
      </c>
      <c r="AI45" s="59">
        <v>135128</v>
      </c>
      <c r="AJ45" s="60">
        <v>85306</v>
      </c>
      <c r="AK45" s="60">
        <v>619</v>
      </c>
      <c r="AL45" s="57">
        <v>221053</v>
      </c>
      <c r="AM45" s="59">
        <v>132783</v>
      </c>
      <c r="AN45" s="60">
        <v>83517</v>
      </c>
      <c r="AO45" s="60">
        <v>619</v>
      </c>
      <c r="AP45" s="57">
        <v>216919</v>
      </c>
      <c r="AQ45" s="59">
        <v>137384</v>
      </c>
      <c r="AR45" s="60">
        <v>85416</v>
      </c>
      <c r="AS45" s="60">
        <v>936</v>
      </c>
      <c r="AT45" s="57">
        <v>223736</v>
      </c>
      <c r="AU45" s="59">
        <v>137951</v>
      </c>
      <c r="AV45" s="60">
        <v>85982</v>
      </c>
      <c r="AW45" s="60">
        <v>936</v>
      </c>
      <c r="AX45" s="57">
        <v>224869</v>
      </c>
      <c r="AY45" s="55">
        <v>94131.916666666672</v>
      </c>
      <c r="AZ45" s="56">
        <v>61124.25</v>
      </c>
      <c r="BA45" s="56">
        <v>723.83333333333337</v>
      </c>
      <c r="BB45" s="57">
        <v>155980.00000000003</v>
      </c>
    </row>
    <row r="46" spans="1:54" x14ac:dyDescent="0.2">
      <c r="A46" s="2"/>
      <c r="B46" s="136" t="s">
        <v>115</v>
      </c>
      <c r="C46" s="59">
        <v>14183</v>
      </c>
      <c r="D46" s="60">
        <v>26249</v>
      </c>
      <c r="E46" s="60"/>
      <c r="F46" s="57">
        <v>40432</v>
      </c>
      <c r="G46" s="59">
        <v>14200</v>
      </c>
      <c r="H46" s="60">
        <v>26240</v>
      </c>
      <c r="I46" s="60"/>
      <c r="J46" s="57">
        <v>40440</v>
      </c>
      <c r="K46" s="59">
        <v>14620</v>
      </c>
      <c r="L46" s="60">
        <v>27646</v>
      </c>
      <c r="M46" s="60"/>
      <c r="N46" s="57">
        <v>42266</v>
      </c>
      <c r="O46" s="59">
        <v>14378</v>
      </c>
      <c r="P46" s="60">
        <v>27202</v>
      </c>
      <c r="Q46" s="60"/>
      <c r="R46" s="57">
        <v>41580</v>
      </c>
      <c r="S46" s="59">
        <v>14358</v>
      </c>
      <c r="T46" s="60">
        <v>26147</v>
      </c>
      <c r="U46" s="60"/>
      <c r="V46" s="57">
        <v>40505</v>
      </c>
      <c r="W46" s="59">
        <v>14215</v>
      </c>
      <c r="X46" s="60">
        <v>25976</v>
      </c>
      <c r="Y46" s="60"/>
      <c r="Z46" s="57">
        <v>40191</v>
      </c>
      <c r="AA46" s="59">
        <v>13939</v>
      </c>
      <c r="AB46" s="60">
        <v>26000</v>
      </c>
      <c r="AC46" s="60">
        <v>0</v>
      </c>
      <c r="AD46" s="57">
        <v>39939</v>
      </c>
      <c r="AE46" s="59">
        <v>10465</v>
      </c>
      <c r="AF46" s="60">
        <v>17388</v>
      </c>
      <c r="AG46" s="60">
        <v>0</v>
      </c>
      <c r="AH46" s="57">
        <v>27853</v>
      </c>
      <c r="AI46" s="59">
        <v>10552</v>
      </c>
      <c r="AJ46" s="60">
        <v>17562</v>
      </c>
      <c r="AK46" s="60">
        <v>0</v>
      </c>
      <c r="AL46" s="57">
        <v>28114</v>
      </c>
      <c r="AM46" s="59">
        <v>10568</v>
      </c>
      <c r="AN46" s="60">
        <v>17655</v>
      </c>
      <c r="AO46" s="60">
        <v>0</v>
      </c>
      <c r="AP46" s="57">
        <v>28223</v>
      </c>
      <c r="AQ46" s="59">
        <v>10580</v>
      </c>
      <c r="AR46" s="60">
        <v>17573</v>
      </c>
      <c r="AS46" s="60">
        <v>1</v>
      </c>
      <c r="AT46" s="57">
        <v>28154</v>
      </c>
      <c r="AU46" s="59">
        <v>10695</v>
      </c>
      <c r="AV46" s="60">
        <v>17792</v>
      </c>
      <c r="AW46" s="60">
        <v>1</v>
      </c>
      <c r="AX46" s="57">
        <v>28488</v>
      </c>
      <c r="AY46" s="55">
        <v>12729.416666666666</v>
      </c>
      <c r="AZ46" s="56">
        <v>22785.833333333332</v>
      </c>
      <c r="BA46" s="56">
        <v>0.33333333333333331</v>
      </c>
      <c r="BB46" s="57">
        <v>35515.583333333336</v>
      </c>
    </row>
    <row r="47" spans="1:54" x14ac:dyDescent="0.2">
      <c r="A47" s="2"/>
      <c r="B47" s="136" t="s">
        <v>116</v>
      </c>
      <c r="C47" s="59">
        <v>9820</v>
      </c>
      <c r="D47" s="60">
        <v>23131</v>
      </c>
      <c r="E47" s="60"/>
      <c r="F47" s="57">
        <v>32951</v>
      </c>
      <c r="G47" s="59">
        <v>9211</v>
      </c>
      <c r="H47" s="60">
        <v>21363</v>
      </c>
      <c r="I47" s="60"/>
      <c r="J47" s="57">
        <v>30574</v>
      </c>
      <c r="K47" s="59">
        <v>9186</v>
      </c>
      <c r="L47" s="60">
        <v>21250</v>
      </c>
      <c r="M47" s="60"/>
      <c r="N47" s="57">
        <v>30436</v>
      </c>
      <c r="O47" s="59">
        <v>9960</v>
      </c>
      <c r="P47" s="60">
        <v>24031</v>
      </c>
      <c r="Q47" s="60"/>
      <c r="R47" s="57">
        <v>33991</v>
      </c>
      <c r="S47" s="59">
        <v>10065</v>
      </c>
      <c r="T47" s="60">
        <v>24285</v>
      </c>
      <c r="U47" s="60"/>
      <c r="V47" s="57">
        <v>34350</v>
      </c>
      <c r="W47" s="59">
        <v>9808</v>
      </c>
      <c r="X47" s="60">
        <v>23411</v>
      </c>
      <c r="Y47" s="60"/>
      <c r="Z47" s="57">
        <v>33219</v>
      </c>
      <c r="AA47" s="59">
        <v>20183</v>
      </c>
      <c r="AB47" s="60">
        <v>34136</v>
      </c>
      <c r="AC47" s="60">
        <v>184</v>
      </c>
      <c r="AD47" s="57">
        <v>54503</v>
      </c>
      <c r="AE47" s="59">
        <v>19985</v>
      </c>
      <c r="AF47" s="60">
        <v>33166</v>
      </c>
      <c r="AG47" s="60">
        <v>184</v>
      </c>
      <c r="AH47" s="57">
        <v>53335</v>
      </c>
      <c r="AI47" s="59">
        <v>20067</v>
      </c>
      <c r="AJ47" s="60">
        <v>33366</v>
      </c>
      <c r="AK47" s="60">
        <v>184</v>
      </c>
      <c r="AL47" s="57">
        <v>53617</v>
      </c>
      <c r="AM47" s="59">
        <v>20081</v>
      </c>
      <c r="AN47" s="60">
        <v>33213</v>
      </c>
      <c r="AO47" s="60">
        <v>184</v>
      </c>
      <c r="AP47" s="57">
        <v>53478</v>
      </c>
      <c r="AQ47" s="59">
        <v>20215</v>
      </c>
      <c r="AR47" s="60">
        <v>33587</v>
      </c>
      <c r="AS47" s="60">
        <v>240</v>
      </c>
      <c r="AT47" s="57">
        <v>54042</v>
      </c>
      <c r="AU47" s="59">
        <v>20294</v>
      </c>
      <c r="AV47" s="60">
        <v>33599</v>
      </c>
      <c r="AW47" s="60">
        <v>240</v>
      </c>
      <c r="AX47" s="57">
        <v>54133</v>
      </c>
      <c r="AY47" s="55">
        <v>14906.25</v>
      </c>
      <c r="AZ47" s="56">
        <v>28211.5</v>
      </c>
      <c r="BA47" s="56">
        <v>202.66666666666666</v>
      </c>
      <c r="BB47" s="57">
        <v>43320.416666666664</v>
      </c>
    </row>
    <row r="48" spans="1:54" x14ac:dyDescent="0.2">
      <c r="A48" s="2"/>
      <c r="B48" s="136" t="s">
        <v>117</v>
      </c>
      <c r="C48" s="59">
        <v>26212</v>
      </c>
      <c r="D48" s="60">
        <v>58357</v>
      </c>
      <c r="E48" s="60"/>
      <c r="F48" s="57">
        <v>84569</v>
      </c>
      <c r="G48" s="59">
        <v>26805</v>
      </c>
      <c r="H48" s="60">
        <v>59908</v>
      </c>
      <c r="I48" s="60"/>
      <c r="J48" s="57">
        <v>86713</v>
      </c>
      <c r="K48" s="59">
        <v>27388</v>
      </c>
      <c r="L48" s="60">
        <v>62282</v>
      </c>
      <c r="M48" s="60"/>
      <c r="N48" s="57">
        <v>89670</v>
      </c>
      <c r="O48" s="59">
        <v>27442</v>
      </c>
      <c r="P48" s="60">
        <v>62298</v>
      </c>
      <c r="Q48" s="60"/>
      <c r="R48" s="57">
        <v>89740</v>
      </c>
      <c r="S48" s="59">
        <v>27077</v>
      </c>
      <c r="T48" s="60">
        <v>60503</v>
      </c>
      <c r="U48" s="60"/>
      <c r="V48" s="57">
        <v>87580</v>
      </c>
      <c r="W48" s="59">
        <v>27041</v>
      </c>
      <c r="X48" s="60">
        <v>60340</v>
      </c>
      <c r="Y48" s="60"/>
      <c r="Z48" s="57">
        <v>87381</v>
      </c>
      <c r="AA48" s="59">
        <v>55828</v>
      </c>
      <c r="AB48" s="60">
        <v>107565</v>
      </c>
      <c r="AC48" s="60">
        <v>352</v>
      </c>
      <c r="AD48" s="57">
        <v>163745</v>
      </c>
      <c r="AE48" s="59">
        <v>54810</v>
      </c>
      <c r="AF48" s="60">
        <v>105216</v>
      </c>
      <c r="AG48" s="60">
        <v>356</v>
      </c>
      <c r="AH48" s="57">
        <v>160382</v>
      </c>
      <c r="AI48" s="59">
        <v>55102</v>
      </c>
      <c r="AJ48" s="60">
        <v>105906</v>
      </c>
      <c r="AK48" s="60">
        <v>356</v>
      </c>
      <c r="AL48" s="57">
        <v>161364</v>
      </c>
      <c r="AM48" s="59">
        <v>54728</v>
      </c>
      <c r="AN48" s="60">
        <v>104716</v>
      </c>
      <c r="AO48" s="60">
        <v>356</v>
      </c>
      <c r="AP48" s="57">
        <v>159800</v>
      </c>
      <c r="AQ48" s="59">
        <v>55224</v>
      </c>
      <c r="AR48" s="60">
        <v>106094</v>
      </c>
      <c r="AS48" s="60">
        <v>520</v>
      </c>
      <c r="AT48" s="57">
        <v>161838</v>
      </c>
      <c r="AU48" s="59">
        <v>55380</v>
      </c>
      <c r="AV48" s="60">
        <v>106586</v>
      </c>
      <c r="AW48" s="60">
        <v>520</v>
      </c>
      <c r="AX48" s="57">
        <v>162486</v>
      </c>
      <c r="AY48" s="55">
        <v>41086.416666666664</v>
      </c>
      <c r="AZ48" s="56">
        <v>83314.25</v>
      </c>
      <c r="BA48" s="56">
        <v>410</v>
      </c>
      <c r="BB48" s="57">
        <v>124810.66666666666</v>
      </c>
    </row>
    <row r="49" spans="1:55" x14ac:dyDescent="0.2">
      <c r="A49" s="2"/>
      <c r="B49" s="136" t="s">
        <v>118</v>
      </c>
      <c r="C49" s="59">
        <v>22605</v>
      </c>
      <c r="D49" s="60">
        <v>23152</v>
      </c>
      <c r="E49" s="60"/>
      <c r="F49" s="57">
        <v>45757</v>
      </c>
      <c r="G49" s="59">
        <v>24530</v>
      </c>
      <c r="H49" s="60">
        <v>27139</v>
      </c>
      <c r="I49" s="60"/>
      <c r="J49" s="57">
        <v>51669</v>
      </c>
      <c r="K49" s="59">
        <v>24158</v>
      </c>
      <c r="L49" s="60">
        <v>25991</v>
      </c>
      <c r="M49" s="60"/>
      <c r="N49" s="57">
        <v>50149</v>
      </c>
      <c r="O49" s="59">
        <v>23884</v>
      </c>
      <c r="P49" s="60">
        <v>24130</v>
      </c>
      <c r="Q49" s="60"/>
      <c r="R49" s="57">
        <v>48014</v>
      </c>
      <c r="S49" s="59">
        <v>23974</v>
      </c>
      <c r="T49" s="60">
        <v>24227</v>
      </c>
      <c r="U49" s="60"/>
      <c r="V49" s="57">
        <v>48201</v>
      </c>
      <c r="W49" s="59">
        <v>23673</v>
      </c>
      <c r="X49" s="60">
        <v>24294</v>
      </c>
      <c r="Y49" s="60"/>
      <c r="Z49" s="57">
        <v>47967</v>
      </c>
      <c r="AA49" s="59">
        <v>154210</v>
      </c>
      <c r="AB49" s="60">
        <v>133280</v>
      </c>
      <c r="AC49" s="60">
        <v>1277</v>
      </c>
      <c r="AD49" s="57">
        <v>288767</v>
      </c>
      <c r="AE49" s="59">
        <v>156611</v>
      </c>
      <c r="AF49" s="60">
        <v>136752</v>
      </c>
      <c r="AG49" s="60">
        <v>1291</v>
      </c>
      <c r="AH49" s="57">
        <v>294654</v>
      </c>
      <c r="AI49" s="59">
        <v>155717</v>
      </c>
      <c r="AJ49" s="60">
        <v>133968</v>
      </c>
      <c r="AK49" s="60">
        <v>1290</v>
      </c>
      <c r="AL49" s="57">
        <v>290975</v>
      </c>
      <c r="AM49" s="59">
        <v>154993</v>
      </c>
      <c r="AN49" s="60">
        <v>133311</v>
      </c>
      <c r="AO49" s="60">
        <v>1290</v>
      </c>
      <c r="AP49" s="57">
        <v>289594</v>
      </c>
      <c r="AQ49" s="59">
        <v>156354</v>
      </c>
      <c r="AR49" s="60">
        <v>136302</v>
      </c>
      <c r="AS49" s="60">
        <v>2092</v>
      </c>
      <c r="AT49" s="57">
        <v>294748</v>
      </c>
      <c r="AU49" s="59">
        <v>156433</v>
      </c>
      <c r="AV49" s="60">
        <v>136472</v>
      </c>
      <c r="AW49" s="60">
        <v>2092</v>
      </c>
      <c r="AX49" s="57">
        <v>294997</v>
      </c>
      <c r="AY49" s="55">
        <v>89761.833333333328</v>
      </c>
      <c r="AZ49" s="56">
        <v>79918.166666666672</v>
      </c>
      <c r="BA49" s="56">
        <v>1555.3333333333333</v>
      </c>
      <c r="BB49" s="57">
        <v>171235.33333333334</v>
      </c>
    </row>
    <row r="50" spans="1:55" x14ac:dyDescent="0.2">
      <c r="A50" s="2"/>
      <c r="B50" s="136" t="s">
        <v>119</v>
      </c>
      <c r="C50" s="59">
        <v>28270</v>
      </c>
      <c r="D50" s="60">
        <v>148552</v>
      </c>
      <c r="E50" s="60"/>
      <c r="F50" s="57">
        <v>176822</v>
      </c>
      <c r="G50" s="59">
        <v>27414</v>
      </c>
      <c r="H50" s="60">
        <v>141262</v>
      </c>
      <c r="I50" s="60"/>
      <c r="J50" s="57">
        <v>168676</v>
      </c>
      <c r="K50" s="59">
        <v>28573</v>
      </c>
      <c r="L50" s="60">
        <v>146301</v>
      </c>
      <c r="M50" s="60"/>
      <c r="N50" s="57">
        <v>174874</v>
      </c>
      <c r="O50" s="59">
        <v>28571</v>
      </c>
      <c r="P50" s="60">
        <v>148129</v>
      </c>
      <c r="Q50" s="60"/>
      <c r="R50" s="57">
        <v>176700</v>
      </c>
      <c r="S50" s="59">
        <v>28356</v>
      </c>
      <c r="T50" s="60">
        <v>148228</v>
      </c>
      <c r="U50" s="60"/>
      <c r="V50" s="57">
        <v>176584</v>
      </c>
      <c r="W50" s="59">
        <v>28320</v>
      </c>
      <c r="X50" s="60">
        <v>147699</v>
      </c>
      <c r="Y50" s="60"/>
      <c r="Z50" s="57">
        <v>176019</v>
      </c>
      <c r="AA50" s="59">
        <v>28320</v>
      </c>
      <c r="AB50" s="60">
        <v>151931</v>
      </c>
      <c r="AC50" s="60">
        <v>0</v>
      </c>
      <c r="AD50" s="57">
        <v>180251</v>
      </c>
      <c r="AE50" s="59">
        <v>29351</v>
      </c>
      <c r="AF50" s="60">
        <v>151396</v>
      </c>
      <c r="AG50" s="60">
        <v>0</v>
      </c>
      <c r="AH50" s="57">
        <v>180747</v>
      </c>
      <c r="AI50" s="59">
        <v>28764</v>
      </c>
      <c r="AJ50" s="60">
        <v>149682</v>
      </c>
      <c r="AK50" s="60">
        <v>0</v>
      </c>
      <c r="AL50" s="57">
        <v>178446</v>
      </c>
      <c r="AM50" s="59">
        <v>26482</v>
      </c>
      <c r="AN50" s="60">
        <v>126164</v>
      </c>
      <c r="AO50" s="60">
        <v>0</v>
      </c>
      <c r="AP50" s="57">
        <v>152646</v>
      </c>
      <c r="AQ50" s="59">
        <v>31978</v>
      </c>
      <c r="AR50" s="60">
        <v>152372</v>
      </c>
      <c r="AS50" s="60">
        <v>1</v>
      </c>
      <c r="AT50" s="57">
        <v>184351</v>
      </c>
      <c r="AU50" s="59">
        <v>32655</v>
      </c>
      <c r="AV50" s="60">
        <v>154976</v>
      </c>
      <c r="AW50" s="60">
        <v>1</v>
      </c>
      <c r="AX50" s="57">
        <v>187632</v>
      </c>
      <c r="AY50" s="55">
        <v>28921.166666666668</v>
      </c>
      <c r="AZ50" s="56">
        <v>147224.33333333334</v>
      </c>
      <c r="BA50" s="56">
        <v>0.33333333333333331</v>
      </c>
      <c r="BB50" s="57">
        <v>176145.83333333334</v>
      </c>
    </row>
    <row r="51" spans="1:55" x14ac:dyDescent="0.2">
      <c r="A51" s="2"/>
      <c r="B51" s="136" t="s">
        <v>120</v>
      </c>
      <c r="C51" s="59">
        <v>196</v>
      </c>
      <c r="D51" s="60">
        <v>133</v>
      </c>
      <c r="E51" s="60"/>
      <c r="F51" s="57">
        <v>329</v>
      </c>
      <c r="G51" s="59">
        <v>191</v>
      </c>
      <c r="H51" s="60">
        <v>145</v>
      </c>
      <c r="I51" s="60"/>
      <c r="J51" s="57">
        <v>336</v>
      </c>
      <c r="K51" s="59">
        <v>187</v>
      </c>
      <c r="L51" s="60">
        <v>138</v>
      </c>
      <c r="M51" s="60"/>
      <c r="N51" s="57">
        <v>325</v>
      </c>
      <c r="O51" s="59">
        <v>208</v>
      </c>
      <c r="P51" s="60">
        <v>155</v>
      </c>
      <c r="Q51" s="60"/>
      <c r="R51" s="57">
        <v>363</v>
      </c>
      <c r="S51" s="59">
        <v>195</v>
      </c>
      <c r="T51" s="60">
        <v>148</v>
      </c>
      <c r="U51" s="60"/>
      <c r="V51" s="57">
        <v>343</v>
      </c>
      <c r="W51" s="59">
        <v>178</v>
      </c>
      <c r="X51" s="60">
        <v>142</v>
      </c>
      <c r="Y51" s="60"/>
      <c r="Z51" s="57">
        <v>320</v>
      </c>
      <c r="AA51" s="59">
        <v>187</v>
      </c>
      <c r="AB51" s="60">
        <v>143</v>
      </c>
      <c r="AC51" s="60">
        <v>0</v>
      </c>
      <c r="AD51" s="57">
        <v>330</v>
      </c>
      <c r="AE51" s="59">
        <v>197</v>
      </c>
      <c r="AF51" s="60">
        <v>142</v>
      </c>
      <c r="AG51" s="60">
        <v>0</v>
      </c>
      <c r="AH51" s="57">
        <v>339</v>
      </c>
      <c r="AI51" s="59">
        <v>196</v>
      </c>
      <c r="AJ51" s="60">
        <v>138</v>
      </c>
      <c r="AK51" s="60">
        <v>0</v>
      </c>
      <c r="AL51" s="57">
        <v>334</v>
      </c>
      <c r="AM51" s="59">
        <v>184</v>
      </c>
      <c r="AN51" s="60">
        <v>129</v>
      </c>
      <c r="AO51" s="60">
        <v>0</v>
      </c>
      <c r="AP51" s="57">
        <v>313</v>
      </c>
      <c r="AQ51" s="59">
        <v>195</v>
      </c>
      <c r="AR51" s="60">
        <v>151</v>
      </c>
      <c r="AS51" s="60">
        <v>0</v>
      </c>
      <c r="AT51" s="57">
        <v>346</v>
      </c>
      <c r="AU51" s="59">
        <v>200</v>
      </c>
      <c r="AV51" s="60">
        <v>148</v>
      </c>
      <c r="AW51" s="60">
        <v>0</v>
      </c>
      <c r="AX51" s="57">
        <v>348</v>
      </c>
      <c r="AY51" s="55">
        <v>192.83333333333334</v>
      </c>
      <c r="AZ51" s="56">
        <v>142.66666666666666</v>
      </c>
      <c r="BA51" s="56">
        <v>0</v>
      </c>
      <c r="BB51" s="57">
        <v>335.5</v>
      </c>
    </row>
    <row r="52" spans="1:55" x14ac:dyDescent="0.2">
      <c r="A52" s="2"/>
      <c r="B52" s="136" t="s">
        <v>125</v>
      </c>
      <c r="C52" s="59"/>
      <c r="D52" s="60"/>
      <c r="E52" s="60"/>
      <c r="F52" s="57"/>
      <c r="G52" s="59"/>
      <c r="H52" s="60"/>
      <c r="I52" s="60"/>
      <c r="J52" s="57"/>
      <c r="K52" s="59"/>
      <c r="L52" s="60"/>
      <c r="M52" s="60"/>
      <c r="N52" s="57"/>
      <c r="O52" s="59"/>
      <c r="P52" s="60"/>
      <c r="Q52" s="60"/>
      <c r="R52" s="57"/>
      <c r="S52" s="59"/>
      <c r="T52" s="60"/>
      <c r="U52" s="60"/>
      <c r="V52" s="57"/>
      <c r="W52" s="59"/>
      <c r="X52" s="60"/>
      <c r="Y52" s="60"/>
      <c r="Z52" s="57"/>
      <c r="AA52" s="59">
        <v>15157</v>
      </c>
      <c r="AB52" s="60">
        <v>7151</v>
      </c>
      <c r="AC52" s="60">
        <v>321</v>
      </c>
      <c r="AD52" s="57">
        <v>22629</v>
      </c>
      <c r="AE52" s="59">
        <v>15170</v>
      </c>
      <c r="AF52" s="60">
        <v>7162</v>
      </c>
      <c r="AG52" s="60">
        <v>321</v>
      </c>
      <c r="AH52" s="57">
        <v>22653</v>
      </c>
      <c r="AI52" s="59">
        <v>15168</v>
      </c>
      <c r="AJ52" s="60">
        <v>7162</v>
      </c>
      <c r="AK52" s="60">
        <v>321</v>
      </c>
      <c r="AL52" s="57">
        <v>22651</v>
      </c>
      <c r="AM52" s="59">
        <v>15168</v>
      </c>
      <c r="AN52" s="60">
        <v>7162</v>
      </c>
      <c r="AO52" s="60">
        <v>321</v>
      </c>
      <c r="AP52" s="57">
        <v>22651</v>
      </c>
      <c r="AQ52" s="59">
        <v>15167</v>
      </c>
      <c r="AR52" s="60">
        <v>7161</v>
      </c>
      <c r="AS52" s="60">
        <v>630</v>
      </c>
      <c r="AT52" s="57">
        <v>22958</v>
      </c>
      <c r="AU52" s="59">
        <v>15166</v>
      </c>
      <c r="AV52" s="60">
        <v>7160</v>
      </c>
      <c r="AW52" s="60">
        <v>630</v>
      </c>
      <c r="AX52" s="57">
        <v>22956</v>
      </c>
      <c r="AY52" s="55">
        <v>7583</v>
      </c>
      <c r="AZ52" s="56">
        <v>3579.8333333333335</v>
      </c>
      <c r="BA52" s="56">
        <v>212</v>
      </c>
      <c r="BB52" s="57">
        <v>11374.833333333334</v>
      </c>
    </row>
    <row r="53" spans="1:55" ht="15" x14ac:dyDescent="0.25">
      <c r="A53" s="2"/>
      <c r="B53" s="213" t="s">
        <v>21</v>
      </c>
      <c r="C53" s="63">
        <v>479730</v>
      </c>
      <c r="D53" s="64">
        <v>470609</v>
      </c>
      <c r="E53" s="64"/>
      <c r="F53" s="57">
        <v>950339</v>
      </c>
      <c r="G53" s="63">
        <v>481014</v>
      </c>
      <c r="H53" s="64">
        <v>466942</v>
      </c>
      <c r="I53" s="64"/>
      <c r="J53" s="57">
        <v>947956</v>
      </c>
      <c r="K53" s="63">
        <v>481539</v>
      </c>
      <c r="L53" s="64">
        <v>473201</v>
      </c>
      <c r="M53" s="64"/>
      <c r="N53" s="57">
        <v>954740</v>
      </c>
      <c r="O53" s="63">
        <v>481942</v>
      </c>
      <c r="P53" s="64">
        <v>474423</v>
      </c>
      <c r="Q53" s="64"/>
      <c r="R53" s="57">
        <v>956365</v>
      </c>
      <c r="S53" s="63">
        <v>478197</v>
      </c>
      <c r="T53" s="64">
        <v>470601</v>
      </c>
      <c r="U53" s="64"/>
      <c r="V53" s="57">
        <v>948798</v>
      </c>
      <c r="W53" s="63">
        <v>476099</v>
      </c>
      <c r="X53" s="64">
        <v>467958</v>
      </c>
      <c r="Y53" s="64"/>
      <c r="Z53" s="57">
        <v>944057</v>
      </c>
      <c r="AA53" s="63">
        <v>756926</v>
      </c>
      <c r="AB53" s="64">
        <v>700650</v>
      </c>
      <c r="AC53" s="64">
        <v>2804</v>
      </c>
      <c r="AD53" s="65">
        <v>1460380</v>
      </c>
      <c r="AE53" s="63">
        <v>759682</v>
      </c>
      <c r="AF53" s="64">
        <v>692774</v>
      </c>
      <c r="AG53" s="64">
        <v>2829</v>
      </c>
      <c r="AH53" s="65">
        <v>1455285</v>
      </c>
      <c r="AI53" s="293">
        <v>762122</v>
      </c>
      <c r="AJ53" s="246">
        <v>690905</v>
      </c>
      <c r="AK53" s="246">
        <v>2828</v>
      </c>
      <c r="AL53" s="57">
        <v>1455855</v>
      </c>
      <c r="AM53" s="293">
        <v>742991</v>
      </c>
      <c r="AN53" s="246">
        <v>657545</v>
      </c>
      <c r="AO53" s="246">
        <v>2828</v>
      </c>
      <c r="AP53" s="57">
        <v>1403364</v>
      </c>
      <c r="AQ53" s="293">
        <v>775741</v>
      </c>
      <c r="AR53" s="246">
        <v>700351</v>
      </c>
      <c r="AS53" s="246">
        <v>4515</v>
      </c>
      <c r="AT53" s="57">
        <v>1480607</v>
      </c>
      <c r="AU53" s="293">
        <v>786662</v>
      </c>
      <c r="AV53" s="246">
        <v>710516</v>
      </c>
      <c r="AW53" s="246">
        <v>4515</v>
      </c>
      <c r="AX53" s="57">
        <v>1501693</v>
      </c>
      <c r="AY53" s="293">
        <v>621887.08333333337</v>
      </c>
      <c r="AZ53" s="246">
        <v>581372.91666666663</v>
      </c>
      <c r="BA53" s="246">
        <v>1693.25</v>
      </c>
      <c r="BB53" s="57">
        <v>1204953.25</v>
      </c>
    </row>
    <row r="54" spans="1:55" ht="15" x14ac:dyDescent="0.25">
      <c r="A54"/>
      <c r="B54" s="80" t="s">
        <v>176</v>
      </c>
      <c r="C54" s="123"/>
      <c r="D54" s="259"/>
      <c r="E54" s="259"/>
      <c r="F54" s="259"/>
      <c r="G54" s="259"/>
      <c r="H54" s="259"/>
      <c r="I54" s="259"/>
      <c r="J54" s="259"/>
      <c r="K54" s="259"/>
      <c r="L54" s="259"/>
      <c r="M54" s="259"/>
      <c r="N54" s="123"/>
      <c r="O54" s="123"/>
      <c r="P54" s="123"/>
      <c r="Q54" s="123"/>
      <c r="R54" s="123"/>
      <c r="S54" s="123"/>
      <c r="T54" s="123"/>
      <c r="U54" s="123"/>
      <c r="V54" s="123"/>
      <c r="W54" s="123"/>
      <c r="X54" s="123"/>
      <c r="Y54" s="123"/>
      <c r="Z54" s="123"/>
      <c r="AA54" s="123"/>
      <c r="AB54" s="123"/>
      <c r="AC54" s="123"/>
      <c r="AD54" s="123"/>
      <c r="AE54" s="123"/>
      <c r="AF54" s="123"/>
      <c r="AG54" s="123"/>
      <c r="AH54" s="123"/>
      <c r="AI54" s="123"/>
      <c r="AJ54" s="123"/>
      <c r="AK54" s="123"/>
      <c r="AL54" s="123"/>
      <c r="AM54" s="123"/>
      <c r="AN54" s="123"/>
      <c r="AO54" s="123"/>
      <c r="AP54" s="123"/>
      <c r="AQ54" s="123"/>
      <c r="AR54" s="123"/>
      <c r="AS54" s="123"/>
      <c r="AT54" s="123"/>
      <c r="AU54" s="123"/>
      <c r="AV54" s="123"/>
      <c r="AW54" s="123"/>
      <c r="AX54" s="123"/>
      <c r="AY54" s="123"/>
      <c r="AZ54" s="123"/>
      <c r="BA54" s="123"/>
      <c r="BB54" s="123"/>
    </row>
    <row r="55" spans="1:55" ht="15" x14ac:dyDescent="0.25">
      <c r="A55"/>
      <c r="B55" s="120" t="s">
        <v>181</v>
      </c>
      <c r="C55" s="313"/>
      <c r="D55" s="259"/>
      <c r="E55" s="259"/>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c r="AI55" s="123"/>
      <c r="AJ55" s="123"/>
      <c r="AK55" s="123"/>
      <c r="AL55" s="123"/>
      <c r="AM55" s="123"/>
      <c r="AN55" s="123"/>
      <c r="AO55" s="123"/>
      <c r="AP55" s="123"/>
      <c r="AQ55" s="123"/>
      <c r="AR55" s="123"/>
      <c r="AS55" s="123"/>
      <c r="AT55" s="123"/>
      <c r="AU55" s="123"/>
      <c r="AV55" s="123"/>
      <c r="AW55" s="123"/>
      <c r="AX55" s="123"/>
      <c r="AY55" s="123"/>
      <c r="AZ55" s="123"/>
      <c r="BA55" s="123"/>
      <c r="BB55" s="123"/>
    </row>
    <row r="56" spans="1:55" ht="49.5" customHeight="1" x14ac:dyDescent="0.25">
      <c r="A56"/>
      <c r="B56" s="1233" t="s">
        <v>182</v>
      </c>
      <c r="C56" s="1233"/>
      <c r="D56" s="1233"/>
      <c r="E56" s="1233"/>
      <c r="F56" s="1233"/>
      <c r="G56" s="1233"/>
      <c r="H56" s="1233"/>
      <c r="I56" s="1233"/>
      <c r="J56" s="1233"/>
      <c r="K56" s="1233"/>
      <c r="L56" s="1233"/>
      <c r="M56" s="1233"/>
      <c r="N56" s="1233"/>
      <c r="O56" s="123"/>
      <c r="P56" s="123"/>
      <c r="Q56" s="123"/>
      <c r="R56" s="123"/>
      <c r="S56" s="123"/>
      <c r="T56" s="123"/>
      <c r="U56" s="123"/>
      <c r="V56" s="123"/>
      <c r="W56" s="123"/>
      <c r="X56" s="123"/>
      <c r="Y56" s="123"/>
      <c r="Z56" s="123"/>
      <c r="AA56" s="123"/>
      <c r="AB56" s="123"/>
      <c r="AC56" s="123"/>
      <c r="AD56" s="123"/>
      <c r="AE56" s="123"/>
      <c r="AF56" s="123"/>
      <c r="AG56" s="123"/>
      <c r="AH56" s="123"/>
      <c r="AI56" s="123"/>
      <c r="AJ56" s="123"/>
      <c r="AK56" s="123"/>
      <c r="AL56" s="123"/>
      <c r="AM56" s="123"/>
      <c r="AN56" s="123"/>
      <c r="AO56" s="123"/>
      <c r="AP56" s="123"/>
      <c r="AQ56" s="123"/>
      <c r="AR56" s="123"/>
      <c r="AS56" s="123"/>
      <c r="AT56" s="123"/>
      <c r="AU56" s="123"/>
      <c r="AV56" s="123"/>
      <c r="AW56" s="123"/>
      <c r="AX56" s="123"/>
      <c r="AY56" s="123"/>
      <c r="AZ56" s="123"/>
      <c r="BA56" s="123"/>
      <c r="BB56" s="123"/>
    </row>
    <row r="57" spans="1:55" ht="15" x14ac:dyDescent="0.25">
      <c r="A57"/>
      <c r="B57" s="294"/>
      <c r="C57" s="123"/>
      <c r="D57" s="123"/>
      <c r="E57" s="123"/>
      <c r="F57" s="123"/>
      <c r="G57" s="123"/>
      <c r="H57" s="123"/>
      <c r="I57" s="123"/>
      <c r="J57" s="123"/>
      <c r="K57" s="259"/>
      <c r="L57" s="259"/>
      <c r="M57" s="259"/>
      <c r="N57" s="123"/>
      <c r="O57" s="123"/>
      <c r="P57" s="123"/>
      <c r="Q57" s="123"/>
      <c r="R57" s="123"/>
      <c r="S57" s="123"/>
      <c r="T57" s="123"/>
      <c r="U57" s="123"/>
      <c r="V57" s="123"/>
      <c r="W57" s="123"/>
      <c r="X57" s="123"/>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row>
    <row r="58" spans="1:55" ht="18" x14ac:dyDescent="0.25">
      <c r="A58"/>
      <c r="B58" s="295" t="s">
        <v>179</v>
      </c>
      <c r="C58" s="123"/>
      <c r="D58" s="259"/>
      <c r="E58" s="259"/>
      <c r="F58" s="259"/>
      <c r="G58" s="259"/>
      <c r="H58" s="259"/>
      <c r="I58" s="259"/>
      <c r="J58" s="259"/>
      <c r="K58" s="259"/>
      <c r="L58" s="259"/>
      <c r="M58" s="259"/>
      <c r="N58" s="123"/>
      <c r="O58" s="123"/>
      <c r="P58" s="123"/>
      <c r="Q58" s="123"/>
      <c r="R58" s="123"/>
      <c r="S58" s="123"/>
      <c r="T58" s="123"/>
      <c r="U58" s="123"/>
      <c r="V58" s="123"/>
      <c r="W58" s="123"/>
      <c r="X58" s="123"/>
      <c r="Y58" s="123"/>
      <c r="Z58" s="123"/>
      <c r="AA58" s="123"/>
      <c r="AB58" s="123"/>
      <c r="AC58" s="123"/>
      <c r="AD58" s="123"/>
      <c r="AE58" s="123"/>
      <c r="AF58" s="123"/>
      <c r="AG58" s="123"/>
      <c r="AH58" s="123"/>
      <c r="AI58" s="123"/>
      <c r="AJ58" s="123"/>
      <c r="AK58" s="123"/>
      <c r="AL58" s="123"/>
      <c r="AM58" s="123"/>
      <c r="AN58" s="123"/>
      <c r="AO58" s="123"/>
      <c r="AP58" s="123"/>
      <c r="AQ58" s="123"/>
      <c r="AR58" s="123"/>
      <c r="AS58" s="123"/>
      <c r="AT58" s="123"/>
      <c r="AU58" s="123"/>
      <c r="AV58" s="123"/>
      <c r="AW58" s="123"/>
      <c r="AX58" s="123"/>
      <c r="AY58" s="123"/>
      <c r="AZ58" s="123"/>
      <c r="BA58" s="123"/>
      <c r="BB58" s="123"/>
    </row>
    <row r="59" spans="1:55" ht="18" x14ac:dyDescent="0.25">
      <c r="A59"/>
      <c r="B59" s="36" t="s">
        <v>183</v>
      </c>
      <c r="C59" s="123"/>
      <c r="D59" s="259"/>
      <c r="E59" s="259"/>
      <c r="F59" s="259"/>
      <c r="G59" s="259"/>
      <c r="H59" s="259"/>
      <c r="I59" s="259"/>
      <c r="J59" s="259"/>
      <c r="K59" s="259"/>
      <c r="L59" s="259"/>
      <c r="M59" s="259"/>
      <c r="N59" s="123"/>
      <c r="O59" s="123"/>
      <c r="P59" s="123"/>
      <c r="Q59" s="123"/>
      <c r="R59" s="123"/>
      <c r="S59" s="123"/>
      <c r="T59" s="123"/>
      <c r="U59" s="123"/>
      <c r="V59" s="123"/>
      <c r="W59" s="123"/>
      <c r="X59" s="123"/>
      <c r="Y59" s="123"/>
      <c r="Z59" s="123"/>
      <c r="AA59" s="123"/>
      <c r="AB59" s="123"/>
      <c r="AC59" s="123"/>
      <c r="AD59" s="123"/>
      <c r="AE59" s="123"/>
      <c r="AF59" s="123"/>
      <c r="AG59" s="123"/>
      <c r="AH59" s="123"/>
      <c r="AI59" s="123"/>
      <c r="AJ59" s="123"/>
      <c r="AK59" s="123"/>
      <c r="AL59" s="123"/>
      <c r="AM59" s="123"/>
      <c r="AN59" s="123"/>
      <c r="AO59" s="123"/>
      <c r="AP59" s="123"/>
      <c r="AQ59" s="123"/>
      <c r="AR59" s="123"/>
      <c r="AS59" s="123"/>
      <c r="AT59" s="123"/>
      <c r="AU59" s="123"/>
      <c r="AV59" s="123"/>
      <c r="AW59" s="123"/>
      <c r="AX59" s="123"/>
      <c r="AY59" s="123"/>
      <c r="AZ59" s="123"/>
      <c r="BA59" s="123"/>
      <c r="BB59" s="123"/>
    </row>
    <row r="60" spans="1:55" ht="15.75" x14ac:dyDescent="0.25">
      <c r="A60"/>
      <c r="B60" s="37" t="s">
        <v>2</v>
      </c>
      <c r="C60" s="123"/>
      <c r="D60" s="259"/>
      <c r="E60" s="259"/>
      <c r="F60" s="259"/>
      <c r="G60" s="259"/>
      <c r="H60" s="259"/>
      <c r="I60" s="259"/>
      <c r="J60" s="259"/>
      <c r="K60" s="259"/>
      <c r="L60" s="259"/>
      <c r="M60" s="259"/>
      <c r="N60" s="123"/>
      <c r="O60" s="123"/>
      <c r="P60" s="123"/>
      <c r="Q60" s="123"/>
      <c r="R60" s="123"/>
      <c r="S60" s="123"/>
      <c r="T60" s="123"/>
      <c r="U60" s="123"/>
      <c r="V60" s="123"/>
      <c r="W60" s="123"/>
      <c r="X60" s="123"/>
      <c r="Y60" s="123"/>
      <c r="Z60" s="123"/>
      <c r="AA60" s="123"/>
      <c r="AB60" s="123"/>
      <c r="AC60" s="123"/>
      <c r="AD60" s="123"/>
      <c r="AE60" s="123"/>
      <c r="AF60" s="123"/>
      <c r="AG60" s="123"/>
      <c r="AH60" s="123"/>
      <c r="AI60" s="123"/>
      <c r="AJ60" s="123"/>
      <c r="AK60" s="123"/>
      <c r="AL60" s="123"/>
      <c r="AM60" s="123"/>
      <c r="AN60" s="123"/>
      <c r="AO60" s="123"/>
      <c r="AP60" s="123"/>
      <c r="AQ60" s="123"/>
      <c r="AR60" s="123"/>
      <c r="AS60" s="123"/>
      <c r="AT60" s="123"/>
      <c r="AU60" s="123"/>
      <c r="AV60" s="123"/>
      <c r="AW60" s="123"/>
      <c r="AX60" s="123"/>
      <c r="AY60" s="123"/>
      <c r="AZ60" s="123"/>
      <c r="BA60" s="123"/>
      <c r="BB60" s="123"/>
    </row>
    <row r="61" spans="1:55" ht="15.75" x14ac:dyDescent="0.25">
      <c r="A61"/>
      <c r="B61" s="37"/>
      <c r="C61" s="123"/>
      <c r="D61" s="259"/>
      <c r="E61" s="259"/>
      <c r="F61" s="259"/>
      <c r="G61" s="259"/>
      <c r="H61" s="259"/>
      <c r="I61" s="259"/>
      <c r="J61" s="259"/>
      <c r="K61" s="259"/>
      <c r="L61" s="259"/>
      <c r="M61" s="259"/>
      <c r="N61" s="123"/>
      <c r="O61" s="123"/>
      <c r="P61" s="123"/>
      <c r="Q61" s="123"/>
      <c r="R61" s="123"/>
      <c r="S61" s="123"/>
      <c r="T61" s="123"/>
      <c r="U61" s="123"/>
      <c r="V61" s="123"/>
      <c r="W61" s="123"/>
      <c r="X61" s="123"/>
      <c r="Y61" s="123"/>
      <c r="Z61" s="123"/>
      <c r="AA61" s="123"/>
      <c r="AB61" s="123"/>
      <c r="AC61" s="123"/>
      <c r="AD61" s="123"/>
      <c r="AE61" s="123"/>
      <c r="AF61" s="123"/>
      <c r="AG61" s="123"/>
      <c r="AH61" s="123"/>
      <c r="AI61" s="123"/>
      <c r="AJ61" s="123"/>
      <c r="AK61" s="123"/>
      <c r="AL61" s="123"/>
      <c r="AM61" s="123"/>
      <c r="AN61" s="123"/>
      <c r="AO61" s="123"/>
      <c r="AP61" s="123"/>
      <c r="AQ61" s="123"/>
      <c r="AR61" s="123"/>
      <c r="AS61" s="123"/>
      <c r="AT61" s="123"/>
      <c r="AU61" s="123"/>
      <c r="AV61" s="123"/>
      <c r="AW61" s="123"/>
      <c r="AX61" s="123"/>
      <c r="AY61" s="123"/>
      <c r="AZ61" s="123"/>
      <c r="BA61" s="123"/>
      <c r="BB61" s="123"/>
    </row>
    <row r="62" spans="1:55" ht="15" x14ac:dyDescent="0.25">
      <c r="A62"/>
      <c r="B62" s="1240" t="s">
        <v>100</v>
      </c>
      <c r="C62" s="1242" t="s">
        <v>5</v>
      </c>
      <c r="D62" s="1243"/>
      <c r="E62" s="1243"/>
      <c r="F62" s="1244"/>
      <c r="G62" s="1242" t="s">
        <v>6</v>
      </c>
      <c r="H62" s="1243"/>
      <c r="I62" s="1243"/>
      <c r="J62" s="1244"/>
      <c r="K62" s="1242" t="s">
        <v>7</v>
      </c>
      <c r="L62" s="1243"/>
      <c r="M62" s="1243"/>
      <c r="N62" s="1244"/>
      <c r="O62" s="1242" t="s">
        <v>8</v>
      </c>
      <c r="P62" s="1243"/>
      <c r="Q62" s="1243"/>
      <c r="R62" s="1244"/>
      <c r="S62" s="1242" t="s">
        <v>9</v>
      </c>
      <c r="T62" s="1243"/>
      <c r="U62" s="1243"/>
      <c r="V62" s="1244"/>
      <c r="W62" s="1242" t="s">
        <v>10</v>
      </c>
      <c r="X62" s="1243"/>
      <c r="Y62" s="1243"/>
      <c r="Z62" s="1244"/>
      <c r="AA62" s="1242" t="s">
        <v>11</v>
      </c>
      <c r="AB62" s="1243"/>
      <c r="AC62" s="1243"/>
      <c r="AD62" s="1244"/>
      <c r="AE62" s="1242" t="s">
        <v>12</v>
      </c>
      <c r="AF62" s="1243"/>
      <c r="AG62" s="1243"/>
      <c r="AH62" s="1244"/>
      <c r="AI62" s="1242" t="s">
        <v>13</v>
      </c>
      <c r="AJ62" s="1243"/>
      <c r="AK62" s="1243"/>
      <c r="AL62" s="1244"/>
      <c r="AM62" s="1242" t="s">
        <v>14</v>
      </c>
      <c r="AN62" s="1243"/>
      <c r="AO62" s="1243"/>
      <c r="AP62" s="1244"/>
      <c r="AQ62" s="1242" t="s">
        <v>15</v>
      </c>
      <c r="AR62" s="1243"/>
      <c r="AS62" s="1243"/>
      <c r="AT62" s="1244"/>
      <c r="AU62" s="1242" t="s">
        <v>16</v>
      </c>
      <c r="AV62" s="1243"/>
      <c r="AW62" s="1243"/>
      <c r="AX62" s="1244"/>
      <c r="AY62" s="1242" t="s">
        <v>101</v>
      </c>
      <c r="AZ62" s="1243"/>
      <c r="BA62" s="1243"/>
      <c r="BB62" s="1244"/>
    </row>
    <row r="63" spans="1:55" ht="15" x14ac:dyDescent="0.25">
      <c r="A63"/>
      <c r="B63" s="1245"/>
      <c r="C63" s="310" t="s">
        <v>31</v>
      </c>
      <c r="D63" s="311" t="s">
        <v>32</v>
      </c>
      <c r="E63" s="311" t="s">
        <v>125</v>
      </c>
      <c r="F63" s="312" t="s">
        <v>17</v>
      </c>
      <c r="G63" s="310" t="s">
        <v>31</v>
      </c>
      <c r="H63" s="311" t="s">
        <v>32</v>
      </c>
      <c r="I63" s="311" t="s">
        <v>125</v>
      </c>
      <c r="J63" s="312" t="s">
        <v>17</v>
      </c>
      <c r="K63" s="310" t="s">
        <v>31</v>
      </c>
      <c r="L63" s="311" t="s">
        <v>32</v>
      </c>
      <c r="M63" s="311" t="s">
        <v>125</v>
      </c>
      <c r="N63" s="312" t="s">
        <v>17</v>
      </c>
      <c r="O63" s="310" t="s">
        <v>31</v>
      </c>
      <c r="P63" s="311" t="s">
        <v>32</v>
      </c>
      <c r="Q63" s="311" t="s">
        <v>125</v>
      </c>
      <c r="R63" s="312" t="s">
        <v>17</v>
      </c>
      <c r="S63" s="310" t="s">
        <v>31</v>
      </c>
      <c r="T63" s="311" t="s">
        <v>32</v>
      </c>
      <c r="U63" s="311" t="s">
        <v>125</v>
      </c>
      <c r="V63" s="312" t="s">
        <v>17</v>
      </c>
      <c r="W63" s="310" t="s">
        <v>31</v>
      </c>
      <c r="X63" s="311" t="s">
        <v>32</v>
      </c>
      <c r="Y63" s="311" t="s">
        <v>125</v>
      </c>
      <c r="Z63" s="312" t="s">
        <v>17</v>
      </c>
      <c r="AA63" s="310" t="s">
        <v>31</v>
      </c>
      <c r="AB63" s="311" t="s">
        <v>32</v>
      </c>
      <c r="AC63" s="311" t="s">
        <v>125</v>
      </c>
      <c r="AD63" s="312" t="s">
        <v>17</v>
      </c>
      <c r="AE63" s="310" t="s">
        <v>31</v>
      </c>
      <c r="AF63" s="311" t="s">
        <v>32</v>
      </c>
      <c r="AG63" s="311" t="s">
        <v>125</v>
      </c>
      <c r="AH63" s="312" t="s">
        <v>17</v>
      </c>
      <c r="AI63" s="310" t="s">
        <v>31</v>
      </c>
      <c r="AJ63" s="311" t="s">
        <v>32</v>
      </c>
      <c r="AK63" s="311" t="s">
        <v>125</v>
      </c>
      <c r="AL63" s="312" t="s">
        <v>17</v>
      </c>
      <c r="AM63" s="310" t="s">
        <v>31</v>
      </c>
      <c r="AN63" s="311" t="s">
        <v>32</v>
      </c>
      <c r="AO63" s="311" t="s">
        <v>125</v>
      </c>
      <c r="AP63" s="312" t="s">
        <v>17</v>
      </c>
      <c r="AQ63" s="310" t="s">
        <v>31</v>
      </c>
      <c r="AR63" s="311" t="s">
        <v>32</v>
      </c>
      <c r="AS63" s="311" t="s">
        <v>125</v>
      </c>
      <c r="AT63" s="312" t="s">
        <v>17</v>
      </c>
      <c r="AU63" s="310" t="s">
        <v>31</v>
      </c>
      <c r="AV63" s="311" t="s">
        <v>32</v>
      </c>
      <c r="AW63" s="311" t="s">
        <v>125</v>
      </c>
      <c r="AX63" s="312" t="s">
        <v>17</v>
      </c>
      <c r="AY63" s="310" t="s">
        <v>31</v>
      </c>
      <c r="AZ63" s="311" t="s">
        <v>32</v>
      </c>
      <c r="BA63" s="311" t="s">
        <v>125</v>
      </c>
      <c r="BB63" s="312" t="s">
        <v>17</v>
      </c>
    </row>
    <row r="64" spans="1:55" ht="15" x14ac:dyDescent="0.25">
      <c r="A64"/>
      <c r="B64" s="132" t="s">
        <v>104</v>
      </c>
      <c r="C64" s="55">
        <v>350594</v>
      </c>
      <c r="D64" s="56">
        <v>168184</v>
      </c>
      <c r="E64" s="56"/>
      <c r="F64" s="57">
        <v>518778</v>
      </c>
      <c r="G64" s="55">
        <v>342399</v>
      </c>
      <c r="H64" s="56">
        <v>157146</v>
      </c>
      <c r="I64" s="56"/>
      <c r="J64" s="57">
        <v>499545</v>
      </c>
      <c r="K64" s="55">
        <v>319786</v>
      </c>
      <c r="L64" s="56">
        <v>132034</v>
      </c>
      <c r="M64" s="56"/>
      <c r="N64" s="57">
        <v>451820</v>
      </c>
      <c r="O64" s="55">
        <v>296731</v>
      </c>
      <c r="P64" s="56">
        <v>114615</v>
      </c>
      <c r="Q64" s="56"/>
      <c r="R64" s="57">
        <v>411346</v>
      </c>
      <c r="S64" s="55">
        <v>268517</v>
      </c>
      <c r="T64" s="56">
        <v>96366</v>
      </c>
      <c r="U64" s="56"/>
      <c r="V64" s="57">
        <v>364883</v>
      </c>
      <c r="W64" s="55">
        <v>270243</v>
      </c>
      <c r="X64" s="56">
        <v>92153</v>
      </c>
      <c r="Y64" s="56">
        <v>0</v>
      </c>
      <c r="Z64" s="57">
        <v>362396</v>
      </c>
      <c r="AA64" s="55">
        <v>277211</v>
      </c>
      <c r="AB64" s="56">
        <v>93821</v>
      </c>
      <c r="AC64" s="56">
        <v>0</v>
      </c>
      <c r="AD64" s="57">
        <v>371032</v>
      </c>
      <c r="AE64" s="55">
        <v>279032</v>
      </c>
      <c r="AF64" s="56">
        <v>94311</v>
      </c>
      <c r="AG64" s="56">
        <v>0</v>
      </c>
      <c r="AH64" s="57">
        <v>373343</v>
      </c>
      <c r="AI64" s="55">
        <v>265777</v>
      </c>
      <c r="AJ64" s="56">
        <v>87797</v>
      </c>
      <c r="AK64" s="56">
        <v>0</v>
      </c>
      <c r="AL64" s="57">
        <v>353574</v>
      </c>
      <c r="AM64" s="55">
        <v>277191</v>
      </c>
      <c r="AN64" s="56">
        <v>95704</v>
      </c>
      <c r="AO64" s="56">
        <v>0</v>
      </c>
      <c r="AP64" s="57">
        <v>372895</v>
      </c>
      <c r="AQ64" s="55">
        <v>330504</v>
      </c>
      <c r="AR64" s="56">
        <v>143450</v>
      </c>
      <c r="AS64" s="56">
        <v>4</v>
      </c>
      <c r="AT64" s="57">
        <v>473958</v>
      </c>
      <c r="AU64" s="55">
        <v>365368</v>
      </c>
      <c r="AV64" s="56">
        <v>177613</v>
      </c>
      <c r="AW64" s="56">
        <v>4</v>
      </c>
      <c r="AX64" s="57">
        <v>542985</v>
      </c>
      <c r="AY64" s="55">
        <v>303612.75</v>
      </c>
      <c r="AZ64" s="56">
        <v>121099.5</v>
      </c>
      <c r="BA64" s="56">
        <f t="shared" ref="BA64:BA80" si="0">(AC64+AG64+AK64+AO64+AS64+AW64)/12</f>
        <v>0.66666666666666663</v>
      </c>
      <c r="BB64" s="57">
        <v>424712.91666666669</v>
      </c>
      <c r="BC64" s="1229"/>
    </row>
    <row r="65" spans="1:55" ht="15" x14ac:dyDescent="0.25">
      <c r="A65"/>
      <c r="B65" s="136" t="s">
        <v>105</v>
      </c>
      <c r="C65" s="55">
        <v>32737</v>
      </c>
      <c r="D65" s="56">
        <v>11549</v>
      </c>
      <c r="E65" s="56"/>
      <c r="F65" s="57">
        <v>44286</v>
      </c>
      <c r="G65" s="55">
        <v>32536</v>
      </c>
      <c r="H65" s="56">
        <v>11360</v>
      </c>
      <c r="I65" s="56"/>
      <c r="J65" s="57">
        <v>43896</v>
      </c>
      <c r="K65" s="55">
        <v>32272</v>
      </c>
      <c r="L65" s="56">
        <v>11170</v>
      </c>
      <c r="M65" s="56"/>
      <c r="N65" s="57">
        <v>43442</v>
      </c>
      <c r="O65" s="55">
        <v>31789</v>
      </c>
      <c r="P65" s="56">
        <v>10696</v>
      </c>
      <c r="Q65" s="56"/>
      <c r="R65" s="57">
        <v>42485</v>
      </c>
      <c r="S65" s="55">
        <v>31671</v>
      </c>
      <c r="T65" s="56">
        <v>10741</v>
      </c>
      <c r="U65" s="56"/>
      <c r="V65" s="57">
        <v>42412</v>
      </c>
      <c r="W65" s="55">
        <v>31665</v>
      </c>
      <c r="X65" s="56">
        <v>10370</v>
      </c>
      <c r="Y65" s="56">
        <v>0</v>
      </c>
      <c r="Z65" s="57">
        <v>42035</v>
      </c>
      <c r="AA65" s="55">
        <v>31169</v>
      </c>
      <c r="AB65" s="56">
        <v>10585</v>
      </c>
      <c r="AC65" s="56">
        <v>0</v>
      </c>
      <c r="AD65" s="57">
        <v>41754</v>
      </c>
      <c r="AE65" s="55">
        <v>33339</v>
      </c>
      <c r="AF65" s="56">
        <v>10940</v>
      </c>
      <c r="AG65" s="56">
        <v>0</v>
      </c>
      <c r="AH65" s="57">
        <v>44279</v>
      </c>
      <c r="AI65" s="55">
        <v>33054</v>
      </c>
      <c r="AJ65" s="56">
        <v>10301</v>
      </c>
      <c r="AK65" s="56">
        <v>0</v>
      </c>
      <c r="AL65" s="57">
        <v>43355</v>
      </c>
      <c r="AM65" s="55">
        <v>34081</v>
      </c>
      <c r="AN65" s="56">
        <v>11176</v>
      </c>
      <c r="AO65" s="56">
        <v>0</v>
      </c>
      <c r="AP65" s="57">
        <v>45257</v>
      </c>
      <c r="AQ65" s="55">
        <v>35128</v>
      </c>
      <c r="AR65" s="56">
        <v>12050</v>
      </c>
      <c r="AS65" s="56">
        <v>0</v>
      </c>
      <c r="AT65" s="57">
        <v>47178</v>
      </c>
      <c r="AU65" s="55">
        <v>35608</v>
      </c>
      <c r="AV65" s="56">
        <v>12824</v>
      </c>
      <c r="AW65" s="56">
        <v>0</v>
      </c>
      <c r="AX65" s="57">
        <v>48432</v>
      </c>
      <c r="AY65" s="55">
        <v>32920.75</v>
      </c>
      <c r="AZ65" s="56">
        <v>11146.833333333334</v>
      </c>
      <c r="BA65" s="56">
        <f t="shared" si="0"/>
        <v>0</v>
      </c>
      <c r="BB65" s="57">
        <v>44067.583333333336</v>
      </c>
      <c r="BC65" s="1229"/>
    </row>
    <row r="66" spans="1:55" ht="15" x14ac:dyDescent="0.25">
      <c r="A66"/>
      <c r="B66" s="136" t="s">
        <v>106</v>
      </c>
      <c r="C66" s="55">
        <v>69614</v>
      </c>
      <c r="D66" s="56">
        <v>8553</v>
      </c>
      <c r="E66" s="56"/>
      <c r="F66" s="57">
        <v>78167</v>
      </c>
      <c r="G66" s="55">
        <v>69238</v>
      </c>
      <c r="H66" s="56">
        <v>8422</v>
      </c>
      <c r="I66" s="56"/>
      <c r="J66" s="57">
        <v>77660</v>
      </c>
      <c r="K66" s="55">
        <v>69208</v>
      </c>
      <c r="L66" s="56">
        <v>8575</v>
      </c>
      <c r="M66" s="56"/>
      <c r="N66" s="57">
        <v>77783</v>
      </c>
      <c r="O66" s="55">
        <v>69378</v>
      </c>
      <c r="P66" s="56">
        <v>8686</v>
      </c>
      <c r="Q66" s="56"/>
      <c r="R66" s="57">
        <v>78064</v>
      </c>
      <c r="S66" s="55">
        <v>68946</v>
      </c>
      <c r="T66" s="56">
        <v>8720</v>
      </c>
      <c r="U66" s="56"/>
      <c r="V66" s="57">
        <v>77666</v>
      </c>
      <c r="W66" s="55">
        <v>68604</v>
      </c>
      <c r="X66" s="56">
        <v>8687</v>
      </c>
      <c r="Y66" s="56">
        <v>0</v>
      </c>
      <c r="Z66" s="57">
        <v>77291</v>
      </c>
      <c r="AA66" s="55">
        <v>66913</v>
      </c>
      <c r="AB66" s="56">
        <v>8658</v>
      </c>
      <c r="AC66" s="56">
        <v>0</v>
      </c>
      <c r="AD66" s="57">
        <v>75571</v>
      </c>
      <c r="AE66" s="55">
        <v>69705</v>
      </c>
      <c r="AF66" s="56">
        <v>8971</v>
      </c>
      <c r="AG66" s="56">
        <v>0</v>
      </c>
      <c r="AH66" s="57">
        <v>78676</v>
      </c>
      <c r="AI66" s="55">
        <v>69230</v>
      </c>
      <c r="AJ66" s="56">
        <v>8954</v>
      </c>
      <c r="AK66" s="56">
        <v>0</v>
      </c>
      <c r="AL66" s="57">
        <v>78184</v>
      </c>
      <c r="AM66" s="55">
        <v>69480</v>
      </c>
      <c r="AN66" s="56">
        <v>9120</v>
      </c>
      <c r="AO66" s="56">
        <v>0</v>
      </c>
      <c r="AP66" s="57">
        <v>78600</v>
      </c>
      <c r="AQ66" s="55">
        <v>69649</v>
      </c>
      <c r="AR66" s="56">
        <v>8997</v>
      </c>
      <c r="AS66" s="56">
        <v>0</v>
      </c>
      <c r="AT66" s="57">
        <v>78646</v>
      </c>
      <c r="AU66" s="55">
        <v>70034</v>
      </c>
      <c r="AV66" s="56">
        <v>9049</v>
      </c>
      <c r="AW66" s="56">
        <v>0</v>
      </c>
      <c r="AX66" s="57">
        <v>79083</v>
      </c>
      <c r="AY66" s="55">
        <v>69166.583333333328</v>
      </c>
      <c r="AZ66" s="56">
        <v>8782.6666666666661</v>
      </c>
      <c r="BA66" s="56">
        <f t="shared" si="0"/>
        <v>0</v>
      </c>
      <c r="BB66" s="57">
        <v>77949.25</v>
      </c>
      <c r="BC66" s="1229"/>
    </row>
    <row r="67" spans="1:55" ht="15" x14ac:dyDescent="0.25">
      <c r="A67"/>
      <c r="B67" s="136" t="s">
        <v>107</v>
      </c>
      <c r="C67" s="55">
        <v>413989</v>
      </c>
      <c r="D67" s="56">
        <v>143783</v>
      </c>
      <c r="E67" s="56"/>
      <c r="F67" s="57">
        <v>557772</v>
      </c>
      <c r="G67" s="55">
        <v>414793</v>
      </c>
      <c r="H67" s="56">
        <v>143347</v>
      </c>
      <c r="I67" s="56"/>
      <c r="J67" s="57">
        <v>558140</v>
      </c>
      <c r="K67" s="55">
        <v>417948</v>
      </c>
      <c r="L67" s="56">
        <v>144041</v>
      </c>
      <c r="M67" s="56"/>
      <c r="N67" s="57">
        <v>561989</v>
      </c>
      <c r="O67" s="55">
        <v>411522</v>
      </c>
      <c r="P67" s="56">
        <v>141605</v>
      </c>
      <c r="Q67" s="56"/>
      <c r="R67" s="57">
        <v>553127</v>
      </c>
      <c r="S67" s="55">
        <v>407295</v>
      </c>
      <c r="T67" s="56">
        <v>140507</v>
      </c>
      <c r="U67" s="56"/>
      <c r="V67" s="57">
        <v>547802</v>
      </c>
      <c r="W67" s="55">
        <v>405452</v>
      </c>
      <c r="X67" s="56">
        <v>138897</v>
      </c>
      <c r="Y67" s="56">
        <v>0</v>
      </c>
      <c r="Z67" s="57">
        <v>544349</v>
      </c>
      <c r="AA67" s="55">
        <v>407261</v>
      </c>
      <c r="AB67" s="56">
        <v>138777</v>
      </c>
      <c r="AC67" s="56">
        <v>6</v>
      </c>
      <c r="AD67" s="57">
        <v>546044</v>
      </c>
      <c r="AE67" s="55">
        <v>406547</v>
      </c>
      <c r="AF67" s="56">
        <v>137352</v>
      </c>
      <c r="AG67" s="56">
        <v>6</v>
      </c>
      <c r="AH67" s="57">
        <v>543905</v>
      </c>
      <c r="AI67" s="55">
        <v>403686</v>
      </c>
      <c r="AJ67" s="56">
        <v>135360</v>
      </c>
      <c r="AK67" s="56">
        <v>6</v>
      </c>
      <c r="AL67" s="57">
        <v>539052</v>
      </c>
      <c r="AM67" s="55">
        <v>404162</v>
      </c>
      <c r="AN67" s="56">
        <v>136011</v>
      </c>
      <c r="AO67" s="56">
        <v>6</v>
      </c>
      <c r="AP67" s="57">
        <v>540179</v>
      </c>
      <c r="AQ67" s="55">
        <v>406866</v>
      </c>
      <c r="AR67" s="56">
        <v>138355</v>
      </c>
      <c r="AS67" s="56">
        <v>9</v>
      </c>
      <c r="AT67" s="57">
        <v>545230</v>
      </c>
      <c r="AU67" s="55">
        <v>407125</v>
      </c>
      <c r="AV67" s="56">
        <v>141287</v>
      </c>
      <c r="AW67" s="56">
        <v>9</v>
      </c>
      <c r="AX67" s="57">
        <v>548421</v>
      </c>
      <c r="AY67" s="55">
        <v>408887.16666666669</v>
      </c>
      <c r="AZ67" s="56">
        <v>139943.5</v>
      </c>
      <c r="BA67" s="56">
        <f t="shared" si="0"/>
        <v>3.5</v>
      </c>
      <c r="BB67" s="57">
        <v>548834.16666666674</v>
      </c>
      <c r="BC67" s="1229"/>
    </row>
    <row r="68" spans="1:55" ht="15" x14ac:dyDescent="0.25">
      <c r="A68"/>
      <c r="B68" s="136" t="s">
        <v>108</v>
      </c>
      <c r="C68" s="55">
        <v>24253</v>
      </c>
      <c r="D68" s="56">
        <v>7855</v>
      </c>
      <c r="E68" s="56"/>
      <c r="F68" s="57">
        <v>32108</v>
      </c>
      <c r="G68" s="55">
        <v>25264</v>
      </c>
      <c r="H68" s="56">
        <v>7167</v>
      </c>
      <c r="I68" s="56"/>
      <c r="J68" s="57">
        <v>32431</v>
      </c>
      <c r="K68" s="55">
        <v>25393</v>
      </c>
      <c r="L68" s="56">
        <v>7194</v>
      </c>
      <c r="M68" s="56"/>
      <c r="N68" s="57">
        <v>32587</v>
      </c>
      <c r="O68" s="55">
        <v>25643</v>
      </c>
      <c r="P68" s="56">
        <v>7294</v>
      </c>
      <c r="Q68" s="56"/>
      <c r="R68" s="57">
        <v>32937</v>
      </c>
      <c r="S68" s="55">
        <v>25870</v>
      </c>
      <c r="T68" s="56">
        <v>7393</v>
      </c>
      <c r="U68" s="56"/>
      <c r="V68" s="57">
        <v>33263</v>
      </c>
      <c r="W68" s="55">
        <v>26167</v>
      </c>
      <c r="X68" s="56">
        <v>7394</v>
      </c>
      <c r="Y68" s="56">
        <v>0</v>
      </c>
      <c r="Z68" s="57">
        <v>33561</v>
      </c>
      <c r="AA68" s="55">
        <v>25822</v>
      </c>
      <c r="AB68" s="56">
        <v>7305</v>
      </c>
      <c r="AC68" s="56">
        <v>0</v>
      </c>
      <c r="AD68" s="57">
        <v>33127</v>
      </c>
      <c r="AE68" s="55">
        <v>26231</v>
      </c>
      <c r="AF68" s="56">
        <v>7390</v>
      </c>
      <c r="AG68" s="56">
        <v>0</v>
      </c>
      <c r="AH68" s="57">
        <v>33621</v>
      </c>
      <c r="AI68" s="55">
        <v>26108</v>
      </c>
      <c r="AJ68" s="56">
        <v>7408</v>
      </c>
      <c r="AK68" s="56">
        <v>0</v>
      </c>
      <c r="AL68" s="57">
        <v>33516</v>
      </c>
      <c r="AM68" s="55">
        <v>26098</v>
      </c>
      <c r="AN68" s="56">
        <v>7463</v>
      </c>
      <c r="AO68" s="56">
        <v>0</v>
      </c>
      <c r="AP68" s="57">
        <v>33561</v>
      </c>
      <c r="AQ68" s="55">
        <v>26200</v>
      </c>
      <c r="AR68" s="56">
        <v>7440</v>
      </c>
      <c r="AS68" s="56">
        <v>0</v>
      </c>
      <c r="AT68" s="57">
        <v>33640</v>
      </c>
      <c r="AU68" s="55">
        <v>26271</v>
      </c>
      <c r="AV68" s="56">
        <v>7495</v>
      </c>
      <c r="AW68" s="56">
        <v>0</v>
      </c>
      <c r="AX68" s="57">
        <v>33766</v>
      </c>
      <c r="AY68" s="55">
        <v>25776.666666666664</v>
      </c>
      <c r="AZ68" s="56">
        <v>7399.833333333333</v>
      </c>
      <c r="BA68" s="56">
        <f t="shared" si="0"/>
        <v>0</v>
      </c>
      <c r="BB68" s="57">
        <v>33176.5</v>
      </c>
      <c r="BC68" s="1229"/>
    </row>
    <row r="69" spans="1:55" ht="15" x14ac:dyDescent="0.25">
      <c r="A69"/>
      <c r="B69" s="136" t="s">
        <v>109</v>
      </c>
      <c r="C69" s="55">
        <v>627561</v>
      </c>
      <c r="D69" s="56">
        <v>68464</v>
      </c>
      <c r="E69" s="56"/>
      <c r="F69" s="57">
        <v>696025</v>
      </c>
      <c r="G69" s="55">
        <v>628937</v>
      </c>
      <c r="H69" s="56">
        <v>66968</v>
      </c>
      <c r="I69" s="56"/>
      <c r="J69" s="57">
        <v>695905</v>
      </c>
      <c r="K69" s="55">
        <v>636473</v>
      </c>
      <c r="L69" s="56">
        <v>68450</v>
      </c>
      <c r="M69" s="56"/>
      <c r="N69" s="57">
        <v>704923</v>
      </c>
      <c r="O69" s="55">
        <v>636127</v>
      </c>
      <c r="P69" s="56">
        <v>68169</v>
      </c>
      <c r="Q69" s="56"/>
      <c r="R69" s="57">
        <v>704296</v>
      </c>
      <c r="S69" s="55">
        <v>634095</v>
      </c>
      <c r="T69" s="56">
        <v>68125</v>
      </c>
      <c r="U69" s="56"/>
      <c r="V69" s="57">
        <v>702220</v>
      </c>
      <c r="W69" s="55">
        <v>629825</v>
      </c>
      <c r="X69" s="56">
        <v>67723</v>
      </c>
      <c r="Y69" s="56">
        <v>0</v>
      </c>
      <c r="Z69" s="57">
        <v>697548</v>
      </c>
      <c r="AA69" s="55">
        <v>634163</v>
      </c>
      <c r="AB69" s="56">
        <v>67881</v>
      </c>
      <c r="AC69" s="56">
        <v>1</v>
      </c>
      <c r="AD69" s="57">
        <v>702045</v>
      </c>
      <c r="AE69" s="55">
        <v>643231</v>
      </c>
      <c r="AF69" s="56">
        <v>68639</v>
      </c>
      <c r="AG69" s="56">
        <v>1</v>
      </c>
      <c r="AH69" s="57">
        <v>711871</v>
      </c>
      <c r="AI69" s="55">
        <v>630745</v>
      </c>
      <c r="AJ69" s="56">
        <v>67637</v>
      </c>
      <c r="AK69" s="56">
        <v>1</v>
      </c>
      <c r="AL69" s="57">
        <v>698383</v>
      </c>
      <c r="AM69" s="55">
        <v>639979</v>
      </c>
      <c r="AN69" s="56">
        <v>69069</v>
      </c>
      <c r="AO69" s="56">
        <v>1</v>
      </c>
      <c r="AP69" s="57">
        <v>709049</v>
      </c>
      <c r="AQ69" s="55">
        <v>645346</v>
      </c>
      <c r="AR69" s="56">
        <v>70158</v>
      </c>
      <c r="AS69" s="56">
        <v>4</v>
      </c>
      <c r="AT69" s="57">
        <v>715508</v>
      </c>
      <c r="AU69" s="55">
        <v>638790</v>
      </c>
      <c r="AV69" s="56">
        <v>70412</v>
      </c>
      <c r="AW69" s="56">
        <v>4</v>
      </c>
      <c r="AX69" s="57">
        <v>709206</v>
      </c>
      <c r="AY69" s="55">
        <v>635439.33333333326</v>
      </c>
      <c r="AZ69" s="56">
        <v>68474.583333333328</v>
      </c>
      <c r="BA69" s="56">
        <f t="shared" si="0"/>
        <v>1</v>
      </c>
      <c r="BB69" s="57">
        <v>703914.91666666663</v>
      </c>
      <c r="BC69" s="1229"/>
    </row>
    <row r="70" spans="1:55" ht="15" x14ac:dyDescent="0.25">
      <c r="A70"/>
      <c r="B70" s="136" t="s">
        <v>110</v>
      </c>
      <c r="C70" s="55">
        <v>536750</v>
      </c>
      <c r="D70" s="56">
        <v>398899</v>
      </c>
      <c r="E70" s="56"/>
      <c r="F70" s="57">
        <v>935649</v>
      </c>
      <c r="G70" s="55">
        <v>535082</v>
      </c>
      <c r="H70" s="56">
        <v>397184</v>
      </c>
      <c r="I70" s="56"/>
      <c r="J70" s="57">
        <v>932266</v>
      </c>
      <c r="K70" s="55">
        <v>531368</v>
      </c>
      <c r="L70" s="56">
        <v>394846</v>
      </c>
      <c r="M70" s="56"/>
      <c r="N70" s="57">
        <v>926214</v>
      </c>
      <c r="O70" s="55">
        <v>526204</v>
      </c>
      <c r="P70" s="56">
        <v>390114</v>
      </c>
      <c r="Q70" s="56"/>
      <c r="R70" s="57">
        <v>916318</v>
      </c>
      <c r="S70" s="55">
        <v>524378</v>
      </c>
      <c r="T70" s="56">
        <v>389495</v>
      </c>
      <c r="U70" s="56"/>
      <c r="V70" s="57">
        <v>913873</v>
      </c>
      <c r="W70" s="55">
        <v>524316</v>
      </c>
      <c r="X70" s="56">
        <v>387709</v>
      </c>
      <c r="Y70" s="56">
        <v>0</v>
      </c>
      <c r="Z70" s="57">
        <v>912025</v>
      </c>
      <c r="AA70" s="55">
        <v>524955</v>
      </c>
      <c r="AB70" s="56">
        <v>386526</v>
      </c>
      <c r="AC70" s="56">
        <v>28</v>
      </c>
      <c r="AD70" s="57">
        <v>911509</v>
      </c>
      <c r="AE70" s="55">
        <v>530958</v>
      </c>
      <c r="AF70" s="56">
        <v>390152</v>
      </c>
      <c r="AG70" s="56">
        <v>29</v>
      </c>
      <c r="AH70" s="57">
        <v>921139</v>
      </c>
      <c r="AI70" s="55">
        <v>528771</v>
      </c>
      <c r="AJ70" s="56">
        <v>388373</v>
      </c>
      <c r="AK70" s="56">
        <v>29</v>
      </c>
      <c r="AL70" s="57">
        <v>917173</v>
      </c>
      <c r="AM70" s="55">
        <v>526686</v>
      </c>
      <c r="AN70" s="56">
        <v>386982</v>
      </c>
      <c r="AO70" s="56">
        <v>29</v>
      </c>
      <c r="AP70" s="57">
        <v>913697</v>
      </c>
      <c r="AQ70" s="55">
        <v>531928</v>
      </c>
      <c r="AR70" s="56">
        <v>392611</v>
      </c>
      <c r="AS70" s="56">
        <v>41</v>
      </c>
      <c r="AT70" s="57">
        <v>924580</v>
      </c>
      <c r="AU70" s="55">
        <v>535128</v>
      </c>
      <c r="AV70" s="56">
        <v>403356</v>
      </c>
      <c r="AW70" s="56">
        <v>41</v>
      </c>
      <c r="AX70" s="57">
        <v>938525</v>
      </c>
      <c r="AY70" s="55">
        <v>529710.33333333337</v>
      </c>
      <c r="AZ70" s="56">
        <v>392187.25</v>
      </c>
      <c r="BA70" s="56">
        <f t="shared" si="0"/>
        <v>16.416666666666668</v>
      </c>
      <c r="BB70" s="57">
        <v>921914</v>
      </c>
      <c r="BC70" s="1229"/>
    </row>
    <row r="71" spans="1:55" ht="15" x14ac:dyDescent="0.25">
      <c r="A71"/>
      <c r="B71" s="136" t="s">
        <v>111</v>
      </c>
      <c r="C71" s="55">
        <v>136960</v>
      </c>
      <c r="D71" s="56">
        <v>174449</v>
      </c>
      <c r="E71" s="56"/>
      <c r="F71" s="57">
        <v>311409</v>
      </c>
      <c r="G71" s="55">
        <v>136828</v>
      </c>
      <c r="H71" s="56">
        <v>175188</v>
      </c>
      <c r="I71" s="56"/>
      <c r="J71" s="57">
        <v>312016</v>
      </c>
      <c r="K71" s="55">
        <v>136745</v>
      </c>
      <c r="L71" s="56">
        <v>174768</v>
      </c>
      <c r="M71" s="56"/>
      <c r="N71" s="57">
        <v>311513</v>
      </c>
      <c r="O71" s="55">
        <v>134083</v>
      </c>
      <c r="P71" s="56">
        <v>173474</v>
      </c>
      <c r="Q71" s="56"/>
      <c r="R71" s="57">
        <v>307557</v>
      </c>
      <c r="S71" s="55">
        <v>133006</v>
      </c>
      <c r="T71" s="56">
        <v>171143</v>
      </c>
      <c r="U71" s="56"/>
      <c r="V71" s="57">
        <v>304149</v>
      </c>
      <c r="W71" s="55">
        <v>133739</v>
      </c>
      <c r="X71" s="56">
        <v>171393</v>
      </c>
      <c r="Y71" s="56">
        <v>0</v>
      </c>
      <c r="Z71" s="57">
        <v>305132</v>
      </c>
      <c r="AA71" s="55">
        <v>138468</v>
      </c>
      <c r="AB71" s="56">
        <v>174197</v>
      </c>
      <c r="AC71" s="56">
        <v>10</v>
      </c>
      <c r="AD71" s="57">
        <v>312675</v>
      </c>
      <c r="AE71" s="55">
        <v>140557</v>
      </c>
      <c r="AF71" s="56">
        <v>176920</v>
      </c>
      <c r="AG71" s="56">
        <v>11</v>
      </c>
      <c r="AH71" s="57">
        <v>317488</v>
      </c>
      <c r="AI71" s="55">
        <v>140153</v>
      </c>
      <c r="AJ71" s="56">
        <v>176868</v>
      </c>
      <c r="AK71" s="56">
        <v>11</v>
      </c>
      <c r="AL71" s="57">
        <v>317032</v>
      </c>
      <c r="AM71" s="55">
        <v>138738</v>
      </c>
      <c r="AN71" s="56">
        <v>176818</v>
      </c>
      <c r="AO71" s="56">
        <v>11</v>
      </c>
      <c r="AP71" s="57">
        <v>315567</v>
      </c>
      <c r="AQ71" s="55">
        <v>137655</v>
      </c>
      <c r="AR71" s="56">
        <v>175871</v>
      </c>
      <c r="AS71" s="56">
        <v>14</v>
      </c>
      <c r="AT71" s="57">
        <v>313540</v>
      </c>
      <c r="AU71" s="55">
        <v>136680</v>
      </c>
      <c r="AV71" s="56">
        <v>174967</v>
      </c>
      <c r="AW71" s="56">
        <v>14</v>
      </c>
      <c r="AX71" s="57">
        <v>311661</v>
      </c>
      <c r="AY71" s="55">
        <v>136967.66666666666</v>
      </c>
      <c r="AZ71" s="56">
        <v>174671.33333333334</v>
      </c>
      <c r="BA71" s="56">
        <f t="shared" si="0"/>
        <v>5.916666666666667</v>
      </c>
      <c r="BB71" s="57">
        <v>311644.91666666669</v>
      </c>
      <c r="BC71" s="1229"/>
    </row>
    <row r="72" spans="1:55" ht="15" x14ac:dyDescent="0.25">
      <c r="A72"/>
      <c r="B72" s="136" t="s">
        <v>112</v>
      </c>
      <c r="C72" s="55">
        <v>359414</v>
      </c>
      <c r="D72" s="56">
        <v>82927</v>
      </c>
      <c r="E72" s="56"/>
      <c r="F72" s="57">
        <v>442341</v>
      </c>
      <c r="G72" s="55">
        <v>358187</v>
      </c>
      <c r="H72" s="56">
        <v>81093</v>
      </c>
      <c r="I72" s="56"/>
      <c r="J72" s="57">
        <v>439280</v>
      </c>
      <c r="K72" s="55">
        <v>358191</v>
      </c>
      <c r="L72" s="56">
        <v>80690</v>
      </c>
      <c r="M72" s="56"/>
      <c r="N72" s="57">
        <v>438881</v>
      </c>
      <c r="O72" s="55">
        <v>357034</v>
      </c>
      <c r="P72" s="56">
        <v>81017</v>
      </c>
      <c r="Q72" s="56"/>
      <c r="R72" s="57">
        <v>438051</v>
      </c>
      <c r="S72" s="55">
        <v>355276</v>
      </c>
      <c r="T72" s="56">
        <v>81128</v>
      </c>
      <c r="U72" s="56"/>
      <c r="V72" s="57">
        <v>436404</v>
      </c>
      <c r="W72" s="55">
        <v>353768</v>
      </c>
      <c r="X72" s="56">
        <v>80802</v>
      </c>
      <c r="Y72" s="56">
        <v>0</v>
      </c>
      <c r="Z72" s="57">
        <v>434570</v>
      </c>
      <c r="AA72" s="55">
        <v>356979</v>
      </c>
      <c r="AB72" s="56">
        <v>81926</v>
      </c>
      <c r="AC72" s="56">
        <v>4</v>
      </c>
      <c r="AD72" s="57">
        <v>438909</v>
      </c>
      <c r="AE72" s="55">
        <v>356568</v>
      </c>
      <c r="AF72" s="56">
        <v>80475</v>
      </c>
      <c r="AG72" s="56">
        <v>4</v>
      </c>
      <c r="AH72" s="57">
        <v>437047</v>
      </c>
      <c r="AI72" s="55">
        <v>356659</v>
      </c>
      <c r="AJ72" s="56">
        <v>80716</v>
      </c>
      <c r="AK72" s="56">
        <v>4</v>
      </c>
      <c r="AL72" s="57">
        <v>437379</v>
      </c>
      <c r="AM72" s="55">
        <v>356186</v>
      </c>
      <c r="AN72" s="56">
        <v>80136</v>
      </c>
      <c r="AO72" s="56">
        <v>4</v>
      </c>
      <c r="AP72" s="57">
        <v>436326</v>
      </c>
      <c r="AQ72" s="55">
        <v>359590</v>
      </c>
      <c r="AR72" s="56">
        <v>82877</v>
      </c>
      <c r="AS72" s="56">
        <v>8</v>
      </c>
      <c r="AT72" s="57">
        <v>442475</v>
      </c>
      <c r="AU72" s="55">
        <v>363488</v>
      </c>
      <c r="AV72" s="56">
        <v>84095</v>
      </c>
      <c r="AW72" s="56">
        <v>8</v>
      </c>
      <c r="AX72" s="57">
        <v>447591</v>
      </c>
      <c r="AY72" s="55">
        <v>357611.66666666663</v>
      </c>
      <c r="AZ72" s="56">
        <v>81490.166666666657</v>
      </c>
      <c r="BA72" s="56">
        <f t="shared" si="0"/>
        <v>2.6666666666666665</v>
      </c>
      <c r="BB72" s="57">
        <v>439104.49999999994</v>
      </c>
      <c r="BC72" s="1229"/>
    </row>
    <row r="73" spans="1:55" ht="15" x14ac:dyDescent="0.25">
      <c r="A73"/>
      <c r="B73" s="136" t="s">
        <v>113</v>
      </c>
      <c r="C73" s="55">
        <v>95527</v>
      </c>
      <c r="D73" s="56">
        <v>103522</v>
      </c>
      <c r="E73" s="56"/>
      <c r="F73" s="57">
        <v>199049</v>
      </c>
      <c r="G73" s="55">
        <v>95348</v>
      </c>
      <c r="H73" s="56">
        <v>103522</v>
      </c>
      <c r="I73" s="56"/>
      <c r="J73" s="57">
        <v>198870</v>
      </c>
      <c r="K73" s="55">
        <v>96215</v>
      </c>
      <c r="L73" s="56">
        <v>104259</v>
      </c>
      <c r="M73" s="56"/>
      <c r="N73" s="57">
        <v>200474</v>
      </c>
      <c r="O73" s="55">
        <v>95939</v>
      </c>
      <c r="P73" s="56">
        <v>103794</v>
      </c>
      <c r="Q73" s="56"/>
      <c r="R73" s="57">
        <v>199733</v>
      </c>
      <c r="S73" s="55">
        <v>96453</v>
      </c>
      <c r="T73" s="56">
        <v>103990</v>
      </c>
      <c r="U73" s="56"/>
      <c r="V73" s="57">
        <v>200443</v>
      </c>
      <c r="W73" s="55">
        <v>96173</v>
      </c>
      <c r="X73" s="56">
        <v>104133</v>
      </c>
      <c r="Y73" s="56">
        <v>0</v>
      </c>
      <c r="Z73" s="57">
        <v>200306</v>
      </c>
      <c r="AA73" s="55">
        <v>97892</v>
      </c>
      <c r="AB73" s="56">
        <v>105837</v>
      </c>
      <c r="AC73" s="56">
        <v>7</v>
      </c>
      <c r="AD73" s="57">
        <v>203736</v>
      </c>
      <c r="AE73" s="55">
        <v>96660</v>
      </c>
      <c r="AF73" s="56">
        <v>104690</v>
      </c>
      <c r="AG73" s="56">
        <v>7</v>
      </c>
      <c r="AH73" s="57">
        <v>201357</v>
      </c>
      <c r="AI73" s="55">
        <v>95040</v>
      </c>
      <c r="AJ73" s="56">
        <v>103147</v>
      </c>
      <c r="AK73" s="56">
        <v>7</v>
      </c>
      <c r="AL73" s="57">
        <v>198194</v>
      </c>
      <c r="AM73" s="55">
        <v>96257</v>
      </c>
      <c r="AN73" s="56">
        <v>104473</v>
      </c>
      <c r="AO73" s="56">
        <v>7</v>
      </c>
      <c r="AP73" s="57">
        <v>200737</v>
      </c>
      <c r="AQ73" s="55">
        <v>96859</v>
      </c>
      <c r="AR73" s="56">
        <v>105184</v>
      </c>
      <c r="AS73" s="56">
        <v>15</v>
      </c>
      <c r="AT73" s="57">
        <v>202058</v>
      </c>
      <c r="AU73" s="55">
        <v>97601</v>
      </c>
      <c r="AV73" s="56">
        <v>106931</v>
      </c>
      <c r="AW73" s="56">
        <v>15</v>
      </c>
      <c r="AX73" s="57">
        <v>204547</v>
      </c>
      <c r="AY73" s="55">
        <v>96330.333333333343</v>
      </c>
      <c r="AZ73" s="56">
        <v>104456.83333333333</v>
      </c>
      <c r="BA73" s="56">
        <f t="shared" si="0"/>
        <v>4.833333333333333</v>
      </c>
      <c r="BB73" s="57">
        <v>200792.00000000003</v>
      </c>
      <c r="BC73" s="1229"/>
    </row>
    <row r="74" spans="1:55" ht="15" x14ac:dyDescent="0.25">
      <c r="A74"/>
      <c r="B74" s="136" t="s">
        <v>114</v>
      </c>
      <c r="C74" s="55">
        <v>561120</v>
      </c>
      <c r="D74" s="56">
        <v>344368</v>
      </c>
      <c r="E74" s="56"/>
      <c r="F74" s="57">
        <v>905488</v>
      </c>
      <c r="G74" s="55">
        <v>560415</v>
      </c>
      <c r="H74" s="56">
        <v>344757</v>
      </c>
      <c r="I74" s="56"/>
      <c r="J74" s="57">
        <v>905172</v>
      </c>
      <c r="K74" s="55">
        <v>562059</v>
      </c>
      <c r="L74" s="56">
        <v>343633</v>
      </c>
      <c r="M74" s="56"/>
      <c r="N74" s="57">
        <v>905692</v>
      </c>
      <c r="O74" s="55">
        <v>553948</v>
      </c>
      <c r="P74" s="56">
        <v>336903</v>
      </c>
      <c r="Q74" s="56"/>
      <c r="R74" s="57">
        <v>890851</v>
      </c>
      <c r="S74" s="55">
        <v>551385</v>
      </c>
      <c r="T74" s="56">
        <v>336537</v>
      </c>
      <c r="U74" s="56"/>
      <c r="V74" s="57">
        <v>887922</v>
      </c>
      <c r="W74" s="55">
        <v>549280</v>
      </c>
      <c r="X74" s="56">
        <v>334654</v>
      </c>
      <c r="Y74" s="56">
        <v>0</v>
      </c>
      <c r="Z74" s="57">
        <v>883934</v>
      </c>
      <c r="AA74" s="55">
        <v>632034</v>
      </c>
      <c r="AB74" s="56">
        <v>382718</v>
      </c>
      <c r="AC74" s="56">
        <v>614</v>
      </c>
      <c r="AD74" s="57">
        <v>1015366</v>
      </c>
      <c r="AE74" s="55">
        <v>638346</v>
      </c>
      <c r="AF74" s="56">
        <v>379814</v>
      </c>
      <c r="AG74" s="56">
        <v>619</v>
      </c>
      <c r="AH74" s="57">
        <v>1018779</v>
      </c>
      <c r="AI74" s="55">
        <v>636792</v>
      </c>
      <c r="AJ74" s="56">
        <v>377703</v>
      </c>
      <c r="AK74" s="56">
        <v>619</v>
      </c>
      <c r="AL74" s="57">
        <v>1015114</v>
      </c>
      <c r="AM74" s="55">
        <v>636244</v>
      </c>
      <c r="AN74" s="56">
        <v>376537</v>
      </c>
      <c r="AO74" s="56">
        <v>619</v>
      </c>
      <c r="AP74" s="57">
        <v>1013400</v>
      </c>
      <c r="AQ74" s="55">
        <v>640944</v>
      </c>
      <c r="AR74" s="56">
        <v>378333</v>
      </c>
      <c r="AS74" s="56">
        <v>936</v>
      </c>
      <c r="AT74" s="57">
        <v>1020213</v>
      </c>
      <c r="AU74" s="55">
        <v>645868</v>
      </c>
      <c r="AV74" s="56">
        <v>386445</v>
      </c>
      <c r="AW74" s="56">
        <v>936</v>
      </c>
      <c r="AX74" s="57">
        <v>1033249</v>
      </c>
      <c r="AY74" s="55">
        <v>597369.58333333337</v>
      </c>
      <c r="AZ74" s="56">
        <v>360200.16666666669</v>
      </c>
      <c r="BA74" s="56">
        <f t="shared" si="0"/>
        <v>361.91666666666669</v>
      </c>
      <c r="BB74" s="57">
        <v>957931.66666666663</v>
      </c>
      <c r="BC74" s="1229"/>
    </row>
    <row r="75" spans="1:55" ht="15" x14ac:dyDescent="0.25">
      <c r="A75"/>
      <c r="B75" s="136" t="s">
        <v>115</v>
      </c>
      <c r="C75" s="55">
        <v>178301</v>
      </c>
      <c r="D75" s="56">
        <v>266710</v>
      </c>
      <c r="E75" s="56"/>
      <c r="F75" s="57">
        <v>445011</v>
      </c>
      <c r="G75" s="55">
        <v>179116</v>
      </c>
      <c r="H75" s="56">
        <v>266202</v>
      </c>
      <c r="I75" s="56"/>
      <c r="J75" s="57">
        <v>445318</v>
      </c>
      <c r="K75" s="55">
        <v>177813</v>
      </c>
      <c r="L75" s="56">
        <v>269568</v>
      </c>
      <c r="M75" s="56"/>
      <c r="N75" s="57">
        <v>447381</v>
      </c>
      <c r="O75" s="55">
        <v>180144</v>
      </c>
      <c r="P75" s="56">
        <v>274766</v>
      </c>
      <c r="Q75" s="56"/>
      <c r="R75" s="57">
        <v>454910</v>
      </c>
      <c r="S75" s="55">
        <v>180232</v>
      </c>
      <c r="T75" s="56">
        <v>274059</v>
      </c>
      <c r="U75" s="56"/>
      <c r="V75" s="57">
        <v>454291</v>
      </c>
      <c r="W75" s="55">
        <v>180998</v>
      </c>
      <c r="X75" s="56">
        <v>274346</v>
      </c>
      <c r="Y75" s="56">
        <v>0</v>
      </c>
      <c r="Z75" s="57">
        <v>455344</v>
      </c>
      <c r="AA75" s="55">
        <v>182261</v>
      </c>
      <c r="AB75" s="56">
        <v>276789</v>
      </c>
      <c r="AC75" s="56">
        <v>0</v>
      </c>
      <c r="AD75" s="57">
        <v>459050</v>
      </c>
      <c r="AE75" s="55">
        <v>179121</v>
      </c>
      <c r="AF75" s="56">
        <v>268832</v>
      </c>
      <c r="AG75" s="56">
        <v>0</v>
      </c>
      <c r="AH75" s="57">
        <v>447953</v>
      </c>
      <c r="AI75" s="55">
        <v>180589</v>
      </c>
      <c r="AJ75" s="56">
        <v>272294</v>
      </c>
      <c r="AK75" s="56">
        <v>0</v>
      </c>
      <c r="AL75" s="57">
        <v>452883</v>
      </c>
      <c r="AM75" s="55">
        <v>181205</v>
      </c>
      <c r="AN75" s="56">
        <v>273235</v>
      </c>
      <c r="AO75" s="56">
        <v>0</v>
      </c>
      <c r="AP75" s="57">
        <v>454440</v>
      </c>
      <c r="AQ75" s="55">
        <v>180974</v>
      </c>
      <c r="AR75" s="56">
        <v>273053</v>
      </c>
      <c r="AS75" s="56">
        <v>1</v>
      </c>
      <c r="AT75" s="57">
        <v>454028</v>
      </c>
      <c r="AU75" s="55">
        <v>181071</v>
      </c>
      <c r="AV75" s="56">
        <v>272168</v>
      </c>
      <c r="AW75" s="56">
        <v>1</v>
      </c>
      <c r="AX75" s="57">
        <v>453240</v>
      </c>
      <c r="AY75" s="55">
        <v>180152.08333333331</v>
      </c>
      <c r="AZ75" s="56">
        <v>271835.16666666669</v>
      </c>
      <c r="BA75" s="56">
        <f t="shared" si="0"/>
        <v>0.16666666666666666</v>
      </c>
      <c r="BB75" s="57">
        <v>451987.41666666669</v>
      </c>
      <c r="BC75" s="1229"/>
    </row>
    <row r="76" spans="1:55" ht="15" x14ac:dyDescent="0.25">
      <c r="A76"/>
      <c r="B76" s="136" t="s">
        <v>116</v>
      </c>
      <c r="C76" s="55">
        <v>127305</v>
      </c>
      <c r="D76" s="56">
        <v>280611</v>
      </c>
      <c r="E76" s="56"/>
      <c r="F76" s="57">
        <v>407916</v>
      </c>
      <c r="G76" s="55">
        <v>124350</v>
      </c>
      <c r="H76" s="56">
        <v>274145</v>
      </c>
      <c r="I76" s="56"/>
      <c r="J76" s="57">
        <v>398495</v>
      </c>
      <c r="K76" s="55">
        <v>132450</v>
      </c>
      <c r="L76" s="56">
        <v>288275</v>
      </c>
      <c r="M76" s="56"/>
      <c r="N76" s="57">
        <v>420725</v>
      </c>
      <c r="O76" s="55">
        <v>135036</v>
      </c>
      <c r="P76" s="56">
        <v>295938</v>
      </c>
      <c r="Q76" s="56"/>
      <c r="R76" s="57">
        <v>430974</v>
      </c>
      <c r="S76" s="55">
        <v>135973</v>
      </c>
      <c r="T76" s="56">
        <v>299196</v>
      </c>
      <c r="U76" s="56"/>
      <c r="V76" s="57">
        <v>435169</v>
      </c>
      <c r="W76" s="55">
        <v>137414</v>
      </c>
      <c r="X76" s="56">
        <v>300683</v>
      </c>
      <c r="Y76" s="56">
        <v>0</v>
      </c>
      <c r="Z76" s="57">
        <v>438097</v>
      </c>
      <c r="AA76" s="55">
        <v>147990</v>
      </c>
      <c r="AB76" s="56">
        <v>311175</v>
      </c>
      <c r="AC76" s="56">
        <v>184</v>
      </c>
      <c r="AD76" s="57">
        <v>459349</v>
      </c>
      <c r="AE76" s="55">
        <v>147972</v>
      </c>
      <c r="AF76" s="56">
        <v>312611</v>
      </c>
      <c r="AG76" s="56">
        <v>184</v>
      </c>
      <c r="AH76" s="57">
        <v>460767</v>
      </c>
      <c r="AI76" s="55">
        <v>147971</v>
      </c>
      <c r="AJ76" s="56">
        <v>314400</v>
      </c>
      <c r="AK76" s="56">
        <v>184</v>
      </c>
      <c r="AL76" s="57">
        <v>462555</v>
      </c>
      <c r="AM76" s="55">
        <v>147277</v>
      </c>
      <c r="AN76" s="56">
        <v>314364</v>
      </c>
      <c r="AO76" s="56">
        <v>184</v>
      </c>
      <c r="AP76" s="57">
        <v>461825</v>
      </c>
      <c r="AQ76" s="55">
        <v>145282</v>
      </c>
      <c r="AR76" s="56">
        <v>313528</v>
      </c>
      <c r="AS76" s="56">
        <v>240</v>
      </c>
      <c r="AT76" s="57">
        <v>459050</v>
      </c>
      <c r="AU76" s="55">
        <v>144536</v>
      </c>
      <c r="AV76" s="56">
        <v>308526</v>
      </c>
      <c r="AW76" s="56">
        <v>240</v>
      </c>
      <c r="AX76" s="57">
        <v>453302</v>
      </c>
      <c r="AY76" s="55">
        <v>139463</v>
      </c>
      <c r="AZ76" s="56">
        <v>301121</v>
      </c>
      <c r="BA76" s="56">
        <f t="shared" si="0"/>
        <v>101.33333333333333</v>
      </c>
      <c r="BB76" s="57">
        <v>440685.33333333331</v>
      </c>
      <c r="BC76" s="1229"/>
    </row>
    <row r="77" spans="1:55" ht="15" x14ac:dyDescent="0.25">
      <c r="A77"/>
      <c r="B77" s="136" t="s">
        <v>117</v>
      </c>
      <c r="C77" s="55">
        <v>85020</v>
      </c>
      <c r="D77" s="56">
        <v>200443</v>
      </c>
      <c r="E77" s="56"/>
      <c r="F77" s="57">
        <v>285463</v>
      </c>
      <c r="G77" s="55">
        <v>86364</v>
      </c>
      <c r="H77" s="56">
        <v>203773</v>
      </c>
      <c r="I77" s="56"/>
      <c r="J77" s="57">
        <v>290137</v>
      </c>
      <c r="K77" s="55">
        <v>86093</v>
      </c>
      <c r="L77" s="56">
        <v>206246</v>
      </c>
      <c r="M77" s="56"/>
      <c r="N77" s="57">
        <v>292339</v>
      </c>
      <c r="O77" s="55">
        <v>86633</v>
      </c>
      <c r="P77" s="56">
        <v>204987</v>
      </c>
      <c r="Q77" s="56"/>
      <c r="R77" s="57">
        <v>291620</v>
      </c>
      <c r="S77" s="55">
        <v>86150</v>
      </c>
      <c r="T77" s="56">
        <v>203515</v>
      </c>
      <c r="U77" s="56"/>
      <c r="V77" s="57">
        <v>289665</v>
      </c>
      <c r="W77" s="55">
        <v>85156</v>
      </c>
      <c r="X77" s="56">
        <v>204934</v>
      </c>
      <c r="Y77" s="56">
        <v>0</v>
      </c>
      <c r="Z77" s="57">
        <v>290090</v>
      </c>
      <c r="AA77" s="55">
        <v>117174</v>
      </c>
      <c r="AB77" s="56">
        <v>256828</v>
      </c>
      <c r="AC77" s="56">
        <v>352</v>
      </c>
      <c r="AD77" s="57">
        <v>374354</v>
      </c>
      <c r="AE77" s="55">
        <v>119030</v>
      </c>
      <c r="AF77" s="56">
        <v>259591</v>
      </c>
      <c r="AG77" s="56">
        <v>356</v>
      </c>
      <c r="AH77" s="57">
        <v>378977</v>
      </c>
      <c r="AI77" s="55">
        <v>117057</v>
      </c>
      <c r="AJ77" s="56">
        <v>262060</v>
      </c>
      <c r="AK77" s="56">
        <v>356</v>
      </c>
      <c r="AL77" s="57">
        <v>379473</v>
      </c>
      <c r="AM77" s="55">
        <v>118786</v>
      </c>
      <c r="AN77" s="56">
        <v>259943</v>
      </c>
      <c r="AO77" s="56">
        <v>356</v>
      </c>
      <c r="AP77" s="57">
        <v>379085</v>
      </c>
      <c r="AQ77" s="55">
        <v>117697</v>
      </c>
      <c r="AR77" s="56">
        <v>264814</v>
      </c>
      <c r="AS77" s="56">
        <v>520</v>
      </c>
      <c r="AT77" s="57">
        <v>383031</v>
      </c>
      <c r="AU77" s="55">
        <v>121901</v>
      </c>
      <c r="AV77" s="56">
        <v>270463</v>
      </c>
      <c r="AW77" s="56">
        <v>520</v>
      </c>
      <c r="AX77" s="57">
        <v>392884</v>
      </c>
      <c r="AY77" s="55">
        <v>102255.08333333333</v>
      </c>
      <c r="AZ77" s="56">
        <v>233133.08333333334</v>
      </c>
      <c r="BA77" s="56">
        <f t="shared" si="0"/>
        <v>205</v>
      </c>
      <c r="BB77" s="57">
        <v>335593.16666666669</v>
      </c>
      <c r="BC77" s="1229"/>
    </row>
    <row r="78" spans="1:55" ht="15" x14ac:dyDescent="0.25">
      <c r="A78"/>
      <c r="B78" s="136" t="s">
        <v>118</v>
      </c>
      <c r="C78" s="55">
        <v>149439</v>
      </c>
      <c r="D78" s="56">
        <v>162744</v>
      </c>
      <c r="E78" s="56"/>
      <c r="F78" s="57">
        <v>312183</v>
      </c>
      <c r="G78" s="55">
        <v>152017</v>
      </c>
      <c r="H78" s="56">
        <v>165243</v>
      </c>
      <c r="I78" s="56"/>
      <c r="J78" s="57">
        <v>317260</v>
      </c>
      <c r="K78" s="55">
        <v>150960</v>
      </c>
      <c r="L78" s="56">
        <v>166250</v>
      </c>
      <c r="M78" s="56"/>
      <c r="N78" s="57">
        <v>317210</v>
      </c>
      <c r="O78" s="55">
        <v>149625</v>
      </c>
      <c r="P78" s="56">
        <v>164914</v>
      </c>
      <c r="Q78" s="56"/>
      <c r="R78" s="57">
        <v>314539</v>
      </c>
      <c r="S78" s="55">
        <v>150288</v>
      </c>
      <c r="T78" s="56">
        <v>164595</v>
      </c>
      <c r="U78" s="56"/>
      <c r="V78" s="57">
        <v>314883</v>
      </c>
      <c r="W78" s="55">
        <v>151485</v>
      </c>
      <c r="X78" s="56">
        <v>165088</v>
      </c>
      <c r="Y78" s="56">
        <v>0</v>
      </c>
      <c r="Z78" s="57">
        <v>316573</v>
      </c>
      <c r="AA78" s="55">
        <v>282801</v>
      </c>
      <c r="AB78" s="56">
        <v>275401</v>
      </c>
      <c r="AC78" s="56">
        <v>1277</v>
      </c>
      <c r="AD78" s="57">
        <v>559479</v>
      </c>
      <c r="AE78" s="55">
        <v>287539</v>
      </c>
      <c r="AF78" s="56">
        <v>278800</v>
      </c>
      <c r="AG78" s="56">
        <v>1291</v>
      </c>
      <c r="AH78" s="57">
        <v>567630</v>
      </c>
      <c r="AI78" s="55">
        <v>285721</v>
      </c>
      <c r="AJ78" s="56">
        <v>275679</v>
      </c>
      <c r="AK78" s="56">
        <v>1290</v>
      </c>
      <c r="AL78" s="57">
        <v>562690</v>
      </c>
      <c r="AM78" s="55">
        <v>284715</v>
      </c>
      <c r="AN78" s="56">
        <v>275128</v>
      </c>
      <c r="AO78" s="56">
        <v>1290</v>
      </c>
      <c r="AP78" s="57">
        <v>561133</v>
      </c>
      <c r="AQ78" s="55">
        <v>285595</v>
      </c>
      <c r="AR78" s="56">
        <v>276549</v>
      </c>
      <c r="AS78" s="56">
        <v>2092</v>
      </c>
      <c r="AT78" s="57">
        <v>564236</v>
      </c>
      <c r="AU78" s="55">
        <v>285266</v>
      </c>
      <c r="AV78" s="56">
        <v>275964</v>
      </c>
      <c r="AW78" s="56">
        <v>2092</v>
      </c>
      <c r="AX78" s="57">
        <v>563322</v>
      </c>
      <c r="AY78" s="55">
        <v>217954.25</v>
      </c>
      <c r="AZ78" s="56">
        <v>220529.58333333331</v>
      </c>
      <c r="BA78" s="56">
        <f t="shared" si="0"/>
        <v>777.66666666666663</v>
      </c>
      <c r="BB78" s="57">
        <v>439261.5</v>
      </c>
      <c r="BC78" s="1229"/>
    </row>
    <row r="79" spans="1:55" ht="15" x14ac:dyDescent="0.25">
      <c r="A79"/>
      <c r="B79" s="136" t="s">
        <v>119</v>
      </c>
      <c r="C79" s="55">
        <v>65805</v>
      </c>
      <c r="D79" s="56">
        <v>160421</v>
      </c>
      <c r="E79" s="56"/>
      <c r="F79" s="57">
        <v>226226</v>
      </c>
      <c r="G79" s="55">
        <v>65221</v>
      </c>
      <c r="H79" s="56">
        <v>153178</v>
      </c>
      <c r="I79" s="56"/>
      <c r="J79" s="57">
        <v>218399</v>
      </c>
      <c r="K79" s="55">
        <v>66260</v>
      </c>
      <c r="L79" s="56">
        <v>158280</v>
      </c>
      <c r="M79" s="56"/>
      <c r="N79" s="57">
        <v>224540</v>
      </c>
      <c r="O79" s="55">
        <v>66056</v>
      </c>
      <c r="P79" s="56">
        <v>160099</v>
      </c>
      <c r="Q79" s="56"/>
      <c r="R79" s="57">
        <v>226155</v>
      </c>
      <c r="S79" s="55">
        <v>66028</v>
      </c>
      <c r="T79" s="56">
        <v>160164</v>
      </c>
      <c r="U79" s="56"/>
      <c r="V79" s="57">
        <v>226192</v>
      </c>
      <c r="W79" s="55">
        <v>66204</v>
      </c>
      <c r="X79" s="56">
        <v>159679</v>
      </c>
      <c r="Y79" s="56">
        <v>0</v>
      </c>
      <c r="Z79" s="57">
        <v>225883</v>
      </c>
      <c r="AA79" s="55">
        <v>66618</v>
      </c>
      <c r="AB79" s="56">
        <v>164045</v>
      </c>
      <c r="AC79" s="56">
        <v>0</v>
      </c>
      <c r="AD79" s="57">
        <v>230663</v>
      </c>
      <c r="AE79" s="55">
        <v>67871</v>
      </c>
      <c r="AF79" s="56">
        <v>163521</v>
      </c>
      <c r="AG79" s="56">
        <v>0</v>
      </c>
      <c r="AH79" s="57">
        <v>231392</v>
      </c>
      <c r="AI79" s="55">
        <v>67179</v>
      </c>
      <c r="AJ79" s="56">
        <v>161776</v>
      </c>
      <c r="AK79" s="56">
        <v>0</v>
      </c>
      <c r="AL79" s="57">
        <v>228955</v>
      </c>
      <c r="AM79" s="55">
        <v>64840</v>
      </c>
      <c r="AN79" s="56">
        <v>138335</v>
      </c>
      <c r="AO79" s="56">
        <v>0</v>
      </c>
      <c r="AP79" s="57">
        <v>203175</v>
      </c>
      <c r="AQ79" s="55">
        <v>70425</v>
      </c>
      <c r="AR79" s="56">
        <v>164527</v>
      </c>
      <c r="AS79" s="56">
        <v>1</v>
      </c>
      <c r="AT79" s="57">
        <v>234953</v>
      </c>
      <c r="AU79" s="55">
        <v>71314</v>
      </c>
      <c r="AV79" s="56">
        <v>167144</v>
      </c>
      <c r="AW79" s="56">
        <v>1</v>
      </c>
      <c r="AX79" s="57">
        <v>238459</v>
      </c>
      <c r="AY79" s="55">
        <v>66985.083333333328</v>
      </c>
      <c r="AZ79" s="56">
        <v>159264.08333333334</v>
      </c>
      <c r="BA79" s="56">
        <f t="shared" si="0"/>
        <v>0.16666666666666666</v>
      </c>
      <c r="BB79" s="57">
        <v>226249.33333333334</v>
      </c>
      <c r="BC79" s="1229"/>
    </row>
    <row r="80" spans="1:55" ht="15" x14ac:dyDescent="0.25">
      <c r="A80"/>
      <c r="B80" s="136" t="s">
        <v>120</v>
      </c>
      <c r="C80" s="55">
        <v>670</v>
      </c>
      <c r="D80" s="56">
        <v>411</v>
      </c>
      <c r="E80" s="56"/>
      <c r="F80" s="57">
        <v>1081</v>
      </c>
      <c r="G80" s="55">
        <v>631</v>
      </c>
      <c r="H80" s="56">
        <v>413</v>
      </c>
      <c r="I80" s="56"/>
      <c r="J80" s="57">
        <v>1044</v>
      </c>
      <c r="K80" s="55">
        <v>635</v>
      </c>
      <c r="L80" s="56">
        <v>410</v>
      </c>
      <c r="M80" s="56"/>
      <c r="N80" s="57">
        <v>1045</v>
      </c>
      <c r="O80" s="55">
        <v>660</v>
      </c>
      <c r="P80" s="56">
        <v>423</v>
      </c>
      <c r="Q80" s="56"/>
      <c r="R80" s="57">
        <v>1083</v>
      </c>
      <c r="S80" s="55">
        <v>657</v>
      </c>
      <c r="T80" s="56">
        <v>415</v>
      </c>
      <c r="U80" s="56"/>
      <c r="V80" s="57">
        <v>1072</v>
      </c>
      <c r="W80" s="55">
        <v>649</v>
      </c>
      <c r="X80" s="56">
        <v>408</v>
      </c>
      <c r="Y80" s="56">
        <v>0</v>
      </c>
      <c r="Z80" s="57">
        <v>1057</v>
      </c>
      <c r="AA80" s="55">
        <v>650</v>
      </c>
      <c r="AB80" s="56">
        <v>410</v>
      </c>
      <c r="AC80" s="56">
        <v>0</v>
      </c>
      <c r="AD80" s="57">
        <v>1060</v>
      </c>
      <c r="AE80" s="55">
        <v>645</v>
      </c>
      <c r="AF80" s="56">
        <v>398</v>
      </c>
      <c r="AG80" s="56">
        <v>0</v>
      </c>
      <c r="AH80" s="57">
        <v>1043</v>
      </c>
      <c r="AI80" s="55">
        <v>644</v>
      </c>
      <c r="AJ80" s="56">
        <v>391</v>
      </c>
      <c r="AK80" s="56">
        <v>0</v>
      </c>
      <c r="AL80" s="57">
        <v>1035</v>
      </c>
      <c r="AM80" s="55">
        <v>635</v>
      </c>
      <c r="AN80" s="56">
        <v>381</v>
      </c>
      <c r="AO80" s="56">
        <v>0</v>
      </c>
      <c r="AP80" s="57">
        <v>1016</v>
      </c>
      <c r="AQ80" s="55">
        <v>648</v>
      </c>
      <c r="AR80" s="56">
        <v>404</v>
      </c>
      <c r="AS80" s="56">
        <v>0</v>
      </c>
      <c r="AT80" s="57">
        <v>1052</v>
      </c>
      <c r="AU80" s="55">
        <v>653</v>
      </c>
      <c r="AV80" s="56">
        <v>403</v>
      </c>
      <c r="AW80" s="56">
        <v>0</v>
      </c>
      <c r="AX80" s="57">
        <v>1056</v>
      </c>
      <c r="AY80" s="55">
        <v>648.08333333333337</v>
      </c>
      <c r="AZ80" s="56">
        <v>405.58333333333337</v>
      </c>
      <c r="BA80" s="56">
        <f t="shared" si="0"/>
        <v>0</v>
      </c>
      <c r="BB80" s="57">
        <v>1053.6666666666667</v>
      </c>
      <c r="BC80" s="1229"/>
    </row>
    <row r="81" spans="1:55" ht="15" x14ac:dyDescent="0.25">
      <c r="A81"/>
      <c r="B81" s="136" t="s">
        <v>125</v>
      </c>
      <c r="C81" s="55"/>
      <c r="D81" s="56"/>
      <c r="E81" s="56"/>
      <c r="F81" s="57"/>
      <c r="G81" s="55"/>
      <c r="H81" s="56"/>
      <c r="I81" s="56"/>
      <c r="J81" s="57"/>
      <c r="K81" s="55"/>
      <c r="L81" s="56"/>
      <c r="M81" s="56"/>
      <c r="N81" s="57"/>
      <c r="O81" s="55"/>
      <c r="P81" s="56"/>
      <c r="Q81" s="56"/>
      <c r="R81" s="57"/>
      <c r="S81" s="55"/>
      <c r="T81" s="56"/>
      <c r="U81" s="56"/>
      <c r="V81" s="57"/>
      <c r="W81" s="55"/>
      <c r="X81" s="56"/>
      <c r="Y81" s="56"/>
      <c r="Z81" s="57"/>
      <c r="AA81" s="55">
        <v>15157</v>
      </c>
      <c r="AB81" s="56">
        <v>7151</v>
      </c>
      <c r="AC81" s="56">
        <v>321</v>
      </c>
      <c r="AD81" s="57">
        <v>22629</v>
      </c>
      <c r="AE81" s="55">
        <v>15170</v>
      </c>
      <c r="AF81" s="56">
        <v>7162</v>
      </c>
      <c r="AG81" s="56">
        <v>321</v>
      </c>
      <c r="AH81" s="57">
        <v>22653</v>
      </c>
      <c r="AI81" s="55">
        <v>15168</v>
      </c>
      <c r="AJ81" s="56">
        <v>7162</v>
      </c>
      <c r="AK81" s="56">
        <v>321</v>
      </c>
      <c r="AL81" s="57">
        <v>22651</v>
      </c>
      <c r="AM81" s="55">
        <v>15168</v>
      </c>
      <c r="AN81" s="56">
        <v>7162</v>
      </c>
      <c r="AO81" s="56">
        <v>321</v>
      </c>
      <c r="AP81" s="57">
        <v>22651</v>
      </c>
      <c r="AQ81" s="55">
        <v>15167</v>
      </c>
      <c r="AR81" s="56">
        <v>7161</v>
      </c>
      <c r="AS81" s="56">
        <v>630</v>
      </c>
      <c r="AT81" s="57">
        <v>22958</v>
      </c>
      <c r="AU81" s="55">
        <v>15166</v>
      </c>
      <c r="AV81" s="56">
        <v>7160</v>
      </c>
      <c r="AW81" s="56">
        <v>630</v>
      </c>
      <c r="AX81" s="57">
        <v>22956</v>
      </c>
      <c r="AY81" s="55">
        <f>(AA81+AE81+AI81+AM81+AQ81+AU81)/12</f>
        <v>7583</v>
      </c>
      <c r="AZ81" s="56">
        <f>(AB81+AF81+AJ81+AN81+AR81+AV81)/12</f>
        <v>3579.8333333333335</v>
      </c>
      <c r="BA81" s="56">
        <f>(AC81+AG81+AK81+AO81+AS81+AW81)/12</f>
        <v>212</v>
      </c>
      <c r="BB81" s="57">
        <v>11374.833333333334</v>
      </c>
      <c r="BC81" s="1229"/>
    </row>
    <row r="82" spans="1:55" ht="15" x14ac:dyDescent="0.25">
      <c r="A82"/>
      <c r="B82" s="213" t="s">
        <v>21</v>
      </c>
      <c r="C82" s="293">
        <v>3815059</v>
      </c>
      <c r="D82" s="246">
        <v>2583893</v>
      </c>
      <c r="E82" s="246"/>
      <c r="F82" s="57">
        <v>6398952</v>
      </c>
      <c r="G82" s="293">
        <v>3806726</v>
      </c>
      <c r="H82" s="246">
        <v>2559108</v>
      </c>
      <c r="I82" s="246"/>
      <c r="J82" s="57">
        <v>6365834</v>
      </c>
      <c r="K82" s="293">
        <v>3799869</v>
      </c>
      <c r="L82" s="246">
        <v>2558689</v>
      </c>
      <c r="M82" s="246"/>
      <c r="N82" s="57">
        <v>6358558</v>
      </c>
      <c r="O82" s="293">
        <v>3756552</v>
      </c>
      <c r="P82" s="246">
        <v>2537494</v>
      </c>
      <c r="Q82" s="246"/>
      <c r="R82" s="57">
        <v>6294046</v>
      </c>
      <c r="S82" s="293">
        <v>3716220</v>
      </c>
      <c r="T82" s="246">
        <v>2516089</v>
      </c>
      <c r="U82" s="246"/>
      <c r="V82" s="57">
        <v>6232309</v>
      </c>
      <c r="W82" s="293">
        <v>3711138</v>
      </c>
      <c r="X82" s="246">
        <v>2509053</v>
      </c>
      <c r="Y82" s="246">
        <v>0</v>
      </c>
      <c r="Z82" s="57">
        <v>6220191</v>
      </c>
      <c r="AA82" s="293">
        <v>4005518</v>
      </c>
      <c r="AB82" s="246">
        <v>2750030</v>
      </c>
      <c r="AC82" s="246">
        <v>2804</v>
      </c>
      <c r="AD82" s="57">
        <v>6758352</v>
      </c>
      <c r="AE82" s="293">
        <v>4038522</v>
      </c>
      <c r="AF82" s="246">
        <v>2750569</v>
      </c>
      <c r="AG82" s="246">
        <v>2829</v>
      </c>
      <c r="AH82" s="57">
        <v>6791920</v>
      </c>
      <c r="AI82" s="293">
        <v>4000344</v>
      </c>
      <c r="AJ82" s="246">
        <v>2738026</v>
      </c>
      <c r="AK82" s="246">
        <v>2828</v>
      </c>
      <c r="AL82" s="57">
        <v>6741198</v>
      </c>
      <c r="AM82" s="293">
        <v>4017728</v>
      </c>
      <c r="AN82" s="246">
        <v>2722037</v>
      </c>
      <c r="AO82" s="246">
        <v>2828</v>
      </c>
      <c r="AP82" s="57">
        <v>6742593</v>
      </c>
      <c r="AQ82" s="293">
        <v>4096457</v>
      </c>
      <c r="AR82" s="246">
        <v>2815362</v>
      </c>
      <c r="AS82" s="246">
        <v>4515</v>
      </c>
      <c r="AT82" s="57">
        <v>6916334</v>
      </c>
      <c r="AU82" s="293">
        <v>4141868</v>
      </c>
      <c r="AV82" s="246">
        <v>2876302</v>
      </c>
      <c r="AW82" s="246">
        <v>4515</v>
      </c>
      <c r="AX82" s="57">
        <v>7022685</v>
      </c>
      <c r="AY82" s="293">
        <v>3908833.416666666</v>
      </c>
      <c r="AZ82" s="246">
        <v>2659721</v>
      </c>
      <c r="BA82" s="246">
        <v>1693.25</v>
      </c>
      <c r="BB82" s="57">
        <v>6570247.666666667</v>
      </c>
    </row>
    <row r="83" spans="1:55" ht="15" x14ac:dyDescent="0.25">
      <c r="A83"/>
      <c r="B83" s="80" t="s">
        <v>176</v>
      </c>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row>
    <row r="84" spans="1:55" ht="15" x14ac:dyDescent="0.25">
      <c r="A84"/>
      <c r="B84" s="120" t="s">
        <v>181</v>
      </c>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row>
    <row r="85" spans="1:55" ht="39.75" customHeight="1" x14ac:dyDescent="0.25">
      <c r="A85"/>
      <c r="B85" s="1233" t="s">
        <v>184</v>
      </c>
      <c r="C85" s="1233"/>
      <c r="D85" s="1233"/>
      <c r="E85" s="1233"/>
      <c r="F85" s="1233"/>
      <c r="G85" s="1233"/>
      <c r="H85" s="1233"/>
      <c r="I85" s="1233"/>
      <c r="J85" s="1233"/>
      <c r="K85" s="1233"/>
      <c r="L85" s="1233"/>
      <c r="M85" s="1233"/>
      <c r="N85" s="1233"/>
      <c r="O85" s="314"/>
      <c r="P85" s="314"/>
      <c r="Q85" s="314"/>
      <c r="R85" s="314"/>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row>
    <row r="86" spans="1:55" ht="52.5" customHeight="1" x14ac:dyDescent="0.2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row>
  </sheetData>
  <mergeCells count="44">
    <mergeCell ref="AM5:AP5"/>
    <mergeCell ref="AQ5:AT5"/>
    <mergeCell ref="B5:B6"/>
    <mergeCell ref="C5:F5"/>
    <mergeCell ref="G5:J5"/>
    <mergeCell ref="K5:N5"/>
    <mergeCell ref="O5:R5"/>
    <mergeCell ref="S5:V5"/>
    <mergeCell ref="AU33:AX33"/>
    <mergeCell ref="AY33:BB33"/>
    <mergeCell ref="AU5:AX5"/>
    <mergeCell ref="AY5:BB5"/>
    <mergeCell ref="B33:B34"/>
    <mergeCell ref="C33:F33"/>
    <mergeCell ref="G33:J33"/>
    <mergeCell ref="K33:N33"/>
    <mergeCell ref="O33:R33"/>
    <mergeCell ref="S33:V33"/>
    <mergeCell ref="W33:Z33"/>
    <mergeCell ref="AA33:AD33"/>
    <mergeCell ref="W5:Z5"/>
    <mergeCell ref="AA5:AD5"/>
    <mergeCell ref="AE5:AH5"/>
    <mergeCell ref="AI5:AL5"/>
    <mergeCell ref="B56:N56"/>
    <mergeCell ref="AE33:AH33"/>
    <mergeCell ref="AI33:AL33"/>
    <mergeCell ref="AM33:AP33"/>
    <mergeCell ref="AQ33:AT33"/>
    <mergeCell ref="AQ62:AT62"/>
    <mergeCell ref="AU62:AX62"/>
    <mergeCell ref="AY62:BB62"/>
    <mergeCell ref="B85:N85"/>
    <mergeCell ref="S62:V62"/>
    <mergeCell ref="W62:Z62"/>
    <mergeCell ref="AA62:AD62"/>
    <mergeCell ref="AE62:AH62"/>
    <mergeCell ref="AI62:AL62"/>
    <mergeCell ref="AM62:AP62"/>
    <mergeCell ref="O62:R62"/>
    <mergeCell ref="B62:B63"/>
    <mergeCell ref="C62:F62"/>
    <mergeCell ref="G62:J62"/>
    <mergeCell ref="K62:N62"/>
  </mergeCells>
  <hyperlinks>
    <hyperlink ref="J1" location="Índice!A1" display="Volver" xr:uid="{AEB0BEC2-3C00-4A04-853F-EB2BBF4DE0B2}"/>
  </hyperlinks>
  <pageMargins left="0.7" right="0.7" top="0.75" bottom="0.75" header="0.3" footer="0.3"/>
  <pageSetup paperSize="14"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4" tint="0.79998168889431442"/>
    <pageSetUpPr fitToPage="1"/>
  </sheetPr>
  <dimension ref="B2:R312"/>
  <sheetViews>
    <sheetView showGridLines="0" zoomScale="90" zoomScaleNormal="90" workbookViewId="0"/>
  </sheetViews>
  <sheetFormatPr baseColWidth="10" defaultColWidth="4.5703125" defaultRowHeight="12.75" x14ac:dyDescent="0.25"/>
  <cols>
    <col min="1" max="1" width="4.5703125" style="807" customWidth="1"/>
    <col min="2" max="2" width="30.42578125" style="807" customWidth="1"/>
    <col min="3" max="3" width="13" style="807" customWidth="1"/>
    <col min="4" max="4" width="14.42578125" style="807" bestFit="1" customWidth="1"/>
    <col min="5" max="5" width="13.28515625" style="807" bestFit="1" customWidth="1"/>
    <col min="6" max="6" width="13.42578125" style="807" bestFit="1" customWidth="1"/>
    <col min="7" max="7" width="14" style="807" bestFit="1" customWidth="1"/>
    <col min="8" max="8" width="13.42578125" style="807" customWidth="1"/>
    <col min="9" max="9" width="11.5703125" style="807" customWidth="1"/>
    <col min="10" max="10" width="14.7109375" style="807" bestFit="1" customWidth="1"/>
    <col min="11" max="11" width="14" style="807" bestFit="1" customWidth="1"/>
    <col min="12" max="12" width="13" style="807" customWidth="1"/>
    <col min="13" max="13" width="12.7109375" style="807" bestFit="1" customWidth="1"/>
    <col min="14" max="14" width="13.42578125" style="807" bestFit="1" customWidth="1"/>
    <col min="15" max="15" width="13.140625" style="807" bestFit="1" customWidth="1"/>
    <col min="16" max="16" width="9.5703125" style="807" customWidth="1"/>
    <col min="17" max="17" width="4.5703125" style="807"/>
    <col min="18" max="18" width="5" style="807" customWidth="1"/>
    <col min="19" max="16384" width="4.5703125" style="807"/>
  </cols>
  <sheetData>
    <row r="2" spans="2:16" ht="19.5" customHeight="1" x14ac:dyDescent="0.25">
      <c r="B2" s="1363" t="s">
        <v>610</v>
      </c>
      <c r="C2" s="1363"/>
      <c r="D2" s="1363"/>
      <c r="E2" s="1363"/>
      <c r="F2" s="1363"/>
      <c r="G2" s="1363"/>
      <c r="H2" s="1363"/>
      <c r="I2" s="1363"/>
      <c r="J2" s="1363"/>
      <c r="K2" s="1363"/>
      <c r="L2" s="1363"/>
      <c r="M2" s="1363"/>
      <c r="N2" s="1363"/>
      <c r="O2" s="1363"/>
    </row>
    <row r="3" spans="2:16" ht="18.75" customHeight="1" x14ac:dyDescent="0.25">
      <c r="B3" s="1364">
        <v>2019</v>
      </c>
      <c r="C3" s="1364"/>
      <c r="D3" s="1364"/>
      <c r="E3" s="1364"/>
      <c r="F3" s="1364"/>
      <c r="G3" s="1364"/>
      <c r="H3" s="1364"/>
      <c r="I3" s="1364"/>
      <c r="J3" s="1364"/>
      <c r="K3" s="1364"/>
      <c r="L3" s="1364"/>
      <c r="M3" s="1364"/>
      <c r="N3" s="1364"/>
      <c r="O3" s="1364"/>
      <c r="P3" s="1192" t="s">
        <v>1070</v>
      </c>
    </row>
    <row r="4" spans="2:16" x14ac:dyDescent="0.25">
      <c r="B4" s="955"/>
    </row>
    <row r="5" spans="2:16" x14ac:dyDescent="0.25">
      <c r="B5" s="956" t="s">
        <v>611</v>
      </c>
      <c r="C5" s="957" t="s">
        <v>84</v>
      </c>
      <c r="D5" s="957" t="s">
        <v>85</v>
      </c>
      <c r="E5" s="957" t="s">
        <v>449</v>
      </c>
      <c r="F5" s="957" t="s">
        <v>87</v>
      </c>
      <c r="G5" s="957" t="s">
        <v>88</v>
      </c>
      <c r="H5" s="957" t="s">
        <v>89</v>
      </c>
      <c r="I5" s="957" t="s">
        <v>90</v>
      </c>
      <c r="J5" s="957" t="s">
        <v>91</v>
      </c>
      <c r="K5" s="957" t="s">
        <v>92</v>
      </c>
      <c r="L5" s="957" t="s">
        <v>93</v>
      </c>
      <c r="M5" s="957" t="s">
        <v>94</v>
      </c>
      <c r="N5" s="957" t="s">
        <v>95</v>
      </c>
      <c r="O5" s="958" t="s">
        <v>197</v>
      </c>
    </row>
    <row r="6" spans="2:16" x14ac:dyDescent="0.2">
      <c r="B6" s="959" t="s">
        <v>612</v>
      </c>
      <c r="C6" s="960">
        <v>1285730</v>
      </c>
      <c r="D6" s="961">
        <v>1290403</v>
      </c>
      <c r="E6" s="961">
        <v>1298688</v>
      </c>
      <c r="F6" s="962">
        <v>1300396</v>
      </c>
      <c r="G6" s="962">
        <v>1308784</v>
      </c>
      <c r="H6" s="962">
        <v>1313385</v>
      </c>
      <c r="I6" s="962">
        <v>1313636</v>
      </c>
      <c r="J6" s="962">
        <v>1315296</v>
      </c>
      <c r="K6" s="962">
        <v>1318476</v>
      </c>
      <c r="L6" s="962">
        <v>1326232</v>
      </c>
      <c r="M6" s="962">
        <v>1330714</v>
      </c>
      <c r="N6" s="962">
        <v>1342358</v>
      </c>
      <c r="O6" s="963">
        <v>1312008.1666666667</v>
      </c>
    </row>
    <row r="7" spans="2:16" x14ac:dyDescent="0.25">
      <c r="B7" s="902" t="s">
        <v>613</v>
      </c>
      <c r="C7" s="964">
        <v>3411</v>
      </c>
      <c r="D7" s="964">
        <v>3312</v>
      </c>
      <c r="E7" s="862">
        <v>3630</v>
      </c>
      <c r="F7" s="964">
        <v>3323</v>
      </c>
      <c r="G7" s="964">
        <v>3548</v>
      </c>
      <c r="H7" s="964">
        <v>3498</v>
      </c>
      <c r="I7" s="964">
        <v>3333</v>
      </c>
      <c r="J7" s="964">
        <v>3218</v>
      </c>
      <c r="K7" s="964">
        <v>3187</v>
      </c>
      <c r="L7" s="964">
        <v>3103</v>
      </c>
      <c r="M7" s="964">
        <v>2891</v>
      </c>
      <c r="N7" s="964">
        <v>2994</v>
      </c>
      <c r="O7" s="965">
        <v>3287.3333333333335</v>
      </c>
    </row>
    <row r="8" spans="2:16" x14ac:dyDescent="0.25">
      <c r="B8" s="902" t="s">
        <v>614</v>
      </c>
      <c r="C8" s="964">
        <v>721618</v>
      </c>
      <c r="D8" s="964">
        <v>723948</v>
      </c>
      <c r="E8" s="862">
        <v>728863</v>
      </c>
      <c r="F8" s="964">
        <v>729739</v>
      </c>
      <c r="G8" s="964">
        <v>733409</v>
      </c>
      <c r="H8" s="964">
        <v>735329</v>
      </c>
      <c r="I8" s="964">
        <v>734856</v>
      </c>
      <c r="J8" s="964">
        <v>735232</v>
      </c>
      <c r="K8" s="964">
        <v>736793</v>
      </c>
      <c r="L8" s="964">
        <v>740572</v>
      </c>
      <c r="M8" s="964">
        <v>742375</v>
      </c>
      <c r="N8" s="964">
        <v>748244</v>
      </c>
      <c r="O8" s="965">
        <v>734248.16666666663</v>
      </c>
    </row>
    <row r="9" spans="2:16" x14ac:dyDescent="0.25">
      <c r="B9" s="902" t="s">
        <v>615</v>
      </c>
      <c r="C9" s="964">
        <v>3456</v>
      </c>
      <c r="D9" s="964">
        <v>3466</v>
      </c>
      <c r="E9" s="862">
        <v>3467</v>
      </c>
      <c r="F9" s="964">
        <v>3461</v>
      </c>
      <c r="G9" s="964">
        <v>3462</v>
      </c>
      <c r="H9" s="964">
        <v>3452</v>
      </c>
      <c r="I9" s="964">
        <v>3452</v>
      </c>
      <c r="J9" s="964">
        <v>3447</v>
      </c>
      <c r="K9" s="964">
        <v>3412</v>
      </c>
      <c r="L9" s="964">
        <v>3413</v>
      </c>
      <c r="M9" s="964">
        <v>3392</v>
      </c>
      <c r="N9" s="964">
        <v>3459</v>
      </c>
      <c r="O9" s="965">
        <v>3444.9166666666665</v>
      </c>
    </row>
    <row r="10" spans="2:16" x14ac:dyDescent="0.25">
      <c r="B10" s="902" t="s">
        <v>616</v>
      </c>
      <c r="C10" s="966">
        <v>1543</v>
      </c>
      <c r="D10" s="966">
        <v>1544</v>
      </c>
      <c r="E10" s="862">
        <v>1559</v>
      </c>
      <c r="F10" s="966">
        <v>1562</v>
      </c>
      <c r="G10" s="966">
        <v>1580</v>
      </c>
      <c r="H10" s="966">
        <v>1581</v>
      </c>
      <c r="I10" s="966">
        <v>1556</v>
      </c>
      <c r="J10" s="966">
        <v>1567</v>
      </c>
      <c r="K10" s="966">
        <v>1541</v>
      </c>
      <c r="L10" s="966">
        <v>1541</v>
      </c>
      <c r="M10" s="966">
        <v>1536</v>
      </c>
      <c r="N10" s="966">
        <v>1553</v>
      </c>
      <c r="O10" s="967">
        <v>1555.25</v>
      </c>
    </row>
    <row r="11" spans="2:16" x14ac:dyDescent="0.25">
      <c r="B11" s="968" t="s">
        <v>617</v>
      </c>
      <c r="C11" s="969">
        <v>2015758</v>
      </c>
      <c r="D11" s="969">
        <v>2022673</v>
      </c>
      <c r="E11" s="969">
        <v>2036207</v>
      </c>
      <c r="F11" s="969">
        <v>2038481</v>
      </c>
      <c r="G11" s="969">
        <v>2050783</v>
      </c>
      <c r="H11" s="969">
        <v>2057245</v>
      </c>
      <c r="I11" s="969">
        <v>2056833</v>
      </c>
      <c r="J11" s="969">
        <v>2058760</v>
      </c>
      <c r="K11" s="969">
        <v>2063409</v>
      </c>
      <c r="L11" s="969">
        <v>2074861</v>
      </c>
      <c r="M11" s="969">
        <v>2080908</v>
      </c>
      <c r="N11" s="969">
        <v>2098608</v>
      </c>
      <c r="O11" s="970">
        <v>2054543.8333333333</v>
      </c>
    </row>
    <row r="12" spans="2:16" s="874" customFormat="1" x14ac:dyDescent="0.25">
      <c r="B12" s="971" t="s">
        <v>618</v>
      </c>
      <c r="C12" s="972">
        <v>818568</v>
      </c>
      <c r="D12" s="972">
        <v>820975</v>
      </c>
      <c r="E12" s="972">
        <v>825662</v>
      </c>
      <c r="F12" s="973">
        <v>826636</v>
      </c>
      <c r="G12" s="969">
        <v>831157</v>
      </c>
      <c r="H12" s="969">
        <v>833025</v>
      </c>
      <c r="I12" s="969">
        <v>832771</v>
      </c>
      <c r="J12" s="969">
        <v>832983</v>
      </c>
      <c r="K12" s="969">
        <v>834111</v>
      </c>
      <c r="L12" s="969">
        <v>837604</v>
      </c>
      <c r="M12" s="969">
        <v>839362</v>
      </c>
      <c r="N12" s="969">
        <v>844699</v>
      </c>
      <c r="O12" s="970">
        <v>831462.75</v>
      </c>
    </row>
    <row r="13" spans="2:16" x14ac:dyDescent="0.25">
      <c r="B13" s="971" t="s">
        <v>619</v>
      </c>
      <c r="C13" s="969">
        <v>24185168</v>
      </c>
      <c r="D13" s="969">
        <v>24120115</v>
      </c>
      <c r="E13" s="969">
        <v>25418723</v>
      </c>
      <c r="F13" s="969">
        <v>25420705</v>
      </c>
      <c r="G13" s="969">
        <v>25613476.865000002</v>
      </c>
      <c r="H13" s="969">
        <v>25683756.488000002</v>
      </c>
      <c r="I13" s="969">
        <v>25660191.030000001</v>
      </c>
      <c r="J13" s="969">
        <v>25679355.277000003</v>
      </c>
      <c r="K13" s="969">
        <v>25741054.09</v>
      </c>
      <c r="L13" s="969">
        <v>25878301.024999999</v>
      </c>
      <c r="M13" s="969">
        <v>25941121.682</v>
      </c>
      <c r="N13" s="969">
        <v>26171535</v>
      </c>
      <c r="O13" s="970">
        <v>25459458.538083334</v>
      </c>
    </row>
    <row r="14" spans="2:16" ht="26.25" customHeight="1" x14ac:dyDescent="0.25">
      <c r="B14" s="974" t="s">
        <v>620</v>
      </c>
      <c r="C14" s="863"/>
      <c r="D14" s="863"/>
      <c r="E14" s="863"/>
    </row>
    <row r="15" spans="2:16" x14ac:dyDescent="0.25">
      <c r="B15" s="858" t="s">
        <v>311</v>
      </c>
      <c r="C15" s="975"/>
      <c r="D15" s="975"/>
      <c r="E15" s="975"/>
      <c r="F15" s="975"/>
      <c r="G15" s="975"/>
      <c r="H15" s="975"/>
      <c r="I15" s="975"/>
      <c r="J15" s="975"/>
      <c r="K15" s="975"/>
      <c r="L15" s="975"/>
      <c r="M15" s="975"/>
      <c r="N15" s="975"/>
      <c r="O15" s="975"/>
      <c r="P15" s="1192" t="s">
        <v>1070</v>
      </c>
    </row>
    <row r="16" spans="2:16" x14ac:dyDescent="0.25">
      <c r="B16" s="858" t="s">
        <v>2</v>
      </c>
      <c r="C16" s="975"/>
      <c r="D16" s="975"/>
      <c r="E16" s="975"/>
      <c r="F16" s="975"/>
      <c r="G16" s="975"/>
      <c r="H16" s="975"/>
      <c r="I16" s="975"/>
      <c r="J16" s="975"/>
      <c r="K16" s="975"/>
      <c r="L16" s="975"/>
      <c r="M16" s="975"/>
      <c r="N16" s="975"/>
      <c r="O16" s="975"/>
    </row>
    <row r="18" spans="2:18" s="868" customFormat="1" x14ac:dyDescent="0.25">
      <c r="B18" s="976" t="s">
        <v>29</v>
      </c>
      <c r="C18" s="820" t="s">
        <v>84</v>
      </c>
      <c r="D18" s="820" t="s">
        <v>85</v>
      </c>
      <c r="E18" s="820" t="s">
        <v>449</v>
      </c>
      <c r="F18" s="820" t="s">
        <v>87</v>
      </c>
      <c r="G18" s="820" t="s">
        <v>88</v>
      </c>
      <c r="H18" s="820" t="s">
        <v>89</v>
      </c>
      <c r="I18" s="820" t="s">
        <v>90</v>
      </c>
      <c r="J18" s="820" t="s">
        <v>91</v>
      </c>
      <c r="K18" s="820" t="s">
        <v>92</v>
      </c>
      <c r="L18" s="820" t="s">
        <v>93</v>
      </c>
      <c r="M18" s="820" t="s">
        <v>94</v>
      </c>
      <c r="N18" s="820" t="s">
        <v>95</v>
      </c>
      <c r="O18" s="977" t="s">
        <v>197</v>
      </c>
      <c r="P18" s="807"/>
      <c r="Q18" s="807"/>
      <c r="R18" s="807"/>
    </row>
    <row r="19" spans="2:18" ht="18" customHeight="1" x14ac:dyDescent="0.25">
      <c r="B19" s="978" t="s">
        <v>621</v>
      </c>
      <c r="C19" s="979">
        <v>28703</v>
      </c>
      <c r="D19" s="980">
        <v>28864</v>
      </c>
      <c r="E19" s="980">
        <v>29140</v>
      </c>
      <c r="F19" s="980">
        <v>29204</v>
      </c>
      <c r="G19" s="980">
        <v>29522</v>
      </c>
      <c r="H19" s="980">
        <v>29564</v>
      </c>
      <c r="I19" s="980">
        <v>29621</v>
      </c>
      <c r="J19" s="980">
        <v>29756</v>
      </c>
      <c r="K19" s="980">
        <v>29796</v>
      </c>
      <c r="L19" s="980">
        <v>29940</v>
      </c>
      <c r="M19" s="980">
        <v>30084</v>
      </c>
      <c r="N19" s="980">
        <v>30375</v>
      </c>
      <c r="O19" s="981">
        <v>29547.416666666668</v>
      </c>
    </row>
    <row r="20" spans="2:18" ht="18" customHeight="1" x14ac:dyDescent="0.25">
      <c r="B20" s="978" t="s">
        <v>622</v>
      </c>
      <c r="C20" s="979">
        <v>36667</v>
      </c>
      <c r="D20" s="980">
        <v>36890</v>
      </c>
      <c r="E20" s="980">
        <v>37166</v>
      </c>
      <c r="F20" s="980">
        <v>37146</v>
      </c>
      <c r="G20" s="980">
        <v>37192</v>
      </c>
      <c r="H20" s="980">
        <v>37317</v>
      </c>
      <c r="I20" s="980">
        <v>37461</v>
      </c>
      <c r="J20" s="980">
        <v>37452</v>
      </c>
      <c r="K20" s="980">
        <v>37613</v>
      </c>
      <c r="L20" s="980">
        <v>37720</v>
      </c>
      <c r="M20" s="980">
        <v>37859</v>
      </c>
      <c r="N20" s="980">
        <v>38266</v>
      </c>
      <c r="O20" s="981">
        <v>37395.75</v>
      </c>
    </row>
    <row r="21" spans="2:18" ht="18" customHeight="1" x14ac:dyDescent="0.25">
      <c r="B21" s="978" t="s">
        <v>623</v>
      </c>
      <c r="C21" s="979">
        <v>24527</v>
      </c>
      <c r="D21" s="980">
        <v>24593</v>
      </c>
      <c r="E21" s="980">
        <v>24928</v>
      </c>
      <c r="F21" s="980">
        <v>24964</v>
      </c>
      <c r="G21" s="980">
        <v>25361</v>
      </c>
      <c r="H21" s="980">
        <v>25560</v>
      </c>
      <c r="I21" s="980">
        <v>25501</v>
      </c>
      <c r="J21" s="980">
        <v>25532</v>
      </c>
      <c r="K21" s="980">
        <v>25643</v>
      </c>
      <c r="L21" s="980">
        <v>25707</v>
      </c>
      <c r="M21" s="980">
        <v>25830</v>
      </c>
      <c r="N21" s="980">
        <v>26124</v>
      </c>
      <c r="O21" s="981">
        <v>25355.833333333332</v>
      </c>
    </row>
    <row r="22" spans="2:18" ht="18" customHeight="1" x14ac:dyDescent="0.25">
      <c r="B22" s="978" t="s">
        <v>624</v>
      </c>
      <c r="C22" s="979">
        <v>36926</v>
      </c>
      <c r="D22" s="980">
        <v>37044</v>
      </c>
      <c r="E22" s="980">
        <v>37319</v>
      </c>
      <c r="F22" s="980">
        <v>37404</v>
      </c>
      <c r="G22" s="980">
        <v>38311</v>
      </c>
      <c r="H22" s="980">
        <v>38845</v>
      </c>
      <c r="I22" s="980">
        <v>38543</v>
      </c>
      <c r="J22" s="980">
        <v>38413</v>
      </c>
      <c r="K22" s="980">
        <v>38435</v>
      </c>
      <c r="L22" s="980">
        <v>38728</v>
      </c>
      <c r="M22" s="980">
        <v>38729</v>
      </c>
      <c r="N22" s="980">
        <v>39132</v>
      </c>
      <c r="O22" s="981">
        <v>38152.416666666664</v>
      </c>
    </row>
    <row r="23" spans="2:18" ht="18" customHeight="1" x14ac:dyDescent="0.25">
      <c r="B23" s="978" t="s">
        <v>625</v>
      </c>
      <c r="C23" s="979">
        <v>99100</v>
      </c>
      <c r="D23" s="980">
        <v>99668</v>
      </c>
      <c r="E23" s="980">
        <v>100330</v>
      </c>
      <c r="F23" s="980">
        <v>100755</v>
      </c>
      <c r="G23" s="980">
        <v>101337</v>
      </c>
      <c r="H23" s="980">
        <v>101487</v>
      </c>
      <c r="I23" s="980">
        <v>101562</v>
      </c>
      <c r="J23" s="980">
        <v>101576</v>
      </c>
      <c r="K23" s="980">
        <v>101985</v>
      </c>
      <c r="L23" s="980">
        <v>102805</v>
      </c>
      <c r="M23" s="980">
        <v>103110</v>
      </c>
      <c r="N23" s="980">
        <v>103807</v>
      </c>
      <c r="O23" s="981">
        <v>101460.16666666667</v>
      </c>
    </row>
    <row r="24" spans="2:18" ht="18" customHeight="1" x14ac:dyDescent="0.25">
      <c r="B24" s="978" t="s">
        <v>626</v>
      </c>
      <c r="C24" s="979">
        <v>195933</v>
      </c>
      <c r="D24" s="980">
        <v>197017</v>
      </c>
      <c r="E24" s="980">
        <v>198304</v>
      </c>
      <c r="F24" s="980">
        <v>198573</v>
      </c>
      <c r="G24" s="980">
        <v>199488</v>
      </c>
      <c r="H24" s="980">
        <v>200455</v>
      </c>
      <c r="I24" s="980">
        <v>200585</v>
      </c>
      <c r="J24" s="980">
        <v>200868</v>
      </c>
      <c r="K24" s="980">
        <v>201509</v>
      </c>
      <c r="L24" s="980">
        <v>202481</v>
      </c>
      <c r="M24" s="980">
        <v>202948</v>
      </c>
      <c r="N24" s="980">
        <v>204546</v>
      </c>
      <c r="O24" s="981">
        <v>200225.58333333334</v>
      </c>
    </row>
    <row r="25" spans="2:18" ht="18" customHeight="1" x14ac:dyDescent="0.25">
      <c r="B25" s="978" t="s">
        <v>627</v>
      </c>
      <c r="C25" s="979">
        <v>113614</v>
      </c>
      <c r="D25" s="980">
        <v>114078</v>
      </c>
      <c r="E25" s="980">
        <v>115031</v>
      </c>
      <c r="F25" s="980">
        <v>115118</v>
      </c>
      <c r="G25" s="980">
        <v>115762</v>
      </c>
      <c r="H25" s="980">
        <v>116286</v>
      </c>
      <c r="I25" s="980">
        <v>116440</v>
      </c>
      <c r="J25" s="980">
        <v>116391</v>
      </c>
      <c r="K25" s="980">
        <v>117086</v>
      </c>
      <c r="L25" s="980">
        <v>117768</v>
      </c>
      <c r="M25" s="980">
        <v>118227</v>
      </c>
      <c r="N25" s="980">
        <v>119400</v>
      </c>
      <c r="O25" s="981">
        <v>116266.75</v>
      </c>
    </row>
    <row r="26" spans="2:18" ht="18" customHeight="1" x14ac:dyDescent="0.25">
      <c r="B26" s="978" t="s">
        <v>628</v>
      </c>
      <c r="C26" s="979">
        <v>175328</v>
      </c>
      <c r="D26" s="980">
        <v>175906</v>
      </c>
      <c r="E26" s="980">
        <v>176779</v>
      </c>
      <c r="F26" s="980">
        <v>177186</v>
      </c>
      <c r="G26" s="980">
        <v>178268</v>
      </c>
      <c r="H26" s="980">
        <v>178771</v>
      </c>
      <c r="I26" s="980">
        <v>178882</v>
      </c>
      <c r="J26" s="980">
        <v>179166</v>
      </c>
      <c r="K26" s="980">
        <v>179843</v>
      </c>
      <c r="L26" s="980">
        <v>180454</v>
      </c>
      <c r="M26" s="980">
        <v>180809</v>
      </c>
      <c r="N26" s="980">
        <v>182248</v>
      </c>
      <c r="O26" s="981">
        <v>178636.66666666666</v>
      </c>
    </row>
    <row r="27" spans="2:18" ht="18" customHeight="1" x14ac:dyDescent="0.25">
      <c r="B27" s="978" t="s">
        <v>629</v>
      </c>
      <c r="C27" s="980">
        <v>83525</v>
      </c>
      <c r="D27" s="980">
        <v>83614</v>
      </c>
      <c r="E27" s="980">
        <v>84102</v>
      </c>
      <c r="F27" s="980">
        <v>84244</v>
      </c>
      <c r="G27" s="980">
        <v>84675</v>
      </c>
      <c r="H27" s="980">
        <v>84811</v>
      </c>
      <c r="I27" s="980">
        <v>84891</v>
      </c>
      <c r="J27" s="980">
        <v>84958</v>
      </c>
      <c r="K27" s="980">
        <v>85149</v>
      </c>
      <c r="L27" s="980">
        <v>85589</v>
      </c>
      <c r="M27" s="980">
        <v>85846</v>
      </c>
      <c r="N27" s="980">
        <v>86587</v>
      </c>
      <c r="O27" s="981">
        <v>84832.583333333328</v>
      </c>
    </row>
    <row r="28" spans="2:18" ht="18" customHeight="1" x14ac:dyDescent="0.25">
      <c r="B28" s="978" t="s">
        <v>630</v>
      </c>
      <c r="C28" s="979">
        <v>221399</v>
      </c>
      <c r="D28" s="980">
        <v>221785</v>
      </c>
      <c r="E28" s="980">
        <v>222568</v>
      </c>
      <c r="F28" s="980">
        <v>223079</v>
      </c>
      <c r="G28" s="980">
        <v>224373</v>
      </c>
      <c r="H28" s="980">
        <v>224633</v>
      </c>
      <c r="I28" s="980">
        <v>224568</v>
      </c>
      <c r="J28" s="980">
        <v>224619</v>
      </c>
      <c r="K28" s="980">
        <v>224833</v>
      </c>
      <c r="L28" s="980">
        <v>226152</v>
      </c>
      <c r="M28" s="980">
        <v>226761</v>
      </c>
      <c r="N28" s="980">
        <v>228614</v>
      </c>
      <c r="O28" s="981">
        <v>224448.66666666666</v>
      </c>
    </row>
    <row r="29" spans="2:18" ht="18" customHeight="1" x14ac:dyDescent="0.25">
      <c r="B29" s="978" t="s">
        <v>631</v>
      </c>
      <c r="C29" s="979">
        <v>200160</v>
      </c>
      <c r="D29" s="980">
        <v>200324</v>
      </c>
      <c r="E29" s="980">
        <v>201655</v>
      </c>
      <c r="F29" s="980">
        <v>201989</v>
      </c>
      <c r="G29" s="980">
        <v>202975</v>
      </c>
      <c r="H29" s="980">
        <v>203732</v>
      </c>
      <c r="I29" s="980">
        <v>203839</v>
      </c>
      <c r="J29" s="980">
        <v>204179</v>
      </c>
      <c r="K29" s="980">
        <v>204644</v>
      </c>
      <c r="L29" s="980">
        <v>205340</v>
      </c>
      <c r="M29" s="980">
        <v>205866</v>
      </c>
      <c r="N29" s="980">
        <v>207480</v>
      </c>
      <c r="O29" s="981">
        <v>203515.25</v>
      </c>
    </row>
    <row r="30" spans="2:18" ht="18" customHeight="1" x14ac:dyDescent="0.25">
      <c r="B30" s="978" t="s">
        <v>632</v>
      </c>
      <c r="C30" s="979">
        <v>70582</v>
      </c>
      <c r="D30" s="980">
        <v>70819</v>
      </c>
      <c r="E30" s="980">
        <v>71172</v>
      </c>
      <c r="F30" s="980">
        <v>71172</v>
      </c>
      <c r="G30" s="980">
        <v>71553</v>
      </c>
      <c r="H30" s="980">
        <v>71609</v>
      </c>
      <c r="I30" s="980">
        <v>71576</v>
      </c>
      <c r="J30" s="980">
        <v>71741</v>
      </c>
      <c r="K30" s="980">
        <v>71917</v>
      </c>
      <c r="L30" s="980">
        <v>72243</v>
      </c>
      <c r="M30" s="980">
        <v>72329</v>
      </c>
      <c r="N30" s="980">
        <v>72661</v>
      </c>
      <c r="O30" s="981">
        <v>71614.5</v>
      </c>
    </row>
    <row r="31" spans="2:18" ht="18" customHeight="1" x14ac:dyDescent="0.25">
      <c r="B31" s="978" t="s">
        <v>633</v>
      </c>
      <c r="C31" s="979">
        <v>131888</v>
      </c>
      <c r="D31" s="980">
        <v>132266</v>
      </c>
      <c r="E31" s="980">
        <v>133079</v>
      </c>
      <c r="F31" s="980">
        <v>132792</v>
      </c>
      <c r="G31" s="980">
        <v>133295</v>
      </c>
      <c r="H31" s="980">
        <v>133266</v>
      </c>
      <c r="I31" s="980">
        <v>133053</v>
      </c>
      <c r="J31" s="980">
        <v>132925</v>
      </c>
      <c r="K31" s="980">
        <v>133106</v>
      </c>
      <c r="L31" s="980">
        <v>133511</v>
      </c>
      <c r="M31" s="980">
        <v>133585</v>
      </c>
      <c r="N31" s="980">
        <v>135117</v>
      </c>
      <c r="O31" s="981">
        <v>133156.91666666666</v>
      </c>
    </row>
    <row r="32" spans="2:18" ht="18" customHeight="1" x14ac:dyDescent="0.25">
      <c r="B32" s="978" t="s">
        <v>634</v>
      </c>
      <c r="C32" s="979">
        <v>18635</v>
      </c>
      <c r="D32" s="980">
        <v>18654</v>
      </c>
      <c r="E32" s="980">
        <v>18638</v>
      </c>
      <c r="F32" s="980">
        <v>18726</v>
      </c>
      <c r="G32" s="980">
        <v>18868</v>
      </c>
      <c r="H32" s="980">
        <v>18900</v>
      </c>
      <c r="I32" s="980">
        <v>18710</v>
      </c>
      <c r="J32" s="980">
        <v>18772</v>
      </c>
      <c r="K32" s="980">
        <v>18746</v>
      </c>
      <c r="L32" s="980">
        <v>18902</v>
      </c>
      <c r="M32" s="980">
        <v>18990</v>
      </c>
      <c r="N32" s="980">
        <v>18983</v>
      </c>
      <c r="O32" s="981">
        <v>18793.666666666668</v>
      </c>
    </row>
    <row r="33" spans="2:15" ht="18" customHeight="1" x14ac:dyDescent="0.25">
      <c r="B33" s="978" t="s">
        <v>635</v>
      </c>
      <c r="C33" s="979">
        <v>10374</v>
      </c>
      <c r="D33" s="980">
        <v>10464</v>
      </c>
      <c r="E33" s="980">
        <v>10546</v>
      </c>
      <c r="F33" s="980">
        <v>10568</v>
      </c>
      <c r="G33" s="980">
        <v>10661</v>
      </c>
      <c r="H33" s="980">
        <v>10647</v>
      </c>
      <c r="I33" s="980">
        <v>10692</v>
      </c>
      <c r="J33" s="980">
        <v>10677</v>
      </c>
      <c r="K33" s="980">
        <v>10672</v>
      </c>
      <c r="L33" s="980">
        <v>10645</v>
      </c>
      <c r="M33" s="980">
        <v>10649</v>
      </c>
      <c r="N33" s="980">
        <v>10833</v>
      </c>
      <c r="O33" s="981">
        <v>10619</v>
      </c>
    </row>
    <row r="34" spans="2:15" ht="18" customHeight="1" x14ac:dyDescent="0.25">
      <c r="B34" s="982" t="s">
        <v>636</v>
      </c>
      <c r="C34" s="983">
        <v>568397</v>
      </c>
      <c r="D34" s="984">
        <v>570687</v>
      </c>
      <c r="E34" s="984">
        <v>575450</v>
      </c>
      <c r="F34" s="984">
        <v>575561</v>
      </c>
      <c r="G34" s="984">
        <v>579142</v>
      </c>
      <c r="H34" s="984">
        <v>581362</v>
      </c>
      <c r="I34" s="984">
        <v>580909</v>
      </c>
      <c r="J34" s="984">
        <v>581735</v>
      </c>
      <c r="K34" s="984">
        <v>582432</v>
      </c>
      <c r="L34" s="984">
        <v>586876</v>
      </c>
      <c r="M34" s="984">
        <v>589286</v>
      </c>
      <c r="N34" s="984">
        <v>594435</v>
      </c>
      <c r="O34" s="985">
        <v>580522.66666666663</v>
      </c>
    </row>
    <row r="35" spans="2:15" ht="18" customHeight="1" x14ac:dyDescent="0.25">
      <c r="B35" s="986" t="s">
        <v>21</v>
      </c>
      <c r="C35" s="987">
        <v>2015758</v>
      </c>
      <c r="D35" s="987">
        <v>2022673</v>
      </c>
      <c r="E35" s="987">
        <v>2036207</v>
      </c>
      <c r="F35" s="987">
        <v>2038481</v>
      </c>
      <c r="G35" s="987">
        <v>2050783</v>
      </c>
      <c r="H35" s="987">
        <v>2057245</v>
      </c>
      <c r="I35" s="987">
        <v>2056833</v>
      </c>
      <c r="J35" s="987">
        <v>2058760</v>
      </c>
      <c r="K35" s="987">
        <v>2063409</v>
      </c>
      <c r="L35" s="987">
        <v>2074861</v>
      </c>
      <c r="M35" s="987">
        <v>2080908</v>
      </c>
      <c r="N35" s="987">
        <v>2098608</v>
      </c>
      <c r="O35" s="988">
        <v>2054543.8333333333</v>
      </c>
    </row>
    <row r="36" spans="2:15" x14ac:dyDescent="0.25">
      <c r="B36" s="974" t="s">
        <v>637</v>
      </c>
    </row>
    <row r="37" spans="2:15" x14ac:dyDescent="0.25">
      <c r="B37" s="862"/>
    </row>
    <row r="38" spans="2:15" x14ac:dyDescent="0.25">
      <c r="B38" s="862"/>
    </row>
    <row r="39" spans="2:15" x14ac:dyDescent="0.25">
      <c r="B39" s="1328" t="s">
        <v>312</v>
      </c>
      <c r="C39" s="1328"/>
      <c r="D39" s="1328"/>
      <c r="E39" s="1328"/>
      <c r="F39" s="1328"/>
      <c r="G39" s="1328"/>
      <c r="H39" s="1328"/>
      <c r="I39" s="1192" t="s">
        <v>1070</v>
      </c>
      <c r="J39" s="862"/>
      <c r="K39" s="862"/>
      <c r="L39" s="862"/>
    </row>
    <row r="40" spans="2:15" x14ac:dyDescent="0.25">
      <c r="B40" s="1362">
        <v>43466</v>
      </c>
      <c r="C40" s="1362"/>
      <c r="D40" s="1362"/>
      <c r="E40" s="1362"/>
      <c r="F40" s="1362"/>
      <c r="G40" s="1362"/>
      <c r="H40" s="1362"/>
      <c r="I40" s="862"/>
      <c r="J40" s="862"/>
      <c r="K40" s="862"/>
      <c r="L40" s="862"/>
    </row>
    <row r="41" spans="2:15" ht="33.75" customHeight="1" x14ac:dyDescent="0.25">
      <c r="B41" s="989" t="s">
        <v>29</v>
      </c>
      <c r="C41" s="990" t="s">
        <v>638</v>
      </c>
      <c r="D41" s="990" t="s">
        <v>613</v>
      </c>
      <c r="E41" s="990" t="s">
        <v>614</v>
      </c>
      <c r="F41" s="990" t="s">
        <v>615</v>
      </c>
      <c r="G41" s="990" t="s">
        <v>639</v>
      </c>
      <c r="H41" s="991" t="s">
        <v>21</v>
      </c>
      <c r="I41" s="992"/>
      <c r="J41" s="862"/>
      <c r="K41" s="862"/>
      <c r="L41" s="862"/>
    </row>
    <row r="42" spans="2:15" x14ac:dyDescent="0.2">
      <c r="B42" s="993" t="s">
        <v>621</v>
      </c>
      <c r="C42" s="994">
        <v>18776</v>
      </c>
      <c r="D42" s="994">
        <v>49</v>
      </c>
      <c r="E42" s="994">
        <v>9810</v>
      </c>
      <c r="F42" s="994">
        <v>45</v>
      </c>
      <c r="G42" s="994">
        <v>23</v>
      </c>
      <c r="H42" s="995">
        <v>28703</v>
      </c>
      <c r="I42" s="996"/>
      <c r="K42" s="211"/>
      <c r="L42" s="862"/>
    </row>
    <row r="43" spans="2:15" x14ac:dyDescent="0.2">
      <c r="B43" s="978" t="s">
        <v>622</v>
      </c>
      <c r="C43" s="997">
        <v>23734</v>
      </c>
      <c r="D43" s="997">
        <v>59</v>
      </c>
      <c r="E43" s="997">
        <v>12761</v>
      </c>
      <c r="F43" s="997">
        <v>71</v>
      </c>
      <c r="G43" s="997">
        <v>42</v>
      </c>
      <c r="H43" s="998">
        <v>36667</v>
      </c>
      <c r="I43" s="996"/>
      <c r="K43" s="211"/>
      <c r="L43" s="862"/>
    </row>
    <row r="44" spans="2:15" x14ac:dyDescent="0.25">
      <c r="B44" s="978" t="s">
        <v>623</v>
      </c>
      <c r="C44" s="997">
        <v>15871</v>
      </c>
      <c r="D44" s="997">
        <v>72</v>
      </c>
      <c r="E44" s="997">
        <v>8493</v>
      </c>
      <c r="F44" s="997">
        <v>34</v>
      </c>
      <c r="G44" s="997">
        <v>57</v>
      </c>
      <c r="H44" s="998">
        <v>24527</v>
      </c>
      <c r="I44" s="996"/>
    </row>
    <row r="45" spans="2:15" x14ac:dyDescent="0.2">
      <c r="B45" s="978" t="s">
        <v>624</v>
      </c>
      <c r="C45" s="997">
        <v>24079</v>
      </c>
      <c r="D45" s="997">
        <v>66</v>
      </c>
      <c r="E45" s="997">
        <v>12699</v>
      </c>
      <c r="F45" s="997">
        <v>51</v>
      </c>
      <c r="G45" s="997">
        <v>31</v>
      </c>
      <c r="H45" s="998">
        <v>36926</v>
      </c>
      <c r="I45" s="996"/>
      <c r="K45" s="211"/>
      <c r="L45" s="862"/>
    </row>
    <row r="46" spans="2:15" x14ac:dyDescent="0.2">
      <c r="B46" s="978" t="s">
        <v>625</v>
      </c>
      <c r="C46" s="997">
        <v>63254</v>
      </c>
      <c r="D46" s="997">
        <v>113</v>
      </c>
      <c r="E46" s="997">
        <v>35556</v>
      </c>
      <c r="F46" s="997">
        <v>111</v>
      </c>
      <c r="G46" s="997">
        <v>66</v>
      </c>
      <c r="H46" s="998">
        <v>99100</v>
      </c>
      <c r="I46" s="996"/>
      <c r="K46" s="211"/>
      <c r="L46" s="862"/>
    </row>
    <row r="47" spans="2:15" x14ac:dyDescent="0.2">
      <c r="B47" s="978" t="s">
        <v>626</v>
      </c>
      <c r="C47" s="997">
        <v>125536</v>
      </c>
      <c r="D47" s="997">
        <v>275</v>
      </c>
      <c r="E47" s="997">
        <v>69553</v>
      </c>
      <c r="F47" s="997">
        <v>316</v>
      </c>
      <c r="G47" s="997">
        <v>253</v>
      </c>
      <c r="H47" s="998">
        <v>195933</v>
      </c>
      <c r="I47" s="996"/>
      <c r="K47" s="211"/>
      <c r="L47" s="862"/>
    </row>
    <row r="48" spans="2:15" x14ac:dyDescent="0.2">
      <c r="B48" s="978" t="s">
        <v>627</v>
      </c>
      <c r="C48" s="997">
        <v>71343</v>
      </c>
      <c r="D48" s="997">
        <v>181</v>
      </c>
      <c r="E48" s="997">
        <v>41882</v>
      </c>
      <c r="F48" s="997">
        <v>128</v>
      </c>
      <c r="G48" s="997">
        <v>80</v>
      </c>
      <c r="H48" s="998">
        <v>113614</v>
      </c>
      <c r="I48" s="996"/>
      <c r="K48" s="211"/>
      <c r="L48" s="862"/>
    </row>
    <row r="49" spans="2:13" x14ac:dyDescent="0.2">
      <c r="B49" s="978" t="s">
        <v>628</v>
      </c>
      <c r="C49" s="997">
        <v>109666</v>
      </c>
      <c r="D49" s="997">
        <v>265</v>
      </c>
      <c r="E49" s="997">
        <v>65192</v>
      </c>
      <c r="F49" s="997">
        <v>128</v>
      </c>
      <c r="G49" s="997">
        <v>77</v>
      </c>
      <c r="H49" s="998">
        <v>175328</v>
      </c>
      <c r="I49" s="996"/>
      <c r="K49" s="211"/>
      <c r="L49" s="862"/>
    </row>
    <row r="50" spans="2:13" x14ac:dyDescent="0.2">
      <c r="B50" s="978" t="s">
        <v>629</v>
      </c>
      <c r="C50" s="997">
        <v>51480</v>
      </c>
      <c r="D50" s="997">
        <v>145</v>
      </c>
      <c r="E50" s="997">
        <v>31523</v>
      </c>
      <c r="F50" s="997">
        <v>288</v>
      </c>
      <c r="G50" s="997">
        <v>89</v>
      </c>
      <c r="H50" s="998">
        <v>83525</v>
      </c>
      <c r="I50" s="996"/>
      <c r="K50" s="211"/>
      <c r="L50" s="862"/>
    </row>
    <row r="51" spans="2:13" x14ac:dyDescent="0.2">
      <c r="B51" s="978" t="s">
        <v>630</v>
      </c>
      <c r="C51" s="997">
        <v>140092</v>
      </c>
      <c r="D51" s="997">
        <v>345</v>
      </c>
      <c r="E51" s="997">
        <v>80236</v>
      </c>
      <c r="F51" s="997">
        <v>586</v>
      </c>
      <c r="G51" s="997">
        <v>140</v>
      </c>
      <c r="H51" s="998">
        <v>221399</v>
      </c>
      <c r="I51" s="996"/>
      <c r="K51" s="211"/>
      <c r="L51" s="862"/>
    </row>
    <row r="52" spans="2:13" x14ac:dyDescent="0.2">
      <c r="B52" s="978" t="s">
        <v>631</v>
      </c>
      <c r="C52" s="997">
        <v>126195</v>
      </c>
      <c r="D52" s="997">
        <v>297</v>
      </c>
      <c r="E52" s="997">
        <v>73282</v>
      </c>
      <c r="F52" s="997">
        <v>277</v>
      </c>
      <c r="G52" s="997">
        <v>109</v>
      </c>
      <c r="H52" s="998">
        <v>200160</v>
      </c>
      <c r="I52" s="996"/>
      <c r="K52" s="211"/>
      <c r="L52" s="862"/>
    </row>
    <row r="53" spans="2:13" x14ac:dyDescent="0.2">
      <c r="B53" s="978" t="s">
        <v>632</v>
      </c>
      <c r="C53" s="997">
        <v>44677</v>
      </c>
      <c r="D53" s="997">
        <v>93</v>
      </c>
      <c r="E53" s="997">
        <v>25715</v>
      </c>
      <c r="F53" s="997">
        <v>68</v>
      </c>
      <c r="G53" s="997">
        <v>29</v>
      </c>
      <c r="H53" s="998">
        <v>70582</v>
      </c>
      <c r="I53" s="996"/>
      <c r="K53" s="211"/>
      <c r="L53" s="862"/>
    </row>
    <row r="54" spans="2:13" x14ac:dyDescent="0.2">
      <c r="B54" s="978" t="s">
        <v>633</v>
      </c>
      <c r="C54" s="997">
        <v>84441</v>
      </c>
      <c r="D54" s="997">
        <v>210</v>
      </c>
      <c r="E54" s="997">
        <v>46954</v>
      </c>
      <c r="F54" s="997">
        <v>222</v>
      </c>
      <c r="G54" s="997">
        <v>61</v>
      </c>
      <c r="H54" s="998">
        <v>131888</v>
      </c>
      <c r="I54" s="996"/>
      <c r="K54" s="211"/>
      <c r="L54" s="862"/>
    </row>
    <row r="55" spans="2:13" x14ac:dyDescent="0.2">
      <c r="B55" s="978" t="s">
        <v>634</v>
      </c>
      <c r="C55" s="997">
        <v>12106</v>
      </c>
      <c r="D55" s="997">
        <v>22</v>
      </c>
      <c r="E55" s="997">
        <v>6413</v>
      </c>
      <c r="F55" s="997">
        <v>53</v>
      </c>
      <c r="G55" s="997">
        <v>41</v>
      </c>
      <c r="H55" s="998">
        <v>18635</v>
      </c>
      <c r="I55" s="996"/>
      <c r="K55" s="211"/>
      <c r="L55" s="862"/>
    </row>
    <row r="56" spans="2:13" x14ac:dyDescent="0.2">
      <c r="B56" s="978" t="s">
        <v>635</v>
      </c>
      <c r="C56" s="997">
        <v>6731</v>
      </c>
      <c r="D56" s="997">
        <v>14</v>
      </c>
      <c r="E56" s="997">
        <v>3561</v>
      </c>
      <c r="F56" s="997">
        <v>38</v>
      </c>
      <c r="G56" s="997">
        <v>30</v>
      </c>
      <c r="H56" s="998">
        <v>10374</v>
      </c>
      <c r="I56" s="996"/>
      <c r="J56" s="999"/>
      <c r="K56" s="211"/>
      <c r="L56" s="862"/>
    </row>
    <row r="57" spans="2:13" x14ac:dyDescent="0.2">
      <c r="B57" s="978" t="s">
        <v>636</v>
      </c>
      <c r="C57" s="997">
        <v>367749</v>
      </c>
      <c r="D57" s="997">
        <v>1205</v>
      </c>
      <c r="E57" s="997">
        <v>197988</v>
      </c>
      <c r="F57" s="997">
        <v>1040</v>
      </c>
      <c r="G57" s="997">
        <v>415</v>
      </c>
      <c r="H57" s="998">
        <v>568397</v>
      </c>
      <c r="I57" s="1000"/>
      <c r="J57" s="999"/>
      <c r="K57" s="907"/>
      <c r="L57" s="862"/>
    </row>
    <row r="58" spans="2:13" x14ac:dyDescent="0.2">
      <c r="B58" s="986" t="s">
        <v>640</v>
      </c>
      <c r="C58" s="987">
        <v>1285730</v>
      </c>
      <c r="D58" s="987">
        <v>3411</v>
      </c>
      <c r="E58" s="987">
        <v>721618</v>
      </c>
      <c r="F58" s="987">
        <v>3456</v>
      </c>
      <c r="G58" s="987">
        <v>1543</v>
      </c>
      <c r="H58" s="988">
        <v>2015758</v>
      </c>
      <c r="I58" s="1000"/>
      <c r="J58" s="999"/>
      <c r="K58" s="907"/>
      <c r="L58" s="862"/>
    </row>
    <row r="59" spans="2:13" x14ac:dyDescent="0.2">
      <c r="J59" s="999"/>
    </row>
    <row r="60" spans="2:13" x14ac:dyDescent="0.2">
      <c r="B60" s="1328" t="s">
        <v>312</v>
      </c>
      <c r="C60" s="1328"/>
      <c r="D60" s="1328"/>
      <c r="E60" s="1328"/>
      <c r="F60" s="1328"/>
      <c r="G60" s="1328"/>
      <c r="H60" s="1328"/>
      <c r="J60" s="999"/>
    </row>
    <row r="61" spans="2:13" x14ac:dyDescent="0.2">
      <c r="B61" s="1362">
        <v>43497</v>
      </c>
      <c r="C61" s="1362"/>
      <c r="D61" s="1362"/>
      <c r="E61" s="1362"/>
      <c r="F61" s="1362"/>
      <c r="G61" s="1362"/>
      <c r="H61" s="1362"/>
      <c r="J61" s="999"/>
    </row>
    <row r="62" spans="2:13" ht="25.5" x14ac:dyDescent="0.2">
      <c r="B62" s="989" t="s">
        <v>29</v>
      </c>
      <c r="C62" s="990" t="s">
        <v>638</v>
      </c>
      <c r="D62" s="990" t="s">
        <v>613</v>
      </c>
      <c r="E62" s="990" t="s">
        <v>614</v>
      </c>
      <c r="F62" s="990" t="s">
        <v>615</v>
      </c>
      <c r="G62" s="990" t="s">
        <v>639</v>
      </c>
      <c r="H62" s="991" t="s">
        <v>21</v>
      </c>
      <c r="J62" s="999"/>
    </row>
    <row r="63" spans="2:13" x14ac:dyDescent="0.2">
      <c r="B63" s="993" t="s">
        <v>621</v>
      </c>
      <c r="C63" s="994">
        <v>18881</v>
      </c>
      <c r="D63" s="994">
        <v>58</v>
      </c>
      <c r="E63" s="994">
        <v>9856</v>
      </c>
      <c r="F63" s="994">
        <v>44</v>
      </c>
      <c r="G63" s="994">
        <v>25</v>
      </c>
      <c r="H63" s="995">
        <v>28864</v>
      </c>
      <c r="J63" s="999"/>
      <c r="L63" s="999"/>
      <c r="M63" s="862"/>
    </row>
    <row r="64" spans="2:13" x14ac:dyDescent="0.2">
      <c r="B64" s="978" t="s">
        <v>622</v>
      </c>
      <c r="C64" s="997">
        <v>23894</v>
      </c>
      <c r="D64" s="997">
        <v>59</v>
      </c>
      <c r="E64" s="997">
        <v>12827</v>
      </c>
      <c r="F64" s="997">
        <v>70</v>
      </c>
      <c r="G64" s="997">
        <v>40</v>
      </c>
      <c r="H64" s="998">
        <v>36890</v>
      </c>
      <c r="J64" s="999"/>
      <c r="L64" s="999"/>
      <c r="M64" s="862"/>
    </row>
    <row r="65" spans="2:13" x14ac:dyDescent="0.2">
      <c r="B65" s="978" t="s">
        <v>623</v>
      </c>
      <c r="C65" s="997">
        <v>15927</v>
      </c>
      <c r="D65" s="997">
        <v>60</v>
      </c>
      <c r="E65" s="997">
        <v>8511</v>
      </c>
      <c r="F65" s="997">
        <v>35</v>
      </c>
      <c r="G65" s="997">
        <v>60</v>
      </c>
      <c r="H65" s="998">
        <v>24593</v>
      </c>
      <c r="J65" s="999"/>
      <c r="L65" s="999"/>
      <c r="M65" s="862"/>
    </row>
    <row r="66" spans="2:13" x14ac:dyDescent="0.2">
      <c r="B66" s="978" t="s">
        <v>624</v>
      </c>
      <c r="C66" s="997">
        <v>24152</v>
      </c>
      <c r="D66" s="997">
        <v>60</v>
      </c>
      <c r="E66" s="997">
        <v>12754</v>
      </c>
      <c r="F66" s="997">
        <v>50</v>
      </c>
      <c r="G66" s="997">
        <v>28</v>
      </c>
      <c r="H66" s="998">
        <v>37044</v>
      </c>
      <c r="J66" s="999"/>
      <c r="L66" s="999"/>
      <c r="M66" s="862"/>
    </row>
    <row r="67" spans="2:13" x14ac:dyDescent="0.2">
      <c r="B67" s="978" t="s">
        <v>625</v>
      </c>
      <c r="C67" s="997">
        <v>63580</v>
      </c>
      <c r="D67" s="997">
        <v>146</v>
      </c>
      <c r="E67" s="997">
        <v>35762</v>
      </c>
      <c r="F67" s="997">
        <v>112</v>
      </c>
      <c r="G67" s="997">
        <v>68</v>
      </c>
      <c r="H67" s="998">
        <v>99668</v>
      </c>
      <c r="J67" s="999"/>
      <c r="L67" s="999"/>
      <c r="M67" s="862"/>
    </row>
    <row r="68" spans="2:13" x14ac:dyDescent="0.2">
      <c r="B68" s="978" t="s">
        <v>626</v>
      </c>
      <c r="C68" s="997">
        <v>126254</v>
      </c>
      <c r="D68" s="997">
        <v>275</v>
      </c>
      <c r="E68" s="997">
        <v>69908</v>
      </c>
      <c r="F68" s="997">
        <v>319</v>
      </c>
      <c r="G68" s="997">
        <v>261</v>
      </c>
      <c r="H68" s="998">
        <v>197017</v>
      </c>
      <c r="J68" s="999"/>
      <c r="L68" s="999"/>
      <c r="M68" s="862"/>
    </row>
    <row r="69" spans="2:13" x14ac:dyDescent="0.2">
      <c r="B69" s="978" t="s">
        <v>627</v>
      </c>
      <c r="C69" s="997">
        <v>71657</v>
      </c>
      <c r="D69" s="997">
        <v>170</v>
      </c>
      <c r="E69" s="997">
        <v>42046</v>
      </c>
      <c r="F69" s="997">
        <v>127</v>
      </c>
      <c r="G69" s="997">
        <v>78</v>
      </c>
      <c r="H69" s="998">
        <v>114078</v>
      </c>
      <c r="J69" s="999"/>
      <c r="L69" s="999"/>
      <c r="M69" s="862"/>
    </row>
    <row r="70" spans="2:13" x14ac:dyDescent="0.2">
      <c r="B70" s="978" t="s">
        <v>628</v>
      </c>
      <c r="C70" s="997">
        <v>110067</v>
      </c>
      <c r="D70" s="997">
        <v>262</v>
      </c>
      <c r="E70" s="997">
        <v>65367</v>
      </c>
      <c r="F70" s="997">
        <v>129</v>
      </c>
      <c r="G70" s="997">
        <v>81</v>
      </c>
      <c r="H70" s="998">
        <v>175906</v>
      </c>
      <c r="J70" s="999"/>
      <c r="L70" s="999"/>
      <c r="M70" s="862"/>
    </row>
    <row r="71" spans="2:13" x14ac:dyDescent="0.2">
      <c r="B71" s="978" t="s">
        <v>629</v>
      </c>
      <c r="C71" s="997">
        <v>51579</v>
      </c>
      <c r="D71" s="997">
        <v>140</v>
      </c>
      <c r="E71" s="997">
        <v>31519</v>
      </c>
      <c r="F71" s="997">
        <v>287</v>
      </c>
      <c r="G71" s="997">
        <v>89</v>
      </c>
      <c r="H71" s="998">
        <v>83614</v>
      </c>
      <c r="J71" s="999"/>
      <c r="L71" s="999"/>
      <c r="M71" s="862"/>
    </row>
    <row r="72" spans="2:13" x14ac:dyDescent="0.2">
      <c r="B72" s="978" t="s">
        <v>630</v>
      </c>
      <c r="C72" s="997">
        <v>140356</v>
      </c>
      <c r="D72" s="997">
        <v>324</v>
      </c>
      <c r="E72" s="997">
        <v>80374</v>
      </c>
      <c r="F72" s="997">
        <v>594</v>
      </c>
      <c r="G72" s="997">
        <v>137</v>
      </c>
      <c r="H72" s="998">
        <v>221785</v>
      </c>
      <c r="J72" s="999"/>
      <c r="L72" s="999"/>
      <c r="M72" s="862"/>
    </row>
    <row r="73" spans="2:13" x14ac:dyDescent="0.2">
      <c r="B73" s="978" t="s">
        <v>631</v>
      </c>
      <c r="C73" s="997">
        <v>126322</v>
      </c>
      <c r="D73" s="997">
        <v>290</v>
      </c>
      <c r="E73" s="997">
        <v>73333</v>
      </c>
      <c r="F73" s="997">
        <v>271</v>
      </c>
      <c r="G73" s="997">
        <v>108</v>
      </c>
      <c r="H73" s="998">
        <v>200324</v>
      </c>
      <c r="J73" s="999"/>
      <c r="L73" s="999"/>
      <c r="M73" s="862"/>
    </row>
    <row r="74" spans="2:13" x14ac:dyDescent="0.2">
      <c r="B74" s="978" t="s">
        <v>632</v>
      </c>
      <c r="C74" s="997">
        <v>44834</v>
      </c>
      <c r="D74" s="997">
        <v>84</v>
      </c>
      <c r="E74" s="997">
        <v>25808</v>
      </c>
      <c r="F74" s="997">
        <v>67</v>
      </c>
      <c r="G74" s="997">
        <v>26</v>
      </c>
      <c r="H74" s="998">
        <v>70819</v>
      </c>
      <c r="J74" s="999"/>
      <c r="L74" s="999"/>
      <c r="M74" s="862"/>
    </row>
    <row r="75" spans="2:13" x14ac:dyDescent="0.2">
      <c r="B75" s="978" t="s">
        <v>633</v>
      </c>
      <c r="C75" s="997">
        <v>84624</v>
      </c>
      <c r="D75" s="997">
        <v>203</v>
      </c>
      <c r="E75" s="997">
        <v>47153</v>
      </c>
      <c r="F75" s="997">
        <v>224</v>
      </c>
      <c r="G75" s="997">
        <v>62</v>
      </c>
      <c r="H75" s="998">
        <v>132266</v>
      </c>
      <c r="J75" s="999"/>
      <c r="L75" s="999"/>
      <c r="M75" s="862"/>
    </row>
    <row r="76" spans="2:13" x14ac:dyDescent="0.2">
      <c r="B76" s="978" t="s">
        <v>634</v>
      </c>
      <c r="C76" s="997">
        <v>12113</v>
      </c>
      <c r="D76" s="997">
        <v>23</v>
      </c>
      <c r="E76" s="997">
        <v>6422</v>
      </c>
      <c r="F76" s="997">
        <v>53</v>
      </c>
      <c r="G76" s="997">
        <v>43</v>
      </c>
      <c r="H76" s="998">
        <v>18654</v>
      </c>
      <c r="J76" s="999"/>
      <c r="L76" s="999"/>
      <c r="M76" s="862"/>
    </row>
    <row r="77" spans="2:13" x14ac:dyDescent="0.2">
      <c r="B77" s="978" t="s">
        <v>635</v>
      </c>
      <c r="C77" s="997">
        <v>6793</v>
      </c>
      <c r="D77" s="997">
        <v>11</v>
      </c>
      <c r="E77" s="997">
        <v>3593</v>
      </c>
      <c r="F77" s="997">
        <v>38</v>
      </c>
      <c r="G77" s="997">
        <v>29</v>
      </c>
      <c r="H77" s="998">
        <v>10464</v>
      </c>
      <c r="J77" s="999"/>
      <c r="L77" s="999"/>
      <c r="M77" s="862"/>
    </row>
    <row r="78" spans="2:13" x14ac:dyDescent="0.2">
      <c r="B78" s="978" t="s">
        <v>636</v>
      </c>
      <c r="C78" s="997">
        <v>369370</v>
      </c>
      <c r="D78" s="997">
        <v>1176</v>
      </c>
      <c r="E78" s="997">
        <v>198686</v>
      </c>
      <c r="F78" s="997">
        <v>1046</v>
      </c>
      <c r="G78" s="997">
        <v>409</v>
      </c>
      <c r="H78" s="998">
        <v>570687</v>
      </c>
      <c r="J78" s="999"/>
    </row>
    <row r="79" spans="2:13" x14ac:dyDescent="0.2">
      <c r="B79" s="986" t="s">
        <v>640</v>
      </c>
      <c r="C79" s="987">
        <v>1290403</v>
      </c>
      <c r="D79" s="987">
        <v>3341</v>
      </c>
      <c r="E79" s="987">
        <v>723919</v>
      </c>
      <c r="F79" s="987">
        <v>3466</v>
      </c>
      <c r="G79" s="987">
        <v>1544</v>
      </c>
      <c r="H79" s="988">
        <v>2022673</v>
      </c>
      <c r="J79" s="999"/>
    </row>
    <row r="80" spans="2:13" x14ac:dyDescent="0.2">
      <c r="J80" s="999"/>
    </row>
    <row r="81" spans="2:10" x14ac:dyDescent="0.25">
      <c r="B81" s="1328" t="s">
        <v>312</v>
      </c>
      <c r="C81" s="1328"/>
      <c r="D81" s="1328"/>
      <c r="E81" s="1328"/>
      <c r="F81" s="1328"/>
      <c r="G81" s="1328"/>
      <c r="H81" s="1328"/>
    </row>
    <row r="82" spans="2:10" x14ac:dyDescent="0.25">
      <c r="B82" s="1362">
        <v>43525</v>
      </c>
      <c r="C82" s="1362"/>
      <c r="D82" s="1362"/>
      <c r="E82" s="1362"/>
      <c r="F82" s="1362"/>
      <c r="G82" s="1362"/>
      <c r="H82" s="1362"/>
    </row>
    <row r="83" spans="2:10" ht="25.5" x14ac:dyDescent="0.25">
      <c r="B83" s="989" t="s">
        <v>29</v>
      </c>
      <c r="C83" s="990" t="s">
        <v>638</v>
      </c>
      <c r="D83" s="990" t="s">
        <v>613</v>
      </c>
      <c r="E83" s="990" t="s">
        <v>614</v>
      </c>
      <c r="F83" s="990" t="s">
        <v>615</v>
      </c>
      <c r="G83" s="990" t="s">
        <v>639</v>
      </c>
      <c r="H83" s="991" t="s">
        <v>21</v>
      </c>
    </row>
    <row r="84" spans="2:10" x14ac:dyDescent="0.25">
      <c r="B84" s="993" t="s">
        <v>621</v>
      </c>
      <c r="C84" s="994">
        <v>19037</v>
      </c>
      <c r="D84" s="994">
        <v>66</v>
      </c>
      <c r="E84" s="994">
        <v>9965</v>
      </c>
      <c r="F84" s="994">
        <v>44</v>
      </c>
      <c r="G84" s="994">
        <v>28</v>
      </c>
      <c r="H84" s="995">
        <v>29140</v>
      </c>
      <c r="J84" s="1001"/>
    </row>
    <row r="85" spans="2:10" x14ac:dyDescent="0.25">
      <c r="B85" s="978" t="s">
        <v>622</v>
      </c>
      <c r="C85" s="997">
        <v>24069</v>
      </c>
      <c r="D85" s="997">
        <v>61</v>
      </c>
      <c r="E85" s="997">
        <v>12924</v>
      </c>
      <c r="F85" s="997">
        <v>71</v>
      </c>
      <c r="G85" s="997">
        <v>41</v>
      </c>
      <c r="H85" s="998">
        <v>37166</v>
      </c>
      <c r="J85" s="1001"/>
    </row>
    <row r="86" spans="2:10" x14ac:dyDescent="0.25">
      <c r="B86" s="978" t="s">
        <v>623</v>
      </c>
      <c r="C86" s="997">
        <v>16152</v>
      </c>
      <c r="D86" s="997">
        <v>51</v>
      </c>
      <c r="E86" s="997">
        <v>8630</v>
      </c>
      <c r="F86" s="997">
        <v>35</v>
      </c>
      <c r="G86" s="997">
        <v>60</v>
      </c>
      <c r="H86" s="998">
        <v>24928</v>
      </c>
      <c r="J86" s="1001"/>
    </row>
    <row r="87" spans="2:10" x14ac:dyDescent="0.25">
      <c r="B87" s="978" t="s">
        <v>624</v>
      </c>
      <c r="C87" s="997">
        <v>24315</v>
      </c>
      <c r="D87" s="997">
        <v>75</v>
      </c>
      <c r="E87" s="997">
        <v>12853</v>
      </c>
      <c r="F87" s="997">
        <v>50</v>
      </c>
      <c r="G87" s="997">
        <v>26</v>
      </c>
      <c r="H87" s="998">
        <v>37319</v>
      </c>
      <c r="J87" s="1001"/>
    </row>
    <row r="88" spans="2:10" x14ac:dyDescent="0.25">
      <c r="B88" s="978" t="s">
        <v>625</v>
      </c>
      <c r="C88" s="997">
        <v>63985</v>
      </c>
      <c r="D88" s="997">
        <v>149</v>
      </c>
      <c r="E88" s="997">
        <v>36014</v>
      </c>
      <c r="F88" s="997">
        <v>112</v>
      </c>
      <c r="G88" s="997">
        <v>70</v>
      </c>
      <c r="H88" s="998">
        <v>100330</v>
      </c>
      <c r="J88" s="1001"/>
    </row>
    <row r="89" spans="2:10" x14ac:dyDescent="0.25">
      <c r="B89" s="978" t="s">
        <v>626</v>
      </c>
      <c r="C89" s="997">
        <v>127040</v>
      </c>
      <c r="D89" s="997">
        <v>329</v>
      </c>
      <c r="E89" s="997">
        <v>70356</v>
      </c>
      <c r="F89" s="997">
        <v>313</v>
      </c>
      <c r="G89" s="997">
        <v>266</v>
      </c>
      <c r="H89" s="998">
        <v>198304</v>
      </c>
      <c r="J89" s="1001"/>
    </row>
    <row r="90" spans="2:10" x14ac:dyDescent="0.25">
      <c r="B90" s="978" t="s">
        <v>627</v>
      </c>
      <c r="C90" s="997">
        <v>72246</v>
      </c>
      <c r="D90" s="997">
        <v>186</v>
      </c>
      <c r="E90" s="997">
        <v>42394</v>
      </c>
      <c r="F90" s="997">
        <v>127</v>
      </c>
      <c r="G90" s="997">
        <v>78</v>
      </c>
      <c r="H90" s="998">
        <v>115031</v>
      </c>
      <c r="J90" s="1001"/>
    </row>
    <row r="91" spans="2:10" x14ac:dyDescent="0.25">
      <c r="B91" s="978" t="s">
        <v>628</v>
      </c>
      <c r="C91" s="997">
        <v>110654</v>
      </c>
      <c r="D91" s="997">
        <v>270</v>
      </c>
      <c r="E91" s="997">
        <v>65647</v>
      </c>
      <c r="F91" s="997">
        <v>127</v>
      </c>
      <c r="G91" s="997">
        <v>81</v>
      </c>
      <c r="H91" s="998">
        <v>176779</v>
      </c>
      <c r="J91" s="1001"/>
    </row>
    <row r="92" spans="2:10" x14ac:dyDescent="0.25">
      <c r="B92" s="978" t="s">
        <v>629</v>
      </c>
      <c r="C92" s="997">
        <v>51878</v>
      </c>
      <c r="D92" s="997">
        <v>160</v>
      </c>
      <c r="E92" s="997">
        <v>31690</v>
      </c>
      <c r="F92" s="997">
        <v>285</v>
      </c>
      <c r="G92" s="997">
        <v>89</v>
      </c>
      <c r="H92" s="998">
        <v>84102</v>
      </c>
      <c r="J92" s="1001"/>
    </row>
    <row r="93" spans="2:10" x14ac:dyDescent="0.25">
      <c r="B93" s="978" t="s">
        <v>630</v>
      </c>
      <c r="C93" s="997">
        <v>140818</v>
      </c>
      <c r="D93" s="997">
        <v>358</v>
      </c>
      <c r="E93" s="997">
        <v>80652</v>
      </c>
      <c r="F93" s="997">
        <v>605</v>
      </c>
      <c r="G93" s="997">
        <v>135</v>
      </c>
      <c r="H93" s="998">
        <v>222568</v>
      </c>
      <c r="J93" s="1001"/>
    </row>
    <row r="94" spans="2:10" x14ac:dyDescent="0.25">
      <c r="B94" s="978" t="s">
        <v>631</v>
      </c>
      <c r="C94" s="997">
        <v>127160</v>
      </c>
      <c r="D94" s="997">
        <v>291</v>
      </c>
      <c r="E94" s="997">
        <v>73822</v>
      </c>
      <c r="F94" s="997">
        <v>271</v>
      </c>
      <c r="G94" s="997">
        <v>111</v>
      </c>
      <c r="H94" s="998">
        <v>201655</v>
      </c>
      <c r="J94" s="1001"/>
    </row>
    <row r="95" spans="2:10" x14ac:dyDescent="0.25">
      <c r="B95" s="978" t="s">
        <v>632</v>
      </c>
      <c r="C95" s="997">
        <v>45068</v>
      </c>
      <c r="D95" s="997">
        <v>84</v>
      </c>
      <c r="E95" s="997">
        <v>25930</v>
      </c>
      <c r="F95" s="997">
        <v>63</v>
      </c>
      <c r="G95" s="997">
        <v>27</v>
      </c>
      <c r="H95" s="998">
        <v>71172</v>
      </c>
      <c r="J95" s="1001"/>
    </row>
    <row r="96" spans="2:10" x14ac:dyDescent="0.25">
      <c r="B96" s="978" t="s">
        <v>633</v>
      </c>
      <c r="C96" s="997">
        <v>85050</v>
      </c>
      <c r="D96" s="997">
        <v>216</v>
      </c>
      <c r="E96" s="997">
        <v>47531</v>
      </c>
      <c r="F96" s="997">
        <v>219</v>
      </c>
      <c r="G96" s="997">
        <v>63</v>
      </c>
      <c r="H96" s="998">
        <v>133079</v>
      </c>
      <c r="J96" s="1001"/>
    </row>
    <row r="97" spans="2:13" x14ac:dyDescent="0.25">
      <c r="B97" s="978" t="s">
        <v>634</v>
      </c>
      <c r="C97" s="997">
        <v>12112</v>
      </c>
      <c r="D97" s="997">
        <v>15</v>
      </c>
      <c r="E97" s="997">
        <v>6417</v>
      </c>
      <c r="F97" s="997">
        <v>52</v>
      </c>
      <c r="G97" s="997">
        <v>42</v>
      </c>
      <c r="H97" s="998">
        <v>18638</v>
      </c>
      <c r="J97" s="1001"/>
    </row>
    <row r="98" spans="2:13" x14ac:dyDescent="0.25">
      <c r="B98" s="978" t="s">
        <v>635</v>
      </c>
      <c r="C98" s="997">
        <v>6852</v>
      </c>
      <c r="D98" s="997">
        <v>7</v>
      </c>
      <c r="E98" s="997">
        <v>3618</v>
      </c>
      <c r="F98" s="997">
        <v>38</v>
      </c>
      <c r="G98" s="997">
        <v>31</v>
      </c>
      <c r="H98" s="998">
        <v>10546</v>
      </c>
      <c r="J98" s="1001"/>
    </row>
    <row r="99" spans="2:13" x14ac:dyDescent="0.25">
      <c r="B99" s="978" t="s">
        <v>636</v>
      </c>
      <c r="C99" s="997">
        <v>372252</v>
      </c>
      <c r="D99" s="997">
        <v>1312</v>
      </c>
      <c r="E99" s="997">
        <v>200420</v>
      </c>
      <c r="F99" s="997">
        <v>1055</v>
      </c>
      <c r="G99" s="997">
        <v>411</v>
      </c>
      <c r="H99" s="998">
        <v>575450</v>
      </c>
      <c r="J99" s="863"/>
      <c r="K99" s="863"/>
      <c r="L99" s="863"/>
      <c r="M99" s="863"/>
    </row>
    <row r="100" spans="2:13" x14ac:dyDescent="0.25">
      <c r="B100" s="986" t="s">
        <v>640</v>
      </c>
      <c r="C100" s="987">
        <v>1298688</v>
      </c>
      <c r="D100" s="987">
        <v>3630</v>
      </c>
      <c r="E100" s="987">
        <v>728863</v>
      </c>
      <c r="F100" s="987">
        <v>3467</v>
      </c>
      <c r="G100" s="987">
        <v>1559</v>
      </c>
      <c r="H100" s="988">
        <v>2036207</v>
      </c>
      <c r="J100" s="863"/>
      <c r="K100" s="863"/>
      <c r="L100" s="863"/>
      <c r="M100" s="863"/>
    </row>
    <row r="101" spans="2:13" x14ac:dyDescent="0.25">
      <c r="B101" s="974"/>
    </row>
    <row r="102" spans="2:13" x14ac:dyDescent="0.25">
      <c r="B102" s="1328" t="s">
        <v>312</v>
      </c>
      <c r="C102" s="1328"/>
      <c r="D102" s="1328"/>
      <c r="E102" s="1328"/>
      <c r="F102" s="1328"/>
      <c r="G102" s="1328"/>
      <c r="H102" s="1328"/>
    </row>
    <row r="103" spans="2:13" x14ac:dyDescent="0.25">
      <c r="B103" s="1362">
        <v>43556</v>
      </c>
      <c r="C103" s="1362"/>
      <c r="D103" s="1362"/>
      <c r="E103" s="1362"/>
      <c r="F103" s="1362"/>
      <c r="G103" s="1362"/>
      <c r="H103" s="1362"/>
    </row>
    <row r="104" spans="2:13" ht="25.5" x14ac:dyDescent="0.25">
      <c r="B104" s="989" t="s">
        <v>29</v>
      </c>
      <c r="C104" s="990" t="s">
        <v>638</v>
      </c>
      <c r="D104" s="990" t="s">
        <v>613</v>
      </c>
      <c r="E104" s="990" t="s">
        <v>614</v>
      </c>
      <c r="F104" s="990" t="s">
        <v>615</v>
      </c>
      <c r="G104" s="990" t="s">
        <v>639</v>
      </c>
      <c r="H104" s="991" t="s">
        <v>21</v>
      </c>
    </row>
    <row r="105" spans="2:13" x14ac:dyDescent="0.25">
      <c r="B105" s="993" t="s">
        <v>621</v>
      </c>
      <c r="C105" s="994">
        <v>19077</v>
      </c>
      <c r="D105" s="994">
        <v>58</v>
      </c>
      <c r="E105" s="994">
        <v>9995</v>
      </c>
      <c r="F105" s="994">
        <v>46</v>
      </c>
      <c r="G105" s="994">
        <v>28</v>
      </c>
      <c r="H105" s="995">
        <v>29204</v>
      </c>
    </row>
    <row r="106" spans="2:13" x14ac:dyDescent="0.25">
      <c r="B106" s="978" t="s">
        <v>622</v>
      </c>
      <c r="C106" s="997">
        <v>24073</v>
      </c>
      <c r="D106" s="997">
        <v>44</v>
      </c>
      <c r="E106" s="997">
        <v>12919</v>
      </c>
      <c r="F106" s="997">
        <v>70</v>
      </c>
      <c r="G106" s="997">
        <v>40</v>
      </c>
      <c r="H106" s="998">
        <v>37146</v>
      </c>
    </row>
    <row r="107" spans="2:13" x14ac:dyDescent="0.25">
      <c r="B107" s="978" t="s">
        <v>623</v>
      </c>
      <c r="C107" s="997">
        <v>16182</v>
      </c>
      <c r="D107" s="997">
        <v>45</v>
      </c>
      <c r="E107" s="997">
        <v>8643</v>
      </c>
      <c r="F107" s="997">
        <v>35</v>
      </c>
      <c r="G107" s="997">
        <v>59</v>
      </c>
      <c r="H107" s="998">
        <v>24964</v>
      </c>
    </row>
    <row r="108" spans="2:13" x14ac:dyDescent="0.25">
      <c r="B108" s="978" t="s">
        <v>624</v>
      </c>
      <c r="C108" s="997">
        <v>24364</v>
      </c>
      <c r="D108" s="997">
        <v>59</v>
      </c>
      <c r="E108" s="997">
        <v>12904</v>
      </c>
      <c r="F108" s="997">
        <v>50</v>
      </c>
      <c r="G108" s="997">
        <v>27</v>
      </c>
      <c r="H108" s="998">
        <v>37404</v>
      </c>
    </row>
    <row r="109" spans="2:13" x14ac:dyDescent="0.25">
      <c r="B109" s="978" t="s">
        <v>625</v>
      </c>
      <c r="C109" s="997">
        <v>64270</v>
      </c>
      <c r="D109" s="997">
        <v>145</v>
      </c>
      <c r="E109" s="997">
        <v>36156</v>
      </c>
      <c r="F109" s="997">
        <v>112</v>
      </c>
      <c r="G109" s="997">
        <v>72</v>
      </c>
      <c r="H109" s="998">
        <v>100755</v>
      </c>
    </row>
    <row r="110" spans="2:13" x14ac:dyDescent="0.25">
      <c r="B110" s="978" t="s">
        <v>626</v>
      </c>
      <c r="C110" s="997">
        <v>127264</v>
      </c>
      <c r="D110" s="997">
        <v>276</v>
      </c>
      <c r="E110" s="997">
        <v>70459</v>
      </c>
      <c r="F110" s="997">
        <v>306</v>
      </c>
      <c r="G110" s="997">
        <v>268</v>
      </c>
      <c r="H110" s="998">
        <v>198573</v>
      </c>
    </row>
    <row r="111" spans="2:13" x14ac:dyDescent="0.25">
      <c r="B111" s="978" t="s">
        <v>627</v>
      </c>
      <c r="C111" s="997">
        <v>72310</v>
      </c>
      <c r="D111" s="997">
        <v>180</v>
      </c>
      <c r="E111" s="997">
        <v>42424</v>
      </c>
      <c r="F111" s="997">
        <v>125</v>
      </c>
      <c r="G111" s="997">
        <v>79</v>
      </c>
      <c r="H111" s="998">
        <v>115118</v>
      </c>
    </row>
    <row r="112" spans="2:13" x14ac:dyDescent="0.25">
      <c r="B112" s="978" t="s">
        <v>628</v>
      </c>
      <c r="C112" s="997">
        <v>110955</v>
      </c>
      <c r="D112" s="997">
        <v>261</v>
      </c>
      <c r="E112" s="997">
        <v>65764</v>
      </c>
      <c r="F112" s="997">
        <v>129</v>
      </c>
      <c r="G112" s="997">
        <v>77</v>
      </c>
      <c r="H112" s="998">
        <v>177186</v>
      </c>
    </row>
    <row r="113" spans="2:16" x14ac:dyDescent="0.25">
      <c r="B113" s="978" t="s">
        <v>629</v>
      </c>
      <c r="C113" s="997">
        <v>52003</v>
      </c>
      <c r="D113" s="997">
        <v>120</v>
      </c>
      <c r="E113" s="997">
        <v>31746</v>
      </c>
      <c r="F113" s="997">
        <v>285</v>
      </c>
      <c r="G113" s="997">
        <v>90</v>
      </c>
      <c r="H113" s="998">
        <v>84244</v>
      </c>
    </row>
    <row r="114" spans="2:16" x14ac:dyDescent="0.25">
      <c r="B114" s="978" t="s">
        <v>630</v>
      </c>
      <c r="C114" s="997">
        <v>141197</v>
      </c>
      <c r="D114" s="997">
        <v>318</v>
      </c>
      <c r="E114" s="997">
        <v>80822</v>
      </c>
      <c r="F114" s="997">
        <v>603</v>
      </c>
      <c r="G114" s="997">
        <v>139</v>
      </c>
      <c r="H114" s="998">
        <v>223079</v>
      </c>
    </row>
    <row r="115" spans="2:16" x14ac:dyDescent="0.25">
      <c r="B115" s="978" t="s">
        <v>631</v>
      </c>
      <c r="C115" s="997">
        <v>127424</v>
      </c>
      <c r="D115" s="997">
        <v>262</v>
      </c>
      <c r="E115" s="997">
        <v>73925</v>
      </c>
      <c r="F115" s="997">
        <v>271</v>
      </c>
      <c r="G115" s="997">
        <v>107</v>
      </c>
      <c r="H115" s="998">
        <v>201989</v>
      </c>
    </row>
    <row r="116" spans="2:16" x14ac:dyDescent="0.25">
      <c r="B116" s="978" t="s">
        <v>632</v>
      </c>
      <c r="C116" s="997">
        <v>45085</v>
      </c>
      <c r="D116" s="997">
        <v>69</v>
      </c>
      <c r="E116" s="997">
        <v>25928</v>
      </c>
      <c r="F116" s="997">
        <v>63</v>
      </c>
      <c r="G116" s="997">
        <v>27</v>
      </c>
      <c r="H116" s="998">
        <v>71172</v>
      </c>
    </row>
    <row r="117" spans="2:16" x14ac:dyDescent="0.25">
      <c r="B117" s="978" t="s">
        <v>633</v>
      </c>
      <c r="C117" s="997">
        <v>84878</v>
      </c>
      <c r="D117" s="997">
        <v>230</v>
      </c>
      <c r="E117" s="997">
        <v>47403</v>
      </c>
      <c r="F117" s="997">
        <v>218</v>
      </c>
      <c r="G117" s="997">
        <v>63</v>
      </c>
      <c r="H117" s="998">
        <v>132792</v>
      </c>
    </row>
    <row r="118" spans="2:16" x14ac:dyDescent="0.25">
      <c r="B118" s="978" t="s">
        <v>634</v>
      </c>
      <c r="C118" s="997">
        <v>12162</v>
      </c>
      <c r="D118" s="997">
        <v>21</v>
      </c>
      <c r="E118" s="997">
        <v>6444</v>
      </c>
      <c r="F118" s="997">
        <v>55</v>
      </c>
      <c r="G118" s="997">
        <v>44</v>
      </c>
      <c r="H118" s="998">
        <v>18726</v>
      </c>
    </row>
    <row r="119" spans="2:16" x14ac:dyDescent="0.25">
      <c r="B119" s="978" t="s">
        <v>635</v>
      </c>
      <c r="C119" s="997">
        <v>6868</v>
      </c>
      <c r="D119" s="997">
        <v>4</v>
      </c>
      <c r="E119" s="997">
        <v>3627</v>
      </c>
      <c r="F119" s="997">
        <v>38</v>
      </c>
      <c r="G119" s="997">
        <v>31</v>
      </c>
      <c r="H119" s="998">
        <v>10568</v>
      </c>
    </row>
    <row r="120" spans="2:16" x14ac:dyDescent="0.25">
      <c r="B120" s="978" t="s">
        <v>636</v>
      </c>
      <c r="C120" s="997">
        <v>372284</v>
      </c>
      <c r="D120" s="997">
        <v>1231</v>
      </c>
      <c r="E120" s="997">
        <v>200580</v>
      </c>
      <c r="F120" s="997">
        <v>1055</v>
      </c>
      <c r="G120" s="997">
        <v>411</v>
      </c>
      <c r="H120" s="998">
        <v>575561</v>
      </c>
    </row>
    <row r="121" spans="2:16" x14ac:dyDescent="0.25">
      <c r="B121" s="986" t="s">
        <v>640</v>
      </c>
      <c r="C121" s="987">
        <v>1300396</v>
      </c>
      <c r="D121" s="987">
        <v>3323</v>
      </c>
      <c r="E121" s="987">
        <v>729739</v>
      </c>
      <c r="F121" s="987">
        <v>3461</v>
      </c>
      <c r="G121" s="987">
        <v>1562</v>
      </c>
      <c r="H121" s="988">
        <v>2038481</v>
      </c>
    </row>
    <row r="123" spans="2:16" x14ac:dyDescent="0.25">
      <c r="B123" s="1328" t="s">
        <v>312</v>
      </c>
      <c r="C123" s="1328"/>
      <c r="D123" s="1328"/>
      <c r="E123" s="1328"/>
      <c r="F123" s="1328"/>
      <c r="G123" s="1328"/>
      <c r="H123" s="1328"/>
    </row>
    <row r="124" spans="2:16" x14ac:dyDescent="0.25">
      <c r="B124" s="1362">
        <v>43586</v>
      </c>
      <c r="C124" s="1362"/>
      <c r="D124" s="1362"/>
      <c r="E124" s="1362"/>
      <c r="F124" s="1362"/>
      <c r="G124" s="1362"/>
      <c r="H124" s="1362"/>
    </row>
    <row r="125" spans="2:16" ht="25.5" x14ac:dyDescent="0.2">
      <c r="B125" s="989" t="s">
        <v>29</v>
      </c>
      <c r="C125" s="990" t="s">
        <v>638</v>
      </c>
      <c r="D125" s="990" t="s">
        <v>613</v>
      </c>
      <c r="E125" s="990" t="s">
        <v>614</v>
      </c>
      <c r="F125" s="990" t="s">
        <v>615</v>
      </c>
      <c r="G125" s="990" t="s">
        <v>639</v>
      </c>
      <c r="H125" s="991" t="s">
        <v>21</v>
      </c>
      <c r="K125" s="1002"/>
      <c r="L125" s="1003"/>
      <c r="M125" s="1004"/>
      <c r="N125" s="1003"/>
      <c r="O125" s="1003"/>
      <c r="P125" s="1003"/>
    </row>
    <row r="126" spans="2:16" x14ac:dyDescent="0.2">
      <c r="B126" s="993" t="s">
        <v>621</v>
      </c>
      <c r="C126" s="994">
        <v>19311</v>
      </c>
      <c r="D126" s="994">
        <v>50</v>
      </c>
      <c r="E126" s="994">
        <v>10088</v>
      </c>
      <c r="F126" s="994">
        <v>45</v>
      </c>
      <c r="G126" s="994">
        <v>28</v>
      </c>
      <c r="H126" s="995">
        <v>29522</v>
      </c>
      <c r="K126" s="1005"/>
      <c r="L126" s="1006"/>
      <c r="M126" s="1006"/>
      <c r="N126" s="1006"/>
      <c r="O126" s="1006"/>
      <c r="P126" s="1006"/>
    </row>
    <row r="127" spans="2:16" x14ac:dyDescent="0.2">
      <c r="B127" s="978" t="s">
        <v>622</v>
      </c>
      <c r="C127" s="997">
        <v>24106</v>
      </c>
      <c r="D127" s="997">
        <v>52</v>
      </c>
      <c r="E127" s="997">
        <v>12927</v>
      </c>
      <c r="F127" s="997">
        <v>70</v>
      </c>
      <c r="G127" s="997">
        <v>37</v>
      </c>
      <c r="H127" s="998">
        <v>37192</v>
      </c>
      <c r="K127" s="1005"/>
      <c r="L127" s="1006"/>
      <c r="M127" s="1006"/>
      <c r="N127" s="1006"/>
      <c r="O127" s="1006"/>
      <c r="P127" s="1006"/>
    </row>
    <row r="128" spans="2:16" x14ac:dyDescent="0.2">
      <c r="B128" s="978" t="s">
        <v>623</v>
      </c>
      <c r="C128" s="997">
        <v>16429</v>
      </c>
      <c r="D128" s="997">
        <v>75</v>
      </c>
      <c r="E128" s="997">
        <v>8765</v>
      </c>
      <c r="F128" s="997">
        <v>35</v>
      </c>
      <c r="G128" s="997">
        <v>57</v>
      </c>
      <c r="H128" s="998">
        <v>25361</v>
      </c>
      <c r="K128" s="1005"/>
      <c r="L128" s="1006"/>
      <c r="M128" s="1006"/>
      <c r="N128" s="1006"/>
      <c r="O128" s="1006"/>
      <c r="P128" s="1006"/>
    </row>
    <row r="129" spans="2:16" x14ac:dyDescent="0.2">
      <c r="B129" s="978" t="s">
        <v>624</v>
      </c>
      <c r="C129" s="997">
        <v>24958</v>
      </c>
      <c r="D129" s="997">
        <v>68</v>
      </c>
      <c r="E129" s="997">
        <v>13202</v>
      </c>
      <c r="F129" s="997">
        <v>53</v>
      </c>
      <c r="G129" s="997">
        <v>30</v>
      </c>
      <c r="H129" s="998">
        <v>38311</v>
      </c>
      <c r="K129" s="1005"/>
      <c r="L129" s="1006"/>
      <c r="M129" s="1006"/>
      <c r="N129" s="1006"/>
      <c r="O129" s="1006"/>
      <c r="P129" s="1006"/>
    </row>
    <row r="130" spans="2:16" x14ac:dyDescent="0.2">
      <c r="B130" s="978" t="s">
        <v>625</v>
      </c>
      <c r="C130" s="997">
        <v>64679</v>
      </c>
      <c r="D130" s="997">
        <v>155</v>
      </c>
      <c r="E130" s="997">
        <v>36319</v>
      </c>
      <c r="F130" s="997">
        <v>112</v>
      </c>
      <c r="G130" s="997">
        <v>72</v>
      </c>
      <c r="H130" s="998">
        <v>101337</v>
      </c>
      <c r="K130" s="1005"/>
      <c r="L130" s="1006"/>
      <c r="M130" s="1006"/>
      <c r="N130" s="1006"/>
      <c r="O130" s="1006"/>
      <c r="P130" s="1006"/>
    </row>
    <row r="131" spans="2:16" x14ac:dyDescent="0.2">
      <c r="B131" s="978" t="s">
        <v>626</v>
      </c>
      <c r="C131" s="997">
        <v>127934</v>
      </c>
      <c r="D131" s="997">
        <v>299</v>
      </c>
      <c r="E131" s="997">
        <v>70679</v>
      </c>
      <c r="F131" s="997">
        <v>303</v>
      </c>
      <c r="G131" s="997">
        <v>273</v>
      </c>
      <c r="H131" s="998">
        <v>199488</v>
      </c>
      <c r="K131" s="1005"/>
      <c r="L131" s="1006"/>
      <c r="M131" s="1006"/>
      <c r="N131" s="1006"/>
      <c r="O131" s="1006"/>
      <c r="P131" s="1006"/>
    </row>
    <row r="132" spans="2:16" x14ac:dyDescent="0.2">
      <c r="B132" s="978" t="s">
        <v>627</v>
      </c>
      <c r="C132" s="997">
        <v>72776</v>
      </c>
      <c r="D132" s="997">
        <v>194</v>
      </c>
      <c r="E132" s="997">
        <v>42585</v>
      </c>
      <c r="F132" s="997">
        <v>128</v>
      </c>
      <c r="G132" s="997">
        <v>79</v>
      </c>
      <c r="H132" s="998">
        <v>115762</v>
      </c>
      <c r="K132" s="1005"/>
      <c r="L132" s="1006"/>
      <c r="M132" s="1006"/>
      <c r="N132" s="1006"/>
      <c r="O132" s="1006"/>
      <c r="P132" s="1006"/>
    </row>
    <row r="133" spans="2:16" x14ac:dyDescent="0.2">
      <c r="B133" s="978" t="s">
        <v>628</v>
      </c>
      <c r="C133" s="997">
        <v>111717</v>
      </c>
      <c r="D133" s="997">
        <v>289</v>
      </c>
      <c r="E133" s="997">
        <v>66048</v>
      </c>
      <c r="F133" s="997">
        <v>133</v>
      </c>
      <c r="G133" s="997">
        <v>81</v>
      </c>
      <c r="H133" s="998">
        <v>178268</v>
      </c>
      <c r="K133" s="1005"/>
      <c r="L133" s="1006"/>
      <c r="M133" s="1006"/>
      <c r="N133" s="1006"/>
      <c r="O133" s="1006"/>
      <c r="P133" s="1006"/>
    </row>
    <row r="134" spans="2:16" x14ac:dyDescent="0.2">
      <c r="B134" s="978" t="s">
        <v>629</v>
      </c>
      <c r="C134" s="997">
        <v>52282</v>
      </c>
      <c r="D134" s="997">
        <v>140</v>
      </c>
      <c r="E134" s="997">
        <v>31875</v>
      </c>
      <c r="F134" s="997">
        <v>283</v>
      </c>
      <c r="G134" s="997">
        <v>95</v>
      </c>
      <c r="H134" s="998">
        <v>84675</v>
      </c>
      <c r="K134" s="1005"/>
      <c r="L134" s="1006"/>
      <c r="M134" s="1006"/>
      <c r="N134" s="1006"/>
      <c r="O134" s="1006"/>
      <c r="P134" s="1006"/>
    </row>
    <row r="135" spans="2:16" x14ac:dyDescent="0.2">
      <c r="B135" s="978" t="s">
        <v>630</v>
      </c>
      <c r="C135" s="997">
        <v>142045</v>
      </c>
      <c r="D135" s="997">
        <v>335</v>
      </c>
      <c r="E135" s="997">
        <v>81248</v>
      </c>
      <c r="F135" s="997">
        <v>602</v>
      </c>
      <c r="G135" s="997">
        <v>143</v>
      </c>
      <c r="H135" s="998">
        <v>224373</v>
      </c>
      <c r="K135" s="1005"/>
      <c r="L135" s="1006"/>
      <c r="M135" s="1006"/>
      <c r="N135" s="1006"/>
      <c r="O135" s="1006"/>
      <c r="P135" s="1006"/>
    </row>
    <row r="136" spans="2:16" x14ac:dyDescent="0.2">
      <c r="B136" s="978" t="s">
        <v>631</v>
      </c>
      <c r="C136" s="997">
        <v>128159</v>
      </c>
      <c r="D136" s="997">
        <v>278</v>
      </c>
      <c r="E136" s="997">
        <v>74164</v>
      </c>
      <c r="F136" s="997">
        <v>266</v>
      </c>
      <c r="G136" s="997">
        <v>108</v>
      </c>
      <c r="H136" s="998">
        <v>202975</v>
      </c>
      <c r="K136" s="1005"/>
      <c r="L136" s="1006"/>
      <c r="M136" s="1006"/>
      <c r="N136" s="1006"/>
      <c r="O136" s="1006"/>
      <c r="P136" s="1006"/>
    </row>
    <row r="137" spans="2:16" x14ac:dyDescent="0.2">
      <c r="B137" s="978" t="s">
        <v>632</v>
      </c>
      <c r="C137" s="997">
        <v>45332</v>
      </c>
      <c r="D137" s="997">
        <v>90</v>
      </c>
      <c r="E137" s="997">
        <v>26038</v>
      </c>
      <c r="F137" s="997">
        <v>65</v>
      </c>
      <c r="G137" s="997">
        <v>28</v>
      </c>
      <c r="H137" s="998">
        <v>71553</v>
      </c>
      <c r="K137" s="1005"/>
      <c r="L137" s="1006"/>
      <c r="M137" s="1006"/>
      <c r="N137" s="1006"/>
      <c r="O137" s="1006"/>
      <c r="P137" s="1006"/>
    </row>
    <row r="138" spans="2:16" x14ac:dyDescent="0.2">
      <c r="B138" s="978" t="s">
        <v>633</v>
      </c>
      <c r="C138" s="997">
        <v>85154</v>
      </c>
      <c r="D138" s="997">
        <v>250</v>
      </c>
      <c r="E138" s="997">
        <v>47612</v>
      </c>
      <c r="F138" s="997">
        <v>214</v>
      </c>
      <c r="G138" s="997">
        <v>65</v>
      </c>
      <c r="H138" s="998">
        <v>133295</v>
      </c>
      <c r="K138" s="1005"/>
      <c r="L138" s="1006"/>
      <c r="M138" s="1006"/>
      <c r="N138" s="1006"/>
      <c r="O138" s="1006"/>
      <c r="P138" s="1006"/>
    </row>
    <row r="139" spans="2:16" x14ac:dyDescent="0.2">
      <c r="B139" s="978" t="s">
        <v>634</v>
      </c>
      <c r="C139" s="997">
        <v>12255</v>
      </c>
      <c r="D139" s="997">
        <v>31</v>
      </c>
      <c r="E139" s="997">
        <v>6483</v>
      </c>
      <c r="F139" s="997">
        <v>56</v>
      </c>
      <c r="G139" s="997">
        <v>43</v>
      </c>
      <c r="H139" s="998">
        <v>18868</v>
      </c>
      <c r="K139" s="1005"/>
      <c r="L139" s="1006"/>
      <c r="M139" s="1006"/>
      <c r="N139" s="1006"/>
      <c r="O139" s="1006"/>
      <c r="P139" s="1006"/>
    </row>
    <row r="140" spans="2:16" x14ac:dyDescent="0.2">
      <c r="B140" s="978" t="s">
        <v>635</v>
      </c>
      <c r="C140" s="997">
        <v>6931</v>
      </c>
      <c r="D140" s="997">
        <v>8</v>
      </c>
      <c r="E140" s="997">
        <v>3653</v>
      </c>
      <c r="F140" s="997">
        <v>38</v>
      </c>
      <c r="G140" s="997">
        <v>31</v>
      </c>
      <c r="H140" s="998">
        <v>10661</v>
      </c>
      <c r="K140" s="1005"/>
      <c r="L140" s="1006"/>
      <c r="M140" s="1006"/>
      <c r="N140" s="1006"/>
      <c r="O140" s="1006"/>
      <c r="P140" s="1006"/>
    </row>
    <row r="141" spans="2:16" x14ac:dyDescent="0.2">
      <c r="B141" s="978" t="s">
        <v>636</v>
      </c>
      <c r="C141" s="997">
        <v>374716</v>
      </c>
      <c r="D141" s="997">
        <v>1234</v>
      </c>
      <c r="E141" s="997">
        <v>201723</v>
      </c>
      <c r="F141" s="997">
        <v>1059</v>
      </c>
      <c r="G141" s="997">
        <v>410</v>
      </c>
      <c r="H141" s="998">
        <v>579142</v>
      </c>
      <c r="K141" s="1002"/>
      <c r="L141" s="1002"/>
      <c r="M141" s="1002"/>
      <c r="N141" s="1002"/>
      <c r="O141" s="1002"/>
      <c r="P141" s="1002"/>
    </row>
    <row r="142" spans="2:16" x14ac:dyDescent="0.2">
      <c r="B142" s="986" t="s">
        <v>640</v>
      </c>
      <c r="C142" s="987">
        <v>1308784</v>
      </c>
      <c r="D142" s="987">
        <v>3548</v>
      </c>
      <c r="E142" s="987">
        <v>733409</v>
      </c>
      <c r="F142" s="987">
        <v>3462</v>
      </c>
      <c r="G142" s="987">
        <v>1580</v>
      </c>
      <c r="H142" s="988">
        <v>2050783</v>
      </c>
      <c r="K142" s="1002"/>
      <c r="L142" s="1002"/>
      <c r="M142" s="1002"/>
      <c r="N142" s="1002"/>
      <c r="O142" s="1002"/>
      <c r="P142" s="1002"/>
    </row>
    <row r="143" spans="2:16" x14ac:dyDescent="0.25">
      <c r="B143" s="974"/>
    </row>
    <row r="144" spans="2:16" x14ac:dyDescent="0.25">
      <c r="B144" s="1328" t="s">
        <v>312</v>
      </c>
      <c r="C144" s="1328"/>
      <c r="D144" s="1328"/>
      <c r="E144" s="1328"/>
      <c r="F144" s="1328"/>
      <c r="G144" s="1328"/>
      <c r="H144" s="1328"/>
    </row>
    <row r="145" spans="2:8" x14ac:dyDescent="0.25">
      <c r="B145" s="1362">
        <v>43617</v>
      </c>
      <c r="C145" s="1362"/>
      <c r="D145" s="1362"/>
      <c r="E145" s="1362"/>
      <c r="F145" s="1362"/>
      <c r="G145" s="1362"/>
      <c r="H145" s="1362"/>
    </row>
    <row r="146" spans="2:8" ht="25.5" x14ac:dyDescent="0.25">
      <c r="B146" s="989" t="s">
        <v>29</v>
      </c>
      <c r="C146" s="990" t="s">
        <v>638</v>
      </c>
      <c r="D146" s="990" t="s">
        <v>613</v>
      </c>
      <c r="E146" s="990" t="s">
        <v>614</v>
      </c>
      <c r="F146" s="990" t="s">
        <v>615</v>
      </c>
      <c r="G146" s="990" t="s">
        <v>639</v>
      </c>
      <c r="H146" s="991" t="s">
        <v>21</v>
      </c>
    </row>
    <row r="147" spans="2:8" x14ac:dyDescent="0.25">
      <c r="B147" s="993" t="s">
        <v>621</v>
      </c>
      <c r="C147" s="994">
        <v>19367</v>
      </c>
      <c r="D147" s="994">
        <v>42</v>
      </c>
      <c r="E147" s="994">
        <v>10088</v>
      </c>
      <c r="F147" s="994">
        <v>44</v>
      </c>
      <c r="G147" s="994">
        <v>23</v>
      </c>
      <c r="H147" s="995">
        <v>29564</v>
      </c>
    </row>
    <row r="148" spans="2:8" x14ac:dyDescent="0.25">
      <c r="B148" s="978" t="s">
        <v>622</v>
      </c>
      <c r="C148" s="997">
        <v>24205</v>
      </c>
      <c r="D148" s="997">
        <v>55</v>
      </c>
      <c r="E148" s="997">
        <v>12953</v>
      </c>
      <c r="F148" s="997">
        <v>68</v>
      </c>
      <c r="G148" s="997">
        <v>36</v>
      </c>
      <c r="H148" s="998">
        <v>37317</v>
      </c>
    </row>
    <row r="149" spans="2:8" x14ac:dyDescent="0.25">
      <c r="B149" s="978" t="s">
        <v>623</v>
      </c>
      <c r="C149" s="997">
        <v>16553</v>
      </c>
      <c r="D149" s="997">
        <v>66</v>
      </c>
      <c r="E149" s="997">
        <v>8847</v>
      </c>
      <c r="F149" s="997">
        <v>35</v>
      </c>
      <c r="G149" s="997">
        <v>59</v>
      </c>
      <c r="H149" s="998">
        <v>25560</v>
      </c>
    </row>
    <row r="150" spans="2:8" x14ac:dyDescent="0.25">
      <c r="B150" s="978" t="s">
        <v>624</v>
      </c>
      <c r="C150" s="997">
        <v>25289</v>
      </c>
      <c r="D150" s="997">
        <v>71</v>
      </c>
      <c r="E150" s="997">
        <v>13398</v>
      </c>
      <c r="F150" s="997">
        <v>55</v>
      </c>
      <c r="G150" s="997">
        <v>32</v>
      </c>
      <c r="H150" s="998">
        <v>38845</v>
      </c>
    </row>
    <row r="151" spans="2:8" x14ac:dyDescent="0.25">
      <c r="B151" s="978" t="s">
        <v>625</v>
      </c>
      <c r="C151" s="997">
        <v>64800</v>
      </c>
      <c r="D151" s="997">
        <v>150</v>
      </c>
      <c r="E151" s="997">
        <v>36355</v>
      </c>
      <c r="F151" s="997">
        <v>113</v>
      </c>
      <c r="G151" s="997">
        <v>69</v>
      </c>
      <c r="H151" s="998">
        <v>101487</v>
      </c>
    </row>
    <row r="152" spans="2:8" x14ac:dyDescent="0.25">
      <c r="B152" s="978" t="s">
        <v>626</v>
      </c>
      <c r="C152" s="997">
        <v>128626</v>
      </c>
      <c r="D152" s="997">
        <v>302</v>
      </c>
      <c r="E152" s="997">
        <v>70937</v>
      </c>
      <c r="F152" s="997">
        <v>307</v>
      </c>
      <c r="G152" s="997">
        <v>283</v>
      </c>
      <c r="H152" s="998">
        <v>200455</v>
      </c>
    </row>
    <row r="153" spans="2:8" x14ac:dyDescent="0.25">
      <c r="B153" s="978" t="s">
        <v>627</v>
      </c>
      <c r="C153" s="997">
        <v>73146</v>
      </c>
      <c r="D153" s="997">
        <v>199</v>
      </c>
      <c r="E153" s="997">
        <v>42734</v>
      </c>
      <c r="F153" s="997">
        <v>126</v>
      </c>
      <c r="G153" s="997">
        <v>81</v>
      </c>
      <c r="H153" s="998">
        <v>116286</v>
      </c>
    </row>
    <row r="154" spans="2:8" x14ac:dyDescent="0.25">
      <c r="B154" s="978" t="s">
        <v>628</v>
      </c>
      <c r="C154" s="997">
        <v>112116</v>
      </c>
      <c r="D154" s="997">
        <v>260</v>
      </c>
      <c r="E154" s="997">
        <v>66179</v>
      </c>
      <c r="F154" s="997">
        <v>132</v>
      </c>
      <c r="G154" s="997">
        <v>84</v>
      </c>
      <c r="H154" s="998">
        <v>178771</v>
      </c>
    </row>
    <row r="155" spans="2:8" x14ac:dyDescent="0.25">
      <c r="B155" s="978" t="s">
        <v>629</v>
      </c>
      <c r="C155" s="997">
        <v>52413</v>
      </c>
      <c r="D155" s="997">
        <v>144</v>
      </c>
      <c r="E155" s="997">
        <v>31875</v>
      </c>
      <c r="F155" s="997">
        <v>288</v>
      </c>
      <c r="G155" s="997">
        <v>91</v>
      </c>
      <c r="H155" s="998">
        <v>84811</v>
      </c>
    </row>
    <row r="156" spans="2:8" x14ac:dyDescent="0.25">
      <c r="B156" s="978" t="s">
        <v>630</v>
      </c>
      <c r="C156" s="997">
        <v>142202</v>
      </c>
      <c r="D156" s="997">
        <v>347</v>
      </c>
      <c r="E156" s="997">
        <v>81341</v>
      </c>
      <c r="F156" s="997">
        <v>600</v>
      </c>
      <c r="G156" s="997">
        <v>143</v>
      </c>
      <c r="H156" s="998">
        <v>224633</v>
      </c>
    </row>
    <row r="157" spans="2:8" x14ac:dyDescent="0.25">
      <c r="B157" s="978" t="s">
        <v>631</v>
      </c>
      <c r="C157" s="997">
        <v>128660</v>
      </c>
      <c r="D157" s="997">
        <v>285</v>
      </c>
      <c r="E157" s="997">
        <v>74418</v>
      </c>
      <c r="F157" s="997">
        <v>260</v>
      </c>
      <c r="G157" s="997">
        <v>109</v>
      </c>
      <c r="H157" s="998">
        <v>203732</v>
      </c>
    </row>
    <row r="158" spans="2:8" x14ac:dyDescent="0.25">
      <c r="B158" s="978" t="s">
        <v>632</v>
      </c>
      <c r="C158" s="997">
        <v>45389</v>
      </c>
      <c r="D158" s="997">
        <v>104</v>
      </c>
      <c r="E158" s="997">
        <v>26020</v>
      </c>
      <c r="F158" s="997">
        <v>67</v>
      </c>
      <c r="G158" s="997">
        <v>29</v>
      </c>
      <c r="H158" s="998">
        <v>71609</v>
      </c>
    </row>
    <row r="159" spans="2:8" x14ac:dyDescent="0.25">
      <c r="B159" s="978" t="s">
        <v>633</v>
      </c>
      <c r="C159" s="997">
        <v>85152</v>
      </c>
      <c r="D159" s="997">
        <v>228</v>
      </c>
      <c r="E159" s="997">
        <v>47608</v>
      </c>
      <c r="F159" s="997">
        <v>210</v>
      </c>
      <c r="G159" s="997">
        <v>68</v>
      </c>
      <c r="H159" s="998">
        <v>133266</v>
      </c>
    </row>
    <row r="160" spans="2:8" x14ac:dyDescent="0.25">
      <c r="B160" s="978" t="s">
        <v>634</v>
      </c>
      <c r="C160" s="997">
        <v>12264</v>
      </c>
      <c r="D160" s="997">
        <v>31</v>
      </c>
      <c r="E160" s="997">
        <v>6503</v>
      </c>
      <c r="F160" s="997">
        <v>58</v>
      </c>
      <c r="G160" s="997">
        <v>44</v>
      </c>
      <c r="H160" s="998">
        <v>18900</v>
      </c>
    </row>
    <row r="161" spans="2:8" x14ac:dyDescent="0.25">
      <c r="B161" s="978" t="s">
        <v>635</v>
      </c>
      <c r="C161" s="997">
        <v>6928</v>
      </c>
      <c r="D161" s="997">
        <v>13</v>
      </c>
      <c r="E161" s="997">
        <v>3637</v>
      </c>
      <c r="F161" s="997">
        <v>39</v>
      </c>
      <c r="G161" s="997">
        <v>30</v>
      </c>
      <c r="H161" s="998">
        <v>10647</v>
      </c>
    </row>
    <row r="162" spans="2:8" ht="18" customHeight="1" x14ac:dyDescent="0.25">
      <c r="B162" s="978" t="s">
        <v>636</v>
      </c>
      <c r="C162" s="997">
        <v>376275</v>
      </c>
      <c r="D162" s="997">
        <v>1201</v>
      </c>
      <c r="E162" s="997">
        <v>202436</v>
      </c>
      <c r="F162" s="997">
        <v>1050</v>
      </c>
      <c r="G162" s="997">
        <v>400</v>
      </c>
      <c r="H162" s="998">
        <v>581362</v>
      </c>
    </row>
    <row r="163" spans="2:8" ht="18" customHeight="1" x14ac:dyDescent="0.25">
      <c r="B163" s="986" t="s">
        <v>640</v>
      </c>
      <c r="C163" s="987">
        <v>1313385</v>
      </c>
      <c r="D163" s="987">
        <v>3498</v>
      </c>
      <c r="E163" s="987">
        <v>735329</v>
      </c>
      <c r="F163" s="987">
        <v>3452</v>
      </c>
      <c r="G163" s="987">
        <v>1581</v>
      </c>
      <c r="H163" s="988">
        <v>2057245</v>
      </c>
    </row>
    <row r="164" spans="2:8" x14ac:dyDescent="0.25">
      <c r="B164" s="974"/>
    </row>
    <row r="165" spans="2:8" x14ac:dyDescent="0.25">
      <c r="B165" s="1328" t="s">
        <v>312</v>
      </c>
      <c r="C165" s="1328"/>
      <c r="D165" s="1328"/>
      <c r="E165" s="1328"/>
      <c r="F165" s="1328"/>
      <c r="G165" s="1328"/>
      <c r="H165" s="1328"/>
    </row>
    <row r="166" spans="2:8" x14ac:dyDescent="0.25">
      <c r="B166" s="1362">
        <v>43647</v>
      </c>
      <c r="C166" s="1362"/>
      <c r="D166" s="1362"/>
      <c r="E166" s="1362"/>
      <c r="F166" s="1362"/>
      <c r="G166" s="1362"/>
      <c r="H166" s="1362"/>
    </row>
    <row r="167" spans="2:8" ht="25.5" x14ac:dyDescent="0.25">
      <c r="B167" s="989" t="s">
        <v>29</v>
      </c>
      <c r="C167" s="990" t="s">
        <v>638</v>
      </c>
      <c r="D167" s="990" t="s">
        <v>613</v>
      </c>
      <c r="E167" s="990" t="s">
        <v>614</v>
      </c>
      <c r="F167" s="990" t="s">
        <v>615</v>
      </c>
      <c r="G167" s="990" t="s">
        <v>639</v>
      </c>
      <c r="H167" s="991" t="s">
        <v>21</v>
      </c>
    </row>
    <row r="168" spans="2:8" x14ac:dyDescent="0.25">
      <c r="B168" s="993" t="s">
        <v>621</v>
      </c>
      <c r="C168" s="994">
        <v>19398</v>
      </c>
      <c r="D168" s="994">
        <v>47</v>
      </c>
      <c r="E168" s="994">
        <v>10112</v>
      </c>
      <c r="F168" s="994">
        <v>43</v>
      </c>
      <c r="G168" s="994">
        <v>21</v>
      </c>
      <c r="H168" s="995">
        <v>29621</v>
      </c>
    </row>
    <row r="169" spans="2:8" x14ac:dyDescent="0.25">
      <c r="B169" s="978" t="s">
        <v>622</v>
      </c>
      <c r="C169" s="997">
        <v>24328</v>
      </c>
      <c r="D169" s="997">
        <v>40</v>
      </c>
      <c r="E169" s="997">
        <v>12988</v>
      </c>
      <c r="F169" s="997">
        <v>71</v>
      </c>
      <c r="G169" s="997">
        <v>34</v>
      </c>
      <c r="H169" s="998">
        <v>37461</v>
      </c>
    </row>
    <row r="170" spans="2:8" x14ac:dyDescent="0.25">
      <c r="B170" s="978" t="s">
        <v>623</v>
      </c>
      <c r="C170" s="997">
        <v>16519</v>
      </c>
      <c r="D170" s="997">
        <v>65</v>
      </c>
      <c r="E170" s="997">
        <v>8823</v>
      </c>
      <c r="F170" s="997">
        <v>36</v>
      </c>
      <c r="G170" s="997">
        <v>58</v>
      </c>
      <c r="H170" s="998">
        <v>25501</v>
      </c>
    </row>
    <row r="171" spans="2:8" x14ac:dyDescent="0.25">
      <c r="B171" s="978" t="s">
        <v>624</v>
      </c>
      <c r="C171" s="997">
        <v>25106</v>
      </c>
      <c r="D171" s="997">
        <v>64</v>
      </c>
      <c r="E171" s="997">
        <v>13292</v>
      </c>
      <c r="F171" s="997">
        <v>54</v>
      </c>
      <c r="G171" s="997">
        <v>27</v>
      </c>
      <c r="H171" s="998">
        <v>38543</v>
      </c>
    </row>
    <row r="172" spans="2:8" x14ac:dyDescent="0.25">
      <c r="B172" s="978" t="s">
        <v>625</v>
      </c>
      <c r="C172" s="997">
        <v>64889</v>
      </c>
      <c r="D172" s="997">
        <v>135</v>
      </c>
      <c r="E172" s="997">
        <v>36354</v>
      </c>
      <c r="F172" s="997">
        <v>116</v>
      </c>
      <c r="G172" s="997">
        <v>68</v>
      </c>
      <c r="H172" s="998">
        <v>101562</v>
      </c>
    </row>
    <row r="173" spans="2:8" x14ac:dyDescent="0.25">
      <c r="B173" s="978" t="s">
        <v>626</v>
      </c>
      <c r="C173" s="997">
        <v>128813</v>
      </c>
      <c r="D173" s="997">
        <v>285</v>
      </c>
      <c r="E173" s="997">
        <v>70918</v>
      </c>
      <c r="F173" s="997">
        <v>299</v>
      </c>
      <c r="G173" s="997">
        <v>270</v>
      </c>
      <c r="H173" s="998">
        <v>200585</v>
      </c>
    </row>
    <row r="174" spans="2:8" x14ac:dyDescent="0.25">
      <c r="B174" s="978" t="s">
        <v>627</v>
      </c>
      <c r="C174" s="997">
        <v>73264</v>
      </c>
      <c r="D174" s="997">
        <v>183</v>
      </c>
      <c r="E174" s="997">
        <v>42791</v>
      </c>
      <c r="F174" s="997">
        <v>124</v>
      </c>
      <c r="G174" s="997">
        <v>78</v>
      </c>
      <c r="H174" s="998">
        <v>116440</v>
      </c>
    </row>
    <row r="175" spans="2:8" x14ac:dyDescent="0.25">
      <c r="B175" s="978" t="s">
        <v>628</v>
      </c>
      <c r="C175" s="997">
        <v>112245</v>
      </c>
      <c r="D175" s="997">
        <v>240</v>
      </c>
      <c r="E175" s="997">
        <v>66181</v>
      </c>
      <c r="F175" s="997">
        <v>137</v>
      </c>
      <c r="G175" s="997">
        <v>79</v>
      </c>
      <c r="H175" s="998">
        <v>178882</v>
      </c>
    </row>
    <row r="176" spans="2:8" x14ac:dyDescent="0.25">
      <c r="B176" s="978" t="s">
        <v>629</v>
      </c>
      <c r="C176" s="997">
        <v>52442</v>
      </c>
      <c r="D176" s="997">
        <v>147</v>
      </c>
      <c r="E176" s="997">
        <v>31923</v>
      </c>
      <c r="F176" s="997">
        <v>284</v>
      </c>
      <c r="G176" s="997">
        <v>95</v>
      </c>
      <c r="H176" s="998">
        <v>84891</v>
      </c>
    </row>
    <row r="177" spans="2:8" x14ac:dyDescent="0.25">
      <c r="B177" s="978" t="s">
        <v>630</v>
      </c>
      <c r="C177" s="997">
        <v>142221</v>
      </c>
      <c r="D177" s="997">
        <v>321</v>
      </c>
      <c r="E177" s="997">
        <v>81292</v>
      </c>
      <c r="F177" s="997">
        <v>598</v>
      </c>
      <c r="G177" s="997">
        <v>136</v>
      </c>
      <c r="H177" s="998">
        <v>224568</v>
      </c>
    </row>
    <row r="178" spans="2:8" x14ac:dyDescent="0.25">
      <c r="B178" s="978" t="s">
        <v>631</v>
      </c>
      <c r="C178" s="997">
        <v>128785</v>
      </c>
      <c r="D178" s="997">
        <v>262</v>
      </c>
      <c r="E178" s="997">
        <v>74417</v>
      </c>
      <c r="F178" s="997">
        <v>262</v>
      </c>
      <c r="G178" s="997">
        <v>113</v>
      </c>
      <c r="H178" s="998">
        <v>203839</v>
      </c>
    </row>
    <row r="179" spans="2:8" x14ac:dyDescent="0.25">
      <c r="B179" s="978" t="s">
        <v>632</v>
      </c>
      <c r="C179" s="997">
        <v>45394</v>
      </c>
      <c r="D179" s="997">
        <v>115</v>
      </c>
      <c r="E179" s="997">
        <v>25973</v>
      </c>
      <c r="F179" s="997">
        <v>65</v>
      </c>
      <c r="G179" s="997">
        <v>29</v>
      </c>
      <c r="H179" s="998">
        <v>71576</v>
      </c>
    </row>
    <row r="180" spans="2:8" x14ac:dyDescent="0.25">
      <c r="B180" s="978" t="s">
        <v>633</v>
      </c>
      <c r="C180" s="997">
        <v>85012</v>
      </c>
      <c r="D180" s="997">
        <v>227</v>
      </c>
      <c r="E180" s="997">
        <v>47536</v>
      </c>
      <c r="F180" s="997">
        <v>210</v>
      </c>
      <c r="G180" s="997">
        <v>68</v>
      </c>
      <c r="H180" s="998">
        <v>133053</v>
      </c>
    </row>
    <row r="181" spans="2:8" x14ac:dyDescent="0.25">
      <c r="B181" s="978" t="s">
        <v>634</v>
      </c>
      <c r="C181" s="997">
        <v>12152</v>
      </c>
      <c r="D181" s="997">
        <v>21</v>
      </c>
      <c r="E181" s="997">
        <v>6437</v>
      </c>
      <c r="F181" s="997">
        <v>58</v>
      </c>
      <c r="G181" s="997">
        <v>42</v>
      </c>
      <c r="H181" s="998">
        <v>18710</v>
      </c>
    </row>
    <row r="182" spans="2:8" x14ac:dyDescent="0.25">
      <c r="B182" s="978" t="s">
        <v>635</v>
      </c>
      <c r="C182" s="997">
        <v>6967</v>
      </c>
      <c r="D182" s="997">
        <v>13</v>
      </c>
      <c r="E182" s="997">
        <v>3644</v>
      </c>
      <c r="F182" s="997">
        <v>39</v>
      </c>
      <c r="G182" s="997">
        <v>29</v>
      </c>
      <c r="H182" s="998">
        <v>10692</v>
      </c>
    </row>
    <row r="183" spans="2:8" x14ac:dyDescent="0.25">
      <c r="B183" s="978" t="s">
        <v>636</v>
      </c>
      <c r="C183" s="997">
        <v>376101</v>
      </c>
      <c r="D183" s="997">
        <v>1168</v>
      </c>
      <c r="E183" s="997">
        <v>202175</v>
      </c>
      <c r="F183" s="997">
        <v>1056</v>
      </c>
      <c r="G183" s="997">
        <v>409</v>
      </c>
      <c r="H183" s="998">
        <v>580909</v>
      </c>
    </row>
    <row r="184" spans="2:8" x14ac:dyDescent="0.25">
      <c r="B184" s="986" t="s">
        <v>640</v>
      </c>
      <c r="C184" s="987">
        <v>1313636</v>
      </c>
      <c r="D184" s="987">
        <v>3333</v>
      </c>
      <c r="E184" s="987">
        <v>734856</v>
      </c>
      <c r="F184" s="987">
        <v>3452</v>
      </c>
      <c r="G184" s="987">
        <v>1556</v>
      </c>
      <c r="H184" s="988">
        <v>2056833</v>
      </c>
    </row>
    <row r="186" spans="2:8" x14ac:dyDescent="0.25">
      <c r="B186" s="1328" t="s">
        <v>312</v>
      </c>
      <c r="C186" s="1328"/>
      <c r="D186" s="1328"/>
      <c r="E186" s="1328"/>
      <c r="F186" s="1328"/>
      <c r="G186" s="1328"/>
      <c r="H186" s="1328"/>
    </row>
    <row r="187" spans="2:8" x14ac:dyDescent="0.25">
      <c r="B187" s="1362">
        <v>43678</v>
      </c>
      <c r="C187" s="1362"/>
      <c r="D187" s="1362"/>
      <c r="E187" s="1362"/>
      <c r="F187" s="1362"/>
      <c r="G187" s="1362"/>
      <c r="H187" s="1362"/>
    </row>
    <row r="188" spans="2:8" ht="25.5" x14ac:dyDescent="0.25">
      <c r="B188" s="989" t="s">
        <v>29</v>
      </c>
      <c r="C188" s="990" t="s">
        <v>638</v>
      </c>
      <c r="D188" s="990" t="s">
        <v>613</v>
      </c>
      <c r="E188" s="990" t="s">
        <v>614</v>
      </c>
      <c r="F188" s="990" t="s">
        <v>615</v>
      </c>
      <c r="G188" s="990" t="s">
        <v>639</v>
      </c>
      <c r="H188" s="991" t="s">
        <v>21</v>
      </c>
    </row>
    <row r="189" spans="2:8" x14ac:dyDescent="0.25">
      <c r="B189" s="993" t="s">
        <v>621</v>
      </c>
      <c r="C189" s="994">
        <v>19486</v>
      </c>
      <c r="D189" s="994">
        <v>55</v>
      </c>
      <c r="E189" s="994">
        <v>10150</v>
      </c>
      <c r="F189" s="994">
        <v>43</v>
      </c>
      <c r="G189" s="994">
        <v>22</v>
      </c>
      <c r="H189" s="995">
        <v>29756</v>
      </c>
    </row>
    <row r="190" spans="2:8" x14ac:dyDescent="0.25">
      <c r="B190" s="978" t="s">
        <v>622</v>
      </c>
      <c r="C190" s="997">
        <v>24338</v>
      </c>
      <c r="D190" s="997">
        <v>39</v>
      </c>
      <c r="E190" s="997">
        <v>12975</v>
      </c>
      <c r="F190" s="997">
        <v>69</v>
      </c>
      <c r="G190" s="997">
        <v>31</v>
      </c>
      <c r="H190" s="998">
        <v>37452</v>
      </c>
    </row>
    <row r="191" spans="2:8" x14ac:dyDescent="0.25">
      <c r="B191" s="978" t="s">
        <v>623</v>
      </c>
      <c r="C191" s="997">
        <v>16546</v>
      </c>
      <c r="D191" s="997">
        <v>61</v>
      </c>
      <c r="E191" s="997">
        <v>8830</v>
      </c>
      <c r="F191" s="997">
        <v>37</v>
      </c>
      <c r="G191" s="997">
        <v>58</v>
      </c>
      <c r="H191" s="998">
        <v>25532</v>
      </c>
    </row>
    <row r="192" spans="2:8" x14ac:dyDescent="0.25">
      <c r="B192" s="978" t="s">
        <v>624</v>
      </c>
      <c r="C192" s="997">
        <v>25038</v>
      </c>
      <c r="D192" s="997">
        <v>68</v>
      </c>
      <c r="E192" s="997">
        <v>13231</v>
      </c>
      <c r="F192" s="997">
        <v>52</v>
      </c>
      <c r="G192" s="997">
        <v>24</v>
      </c>
      <c r="H192" s="998">
        <v>38413</v>
      </c>
    </row>
    <row r="193" spans="2:8" x14ac:dyDescent="0.25">
      <c r="B193" s="978" t="s">
        <v>625</v>
      </c>
      <c r="C193" s="997">
        <v>64912</v>
      </c>
      <c r="D193" s="997">
        <v>121</v>
      </c>
      <c r="E193" s="997">
        <v>36359</v>
      </c>
      <c r="F193" s="997">
        <v>116</v>
      </c>
      <c r="G193" s="997">
        <v>68</v>
      </c>
      <c r="H193" s="998">
        <v>101576</v>
      </c>
    </row>
    <row r="194" spans="2:8" x14ac:dyDescent="0.25">
      <c r="B194" s="978" t="s">
        <v>626</v>
      </c>
      <c r="C194" s="997">
        <v>129062</v>
      </c>
      <c r="D194" s="997">
        <v>261</v>
      </c>
      <c r="E194" s="997">
        <v>70970</v>
      </c>
      <c r="F194" s="997">
        <v>299</v>
      </c>
      <c r="G194" s="997">
        <v>276</v>
      </c>
      <c r="H194" s="998">
        <v>200868</v>
      </c>
    </row>
    <row r="195" spans="2:8" x14ac:dyDescent="0.25">
      <c r="B195" s="978" t="s">
        <v>627</v>
      </c>
      <c r="C195" s="997">
        <v>73259</v>
      </c>
      <c r="D195" s="997">
        <v>170</v>
      </c>
      <c r="E195" s="997">
        <v>42765</v>
      </c>
      <c r="F195" s="997">
        <v>122</v>
      </c>
      <c r="G195" s="997">
        <v>75</v>
      </c>
      <c r="H195" s="998">
        <v>116391</v>
      </c>
    </row>
    <row r="196" spans="2:8" x14ac:dyDescent="0.25">
      <c r="B196" s="978" t="s">
        <v>628</v>
      </c>
      <c r="C196" s="997">
        <v>112464</v>
      </c>
      <c r="D196" s="997">
        <v>256</v>
      </c>
      <c r="E196" s="997">
        <v>66232</v>
      </c>
      <c r="F196" s="997">
        <v>135</v>
      </c>
      <c r="G196" s="997">
        <v>79</v>
      </c>
      <c r="H196" s="998">
        <v>179166</v>
      </c>
    </row>
    <row r="197" spans="2:8" x14ac:dyDescent="0.25">
      <c r="B197" s="978" t="s">
        <v>629</v>
      </c>
      <c r="C197" s="997">
        <v>52513</v>
      </c>
      <c r="D197" s="997">
        <v>158</v>
      </c>
      <c r="E197" s="997">
        <v>31913</v>
      </c>
      <c r="F197" s="997">
        <v>279</v>
      </c>
      <c r="G197" s="997">
        <v>95</v>
      </c>
      <c r="H197" s="998">
        <v>84958</v>
      </c>
    </row>
    <row r="198" spans="2:8" x14ac:dyDescent="0.25">
      <c r="B198" s="978" t="s">
        <v>630</v>
      </c>
      <c r="C198" s="997">
        <v>142241</v>
      </c>
      <c r="D198" s="997">
        <v>315</v>
      </c>
      <c r="E198" s="997">
        <v>81326</v>
      </c>
      <c r="F198" s="997">
        <v>598</v>
      </c>
      <c r="G198" s="997">
        <v>139</v>
      </c>
      <c r="H198" s="998">
        <v>224619</v>
      </c>
    </row>
    <row r="199" spans="2:8" x14ac:dyDescent="0.25">
      <c r="B199" s="978" t="s">
        <v>631</v>
      </c>
      <c r="C199" s="997">
        <v>129091</v>
      </c>
      <c r="D199" s="997">
        <v>262</v>
      </c>
      <c r="E199" s="997">
        <v>74449</v>
      </c>
      <c r="F199" s="997">
        <v>264</v>
      </c>
      <c r="G199" s="997">
        <v>113</v>
      </c>
      <c r="H199" s="998">
        <v>204179</v>
      </c>
    </row>
    <row r="200" spans="2:8" x14ac:dyDescent="0.25">
      <c r="B200" s="978" t="s">
        <v>632</v>
      </c>
      <c r="C200" s="997">
        <v>45511</v>
      </c>
      <c r="D200" s="997">
        <v>106</v>
      </c>
      <c r="E200" s="997">
        <v>26026</v>
      </c>
      <c r="F200" s="997">
        <v>66</v>
      </c>
      <c r="G200" s="997">
        <v>32</v>
      </c>
      <c r="H200" s="998">
        <v>71741</v>
      </c>
    </row>
    <row r="201" spans="2:8" x14ac:dyDescent="0.25">
      <c r="B201" s="978" t="s">
        <v>633</v>
      </c>
      <c r="C201" s="997">
        <v>84928</v>
      </c>
      <c r="D201" s="997">
        <v>208</v>
      </c>
      <c r="E201" s="997">
        <v>47505</v>
      </c>
      <c r="F201" s="997">
        <v>212</v>
      </c>
      <c r="G201" s="997">
        <v>72</v>
      </c>
      <c r="H201" s="998">
        <v>132925</v>
      </c>
    </row>
    <row r="202" spans="2:8" x14ac:dyDescent="0.25">
      <c r="B202" s="978" t="s">
        <v>634</v>
      </c>
      <c r="C202" s="997">
        <v>12198</v>
      </c>
      <c r="D202" s="997">
        <v>17</v>
      </c>
      <c r="E202" s="997">
        <v>6458</v>
      </c>
      <c r="F202" s="997">
        <v>59</v>
      </c>
      <c r="G202" s="997">
        <v>40</v>
      </c>
      <c r="H202" s="998">
        <v>18772</v>
      </c>
    </row>
    <row r="203" spans="2:8" x14ac:dyDescent="0.25">
      <c r="B203" s="978" t="s">
        <v>635</v>
      </c>
      <c r="C203" s="997">
        <v>6959</v>
      </c>
      <c r="D203" s="997">
        <v>12</v>
      </c>
      <c r="E203" s="997">
        <v>3636</v>
      </c>
      <c r="F203" s="997">
        <v>41</v>
      </c>
      <c r="G203" s="997">
        <v>29</v>
      </c>
      <c r="H203" s="998">
        <v>10677</v>
      </c>
    </row>
    <row r="204" spans="2:8" x14ac:dyDescent="0.25">
      <c r="B204" s="978" t="s">
        <v>636</v>
      </c>
      <c r="C204" s="997">
        <v>376750</v>
      </c>
      <c r="D204" s="997">
        <v>1109</v>
      </c>
      <c r="E204" s="997">
        <v>202407</v>
      </c>
      <c r="F204" s="997">
        <v>1055</v>
      </c>
      <c r="G204" s="997">
        <v>414</v>
      </c>
      <c r="H204" s="998">
        <v>581735</v>
      </c>
    </row>
    <row r="205" spans="2:8" x14ac:dyDescent="0.25">
      <c r="B205" s="986" t="s">
        <v>640</v>
      </c>
      <c r="C205" s="987">
        <v>1315296</v>
      </c>
      <c r="D205" s="987">
        <v>3218</v>
      </c>
      <c r="E205" s="987">
        <v>735232</v>
      </c>
      <c r="F205" s="987">
        <v>3447</v>
      </c>
      <c r="G205" s="987">
        <v>1567</v>
      </c>
      <c r="H205" s="988">
        <v>2058760</v>
      </c>
    </row>
    <row r="207" spans="2:8" x14ac:dyDescent="0.25">
      <c r="B207" s="1328" t="s">
        <v>312</v>
      </c>
      <c r="C207" s="1328"/>
      <c r="D207" s="1328"/>
      <c r="E207" s="1328"/>
      <c r="F207" s="1328"/>
      <c r="G207" s="1328"/>
      <c r="H207" s="1328"/>
    </row>
    <row r="208" spans="2:8" x14ac:dyDescent="0.25">
      <c r="B208" s="1362">
        <v>43709</v>
      </c>
      <c r="C208" s="1362"/>
      <c r="D208" s="1362"/>
      <c r="E208" s="1362"/>
      <c r="F208" s="1362"/>
      <c r="G208" s="1362"/>
      <c r="H208" s="1362"/>
    </row>
    <row r="209" spans="2:8" ht="25.5" x14ac:dyDescent="0.25">
      <c r="B209" s="989" t="s">
        <v>29</v>
      </c>
      <c r="C209" s="990" t="s">
        <v>638</v>
      </c>
      <c r="D209" s="990" t="s">
        <v>613</v>
      </c>
      <c r="E209" s="990" t="s">
        <v>614</v>
      </c>
      <c r="F209" s="990" t="s">
        <v>615</v>
      </c>
      <c r="G209" s="990" t="s">
        <v>639</v>
      </c>
      <c r="H209" s="991" t="s">
        <v>21</v>
      </c>
    </row>
    <row r="210" spans="2:8" x14ac:dyDescent="0.25">
      <c r="B210" s="993" t="s">
        <v>621</v>
      </c>
      <c r="C210" s="994">
        <v>19528</v>
      </c>
      <c r="D210" s="994">
        <v>50</v>
      </c>
      <c r="E210" s="994">
        <v>10156</v>
      </c>
      <c r="F210" s="994">
        <v>42</v>
      </c>
      <c r="G210" s="994">
        <v>20</v>
      </c>
      <c r="H210" s="995">
        <v>29796</v>
      </c>
    </row>
    <row r="211" spans="2:8" x14ac:dyDescent="0.25">
      <c r="B211" s="978" t="s">
        <v>622</v>
      </c>
      <c r="C211" s="997">
        <v>24450</v>
      </c>
      <c r="D211" s="997">
        <v>50</v>
      </c>
      <c r="E211" s="997">
        <v>13015</v>
      </c>
      <c r="F211" s="997">
        <v>68</v>
      </c>
      <c r="G211" s="997">
        <v>30</v>
      </c>
      <c r="H211" s="998">
        <v>37613</v>
      </c>
    </row>
    <row r="212" spans="2:8" x14ac:dyDescent="0.25">
      <c r="B212" s="978" t="s">
        <v>623</v>
      </c>
      <c r="C212" s="997">
        <v>16609</v>
      </c>
      <c r="D212" s="997">
        <v>56</v>
      </c>
      <c r="E212" s="997">
        <v>8885</v>
      </c>
      <c r="F212" s="997">
        <v>35</v>
      </c>
      <c r="G212" s="997">
        <v>58</v>
      </c>
      <c r="H212" s="998">
        <v>25643</v>
      </c>
    </row>
    <row r="213" spans="2:8" x14ac:dyDescent="0.25">
      <c r="B213" s="978" t="s">
        <v>624</v>
      </c>
      <c r="C213" s="997">
        <v>25049</v>
      </c>
      <c r="D213" s="997">
        <v>66</v>
      </c>
      <c r="E213" s="997">
        <v>13243</v>
      </c>
      <c r="F213" s="997">
        <v>51</v>
      </c>
      <c r="G213" s="997">
        <v>26</v>
      </c>
      <c r="H213" s="998">
        <v>38435</v>
      </c>
    </row>
    <row r="214" spans="2:8" x14ac:dyDescent="0.25">
      <c r="B214" s="978" t="s">
        <v>625</v>
      </c>
      <c r="C214" s="997">
        <v>65179</v>
      </c>
      <c r="D214" s="997">
        <v>120</v>
      </c>
      <c r="E214" s="997">
        <v>36504</v>
      </c>
      <c r="F214" s="997">
        <v>115</v>
      </c>
      <c r="G214" s="997">
        <v>67</v>
      </c>
      <c r="H214" s="998">
        <v>101985</v>
      </c>
    </row>
    <row r="215" spans="2:8" x14ac:dyDescent="0.25">
      <c r="B215" s="978" t="s">
        <v>626</v>
      </c>
      <c r="C215" s="997">
        <v>129471</v>
      </c>
      <c r="D215" s="997">
        <v>253</v>
      </c>
      <c r="E215" s="997">
        <v>71212</v>
      </c>
      <c r="F215" s="997">
        <v>298</v>
      </c>
      <c r="G215" s="997">
        <v>275</v>
      </c>
      <c r="H215" s="998">
        <v>201509</v>
      </c>
    </row>
    <row r="216" spans="2:8" x14ac:dyDescent="0.25">
      <c r="B216" s="978" t="s">
        <v>627</v>
      </c>
      <c r="C216" s="997">
        <v>73700</v>
      </c>
      <c r="D216" s="997">
        <v>167</v>
      </c>
      <c r="E216" s="997">
        <v>43024</v>
      </c>
      <c r="F216" s="997">
        <v>120</v>
      </c>
      <c r="G216" s="997">
        <v>75</v>
      </c>
      <c r="H216" s="998">
        <v>117086</v>
      </c>
    </row>
    <row r="217" spans="2:8" x14ac:dyDescent="0.25">
      <c r="B217" s="978" t="s">
        <v>628</v>
      </c>
      <c r="C217" s="997">
        <v>112913</v>
      </c>
      <c r="D217" s="997">
        <v>281</v>
      </c>
      <c r="E217" s="997">
        <v>66437</v>
      </c>
      <c r="F217" s="997">
        <v>137</v>
      </c>
      <c r="G217" s="997">
        <v>75</v>
      </c>
      <c r="H217" s="998">
        <v>179843</v>
      </c>
    </row>
    <row r="218" spans="2:8" x14ac:dyDescent="0.25">
      <c r="B218" s="978" t="s">
        <v>629</v>
      </c>
      <c r="C218" s="997">
        <v>52668</v>
      </c>
      <c r="D218" s="997">
        <v>151</v>
      </c>
      <c r="E218" s="997">
        <v>31969</v>
      </c>
      <c r="F218" s="997">
        <v>269</v>
      </c>
      <c r="G218" s="997">
        <v>92</v>
      </c>
      <c r="H218" s="998">
        <v>85149</v>
      </c>
    </row>
    <row r="219" spans="2:8" x14ac:dyDescent="0.25">
      <c r="B219" s="978" t="s">
        <v>630</v>
      </c>
      <c r="C219" s="997">
        <v>142426</v>
      </c>
      <c r="D219" s="997">
        <v>294</v>
      </c>
      <c r="E219" s="997">
        <v>81381</v>
      </c>
      <c r="F219" s="997">
        <v>595</v>
      </c>
      <c r="G219" s="997">
        <v>137</v>
      </c>
      <c r="H219" s="998">
        <v>224833</v>
      </c>
    </row>
    <row r="220" spans="2:8" x14ac:dyDescent="0.25">
      <c r="B220" s="978" t="s">
        <v>631</v>
      </c>
      <c r="C220" s="997">
        <v>129380</v>
      </c>
      <c r="D220" s="997">
        <v>268</v>
      </c>
      <c r="E220" s="997">
        <v>74623</v>
      </c>
      <c r="F220" s="997">
        <v>259</v>
      </c>
      <c r="G220" s="997">
        <v>114</v>
      </c>
      <c r="H220" s="998">
        <v>204644</v>
      </c>
    </row>
    <row r="221" spans="2:8" x14ac:dyDescent="0.25">
      <c r="B221" s="978" t="s">
        <v>632</v>
      </c>
      <c r="C221" s="997">
        <v>45627</v>
      </c>
      <c r="D221" s="997">
        <v>110</v>
      </c>
      <c r="E221" s="997">
        <v>26082</v>
      </c>
      <c r="F221" s="997">
        <v>65</v>
      </c>
      <c r="G221" s="997">
        <v>33</v>
      </c>
      <c r="H221" s="998">
        <v>71917</v>
      </c>
    </row>
    <row r="222" spans="2:8" x14ac:dyDescent="0.25">
      <c r="B222" s="978" t="s">
        <v>633</v>
      </c>
      <c r="C222" s="997">
        <v>85030</v>
      </c>
      <c r="D222" s="997">
        <v>196</v>
      </c>
      <c r="E222" s="997">
        <v>47598</v>
      </c>
      <c r="F222" s="997">
        <v>211</v>
      </c>
      <c r="G222" s="997">
        <v>71</v>
      </c>
      <c r="H222" s="998">
        <v>133106</v>
      </c>
    </row>
    <row r="223" spans="2:8" x14ac:dyDescent="0.25">
      <c r="B223" s="978" t="s">
        <v>634</v>
      </c>
      <c r="C223" s="997">
        <v>12177</v>
      </c>
      <c r="D223" s="997">
        <v>18</v>
      </c>
      <c r="E223" s="997">
        <v>6454</v>
      </c>
      <c r="F223" s="997">
        <v>59</v>
      </c>
      <c r="G223" s="997">
        <v>38</v>
      </c>
      <c r="H223" s="998">
        <v>18746</v>
      </c>
    </row>
    <row r="224" spans="2:8" x14ac:dyDescent="0.25">
      <c r="B224" s="978" t="s">
        <v>635</v>
      </c>
      <c r="C224" s="997">
        <v>6963</v>
      </c>
      <c r="D224" s="997">
        <v>6</v>
      </c>
      <c r="E224" s="997">
        <v>3635</v>
      </c>
      <c r="F224" s="997">
        <v>41</v>
      </c>
      <c r="G224" s="997">
        <v>27</v>
      </c>
      <c r="H224" s="998">
        <v>10672</v>
      </c>
    </row>
    <row r="225" spans="2:11" x14ac:dyDescent="0.25">
      <c r="B225" s="978" t="s">
        <v>636</v>
      </c>
      <c r="C225" s="997">
        <v>377306</v>
      </c>
      <c r="D225" s="997">
        <v>1101</v>
      </c>
      <c r="E225" s="997">
        <v>202575</v>
      </c>
      <c r="F225" s="997">
        <v>1047</v>
      </c>
      <c r="G225" s="997">
        <v>403</v>
      </c>
      <c r="H225" s="998">
        <v>582432</v>
      </c>
    </row>
    <row r="226" spans="2:11" x14ac:dyDescent="0.25">
      <c r="B226" s="986" t="s">
        <v>640</v>
      </c>
      <c r="C226" s="987">
        <v>1318476</v>
      </c>
      <c r="D226" s="987">
        <v>3187</v>
      </c>
      <c r="E226" s="987">
        <v>736793</v>
      </c>
      <c r="F226" s="987">
        <v>3412</v>
      </c>
      <c r="G226" s="987">
        <v>1541</v>
      </c>
      <c r="H226" s="988">
        <v>2063409</v>
      </c>
    </row>
    <row r="227" spans="2:11" x14ac:dyDescent="0.25">
      <c r="B227" s="1007"/>
    </row>
    <row r="228" spans="2:11" x14ac:dyDescent="0.25">
      <c r="K228" s="1007"/>
    </row>
    <row r="229" spans="2:11" x14ac:dyDescent="0.25">
      <c r="B229" s="1328" t="s">
        <v>312</v>
      </c>
      <c r="C229" s="1328"/>
      <c r="D229" s="1328"/>
      <c r="E229" s="1328"/>
      <c r="F229" s="1328"/>
      <c r="G229" s="1328"/>
      <c r="H229" s="1328"/>
    </row>
    <row r="230" spans="2:11" x14ac:dyDescent="0.25">
      <c r="B230" s="1362">
        <v>43739</v>
      </c>
      <c r="C230" s="1362"/>
      <c r="D230" s="1362"/>
      <c r="E230" s="1362"/>
      <c r="F230" s="1362"/>
      <c r="G230" s="1362"/>
      <c r="H230" s="1362"/>
    </row>
    <row r="231" spans="2:11" ht="25.5" x14ac:dyDescent="0.25">
      <c r="B231" s="989" t="s">
        <v>29</v>
      </c>
      <c r="C231" s="990" t="s">
        <v>638</v>
      </c>
      <c r="D231" s="990" t="s">
        <v>613</v>
      </c>
      <c r="E231" s="990" t="s">
        <v>614</v>
      </c>
      <c r="F231" s="990" t="s">
        <v>615</v>
      </c>
      <c r="G231" s="990" t="s">
        <v>639</v>
      </c>
      <c r="H231" s="991" t="s">
        <v>21</v>
      </c>
    </row>
    <row r="232" spans="2:11" x14ac:dyDescent="0.25">
      <c r="B232" s="993" t="s">
        <v>621</v>
      </c>
      <c r="C232" s="994">
        <v>19621</v>
      </c>
      <c r="D232" s="994">
        <v>45</v>
      </c>
      <c r="E232" s="994">
        <v>10207</v>
      </c>
      <c r="F232" s="994">
        <v>44</v>
      </c>
      <c r="G232" s="994">
        <v>23</v>
      </c>
      <c r="H232" s="995">
        <v>29940</v>
      </c>
    </row>
    <row r="233" spans="2:11" x14ac:dyDescent="0.25">
      <c r="B233" s="978" t="s">
        <v>622</v>
      </c>
      <c r="C233" s="997">
        <v>24535</v>
      </c>
      <c r="D233" s="997">
        <v>51</v>
      </c>
      <c r="E233" s="997">
        <v>13036</v>
      </c>
      <c r="F233" s="997">
        <v>67</v>
      </c>
      <c r="G233" s="997">
        <v>31</v>
      </c>
      <c r="H233" s="998">
        <v>37720</v>
      </c>
    </row>
    <row r="234" spans="2:11" x14ac:dyDescent="0.25">
      <c r="B234" s="978" t="s">
        <v>623</v>
      </c>
      <c r="C234" s="997">
        <v>16654</v>
      </c>
      <c r="D234" s="997">
        <v>45</v>
      </c>
      <c r="E234" s="997">
        <v>8914</v>
      </c>
      <c r="F234" s="997">
        <v>36</v>
      </c>
      <c r="G234" s="997">
        <v>58</v>
      </c>
      <c r="H234" s="998">
        <v>25707</v>
      </c>
    </row>
    <row r="235" spans="2:11" x14ac:dyDescent="0.25">
      <c r="B235" s="978" t="s">
        <v>624</v>
      </c>
      <c r="C235" s="997">
        <v>25262</v>
      </c>
      <c r="D235" s="997">
        <v>73</v>
      </c>
      <c r="E235" s="997">
        <v>13316</v>
      </c>
      <c r="F235" s="997">
        <v>49</v>
      </c>
      <c r="G235" s="997">
        <v>28</v>
      </c>
      <c r="H235" s="998">
        <v>38728</v>
      </c>
    </row>
    <row r="236" spans="2:11" x14ac:dyDescent="0.25">
      <c r="B236" s="978" t="s">
        <v>625</v>
      </c>
      <c r="C236" s="997">
        <v>65701</v>
      </c>
      <c r="D236" s="997">
        <v>126</v>
      </c>
      <c r="E236" s="997">
        <v>36793</v>
      </c>
      <c r="F236" s="997">
        <v>118</v>
      </c>
      <c r="G236" s="997">
        <v>67</v>
      </c>
      <c r="H236" s="998">
        <v>102805</v>
      </c>
    </row>
    <row r="237" spans="2:11" x14ac:dyDescent="0.25">
      <c r="B237" s="978" t="s">
        <v>626</v>
      </c>
      <c r="C237" s="997">
        <v>130196</v>
      </c>
      <c r="D237" s="997">
        <v>265</v>
      </c>
      <c r="E237" s="997">
        <v>71442</v>
      </c>
      <c r="F237" s="997">
        <v>307</v>
      </c>
      <c r="G237" s="997">
        <v>271</v>
      </c>
      <c r="H237" s="998">
        <v>202481</v>
      </c>
    </row>
    <row r="238" spans="2:11" x14ac:dyDescent="0.25">
      <c r="B238" s="978" t="s">
        <v>627</v>
      </c>
      <c r="C238" s="997">
        <v>74177</v>
      </c>
      <c r="D238" s="997">
        <v>164</v>
      </c>
      <c r="E238" s="997">
        <v>43229</v>
      </c>
      <c r="F238" s="997">
        <v>123</v>
      </c>
      <c r="G238" s="997">
        <v>75</v>
      </c>
      <c r="H238" s="998">
        <v>117768</v>
      </c>
    </row>
    <row r="239" spans="2:11" x14ac:dyDescent="0.25">
      <c r="B239" s="978" t="s">
        <v>628</v>
      </c>
      <c r="C239" s="997">
        <v>113362</v>
      </c>
      <c r="D239" s="997">
        <v>260</v>
      </c>
      <c r="E239" s="997">
        <v>66621</v>
      </c>
      <c r="F239" s="997">
        <v>137</v>
      </c>
      <c r="G239" s="997">
        <v>74</v>
      </c>
      <c r="H239" s="998">
        <v>180454</v>
      </c>
    </row>
    <row r="240" spans="2:11" x14ac:dyDescent="0.25">
      <c r="B240" s="978" t="s">
        <v>629</v>
      </c>
      <c r="C240" s="997">
        <v>52930</v>
      </c>
      <c r="D240" s="997">
        <v>144</v>
      </c>
      <c r="E240" s="997">
        <v>32160</v>
      </c>
      <c r="F240" s="997">
        <v>266</v>
      </c>
      <c r="G240" s="997">
        <v>89</v>
      </c>
      <c r="H240" s="998">
        <v>85589</v>
      </c>
    </row>
    <row r="241" spans="2:8" x14ac:dyDescent="0.25">
      <c r="B241" s="978" t="s">
        <v>630</v>
      </c>
      <c r="C241" s="997">
        <v>143360</v>
      </c>
      <c r="D241" s="997">
        <v>297</v>
      </c>
      <c r="E241" s="997">
        <v>81769</v>
      </c>
      <c r="F241" s="997">
        <v>588</v>
      </c>
      <c r="G241" s="997">
        <v>138</v>
      </c>
      <c r="H241" s="998">
        <v>226152</v>
      </c>
    </row>
    <row r="242" spans="2:8" x14ac:dyDescent="0.25">
      <c r="B242" s="978" t="s">
        <v>631</v>
      </c>
      <c r="C242" s="997">
        <v>129919</v>
      </c>
      <c r="D242" s="997">
        <v>261</v>
      </c>
      <c r="E242" s="997">
        <v>74787</v>
      </c>
      <c r="F242" s="997">
        <v>259</v>
      </c>
      <c r="G242" s="997">
        <v>114</v>
      </c>
      <c r="H242" s="998">
        <v>205340</v>
      </c>
    </row>
    <row r="243" spans="2:8" x14ac:dyDescent="0.25">
      <c r="B243" s="978" t="s">
        <v>632</v>
      </c>
      <c r="C243" s="997">
        <v>45836</v>
      </c>
      <c r="D243" s="997">
        <v>94</v>
      </c>
      <c r="E243" s="997">
        <v>26216</v>
      </c>
      <c r="F243" s="997">
        <v>63</v>
      </c>
      <c r="G243" s="997">
        <v>34</v>
      </c>
      <c r="H243" s="998">
        <v>72243</v>
      </c>
    </row>
    <row r="244" spans="2:8" x14ac:dyDescent="0.25">
      <c r="B244" s="978" t="s">
        <v>633</v>
      </c>
      <c r="C244" s="997">
        <v>85206</v>
      </c>
      <c r="D244" s="997">
        <v>206</v>
      </c>
      <c r="E244" s="997">
        <v>47806</v>
      </c>
      <c r="F244" s="997">
        <v>221</v>
      </c>
      <c r="G244" s="997">
        <v>72</v>
      </c>
      <c r="H244" s="998">
        <v>133511</v>
      </c>
    </row>
    <row r="245" spans="2:8" x14ac:dyDescent="0.25">
      <c r="B245" s="978" t="s">
        <v>634</v>
      </c>
      <c r="C245" s="997">
        <v>12283</v>
      </c>
      <c r="D245" s="997">
        <v>18</v>
      </c>
      <c r="E245" s="997">
        <v>6506</v>
      </c>
      <c r="F245" s="997">
        <v>57</v>
      </c>
      <c r="G245" s="997">
        <v>38</v>
      </c>
      <c r="H245" s="998">
        <v>18902</v>
      </c>
    </row>
    <row r="246" spans="2:8" x14ac:dyDescent="0.25">
      <c r="B246" s="978" t="s">
        <v>635</v>
      </c>
      <c r="C246" s="997">
        <v>6948</v>
      </c>
      <c r="D246" s="997">
        <v>9</v>
      </c>
      <c r="E246" s="997">
        <v>3620</v>
      </c>
      <c r="F246" s="997">
        <v>41</v>
      </c>
      <c r="G246" s="997">
        <v>27</v>
      </c>
      <c r="H246" s="998">
        <v>10645</v>
      </c>
    </row>
    <row r="247" spans="2:8" x14ac:dyDescent="0.25">
      <c r="B247" s="978" t="s">
        <v>636</v>
      </c>
      <c r="C247" s="997">
        <v>380242</v>
      </c>
      <c r="D247" s="997">
        <v>1045</v>
      </c>
      <c r="E247" s="997">
        <v>204150</v>
      </c>
      <c r="F247" s="997">
        <v>1037</v>
      </c>
      <c r="G247" s="997">
        <v>402</v>
      </c>
      <c r="H247" s="998">
        <v>586876</v>
      </c>
    </row>
    <row r="248" spans="2:8" x14ac:dyDescent="0.25">
      <c r="B248" s="986" t="s">
        <v>640</v>
      </c>
      <c r="C248" s="987">
        <v>1326232</v>
      </c>
      <c r="D248" s="987">
        <v>3103</v>
      </c>
      <c r="E248" s="987">
        <v>740572</v>
      </c>
      <c r="F248" s="987">
        <v>3413</v>
      </c>
      <c r="G248" s="987">
        <v>1541</v>
      </c>
      <c r="H248" s="988">
        <v>2074861</v>
      </c>
    </row>
    <row r="251" spans="2:8" x14ac:dyDescent="0.25">
      <c r="B251" s="1328" t="s">
        <v>312</v>
      </c>
      <c r="C251" s="1328"/>
      <c r="D251" s="1328"/>
      <c r="E251" s="1328"/>
      <c r="F251" s="1328"/>
      <c r="G251" s="1328"/>
      <c r="H251" s="1328"/>
    </row>
    <row r="252" spans="2:8" x14ac:dyDescent="0.25">
      <c r="B252" s="1362">
        <v>43770</v>
      </c>
      <c r="C252" s="1362"/>
      <c r="D252" s="1362"/>
      <c r="E252" s="1362"/>
      <c r="F252" s="1362"/>
      <c r="G252" s="1362"/>
      <c r="H252" s="1362"/>
    </row>
    <row r="253" spans="2:8" ht="25.5" x14ac:dyDescent="0.25">
      <c r="B253" s="989" t="s">
        <v>29</v>
      </c>
      <c r="C253" s="990" t="s">
        <v>638</v>
      </c>
      <c r="D253" s="990" t="s">
        <v>613</v>
      </c>
      <c r="E253" s="990" t="s">
        <v>614</v>
      </c>
      <c r="F253" s="990" t="s">
        <v>615</v>
      </c>
      <c r="G253" s="990" t="s">
        <v>639</v>
      </c>
      <c r="H253" s="991" t="s">
        <v>21</v>
      </c>
    </row>
    <row r="254" spans="2:8" x14ac:dyDescent="0.25">
      <c r="B254" s="993" t="s">
        <v>621</v>
      </c>
      <c r="C254" s="994">
        <v>19698</v>
      </c>
      <c r="D254" s="994">
        <v>56</v>
      </c>
      <c r="E254" s="994">
        <v>10260</v>
      </c>
      <c r="F254" s="994">
        <v>45</v>
      </c>
      <c r="G254" s="994">
        <v>25</v>
      </c>
      <c r="H254" s="995">
        <v>30084</v>
      </c>
    </row>
    <row r="255" spans="2:8" x14ac:dyDescent="0.25">
      <c r="B255" s="978" t="s">
        <v>622</v>
      </c>
      <c r="C255" s="997">
        <v>24640</v>
      </c>
      <c r="D255" s="997">
        <v>45</v>
      </c>
      <c r="E255" s="997">
        <v>13077</v>
      </c>
      <c r="F255" s="997">
        <v>67</v>
      </c>
      <c r="G255" s="997">
        <v>30</v>
      </c>
      <c r="H255" s="998">
        <v>37859</v>
      </c>
    </row>
    <row r="256" spans="2:8" x14ac:dyDescent="0.25">
      <c r="B256" s="978" t="s">
        <v>623</v>
      </c>
      <c r="C256" s="997">
        <v>16725</v>
      </c>
      <c r="D256" s="997">
        <v>46</v>
      </c>
      <c r="E256" s="997">
        <v>8961</v>
      </c>
      <c r="F256" s="997">
        <v>37</v>
      </c>
      <c r="G256" s="997">
        <v>61</v>
      </c>
      <c r="H256" s="998">
        <v>25830</v>
      </c>
    </row>
    <row r="257" spans="2:8" x14ac:dyDescent="0.25">
      <c r="B257" s="978" t="s">
        <v>624</v>
      </c>
      <c r="C257" s="997">
        <v>25276</v>
      </c>
      <c r="D257" s="997">
        <v>57</v>
      </c>
      <c r="E257" s="997">
        <v>13317</v>
      </c>
      <c r="F257" s="997">
        <v>51</v>
      </c>
      <c r="G257" s="997">
        <v>28</v>
      </c>
      <c r="H257" s="998">
        <v>38729</v>
      </c>
    </row>
    <row r="258" spans="2:8" x14ac:dyDescent="0.25">
      <c r="B258" s="978" t="s">
        <v>625</v>
      </c>
      <c r="C258" s="997">
        <v>65885</v>
      </c>
      <c r="D258" s="997">
        <v>120</v>
      </c>
      <c r="E258" s="997">
        <v>36911</v>
      </c>
      <c r="F258" s="997">
        <v>122</v>
      </c>
      <c r="G258" s="997">
        <v>72</v>
      </c>
      <c r="H258" s="998">
        <v>103110</v>
      </c>
    </row>
    <row r="259" spans="2:8" x14ac:dyDescent="0.25">
      <c r="B259" s="978" t="s">
        <v>626</v>
      </c>
      <c r="C259" s="997">
        <v>130582</v>
      </c>
      <c r="D259" s="997">
        <v>239</v>
      </c>
      <c r="E259" s="997">
        <v>71557</v>
      </c>
      <c r="F259" s="997">
        <v>308</v>
      </c>
      <c r="G259" s="997">
        <v>262</v>
      </c>
      <c r="H259" s="998">
        <v>202948</v>
      </c>
    </row>
    <row r="260" spans="2:8" x14ac:dyDescent="0.25">
      <c r="B260" s="978" t="s">
        <v>627</v>
      </c>
      <c r="C260" s="997">
        <v>74507</v>
      </c>
      <c r="D260" s="997">
        <v>163</v>
      </c>
      <c r="E260" s="997">
        <v>43363</v>
      </c>
      <c r="F260" s="997">
        <v>117</v>
      </c>
      <c r="G260" s="997">
        <v>77</v>
      </c>
      <c r="H260" s="998">
        <v>118227</v>
      </c>
    </row>
    <row r="261" spans="2:8" x14ac:dyDescent="0.25">
      <c r="B261" s="978" t="s">
        <v>628</v>
      </c>
      <c r="C261" s="997">
        <v>113628</v>
      </c>
      <c r="D261" s="997">
        <v>250</v>
      </c>
      <c r="E261" s="997">
        <v>66720</v>
      </c>
      <c r="F261" s="997">
        <v>138</v>
      </c>
      <c r="G261" s="997">
        <v>73</v>
      </c>
      <c r="H261" s="998">
        <v>180809</v>
      </c>
    </row>
    <row r="262" spans="2:8" x14ac:dyDescent="0.25">
      <c r="B262" s="978" t="s">
        <v>629</v>
      </c>
      <c r="C262" s="997">
        <v>53129</v>
      </c>
      <c r="D262" s="997">
        <v>134</v>
      </c>
      <c r="E262" s="997">
        <v>32242</v>
      </c>
      <c r="F262" s="997">
        <v>254</v>
      </c>
      <c r="G262" s="997">
        <v>87</v>
      </c>
      <c r="H262" s="998">
        <v>85846</v>
      </c>
    </row>
    <row r="263" spans="2:8" x14ac:dyDescent="0.25">
      <c r="B263" s="978" t="s">
        <v>630</v>
      </c>
      <c r="C263" s="997">
        <v>143860</v>
      </c>
      <c r="D263" s="997">
        <v>292</v>
      </c>
      <c r="E263" s="997">
        <v>81890</v>
      </c>
      <c r="F263" s="997">
        <v>581</v>
      </c>
      <c r="G263" s="997">
        <v>138</v>
      </c>
      <c r="H263" s="998">
        <v>226761</v>
      </c>
    </row>
    <row r="264" spans="2:8" x14ac:dyDescent="0.25">
      <c r="B264" s="978" t="s">
        <v>631</v>
      </c>
      <c r="C264" s="997">
        <v>130317</v>
      </c>
      <c r="D264" s="997">
        <v>242</v>
      </c>
      <c r="E264" s="997">
        <v>74927</v>
      </c>
      <c r="F264" s="997">
        <v>264</v>
      </c>
      <c r="G264" s="997">
        <v>116</v>
      </c>
      <c r="H264" s="998">
        <v>205866</v>
      </c>
    </row>
    <row r="265" spans="2:8" x14ac:dyDescent="0.25">
      <c r="B265" s="978" t="s">
        <v>632</v>
      </c>
      <c r="C265" s="997">
        <v>45904</v>
      </c>
      <c r="D265" s="997">
        <v>97</v>
      </c>
      <c r="E265" s="997">
        <v>26234</v>
      </c>
      <c r="F265" s="997">
        <v>58</v>
      </c>
      <c r="G265" s="997">
        <v>36</v>
      </c>
      <c r="H265" s="998">
        <v>72329</v>
      </c>
    </row>
    <row r="266" spans="2:8" x14ac:dyDescent="0.25">
      <c r="B266" s="978" t="s">
        <v>633</v>
      </c>
      <c r="C266" s="997">
        <v>85317</v>
      </c>
      <c r="D266" s="997">
        <v>157</v>
      </c>
      <c r="E266" s="997">
        <v>47820</v>
      </c>
      <c r="F266" s="997">
        <v>218</v>
      </c>
      <c r="G266" s="997">
        <v>73</v>
      </c>
      <c r="H266" s="998">
        <v>133585</v>
      </c>
    </row>
    <row r="267" spans="2:8" x14ac:dyDescent="0.25">
      <c r="B267" s="978" t="s">
        <v>634</v>
      </c>
      <c r="C267" s="997">
        <v>12334</v>
      </c>
      <c r="D267" s="997">
        <v>14</v>
      </c>
      <c r="E267" s="997">
        <v>6543</v>
      </c>
      <c r="F267" s="997">
        <v>60</v>
      </c>
      <c r="G267" s="997">
        <v>39</v>
      </c>
      <c r="H267" s="998">
        <v>18990</v>
      </c>
    </row>
    <row r="268" spans="2:8" x14ac:dyDescent="0.25">
      <c r="B268" s="978" t="s">
        <v>635</v>
      </c>
      <c r="C268" s="997">
        <v>6943</v>
      </c>
      <c r="D268" s="997">
        <v>8</v>
      </c>
      <c r="E268" s="997">
        <v>3629</v>
      </c>
      <c r="F268" s="997">
        <v>42</v>
      </c>
      <c r="G268" s="997">
        <v>27</v>
      </c>
      <c r="H268" s="998">
        <v>10649</v>
      </c>
    </row>
    <row r="269" spans="2:8" x14ac:dyDescent="0.25">
      <c r="B269" s="978" t="s">
        <v>636</v>
      </c>
      <c r="C269" s="997">
        <v>381969</v>
      </c>
      <c r="D269" s="997">
        <v>971</v>
      </c>
      <c r="E269" s="997">
        <v>204924</v>
      </c>
      <c r="F269" s="997">
        <v>1030</v>
      </c>
      <c r="G269" s="997">
        <v>392</v>
      </c>
      <c r="H269" s="998">
        <v>589286</v>
      </c>
    </row>
    <row r="270" spans="2:8" x14ac:dyDescent="0.25">
      <c r="B270" s="986" t="s">
        <v>640</v>
      </c>
      <c r="C270" s="987">
        <v>1330714</v>
      </c>
      <c r="D270" s="987">
        <v>2891</v>
      </c>
      <c r="E270" s="987">
        <v>742375</v>
      </c>
      <c r="F270" s="987">
        <v>3392</v>
      </c>
      <c r="G270" s="987">
        <v>1536</v>
      </c>
      <c r="H270" s="988">
        <v>2080908</v>
      </c>
    </row>
    <row r="272" spans="2:8" x14ac:dyDescent="0.25">
      <c r="B272" s="1328" t="s">
        <v>312</v>
      </c>
      <c r="C272" s="1328"/>
      <c r="D272" s="1328"/>
      <c r="E272" s="1328"/>
      <c r="F272" s="1328"/>
      <c r="G272" s="1328"/>
      <c r="H272" s="1328"/>
    </row>
    <row r="273" spans="2:8" x14ac:dyDescent="0.25">
      <c r="B273" s="1362">
        <v>43800</v>
      </c>
      <c r="C273" s="1362"/>
      <c r="D273" s="1362"/>
      <c r="E273" s="1362"/>
      <c r="F273" s="1362"/>
      <c r="G273" s="1362"/>
      <c r="H273" s="1362"/>
    </row>
    <row r="274" spans="2:8" ht="25.5" x14ac:dyDescent="0.25">
      <c r="B274" s="989" t="s">
        <v>29</v>
      </c>
      <c r="C274" s="990" t="s">
        <v>638</v>
      </c>
      <c r="D274" s="990" t="s">
        <v>613</v>
      </c>
      <c r="E274" s="990" t="s">
        <v>614</v>
      </c>
      <c r="F274" s="990" t="s">
        <v>615</v>
      </c>
      <c r="G274" s="990" t="s">
        <v>639</v>
      </c>
      <c r="H274" s="991" t="s">
        <v>21</v>
      </c>
    </row>
    <row r="275" spans="2:8" x14ac:dyDescent="0.25">
      <c r="B275" s="993" t="s">
        <v>621</v>
      </c>
      <c r="C275" s="994">
        <v>19876</v>
      </c>
      <c r="D275" s="994">
        <v>61</v>
      </c>
      <c r="E275" s="994">
        <v>10364</v>
      </c>
      <c r="F275" s="994">
        <v>47</v>
      </c>
      <c r="G275" s="994">
        <v>27</v>
      </c>
      <c r="H275" s="995">
        <v>30375</v>
      </c>
    </row>
    <row r="276" spans="2:8" x14ac:dyDescent="0.25">
      <c r="B276" s="978" t="s">
        <v>622</v>
      </c>
      <c r="C276" s="997">
        <v>24932</v>
      </c>
      <c r="D276" s="997">
        <v>38</v>
      </c>
      <c r="E276" s="997">
        <v>13197</v>
      </c>
      <c r="F276" s="997">
        <v>67</v>
      </c>
      <c r="G276" s="997">
        <v>32</v>
      </c>
      <c r="H276" s="998">
        <v>38266</v>
      </c>
    </row>
    <row r="277" spans="2:8" x14ac:dyDescent="0.25">
      <c r="B277" s="978" t="s">
        <v>623</v>
      </c>
      <c r="C277" s="997">
        <v>16903</v>
      </c>
      <c r="D277" s="997">
        <v>53</v>
      </c>
      <c r="E277" s="997">
        <v>9068</v>
      </c>
      <c r="F277" s="997">
        <v>39</v>
      </c>
      <c r="G277" s="997">
        <v>61</v>
      </c>
      <c r="H277" s="998">
        <v>26124</v>
      </c>
    </row>
    <row r="278" spans="2:8" x14ac:dyDescent="0.25">
      <c r="B278" s="978" t="s">
        <v>624</v>
      </c>
      <c r="C278" s="997">
        <v>25551</v>
      </c>
      <c r="D278" s="997">
        <v>48</v>
      </c>
      <c r="E278" s="997">
        <v>13453</v>
      </c>
      <c r="F278" s="997">
        <v>53</v>
      </c>
      <c r="G278" s="997">
        <v>27</v>
      </c>
      <c r="H278" s="998">
        <v>39132</v>
      </c>
    </row>
    <row r="279" spans="2:8" x14ac:dyDescent="0.25">
      <c r="B279" s="978" t="s">
        <v>625</v>
      </c>
      <c r="C279" s="997">
        <v>66352</v>
      </c>
      <c r="D279" s="997">
        <v>112</v>
      </c>
      <c r="E279" s="997">
        <v>37147</v>
      </c>
      <c r="F279" s="997">
        <v>123</v>
      </c>
      <c r="G279" s="997">
        <v>73</v>
      </c>
      <c r="H279" s="998">
        <v>103807</v>
      </c>
    </row>
    <row r="280" spans="2:8" x14ac:dyDescent="0.25">
      <c r="B280" s="978" t="s">
        <v>626</v>
      </c>
      <c r="C280" s="997">
        <v>131631</v>
      </c>
      <c r="D280" s="997">
        <v>253</v>
      </c>
      <c r="E280" s="997">
        <v>72085</v>
      </c>
      <c r="F280" s="997">
        <v>314</v>
      </c>
      <c r="G280" s="997">
        <v>263</v>
      </c>
      <c r="H280" s="998">
        <v>204546</v>
      </c>
    </row>
    <row r="281" spans="2:8" x14ac:dyDescent="0.25">
      <c r="B281" s="978" t="s">
        <v>627</v>
      </c>
      <c r="C281" s="997">
        <v>75247</v>
      </c>
      <c r="D281" s="997">
        <v>180</v>
      </c>
      <c r="E281" s="997">
        <v>43780</v>
      </c>
      <c r="F281" s="997">
        <v>118</v>
      </c>
      <c r="G281" s="997">
        <v>75</v>
      </c>
      <c r="H281" s="998">
        <v>119400</v>
      </c>
    </row>
    <row r="282" spans="2:8" x14ac:dyDescent="0.25">
      <c r="B282" s="978" t="s">
        <v>628</v>
      </c>
      <c r="C282" s="997">
        <v>114552</v>
      </c>
      <c r="D282" s="997">
        <v>261</v>
      </c>
      <c r="E282" s="997">
        <v>67222</v>
      </c>
      <c r="F282" s="997">
        <v>142</v>
      </c>
      <c r="G282" s="997">
        <v>71</v>
      </c>
      <c r="H282" s="998">
        <v>182248</v>
      </c>
    </row>
    <row r="283" spans="2:8" x14ac:dyDescent="0.25">
      <c r="B283" s="978" t="s">
        <v>629</v>
      </c>
      <c r="C283" s="997">
        <v>53610</v>
      </c>
      <c r="D283" s="997">
        <v>135</v>
      </c>
      <c r="E283" s="997">
        <v>32495</v>
      </c>
      <c r="F283" s="997">
        <v>260</v>
      </c>
      <c r="G283" s="997">
        <v>87</v>
      </c>
      <c r="H283" s="998">
        <v>86587</v>
      </c>
    </row>
    <row r="284" spans="2:8" x14ac:dyDescent="0.25">
      <c r="B284" s="978" t="s">
        <v>630</v>
      </c>
      <c r="C284" s="997">
        <v>145038</v>
      </c>
      <c r="D284" s="997">
        <v>280</v>
      </c>
      <c r="E284" s="997">
        <v>82553</v>
      </c>
      <c r="F284" s="997">
        <v>600</v>
      </c>
      <c r="G284" s="997">
        <v>143</v>
      </c>
      <c r="H284" s="998">
        <v>228614</v>
      </c>
    </row>
    <row r="285" spans="2:8" x14ac:dyDescent="0.25">
      <c r="B285" s="978" t="s">
        <v>631</v>
      </c>
      <c r="C285" s="997">
        <v>131321</v>
      </c>
      <c r="D285" s="997">
        <v>259</v>
      </c>
      <c r="E285" s="997">
        <v>75513</v>
      </c>
      <c r="F285" s="997">
        <v>268</v>
      </c>
      <c r="G285" s="997">
        <v>119</v>
      </c>
      <c r="H285" s="998">
        <v>207480</v>
      </c>
    </row>
    <row r="286" spans="2:8" x14ac:dyDescent="0.25">
      <c r="B286" s="978" t="s">
        <v>632</v>
      </c>
      <c r="C286" s="997">
        <v>46136</v>
      </c>
      <c r="D286" s="997">
        <v>72</v>
      </c>
      <c r="E286" s="997">
        <v>26357</v>
      </c>
      <c r="F286" s="997">
        <v>58</v>
      </c>
      <c r="G286" s="997">
        <v>38</v>
      </c>
      <c r="H286" s="998">
        <v>72661</v>
      </c>
    </row>
    <row r="287" spans="2:8" x14ac:dyDescent="0.25">
      <c r="B287" s="978" t="s">
        <v>633</v>
      </c>
      <c r="C287" s="997">
        <v>86262</v>
      </c>
      <c r="D287" s="997">
        <v>182</v>
      </c>
      <c r="E287" s="997">
        <v>48372</v>
      </c>
      <c r="F287" s="997">
        <v>226</v>
      </c>
      <c r="G287" s="997">
        <v>75</v>
      </c>
      <c r="H287" s="998">
        <v>135117</v>
      </c>
    </row>
    <row r="288" spans="2:8" x14ac:dyDescent="0.25">
      <c r="B288" s="978" t="s">
        <v>634</v>
      </c>
      <c r="C288" s="997">
        <v>12337</v>
      </c>
      <c r="D288" s="997">
        <v>12</v>
      </c>
      <c r="E288" s="997">
        <v>6537</v>
      </c>
      <c r="F288" s="997">
        <v>59</v>
      </c>
      <c r="G288" s="997">
        <v>38</v>
      </c>
      <c r="H288" s="998">
        <v>18983</v>
      </c>
    </row>
    <row r="289" spans="2:8" x14ac:dyDescent="0.25">
      <c r="B289" s="978" t="s">
        <v>635</v>
      </c>
      <c r="C289" s="997">
        <v>7068</v>
      </c>
      <c r="D289" s="997">
        <v>12</v>
      </c>
      <c r="E289" s="997">
        <v>3685</v>
      </c>
      <c r="F289" s="997">
        <v>38</v>
      </c>
      <c r="G289" s="997">
        <v>30</v>
      </c>
      <c r="H289" s="998">
        <v>10833</v>
      </c>
    </row>
    <row r="290" spans="2:8" x14ac:dyDescent="0.25">
      <c r="B290" s="978" t="s">
        <v>636</v>
      </c>
      <c r="C290" s="997">
        <v>385542</v>
      </c>
      <c r="D290" s="997">
        <v>1036</v>
      </c>
      <c r="E290" s="997">
        <v>206416</v>
      </c>
      <c r="F290" s="997">
        <v>1047</v>
      </c>
      <c r="G290" s="997">
        <v>394</v>
      </c>
      <c r="H290" s="998">
        <v>594435</v>
      </c>
    </row>
    <row r="291" spans="2:8" x14ac:dyDescent="0.25">
      <c r="B291" s="986" t="s">
        <v>640</v>
      </c>
      <c r="C291" s="987">
        <v>1342358</v>
      </c>
      <c r="D291" s="987">
        <v>2994</v>
      </c>
      <c r="E291" s="987">
        <v>748244</v>
      </c>
      <c r="F291" s="987">
        <v>3459</v>
      </c>
      <c r="G291" s="987">
        <v>1553</v>
      </c>
      <c r="H291" s="988">
        <v>2098608</v>
      </c>
    </row>
    <row r="293" spans="2:8" x14ac:dyDescent="0.25">
      <c r="B293" s="1328" t="s">
        <v>312</v>
      </c>
      <c r="C293" s="1328"/>
      <c r="D293" s="1328"/>
      <c r="E293" s="1328"/>
      <c r="F293" s="1328"/>
      <c r="G293" s="1328"/>
      <c r="H293" s="1328"/>
    </row>
    <row r="294" spans="2:8" x14ac:dyDescent="0.25">
      <c r="B294" s="1362" t="s">
        <v>641</v>
      </c>
      <c r="C294" s="1362"/>
      <c r="D294" s="1362"/>
      <c r="E294" s="1362"/>
      <c r="F294" s="1362"/>
      <c r="G294" s="1362"/>
      <c r="H294" s="1362"/>
    </row>
    <row r="295" spans="2:8" ht="25.5" x14ac:dyDescent="0.25">
      <c r="B295" s="989" t="s">
        <v>29</v>
      </c>
      <c r="C295" s="990" t="s">
        <v>638</v>
      </c>
      <c r="D295" s="990" t="s">
        <v>613</v>
      </c>
      <c r="E295" s="990" t="s">
        <v>614</v>
      </c>
      <c r="F295" s="990" t="s">
        <v>615</v>
      </c>
      <c r="G295" s="990" t="s">
        <v>639</v>
      </c>
      <c r="H295" s="991" t="s">
        <v>21</v>
      </c>
    </row>
    <row r="296" spans="2:8" x14ac:dyDescent="0.25">
      <c r="B296" s="993" t="s">
        <v>621</v>
      </c>
      <c r="C296" s="994">
        <v>19338</v>
      </c>
      <c r="D296" s="994">
        <v>53.083333333333336</v>
      </c>
      <c r="E296" s="994">
        <v>10087.583333333334</v>
      </c>
      <c r="F296" s="994">
        <v>44.333333333333336</v>
      </c>
      <c r="G296" s="994">
        <v>24.416666666666668</v>
      </c>
      <c r="H296" s="995">
        <v>29547.416666666664</v>
      </c>
    </row>
    <row r="297" spans="2:8" x14ac:dyDescent="0.25">
      <c r="B297" s="978" t="s">
        <v>622</v>
      </c>
      <c r="C297" s="997">
        <v>24275.333333333332</v>
      </c>
      <c r="D297" s="997">
        <v>49.416666666666664</v>
      </c>
      <c r="E297" s="997">
        <v>12966.583333333334</v>
      </c>
      <c r="F297" s="997">
        <v>69.083333333333329</v>
      </c>
      <c r="G297" s="997">
        <v>35.333333333333336</v>
      </c>
      <c r="H297" s="998">
        <v>37395.750000000007</v>
      </c>
    </row>
    <row r="298" spans="2:8" x14ac:dyDescent="0.25">
      <c r="B298" s="978" t="s">
        <v>623</v>
      </c>
      <c r="C298" s="997">
        <v>16422.5</v>
      </c>
      <c r="D298" s="997">
        <v>57.916666666666664</v>
      </c>
      <c r="E298" s="997">
        <v>8780.8333333333339</v>
      </c>
      <c r="F298" s="997">
        <v>35.75</v>
      </c>
      <c r="G298" s="997">
        <v>58.833333333333336</v>
      </c>
      <c r="H298" s="998">
        <v>25355.833333333332</v>
      </c>
    </row>
    <row r="299" spans="2:8" x14ac:dyDescent="0.25">
      <c r="B299" s="978" t="s">
        <v>624</v>
      </c>
      <c r="C299" s="997">
        <v>24869.916666666668</v>
      </c>
      <c r="D299" s="997">
        <v>64.583333333333329</v>
      </c>
      <c r="E299" s="997">
        <v>13138.5</v>
      </c>
      <c r="F299" s="997">
        <v>51.583333333333336</v>
      </c>
      <c r="G299" s="997">
        <v>27.833333333333332</v>
      </c>
      <c r="H299" s="998">
        <v>38152.416666666672</v>
      </c>
    </row>
    <row r="300" spans="2:8" x14ac:dyDescent="0.25">
      <c r="B300" s="978" t="s">
        <v>625</v>
      </c>
      <c r="C300" s="997">
        <v>64790.5</v>
      </c>
      <c r="D300" s="997">
        <v>132.66666666666666</v>
      </c>
      <c r="E300" s="997">
        <v>36352.5</v>
      </c>
      <c r="F300" s="997">
        <v>115.16666666666667</v>
      </c>
      <c r="G300" s="997">
        <v>69.333333333333329</v>
      </c>
      <c r="H300" s="998">
        <v>101460.16666666666</v>
      </c>
    </row>
    <row r="301" spans="2:8" x14ac:dyDescent="0.25">
      <c r="B301" s="978" t="s">
        <v>626</v>
      </c>
      <c r="C301" s="997">
        <v>128534.08333333333</v>
      </c>
      <c r="D301" s="997">
        <v>276</v>
      </c>
      <c r="E301" s="997">
        <v>70839.666666666672</v>
      </c>
      <c r="F301" s="997">
        <v>307.41666666666669</v>
      </c>
      <c r="G301" s="997">
        <v>268.41666666666669</v>
      </c>
      <c r="H301" s="998">
        <v>200225.58333333331</v>
      </c>
    </row>
    <row r="302" spans="2:8" x14ac:dyDescent="0.25">
      <c r="B302" s="978" t="s">
        <v>627</v>
      </c>
      <c r="C302" s="997">
        <v>73136</v>
      </c>
      <c r="D302" s="997">
        <v>178.08333333333334</v>
      </c>
      <c r="E302" s="997">
        <v>42751.416666666664</v>
      </c>
      <c r="F302" s="997">
        <v>123.75</v>
      </c>
      <c r="G302" s="997">
        <v>77.5</v>
      </c>
      <c r="H302" s="998">
        <v>116266.75</v>
      </c>
    </row>
    <row r="303" spans="2:8" x14ac:dyDescent="0.25">
      <c r="B303" s="978" t="s">
        <v>628</v>
      </c>
      <c r="C303" s="997">
        <v>112028.25</v>
      </c>
      <c r="D303" s="997">
        <v>262.91666666666669</v>
      </c>
      <c r="E303" s="997">
        <v>66134.166666666672</v>
      </c>
      <c r="F303" s="997">
        <v>133.66666666666666</v>
      </c>
      <c r="G303" s="997">
        <v>77.666666666666671</v>
      </c>
      <c r="H303" s="998">
        <v>178636.66666666666</v>
      </c>
    </row>
    <row r="304" spans="2:8" x14ac:dyDescent="0.25">
      <c r="B304" s="978" t="s">
        <v>629</v>
      </c>
      <c r="C304" s="997">
        <v>52410.583333333336</v>
      </c>
      <c r="D304" s="997">
        <v>143.16666666666666</v>
      </c>
      <c r="E304" s="997">
        <v>31910.833333333332</v>
      </c>
      <c r="F304" s="997">
        <v>277.33333333333331</v>
      </c>
      <c r="G304" s="997">
        <v>90.666666666666671</v>
      </c>
      <c r="H304" s="998">
        <v>84832.583333333328</v>
      </c>
    </row>
    <row r="305" spans="2:8" x14ac:dyDescent="0.25">
      <c r="B305" s="978" t="s">
        <v>630</v>
      </c>
      <c r="C305" s="997">
        <v>142154.66666666666</v>
      </c>
      <c r="D305" s="997">
        <v>318.83333333333331</v>
      </c>
      <c r="E305" s="997">
        <v>81240.333333333328</v>
      </c>
      <c r="F305" s="997">
        <v>595.83333333333337</v>
      </c>
      <c r="G305" s="997">
        <v>139</v>
      </c>
      <c r="H305" s="998">
        <v>224448.66666666666</v>
      </c>
    </row>
    <row r="306" spans="2:8" x14ac:dyDescent="0.25">
      <c r="B306" s="978" t="s">
        <v>631</v>
      </c>
      <c r="C306" s="997">
        <v>128561.08333333333</v>
      </c>
      <c r="D306" s="997">
        <v>271.41666666666669</v>
      </c>
      <c r="E306" s="997">
        <v>74305</v>
      </c>
      <c r="F306" s="997">
        <v>266</v>
      </c>
      <c r="G306" s="997">
        <v>111.75</v>
      </c>
      <c r="H306" s="998">
        <v>203515.25</v>
      </c>
    </row>
    <row r="307" spans="2:8" x14ac:dyDescent="0.25">
      <c r="B307" s="978" t="s">
        <v>632</v>
      </c>
      <c r="C307" s="997">
        <v>45399.416666666664</v>
      </c>
      <c r="D307" s="997">
        <v>93.166666666666671</v>
      </c>
      <c r="E307" s="997">
        <v>26027.25</v>
      </c>
      <c r="F307" s="997">
        <v>64</v>
      </c>
      <c r="G307" s="997">
        <v>30.666666666666668</v>
      </c>
      <c r="H307" s="998">
        <v>71614.5</v>
      </c>
    </row>
    <row r="308" spans="2:8" x14ac:dyDescent="0.25">
      <c r="B308" s="978" t="s">
        <v>633</v>
      </c>
      <c r="C308" s="997">
        <v>85087.833333333328</v>
      </c>
      <c r="D308" s="997">
        <v>209.41666666666666</v>
      </c>
      <c r="E308" s="997">
        <v>47574.833333333336</v>
      </c>
      <c r="F308" s="997">
        <v>217.08333333333334</v>
      </c>
      <c r="G308" s="997">
        <v>67.75</v>
      </c>
      <c r="H308" s="998">
        <v>133156.91666666669</v>
      </c>
    </row>
    <row r="309" spans="2:8" x14ac:dyDescent="0.25">
      <c r="B309" s="978" t="s">
        <v>634</v>
      </c>
      <c r="C309" s="997">
        <v>12207.75</v>
      </c>
      <c r="D309" s="997">
        <v>20.25</v>
      </c>
      <c r="E309" s="997">
        <v>6468.083333333333</v>
      </c>
      <c r="F309" s="997">
        <v>56.583333333333336</v>
      </c>
      <c r="G309" s="997">
        <v>41</v>
      </c>
      <c r="H309" s="998">
        <v>18793.666666666664</v>
      </c>
    </row>
    <row r="310" spans="2:8" x14ac:dyDescent="0.25">
      <c r="B310" s="978" t="s">
        <v>635</v>
      </c>
      <c r="C310" s="997">
        <v>6912.583333333333</v>
      </c>
      <c r="D310" s="997">
        <v>9.75</v>
      </c>
      <c r="E310" s="997">
        <v>3628.1666666666665</v>
      </c>
      <c r="F310" s="997">
        <v>39.25</v>
      </c>
      <c r="G310" s="997">
        <v>29.25</v>
      </c>
      <c r="H310" s="998">
        <v>10619</v>
      </c>
    </row>
    <row r="311" spans="2:8" x14ac:dyDescent="0.25">
      <c r="B311" s="978" t="s">
        <v>636</v>
      </c>
      <c r="C311" s="997">
        <v>375879.66666666669</v>
      </c>
      <c r="D311" s="997">
        <v>1149.0833333333333</v>
      </c>
      <c r="E311" s="997">
        <v>202040</v>
      </c>
      <c r="F311" s="997">
        <v>1048.0833333333333</v>
      </c>
      <c r="G311" s="997">
        <v>405.83333333333331</v>
      </c>
      <c r="H311" s="998">
        <v>580522.66666666674</v>
      </c>
    </row>
    <row r="312" spans="2:8" x14ac:dyDescent="0.25">
      <c r="B312" s="986" t="s">
        <v>640</v>
      </c>
      <c r="C312" s="987">
        <v>1312008.1666666667</v>
      </c>
      <c r="D312" s="987">
        <v>3289.75</v>
      </c>
      <c r="E312" s="987">
        <v>734245.74999999988</v>
      </c>
      <c r="F312" s="987">
        <v>3444.916666666667</v>
      </c>
      <c r="G312" s="987">
        <v>1555.2499999999998</v>
      </c>
      <c r="H312" s="988">
        <v>2054543.8333333333</v>
      </c>
    </row>
  </sheetData>
  <mergeCells count="28">
    <mergeCell ref="B61:H61"/>
    <mergeCell ref="B2:O2"/>
    <mergeCell ref="B3:O3"/>
    <mergeCell ref="B39:H39"/>
    <mergeCell ref="B40:H40"/>
    <mergeCell ref="B60:H60"/>
    <mergeCell ref="B187:H187"/>
    <mergeCell ref="B81:H81"/>
    <mergeCell ref="B82:H82"/>
    <mergeCell ref="B102:H102"/>
    <mergeCell ref="B103:H103"/>
    <mergeCell ref="B123:H123"/>
    <mergeCell ref="B124:H124"/>
    <mergeCell ref="B144:H144"/>
    <mergeCell ref="B145:H145"/>
    <mergeCell ref="B165:H165"/>
    <mergeCell ref="B166:H166"/>
    <mergeCell ref="B186:H186"/>
    <mergeCell ref="B272:H272"/>
    <mergeCell ref="B273:H273"/>
    <mergeCell ref="B293:H293"/>
    <mergeCell ref="B294:H294"/>
    <mergeCell ref="B207:H207"/>
    <mergeCell ref="B208:H208"/>
    <mergeCell ref="B229:H229"/>
    <mergeCell ref="B230:H230"/>
    <mergeCell ref="B251:H251"/>
    <mergeCell ref="B252:H252"/>
  </mergeCells>
  <hyperlinks>
    <hyperlink ref="P3" location="Índice!A97" display="Volver" xr:uid="{00000000-0004-0000-3100-000000000000}"/>
    <hyperlink ref="P15" location="Índice!A97" display="Volver" xr:uid="{00000000-0004-0000-3100-000001000000}"/>
    <hyperlink ref="I39" location="Índice!A97" display="Volver" xr:uid="{00000000-0004-0000-3100-000002000000}"/>
  </hyperlinks>
  <printOptions horizontalCentered="1"/>
  <pageMargins left="0.59055118110236227" right="0.19685039370078741" top="0.98425196850393704" bottom="0.19685039370078741" header="0" footer="0"/>
  <pageSetup paperSize="14" scale="77"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4" tint="0.79998168889431442"/>
  </sheetPr>
  <dimension ref="A1:P377"/>
  <sheetViews>
    <sheetView showGridLines="0" zoomScale="90" zoomScaleNormal="90" workbookViewId="0"/>
  </sheetViews>
  <sheetFormatPr baseColWidth="10" defaultRowHeight="12.75" x14ac:dyDescent="0.2"/>
  <cols>
    <col min="1" max="1" width="12.140625" style="1029" customWidth="1"/>
    <col min="2" max="2" width="20.42578125" style="198" customWidth="1"/>
    <col min="3" max="3" width="12.85546875" style="729" bestFit="1" customWidth="1"/>
    <col min="4" max="4" width="13.140625" style="1011" bestFit="1" customWidth="1"/>
    <col min="5" max="5" width="13.140625" style="209" bestFit="1" customWidth="1"/>
    <col min="6" max="6" width="12.85546875" style="198" bestFit="1" customWidth="1"/>
    <col min="7" max="11" width="13.140625" style="198" bestFit="1" customWidth="1"/>
    <col min="12" max="12" width="12.85546875" style="198" bestFit="1" customWidth="1"/>
    <col min="13" max="13" width="13.140625" style="198" bestFit="1" customWidth="1"/>
    <col min="14" max="14" width="10.85546875" style="198" bestFit="1" customWidth="1"/>
    <col min="15" max="15" width="16.28515625" style="198" customWidth="1"/>
    <col min="16" max="16" width="15.7109375" style="1012" bestFit="1" customWidth="1"/>
    <col min="17" max="16384" width="11.42578125" style="198"/>
  </cols>
  <sheetData>
    <row r="1" spans="1:16" x14ac:dyDescent="0.2">
      <c r="A1" s="1008"/>
      <c r="B1" s="1009"/>
      <c r="C1" s="1010"/>
    </row>
    <row r="2" spans="1:16" ht="15.75" customHeight="1" x14ac:dyDescent="0.2">
      <c r="A2" s="1365" t="s">
        <v>642</v>
      </c>
      <c r="B2" s="1365"/>
      <c r="C2" s="1365"/>
      <c r="D2" s="1365"/>
      <c r="E2" s="1365"/>
      <c r="F2" s="1365"/>
      <c r="G2" s="1365"/>
      <c r="H2" s="1365"/>
      <c r="I2" s="1365"/>
      <c r="J2" s="1365"/>
      <c r="K2" s="1365"/>
      <c r="L2" s="1365"/>
      <c r="M2" s="1365"/>
      <c r="N2" s="1365"/>
      <c r="O2" s="1365"/>
      <c r="P2" s="1192" t="s">
        <v>1070</v>
      </c>
    </row>
    <row r="3" spans="1:16" ht="15" x14ac:dyDescent="0.25">
      <c r="A3" s="1323" t="s">
        <v>2</v>
      </c>
      <c r="B3" s="1323"/>
      <c r="C3" s="1323"/>
      <c r="D3" s="1323"/>
      <c r="E3" s="1323"/>
      <c r="F3" s="1323"/>
      <c r="G3" s="1323"/>
      <c r="H3" s="1323"/>
      <c r="I3" s="1323"/>
      <c r="J3" s="1323"/>
      <c r="K3" s="1323"/>
      <c r="L3" s="1323"/>
      <c r="M3" s="1323"/>
      <c r="N3" s="1323"/>
      <c r="O3" s="1323"/>
      <c r="P3" s="1013"/>
    </row>
    <row r="4" spans="1:16" ht="13.5" customHeight="1" x14ac:dyDescent="0.2">
      <c r="A4" s="1014" t="s">
        <v>643</v>
      </c>
      <c r="B4" s="1015" t="s">
        <v>644</v>
      </c>
      <c r="C4" s="1016" t="s">
        <v>84</v>
      </c>
      <c r="D4" s="1016" t="s">
        <v>85</v>
      </c>
      <c r="E4" s="1016" t="s">
        <v>86</v>
      </c>
      <c r="F4" s="1016" t="s">
        <v>87</v>
      </c>
      <c r="G4" s="1016" t="s">
        <v>88</v>
      </c>
      <c r="H4" s="1016" t="s">
        <v>89</v>
      </c>
      <c r="I4" s="1016" t="s">
        <v>90</v>
      </c>
      <c r="J4" s="1016" t="s">
        <v>91</v>
      </c>
      <c r="K4" s="1016" t="s">
        <v>92</v>
      </c>
      <c r="L4" s="1016" t="s">
        <v>93</v>
      </c>
      <c r="M4" s="1016" t="s">
        <v>94</v>
      </c>
      <c r="N4" s="1016" t="s">
        <v>95</v>
      </c>
      <c r="O4" s="1017" t="s">
        <v>197</v>
      </c>
      <c r="P4" s="198"/>
    </row>
    <row r="5" spans="1:16" ht="21" customHeight="1" x14ac:dyDescent="0.2">
      <c r="A5" s="1366" t="s">
        <v>645</v>
      </c>
      <c r="B5" s="1367"/>
      <c r="C5" s="1018">
        <v>2015758</v>
      </c>
      <c r="D5" s="1018">
        <v>2022673</v>
      </c>
      <c r="E5" s="1018">
        <v>2036207</v>
      </c>
      <c r="F5" s="1018">
        <v>2038481</v>
      </c>
      <c r="G5" s="1018">
        <v>2050783</v>
      </c>
      <c r="H5" s="1018">
        <v>2057245</v>
      </c>
      <c r="I5" s="1018">
        <v>2056833</v>
      </c>
      <c r="J5" s="1018">
        <v>2058760</v>
      </c>
      <c r="K5" s="1018">
        <v>2063409</v>
      </c>
      <c r="L5" s="1018">
        <v>2074861</v>
      </c>
      <c r="M5" s="1018">
        <v>2080908</v>
      </c>
      <c r="N5" s="1018">
        <v>2098608</v>
      </c>
      <c r="O5" s="1019">
        <v>2054543.8333333333</v>
      </c>
      <c r="P5" s="198"/>
    </row>
    <row r="6" spans="1:16" x14ac:dyDescent="0.2">
      <c r="A6" s="1020">
        <v>15101</v>
      </c>
      <c r="B6" s="1021" t="s">
        <v>646</v>
      </c>
      <c r="C6" s="1022">
        <v>28065</v>
      </c>
      <c r="D6" s="1022">
        <v>28228</v>
      </c>
      <c r="E6" s="1022">
        <v>28475</v>
      </c>
      <c r="F6" s="1022">
        <v>28533</v>
      </c>
      <c r="G6" s="1022">
        <v>28855</v>
      </c>
      <c r="H6" s="1023">
        <v>28905</v>
      </c>
      <c r="I6" s="1022">
        <v>28961</v>
      </c>
      <c r="J6" s="1022">
        <v>29081</v>
      </c>
      <c r="K6" s="1022">
        <v>29122</v>
      </c>
      <c r="L6" s="1022">
        <v>29264</v>
      </c>
      <c r="M6" s="1022">
        <v>29408</v>
      </c>
      <c r="N6" s="1022">
        <v>29695</v>
      </c>
      <c r="O6" s="1019">
        <v>28882.666666666668</v>
      </c>
      <c r="P6" s="198"/>
    </row>
    <row r="7" spans="1:16" x14ac:dyDescent="0.2">
      <c r="A7" s="1020">
        <v>15102</v>
      </c>
      <c r="B7" s="1021" t="s">
        <v>647</v>
      </c>
      <c r="C7" s="1022">
        <v>167</v>
      </c>
      <c r="D7" s="1022">
        <v>164</v>
      </c>
      <c r="E7" s="1022">
        <v>186</v>
      </c>
      <c r="F7" s="1022">
        <v>194</v>
      </c>
      <c r="G7" s="1022">
        <v>189</v>
      </c>
      <c r="H7" s="1023">
        <v>181</v>
      </c>
      <c r="I7" s="1022">
        <v>183</v>
      </c>
      <c r="J7" s="1022">
        <v>191</v>
      </c>
      <c r="K7" s="1022">
        <v>188</v>
      </c>
      <c r="L7" s="1022">
        <v>187</v>
      </c>
      <c r="M7" s="1022">
        <v>184</v>
      </c>
      <c r="N7" s="1022">
        <v>184</v>
      </c>
      <c r="O7" s="1019">
        <v>183.16666666666666</v>
      </c>
      <c r="P7" s="198"/>
    </row>
    <row r="8" spans="1:16" x14ac:dyDescent="0.2">
      <c r="A8" s="1020">
        <v>15201</v>
      </c>
      <c r="B8" s="1021" t="s">
        <v>648</v>
      </c>
      <c r="C8" s="1022">
        <v>325</v>
      </c>
      <c r="D8" s="1022">
        <v>324</v>
      </c>
      <c r="E8" s="1022">
        <v>331</v>
      </c>
      <c r="F8" s="1022">
        <v>329</v>
      </c>
      <c r="G8" s="1022">
        <v>330</v>
      </c>
      <c r="H8" s="1023">
        <v>335</v>
      </c>
      <c r="I8" s="1022">
        <v>347</v>
      </c>
      <c r="J8" s="1022">
        <v>352</v>
      </c>
      <c r="K8" s="1022">
        <v>354</v>
      </c>
      <c r="L8" s="1022">
        <v>356</v>
      </c>
      <c r="M8" s="1022">
        <v>355</v>
      </c>
      <c r="N8" s="1022">
        <v>357</v>
      </c>
      <c r="O8" s="1019">
        <v>341.25</v>
      </c>
      <c r="P8" s="198"/>
    </row>
    <row r="9" spans="1:16" x14ac:dyDescent="0.2">
      <c r="A9" s="1020">
        <v>15202</v>
      </c>
      <c r="B9" s="1021" t="s">
        <v>649</v>
      </c>
      <c r="C9" s="1022">
        <v>146</v>
      </c>
      <c r="D9" s="1022">
        <v>148</v>
      </c>
      <c r="E9" s="1022">
        <v>148</v>
      </c>
      <c r="F9" s="1022">
        <v>148</v>
      </c>
      <c r="G9" s="1022">
        <v>148</v>
      </c>
      <c r="H9" s="1023">
        <v>143</v>
      </c>
      <c r="I9" s="1022">
        <v>130</v>
      </c>
      <c r="J9" s="1022">
        <v>132</v>
      </c>
      <c r="K9" s="1022">
        <v>132</v>
      </c>
      <c r="L9" s="1022">
        <v>133</v>
      </c>
      <c r="M9" s="1022">
        <v>137</v>
      </c>
      <c r="N9" s="1022">
        <v>139</v>
      </c>
      <c r="O9" s="1019">
        <v>140.33333333333334</v>
      </c>
      <c r="P9" s="198"/>
    </row>
    <row r="10" spans="1:16" x14ac:dyDescent="0.2">
      <c r="A10" s="1020">
        <v>1101</v>
      </c>
      <c r="B10" s="1021" t="s">
        <v>650</v>
      </c>
      <c r="C10" s="1022">
        <v>11012</v>
      </c>
      <c r="D10" s="1022">
        <v>11088</v>
      </c>
      <c r="E10" s="1022">
        <v>11187</v>
      </c>
      <c r="F10" s="1022">
        <v>11148</v>
      </c>
      <c r="G10" s="1022">
        <v>11194</v>
      </c>
      <c r="H10" s="1023">
        <v>11291</v>
      </c>
      <c r="I10" s="1022">
        <v>11341</v>
      </c>
      <c r="J10" s="1022">
        <v>11243</v>
      </c>
      <c r="K10" s="1022">
        <v>11283</v>
      </c>
      <c r="L10" s="1022">
        <v>11274</v>
      </c>
      <c r="M10" s="1022">
        <v>11351</v>
      </c>
      <c r="N10" s="1022">
        <v>11473</v>
      </c>
      <c r="O10" s="1019">
        <v>11240.416666666666</v>
      </c>
      <c r="P10" s="198"/>
    </row>
    <row r="11" spans="1:16" x14ac:dyDescent="0.2">
      <c r="A11" s="1020">
        <v>1107</v>
      </c>
      <c r="B11" s="1021" t="s">
        <v>651</v>
      </c>
      <c r="C11" s="1022">
        <v>20960</v>
      </c>
      <c r="D11" s="1022">
        <v>21092</v>
      </c>
      <c r="E11" s="1022">
        <v>21210</v>
      </c>
      <c r="F11" s="1022">
        <v>21247</v>
      </c>
      <c r="G11" s="1022">
        <v>21250</v>
      </c>
      <c r="H11" s="1023">
        <v>21286</v>
      </c>
      <c r="I11" s="1022">
        <v>21358</v>
      </c>
      <c r="J11" s="1022">
        <v>21446</v>
      </c>
      <c r="K11" s="1022">
        <v>21529</v>
      </c>
      <c r="L11" s="1022">
        <v>21630</v>
      </c>
      <c r="M11" s="1022">
        <v>21707</v>
      </c>
      <c r="N11" s="1022">
        <v>21999</v>
      </c>
      <c r="O11" s="1019">
        <v>21392.833333333332</v>
      </c>
      <c r="P11" s="198"/>
    </row>
    <row r="12" spans="1:16" x14ac:dyDescent="0.2">
      <c r="A12" s="1020">
        <v>1401</v>
      </c>
      <c r="B12" s="1021" t="s">
        <v>652</v>
      </c>
      <c r="C12" s="1022">
        <v>2524</v>
      </c>
      <c r="D12" s="1022">
        <v>2554</v>
      </c>
      <c r="E12" s="1022">
        <v>2598</v>
      </c>
      <c r="F12" s="1022">
        <v>2605</v>
      </c>
      <c r="G12" s="1022">
        <v>2588</v>
      </c>
      <c r="H12" s="1023">
        <v>2581</v>
      </c>
      <c r="I12" s="1022">
        <v>2595</v>
      </c>
      <c r="J12" s="1022">
        <v>2598</v>
      </c>
      <c r="K12" s="1022">
        <v>2613</v>
      </c>
      <c r="L12" s="1022">
        <v>2613</v>
      </c>
      <c r="M12" s="1022">
        <v>2600</v>
      </c>
      <c r="N12" s="1022">
        <v>2598</v>
      </c>
      <c r="O12" s="1019">
        <v>2588.9166666666665</v>
      </c>
      <c r="P12" s="198"/>
    </row>
    <row r="13" spans="1:16" x14ac:dyDescent="0.2">
      <c r="A13" s="1020">
        <v>1402</v>
      </c>
      <c r="B13" s="1021" t="s">
        <v>653</v>
      </c>
      <c r="C13" s="1022">
        <v>398</v>
      </c>
      <c r="D13" s="1022">
        <v>393</v>
      </c>
      <c r="E13" s="1022">
        <v>392</v>
      </c>
      <c r="F13" s="1022">
        <v>388</v>
      </c>
      <c r="G13" s="1022">
        <v>388</v>
      </c>
      <c r="H13" s="1023">
        <v>390</v>
      </c>
      <c r="I13" s="1022">
        <v>393</v>
      </c>
      <c r="J13" s="1022">
        <v>401</v>
      </c>
      <c r="K13" s="1022">
        <v>409</v>
      </c>
      <c r="L13" s="1022">
        <v>403</v>
      </c>
      <c r="M13" s="1022">
        <v>395</v>
      </c>
      <c r="N13" s="1022">
        <v>391</v>
      </c>
      <c r="O13" s="1019">
        <v>395.08333333333331</v>
      </c>
      <c r="P13" s="198"/>
    </row>
    <row r="14" spans="1:16" x14ac:dyDescent="0.2">
      <c r="A14" s="1020">
        <v>1403</v>
      </c>
      <c r="B14" s="1021" t="s">
        <v>654</v>
      </c>
      <c r="C14" s="1022">
        <v>152</v>
      </c>
      <c r="D14" s="1022">
        <v>151</v>
      </c>
      <c r="E14" s="1022">
        <v>156</v>
      </c>
      <c r="F14" s="1022">
        <v>147</v>
      </c>
      <c r="G14" s="1022">
        <v>139</v>
      </c>
      <c r="H14" s="1023">
        <v>141</v>
      </c>
      <c r="I14" s="1022">
        <v>147</v>
      </c>
      <c r="J14" s="1022">
        <v>145</v>
      </c>
      <c r="K14" s="1022">
        <v>152</v>
      </c>
      <c r="L14" s="1022">
        <v>158</v>
      </c>
      <c r="M14" s="1022">
        <v>158</v>
      </c>
      <c r="N14" s="1022">
        <v>160</v>
      </c>
      <c r="O14" s="1019">
        <v>150.5</v>
      </c>
      <c r="P14" s="198"/>
    </row>
    <row r="15" spans="1:16" x14ac:dyDescent="0.2">
      <c r="A15" s="1020">
        <v>1404</v>
      </c>
      <c r="B15" s="1021" t="s">
        <v>655</v>
      </c>
      <c r="C15" s="1022">
        <v>644</v>
      </c>
      <c r="D15" s="1022">
        <v>639</v>
      </c>
      <c r="E15" s="1022">
        <v>642</v>
      </c>
      <c r="F15" s="1022">
        <v>645</v>
      </c>
      <c r="G15" s="1022">
        <v>663</v>
      </c>
      <c r="H15" s="1023">
        <v>653</v>
      </c>
      <c r="I15" s="1022">
        <v>638</v>
      </c>
      <c r="J15" s="1022">
        <v>647</v>
      </c>
      <c r="K15" s="1022">
        <v>643</v>
      </c>
      <c r="L15" s="1022">
        <v>646</v>
      </c>
      <c r="M15" s="1022">
        <v>651</v>
      </c>
      <c r="N15" s="1022">
        <v>665</v>
      </c>
      <c r="O15" s="1019">
        <v>648</v>
      </c>
      <c r="P15" s="198"/>
    </row>
    <row r="16" spans="1:16" x14ac:dyDescent="0.2">
      <c r="A16" s="1020">
        <v>1405</v>
      </c>
      <c r="B16" s="1021" t="s">
        <v>656</v>
      </c>
      <c r="C16" s="1022">
        <v>977</v>
      </c>
      <c r="D16" s="1022">
        <v>973</v>
      </c>
      <c r="E16" s="1022">
        <v>981</v>
      </c>
      <c r="F16" s="1022">
        <v>966</v>
      </c>
      <c r="G16" s="1022">
        <v>970</v>
      </c>
      <c r="H16" s="1023">
        <v>975</v>
      </c>
      <c r="I16" s="1022">
        <v>989</v>
      </c>
      <c r="J16" s="1022">
        <v>972</v>
      </c>
      <c r="K16" s="1022">
        <v>984</v>
      </c>
      <c r="L16" s="1022">
        <v>996</v>
      </c>
      <c r="M16" s="1022">
        <v>997</v>
      </c>
      <c r="N16" s="1022">
        <v>980</v>
      </c>
      <c r="O16" s="1019">
        <v>980</v>
      </c>
      <c r="P16" s="198"/>
    </row>
    <row r="17" spans="1:16" x14ac:dyDescent="0.2">
      <c r="A17" s="1020">
        <v>2101</v>
      </c>
      <c r="B17" s="1021" t="s">
        <v>623</v>
      </c>
      <c r="C17" s="1022">
        <v>12446</v>
      </c>
      <c r="D17" s="1022">
        <v>12400</v>
      </c>
      <c r="E17" s="1022">
        <v>12448</v>
      </c>
      <c r="F17" s="1022">
        <v>12509</v>
      </c>
      <c r="G17" s="1022">
        <v>12828</v>
      </c>
      <c r="H17" s="1023">
        <v>12907</v>
      </c>
      <c r="I17" s="1022">
        <v>12934</v>
      </c>
      <c r="J17" s="1022">
        <v>12990</v>
      </c>
      <c r="K17" s="1022">
        <v>13021</v>
      </c>
      <c r="L17" s="1022">
        <v>13029</v>
      </c>
      <c r="M17" s="1022">
        <v>13013</v>
      </c>
      <c r="N17" s="1022">
        <v>13211</v>
      </c>
      <c r="O17" s="1019">
        <v>12811.333333333334</v>
      </c>
      <c r="P17" s="198"/>
    </row>
    <row r="18" spans="1:16" x14ac:dyDescent="0.2">
      <c r="A18" s="1020">
        <v>2102</v>
      </c>
      <c r="B18" s="1021" t="s">
        <v>657</v>
      </c>
      <c r="C18" s="1022">
        <v>532</v>
      </c>
      <c r="D18" s="1022">
        <v>539</v>
      </c>
      <c r="E18" s="1022">
        <v>551</v>
      </c>
      <c r="F18" s="1022">
        <v>551</v>
      </c>
      <c r="G18" s="1022">
        <v>565</v>
      </c>
      <c r="H18" s="1023">
        <v>579</v>
      </c>
      <c r="I18" s="1022">
        <v>585</v>
      </c>
      <c r="J18" s="1022">
        <v>582</v>
      </c>
      <c r="K18" s="1022">
        <v>592</v>
      </c>
      <c r="L18" s="1022">
        <v>588</v>
      </c>
      <c r="M18" s="1022">
        <v>604</v>
      </c>
      <c r="N18" s="1022">
        <v>610</v>
      </c>
      <c r="O18" s="1019">
        <v>573.16666666666663</v>
      </c>
      <c r="P18" s="198"/>
    </row>
    <row r="19" spans="1:16" x14ac:dyDescent="0.2">
      <c r="A19" s="1020">
        <v>2103</v>
      </c>
      <c r="B19" s="1021" t="s">
        <v>658</v>
      </c>
      <c r="C19" s="1022">
        <v>215</v>
      </c>
      <c r="D19" s="1022">
        <v>212</v>
      </c>
      <c r="E19" s="1022">
        <v>221</v>
      </c>
      <c r="F19" s="1022">
        <v>222</v>
      </c>
      <c r="G19" s="1022">
        <v>225</v>
      </c>
      <c r="H19" s="1023">
        <v>235</v>
      </c>
      <c r="I19" s="1022">
        <v>214</v>
      </c>
      <c r="J19" s="1022">
        <v>215</v>
      </c>
      <c r="K19" s="1022">
        <v>234</v>
      </c>
      <c r="L19" s="1022">
        <v>237</v>
      </c>
      <c r="M19" s="1022">
        <v>243</v>
      </c>
      <c r="N19" s="1022">
        <v>240</v>
      </c>
      <c r="O19" s="1019">
        <v>226.08333333333334</v>
      </c>
      <c r="P19" s="198"/>
    </row>
    <row r="20" spans="1:16" x14ac:dyDescent="0.2">
      <c r="A20" s="1020">
        <v>2104</v>
      </c>
      <c r="B20" s="1021" t="s">
        <v>659</v>
      </c>
      <c r="C20" s="1022">
        <v>1334</v>
      </c>
      <c r="D20" s="1022">
        <v>1354</v>
      </c>
      <c r="E20" s="1022">
        <v>1389</v>
      </c>
      <c r="F20" s="1022">
        <v>1396</v>
      </c>
      <c r="G20" s="1022">
        <v>1411</v>
      </c>
      <c r="H20" s="1023">
        <v>1418</v>
      </c>
      <c r="I20" s="1022">
        <v>1405</v>
      </c>
      <c r="J20" s="1022">
        <v>1373</v>
      </c>
      <c r="K20" s="1022">
        <v>1355</v>
      </c>
      <c r="L20" s="1022">
        <v>1375</v>
      </c>
      <c r="M20" s="1022">
        <v>1398</v>
      </c>
      <c r="N20" s="1022">
        <v>1428</v>
      </c>
      <c r="O20" s="1019">
        <v>1386.3333333333333</v>
      </c>
      <c r="P20" s="198"/>
    </row>
    <row r="21" spans="1:16" x14ac:dyDescent="0.2">
      <c r="A21" s="1020">
        <v>2201</v>
      </c>
      <c r="B21" s="1021" t="s">
        <v>660</v>
      </c>
      <c r="C21" s="1022">
        <v>3763</v>
      </c>
      <c r="D21" s="1022">
        <v>3814</v>
      </c>
      <c r="E21" s="1022">
        <v>3842</v>
      </c>
      <c r="F21" s="1022">
        <v>3845</v>
      </c>
      <c r="G21" s="1022">
        <v>3856</v>
      </c>
      <c r="H21" s="1023">
        <v>3930</v>
      </c>
      <c r="I21" s="1022">
        <v>3956</v>
      </c>
      <c r="J21" s="1022">
        <v>3926</v>
      </c>
      <c r="K21" s="1022">
        <v>3959</v>
      </c>
      <c r="L21" s="1022">
        <v>3990</v>
      </c>
      <c r="M21" s="1022">
        <v>4041</v>
      </c>
      <c r="N21" s="1022">
        <v>4089</v>
      </c>
      <c r="O21" s="1019">
        <v>3917.5833333333335</v>
      </c>
      <c r="P21" s="198"/>
    </row>
    <row r="22" spans="1:16" x14ac:dyDescent="0.2">
      <c r="A22" s="1020">
        <v>2202</v>
      </c>
      <c r="B22" s="1021" t="s">
        <v>661</v>
      </c>
      <c r="C22" s="1022">
        <v>0</v>
      </c>
      <c r="D22" s="1022">
        <v>0</v>
      </c>
      <c r="E22" s="1022"/>
      <c r="F22" s="1022"/>
      <c r="G22" s="1022"/>
      <c r="H22" s="1024"/>
      <c r="I22" s="1022"/>
      <c r="J22" s="1022"/>
      <c r="K22" s="1022"/>
      <c r="L22" s="1022"/>
      <c r="M22" s="1022"/>
      <c r="N22" s="1022"/>
      <c r="O22" s="1019">
        <v>0</v>
      </c>
      <c r="P22" s="198"/>
    </row>
    <row r="23" spans="1:16" x14ac:dyDescent="0.2">
      <c r="A23" s="1020">
        <v>2203</v>
      </c>
      <c r="B23" s="1021" t="s">
        <v>662</v>
      </c>
      <c r="C23" s="1022">
        <v>499</v>
      </c>
      <c r="D23" s="1022">
        <v>497</v>
      </c>
      <c r="E23" s="1022">
        <v>516</v>
      </c>
      <c r="F23" s="1022">
        <v>516</v>
      </c>
      <c r="G23" s="1022">
        <v>519</v>
      </c>
      <c r="H23" s="1023">
        <v>532</v>
      </c>
      <c r="I23" s="1022">
        <v>535</v>
      </c>
      <c r="J23" s="1022">
        <v>533</v>
      </c>
      <c r="K23" s="1022">
        <v>530</v>
      </c>
      <c r="L23" s="1022">
        <v>508</v>
      </c>
      <c r="M23" s="1022">
        <v>523</v>
      </c>
      <c r="N23" s="1022">
        <v>533</v>
      </c>
      <c r="O23" s="1019">
        <v>520.08333333333337</v>
      </c>
      <c r="P23" s="198"/>
    </row>
    <row r="24" spans="1:16" x14ac:dyDescent="0.2">
      <c r="A24" s="1020">
        <v>2301</v>
      </c>
      <c r="B24" s="1021" t="s">
        <v>663</v>
      </c>
      <c r="C24" s="1022">
        <v>5423</v>
      </c>
      <c r="D24" s="1022">
        <v>5462</v>
      </c>
      <c r="E24" s="1022">
        <v>5643</v>
      </c>
      <c r="F24" s="1022">
        <v>5618</v>
      </c>
      <c r="G24" s="1022">
        <v>5652</v>
      </c>
      <c r="H24" s="1023">
        <v>5650</v>
      </c>
      <c r="I24" s="1022">
        <v>5567</v>
      </c>
      <c r="J24" s="1022">
        <v>5609</v>
      </c>
      <c r="K24" s="1022">
        <v>5640</v>
      </c>
      <c r="L24" s="1022">
        <v>5660</v>
      </c>
      <c r="M24" s="1022">
        <v>5676</v>
      </c>
      <c r="N24" s="1022">
        <v>5677</v>
      </c>
      <c r="O24" s="1019">
        <v>5606.416666666667</v>
      </c>
      <c r="P24" s="198"/>
    </row>
    <row r="25" spans="1:16" x14ac:dyDescent="0.2">
      <c r="A25" s="1020">
        <v>2302</v>
      </c>
      <c r="B25" s="1021" t="s">
        <v>664</v>
      </c>
      <c r="C25" s="1022">
        <v>315</v>
      </c>
      <c r="D25" s="1022">
        <v>315</v>
      </c>
      <c r="E25" s="1022">
        <v>318</v>
      </c>
      <c r="F25" s="1022">
        <v>307</v>
      </c>
      <c r="G25" s="1022">
        <v>305</v>
      </c>
      <c r="H25" s="1023">
        <v>309</v>
      </c>
      <c r="I25" s="1022">
        <v>305</v>
      </c>
      <c r="J25" s="1022">
        <v>304</v>
      </c>
      <c r="K25" s="1022">
        <v>312</v>
      </c>
      <c r="L25" s="1022">
        <v>320</v>
      </c>
      <c r="M25" s="1022">
        <v>332</v>
      </c>
      <c r="N25" s="1022">
        <v>336</v>
      </c>
      <c r="O25" s="1019">
        <v>314.83333333333331</v>
      </c>
      <c r="P25" s="198"/>
    </row>
    <row r="26" spans="1:16" x14ac:dyDescent="0.2">
      <c r="A26" s="1020">
        <v>3101</v>
      </c>
      <c r="B26" s="1021" t="s">
        <v>665</v>
      </c>
      <c r="C26" s="1022">
        <v>15075</v>
      </c>
      <c r="D26" s="1022">
        <v>15165</v>
      </c>
      <c r="E26" s="1022">
        <v>15304</v>
      </c>
      <c r="F26" s="1022">
        <v>15393</v>
      </c>
      <c r="G26" s="1022">
        <v>15906</v>
      </c>
      <c r="H26" s="1023">
        <v>16269</v>
      </c>
      <c r="I26" s="1022">
        <v>16137</v>
      </c>
      <c r="J26" s="1022">
        <v>16083</v>
      </c>
      <c r="K26" s="1022">
        <v>16124</v>
      </c>
      <c r="L26" s="1022">
        <v>16345</v>
      </c>
      <c r="M26" s="1022">
        <v>16410</v>
      </c>
      <c r="N26" s="1022">
        <v>16607</v>
      </c>
      <c r="O26" s="1019">
        <v>15901.5</v>
      </c>
      <c r="P26" s="198"/>
    </row>
    <row r="27" spans="1:16" x14ac:dyDescent="0.2">
      <c r="A27" s="1020">
        <v>3102</v>
      </c>
      <c r="B27" s="1021" t="s">
        <v>666</v>
      </c>
      <c r="C27" s="1022">
        <v>3356</v>
      </c>
      <c r="D27" s="1022">
        <v>3398</v>
      </c>
      <c r="E27" s="1022">
        <v>3408</v>
      </c>
      <c r="F27" s="1022">
        <v>3392</v>
      </c>
      <c r="G27" s="1022">
        <v>3405</v>
      </c>
      <c r="H27" s="1023">
        <v>3417</v>
      </c>
      <c r="I27" s="1022">
        <v>3399</v>
      </c>
      <c r="J27" s="1022">
        <v>3352</v>
      </c>
      <c r="K27" s="1022">
        <v>3338</v>
      </c>
      <c r="L27" s="1022">
        <v>3325</v>
      </c>
      <c r="M27" s="1022">
        <v>3316</v>
      </c>
      <c r="N27" s="1022">
        <v>3348</v>
      </c>
      <c r="O27" s="1019">
        <v>3371.1666666666665</v>
      </c>
      <c r="P27" s="198"/>
    </row>
    <row r="28" spans="1:16" x14ac:dyDescent="0.2">
      <c r="A28" s="1020">
        <v>3103</v>
      </c>
      <c r="B28" s="1021" t="s">
        <v>667</v>
      </c>
      <c r="C28" s="1022">
        <v>3360</v>
      </c>
      <c r="D28" s="1022">
        <v>3357</v>
      </c>
      <c r="E28" s="1022">
        <v>3366</v>
      </c>
      <c r="F28" s="1022">
        <v>3332</v>
      </c>
      <c r="G28" s="1022">
        <v>3452</v>
      </c>
      <c r="H28" s="1023">
        <v>3449</v>
      </c>
      <c r="I28" s="1022">
        <v>3415</v>
      </c>
      <c r="J28" s="1022">
        <v>3404</v>
      </c>
      <c r="K28" s="1022">
        <v>3419</v>
      </c>
      <c r="L28" s="1022">
        <v>3449</v>
      </c>
      <c r="M28" s="1022">
        <v>3426</v>
      </c>
      <c r="N28" s="1022">
        <v>3434</v>
      </c>
      <c r="O28" s="1019">
        <v>3405.25</v>
      </c>
      <c r="P28" s="198"/>
    </row>
    <row r="29" spans="1:16" x14ac:dyDescent="0.2">
      <c r="A29" s="1020">
        <v>3201</v>
      </c>
      <c r="B29" s="1021" t="s">
        <v>668</v>
      </c>
      <c r="C29" s="1022">
        <v>1975</v>
      </c>
      <c r="D29" s="1022">
        <v>1956</v>
      </c>
      <c r="E29" s="1022">
        <v>1972</v>
      </c>
      <c r="F29" s="1022">
        <v>1993</v>
      </c>
      <c r="G29" s="1022">
        <v>2041</v>
      </c>
      <c r="H29" s="1023">
        <v>2060</v>
      </c>
      <c r="I29" s="1022">
        <v>2049</v>
      </c>
      <c r="J29" s="1022">
        <v>2031</v>
      </c>
      <c r="K29" s="1022">
        <v>2005</v>
      </c>
      <c r="L29" s="1022">
        <v>2037</v>
      </c>
      <c r="M29" s="1022">
        <v>2043</v>
      </c>
      <c r="N29" s="1022">
        <v>2101</v>
      </c>
      <c r="O29" s="1019">
        <v>2021.9166666666667</v>
      </c>
      <c r="P29" s="198"/>
    </row>
    <row r="30" spans="1:16" x14ac:dyDescent="0.2">
      <c r="A30" s="1020">
        <v>3202</v>
      </c>
      <c r="B30" s="1021" t="s">
        <v>669</v>
      </c>
      <c r="C30" s="1022">
        <v>1079</v>
      </c>
      <c r="D30" s="1022">
        <v>1075</v>
      </c>
      <c r="E30" s="1022">
        <v>1074</v>
      </c>
      <c r="F30" s="1022">
        <v>1060</v>
      </c>
      <c r="G30" s="1022">
        <v>1083</v>
      </c>
      <c r="H30" s="1023">
        <v>1096</v>
      </c>
      <c r="I30" s="1022">
        <v>1063</v>
      </c>
      <c r="J30" s="1022">
        <v>1057</v>
      </c>
      <c r="K30" s="1022">
        <v>1049</v>
      </c>
      <c r="L30" s="1022">
        <v>1052</v>
      </c>
      <c r="M30" s="1022">
        <v>1044</v>
      </c>
      <c r="N30" s="1022">
        <v>1039</v>
      </c>
      <c r="O30" s="1019">
        <v>1064.25</v>
      </c>
      <c r="P30" s="198"/>
    </row>
    <row r="31" spans="1:16" x14ac:dyDescent="0.2">
      <c r="A31" s="1020">
        <v>3301</v>
      </c>
      <c r="B31" s="1021" t="s">
        <v>670</v>
      </c>
      <c r="C31" s="1022">
        <v>7809</v>
      </c>
      <c r="D31" s="1022">
        <v>7822</v>
      </c>
      <c r="E31" s="1022">
        <v>7854</v>
      </c>
      <c r="F31" s="1022">
        <v>7894</v>
      </c>
      <c r="G31" s="1022">
        <v>8037</v>
      </c>
      <c r="H31" s="1023">
        <v>8158</v>
      </c>
      <c r="I31" s="1022">
        <v>8135</v>
      </c>
      <c r="J31" s="1022">
        <v>8162</v>
      </c>
      <c r="K31" s="1022">
        <v>8157</v>
      </c>
      <c r="L31" s="1022">
        <v>8176</v>
      </c>
      <c r="M31" s="1022">
        <v>8144</v>
      </c>
      <c r="N31" s="1022">
        <v>8229</v>
      </c>
      <c r="O31" s="1019">
        <v>8048.083333333333</v>
      </c>
      <c r="P31" s="198"/>
    </row>
    <row r="32" spans="1:16" x14ac:dyDescent="0.2">
      <c r="A32" s="1020">
        <v>3302</v>
      </c>
      <c r="B32" s="1021" t="s">
        <v>671</v>
      </c>
      <c r="C32" s="1022">
        <v>1094</v>
      </c>
      <c r="D32" s="1022">
        <v>1081</v>
      </c>
      <c r="E32" s="1022">
        <v>1088</v>
      </c>
      <c r="F32" s="1022">
        <v>1093</v>
      </c>
      <c r="G32" s="1022">
        <v>1099</v>
      </c>
      <c r="H32" s="1023">
        <v>1096</v>
      </c>
      <c r="I32" s="1022">
        <v>1092</v>
      </c>
      <c r="J32" s="1022">
        <v>1086</v>
      </c>
      <c r="K32" s="1022">
        <v>1087</v>
      </c>
      <c r="L32" s="1022">
        <v>1070</v>
      </c>
      <c r="M32" s="1022">
        <v>1069</v>
      </c>
      <c r="N32" s="1022">
        <v>1073</v>
      </c>
      <c r="O32" s="1019">
        <v>1085.6666666666667</v>
      </c>
      <c r="P32" s="198"/>
    </row>
    <row r="33" spans="1:16" x14ac:dyDescent="0.2">
      <c r="A33" s="1020">
        <v>3303</v>
      </c>
      <c r="B33" s="1021" t="s">
        <v>672</v>
      </c>
      <c r="C33" s="1022">
        <v>1381</v>
      </c>
      <c r="D33" s="1022">
        <v>1395</v>
      </c>
      <c r="E33" s="1022">
        <v>1429</v>
      </c>
      <c r="F33" s="1022">
        <v>1444</v>
      </c>
      <c r="G33" s="1022">
        <v>1463</v>
      </c>
      <c r="H33" s="1023">
        <v>1436</v>
      </c>
      <c r="I33" s="1022">
        <v>1423</v>
      </c>
      <c r="J33" s="1022">
        <v>1418</v>
      </c>
      <c r="K33" s="1022">
        <v>1422</v>
      </c>
      <c r="L33" s="1022">
        <v>1413</v>
      </c>
      <c r="M33" s="1022">
        <v>1413</v>
      </c>
      <c r="N33" s="1022">
        <v>1412</v>
      </c>
      <c r="O33" s="1019">
        <v>1420.75</v>
      </c>
      <c r="P33" s="198"/>
    </row>
    <row r="34" spans="1:16" x14ac:dyDescent="0.2">
      <c r="A34" s="1020">
        <v>3304</v>
      </c>
      <c r="B34" s="1021" t="s">
        <v>673</v>
      </c>
      <c r="C34" s="1022">
        <v>1797</v>
      </c>
      <c r="D34" s="1022">
        <v>1795</v>
      </c>
      <c r="E34" s="1022">
        <v>1824</v>
      </c>
      <c r="F34" s="1022">
        <v>1803</v>
      </c>
      <c r="G34" s="1022">
        <v>1825</v>
      </c>
      <c r="H34" s="1023">
        <v>1864</v>
      </c>
      <c r="I34" s="1022">
        <v>1830</v>
      </c>
      <c r="J34" s="1022">
        <v>1820</v>
      </c>
      <c r="K34" s="1022">
        <v>1834</v>
      </c>
      <c r="L34" s="1022">
        <v>1861</v>
      </c>
      <c r="M34" s="1022">
        <v>1864</v>
      </c>
      <c r="N34" s="1022">
        <v>1889</v>
      </c>
      <c r="O34" s="1019">
        <v>1833.8333333333333</v>
      </c>
      <c r="P34" s="198"/>
    </row>
    <row r="35" spans="1:16" x14ac:dyDescent="0.2">
      <c r="A35" s="1020">
        <v>4101</v>
      </c>
      <c r="B35" s="1021" t="s">
        <v>674</v>
      </c>
      <c r="C35" s="1022">
        <v>19986</v>
      </c>
      <c r="D35" s="1022">
        <v>20028</v>
      </c>
      <c r="E35" s="1022">
        <v>20143</v>
      </c>
      <c r="F35" s="1022">
        <v>20171</v>
      </c>
      <c r="G35" s="1022">
        <v>20366</v>
      </c>
      <c r="H35" s="1023">
        <v>20490</v>
      </c>
      <c r="I35" s="1022">
        <v>20558</v>
      </c>
      <c r="J35" s="1022">
        <v>20506</v>
      </c>
      <c r="K35" s="1022">
        <v>20652</v>
      </c>
      <c r="L35" s="1022">
        <v>20860</v>
      </c>
      <c r="M35" s="1022">
        <v>20990</v>
      </c>
      <c r="N35" s="1022">
        <v>21103</v>
      </c>
      <c r="O35" s="1019">
        <v>20487.75</v>
      </c>
      <c r="P35" s="198"/>
    </row>
    <row r="36" spans="1:16" x14ac:dyDescent="0.2">
      <c r="A36" s="1020">
        <v>4102</v>
      </c>
      <c r="B36" s="1021" t="s">
        <v>625</v>
      </c>
      <c r="C36" s="1022">
        <v>28652</v>
      </c>
      <c r="D36" s="1022">
        <v>28917</v>
      </c>
      <c r="E36" s="1022">
        <v>29164</v>
      </c>
      <c r="F36" s="1022">
        <v>29310</v>
      </c>
      <c r="G36" s="1022">
        <v>29505</v>
      </c>
      <c r="H36" s="1023">
        <v>29603</v>
      </c>
      <c r="I36" s="1022">
        <v>29596</v>
      </c>
      <c r="J36" s="1022">
        <v>29748</v>
      </c>
      <c r="K36" s="1022">
        <v>29927</v>
      </c>
      <c r="L36" s="1022">
        <v>30219</v>
      </c>
      <c r="M36" s="1022">
        <v>30381</v>
      </c>
      <c r="N36" s="1022">
        <v>30686</v>
      </c>
      <c r="O36" s="1019">
        <v>29642.333333333332</v>
      </c>
      <c r="P36" s="198"/>
    </row>
    <row r="37" spans="1:16" x14ac:dyDescent="0.2">
      <c r="A37" s="1020">
        <v>4103</v>
      </c>
      <c r="B37" s="1021" t="s">
        <v>675</v>
      </c>
      <c r="C37" s="1022">
        <v>1971</v>
      </c>
      <c r="D37" s="1022">
        <v>1985</v>
      </c>
      <c r="E37" s="1022">
        <v>2003</v>
      </c>
      <c r="F37" s="1022">
        <v>2017</v>
      </c>
      <c r="G37" s="1022">
        <v>1998</v>
      </c>
      <c r="H37" s="1023">
        <v>1992</v>
      </c>
      <c r="I37" s="1022">
        <v>1997</v>
      </c>
      <c r="J37" s="1022">
        <v>1979</v>
      </c>
      <c r="K37" s="1022">
        <v>1987</v>
      </c>
      <c r="L37" s="1022">
        <v>2035</v>
      </c>
      <c r="M37" s="1022">
        <v>2048</v>
      </c>
      <c r="N37" s="1022">
        <v>2049</v>
      </c>
      <c r="O37" s="1019">
        <v>2005.0833333333333</v>
      </c>
      <c r="P37" s="198"/>
    </row>
    <row r="38" spans="1:16" x14ac:dyDescent="0.2">
      <c r="A38" s="1020">
        <v>4104</v>
      </c>
      <c r="B38" s="1021" t="s">
        <v>676</v>
      </c>
      <c r="C38" s="1022">
        <v>1306</v>
      </c>
      <c r="D38" s="1022">
        <v>1309</v>
      </c>
      <c r="E38" s="1022">
        <v>1306</v>
      </c>
      <c r="F38" s="1022">
        <v>1314</v>
      </c>
      <c r="G38" s="1022">
        <v>1311</v>
      </c>
      <c r="H38" s="1023">
        <v>1294</v>
      </c>
      <c r="I38" s="1022">
        <v>1280</v>
      </c>
      <c r="J38" s="1022">
        <v>1260</v>
      </c>
      <c r="K38" s="1022">
        <v>1238</v>
      </c>
      <c r="L38" s="1022">
        <v>1257</v>
      </c>
      <c r="M38" s="1022">
        <v>1289</v>
      </c>
      <c r="N38" s="1022">
        <v>1309</v>
      </c>
      <c r="O38" s="1019">
        <v>1289.4166666666667</v>
      </c>
      <c r="P38" s="198"/>
    </row>
    <row r="39" spans="1:16" x14ac:dyDescent="0.2">
      <c r="A39" s="1020">
        <v>4105</v>
      </c>
      <c r="B39" s="1021" t="s">
        <v>677</v>
      </c>
      <c r="C39" s="1022">
        <v>884</v>
      </c>
      <c r="D39" s="1022">
        <v>883</v>
      </c>
      <c r="E39" s="1022">
        <v>891</v>
      </c>
      <c r="F39" s="1022">
        <v>880</v>
      </c>
      <c r="G39" s="1022">
        <v>897</v>
      </c>
      <c r="H39" s="1023">
        <v>905</v>
      </c>
      <c r="I39" s="1022">
        <v>902</v>
      </c>
      <c r="J39" s="1022">
        <v>891</v>
      </c>
      <c r="K39" s="1022">
        <v>883</v>
      </c>
      <c r="L39" s="1022">
        <v>882</v>
      </c>
      <c r="M39" s="1022">
        <v>897</v>
      </c>
      <c r="N39" s="1022">
        <v>902</v>
      </c>
      <c r="O39" s="1019">
        <v>891.41666666666663</v>
      </c>
      <c r="P39" s="198"/>
    </row>
    <row r="40" spans="1:16" x14ac:dyDescent="0.2">
      <c r="A40" s="1020">
        <v>4106</v>
      </c>
      <c r="B40" s="1021" t="s">
        <v>678</v>
      </c>
      <c r="C40" s="1022">
        <v>5004</v>
      </c>
      <c r="D40" s="1022">
        <v>5019</v>
      </c>
      <c r="E40" s="1022">
        <v>5025</v>
      </c>
      <c r="F40" s="1022">
        <v>5023</v>
      </c>
      <c r="G40" s="1022">
        <v>5034</v>
      </c>
      <c r="H40" s="1023">
        <v>5036</v>
      </c>
      <c r="I40" s="1022">
        <v>5039</v>
      </c>
      <c r="J40" s="1022">
        <v>5029</v>
      </c>
      <c r="K40" s="1022">
        <v>5053</v>
      </c>
      <c r="L40" s="1022">
        <v>5042</v>
      </c>
      <c r="M40" s="1022">
        <v>5041</v>
      </c>
      <c r="N40" s="1022">
        <v>5070</v>
      </c>
      <c r="O40" s="1019">
        <v>5034.583333333333</v>
      </c>
      <c r="P40" s="198"/>
    </row>
    <row r="41" spans="1:16" x14ac:dyDescent="0.2">
      <c r="A41" s="1020">
        <v>4201</v>
      </c>
      <c r="B41" s="1021" t="s">
        <v>679</v>
      </c>
      <c r="C41" s="1022">
        <v>5452</v>
      </c>
      <c r="D41" s="1022">
        <v>5507</v>
      </c>
      <c r="E41" s="1022">
        <v>5549</v>
      </c>
      <c r="F41" s="1022">
        <v>5590</v>
      </c>
      <c r="G41" s="1022">
        <v>5623</v>
      </c>
      <c r="H41" s="1023">
        <v>5614</v>
      </c>
      <c r="I41" s="1022">
        <v>5624</v>
      </c>
      <c r="J41" s="1022">
        <v>5639</v>
      </c>
      <c r="K41" s="1022">
        <v>5620</v>
      </c>
      <c r="L41" s="1022">
        <v>5646</v>
      </c>
      <c r="M41" s="1022">
        <v>5647</v>
      </c>
      <c r="N41" s="1022">
        <v>5696</v>
      </c>
      <c r="O41" s="1019">
        <v>5600.583333333333</v>
      </c>
      <c r="P41" s="198"/>
    </row>
    <row r="42" spans="1:16" x14ac:dyDescent="0.2">
      <c r="A42" s="1020">
        <v>4202</v>
      </c>
      <c r="B42" s="1021" t="s">
        <v>680</v>
      </c>
      <c r="C42" s="1022">
        <v>1830</v>
      </c>
      <c r="D42" s="1022">
        <v>1830</v>
      </c>
      <c r="E42" s="1022">
        <v>1828</v>
      </c>
      <c r="F42" s="1022">
        <v>1845</v>
      </c>
      <c r="G42" s="1022">
        <v>1850</v>
      </c>
      <c r="H42" s="1023">
        <v>1849</v>
      </c>
      <c r="I42" s="1022">
        <v>1825</v>
      </c>
      <c r="J42" s="1022">
        <v>1839</v>
      </c>
      <c r="K42" s="1022">
        <v>1838</v>
      </c>
      <c r="L42" s="1022">
        <v>1839</v>
      </c>
      <c r="M42" s="1022">
        <v>1831</v>
      </c>
      <c r="N42" s="1022">
        <v>1821</v>
      </c>
      <c r="O42" s="1019">
        <v>1835.4166666666667</v>
      </c>
      <c r="P42" s="198"/>
    </row>
    <row r="43" spans="1:16" x14ac:dyDescent="0.2">
      <c r="A43" s="1020">
        <v>4203</v>
      </c>
      <c r="B43" s="1021" t="s">
        <v>681</v>
      </c>
      <c r="C43" s="1022">
        <v>3952</v>
      </c>
      <c r="D43" s="1022">
        <v>3983</v>
      </c>
      <c r="E43" s="1022">
        <v>4006</v>
      </c>
      <c r="F43" s="1022">
        <v>3985</v>
      </c>
      <c r="G43" s="1022">
        <v>3977</v>
      </c>
      <c r="H43" s="1023">
        <v>3979</v>
      </c>
      <c r="I43" s="1022">
        <v>4001</v>
      </c>
      <c r="J43" s="1022">
        <v>3985</v>
      </c>
      <c r="K43" s="1022">
        <v>4018</v>
      </c>
      <c r="L43" s="1022">
        <v>4058</v>
      </c>
      <c r="M43" s="1022">
        <v>4048</v>
      </c>
      <c r="N43" s="1022">
        <v>4027</v>
      </c>
      <c r="O43" s="1019">
        <v>4001.5833333333335</v>
      </c>
      <c r="P43" s="198"/>
    </row>
    <row r="44" spans="1:16" x14ac:dyDescent="0.2">
      <c r="A44" s="1020">
        <v>4204</v>
      </c>
      <c r="B44" s="1021" t="s">
        <v>682</v>
      </c>
      <c r="C44" s="1022">
        <v>4664</v>
      </c>
      <c r="D44" s="1022">
        <v>4698</v>
      </c>
      <c r="E44" s="1022">
        <v>4734</v>
      </c>
      <c r="F44" s="1022">
        <v>4786</v>
      </c>
      <c r="G44" s="1022">
        <v>4818</v>
      </c>
      <c r="H44" s="1023">
        <v>4805</v>
      </c>
      <c r="I44" s="1022">
        <v>4834</v>
      </c>
      <c r="J44" s="1022">
        <v>4816</v>
      </c>
      <c r="K44" s="1022">
        <v>4832</v>
      </c>
      <c r="L44" s="1022">
        <v>4831</v>
      </c>
      <c r="M44" s="1022">
        <v>4808</v>
      </c>
      <c r="N44" s="1022">
        <v>4795</v>
      </c>
      <c r="O44" s="1019">
        <v>4785.083333333333</v>
      </c>
      <c r="P44" s="198"/>
    </row>
    <row r="45" spans="1:16" x14ac:dyDescent="0.2">
      <c r="A45" s="1020">
        <v>4301</v>
      </c>
      <c r="B45" s="1021" t="s">
        <v>683</v>
      </c>
      <c r="C45" s="1022">
        <v>12112</v>
      </c>
      <c r="D45" s="1022">
        <v>12195</v>
      </c>
      <c r="E45" s="1022">
        <v>12291</v>
      </c>
      <c r="F45" s="1022">
        <v>12377</v>
      </c>
      <c r="G45" s="1022">
        <v>12444</v>
      </c>
      <c r="H45" s="1023">
        <v>12406</v>
      </c>
      <c r="I45" s="1022">
        <v>12354</v>
      </c>
      <c r="J45" s="1022">
        <v>12327</v>
      </c>
      <c r="K45" s="1022">
        <v>12344</v>
      </c>
      <c r="L45" s="1022">
        <v>12436</v>
      </c>
      <c r="M45" s="1022">
        <v>12412</v>
      </c>
      <c r="N45" s="1022">
        <v>12538</v>
      </c>
      <c r="O45" s="1019">
        <v>12353</v>
      </c>
      <c r="P45" s="198"/>
    </row>
    <row r="46" spans="1:16" x14ac:dyDescent="0.2">
      <c r="A46" s="1020">
        <v>4302</v>
      </c>
      <c r="B46" s="1021" t="s">
        <v>684</v>
      </c>
      <c r="C46" s="1022">
        <v>2621</v>
      </c>
      <c r="D46" s="1022">
        <v>2625</v>
      </c>
      <c r="E46" s="1022">
        <v>2649</v>
      </c>
      <c r="F46" s="1022">
        <v>2673</v>
      </c>
      <c r="G46" s="1022">
        <v>2659</v>
      </c>
      <c r="H46" s="1023">
        <v>2618</v>
      </c>
      <c r="I46" s="1022">
        <v>2623</v>
      </c>
      <c r="J46" s="1022">
        <v>2652</v>
      </c>
      <c r="K46" s="1022">
        <v>2661</v>
      </c>
      <c r="L46" s="1022">
        <v>2677</v>
      </c>
      <c r="M46" s="1022">
        <v>2714</v>
      </c>
      <c r="N46" s="1022">
        <v>2735</v>
      </c>
      <c r="O46" s="1019">
        <v>2658.9166666666665</v>
      </c>
      <c r="P46" s="198"/>
    </row>
    <row r="47" spans="1:16" x14ac:dyDescent="0.2">
      <c r="A47" s="1020">
        <v>4303</v>
      </c>
      <c r="B47" s="1021" t="s">
        <v>685</v>
      </c>
      <c r="C47" s="1022">
        <v>7132</v>
      </c>
      <c r="D47" s="1022">
        <v>7167</v>
      </c>
      <c r="E47" s="1022">
        <v>7201</v>
      </c>
      <c r="F47" s="1022">
        <v>7250</v>
      </c>
      <c r="G47" s="1022">
        <v>7298</v>
      </c>
      <c r="H47" s="1023">
        <v>7315</v>
      </c>
      <c r="I47" s="1022">
        <v>7364</v>
      </c>
      <c r="J47" s="1022">
        <v>7369</v>
      </c>
      <c r="K47" s="1022">
        <v>7367</v>
      </c>
      <c r="L47" s="1022">
        <v>7419</v>
      </c>
      <c r="M47" s="1022">
        <v>7400</v>
      </c>
      <c r="N47" s="1022">
        <v>7455</v>
      </c>
      <c r="O47" s="1019">
        <v>7311.416666666667</v>
      </c>
      <c r="P47" s="198"/>
    </row>
    <row r="48" spans="1:16" x14ac:dyDescent="0.2">
      <c r="A48" s="1020">
        <v>4304</v>
      </c>
      <c r="B48" s="1021" t="s">
        <v>686</v>
      </c>
      <c r="C48" s="1022">
        <v>2592</v>
      </c>
      <c r="D48" s="1022">
        <v>2578</v>
      </c>
      <c r="E48" s="1022">
        <v>2586</v>
      </c>
      <c r="F48" s="1022">
        <v>2575</v>
      </c>
      <c r="G48" s="1022">
        <v>2606</v>
      </c>
      <c r="H48" s="1023">
        <v>2620</v>
      </c>
      <c r="I48" s="1022">
        <v>2598</v>
      </c>
      <c r="J48" s="1022">
        <v>2586</v>
      </c>
      <c r="K48" s="1022">
        <v>2612</v>
      </c>
      <c r="L48" s="1022">
        <v>2644</v>
      </c>
      <c r="M48" s="1022">
        <v>2642</v>
      </c>
      <c r="N48" s="1022">
        <v>2653</v>
      </c>
      <c r="O48" s="1019">
        <v>2607.6666666666665</v>
      </c>
      <c r="P48" s="198"/>
    </row>
    <row r="49" spans="1:16" x14ac:dyDescent="0.2">
      <c r="A49" s="1020">
        <v>4305</v>
      </c>
      <c r="B49" s="1021" t="s">
        <v>687</v>
      </c>
      <c r="C49" s="1022">
        <v>942</v>
      </c>
      <c r="D49" s="1022">
        <v>944</v>
      </c>
      <c r="E49" s="1022">
        <v>954</v>
      </c>
      <c r="F49" s="1022">
        <v>959</v>
      </c>
      <c r="G49" s="1022">
        <v>951</v>
      </c>
      <c r="H49" s="1023">
        <v>961</v>
      </c>
      <c r="I49" s="1022">
        <v>967</v>
      </c>
      <c r="J49" s="1022">
        <v>950</v>
      </c>
      <c r="K49" s="1022">
        <v>953</v>
      </c>
      <c r="L49" s="1022">
        <v>960</v>
      </c>
      <c r="M49" s="1022">
        <v>962</v>
      </c>
      <c r="N49" s="1022">
        <v>968</v>
      </c>
      <c r="O49" s="1019">
        <v>955.91666666666663</v>
      </c>
      <c r="P49" s="198"/>
    </row>
    <row r="50" spans="1:16" x14ac:dyDescent="0.2">
      <c r="A50" s="1020">
        <v>5101</v>
      </c>
      <c r="B50" s="1021" t="s">
        <v>626</v>
      </c>
      <c r="C50" s="1022">
        <v>35075</v>
      </c>
      <c r="D50" s="1022">
        <v>35286</v>
      </c>
      <c r="E50" s="1022">
        <v>35527</v>
      </c>
      <c r="F50" s="1022">
        <v>35615</v>
      </c>
      <c r="G50" s="1022">
        <v>35915</v>
      </c>
      <c r="H50" s="1023">
        <v>36293</v>
      </c>
      <c r="I50" s="1022">
        <v>36435</v>
      </c>
      <c r="J50" s="1022">
        <v>36556</v>
      </c>
      <c r="K50" s="1022">
        <v>36693</v>
      </c>
      <c r="L50" s="1022">
        <v>36912</v>
      </c>
      <c r="M50" s="1022">
        <v>36977</v>
      </c>
      <c r="N50" s="1022">
        <v>37155</v>
      </c>
      <c r="O50" s="1019">
        <v>36203.25</v>
      </c>
      <c r="P50" s="198"/>
    </row>
    <row r="51" spans="1:16" x14ac:dyDescent="0.2">
      <c r="A51" s="1020">
        <v>5102</v>
      </c>
      <c r="B51" s="1021" t="s">
        <v>688</v>
      </c>
      <c r="C51" s="1022">
        <v>3224</v>
      </c>
      <c r="D51" s="1022">
        <v>3229</v>
      </c>
      <c r="E51" s="1022">
        <v>3263</v>
      </c>
      <c r="F51" s="1022">
        <v>3295</v>
      </c>
      <c r="G51" s="1022">
        <v>3341</v>
      </c>
      <c r="H51" s="1023">
        <v>3356</v>
      </c>
      <c r="I51" s="1022">
        <v>3369</v>
      </c>
      <c r="J51" s="1022">
        <v>3388</v>
      </c>
      <c r="K51" s="1022">
        <v>3357</v>
      </c>
      <c r="L51" s="1022">
        <v>3362</v>
      </c>
      <c r="M51" s="1022">
        <v>3360</v>
      </c>
      <c r="N51" s="1022">
        <v>3365</v>
      </c>
      <c r="O51" s="1019">
        <v>3325.75</v>
      </c>
      <c r="P51" s="198"/>
    </row>
    <row r="52" spans="1:16" x14ac:dyDescent="0.2">
      <c r="A52" s="1020">
        <v>5103</v>
      </c>
      <c r="B52" s="1021" t="s">
        <v>689</v>
      </c>
      <c r="C52" s="1022">
        <v>2601</v>
      </c>
      <c r="D52" s="1022">
        <v>2604</v>
      </c>
      <c r="E52" s="1022">
        <v>2643</v>
      </c>
      <c r="F52" s="1022">
        <v>2644</v>
      </c>
      <c r="G52" s="1022">
        <v>2652</v>
      </c>
      <c r="H52" s="1023">
        <v>2617</v>
      </c>
      <c r="I52" s="1022">
        <v>2636</v>
      </c>
      <c r="J52" s="1022">
        <v>2602</v>
      </c>
      <c r="K52" s="1022">
        <v>2591</v>
      </c>
      <c r="L52" s="1022">
        <v>2602</v>
      </c>
      <c r="M52" s="1022">
        <v>2580</v>
      </c>
      <c r="N52" s="1022">
        <v>2617</v>
      </c>
      <c r="O52" s="1019">
        <v>2615.75</v>
      </c>
      <c r="P52" s="198"/>
    </row>
    <row r="53" spans="1:16" x14ac:dyDescent="0.2">
      <c r="A53" s="1020">
        <v>5104</v>
      </c>
      <c r="B53" s="1021" t="s">
        <v>690</v>
      </c>
      <c r="C53" s="1022">
        <v>79</v>
      </c>
      <c r="D53" s="1022">
        <v>83</v>
      </c>
      <c r="E53" s="1022">
        <v>71</v>
      </c>
      <c r="F53" s="1022">
        <v>71</v>
      </c>
      <c r="G53" s="1022">
        <v>71</v>
      </c>
      <c r="H53" s="1023">
        <v>78</v>
      </c>
      <c r="I53" s="1022">
        <v>75</v>
      </c>
      <c r="J53" s="1022">
        <v>81</v>
      </c>
      <c r="K53" s="1022">
        <v>78</v>
      </c>
      <c r="L53" s="1022">
        <v>81</v>
      </c>
      <c r="M53" s="1022">
        <v>77</v>
      </c>
      <c r="N53" s="1022">
        <v>77</v>
      </c>
      <c r="O53" s="1019">
        <v>76.833333333333329</v>
      </c>
      <c r="P53" s="198"/>
    </row>
    <row r="54" spans="1:16" x14ac:dyDescent="0.2">
      <c r="A54" s="1020">
        <v>5105</v>
      </c>
      <c r="B54" s="1021" t="s">
        <v>691</v>
      </c>
      <c r="C54" s="1022">
        <v>2600</v>
      </c>
      <c r="D54" s="1022">
        <v>2678</v>
      </c>
      <c r="E54" s="1022">
        <v>2675</v>
      </c>
      <c r="F54" s="1022">
        <v>2692</v>
      </c>
      <c r="G54" s="1022">
        <v>2627</v>
      </c>
      <c r="H54" s="1023">
        <v>2712</v>
      </c>
      <c r="I54" s="1022">
        <v>2708</v>
      </c>
      <c r="J54" s="1022">
        <v>2679</v>
      </c>
      <c r="K54" s="1022">
        <v>2716</v>
      </c>
      <c r="L54" s="1022">
        <v>2770</v>
      </c>
      <c r="M54" s="1022">
        <v>2785</v>
      </c>
      <c r="N54" s="1022">
        <v>2818</v>
      </c>
      <c r="O54" s="1019">
        <v>2705</v>
      </c>
      <c r="P54" s="198"/>
    </row>
    <row r="55" spans="1:16" x14ac:dyDescent="0.2">
      <c r="A55" s="1020">
        <v>5107</v>
      </c>
      <c r="B55" s="1021" t="s">
        <v>692</v>
      </c>
      <c r="C55" s="1022">
        <v>4796</v>
      </c>
      <c r="D55" s="1022">
        <v>4803</v>
      </c>
      <c r="E55" s="1022">
        <v>4865</v>
      </c>
      <c r="F55" s="1022">
        <v>4844</v>
      </c>
      <c r="G55" s="1022">
        <v>4868</v>
      </c>
      <c r="H55" s="1023">
        <v>4891</v>
      </c>
      <c r="I55" s="1022">
        <v>4852</v>
      </c>
      <c r="J55" s="1022">
        <v>4850</v>
      </c>
      <c r="K55" s="1022">
        <v>4875</v>
      </c>
      <c r="L55" s="1022">
        <v>4893</v>
      </c>
      <c r="M55" s="1022">
        <v>4906</v>
      </c>
      <c r="N55" s="1022">
        <v>4927</v>
      </c>
      <c r="O55" s="1019">
        <v>4864.166666666667</v>
      </c>
      <c r="P55" s="198"/>
    </row>
    <row r="56" spans="1:16" x14ac:dyDescent="0.2">
      <c r="A56" s="1020">
        <v>5109</v>
      </c>
      <c r="B56" s="1021" t="s">
        <v>693</v>
      </c>
      <c r="C56" s="1022">
        <v>28887</v>
      </c>
      <c r="D56" s="1022">
        <v>29074</v>
      </c>
      <c r="E56" s="1022">
        <v>29248</v>
      </c>
      <c r="F56" s="1022">
        <v>29273</v>
      </c>
      <c r="G56" s="1022">
        <v>29319</v>
      </c>
      <c r="H56" s="1023">
        <v>29495</v>
      </c>
      <c r="I56" s="1022">
        <v>29464</v>
      </c>
      <c r="J56" s="1022">
        <v>29479</v>
      </c>
      <c r="K56" s="1022">
        <v>29542</v>
      </c>
      <c r="L56" s="1022">
        <v>29665</v>
      </c>
      <c r="M56" s="1022">
        <v>29787</v>
      </c>
      <c r="N56" s="1022">
        <v>30306</v>
      </c>
      <c r="O56" s="1019">
        <v>29461.583333333332</v>
      </c>
      <c r="P56" s="198"/>
    </row>
    <row r="57" spans="1:16" x14ac:dyDescent="0.2">
      <c r="A57" s="1020">
        <v>5201</v>
      </c>
      <c r="B57" s="1021" t="s">
        <v>694</v>
      </c>
      <c r="C57" s="1022">
        <v>583</v>
      </c>
      <c r="D57" s="1022">
        <v>586</v>
      </c>
      <c r="E57" s="1022">
        <v>599</v>
      </c>
      <c r="F57" s="1022">
        <v>602</v>
      </c>
      <c r="G57" s="1022">
        <v>594</v>
      </c>
      <c r="H57" s="1023">
        <v>631</v>
      </c>
      <c r="I57" s="1022">
        <v>624</v>
      </c>
      <c r="J57" s="1022">
        <v>621</v>
      </c>
      <c r="K57" s="1022">
        <v>625</v>
      </c>
      <c r="L57" s="1022">
        <v>614</v>
      </c>
      <c r="M57" s="1022">
        <v>612</v>
      </c>
      <c r="N57" s="1022">
        <v>597</v>
      </c>
      <c r="O57" s="1019">
        <v>607.33333333333337</v>
      </c>
      <c r="P57" s="198"/>
    </row>
    <row r="58" spans="1:16" x14ac:dyDescent="0.2">
      <c r="A58" s="1020">
        <v>5301</v>
      </c>
      <c r="B58" s="1021" t="s">
        <v>695</v>
      </c>
      <c r="C58" s="1022">
        <v>4708</v>
      </c>
      <c r="D58" s="1022">
        <v>4710</v>
      </c>
      <c r="E58" s="1022">
        <v>4792</v>
      </c>
      <c r="F58" s="1022">
        <v>4806</v>
      </c>
      <c r="G58" s="1022">
        <v>4846</v>
      </c>
      <c r="H58" s="1023">
        <v>4854</v>
      </c>
      <c r="I58" s="1022">
        <v>4814</v>
      </c>
      <c r="J58" s="1022">
        <v>4844</v>
      </c>
      <c r="K58" s="1022">
        <v>4862</v>
      </c>
      <c r="L58" s="1022">
        <v>4864</v>
      </c>
      <c r="M58" s="1022">
        <v>4873</v>
      </c>
      <c r="N58" s="1022">
        <v>4866</v>
      </c>
      <c r="O58" s="1019">
        <v>4819.916666666667</v>
      </c>
      <c r="P58" s="198"/>
    </row>
    <row r="59" spans="1:16" x14ac:dyDescent="0.2">
      <c r="A59" s="1020">
        <v>5302</v>
      </c>
      <c r="B59" s="1021" t="s">
        <v>696</v>
      </c>
      <c r="C59" s="1022">
        <v>2401</v>
      </c>
      <c r="D59" s="1022">
        <v>2420</v>
      </c>
      <c r="E59" s="1022">
        <v>2413</v>
      </c>
      <c r="F59" s="1022">
        <v>2383</v>
      </c>
      <c r="G59" s="1022">
        <v>2406</v>
      </c>
      <c r="H59" s="1023">
        <v>2427</v>
      </c>
      <c r="I59" s="1022">
        <v>2427</v>
      </c>
      <c r="J59" s="1022">
        <v>2419</v>
      </c>
      <c r="K59" s="1022">
        <v>2424</v>
      </c>
      <c r="L59" s="1022">
        <v>2406</v>
      </c>
      <c r="M59" s="1022">
        <v>2386</v>
      </c>
      <c r="N59" s="1022">
        <v>2395</v>
      </c>
      <c r="O59" s="1019">
        <v>2408.9166666666665</v>
      </c>
      <c r="P59" s="198"/>
    </row>
    <row r="60" spans="1:16" x14ac:dyDescent="0.2">
      <c r="A60" s="1020">
        <v>5303</v>
      </c>
      <c r="B60" s="1021" t="s">
        <v>697</v>
      </c>
      <c r="C60" s="1022">
        <v>1675</v>
      </c>
      <c r="D60" s="1022">
        <v>1691</v>
      </c>
      <c r="E60" s="1022">
        <v>1695</v>
      </c>
      <c r="F60" s="1022">
        <v>1699</v>
      </c>
      <c r="G60" s="1022">
        <v>1693</v>
      </c>
      <c r="H60" s="1023">
        <v>1683</v>
      </c>
      <c r="I60" s="1022">
        <v>1684</v>
      </c>
      <c r="J60" s="1022">
        <v>1704</v>
      </c>
      <c r="K60" s="1022">
        <v>1704</v>
      </c>
      <c r="L60" s="1022">
        <v>1692</v>
      </c>
      <c r="M60" s="1022">
        <v>1708</v>
      </c>
      <c r="N60" s="1022">
        <v>1728</v>
      </c>
      <c r="O60" s="1019">
        <v>1696.3333333333333</v>
      </c>
      <c r="P60" s="198"/>
    </row>
    <row r="61" spans="1:16" x14ac:dyDescent="0.2">
      <c r="A61" s="1020">
        <v>5304</v>
      </c>
      <c r="B61" s="1021" t="s">
        <v>698</v>
      </c>
      <c r="C61" s="1022">
        <v>2269</v>
      </c>
      <c r="D61" s="1022">
        <v>2290</v>
      </c>
      <c r="E61" s="1022">
        <v>2295</v>
      </c>
      <c r="F61" s="1022">
        <v>2285</v>
      </c>
      <c r="G61" s="1022">
        <v>2312</v>
      </c>
      <c r="H61" s="1023">
        <v>2315</v>
      </c>
      <c r="I61" s="1022">
        <v>2345</v>
      </c>
      <c r="J61" s="1022">
        <v>2335</v>
      </c>
      <c r="K61" s="1022">
        <v>2352</v>
      </c>
      <c r="L61" s="1022">
        <v>2337</v>
      </c>
      <c r="M61" s="1022">
        <v>2348</v>
      </c>
      <c r="N61" s="1022">
        <v>2353</v>
      </c>
      <c r="O61" s="1019">
        <v>2319.6666666666665</v>
      </c>
      <c r="P61" s="198"/>
    </row>
    <row r="62" spans="1:16" x14ac:dyDescent="0.2">
      <c r="A62" s="1020">
        <v>5401</v>
      </c>
      <c r="B62" s="1021" t="s">
        <v>699</v>
      </c>
      <c r="C62" s="1022">
        <v>4933</v>
      </c>
      <c r="D62" s="1022">
        <v>4974</v>
      </c>
      <c r="E62" s="1022">
        <v>5005</v>
      </c>
      <c r="F62" s="1022">
        <v>5023</v>
      </c>
      <c r="G62" s="1022">
        <v>5029</v>
      </c>
      <c r="H62" s="1023">
        <v>5059</v>
      </c>
      <c r="I62" s="1022">
        <v>5058</v>
      </c>
      <c r="J62" s="1022">
        <v>5030</v>
      </c>
      <c r="K62" s="1022">
        <v>5021</v>
      </c>
      <c r="L62" s="1022">
        <v>5038</v>
      </c>
      <c r="M62" s="1022">
        <v>5019</v>
      </c>
      <c r="N62" s="1022">
        <v>5067</v>
      </c>
      <c r="O62" s="1019">
        <v>5021.333333333333</v>
      </c>
      <c r="P62" s="198"/>
    </row>
    <row r="63" spans="1:16" x14ac:dyDescent="0.2">
      <c r="A63" s="1020">
        <v>5402</v>
      </c>
      <c r="B63" s="1021" t="s">
        <v>700</v>
      </c>
      <c r="C63" s="1022">
        <v>2882</v>
      </c>
      <c r="D63" s="1022">
        <v>2943</v>
      </c>
      <c r="E63" s="1022">
        <v>2944</v>
      </c>
      <c r="F63" s="1022">
        <v>2901</v>
      </c>
      <c r="G63" s="1022">
        <v>2870</v>
      </c>
      <c r="H63" s="1023">
        <v>2835</v>
      </c>
      <c r="I63" s="1022">
        <v>2814</v>
      </c>
      <c r="J63" s="1022">
        <v>2808</v>
      </c>
      <c r="K63" s="1022">
        <v>2803</v>
      </c>
      <c r="L63" s="1022">
        <v>2835</v>
      </c>
      <c r="M63" s="1022">
        <v>2819</v>
      </c>
      <c r="N63" s="1022">
        <v>2839</v>
      </c>
      <c r="O63" s="1019">
        <v>2857.75</v>
      </c>
      <c r="P63" s="198"/>
    </row>
    <row r="64" spans="1:16" x14ac:dyDescent="0.2">
      <c r="A64" s="1020">
        <v>5403</v>
      </c>
      <c r="B64" s="1021" t="s">
        <v>701</v>
      </c>
      <c r="C64" s="1022">
        <v>556</v>
      </c>
      <c r="D64" s="1022">
        <v>560</v>
      </c>
      <c r="E64" s="1022">
        <v>558</v>
      </c>
      <c r="F64" s="1022">
        <v>556</v>
      </c>
      <c r="G64" s="1022">
        <v>569</v>
      </c>
      <c r="H64" s="1023">
        <v>557</v>
      </c>
      <c r="I64" s="1022">
        <v>539</v>
      </c>
      <c r="J64" s="1022">
        <v>551</v>
      </c>
      <c r="K64" s="1022">
        <v>553</v>
      </c>
      <c r="L64" s="1022">
        <v>558</v>
      </c>
      <c r="M64" s="1022">
        <v>564</v>
      </c>
      <c r="N64" s="1022">
        <v>568</v>
      </c>
      <c r="O64" s="1019">
        <v>557.41666666666663</v>
      </c>
      <c r="P64" s="198"/>
    </row>
    <row r="65" spans="1:16" x14ac:dyDescent="0.2">
      <c r="A65" s="1020">
        <v>5404</v>
      </c>
      <c r="B65" s="1021" t="s">
        <v>702</v>
      </c>
      <c r="C65" s="1022">
        <v>1658</v>
      </c>
      <c r="D65" s="1022">
        <v>1662</v>
      </c>
      <c r="E65" s="1022">
        <v>1646</v>
      </c>
      <c r="F65" s="1022">
        <v>1653</v>
      </c>
      <c r="G65" s="1022">
        <v>1647</v>
      </c>
      <c r="H65" s="1023">
        <v>1620</v>
      </c>
      <c r="I65" s="1022">
        <v>1594</v>
      </c>
      <c r="J65" s="1022">
        <v>1611</v>
      </c>
      <c r="K65" s="1022">
        <v>1660</v>
      </c>
      <c r="L65" s="1022">
        <v>1664</v>
      </c>
      <c r="M65" s="1022">
        <v>1682</v>
      </c>
      <c r="N65" s="1022">
        <v>1670</v>
      </c>
      <c r="O65" s="1019">
        <v>1647.25</v>
      </c>
      <c r="P65" s="198"/>
    </row>
    <row r="66" spans="1:16" x14ac:dyDescent="0.2">
      <c r="A66" s="1020">
        <v>5405</v>
      </c>
      <c r="B66" s="1021" t="s">
        <v>703</v>
      </c>
      <c r="C66" s="1022">
        <v>651</v>
      </c>
      <c r="D66" s="1022">
        <v>665</v>
      </c>
      <c r="E66" s="1022">
        <v>648</v>
      </c>
      <c r="F66" s="1022">
        <v>653</v>
      </c>
      <c r="G66" s="1022">
        <v>653</v>
      </c>
      <c r="H66" s="1023">
        <v>646</v>
      </c>
      <c r="I66" s="1022">
        <v>646</v>
      </c>
      <c r="J66" s="1022">
        <v>649</v>
      </c>
      <c r="K66" s="1022">
        <v>642</v>
      </c>
      <c r="L66" s="1022">
        <v>632</v>
      </c>
      <c r="M66" s="1022">
        <v>631</v>
      </c>
      <c r="N66" s="1022">
        <v>637</v>
      </c>
      <c r="O66" s="1019">
        <v>646.08333333333337</v>
      </c>
      <c r="P66" s="198"/>
    </row>
    <row r="67" spans="1:16" x14ac:dyDescent="0.2">
      <c r="A67" s="1020">
        <v>5501</v>
      </c>
      <c r="B67" s="1021" t="s">
        <v>704</v>
      </c>
      <c r="C67" s="1022">
        <v>8327</v>
      </c>
      <c r="D67" s="1022">
        <v>8393</v>
      </c>
      <c r="E67" s="1022">
        <v>8409</v>
      </c>
      <c r="F67" s="1022">
        <v>8389</v>
      </c>
      <c r="G67" s="1022">
        <v>8430</v>
      </c>
      <c r="H67" s="1023">
        <v>8440</v>
      </c>
      <c r="I67" s="1022">
        <v>8424</v>
      </c>
      <c r="J67" s="1022">
        <v>8438</v>
      </c>
      <c r="K67" s="1022">
        <v>8435</v>
      </c>
      <c r="L67" s="1022">
        <v>8435</v>
      </c>
      <c r="M67" s="1022">
        <v>8452</v>
      </c>
      <c r="N67" s="1022">
        <v>8426</v>
      </c>
      <c r="O67" s="1019">
        <v>8416.5</v>
      </c>
      <c r="P67" s="198"/>
    </row>
    <row r="68" spans="1:16" x14ac:dyDescent="0.2">
      <c r="A68" s="1020">
        <v>5502</v>
      </c>
      <c r="B68" s="1021" t="s">
        <v>705</v>
      </c>
      <c r="C68" s="1022">
        <v>7938</v>
      </c>
      <c r="D68" s="1022">
        <v>8002</v>
      </c>
      <c r="E68" s="1022">
        <v>8084</v>
      </c>
      <c r="F68" s="1022">
        <v>8102</v>
      </c>
      <c r="G68" s="1022">
        <v>8131</v>
      </c>
      <c r="H68" s="1023">
        <v>8110</v>
      </c>
      <c r="I68" s="1022">
        <v>8119</v>
      </c>
      <c r="J68" s="1022">
        <v>8134</v>
      </c>
      <c r="K68" s="1022">
        <v>8202</v>
      </c>
      <c r="L68" s="1022">
        <v>8260</v>
      </c>
      <c r="M68" s="1022">
        <v>8317</v>
      </c>
      <c r="N68" s="1022">
        <v>8321</v>
      </c>
      <c r="O68" s="1019">
        <v>8143.333333333333</v>
      </c>
      <c r="P68" s="198"/>
    </row>
    <row r="69" spans="1:16" x14ac:dyDescent="0.2">
      <c r="A69" s="1020">
        <v>5503</v>
      </c>
      <c r="B69" s="1021" t="s">
        <v>706</v>
      </c>
      <c r="C69" s="1022">
        <v>3209</v>
      </c>
      <c r="D69" s="1022">
        <v>3209</v>
      </c>
      <c r="E69" s="1022">
        <v>3224</v>
      </c>
      <c r="F69" s="1022">
        <v>3241</v>
      </c>
      <c r="G69" s="1022">
        <v>3237</v>
      </c>
      <c r="H69" s="1023">
        <v>3268</v>
      </c>
      <c r="I69" s="1022">
        <v>3279</v>
      </c>
      <c r="J69" s="1022">
        <v>3306</v>
      </c>
      <c r="K69" s="1022">
        <v>3299</v>
      </c>
      <c r="L69" s="1022">
        <v>3289</v>
      </c>
      <c r="M69" s="1022">
        <v>3265</v>
      </c>
      <c r="N69" s="1022">
        <v>3277</v>
      </c>
      <c r="O69" s="1019">
        <v>3258.5833333333335</v>
      </c>
      <c r="P69" s="198"/>
    </row>
    <row r="70" spans="1:16" x14ac:dyDescent="0.2">
      <c r="A70" s="1020">
        <v>5504</v>
      </c>
      <c r="B70" s="1021" t="s">
        <v>707</v>
      </c>
      <c r="C70" s="1022">
        <v>1756</v>
      </c>
      <c r="D70" s="1022">
        <v>1756</v>
      </c>
      <c r="E70" s="1022">
        <v>1790</v>
      </c>
      <c r="F70" s="1022">
        <v>1814</v>
      </c>
      <c r="G70" s="1022">
        <v>1824</v>
      </c>
      <c r="H70" s="1023">
        <v>1837</v>
      </c>
      <c r="I70" s="1022">
        <v>1804</v>
      </c>
      <c r="J70" s="1022">
        <v>1826</v>
      </c>
      <c r="K70" s="1022">
        <v>1848</v>
      </c>
      <c r="L70" s="1022">
        <v>1852</v>
      </c>
      <c r="M70" s="1022">
        <v>1859</v>
      </c>
      <c r="N70" s="1022">
        <v>1890</v>
      </c>
      <c r="O70" s="1019">
        <v>1821.3333333333333</v>
      </c>
      <c r="P70" s="198"/>
    </row>
    <row r="71" spans="1:16" x14ac:dyDescent="0.2">
      <c r="A71" s="1020">
        <v>5506</v>
      </c>
      <c r="B71" s="1021" t="s">
        <v>708</v>
      </c>
      <c r="C71" s="1022">
        <v>2363</v>
      </c>
      <c r="D71" s="1022">
        <v>2348</v>
      </c>
      <c r="E71" s="1022">
        <v>2367</v>
      </c>
      <c r="F71" s="1022">
        <v>2345</v>
      </c>
      <c r="G71" s="1022">
        <v>2339</v>
      </c>
      <c r="H71" s="1023">
        <v>2329</v>
      </c>
      <c r="I71" s="1022">
        <v>2350</v>
      </c>
      <c r="J71" s="1022">
        <v>2366</v>
      </c>
      <c r="K71" s="1022">
        <v>2374</v>
      </c>
      <c r="L71" s="1022">
        <v>2392</v>
      </c>
      <c r="M71" s="1022">
        <v>2409</v>
      </c>
      <c r="N71" s="1022">
        <v>2446</v>
      </c>
      <c r="O71" s="1019">
        <v>2369</v>
      </c>
      <c r="P71" s="198"/>
    </row>
    <row r="72" spans="1:16" x14ac:dyDescent="0.2">
      <c r="A72" s="1020">
        <v>5601</v>
      </c>
      <c r="B72" s="1021" t="s">
        <v>709</v>
      </c>
      <c r="C72" s="1022">
        <v>12325</v>
      </c>
      <c r="D72" s="1022">
        <v>12391</v>
      </c>
      <c r="E72" s="1022">
        <v>12513</v>
      </c>
      <c r="F72" s="1022">
        <v>12528</v>
      </c>
      <c r="G72" s="1022">
        <v>12528</v>
      </c>
      <c r="H72" s="1023">
        <v>12503</v>
      </c>
      <c r="I72" s="1022">
        <v>12544</v>
      </c>
      <c r="J72" s="1022">
        <v>12564</v>
      </c>
      <c r="K72" s="1022">
        <v>12541</v>
      </c>
      <c r="L72" s="1022">
        <v>12648</v>
      </c>
      <c r="M72" s="1022">
        <v>12627</v>
      </c>
      <c r="N72" s="1022">
        <v>12746</v>
      </c>
      <c r="O72" s="1019">
        <v>12538.166666666666</v>
      </c>
      <c r="P72" s="198"/>
    </row>
    <row r="73" spans="1:16" x14ac:dyDescent="0.2">
      <c r="A73" s="1020">
        <v>5602</v>
      </c>
      <c r="B73" s="1021" t="s">
        <v>710</v>
      </c>
      <c r="C73" s="1022">
        <v>1383</v>
      </c>
      <c r="D73" s="1022">
        <v>1401</v>
      </c>
      <c r="E73" s="1022">
        <v>1414</v>
      </c>
      <c r="F73" s="1022">
        <v>1441</v>
      </c>
      <c r="G73" s="1022">
        <v>1481</v>
      </c>
      <c r="H73" s="1023">
        <v>1504</v>
      </c>
      <c r="I73" s="1022">
        <v>1481</v>
      </c>
      <c r="J73" s="1022">
        <v>1481</v>
      </c>
      <c r="K73" s="1022">
        <v>1516</v>
      </c>
      <c r="L73" s="1022">
        <v>1556</v>
      </c>
      <c r="M73" s="1022">
        <v>1587</v>
      </c>
      <c r="N73" s="1022">
        <v>1585</v>
      </c>
      <c r="O73" s="1019">
        <v>1485.8333333333333</v>
      </c>
      <c r="P73" s="198"/>
    </row>
    <row r="74" spans="1:16" x14ac:dyDescent="0.2">
      <c r="A74" s="1020">
        <v>5603</v>
      </c>
      <c r="B74" s="1021" t="s">
        <v>711</v>
      </c>
      <c r="C74" s="1022">
        <v>4140</v>
      </c>
      <c r="D74" s="1022">
        <v>4232</v>
      </c>
      <c r="E74" s="1022">
        <v>4282</v>
      </c>
      <c r="F74" s="1022">
        <v>4291</v>
      </c>
      <c r="G74" s="1022">
        <v>4309</v>
      </c>
      <c r="H74" s="1023">
        <v>4309</v>
      </c>
      <c r="I74" s="1022">
        <v>4335</v>
      </c>
      <c r="J74" s="1022">
        <v>4403</v>
      </c>
      <c r="K74" s="1022">
        <v>4384</v>
      </c>
      <c r="L74" s="1022">
        <v>4410</v>
      </c>
      <c r="M74" s="1022">
        <v>4469</v>
      </c>
      <c r="N74" s="1022">
        <v>4557</v>
      </c>
      <c r="O74" s="1019">
        <v>4343.416666666667</v>
      </c>
      <c r="P74" s="198"/>
    </row>
    <row r="75" spans="1:16" x14ac:dyDescent="0.2">
      <c r="A75" s="1020">
        <v>5604</v>
      </c>
      <c r="B75" s="1021" t="s">
        <v>712</v>
      </c>
      <c r="C75" s="1022">
        <v>2404</v>
      </c>
      <c r="D75" s="1022">
        <v>2409</v>
      </c>
      <c r="E75" s="1022">
        <v>2429</v>
      </c>
      <c r="F75" s="1022">
        <v>2430</v>
      </c>
      <c r="G75" s="1022">
        <v>2474</v>
      </c>
      <c r="H75" s="1023">
        <v>2474</v>
      </c>
      <c r="I75" s="1022">
        <v>2470</v>
      </c>
      <c r="J75" s="1022">
        <v>2454</v>
      </c>
      <c r="K75" s="1022">
        <v>2474</v>
      </c>
      <c r="L75" s="1022">
        <v>2536</v>
      </c>
      <c r="M75" s="1022">
        <v>2538</v>
      </c>
      <c r="N75" s="1022">
        <v>2580</v>
      </c>
      <c r="O75" s="1019">
        <v>2472.6666666666665</v>
      </c>
      <c r="P75" s="198"/>
    </row>
    <row r="76" spans="1:16" x14ac:dyDescent="0.2">
      <c r="A76" s="1020">
        <v>5605</v>
      </c>
      <c r="B76" s="1021" t="s">
        <v>713</v>
      </c>
      <c r="C76" s="1022">
        <v>1987</v>
      </c>
      <c r="D76" s="1022">
        <v>2040</v>
      </c>
      <c r="E76" s="1022">
        <v>2026</v>
      </c>
      <c r="F76" s="1022">
        <v>2047</v>
      </c>
      <c r="G76" s="1022">
        <v>2075</v>
      </c>
      <c r="H76" s="1023">
        <v>2092</v>
      </c>
      <c r="I76" s="1022">
        <v>2102</v>
      </c>
      <c r="J76" s="1022">
        <v>2104</v>
      </c>
      <c r="K76" s="1022">
        <v>2114</v>
      </c>
      <c r="L76" s="1022">
        <v>2143</v>
      </c>
      <c r="M76" s="1022">
        <v>2141</v>
      </c>
      <c r="N76" s="1022">
        <v>2177</v>
      </c>
      <c r="O76" s="1019">
        <v>2087.3333333333335</v>
      </c>
      <c r="P76" s="198"/>
    </row>
    <row r="77" spans="1:16" x14ac:dyDescent="0.2">
      <c r="A77" s="1020">
        <v>5606</v>
      </c>
      <c r="B77" s="1021" t="s">
        <v>714</v>
      </c>
      <c r="C77" s="1022">
        <v>795</v>
      </c>
      <c r="D77" s="1022">
        <v>796</v>
      </c>
      <c r="E77" s="1022">
        <v>796</v>
      </c>
      <c r="F77" s="1022">
        <v>809</v>
      </c>
      <c r="G77" s="1022">
        <v>803</v>
      </c>
      <c r="H77" s="1023">
        <v>784</v>
      </c>
      <c r="I77" s="1022">
        <v>776</v>
      </c>
      <c r="J77" s="1022">
        <v>789</v>
      </c>
      <c r="K77" s="1022">
        <v>796</v>
      </c>
      <c r="L77" s="1022">
        <v>786</v>
      </c>
      <c r="M77" s="1022">
        <v>778</v>
      </c>
      <c r="N77" s="1022">
        <v>790</v>
      </c>
      <c r="O77" s="1019">
        <v>791.5</v>
      </c>
      <c r="P77" s="198"/>
    </row>
    <row r="78" spans="1:16" x14ac:dyDescent="0.2">
      <c r="A78" s="1020">
        <v>5701</v>
      </c>
      <c r="B78" s="1021" t="s">
        <v>715</v>
      </c>
      <c r="C78" s="1022">
        <v>8843</v>
      </c>
      <c r="D78" s="1022">
        <v>8834</v>
      </c>
      <c r="E78" s="1022">
        <v>8859</v>
      </c>
      <c r="F78" s="1022">
        <v>8846</v>
      </c>
      <c r="G78" s="1022">
        <v>8986</v>
      </c>
      <c r="H78" s="1023">
        <v>9027</v>
      </c>
      <c r="I78" s="1022">
        <v>9036</v>
      </c>
      <c r="J78" s="1022">
        <v>9027</v>
      </c>
      <c r="K78" s="1022">
        <v>9063</v>
      </c>
      <c r="L78" s="1022">
        <v>9142</v>
      </c>
      <c r="M78" s="1022">
        <v>9226</v>
      </c>
      <c r="N78" s="1022">
        <v>9225</v>
      </c>
      <c r="O78" s="1019">
        <v>9009.5</v>
      </c>
      <c r="P78" s="198"/>
    </row>
    <row r="79" spans="1:16" x14ac:dyDescent="0.2">
      <c r="A79" s="1020">
        <v>5702</v>
      </c>
      <c r="B79" s="1021" t="s">
        <v>716</v>
      </c>
      <c r="C79" s="1022">
        <v>2466</v>
      </c>
      <c r="D79" s="1022">
        <v>2464</v>
      </c>
      <c r="E79" s="1022">
        <v>2488</v>
      </c>
      <c r="F79" s="1022">
        <v>2483</v>
      </c>
      <c r="G79" s="1022">
        <v>2502</v>
      </c>
      <c r="H79" s="1023">
        <v>2504</v>
      </c>
      <c r="I79" s="1022">
        <v>2482</v>
      </c>
      <c r="J79" s="1022">
        <v>2404</v>
      </c>
      <c r="K79" s="1022">
        <v>2462</v>
      </c>
      <c r="L79" s="1022">
        <v>2496</v>
      </c>
      <c r="M79" s="1022">
        <v>2517</v>
      </c>
      <c r="N79" s="1022">
        <v>2522</v>
      </c>
      <c r="O79" s="1019">
        <v>2482.5</v>
      </c>
      <c r="P79" s="198"/>
    </row>
    <row r="80" spans="1:16" x14ac:dyDescent="0.2">
      <c r="A80" s="1020">
        <v>5703</v>
      </c>
      <c r="B80" s="1021" t="s">
        <v>717</v>
      </c>
      <c r="C80" s="1022">
        <v>4580</v>
      </c>
      <c r="D80" s="1022">
        <v>4578</v>
      </c>
      <c r="E80" s="1022">
        <v>4613</v>
      </c>
      <c r="F80" s="1022">
        <v>4594</v>
      </c>
      <c r="G80" s="1022">
        <v>4542</v>
      </c>
      <c r="H80" s="1023">
        <v>4576</v>
      </c>
      <c r="I80" s="1022">
        <v>4630</v>
      </c>
      <c r="J80" s="1022">
        <v>4673</v>
      </c>
      <c r="K80" s="1022">
        <v>4683</v>
      </c>
      <c r="L80" s="1022">
        <v>4704</v>
      </c>
      <c r="M80" s="1022">
        <v>4696</v>
      </c>
      <c r="N80" s="1022">
        <v>4696</v>
      </c>
      <c r="O80" s="1019">
        <v>4630.416666666667</v>
      </c>
      <c r="P80" s="198"/>
    </row>
    <row r="81" spans="1:16" x14ac:dyDescent="0.2">
      <c r="A81" s="1020">
        <v>5704</v>
      </c>
      <c r="B81" s="1021" t="s">
        <v>718</v>
      </c>
      <c r="C81" s="1022">
        <v>1074</v>
      </c>
      <c r="D81" s="1022">
        <v>1068</v>
      </c>
      <c r="E81" s="1022">
        <v>1068</v>
      </c>
      <c r="F81" s="1022">
        <v>1068</v>
      </c>
      <c r="G81" s="1022">
        <v>1056</v>
      </c>
      <c r="H81" s="1023">
        <v>1059</v>
      </c>
      <c r="I81" s="1022">
        <v>1054</v>
      </c>
      <c r="J81" s="1022">
        <v>1069</v>
      </c>
      <c r="K81" s="1022">
        <v>1078</v>
      </c>
      <c r="L81" s="1022">
        <v>1094</v>
      </c>
      <c r="M81" s="1022">
        <v>1099</v>
      </c>
      <c r="N81" s="1022">
        <v>1110</v>
      </c>
      <c r="O81" s="1019">
        <v>1074.75</v>
      </c>
      <c r="P81" s="198"/>
    </row>
    <row r="82" spans="1:16" x14ac:dyDescent="0.2">
      <c r="A82" s="1020">
        <v>5705</v>
      </c>
      <c r="B82" s="1021" t="s">
        <v>719</v>
      </c>
      <c r="C82" s="1022">
        <v>2777</v>
      </c>
      <c r="D82" s="1022">
        <v>2784</v>
      </c>
      <c r="E82" s="1022">
        <v>2802</v>
      </c>
      <c r="F82" s="1022">
        <v>2787</v>
      </c>
      <c r="G82" s="1022">
        <v>2801</v>
      </c>
      <c r="H82" s="1023">
        <v>2835</v>
      </c>
      <c r="I82" s="1022">
        <v>2860</v>
      </c>
      <c r="J82" s="1022">
        <v>2881</v>
      </c>
      <c r="K82" s="1022">
        <v>2905</v>
      </c>
      <c r="L82" s="1022">
        <v>2903</v>
      </c>
      <c r="M82" s="1022">
        <v>2885</v>
      </c>
      <c r="N82" s="1022">
        <v>2918</v>
      </c>
      <c r="O82" s="1019">
        <v>2844.8333333333335</v>
      </c>
      <c r="P82" s="198"/>
    </row>
    <row r="83" spans="1:16" x14ac:dyDescent="0.2">
      <c r="A83" s="1020">
        <v>5706</v>
      </c>
      <c r="B83" s="1021" t="s">
        <v>720</v>
      </c>
      <c r="C83" s="1022">
        <v>2342</v>
      </c>
      <c r="D83" s="1022">
        <v>2333</v>
      </c>
      <c r="E83" s="1022">
        <v>2350</v>
      </c>
      <c r="F83" s="1022">
        <v>2344</v>
      </c>
      <c r="G83" s="1022">
        <v>2336</v>
      </c>
      <c r="H83" s="1023">
        <v>2358</v>
      </c>
      <c r="I83" s="1022">
        <v>2366</v>
      </c>
      <c r="J83" s="1022">
        <v>2358</v>
      </c>
      <c r="K83" s="1022">
        <v>2366</v>
      </c>
      <c r="L83" s="1022">
        <v>2345</v>
      </c>
      <c r="M83" s="1022">
        <v>2333</v>
      </c>
      <c r="N83" s="1022">
        <v>2351</v>
      </c>
      <c r="O83" s="1019">
        <v>2348.5</v>
      </c>
      <c r="P83" s="198"/>
    </row>
    <row r="84" spans="1:16" x14ac:dyDescent="0.2">
      <c r="A84" s="1020">
        <v>5801</v>
      </c>
      <c r="B84" s="1021" t="s">
        <v>721</v>
      </c>
      <c r="C84" s="1022">
        <v>10295</v>
      </c>
      <c r="D84" s="1022">
        <v>10326</v>
      </c>
      <c r="E84" s="1022">
        <v>10398</v>
      </c>
      <c r="F84" s="1022">
        <v>10475</v>
      </c>
      <c r="G84" s="1022">
        <v>10524</v>
      </c>
      <c r="H84" s="1023">
        <v>10579</v>
      </c>
      <c r="I84" s="1022">
        <v>10608</v>
      </c>
      <c r="J84" s="1022">
        <v>10571</v>
      </c>
      <c r="K84" s="1022">
        <v>10605</v>
      </c>
      <c r="L84" s="1022">
        <v>10625</v>
      </c>
      <c r="M84" s="1022">
        <v>10618</v>
      </c>
      <c r="N84" s="1022">
        <v>10755</v>
      </c>
      <c r="O84" s="1019">
        <v>10531.583333333334</v>
      </c>
      <c r="P84" s="198"/>
    </row>
    <row r="85" spans="1:16" x14ac:dyDescent="0.2">
      <c r="A85" s="1020">
        <v>5802</v>
      </c>
      <c r="B85" s="1021" t="s">
        <v>722</v>
      </c>
      <c r="C85" s="1022">
        <v>3706</v>
      </c>
      <c r="D85" s="1022">
        <v>3697</v>
      </c>
      <c r="E85" s="1022">
        <v>3729</v>
      </c>
      <c r="F85" s="1022">
        <v>3738</v>
      </c>
      <c r="G85" s="1022">
        <v>3773</v>
      </c>
      <c r="H85" s="1023">
        <v>3815</v>
      </c>
      <c r="I85" s="1022">
        <v>3781</v>
      </c>
      <c r="J85" s="1022">
        <v>3749</v>
      </c>
      <c r="K85" s="1022">
        <v>3736</v>
      </c>
      <c r="L85" s="1022">
        <v>3762</v>
      </c>
      <c r="M85" s="1022">
        <v>3785</v>
      </c>
      <c r="N85" s="1022">
        <v>3795</v>
      </c>
      <c r="O85" s="1019">
        <v>3755.5</v>
      </c>
      <c r="P85" s="198"/>
    </row>
    <row r="86" spans="1:16" x14ac:dyDescent="0.2">
      <c r="A86" s="1020">
        <v>5803</v>
      </c>
      <c r="B86" s="1021" t="s">
        <v>723</v>
      </c>
      <c r="C86" s="1022">
        <v>2712</v>
      </c>
      <c r="D86" s="1022">
        <v>2732</v>
      </c>
      <c r="E86" s="1022">
        <v>2745</v>
      </c>
      <c r="F86" s="1022">
        <v>2757</v>
      </c>
      <c r="G86" s="1022">
        <v>2751</v>
      </c>
      <c r="H86" s="1023">
        <v>2745</v>
      </c>
      <c r="I86" s="1022">
        <v>2726</v>
      </c>
      <c r="J86" s="1022">
        <v>2726</v>
      </c>
      <c r="K86" s="1022">
        <v>2730</v>
      </c>
      <c r="L86" s="1022">
        <v>2711</v>
      </c>
      <c r="M86" s="1022">
        <v>2702</v>
      </c>
      <c r="N86" s="1022">
        <v>2724</v>
      </c>
      <c r="O86" s="1019">
        <v>2730.0833333333335</v>
      </c>
      <c r="P86" s="198"/>
    </row>
    <row r="87" spans="1:16" x14ac:dyDescent="0.2">
      <c r="A87" s="1020">
        <v>5804</v>
      </c>
      <c r="B87" s="1021" t="s">
        <v>724</v>
      </c>
      <c r="C87" s="1022">
        <v>10933</v>
      </c>
      <c r="D87" s="1022">
        <v>10966</v>
      </c>
      <c r="E87" s="1022">
        <v>11031</v>
      </c>
      <c r="F87" s="1022">
        <v>11049</v>
      </c>
      <c r="G87" s="1022">
        <v>11174</v>
      </c>
      <c r="H87" s="1023">
        <v>11238</v>
      </c>
      <c r="I87" s="1022">
        <v>11274</v>
      </c>
      <c r="J87" s="1022">
        <v>11338</v>
      </c>
      <c r="K87" s="1022">
        <v>11400</v>
      </c>
      <c r="L87" s="1022">
        <v>11467</v>
      </c>
      <c r="M87" s="1022">
        <v>11531</v>
      </c>
      <c r="N87" s="1022">
        <v>11670</v>
      </c>
      <c r="O87" s="1019">
        <v>11255.916666666666</v>
      </c>
      <c r="P87" s="198"/>
    </row>
    <row r="88" spans="1:16" x14ac:dyDescent="0.2">
      <c r="A88" s="1020">
        <v>6101</v>
      </c>
      <c r="B88" s="1021" t="s">
        <v>725</v>
      </c>
      <c r="C88" s="1022">
        <v>24698</v>
      </c>
      <c r="D88" s="1022">
        <v>24772</v>
      </c>
      <c r="E88" s="1022">
        <v>24929</v>
      </c>
      <c r="F88" s="1022">
        <v>24919</v>
      </c>
      <c r="G88" s="1022">
        <v>25129</v>
      </c>
      <c r="H88" s="1023">
        <v>25245</v>
      </c>
      <c r="I88" s="1022">
        <v>25356</v>
      </c>
      <c r="J88" s="1022">
        <v>25382</v>
      </c>
      <c r="K88" s="1022">
        <v>25522</v>
      </c>
      <c r="L88" s="1022">
        <v>25705</v>
      </c>
      <c r="M88" s="1022">
        <v>25832</v>
      </c>
      <c r="N88" s="1022">
        <v>26064</v>
      </c>
      <c r="O88" s="1019">
        <v>25296.083333333332</v>
      </c>
      <c r="P88" s="198"/>
    </row>
    <row r="89" spans="1:16" x14ac:dyDescent="0.2">
      <c r="A89" s="1020">
        <v>6102</v>
      </c>
      <c r="B89" s="1021" t="s">
        <v>726</v>
      </c>
      <c r="C89" s="1022">
        <v>1734</v>
      </c>
      <c r="D89" s="1022">
        <v>1734</v>
      </c>
      <c r="E89" s="1022">
        <v>1756</v>
      </c>
      <c r="F89" s="1022">
        <v>1759</v>
      </c>
      <c r="G89" s="1022">
        <v>1773</v>
      </c>
      <c r="H89" s="1023">
        <v>1775</v>
      </c>
      <c r="I89" s="1022">
        <v>1778</v>
      </c>
      <c r="J89" s="1022">
        <v>1756</v>
      </c>
      <c r="K89" s="1022">
        <v>1773</v>
      </c>
      <c r="L89" s="1022">
        <v>1781</v>
      </c>
      <c r="M89" s="1022">
        <v>1793</v>
      </c>
      <c r="N89" s="1022">
        <v>1821</v>
      </c>
      <c r="O89" s="1019">
        <v>1769.4166666666667</v>
      </c>
      <c r="P89" s="198"/>
    </row>
    <row r="90" spans="1:16" x14ac:dyDescent="0.2">
      <c r="A90" s="1020">
        <v>6103</v>
      </c>
      <c r="B90" s="1021" t="s">
        <v>727</v>
      </c>
      <c r="C90" s="1022">
        <v>964</v>
      </c>
      <c r="D90" s="1022">
        <v>959</v>
      </c>
      <c r="E90" s="1022">
        <v>974</v>
      </c>
      <c r="F90" s="1022">
        <v>982</v>
      </c>
      <c r="G90" s="1022">
        <v>969</v>
      </c>
      <c r="H90" s="1023">
        <v>981</v>
      </c>
      <c r="I90" s="1022">
        <v>967</v>
      </c>
      <c r="J90" s="1022">
        <v>953</v>
      </c>
      <c r="K90" s="1022">
        <v>962</v>
      </c>
      <c r="L90" s="1022">
        <v>953</v>
      </c>
      <c r="M90" s="1022">
        <v>945</v>
      </c>
      <c r="N90" s="1022">
        <v>994</v>
      </c>
      <c r="O90" s="1019">
        <v>966.91666666666663</v>
      </c>
      <c r="P90" s="198"/>
    </row>
    <row r="91" spans="1:16" x14ac:dyDescent="0.2">
      <c r="A91" s="1020">
        <v>6104</v>
      </c>
      <c r="B91" s="1021" t="s">
        <v>728</v>
      </c>
      <c r="C91" s="1022">
        <v>3115</v>
      </c>
      <c r="D91" s="1022">
        <v>3146</v>
      </c>
      <c r="E91" s="1022">
        <v>3191</v>
      </c>
      <c r="F91" s="1022">
        <v>3183</v>
      </c>
      <c r="G91" s="1022">
        <v>3227</v>
      </c>
      <c r="H91" s="1023">
        <v>3256</v>
      </c>
      <c r="I91" s="1022">
        <v>3251</v>
      </c>
      <c r="J91" s="1022">
        <v>3264</v>
      </c>
      <c r="K91" s="1022">
        <v>3304</v>
      </c>
      <c r="L91" s="1022">
        <v>3313</v>
      </c>
      <c r="M91" s="1022">
        <v>3286</v>
      </c>
      <c r="N91" s="1022">
        <v>3266</v>
      </c>
      <c r="O91" s="1019">
        <v>3233.5</v>
      </c>
      <c r="P91" s="198"/>
    </row>
    <row r="92" spans="1:16" x14ac:dyDescent="0.2">
      <c r="A92" s="1020">
        <v>6105</v>
      </c>
      <c r="B92" s="1021" t="s">
        <v>729</v>
      </c>
      <c r="C92" s="1022">
        <v>2085</v>
      </c>
      <c r="D92" s="1022">
        <v>2101</v>
      </c>
      <c r="E92" s="1022">
        <v>2142</v>
      </c>
      <c r="F92" s="1022">
        <v>2152</v>
      </c>
      <c r="G92" s="1022">
        <v>2162</v>
      </c>
      <c r="H92" s="1023">
        <v>2155</v>
      </c>
      <c r="I92" s="1022">
        <v>2132</v>
      </c>
      <c r="J92" s="1022">
        <v>2103</v>
      </c>
      <c r="K92" s="1022">
        <v>2131</v>
      </c>
      <c r="L92" s="1022">
        <v>2113</v>
      </c>
      <c r="M92" s="1022">
        <v>2121</v>
      </c>
      <c r="N92" s="1022">
        <v>2167</v>
      </c>
      <c r="O92" s="1019">
        <v>2130.3333333333335</v>
      </c>
      <c r="P92" s="198"/>
    </row>
    <row r="93" spans="1:16" x14ac:dyDescent="0.2">
      <c r="A93" s="1020">
        <v>6106</v>
      </c>
      <c r="B93" s="1021" t="s">
        <v>730</v>
      </c>
      <c r="C93" s="1022">
        <v>4703</v>
      </c>
      <c r="D93" s="1022">
        <v>4721</v>
      </c>
      <c r="E93" s="1022">
        <v>4716</v>
      </c>
      <c r="F93" s="1022">
        <v>4706</v>
      </c>
      <c r="G93" s="1022">
        <v>4707</v>
      </c>
      <c r="H93" s="1023">
        <v>4689</v>
      </c>
      <c r="I93" s="1022">
        <v>4693</v>
      </c>
      <c r="J93" s="1022">
        <v>4720</v>
      </c>
      <c r="K93" s="1022">
        <v>4724</v>
      </c>
      <c r="L93" s="1022">
        <v>4698</v>
      </c>
      <c r="M93" s="1022">
        <v>4719</v>
      </c>
      <c r="N93" s="1022">
        <v>4727</v>
      </c>
      <c r="O93" s="1019">
        <v>4710.25</v>
      </c>
      <c r="P93" s="198"/>
    </row>
    <row r="94" spans="1:16" x14ac:dyDescent="0.2">
      <c r="A94" s="1020">
        <v>6107</v>
      </c>
      <c r="B94" s="1021" t="s">
        <v>731</v>
      </c>
      <c r="C94" s="1022">
        <v>3862</v>
      </c>
      <c r="D94" s="1022">
        <v>3852</v>
      </c>
      <c r="E94" s="1022">
        <v>3910</v>
      </c>
      <c r="F94" s="1022">
        <v>3902</v>
      </c>
      <c r="G94" s="1022">
        <v>3931</v>
      </c>
      <c r="H94" s="1023">
        <v>3917</v>
      </c>
      <c r="I94" s="1022">
        <v>3944</v>
      </c>
      <c r="J94" s="1022">
        <v>3924</v>
      </c>
      <c r="K94" s="1022">
        <v>3961</v>
      </c>
      <c r="L94" s="1022">
        <v>3978</v>
      </c>
      <c r="M94" s="1022">
        <v>4033</v>
      </c>
      <c r="N94" s="1022">
        <v>4108</v>
      </c>
      <c r="O94" s="1019">
        <v>3943.5</v>
      </c>
      <c r="P94" s="198"/>
    </row>
    <row r="95" spans="1:16" x14ac:dyDescent="0.2">
      <c r="A95" s="1020">
        <v>6108</v>
      </c>
      <c r="B95" s="1021" t="s">
        <v>732</v>
      </c>
      <c r="C95" s="1022">
        <v>2264</v>
      </c>
      <c r="D95" s="1022">
        <v>2247</v>
      </c>
      <c r="E95" s="1022">
        <v>2284</v>
      </c>
      <c r="F95" s="1022">
        <v>2282</v>
      </c>
      <c r="G95" s="1022">
        <v>2268</v>
      </c>
      <c r="H95" s="1023">
        <v>2300</v>
      </c>
      <c r="I95" s="1022">
        <v>2306</v>
      </c>
      <c r="J95" s="1022">
        <v>2283</v>
      </c>
      <c r="K95" s="1022">
        <v>2302</v>
      </c>
      <c r="L95" s="1022">
        <v>2328</v>
      </c>
      <c r="M95" s="1022">
        <v>2339</v>
      </c>
      <c r="N95" s="1022">
        <v>2382</v>
      </c>
      <c r="O95" s="1019">
        <v>2298.75</v>
      </c>
      <c r="P95" s="198"/>
    </row>
    <row r="96" spans="1:16" x14ac:dyDescent="0.2">
      <c r="A96" s="1020">
        <v>6109</v>
      </c>
      <c r="B96" s="1021" t="s">
        <v>733</v>
      </c>
      <c r="C96" s="1022">
        <v>2375</v>
      </c>
      <c r="D96" s="1022">
        <v>2373</v>
      </c>
      <c r="E96" s="1022">
        <v>2400</v>
      </c>
      <c r="F96" s="1022">
        <v>2413</v>
      </c>
      <c r="G96" s="1022">
        <v>2410</v>
      </c>
      <c r="H96" s="1023">
        <v>2414</v>
      </c>
      <c r="I96" s="1022">
        <v>2437</v>
      </c>
      <c r="J96" s="1022">
        <v>2449</v>
      </c>
      <c r="K96" s="1022">
        <v>2449</v>
      </c>
      <c r="L96" s="1022">
        <v>2462</v>
      </c>
      <c r="M96" s="1022">
        <v>2430</v>
      </c>
      <c r="N96" s="1022">
        <v>2449</v>
      </c>
      <c r="O96" s="1019">
        <v>2421.75</v>
      </c>
      <c r="P96" s="198"/>
    </row>
    <row r="97" spans="1:16" x14ac:dyDescent="0.2">
      <c r="A97" s="1020">
        <v>6110</v>
      </c>
      <c r="B97" s="1021" t="s">
        <v>734</v>
      </c>
      <c r="C97" s="1022">
        <v>3436</v>
      </c>
      <c r="D97" s="1022">
        <v>3448</v>
      </c>
      <c r="E97" s="1022">
        <v>3467</v>
      </c>
      <c r="F97" s="1022">
        <v>3507</v>
      </c>
      <c r="G97" s="1022">
        <v>3532</v>
      </c>
      <c r="H97" s="1023">
        <v>3564</v>
      </c>
      <c r="I97" s="1022">
        <v>3569</v>
      </c>
      <c r="J97" s="1022">
        <v>3570</v>
      </c>
      <c r="K97" s="1022">
        <v>3619</v>
      </c>
      <c r="L97" s="1022">
        <v>3645</v>
      </c>
      <c r="M97" s="1022">
        <v>3668</v>
      </c>
      <c r="N97" s="1022">
        <v>3728</v>
      </c>
      <c r="O97" s="1019">
        <v>3562.75</v>
      </c>
      <c r="P97" s="198"/>
    </row>
    <row r="98" spans="1:16" x14ac:dyDescent="0.2">
      <c r="A98" s="1020">
        <v>6111</v>
      </c>
      <c r="B98" s="1021" t="s">
        <v>735</v>
      </c>
      <c r="C98" s="1022">
        <v>1902</v>
      </c>
      <c r="D98" s="1022">
        <v>1908</v>
      </c>
      <c r="E98" s="1022">
        <v>1906</v>
      </c>
      <c r="F98" s="1022">
        <v>1902</v>
      </c>
      <c r="G98" s="1022">
        <v>1885</v>
      </c>
      <c r="H98" s="1023">
        <v>1896</v>
      </c>
      <c r="I98" s="1022">
        <v>1856</v>
      </c>
      <c r="J98" s="1022">
        <v>1870</v>
      </c>
      <c r="K98" s="1022">
        <v>1864</v>
      </c>
      <c r="L98" s="1022">
        <v>1873</v>
      </c>
      <c r="M98" s="1022">
        <v>1887</v>
      </c>
      <c r="N98" s="1022">
        <v>1881</v>
      </c>
      <c r="O98" s="1019">
        <v>1885.8333333333333</v>
      </c>
      <c r="P98" s="198"/>
    </row>
    <row r="99" spans="1:16" x14ac:dyDescent="0.2">
      <c r="A99" s="1020">
        <v>6112</v>
      </c>
      <c r="B99" s="1021" t="s">
        <v>736</v>
      </c>
      <c r="C99" s="1022">
        <v>1896</v>
      </c>
      <c r="D99" s="1022">
        <v>1902</v>
      </c>
      <c r="E99" s="1022">
        <v>1915</v>
      </c>
      <c r="F99" s="1022">
        <v>1917</v>
      </c>
      <c r="G99" s="1022">
        <v>1913</v>
      </c>
      <c r="H99" s="1023">
        <v>1922</v>
      </c>
      <c r="I99" s="1022">
        <v>1925</v>
      </c>
      <c r="J99" s="1022">
        <v>1909</v>
      </c>
      <c r="K99" s="1022">
        <v>1923</v>
      </c>
      <c r="L99" s="1022">
        <v>1909</v>
      </c>
      <c r="M99" s="1022">
        <v>1906</v>
      </c>
      <c r="N99" s="1022">
        <v>1929</v>
      </c>
      <c r="O99" s="1019">
        <v>1913.8333333333333</v>
      </c>
      <c r="P99" s="198"/>
    </row>
    <row r="100" spans="1:16" x14ac:dyDescent="0.2">
      <c r="A100" s="1020">
        <v>6113</v>
      </c>
      <c r="B100" s="1021" t="s">
        <v>737</v>
      </c>
      <c r="C100" s="1022">
        <v>2728</v>
      </c>
      <c r="D100" s="1022">
        <v>2784</v>
      </c>
      <c r="E100" s="1022">
        <v>2820</v>
      </c>
      <c r="F100" s="1022">
        <v>2833</v>
      </c>
      <c r="G100" s="1022">
        <v>2845</v>
      </c>
      <c r="H100" s="1023">
        <v>2865</v>
      </c>
      <c r="I100" s="1022">
        <v>2849</v>
      </c>
      <c r="J100" s="1022">
        <v>2862</v>
      </c>
      <c r="K100" s="1022">
        <v>2882</v>
      </c>
      <c r="L100" s="1022">
        <v>2891</v>
      </c>
      <c r="M100" s="1022">
        <v>2920</v>
      </c>
      <c r="N100" s="1022">
        <v>2937</v>
      </c>
      <c r="O100" s="1019">
        <v>2851.3333333333335</v>
      </c>
      <c r="P100" s="198"/>
    </row>
    <row r="101" spans="1:16" x14ac:dyDescent="0.2">
      <c r="A101" s="1020">
        <v>6114</v>
      </c>
      <c r="B101" s="1021" t="s">
        <v>738</v>
      </c>
      <c r="C101" s="1022">
        <v>2108</v>
      </c>
      <c r="D101" s="1022">
        <v>2124</v>
      </c>
      <c r="E101" s="1022">
        <v>2134</v>
      </c>
      <c r="F101" s="1022">
        <v>2142</v>
      </c>
      <c r="G101" s="1022">
        <v>2170</v>
      </c>
      <c r="H101" s="1023">
        <v>2165</v>
      </c>
      <c r="I101" s="1022">
        <v>2178</v>
      </c>
      <c r="J101" s="1022">
        <v>2178</v>
      </c>
      <c r="K101" s="1022">
        <v>2179</v>
      </c>
      <c r="L101" s="1022">
        <v>2199</v>
      </c>
      <c r="M101" s="1022">
        <v>2238</v>
      </c>
      <c r="N101" s="1022">
        <v>2247</v>
      </c>
      <c r="O101" s="1019">
        <v>2171.8333333333335</v>
      </c>
      <c r="P101" s="198"/>
    </row>
    <row r="102" spans="1:16" x14ac:dyDescent="0.2">
      <c r="A102" s="1020">
        <v>6115</v>
      </c>
      <c r="B102" s="1021" t="s">
        <v>739</v>
      </c>
      <c r="C102" s="1022">
        <v>9814</v>
      </c>
      <c r="D102" s="1022">
        <v>9820</v>
      </c>
      <c r="E102" s="1022">
        <v>9927</v>
      </c>
      <c r="F102" s="1022">
        <v>9926</v>
      </c>
      <c r="G102" s="1022">
        <v>9954</v>
      </c>
      <c r="H102" s="1023">
        <v>9951</v>
      </c>
      <c r="I102" s="1022">
        <v>9973</v>
      </c>
      <c r="J102" s="1022">
        <v>9944</v>
      </c>
      <c r="K102" s="1022">
        <v>9994</v>
      </c>
      <c r="L102" s="1022">
        <v>10021</v>
      </c>
      <c r="M102" s="1022">
        <v>10064</v>
      </c>
      <c r="N102" s="1022">
        <v>10181</v>
      </c>
      <c r="O102" s="1019">
        <v>9964.0833333333339</v>
      </c>
      <c r="P102" s="198"/>
    </row>
    <row r="103" spans="1:16" x14ac:dyDescent="0.2">
      <c r="A103" s="1020">
        <v>6116</v>
      </c>
      <c r="B103" s="1021" t="s">
        <v>740</v>
      </c>
      <c r="C103" s="1022">
        <v>2351</v>
      </c>
      <c r="D103" s="1022">
        <v>2366</v>
      </c>
      <c r="E103" s="1022">
        <v>2394</v>
      </c>
      <c r="F103" s="1022">
        <v>2368</v>
      </c>
      <c r="G103" s="1022">
        <v>2411</v>
      </c>
      <c r="H103" s="1023">
        <v>2423</v>
      </c>
      <c r="I103" s="1022">
        <v>2431</v>
      </c>
      <c r="J103" s="1022">
        <v>2424</v>
      </c>
      <c r="K103" s="1022">
        <v>2433</v>
      </c>
      <c r="L103" s="1022">
        <v>2443</v>
      </c>
      <c r="M103" s="1022">
        <v>2447</v>
      </c>
      <c r="N103" s="1022">
        <v>2468</v>
      </c>
      <c r="O103" s="1019">
        <v>2413.25</v>
      </c>
      <c r="P103" s="198"/>
    </row>
    <row r="104" spans="1:16" x14ac:dyDescent="0.2">
      <c r="A104" s="1020">
        <v>6117</v>
      </c>
      <c r="B104" s="1021" t="s">
        <v>741</v>
      </c>
      <c r="C104" s="1022">
        <v>4723</v>
      </c>
      <c r="D104" s="1022">
        <v>4735</v>
      </c>
      <c r="E104" s="1022">
        <v>4759</v>
      </c>
      <c r="F104" s="1022">
        <v>4780</v>
      </c>
      <c r="G104" s="1022">
        <v>4819</v>
      </c>
      <c r="H104" s="1023">
        <v>4813</v>
      </c>
      <c r="I104" s="1022">
        <v>4812</v>
      </c>
      <c r="J104" s="1022">
        <v>4758</v>
      </c>
      <c r="K104" s="1022">
        <v>4838</v>
      </c>
      <c r="L104" s="1022">
        <v>4911</v>
      </c>
      <c r="M104" s="1022">
        <v>4947</v>
      </c>
      <c r="N104" s="1022">
        <v>5000</v>
      </c>
      <c r="O104" s="1019">
        <v>4824.583333333333</v>
      </c>
      <c r="P104" s="198"/>
    </row>
    <row r="105" spans="1:16" x14ac:dyDescent="0.2">
      <c r="A105" s="1020">
        <v>6201</v>
      </c>
      <c r="B105" s="1021" t="s">
        <v>742</v>
      </c>
      <c r="C105" s="1022">
        <v>1945</v>
      </c>
      <c r="D105" s="1022">
        <v>1934</v>
      </c>
      <c r="E105" s="1022">
        <v>1942</v>
      </c>
      <c r="F105" s="1022">
        <v>1951</v>
      </c>
      <c r="G105" s="1022">
        <v>1985</v>
      </c>
      <c r="H105" s="1023">
        <v>2011</v>
      </c>
      <c r="I105" s="1022">
        <v>1972</v>
      </c>
      <c r="J105" s="1022">
        <v>1979</v>
      </c>
      <c r="K105" s="1022">
        <v>1979</v>
      </c>
      <c r="L105" s="1022">
        <v>2010</v>
      </c>
      <c r="M105" s="1022">
        <v>2037</v>
      </c>
      <c r="N105" s="1022">
        <v>2064</v>
      </c>
      <c r="O105" s="1019">
        <v>1984.0833333333333</v>
      </c>
      <c r="P105" s="198"/>
    </row>
    <row r="106" spans="1:16" x14ac:dyDescent="0.2">
      <c r="A106" s="1020">
        <v>6202</v>
      </c>
      <c r="B106" s="1021" t="s">
        <v>743</v>
      </c>
      <c r="C106" s="1022">
        <v>317</v>
      </c>
      <c r="D106" s="1022">
        <v>320</v>
      </c>
      <c r="E106" s="1022">
        <v>322</v>
      </c>
      <c r="F106" s="1022">
        <v>321</v>
      </c>
      <c r="G106" s="1022">
        <v>332</v>
      </c>
      <c r="H106" s="1023">
        <v>334</v>
      </c>
      <c r="I106" s="1022">
        <v>331</v>
      </c>
      <c r="J106" s="1022">
        <v>322</v>
      </c>
      <c r="K106" s="1022">
        <v>312</v>
      </c>
      <c r="L106" s="1022">
        <v>324</v>
      </c>
      <c r="M106" s="1022">
        <v>329</v>
      </c>
      <c r="N106" s="1022">
        <v>338</v>
      </c>
      <c r="O106" s="1019">
        <v>325.16666666666669</v>
      </c>
      <c r="P106" s="198"/>
    </row>
    <row r="107" spans="1:16" x14ac:dyDescent="0.2">
      <c r="A107" s="1020">
        <v>6203</v>
      </c>
      <c r="B107" s="1021" t="s">
        <v>744</v>
      </c>
      <c r="C107" s="1022">
        <v>1071</v>
      </c>
      <c r="D107" s="1022">
        <v>1088</v>
      </c>
      <c r="E107" s="1022">
        <v>1098</v>
      </c>
      <c r="F107" s="1022">
        <v>1102</v>
      </c>
      <c r="G107" s="1022">
        <v>1115</v>
      </c>
      <c r="H107" s="1023">
        <v>1121</v>
      </c>
      <c r="I107" s="1022">
        <v>1108</v>
      </c>
      <c r="J107" s="1022">
        <v>1127</v>
      </c>
      <c r="K107" s="1022">
        <v>1133</v>
      </c>
      <c r="L107" s="1022">
        <v>1146</v>
      </c>
      <c r="M107" s="1022">
        <v>1170</v>
      </c>
      <c r="N107" s="1022">
        <v>1165</v>
      </c>
      <c r="O107" s="1019">
        <v>1120.3333333333333</v>
      </c>
      <c r="P107" s="198"/>
    </row>
    <row r="108" spans="1:16" x14ac:dyDescent="0.2">
      <c r="A108" s="1020">
        <v>6204</v>
      </c>
      <c r="B108" s="1021" t="s">
        <v>745</v>
      </c>
      <c r="C108" s="1022">
        <v>778</v>
      </c>
      <c r="D108" s="1022">
        <v>800</v>
      </c>
      <c r="E108" s="1022">
        <v>812</v>
      </c>
      <c r="F108" s="1022">
        <v>829</v>
      </c>
      <c r="G108" s="1022">
        <v>826</v>
      </c>
      <c r="H108" s="1023">
        <v>834</v>
      </c>
      <c r="I108" s="1022">
        <v>845</v>
      </c>
      <c r="J108" s="1022">
        <v>845</v>
      </c>
      <c r="K108" s="1022">
        <v>845</v>
      </c>
      <c r="L108" s="1022">
        <v>852</v>
      </c>
      <c r="M108" s="1022">
        <v>871</v>
      </c>
      <c r="N108" s="1022">
        <v>877</v>
      </c>
      <c r="O108" s="1019">
        <v>834.5</v>
      </c>
      <c r="P108" s="198"/>
    </row>
    <row r="109" spans="1:16" x14ac:dyDescent="0.2">
      <c r="A109" s="1020">
        <v>6205</v>
      </c>
      <c r="B109" s="1021" t="s">
        <v>746</v>
      </c>
      <c r="C109" s="1022">
        <v>885</v>
      </c>
      <c r="D109" s="1022">
        <v>888</v>
      </c>
      <c r="E109" s="1022">
        <v>897</v>
      </c>
      <c r="F109" s="1022">
        <v>895</v>
      </c>
      <c r="G109" s="1022">
        <v>898</v>
      </c>
      <c r="H109" s="1023">
        <v>903</v>
      </c>
      <c r="I109" s="1022">
        <v>895</v>
      </c>
      <c r="J109" s="1022">
        <v>920</v>
      </c>
      <c r="K109" s="1022">
        <v>918</v>
      </c>
      <c r="L109" s="1022">
        <v>930</v>
      </c>
      <c r="M109" s="1022">
        <v>940</v>
      </c>
      <c r="N109" s="1022">
        <v>934</v>
      </c>
      <c r="O109" s="1019">
        <v>908.58333333333337</v>
      </c>
      <c r="P109" s="198"/>
    </row>
    <row r="110" spans="1:16" x14ac:dyDescent="0.2">
      <c r="A110" s="1020">
        <v>6206</v>
      </c>
      <c r="B110" s="1021" t="s">
        <v>747</v>
      </c>
      <c r="C110" s="1022">
        <v>1140</v>
      </c>
      <c r="D110" s="1022">
        <v>1145</v>
      </c>
      <c r="E110" s="1022">
        <v>1156</v>
      </c>
      <c r="F110" s="1022">
        <v>1150</v>
      </c>
      <c r="G110" s="1022">
        <v>1164</v>
      </c>
      <c r="H110" s="1023">
        <v>1180</v>
      </c>
      <c r="I110" s="1022">
        <v>1176</v>
      </c>
      <c r="J110" s="1022">
        <v>1178</v>
      </c>
      <c r="K110" s="1022">
        <v>1178</v>
      </c>
      <c r="L110" s="1022">
        <v>1177</v>
      </c>
      <c r="M110" s="1022">
        <v>1172</v>
      </c>
      <c r="N110" s="1022">
        <v>1186</v>
      </c>
      <c r="O110" s="1019">
        <v>1166.8333333333333</v>
      </c>
      <c r="P110" s="198"/>
    </row>
    <row r="111" spans="1:16" x14ac:dyDescent="0.2">
      <c r="A111" s="1020">
        <v>6301</v>
      </c>
      <c r="B111" s="1021" t="s">
        <v>748</v>
      </c>
      <c r="C111" s="1022">
        <v>9362</v>
      </c>
      <c r="D111" s="1022">
        <v>9445</v>
      </c>
      <c r="E111" s="1022">
        <v>9538</v>
      </c>
      <c r="F111" s="1022">
        <v>9584</v>
      </c>
      <c r="G111" s="1022">
        <v>9647</v>
      </c>
      <c r="H111" s="1023">
        <v>9750</v>
      </c>
      <c r="I111" s="1022">
        <v>9762</v>
      </c>
      <c r="J111" s="1022">
        <v>9776</v>
      </c>
      <c r="K111" s="1022">
        <v>9817</v>
      </c>
      <c r="L111" s="1022">
        <v>9895</v>
      </c>
      <c r="M111" s="1022">
        <v>9926</v>
      </c>
      <c r="N111" s="1022">
        <v>10027</v>
      </c>
      <c r="O111" s="1019">
        <v>9710.75</v>
      </c>
      <c r="P111" s="198"/>
    </row>
    <row r="112" spans="1:16" x14ac:dyDescent="0.2">
      <c r="A112" s="1020">
        <v>6302</v>
      </c>
      <c r="B112" s="1021" t="s">
        <v>749</v>
      </c>
      <c r="C112" s="1022">
        <v>2858</v>
      </c>
      <c r="D112" s="1022">
        <v>2852</v>
      </c>
      <c r="E112" s="1022">
        <v>2874</v>
      </c>
      <c r="F112" s="1022">
        <v>2890</v>
      </c>
      <c r="G112" s="1022">
        <v>2874</v>
      </c>
      <c r="H112" s="1023">
        <v>2883</v>
      </c>
      <c r="I112" s="1022">
        <v>2892</v>
      </c>
      <c r="J112" s="1022">
        <v>2896</v>
      </c>
      <c r="K112" s="1022">
        <v>2922</v>
      </c>
      <c r="L112" s="1022">
        <v>2898</v>
      </c>
      <c r="M112" s="1022">
        <v>2901</v>
      </c>
      <c r="N112" s="1022">
        <v>2923</v>
      </c>
      <c r="O112" s="1019">
        <v>2888.5833333333335</v>
      </c>
      <c r="P112" s="198"/>
    </row>
    <row r="113" spans="1:16" x14ac:dyDescent="0.2">
      <c r="A113" s="1020">
        <v>6303</v>
      </c>
      <c r="B113" s="1021" t="s">
        <v>750</v>
      </c>
      <c r="C113" s="1022">
        <v>6074</v>
      </c>
      <c r="D113" s="1022">
        <v>6086</v>
      </c>
      <c r="E113" s="1022">
        <v>6145</v>
      </c>
      <c r="F113" s="1022">
        <v>6136</v>
      </c>
      <c r="G113" s="1022">
        <v>6142</v>
      </c>
      <c r="H113" s="1023">
        <v>6184</v>
      </c>
      <c r="I113" s="1022">
        <v>6194</v>
      </c>
      <c r="J113" s="1022">
        <v>6206</v>
      </c>
      <c r="K113" s="1022">
        <v>6209</v>
      </c>
      <c r="L113" s="1022">
        <v>6245</v>
      </c>
      <c r="M113" s="1022">
        <v>6251</v>
      </c>
      <c r="N113" s="1022">
        <v>6297</v>
      </c>
      <c r="O113" s="1019">
        <v>6180.75</v>
      </c>
      <c r="P113" s="198"/>
    </row>
    <row r="114" spans="1:16" x14ac:dyDescent="0.2">
      <c r="A114" s="1020">
        <v>6304</v>
      </c>
      <c r="B114" s="1021" t="s">
        <v>751</v>
      </c>
      <c r="C114" s="1022">
        <v>1012</v>
      </c>
      <c r="D114" s="1022">
        <v>1005</v>
      </c>
      <c r="E114" s="1022">
        <v>1023</v>
      </c>
      <c r="F114" s="1022">
        <v>1023</v>
      </c>
      <c r="G114" s="1022">
        <v>1027</v>
      </c>
      <c r="H114" s="1023">
        <v>1035</v>
      </c>
      <c r="I114" s="1022">
        <v>1033</v>
      </c>
      <c r="J114" s="1022">
        <v>1038</v>
      </c>
      <c r="K114" s="1022">
        <v>1058</v>
      </c>
      <c r="L114" s="1022">
        <v>1062</v>
      </c>
      <c r="M114" s="1022">
        <v>1078</v>
      </c>
      <c r="N114" s="1022">
        <v>1096</v>
      </c>
      <c r="O114" s="1019">
        <v>1040.8333333333333</v>
      </c>
      <c r="P114" s="198"/>
    </row>
    <row r="115" spans="1:16" x14ac:dyDescent="0.2">
      <c r="A115" s="1020">
        <v>6305</v>
      </c>
      <c r="B115" s="1021" t="s">
        <v>752</v>
      </c>
      <c r="C115" s="1022">
        <v>2891</v>
      </c>
      <c r="D115" s="1022">
        <v>2909</v>
      </c>
      <c r="E115" s="1022">
        <v>2939</v>
      </c>
      <c r="F115" s="1022">
        <v>2915</v>
      </c>
      <c r="G115" s="1022">
        <v>2941</v>
      </c>
      <c r="H115" s="1023">
        <v>2956</v>
      </c>
      <c r="I115" s="1022">
        <v>2989</v>
      </c>
      <c r="J115" s="1022">
        <v>2989</v>
      </c>
      <c r="K115" s="1022">
        <v>3002</v>
      </c>
      <c r="L115" s="1022">
        <v>2999</v>
      </c>
      <c r="M115" s="1022">
        <v>2999</v>
      </c>
      <c r="N115" s="1022">
        <v>3016</v>
      </c>
      <c r="O115" s="1019">
        <v>2962.0833333333335</v>
      </c>
      <c r="P115" s="198"/>
    </row>
    <row r="116" spans="1:16" x14ac:dyDescent="0.2">
      <c r="A116" s="1020">
        <v>6306</v>
      </c>
      <c r="B116" s="1021" t="s">
        <v>753</v>
      </c>
      <c r="C116" s="1022">
        <v>1579</v>
      </c>
      <c r="D116" s="1022">
        <v>1593</v>
      </c>
      <c r="E116" s="1022">
        <v>1604</v>
      </c>
      <c r="F116" s="1022">
        <v>1595</v>
      </c>
      <c r="G116" s="1022">
        <v>1608</v>
      </c>
      <c r="H116" s="1023">
        <v>1602</v>
      </c>
      <c r="I116" s="1022">
        <v>1615</v>
      </c>
      <c r="J116" s="1022">
        <v>1641</v>
      </c>
      <c r="K116" s="1022">
        <v>1661</v>
      </c>
      <c r="L116" s="1022">
        <v>1677</v>
      </c>
      <c r="M116" s="1022">
        <v>1662</v>
      </c>
      <c r="N116" s="1022">
        <v>1678</v>
      </c>
      <c r="O116" s="1019">
        <v>1626.25</v>
      </c>
      <c r="P116" s="198"/>
    </row>
    <row r="117" spans="1:16" x14ac:dyDescent="0.2">
      <c r="A117" s="1020">
        <v>6307</v>
      </c>
      <c r="B117" s="1021" t="s">
        <v>754</v>
      </c>
      <c r="C117" s="1022">
        <v>1491</v>
      </c>
      <c r="D117" s="1022">
        <v>1539</v>
      </c>
      <c r="E117" s="1022">
        <v>1498</v>
      </c>
      <c r="F117" s="1022">
        <v>1485</v>
      </c>
      <c r="G117" s="1022">
        <v>1493</v>
      </c>
      <c r="H117" s="1023">
        <v>1506</v>
      </c>
      <c r="I117" s="1022">
        <v>1505</v>
      </c>
      <c r="J117" s="1022">
        <v>1487</v>
      </c>
      <c r="K117" s="1022">
        <v>1509</v>
      </c>
      <c r="L117" s="1022">
        <v>1539</v>
      </c>
      <c r="M117" s="1022">
        <v>1534</v>
      </c>
      <c r="N117" s="1022">
        <v>1571</v>
      </c>
      <c r="O117" s="1019">
        <v>1513.0833333333333</v>
      </c>
      <c r="P117" s="198"/>
    </row>
    <row r="118" spans="1:16" x14ac:dyDescent="0.2">
      <c r="A118" s="1020">
        <v>6308</v>
      </c>
      <c r="B118" s="1021" t="s">
        <v>755</v>
      </c>
      <c r="C118" s="1022">
        <v>1511</v>
      </c>
      <c r="D118" s="1022">
        <v>1513</v>
      </c>
      <c r="E118" s="1022">
        <v>1533</v>
      </c>
      <c r="F118" s="1022">
        <v>1518</v>
      </c>
      <c r="G118" s="1022">
        <v>1531</v>
      </c>
      <c r="H118" s="1023">
        <v>1549</v>
      </c>
      <c r="I118" s="1022">
        <v>1556</v>
      </c>
      <c r="J118" s="1022">
        <v>1546</v>
      </c>
      <c r="K118" s="1022">
        <v>1567</v>
      </c>
      <c r="L118" s="1022">
        <v>1588</v>
      </c>
      <c r="M118" s="1022">
        <v>1586</v>
      </c>
      <c r="N118" s="1022">
        <v>1594</v>
      </c>
      <c r="O118" s="1019">
        <v>1549.3333333333333</v>
      </c>
      <c r="P118" s="198"/>
    </row>
    <row r="119" spans="1:16" x14ac:dyDescent="0.2">
      <c r="A119" s="1020">
        <v>6309</v>
      </c>
      <c r="B119" s="1021" t="s">
        <v>756</v>
      </c>
      <c r="C119" s="1022">
        <v>490</v>
      </c>
      <c r="D119" s="1022">
        <v>490</v>
      </c>
      <c r="E119" s="1022">
        <v>512</v>
      </c>
      <c r="F119" s="1022">
        <v>511</v>
      </c>
      <c r="G119" s="1022">
        <v>512</v>
      </c>
      <c r="H119" s="1023">
        <v>512</v>
      </c>
      <c r="I119" s="1022">
        <v>514</v>
      </c>
      <c r="J119" s="1022">
        <v>511</v>
      </c>
      <c r="K119" s="1022">
        <v>490</v>
      </c>
      <c r="L119" s="1022">
        <v>487</v>
      </c>
      <c r="M119" s="1022">
        <v>490</v>
      </c>
      <c r="N119" s="1022">
        <v>513</v>
      </c>
      <c r="O119" s="1019">
        <v>502.66666666666669</v>
      </c>
      <c r="P119" s="198"/>
    </row>
    <row r="120" spans="1:16" x14ac:dyDescent="0.2">
      <c r="A120" s="1020">
        <v>6310</v>
      </c>
      <c r="B120" s="1021" t="s">
        <v>757</v>
      </c>
      <c r="C120" s="1022">
        <v>5452</v>
      </c>
      <c r="D120" s="1022">
        <v>5479</v>
      </c>
      <c r="E120" s="1022">
        <v>5514</v>
      </c>
      <c r="F120" s="1022">
        <v>5540</v>
      </c>
      <c r="G120" s="1022">
        <v>5562</v>
      </c>
      <c r="H120" s="1023">
        <v>5595</v>
      </c>
      <c r="I120" s="1022">
        <v>5596</v>
      </c>
      <c r="J120" s="1022">
        <v>5581</v>
      </c>
      <c r="K120" s="1022">
        <v>5626</v>
      </c>
      <c r="L120" s="1022">
        <v>5716</v>
      </c>
      <c r="M120" s="1022">
        <v>5706</v>
      </c>
      <c r="N120" s="1022">
        <v>5772</v>
      </c>
      <c r="O120" s="1019">
        <v>5594.916666666667</v>
      </c>
      <c r="P120" s="198"/>
    </row>
    <row r="121" spans="1:16" x14ac:dyDescent="0.2">
      <c r="A121" s="1020">
        <v>7101</v>
      </c>
      <c r="B121" s="1021" t="s">
        <v>758</v>
      </c>
      <c r="C121" s="1022">
        <v>23875</v>
      </c>
      <c r="D121" s="1022">
        <v>23952</v>
      </c>
      <c r="E121" s="1022">
        <v>23993</v>
      </c>
      <c r="F121" s="1022">
        <v>24041</v>
      </c>
      <c r="G121" s="1022">
        <v>24291</v>
      </c>
      <c r="H121" s="1023">
        <v>24260</v>
      </c>
      <c r="I121" s="1022">
        <v>24371</v>
      </c>
      <c r="J121" s="1022">
        <v>24531</v>
      </c>
      <c r="K121" s="1022">
        <v>24575</v>
      </c>
      <c r="L121" s="1022">
        <v>24605</v>
      </c>
      <c r="M121" s="1022">
        <v>24653</v>
      </c>
      <c r="N121" s="1022">
        <v>24914</v>
      </c>
      <c r="O121" s="1019">
        <v>24338.416666666668</v>
      </c>
      <c r="P121" s="198"/>
    </row>
    <row r="122" spans="1:16" x14ac:dyDescent="0.2">
      <c r="A122" s="1020">
        <v>7102</v>
      </c>
      <c r="B122" s="1021" t="s">
        <v>759</v>
      </c>
      <c r="C122" s="1022">
        <v>9338</v>
      </c>
      <c r="D122" s="1022">
        <v>9357</v>
      </c>
      <c r="E122" s="1022">
        <v>9280</v>
      </c>
      <c r="F122" s="1022">
        <v>9243</v>
      </c>
      <c r="G122" s="1022">
        <v>9365</v>
      </c>
      <c r="H122" s="1023">
        <v>9404</v>
      </c>
      <c r="I122" s="1022">
        <v>9355</v>
      </c>
      <c r="J122" s="1022">
        <v>9317</v>
      </c>
      <c r="K122" s="1022">
        <v>9331</v>
      </c>
      <c r="L122" s="1022">
        <v>9372</v>
      </c>
      <c r="M122" s="1022">
        <v>9354</v>
      </c>
      <c r="N122" s="1022">
        <v>9446</v>
      </c>
      <c r="O122" s="1019">
        <v>9346.8333333333339</v>
      </c>
      <c r="P122" s="198"/>
    </row>
    <row r="123" spans="1:16" x14ac:dyDescent="0.2">
      <c r="A123" s="1020">
        <v>7103</v>
      </c>
      <c r="B123" s="1021" t="s">
        <v>760</v>
      </c>
      <c r="C123" s="1022">
        <v>1681</v>
      </c>
      <c r="D123" s="1022">
        <v>1671</v>
      </c>
      <c r="E123" s="1022">
        <v>1685</v>
      </c>
      <c r="F123" s="1022">
        <v>1687</v>
      </c>
      <c r="G123" s="1022">
        <v>1704</v>
      </c>
      <c r="H123" s="1023">
        <v>1688</v>
      </c>
      <c r="I123" s="1022">
        <v>1687</v>
      </c>
      <c r="J123" s="1022">
        <v>1687</v>
      </c>
      <c r="K123" s="1022">
        <v>1711</v>
      </c>
      <c r="L123" s="1022">
        <v>1714</v>
      </c>
      <c r="M123" s="1022">
        <v>1712</v>
      </c>
      <c r="N123" s="1022">
        <v>1710</v>
      </c>
      <c r="O123" s="1019">
        <v>1694.75</v>
      </c>
      <c r="P123" s="198"/>
    </row>
    <row r="124" spans="1:16" x14ac:dyDescent="0.2">
      <c r="A124" s="1020">
        <v>7104</v>
      </c>
      <c r="B124" s="1021" t="s">
        <v>761</v>
      </c>
      <c r="C124" s="1022">
        <v>1067</v>
      </c>
      <c r="D124" s="1022">
        <v>1063</v>
      </c>
      <c r="E124" s="1022">
        <v>1066</v>
      </c>
      <c r="F124" s="1022">
        <v>1073</v>
      </c>
      <c r="G124" s="1022">
        <v>1074</v>
      </c>
      <c r="H124" s="1023">
        <v>1074</v>
      </c>
      <c r="I124" s="1022">
        <v>1060</v>
      </c>
      <c r="J124" s="1022">
        <v>1072</v>
      </c>
      <c r="K124" s="1022">
        <v>1072</v>
      </c>
      <c r="L124" s="1022">
        <v>1067</v>
      </c>
      <c r="M124" s="1022">
        <v>1062</v>
      </c>
      <c r="N124" s="1022">
        <v>1076</v>
      </c>
      <c r="O124" s="1019">
        <v>1068.8333333333333</v>
      </c>
      <c r="P124" s="198"/>
    </row>
    <row r="125" spans="1:16" x14ac:dyDescent="0.2">
      <c r="A125" s="1020">
        <v>7105</v>
      </c>
      <c r="B125" s="1021" t="s">
        <v>628</v>
      </c>
      <c r="C125" s="1022">
        <v>10043</v>
      </c>
      <c r="D125" s="1022">
        <v>10104</v>
      </c>
      <c r="E125" s="1022">
        <v>10180</v>
      </c>
      <c r="F125" s="1022">
        <v>10202</v>
      </c>
      <c r="G125" s="1022">
        <v>10273</v>
      </c>
      <c r="H125" s="1023">
        <v>10322</v>
      </c>
      <c r="I125" s="1022">
        <v>10402</v>
      </c>
      <c r="J125" s="1022">
        <v>10411</v>
      </c>
      <c r="K125" s="1022">
        <v>10499</v>
      </c>
      <c r="L125" s="1022">
        <v>10530</v>
      </c>
      <c r="M125" s="1022">
        <v>10563</v>
      </c>
      <c r="N125" s="1022">
        <v>10728</v>
      </c>
      <c r="O125" s="1019">
        <v>10354.75</v>
      </c>
      <c r="P125" s="198"/>
    </row>
    <row r="126" spans="1:16" x14ac:dyDescent="0.2">
      <c r="A126" s="1020">
        <v>7106</v>
      </c>
      <c r="B126" s="1021" t="s">
        <v>762</v>
      </c>
      <c r="C126" s="1022">
        <v>1897</v>
      </c>
      <c r="D126" s="1022">
        <v>1895</v>
      </c>
      <c r="E126" s="1022">
        <v>1902</v>
      </c>
      <c r="F126" s="1022">
        <v>1912</v>
      </c>
      <c r="G126" s="1022">
        <v>1934</v>
      </c>
      <c r="H126" s="1023">
        <v>1934</v>
      </c>
      <c r="I126" s="1022">
        <v>1944</v>
      </c>
      <c r="J126" s="1022">
        <v>1931</v>
      </c>
      <c r="K126" s="1022">
        <v>1950</v>
      </c>
      <c r="L126" s="1022">
        <v>1937</v>
      </c>
      <c r="M126" s="1022">
        <v>1926</v>
      </c>
      <c r="N126" s="1022">
        <v>1939</v>
      </c>
      <c r="O126" s="1019">
        <v>1925.0833333333333</v>
      </c>
      <c r="P126" s="198"/>
    </row>
    <row r="127" spans="1:16" x14ac:dyDescent="0.2">
      <c r="A127" s="1020">
        <v>7107</v>
      </c>
      <c r="B127" s="1021" t="s">
        <v>763</v>
      </c>
      <c r="C127" s="1022">
        <v>1642</v>
      </c>
      <c r="D127" s="1022">
        <v>1640</v>
      </c>
      <c r="E127" s="1022">
        <v>1645</v>
      </c>
      <c r="F127" s="1022">
        <v>1661</v>
      </c>
      <c r="G127" s="1022">
        <v>1661</v>
      </c>
      <c r="H127" s="1023">
        <v>1670</v>
      </c>
      <c r="I127" s="1022">
        <v>1656</v>
      </c>
      <c r="J127" s="1022">
        <v>1676</v>
      </c>
      <c r="K127" s="1022">
        <v>1685</v>
      </c>
      <c r="L127" s="1022">
        <v>1696</v>
      </c>
      <c r="M127" s="1022">
        <v>1696</v>
      </c>
      <c r="N127" s="1022">
        <v>1710</v>
      </c>
      <c r="O127" s="1019">
        <v>1669.8333333333333</v>
      </c>
      <c r="P127" s="198"/>
    </row>
    <row r="128" spans="1:16" x14ac:dyDescent="0.2">
      <c r="A128" s="1020">
        <v>7108</v>
      </c>
      <c r="B128" s="1021" t="s">
        <v>764</v>
      </c>
      <c r="C128" s="1022">
        <v>3038</v>
      </c>
      <c r="D128" s="1022">
        <v>3046</v>
      </c>
      <c r="E128" s="1022">
        <v>3056</v>
      </c>
      <c r="F128" s="1022">
        <v>3082</v>
      </c>
      <c r="G128" s="1022">
        <v>3059</v>
      </c>
      <c r="H128" s="1023">
        <v>3066</v>
      </c>
      <c r="I128" s="1022">
        <v>3092</v>
      </c>
      <c r="J128" s="1022">
        <v>3085</v>
      </c>
      <c r="K128" s="1022">
        <v>3108</v>
      </c>
      <c r="L128" s="1022">
        <v>3133</v>
      </c>
      <c r="M128" s="1022">
        <v>3121</v>
      </c>
      <c r="N128" s="1022">
        <v>3179</v>
      </c>
      <c r="O128" s="1019">
        <v>3088.75</v>
      </c>
      <c r="P128" s="198"/>
    </row>
    <row r="129" spans="1:16" x14ac:dyDescent="0.2">
      <c r="A129" s="1020">
        <v>7109</v>
      </c>
      <c r="B129" s="1021" t="s">
        <v>765</v>
      </c>
      <c r="C129" s="1022">
        <v>9918</v>
      </c>
      <c r="D129" s="1022">
        <v>9924</v>
      </c>
      <c r="E129" s="1022">
        <v>9983</v>
      </c>
      <c r="F129" s="1022">
        <v>10006</v>
      </c>
      <c r="G129" s="1022">
        <v>9975</v>
      </c>
      <c r="H129" s="1023">
        <v>9945</v>
      </c>
      <c r="I129" s="1022">
        <v>9877</v>
      </c>
      <c r="J129" s="1022">
        <v>9910</v>
      </c>
      <c r="K129" s="1022">
        <v>9935</v>
      </c>
      <c r="L129" s="1022">
        <v>9976</v>
      </c>
      <c r="M129" s="1022">
        <v>9991</v>
      </c>
      <c r="N129" s="1022">
        <v>9998</v>
      </c>
      <c r="O129" s="1019">
        <v>9953.1666666666661</v>
      </c>
      <c r="P129" s="198"/>
    </row>
    <row r="130" spans="1:16" x14ac:dyDescent="0.2">
      <c r="A130" s="1020">
        <v>7110</v>
      </c>
      <c r="B130" s="1021" t="s">
        <v>766</v>
      </c>
      <c r="C130" s="1022">
        <v>2191</v>
      </c>
      <c r="D130" s="1022">
        <v>2196</v>
      </c>
      <c r="E130" s="1022">
        <v>2216</v>
      </c>
      <c r="F130" s="1022">
        <v>2212</v>
      </c>
      <c r="G130" s="1022">
        <v>2248</v>
      </c>
      <c r="H130" s="1023">
        <v>2261</v>
      </c>
      <c r="I130" s="1022">
        <v>2277</v>
      </c>
      <c r="J130" s="1022">
        <v>2243</v>
      </c>
      <c r="K130" s="1022">
        <v>2231</v>
      </c>
      <c r="L130" s="1022">
        <v>2247</v>
      </c>
      <c r="M130" s="1022">
        <v>2242</v>
      </c>
      <c r="N130" s="1022">
        <v>2259</v>
      </c>
      <c r="O130" s="1019">
        <v>2235.25</v>
      </c>
      <c r="P130" s="198"/>
    </row>
    <row r="131" spans="1:16" x14ac:dyDescent="0.2">
      <c r="A131" s="1020">
        <v>7201</v>
      </c>
      <c r="B131" s="1021" t="s">
        <v>767</v>
      </c>
      <c r="C131" s="1022">
        <v>9048</v>
      </c>
      <c r="D131" s="1022">
        <v>9066</v>
      </c>
      <c r="E131" s="1022">
        <v>9126</v>
      </c>
      <c r="F131" s="1022">
        <v>9167</v>
      </c>
      <c r="G131" s="1022">
        <v>9235</v>
      </c>
      <c r="H131" s="1023">
        <v>9252</v>
      </c>
      <c r="I131" s="1022">
        <v>9227</v>
      </c>
      <c r="J131" s="1022">
        <v>9224</v>
      </c>
      <c r="K131" s="1022">
        <v>9235</v>
      </c>
      <c r="L131" s="1022">
        <v>9245</v>
      </c>
      <c r="M131" s="1022">
        <v>9266</v>
      </c>
      <c r="N131" s="1022">
        <v>9304</v>
      </c>
      <c r="O131" s="1019">
        <v>9199.5833333333339</v>
      </c>
      <c r="P131" s="198"/>
    </row>
    <row r="132" spans="1:16" x14ac:dyDescent="0.2">
      <c r="A132" s="1020">
        <v>7202</v>
      </c>
      <c r="B132" s="1021" t="s">
        <v>768</v>
      </c>
      <c r="C132" s="1022">
        <v>2288</v>
      </c>
      <c r="D132" s="1022">
        <v>2282</v>
      </c>
      <c r="E132" s="1022">
        <v>2299</v>
      </c>
      <c r="F132" s="1022">
        <v>2306</v>
      </c>
      <c r="G132" s="1022">
        <v>2306</v>
      </c>
      <c r="H132" s="1023">
        <v>2299</v>
      </c>
      <c r="I132" s="1022">
        <v>2302</v>
      </c>
      <c r="J132" s="1022">
        <v>2320</v>
      </c>
      <c r="K132" s="1022">
        <v>2313</v>
      </c>
      <c r="L132" s="1022">
        <v>2310</v>
      </c>
      <c r="M132" s="1022">
        <v>2332</v>
      </c>
      <c r="N132" s="1022">
        <v>2340</v>
      </c>
      <c r="O132" s="1019">
        <v>2308.0833333333335</v>
      </c>
      <c r="P132" s="198"/>
    </row>
    <row r="133" spans="1:16" x14ac:dyDescent="0.2">
      <c r="A133" s="1020">
        <v>7203</v>
      </c>
      <c r="B133" s="1021" t="s">
        <v>769</v>
      </c>
      <c r="C133" s="1022">
        <v>1824</v>
      </c>
      <c r="D133" s="1022">
        <v>1844</v>
      </c>
      <c r="E133" s="1022">
        <v>1862</v>
      </c>
      <c r="F133" s="1022">
        <v>1853</v>
      </c>
      <c r="G133" s="1022">
        <v>1852</v>
      </c>
      <c r="H133" s="1023">
        <v>1864</v>
      </c>
      <c r="I133" s="1022">
        <v>1871</v>
      </c>
      <c r="J133" s="1022">
        <v>1887</v>
      </c>
      <c r="K133" s="1022">
        <v>1895</v>
      </c>
      <c r="L133" s="1022">
        <v>1899</v>
      </c>
      <c r="M133" s="1022">
        <v>1906</v>
      </c>
      <c r="N133" s="1022">
        <v>1911</v>
      </c>
      <c r="O133" s="1019">
        <v>1872.3333333333333</v>
      </c>
      <c r="P133" s="198"/>
    </row>
    <row r="134" spans="1:16" x14ac:dyDescent="0.2">
      <c r="A134" s="1020">
        <v>7301</v>
      </c>
      <c r="B134" s="1021" t="s">
        <v>770</v>
      </c>
      <c r="C134" s="1022">
        <v>17269</v>
      </c>
      <c r="D134" s="1022">
        <v>17341</v>
      </c>
      <c r="E134" s="1022">
        <v>17500</v>
      </c>
      <c r="F134" s="1022">
        <v>17593</v>
      </c>
      <c r="G134" s="1022">
        <v>17734</v>
      </c>
      <c r="H134" s="1023">
        <v>17963</v>
      </c>
      <c r="I134" s="1022">
        <v>17972</v>
      </c>
      <c r="J134" s="1022">
        <v>17947</v>
      </c>
      <c r="K134" s="1022">
        <v>17977</v>
      </c>
      <c r="L134" s="1022">
        <v>18052</v>
      </c>
      <c r="M134" s="1022">
        <v>18031</v>
      </c>
      <c r="N134" s="1022">
        <v>18252</v>
      </c>
      <c r="O134" s="1019">
        <v>17802.583333333332</v>
      </c>
      <c r="P134" s="198"/>
    </row>
    <row r="135" spans="1:16" x14ac:dyDescent="0.2">
      <c r="A135" s="1020">
        <v>7302</v>
      </c>
      <c r="B135" s="1021" t="s">
        <v>771</v>
      </c>
      <c r="C135" s="1022">
        <v>1749</v>
      </c>
      <c r="D135" s="1022">
        <v>1758</v>
      </c>
      <c r="E135" s="1022">
        <v>1764</v>
      </c>
      <c r="F135" s="1022">
        <v>1757</v>
      </c>
      <c r="G135" s="1022">
        <v>1756</v>
      </c>
      <c r="H135" s="1023">
        <v>1741</v>
      </c>
      <c r="I135" s="1022">
        <v>1693</v>
      </c>
      <c r="J135" s="1022">
        <v>1682</v>
      </c>
      <c r="K135" s="1022">
        <v>1722</v>
      </c>
      <c r="L135" s="1022">
        <v>1732</v>
      </c>
      <c r="M135" s="1022">
        <v>1734</v>
      </c>
      <c r="N135" s="1022">
        <v>1756</v>
      </c>
      <c r="O135" s="1019">
        <v>1737</v>
      </c>
      <c r="P135" s="198"/>
    </row>
    <row r="136" spans="1:16" x14ac:dyDescent="0.2">
      <c r="A136" s="1020">
        <v>7303</v>
      </c>
      <c r="B136" s="1021" t="s">
        <v>772</v>
      </c>
      <c r="C136" s="1022">
        <v>1094</v>
      </c>
      <c r="D136" s="1022">
        <v>1102</v>
      </c>
      <c r="E136" s="1022">
        <v>1111</v>
      </c>
      <c r="F136" s="1022">
        <v>1104</v>
      </c>
      <c r="G136" s="1022">
        <v>1104</v>
      </c>
      <c r="H136" s="1023">
        <v>1090</v>
      </c>
      <c r="I136" s="1022">
        <v>1099</v>
      </c>
      <c r="J136" s="1022">
        <v>1095</v>
      </c>
      <c r="K136" s="1022">
        <v>1107</v>
      </c>
      <c r="L136" s="1022">
        <v>1121</v>
      </c>
      <c r="M136" s="1022">
        <v>1126</v>
      </c>
      <c r="N136" s="1022">
        <v>1127</v>
      </c>
      <c r="O136" s="1019">
        <v>1106.6666666666667</v>
      </c>
      <c r="P136" s="198"/>
    </row>
    <row r="137" spans="1:16" x14ac:dyDescent="0.2">
      <c r="A137" s="1020">
        <v>7304</v>
      </c>
      <c r="B137" s="1021" t="s">
        <v>773</v>
      </c>
      <c r="C137" s="1022">
        <v>6461</v>
      </c>
      <c r="D137" s="1022">
        <v>6472</v>
      </c>
      <c r="E137" s="1022">
        <v>6498</v>
      </c>
      <c r="F137" s="1022">
        <v>6525</v>
      </c>
      <c r="G137" s="1022">
        <v>6580</v>
      </c>
      <c r="H137" s="1023">
        <v>6655</v>
      </c>
      <c r="I137" s="1022">
        <v>6746</v>
      </c>
      <c r="J137" s="1022">
        <v>6786</v>
      </c>
      <c r="K137" s="1022">
        <v>6861</v>
      </c>
      <c r="L137" s="1022">
        <v>6887</v>
      </c>
      <c r="M137" s="1022">
        <v>6946</v>
      </c>
      <c r="N137" s="1022">
        <v>7016</v>
      </c>
      <c r="O137" s="1019">
        <v>6702.75</v>
      </c>
      <c r="P137" s="198"/>
    </row>
    <row r="138" spans="1:16" x14ac:dyDescent="0.2">
      <c r="A138" s="1020">
        <v>7305</v>
      </c>
      <c r="B138" s="1021" t="s">
        <v>774</v>
      </c>
      <c r="C138" s="1022">
        <v>2173</v>
      </c>
      <c r="D138" s="1022">
        <v>2175</v>
      </c>
      <c r="E138" s="1022">
        <v>2185</v>
      </c>
      <c r="F138" s="1022">
        <v>2186</v>
      </c>
      <c r="G138" s="1022">
        <v>2203</v>
      </c>
      <c r="H138" s="1023">
        <v>2180</v>
      </c>
      <c r="I138" s="1022">
        <v>2190</v>
      </c>
      <c r="J138" s="1022">
        <v>2179</v>
      </c>
      <c r="K138" s="1022">
        <v>2186</v>
      </c>
      <c r="L138" s="1022">
        <v>2195</v>
      </c>
      <c r="M138" s="1022">
        <v>2192</v>
      </c>
      <c r="N138" s="1022">
        <v>2220</v>
      </c>
      <c r="O138" s="1019">
        <v>2188.6666666666665</v>
      </c>
      <c r="P138" s="198"/>
    </row>
    <row r="139" spans="1:16" x14ac:dyDescent="0.2">
      <c r="A139" s="1020">
        <v>7306</v>
      </c>
      <c r="B139" s="1021" t="s">
        <v>775</v>
      </c>
      <c r="C139" s="1022">
        <v>2697</v>
      </c>
      <c r="D139" s="1022">
        <v>2694</v>
      </c>
      <c r="E139" s="1022">
        <v>2705</v>
      </c>
      <c r="F139" s="1022">
        <v>2712</v>
      </c>
      <c r="G139" s="1022">
        <v>2747</v>
      </c>
      <c r="H139" s="1023">
        <v>2758</v>
      </c>
      <c r="I139" s="1022">
        <v>2761</v>
      </c>
      <c r="J139" s="1022">
        <v>2772</v>
      </c>
      <c r="K139" s="1022">
        <v>2797</v>
      </c>
      <c r="L139" s="1022">
        <v>2810</v>
      </c>
      <c r="M139" s="1022">
        <v>2830</v>
      </c>
      <c r="N139" s="1022">
        <v>2854</v>
      </c>
      <c r="O139" s="1019">
        <v>2761.4166666666665</v>
      </c>
      <c r="P139" s="198"/>
    </row>
    <row r="140" spans="1:16" x14ac:dyDescent="0.2">
      <c r="A140" s="1020">
        <v>7307</v>
      </c>
      <c r="B140" s="1021" t="s">
        <v>776</v>
      </c>
      <c r="C140" s="1022">
        <v>2688</v>
      </c>
      <c r="D140" s="1022">
        <v>2711</v>
      </c>
      <c r="E140" s="1022">
        <v>2722</v>
      </c>
      <c r="F140" s="1022">
        <v>2718</v>
      </c>
      <c r="G140" s="1022">
        <v>2733</v>
      </c>
      <c r="H140" s="1023">
        <v>2741</v>
      </c>
      <c r="I140" s="1022">
        <v>2730</v>
      </c>
      <c r="J140" s="1022">
        <v>2743</v>
      </c>
      <c r="K140" s="1022">
        <v>2733</v>
      </c>
      <c r="L140" s="1022">
        <v>2735</v>
      </c>
      <c r="M140" s="1022">
        <v>2749</v>
      </c>
      <c r="N140" s="1022">
        <v>2752</v>
      </c>
      <c r="O140" s="1019">
        <v>2729.5833333333335</v>
      </c>
      <c r="P140" s="198"/>
    </row>
    <row r="141" spans="1:16" x14ac:dyDescent="0.2">
      <c r="A141" s="1020">
        <v>7308</v>
      </c>
      <c r="B141" s="1021" t="s">
        <v>777</v>
      </c>
      <c r="C141" s="1022">
        <v>4410</v>
      </c>
      <c r="D141" s="1022">
        <v>4436</v>
      </c>
      <c r="E141" s="1022">
        <v>4432</v>
      </c>
      <c r="F141" s="1022">
        <v>4455</v>
      </c>
      <c r="G141" s="1022">
        <v>4451</v>
      </c>
      <c r="H141" s="1023">
        <v>4520</v>
      </c>
      <c r="I141" s="1022">
        <v>4458</v>
      </c>
      <c r="J141" s="1022">
        <v>4480</v>
      </c>
      <c r="K141" s="1022">
        <v>4507</v>
      </c>
      <c r="L141" s="1022">
        <v>4521</v>
      </c>
      <c r="M141" s="1022">
        <v>4535</v>
      </c>
      <c r="N141" s="1022">
        <v>4590</v>
      </c>
      <c r="O141" s="1019">
        <v>4482.916666666667</v>
      </c>
      <c r="P141" s="198"/>
    </row>
    <row r="142" spans="1:16" x14ac:dyDescent="0.2">
      <c r="A142" s="1020">
        <v>7309</v>
      </c>
      <c r="B142" s="1021" t="s">
        <v>778</v>
      </c>
      <c r="C142" s="1022">
        <v>704</v>
      </c>
      <c r="D142" s="1022">
        <v>711</v>
      </c>
      <c r="E142" s="1022">
        <v>726</v>
      </c>
      <c r="F142" s="1022">
        <v>727</v>
      </c>
      <c r="G142" s="1022">
        <v>725</v>
      </c>
      <c r="H142" s="1023">
        <v>715</v>
      </c>
      <c r="I142" s="1022">
        <v>712</v>
      </c>
      <c r="J142" s="1022">
        <v>706</v>
      </c>
      <c r="K142" s="1022">
        <v>712</v>
      </c>
      <c r="L142" s="1022">
        <v>717</v>
      </c>
      <c r="M142" s="1022">
        <v>715</v>
      </c>
      <c r="N142" s="1022">
        <v>719</v>
      </c>
      <c r="O142" s="1019">
        <v>715.75</v>
      </c>
      <c r="P142" s="198"/>
    </row>
    <row r="143" spans="1:16" x14ac:dyDescent="0.2">
      <c r="A143" s="1020">
        <v>7401</v>
      </c>
      <c r="B143" s="1021" t="s">
        <v>779</v>
      </c>
      <c r="C143" s="1022">
        <v>15666</v>
      </c>
      <c r="D143" s="1022">
        <v>15771</v>
      </c>
      <c r="E143" s="1022">
        <v>15854</v>
      </c>
      <c r="F143" s="1022">
        <v>15869</v>
      </c>
      <c r="G143" s="1022">
        <v>16008</v>
      </c>
      <c r="H143" s="1023">
        <v>16044</v>
      </c>
      <c r="I143" s="1022">
        <v>16031</v>
      </c>
      <c r="J143" s="1022">
        <v>16072</v>
      </c>
      <c r="K143" s="1022">
        <v>16175</v>
      </c>
      <c r="L143" s="1022">
        <v>16140</v>
      </c>
      <c r="M143" s="1022">
        <v>16258</v>
      </c>
      <c r="N143" s="1022">
        <v>16273</v>
      </c>
      <c r="O143" s="1019">
        <v>16013.416666666666</v>
      </c>
      <c r="P143" s="198"/>
    </row>
    <row r="144" spans="1:16" x14ac:dyDescent="0.2">
      <c r="A144" s="1020">
        <v>7402</v>
      </c>
      <c r="B144" s="1021" t="s">
        <v>780</v>
      </c>
      <c r="C144" s="1022">
        <v>5181</v>
      </c>
      <c r="D144" s="1022">
        <v>5203</v>
      </c>
      <c r="E144" s="1022">
        <v>5243</v>
      </c>
      <c r="F144" s="1022">
        <v>5246</v>
      </c>
      <c r="G144" s="1022">
        <v>5271</v>
      </c>
      <c r="H144" s="1023">
        <v>5247</v>
      </c>
      <c r="I144" s="1022">
        <v>5261</v>
      </c>
      <c r="J144" s="1022">
        <v>5264</v>
      </c>
      <c r="K144" s="1022">
        <v>5293</v>
      </c>
      <c r="L144" s="1022">
        <v>5364</v>
      </c>
      <c r="M144" s="1022">
        <v>5374</v>
      </c>
      <c r="N144" s="1022">
        <v>5367</v>
      </c>
      <c r="O144" s="1019">
        <v>5276.166666666667</v>
      </c>
      <c r="P144" s="198"/>
    </row>
    <row r="145" spans="1:16" x14ac:dyDescent="0.2">
      <c r="A145" s="1020">
        <v>7403</v>
      </c>
      <c r="B145" s="1021" t="s">
        <v>781</v>
      </c>
      <c r="C145" s="1022">
        <v>7495</v>
      </c>
      <c r="D145" s="1022">
        <v>7489</v>
      </c>
      <c r="E145" s="1022">
        <v>7515</v>
      </c>
      <c r="F145" s="1022">
        <v>7519</v>
      </c>
      <c r="G145" s="1022">
        <v>7534</v>
      </c>
      <c r="H145" s="1023">
        <v>7555</v>
      </c>
      <c r="I145" s="1022">
        <v>7558</v>
      </c>
      <c r="J145" s="1022">
        <v>7594</v>
      </c>
      <c r="K145" s="1022">
        <v>7585</v>
      </c>
      <c r="L145" s="1022">
        <v>7667</v>
      </c>
      <c r="M145" s="1022">
        <v>7694</v>
      </c>
      <c r="N145" s="1022">
        <v>7742</v>
      </c>
      <c r="O145" s="1019">
        <v>7578.916666666667</v>
      </c>
      <c r="P145" s="198"/>
    </row>
    <row r="146" spans="1:16" x14ac:dyDescent="0.2">
      <c r="A146" s="1020">
        <v>7404</v>
      </c>
      <c r="B146" s="1021" t="s">
        <v>782</v>
      </c>
      <c r="C146" s="1022">
        <v>8806</v>
      </c>
      <c r="D146" s="1022">
        <v>8837</v>
      </c>
      <c r="E146" s="1022">
        <v>8934</v>
      </c>
      <c r="F146" s="1022">
        <v>8949</v>
      </c>
      <c r="G146" s="1022">
        <v>8963</v>
      </c>
      <c r="H146" s="1023">
        <v>9003</v>
      </c>
      <c r="I146" s="1022">
        <v>9038</v>
      </c>
      <c r="J146" s="1022">
        <v>9024</v>
      </c>
      <c r="K146" s="1022">
        <v>9039</v>
      </c>
      <c r="L146" s="1022">
        <v>9065</v>
      </c>
      <c r="M146" s="1022">
        <v>9056</v>
      </c>
      <c r="N146" s="1022">
        <v>9168</v>
      </c>
      <c r="O146" s="1019">
        <v>8990.1666666666661</v>
      </c>
      <c r="P146" s="198"/>
    </row>
    <row r="147" spans="1:16" x14ac:dyDescent="0.2">
      <c r="A147" s="1020">
        <v>7405</v>
      </c>
      <c r="B147" s="1021" t="s">
        <v>783</v>
      </c>
      <c r="C147" s="1022">
        <v>4913</v>
      </c>
      <c r="D147" s="1022">
        <v>4930</v>
      </c>
      <c r="E147" s="1022">
        <v>4939</v>
      </c>
      <c r="F147" s="1022">
        <v>4954</v>
      </c>
      <c r="G147" s="1022">
        <v>4983</v>
      </c>
      <c r="H147" s="1023">
        <v>5000</v>
      </c>
      <c r="I147" s="1022">
        <v>4998</v>
      </c>
      <c r="J147" s="1022">
        <v>4990</v>
      </c>
      <c r="K147" s="1022">
        <v>5048</v>
      </c>
      <c r="L147" s="1022">
        <v>5096</v>
      </c>
      <c r="M147" s="1022">
        <v>5136</v>
      </c>
      <c r="N147" s="1022">
        <v>5167</v>
      </c>
      <c r="O147" s="1019">
        <v>5012.833333333333</v>
      </c>
      <c r="P147" s="198"/>
    </row>
    <row r="148" spans="1:16" x14ac:dyDescent="0.2">
      <c r="A148" s="1020">
        <v>7406</v>
      </c>
      <c r="B148" s="1021" t="s">
        <v>784</v>
      </c>
      <c r="C148" s="1022">
        <v>8484</v>
      </c>
      <c r="D148" s="1022">
        <v>8494</v>
      </c>
      <c r="E148" s="1022">
        <v>8566</v>
      </c>
      <c r="F148" s="1022">
        <v>8620</v>
      </c>
      <c r="G148" s="1022">
        <v>8693</v>
      </c>
      <c r="H148" s="1023">
        <v>8699</v>
      </c>
      <c r="I148" s="1022">
        <v>8676</v>
      </c>
      <c r="J148" s="1022">
        <v>8684</v>
      </c>
      <c r="K148" s="1022">
        <v>8692</v>
      </c>
      <c r="L148" s="1022">
        <v>8742</v>
      </c>
      <c r="M148" s="1022">
        <v>8753</v>
      </c>
      <c r="N148" s="1022">
        <v>8810</v>
      </c>
      <c r="O148" s="1019">
        <v>8659.4166666666661</v>
      </c>
      <c r="P148" s="198"/>
    </row>
    <row r="149" spans="1:16" x14ac:dyDescent="0.2">
      <c r="A149" s="1020">
        <v>7407</v>
      </c>
      <c r="B149" s="1021" t="s">
        <v>785</v>
      </c>
      <c r="C149" s="1022">
        <v>3408</v>
      </c>
      <c r="D149" s="1022">
        <v>3436</v>
      </c>
      <c r="E149" s="1022">
        <v>3478</v>
      </c>
      <c r="F149" s="1022">
        <v>3481</v>
      </c>
      <c r="G149" s="1022">
        <v>3470</v>
      </c>
      <c r="H149" s="1023">
        <v>3469</v>
      </c>
      <c r="I149" s="1022">
        <v>3476</v>
      </c>
      <c r="J149" s="1022">
        <v>3506</v>
      </c>
      <c r="K149" s="1022">
        <v>3509</v>
      </c>
      <c r="L149" s="1022">
        <v>3493</v>
      </c>
      <c r="M149" s="1022">
        <v>3482</v>
      </c>
      <c r="N149" s="1022">
        <v>3500</v>
      </c>
      <c r="O149" s="1019">
        <v>3475.6666666666665</v>
      </c>
      <c r="P149" s="198"/>
    </row>
    <row r="150" spans="1:16" x14ac:dyDescent="0.2">
      <c r="A150" s="1020">
        <v>7408</v>
      </c>
      <c r="B150" s="1021" t="s">
        <v>786</v>
      </c>
      <c r="C150" s="1022">
        <v>4280</v>
      </c>
      <c r="D150" s="1022">
        <v>4306</v>
      </c>
      <c r="E150" s="1022">
        <v>4314</v>
      </c>
      <c r="F150" s="1022">
        <v>4326</v>
      </c>
      <c r="G150" s="1022">
        <v>4336</v>
      </c>
      <c r="H150" s="1023">
        <v>4352</v>
      </c>
      <c r="I150" s="1022">
        <v>4362</v>
      </c>
      <c r="J150" s="1022">
        <v>4348</v>
      </c>
      <c r="K150" s="1022">
        <v>4360</v>
      </c>
      <c r="L150" s="1022">
        <v>4386</v>
      </c>
      <c r="M150" s="1022">
        <v>4374</v>
      </c>
      <c r="N150" s="1022">
        <v>4421</v>
      </c>
      <c r="O150" s="1019">
        <v>4347.083333333333</v>
      </c>
      <c r="P150" s="198"/>
    </row>
    <row r="151" spans="1:16" x14ac:dyDescent="0.2">
      <c r="A151" s="1020">
        <v>8101</v>
      </c>
      <c r="B151" s="1021" t="s">
        <v>787</v>
      </c>
      <c r="C151" s="1022">
        <v>13974</v>
      </c>
      <c r="D151" s="1022">
        <v>14140</v>
      </c>
      <c r="E151" s="1022">
        <v>14243</v>
      </c>
      <c r="F151" s="1022">
        <v>14249</v>
      </c>
      <c r="G151" s="1022">
        <v>14275</v>
      </c>
      <c r="H151" s="1023">
        <v>14360</v>
      </c>
      <c r="I151" s="1022">
        <v>14362</v>
      </c>
      <c r="J151" s="1022">
        <v>14312</v>
      </c>
      <c r="K151" s="1022">
        <v>14339</v>
      </c>
      <c r="L151" s="1022">
        <v>14343</v>
      </c>
      <c r="M151" s="1022">
        <v>14374</v>
      </c>
      <c r="N151" s="1022">
        <v>14474</v>
      </c>
      <c r="O151" s="1019">
        <v>14287.083333333334</v>
      </c>
      <c r="P151" s="198"/>
    </row>
    <row r="152" spans="1:16" x14ac:dyDescent="0.2">
      <c r="A152" s="1020">
        <v>8102</v>
      </c>
      <c r="B152" s="1021" t="s">
        <v>788</v>
      </c>
      <c r="C152" s="1022">
        <v>20161</v>
      </c>
      <c r="D152" s="1022">
        <v>20239</v>
      </c>
      <c r="E152" s="1022">
        <v>20437</v>
      </c>
      <c r="F152" s="1022">
        <v>20609</v>
      </c>
      <c r="G152" s="1022">
        <v>20687</v>
      </c>
      <c r="H152" s="1023">
        <v>20648</v>
      </c>
      <c r="I152" s="1022">
        <v>20565</v>
      </c>
      <c r="J152" s="1022">
        <v>20641</v>
      </c>
      <c r="K152" s="1022">
        <v>20663</v>
      </c>
      <c r="L152" s="1022">
        <v>20737</v>
      </c>
      <c r="M152" s="1022">
        <v>20846</v>
      </c>
      <c r="N152" s="1022">
        <v>21030</v>
      </c>
      <c r="O152" s="1019">
        <v>20605.25</v>
      </c>
      <c r="P152" s="198"/>
    </row>
    <row r="153" spans="1:16" x14ac:dyDescent="0.2">
      <c r="A153" s="1020">
        <v>8103</v>
      </c>
      <c r="B153" s="1021" t="s">
        <v>789</v>
      </c>
      <c r="C153" s="1022">
        <v>8838</v>
      </c>
      <c r="D153" s="1022">
        <v>8852</v>
      </c>
      <c r="E153" s="1022">
        <v>8849</v>
      </c>
      <c r="F153" s="1022">
        <v>8904</v>
      </c>
      <c r="G153" s="1022">
        <v>8983</v>
      </c>
      <c r="H153" s="1023">
        <v>8995</v>
      </c>
      <c r="I153" s="1022">
        <v>8937</v>
      </c>
      <c r="J153" s="1022">
        <v>8902</v>
      </c>
      <c r="K153" s="1022">
        <v>8896</v>
      </c>
      <c r="L153" s="1022">
        <v>8922</v>
      </c>
      <c r="M153" s="1022">
        <v>8968</v>
      </c>
      <c r="N153" s="1022">
        <v>9066</v>
      </c>
      <c r="O153" s="1019">
        <v>8926</v>
      </c>
      <c r="P153" s="198"/>
    </row>
    <row r="154" spans="1:16" x14ac:dyDescent="0.2">
      <c r="A154" s="1020">
        <v>8104</v>
      </c>
      <c r="B154" s="1021" t="s">
        <v>790</v>
      </c>
      <c r="C154" s="1022">
        <v>1805</v>
      </c>
      <c r="D154" s="1022">
        <v>1800</v>
      </c>
      <c r="E154" s="1022">
        <v>1818</v>
      </c>
      <c r="F154" s="1022">
        <v>1833</v>
      </c>
      <c r="G154" s="1022">
        <v>1835</v>
      </c>
      <c r="H154" s="1023">
        <v>1818</v>
      </c>
      <c r="I154" s="1022">
        <v>1812</v>
      </c>
      <c r="J154" s="1022">
        <v>1823</v>
      </c>
      <c r="K154" s="1022">
        <v>1821</v>
      </c>
      <c r="L154" s="1022">
        <v>1843</v>
      </c>
      <c r="M154" s="1022">
        <v>1851</v>
      </c>
      <c r="N154" s="1022">
        <v>1860</v>
      </c>
      <c r="O154" s="1019">
        <v>1826.5833333333333</v>
      </c>
      <c r="P154" s="198"/>
    </row>
    <row r="155" spans="1:16" x14ac:dyDescent="0.2">
      <c r="A155" s="1020">
        <v>8105</v>
      </c>
      <c r="B155" s="1021" t="s">
        <v>791</v>
      </c>
      <c r="C155" s="1022">
        <v>5137</v>
      </c>
      <c r="D155" s="1022">
        <v>5142</v>
      </c>
      <c r="E155" s="1022">
        <v>5167</v>
      </c>
      <c r="F155" s="1022">
        <v>5193</v>
      </c>
      <c r="G155" s="1022">
        <v>5211</v>
      </c>
      <c r="H155" s="1023">
        <v>5207</v>
      </c>
      <c r="I155" s="1022">
        <v>5195</v>
      </c>
      <c r="J155" s="1022">
        <v>5216</v>
      </c>
      <c r="K155" s="1022">
        <v>5243</v>
      </c>
      <c r="L155" s="1022">
        <v>5273</v>
      </c>
      <c r="M155" s="1022">
        <v>5304</v>
      </c>
      <c r="N155" s="1022">
        <v>5324</v>
      </c>
      <c r="O155" s="1019">
        <v>5217.666666666667</v>
      </c>
      <c r="P155" s="198"/>
    </row>
    <row r="156" spans="1:16" x14ac:dyDescent="0.2">
      <c r="A156" s="1020">
        <v>8106</v>
      </c>
      <c r="B156" s="1021" t="s">
        <v>792</v>
      </c>
      <c r="C156" s="1022">
        <v>8150</v>
      </c>
      <c r="D156" s="1022">
        <v>8162</v>
      </c>
      <c r="E156" s="1022">
        <v>8163</v>
      </c>
      <c r="F156" s="1022">
        <v>8192</v>
      </c>
      <c r="G156" s="1022">
        <v>8250</v>
      </c>
      <c r="H156" s="1023">
        <v>8219</v>
      </c>
      <c r="I156" s="1022">
        <v>8170</v>
      </c>
      <c r="J156" s="1022">
        <v>8144</v>
      </c>
      <c r="K156" s="1022">
        <v>8148</v>
      </c>
      <c r="L156" s="1022">
        <v>8224</v>
      </c>
      <c r="M156" s="1022">
        <v>8222</v>
      </c>
      <c r="N156" s="1022">
        <v>8199</v>
      </c>
      <c r="O156" s="1019">
        <v>8186.916666666667</v>
      </c>
      <c r="P156" s="198"/>
    </row>
    <row r="157" spans="1:16" x14ac:dyDescent="0.2">
      <c r="A157" s="1020">
        <v>8107</v>
      </c>
      <c r="B157" s="1021" t="s">
        <v>793</v>
      </c>
      <c r="C157" s="1022">
        <v>7831</v>
      </c>
      <c r="D157" s="1022">
        <v>7866</v>
      </c>
      <c r="E157" s="1022">
        <v>7867</v>
      </c>
      <c r="F157" s="1022">
        <v>7887</v>
      </c>
      <c r="G157" s="1022">
        <v>7949</v>
      </c>
      <c r="H157" s="1023">
        <v>7986</v>
      </c>
      <c r="I157" s="1022">
        <v>7971</v>
      </c>
      <c r="J157" s="1022">
        <v>8009</v>
      </c>
      <c r="K157" s="1022">
        <v>8013</v>
      </c>
      <c r="L157" s="1022">
        <v>8052</v>
      </c>
      <c r="M157" s="1022">
        <v>8047</v>
      </c>
      <c r="N157" s="1022">
        <v>8115</v>
      </c>
      <c r="O157" s="1019">
        <v>7966.083333333333</v>
      </c>
      <c r="P157" s="198"/>
    </row>
    <row r="158" spans="1:16" x14ac:dyDescent="0.2">
      <c r="A158" s="1020">
        <v>8108</v>
      </c>
      <c r="B158" s="1021" t="s">
        <v>794</v>
      </c>
      <c r="C158" s="1022">
        <v>13326</v>
      </c>
      <c r="D158" s="1022">
        <v>13372</v>
      </c>
      <c r="E158" s="1022">
        <v>13363</v>
      </c>
      <c r="F158" s="1022">
        <v>13313</v>
      </c>
      <c r="G158" s="1022">
        <v>13529</v>
      </c>
      <c r="H158" s="1023">
        <v>13642</v>
      </c>
      <c r="I158" s="1022">
        <v>13675</v>
      </c>
      <c r="J158" s="1022">
        <v>13726</v>
      </c>
      <c r="K158" s="1022">
        <v>13803</v>
      </c>
      <c r="L158" s="1022">
        <v>13968</v>
      </c>
      <c r="M158" s="1022">
        <v>14002</v>
      </c>
      <c r="N158" s="1022">
        <v>14122</v>
      </c>
      <c r="O158" s="1019">
        <v>13653.416666666666</v>
      </c>
      <c r="P158" s="198"/>
    </row>
    <row r="159" spans="1:16" x14ac:dyDescent="0.2">
      <c r="A159" s="1020">
        <v>8109</v>
      </c>
      <c r="B159" s="1021" t="s">
        <v>795</v>
      </c>
      <c r="C159" s="1022">
        <v>3434</v>
      </c>
      <c r="D159" s="1022">
        <v>3442</v>
      </c>
      <c r="E159" s="1022">
        <v>3430</v>
      </c>
      <c r="F159" s="1022">
        <v>3421</v>
      </c>
      <c r="G159" s="1022">
        <v>3435</v>
      </c>
      <c r="H159" s="1023">
        <v>3414</v>
      </c>
      <c r="I159" s="1022">
        <v>3437</v>
      </c>
      <c r="J159" s="1022">
        <v>3459</v>
      </c>
      <c r="K159" s="1022">
        <v>3440</v>
      </c>
      <c r="L159" s="1022">
        <v>3431</v>
      </c>
      <c r="M159" s="1022">
        <v>3434</v>
      </c>
      <c r="N159" s="1022">
        <v>3457</v>
      </c>
      <c r="O159" s="1019">
        <v>3436.1666666666665</v>
      </c>
      <c r="P159" s="198"/>
    </row>
    <row r="160" spans="1:16" x14ac:dyDescent="0.2">
      <c r="A160" s="1020">
        <v>8110</v>
      </c>
      <c r="B160" s="1021" t="s">
        <v>796</v>
      </c>
      <c r="C160" s="1022">
        <v>11023</v>
      </c>
      <c r="D160" s="1022">
        <v>11052</v>
      </c>
      <c r="E160" s="1022">
        <v>11085</v>
      </c>
      <c r="F160" s="1022">
        <v>11095</v>
      </c>
      <c r="G160" s="1022">
        <v>11233</v>
      </c>
      <c r="H160" s="1023">
        <v>11309</v>
      </c>
      <c r="I160" s="1022">
        <v>11381</v>
      </c>
      <c r="J160" s="1022">
        <v>11441</v>
      </c>
      <c r="K160" s="1022">
        <v>11423</v>
      </c>
      <c r="L160" s="1022">
        <v>11581</v>
      </c>
      <c r="M160" s="1022">
        <v>11655</v>
      </c>
      <c r="N160" s="1022">
        <v>11803</v>
      </c>
      <c r="O160" s="1019">
        <v>11340.083333333334</v>
      </c>
      <c r="P160" s="198"/>
    </row>
    <row r="161" spans="1:16" x14ac:dyDescent="0.2">
      <c r="A161" s="1020">
        <v>8111</v>
      </c>
      <c r="B161" s="1021" t="s">
        <v>797</v>
      </c>
      <c r="C161" s="1022">
        <v>7115</v>
      </c>
      <c r="D161" s="1022">
        <v>7019</v>
      </c>
      <c r="E161" s="1022">
        <v>6972</v>
      </c>
      <c r="F161" s="1022">
        <v>6972</v>
      </c>
      <c r="G161" s="1022">
        <v>7074</v>
      </c>
      <c r="H161" s="1023">
        <v>7139</v>
      </c>
      <c r="I161" s="1022">
        <v>7081</v>
      </c>
      <c r="J161" s="1022">
        <v>7039</v>
      </c>
      <c r="K161" s="1022">
        <v>7080</v>
      </c>
      <c r="L161" s="1022">
        <v>7194</v>
      </c>
      <c r="M161" s="1022">
        <v>7186</v>
      </c>
      <c r="N161" s="1022">
        <v>7231</v>
      </c>
      <c r="O161" s="1019">
        <v>7091.833333333333</v>
      </c>
      <c r="P161" s="198"/>
    </row>
    <row r="162" spans="1:16" x14ac:dyDescent="0.2">
      <c r="A162" s="1020">
        <v>8112</v>
      </c>
      <c r="B162" s="1021" t="s">
        <v>798</v>
      </c>
      <c r="C162" s="1022">
        <v>9035</v>
      </c>
      <c r="D162" s="1022">
        <v>9028</v>
      </c>
      <c r="E162" s="1022">
        <v>9044</v>
      </c>
      <c r="F162" s="1022">
        <v>9019</v>
      </c>
      <c r="G162" s="1022">
        <v>9099</v>
      </c>
      <c r="H162" s="1023">
        <v>9025</v>
      </c>
      <c r="I162" s="1022">
        <v>9014</v>
      </c>
      <c r="J162" s="1022">
        <v>9034</v>
      </c>
      <c r="K162" s="1022">
        <v>9015</v>
      </c>
      <c r="L162" s="1022">
        <v>9058</v>
      </c>
      <c r="M162" s="1022">
        <v>9081</v>
      </c>
      <c r="N162" s="1022">
        <v>9219</v>
      </c>
      <c r="O162" s="1019">
        <v>9055.9166666666661</v>
      </c>
      <c r="P162" s="198"/>
    </row>
    <row r="163" spans="1:16" x14ac:dyDescent="0.2">
      <c r="A163" s="1020">
        <v>8201</v>
      </c>
      <c r="B163" s="1021" t="s">
        <v>799</v>
      </c>
      <c r="C163" s="1022">
        <v>5469</v>
      </c>
      <c r="D163" s="1022">
        <v>5450</v>
      </c>
      <c r="E163" s="1022">
        <v>5464</v>
      </c>
      <c r="F163" s="1022">
        <v>5437</v>
      </c>
      <c r="G163" s="1022">
        <v>5483</v>
      </c>
      <c r="H163" s="1023">
        <v>5472</v>
      </c>
      <c r="I163" s="1022">
        <v>5494</v>
      </c>
      <c r="J163" s="1022">
        <v>5477</v>
      </c>
      <c r="K163" s="1022">
        <v>5467</v>
      </c>
      <c r="L163" s="1022">
        <v>5495</v>
      </c>
      <c r="M163" s="1022">
        <v>5491</v>
      </c>
      <c r="N163" s="1022">
        <v>5500</v>
      </c>
      <c r="O163" s="1019">
        <v>5474.916666666667</v>
      </c>
      <c r="P163" s="198"/>
    </row>
    <row r="164" spans="1:16" x14ac:dyDescent="0.2">
      <c r="A164" s="1020">
        <v>8202</v>
      </c>
      <c r="B164" s="1021" t="s">
        <v>800</v>
      </c>
      <c r="C164" s="1022">
        <v>7230</v>
      </c>
      <c r="D164" s="1022">
        <v>7219</v>
      </c>
      <c r="E164" s="1022">
        <v>7261</v>
      </c>
      <c r="F164" s="1022">
        <v>7288</v>
      </c>
      <c r="G164" s="1022">
        <v>7264</v>
      </c>
      <c r="H164" s="1023">
        <v>7246</v>
      </c>
      <c r="I164" s="1022">
        <v>7221</v>
      </c>
      <c r="J164" s="1022">
        <v>7224</v>
      </c>
      <c r="K164" s="1022">
        <v>7180</v>
      </c>
      <c r="L164" s="1022">
        <v>7179</v>
      </c>
      <c r="M164" s="1022">
        <v>7179</v>
      </c>
      <c r="N164" s="1022">
        <v>7213</v>
      </c>
      <c r="O164" s="1019">
        <v>7225.333333333333</v>
      </c>
      <c r="P164" s="198"/>
    </row>
    <row r="165" spans="1:16" x14ac:dyDescent="0.2">
      <c r="A165" s="1020">
        <v>8203</v>
      </c>
      <c r="B165" s="1021" t="s">
        <v>801</v>
      </c>
      <c r="C165" s="1022">
        <v>9229</v>
      </c>
      <c r="D165" s="1022">
        <v>9198</v>
      </c>
      <c r="E165" s="1022">
        <v>9200</v>
      </c>
      <c r="F165" s="1022">
        <v>9175</v>
      </c>
      <c r="G165" s="1022">
        <v>9132</v>
      </c>
      <c r="H165" s="1023">
        <v>9129</v>
      </c>
      <c r="I165" s="1022">
        <v>9113</v>
      </c>
      <c r="J165" s="1022">
        <v>9124</v>
      </c>
      <c r="K165" s="1022">
        <v>9119</v>
      </c>
      <c r="L165" s="1022">
        <v>9160</v>
      </c>
      <c r="M165" s="1022">
        <v>9163</v>
      </c>
      <c r="N165" s="1022">
        <v>9243</v>
      </c>
      <c r="O165" s="1019">
        <v>9165.4166666666661</v>
      </c>
      <c r="P165" s="198"/>
    </row>
    <row r="166" spans="1:16" x14ac:dyDescent="0.2">
      <c r="A166" s="1020">
        <v>8204</v>
      </c>
      <c r="B166" s="1021" t="s">
        <v>802</v>
      </c>
      <c r="C166" s="1022">
        <v>1212</v>
      </c>
      <c r="D166" s="1022">
        <v>1221</v>
      </c>
      <c r="E166" s="1022">
        <v>1216</v>
      </c>
      <c r="F166" s="1022">
        <v>1219</v>
      </c>
      <c r="G166" s="1022">
        <v>1220</v>
      </c>
      <c r="H166" s="1023">
        <v>1220</v>
      </c>
      <c r="I166" s="1022">
        <v>1233</v>
      </c>
      <c r="J166" s="1022">
        <v>1245</v>
      </c>
      <c r="K166" s="1022">
        <v>1249</v>
      </c>
      <c r="L166" s="1022">
        <v>1251</v>
      </c>
      <c r="M166" s="1022">
        <v>1258</v>
      </c>
      <c r="N166" s="1022">
        <v>1250</v>
      </c>
      <c r="O166" s="1019">
        <v>1232.8333333333333</v>
      </c>
      <c r="P166" s="198"/>
    </row>
    <row r="167" spans="1:16" x14ac:dyDescent="0.2">
      <c r="A167" s="1020">
        <v>8205</v>
      </c>
      <c r="B167" s="1021" t="s">
        <v>803</v>
      </c>
      <c r="C167" s="1022">
        <v>4626</v>
      </c>
      <c r="D167" s="1022">
        <v>4606</v>
      </c>
      <c r="E167" s="1022">
        <v>4606</v>
      </c>
      <c r="F167" s="1022">
        <v>4648</v>
      </c>
      <c r="G167" s="1022">
        <v>4647</v>
      </c>
      <c r="H167" s="1023">
        <v>4635</v>
      </c>
      <c r="I167" s="1022">
        <v>4637</v>
      </c>
      <c r="J167" s="1022">
        <v>4620</v>
      </c>
      <c r="K167" s="1022">
        <v>4611</v>
      </c>
      <c r="L167" s="1022">
        <v>4634</v>
      </c>
      <c r="M167" s="1022">
        <v>4633</v>
      </c>
      <c r="N167" s="1022">
        <v>4693</v>
      </c>
      <c r="O167" s="1019">
        <v>4633</v>
      </c>
      <c r="P167" s="198"/>
    </row>
    <row r="168" spans="1:16" x14ac:dyDescent="0.2">
      <c r="A168" s="1020">
        <v>8206</v>
      </c>
      <c r="B168" s="1021" t="s">
        <v>804</v>
      </c>
      <c r="C168" s="1022">
        <v>5777</v>
      </c>
      <c r="D168" s="1022">
        <v>5760</v>
      </c>
      <c r="E168" s="1022">
        <v>5784</v>
      </c>
      <c r="F168" s="1022">
        <v>5788</v>
      </c>
      <c r="G168" s="1022">
        <v>5854</v>
      </c>
      <c r="H168" s="1023">
        <v>5858</v>
      </c>
      <c r="I168" s="1022">
        <v>5878</v>
      </c>
      <c r="J168" s="1022">
        <v>5856</v>
      </c>
      <c r="K168" s="1022">
        <v>5875</v>
      </c>
      <c r="L168" s="1022">
        <v>5932</v>
      </c>
      <c r="M168" s="1022">
        <v>5929</v>
      </c>
      <c r="N168" s="1022">
        <v>5950</v>
      </c>
      <c r="O168" s="1019">
        <v>5853.416666666667</v>
      </c>
      <c r="P168" s="198"/>
    </row>
    <row r="169" spans="1:16" x14ac:dyDescent="0.2">
      <c r="A169" s="1020">
        <v>8207</v>
      </c>
      <c r="B169" s="1021" t="s">
        <v>805</v>
      </c>
      <c r="C169" s="1022">
        <v>3723</v>
      </c>
      <c r="D169" s="1022">
        <v>3795</v>
      </c>
      <c r="E169" s="1022">
        <v>3834</v>
      </c>
      <c r="F169" s="1022">
        <v>3830</v>
      </c>
      <c r="G169" s="1022">
        <v>3860</v>
      </c>
      <c r="H169" s="1023">
        <v>3853</v>
      </c>
      <c r="I169" s="1022">
        <v>3863</v>
      </c>
      <c r="J169" s="1022">
        <v>3869</v>
      </c>
      <c r="K169" s="1022">
        <v>3889</v>
      </c>
      <c r="L169" s="1022">
        <v>3901</v>
      </c>
      <c r="M169" s="1022">
        <v>3924</v>
      </c>
      <c r="N169" s="1022">
        <v>3911</v>
      </c>
      <c r="O169" s="1019">
        <v>3854.3333333333335</v>
      </c>
      <c r="P169" s="198"/>
    </row>
    <row r="170" spans="1:16" x14ac:dyDescent="0.2">
      <c r="A170" s="1020">
        <v>8301</v>
      </c>
      <c r="B170" s="1021" t="s">
        <v>806</v>
      </c>
      <c r="C170" s="1022">
        <v>31119</v>
      </c>
      <c r="D170" s="1022">
        <v>31352</v>
      </c>
      <c r="E170" s="1022">
        <v>31507</v>
      </c>
      <c r="F170" s="1022">
        <v>31609</v>
      </c>
      <c r="G170" s="1022">
        <v>31855</v>
      </c>
      <c r="H170" s="1023">
        <v>31873</v>
      </c>
      <c r="I170" s="1022">
        <v>31910</v>
      </c>
      <c r="J170" s="1022">
        <v>31980</v>
      </c>
      <c r="K170" s="1022">
        <v>32050</v>
      </c>
      <c r="L170" s="1022">
        <v>32348</v>
      </c>
      <c r="M170" s="1022">
        <v>32521</v>
      </c>
      <c r="N170" s="1022">
        <v>32780</v>
      </c>
      <c r="O170" s="1019">
        <v>31908.666666666668</v>
      </c>
      <c r="P170" s="198"/>
    </row>
    <row r="171" spans="1:16" x14ac:dyDescent="0.2">
      <c r="A171" s="1020">
        <v>8302</v>
      </c>
      <c r="B171" s="1021" t="s">
        <v>807</v>
      </c>
      <c r="C171" s="1022">
        <v>955</v>
      </c>
      <c r="D171" s="1022">
        <v>958</v>
      </c>
      <c r="E171" s="1022">
        <v>954</v>
      </c>
      <c r="F171" s="1022">
        <v>950</v>
      </c>
      <c r="G171" s="1022">
        <v>961</v>
      </c>
      <c r="H171" s="1023">
        <v>951</v>
      </c>
      <c r="I171" s="1022">
        <v>964</v>
      </c>
      <c r="J171" s="1022">
        <v>975</v>
      </c>
      <c r="K171" s="1022">
        <v>971</v>
      </c>
      <c r="L171" s="1022">
        <v>964</v>
      </c>
      <c r="M171" s="1022">
        <v>952</v>
      </c>
      <c r="N171" s="1022">
        <v>969</v>
      </c>
      <c r="O171" s="1019">
        <v>960.33333333333337</v>
      </c>
      <c r="P171" s="198"/>
    </row>
    <row r="172" spans="1:16" x14ac:dyDescent="0.2">
      <c r="A172" s="1020">
        <v>8303</v>
      </c>
      <c r="B172" s="1021" t="s">
        <v>808</v>
      </c>
      <c r="C172" s="1022">
        <v>5857</v>
      </c>
      <c r="D172" s="1022">
        <v>5881</v>
      </c>
      <c r="E172" s="1022">
        <v>5908</v>
      </c>
      <c r="F172" s="1022">
        <v>5946</v>
      </c>
      <c r="G172" s="1022">
        <v>5958</v>
      </c>
      <c r="H172" s="1023">
        <v>5990</v>
      </c>
      <c r="I172" s="1022">
        <v>6016</v>
      </c>
      <c r="J172" s="1022">
        <v>6032</v>
      </c>
      <c r="K172" s="1022">
        <v>6033</v>
      </c>
      <c r="L172" s="1022">
        <v>6069</v>
      </c>
      <c r="M172" s="1022">
        <v>6080</v>
      </c>
      <c r="N172" s="1022">
        <v>6109</v>
      </c>
      <c r="O172" s="1019">
        <v>5989.916666666667</v>
      </c>
      <c r="P172" s="198"/>
    </row>
    <row r="173" spans="1:16" x14ac:dyDescent="0.2">
      <c r="A173" s="1020">
        <v>8304</v>
      </c>
      <c r="B173" s="1021" t="s">
        <v>809</v>
      </c>
      <c r="C173" s="1022">
        <v>4621</v>
      </c>
      <c r="D173" s="1022">
        <v>4583</v>
      </c>
      <c r="E173" s="1022">
        <v>4595</v>
      </c>
      <c r="F173" s="1022">
        <v>4626</v>
      </c>
      <c r="G173" s="1022">
        <v>4611</v>
      </c>
      <c r="H173" s="1023">
        <v>4615</v>
      </c>
      <c r="I173" s="1022">
        <v>4648</v>
      </c>
      <c r="J173" s="1022">
        <v>4666</v>
      </c>
      <c r="K173" s="1022">
        <v>4665</v>
      </c>
      <c r="L173" s="1022">
        <v>4691</v>
      </c>
      <c r="M173" s="1022">
        <v>4717</v>
      </c>
      <c r="N173" s="1022">
        <v>4772</v>
      </c>
      <c r="O173" s="1019">
        <v>4650.833333333333</v>
      </c>
      <c r="P173" s="198"/>
    </row>
    <row r="174" spans="1:16" x14ac:dyDescent="0.2">
      <c r="A174" s="1020">
        <v>8305</v>
      </c>
      <c r="B174" s="1021" t="s">
        <v>810</v>
      </c>
      <c r="C174" s="1022">
        <v>6877</v>
      </c>
      <c r="D174" s="1022">
        <v>6833</v>
      </c>
      <c r="E174" s="1022">
        <v>6878</v>
      </c>
      <c r="F174" s="1022">
        <v>6902</v>
      </c>
      <c r="G174" s="1022">
        <v>6954</v>
      </c>
      <c r="H174" s="1023">
        <v>6969</v>
      </c>
      <c r="I174" s="1022">
        <v>6902</v>
      </c>
      <c r="J174" s="1022">
        <v>6797</v>
      </c>
      <c r="K174" s="1022">
        <v>6831</v>
      </c>
      <c r="L174" s="1022">
        <v>6848</v>
      </c>
      <c r="M174" s="1022">
        <v>6838</v>
      </c>
      <c r="N174" s="1022">
        <v>6926</v>
      </c>
      <c r="O174" s="1019">
        <v>6879.583333333333</v>
      </c>
      <c r="P174" s="198"/>
    </row>
    <row r="175" spans="1:16" x14ac:dyDescent="0.2">
      <c r="A175" s="1020">
        <v>8306</v>
      </c>
      <c r="B175" s="1021" t="s">
        <v>811</v>
      </c>
      <c r="C175" s="1022">
        <v>5422</v>
      </c>
      <c r="D175" s="1022">
        <v>5366</v>
      </c>
      <c r="E175" s="1022">
        <v>5372</v>
      </c>
      <c r="F175" s="1022">
        <v>5390</v>
      </c>
      <c r="G175" s="1022">
        <v>5393</v>
      </c>
      <c r="H175" s="1023">
        <v>5415</v>
      </c>
      <c r="I175" s="1022">
        <v>5434</v>
      </c>
      <c r="J175" s="1022">
        <v>5460</v>
      </c>
      <c r="K175" s="1022">
        <v>5449</v>
      </c>
      <c r="L175" s="1022">
        <v>5428</v>
      </c>
      <c r="M175" s="1022">
        <v>5426</v>
      </c>
      <c r="N175" s="1022">
        <v>5473</v>
      </c>
      <c r="O175" s="1019">
        <v>5419</v>
      </c>
      <c r="P175" s="198"/>
    </row>
    <row r="176" spans="1:16" x14ac:dyDescent="0.2">
      <c r="A176" s="1020">
        <v>8307</v>
      </c>
      <c r="B176" s="1021" t="s">
        <v>812</v>
      </c>
      <c r="C176" s="1022">
        <v>2503</v>
      </c>
      <c r="D176" s="1022">
        <v>2507</v>
      </c>
      <c r="E176" s="1022">
        <v>2528</v>
      </c>
      <c r="F176" s="1022">
        <v>2542</v>
      </c>
      <c r="G176" s="1022">
        <v>2557</v>
      </c>
      <c r="H176" s="1023">
        <v>2579</v>
      </c>
      <c r="I176" s="1022">
        <v>2584</v>
      </c>
      <c r="J176" s="1022">
        <v>2569</v>
      </c>
      <c r="K176" s="1022">
        <v>2549</v>
      </c>
      <c r="L176" s="1022">
        <v>2565</v>
      </c>
      <c r="M176" s="1022">
        <v>2604</v>
      </c>
      <c r="N176" s="1022">
        <v>2643</v>
      </c>
      <c r="O176" s="1019">
        <v>2560.8333333333335</v>
      </c>
      <c r="P176" s="198"/>
    </row>
    <row r="177" spans="1:16" x14ac:dyDescent="0.2">
      <c r="A177" s="1020">
        <v>8308</v>
      </c>
      <c r="B177" s="1021" t="s">
        <v>813</v>
      </c>
      <c r="C177" s="1022">
        <v>842</v>
      </c>
      <c r="D177" s="1022">
        <v>850</v>
      </c>
      <c r="E177" s="1022">
        <v>849</v>
      </c>
      <c r="F177" s="1022">
        <v>851</v>
      </c>
      <c r="G177" s="1022">
        <v>843</v>
      </c>
      <c r="H177" s="1023">
        <v>851</v>
      </c>
      <c r="I177" s="1022">
        <v>844</v>
      </c>
      <c r="J177" s="1022">
        <v>839</v>
      </c>
      <c r="K177" s="1022">
        <v>845</v>
      </c>
      <c r="L177" s="1022">
        <v>854</v>
      </c>
      <c r="M177" s="1022">
        <v>854</v>
      </c>
      <c r="N177" s="1022">
        <v>862</v>
      </c>
      <c r="O177" s="1019">
        <v>848.66666666666663</v>
      </c>
      <c r="P177" s="198"/>
    </row>
    <row r="178" spans="1:16" x14ac:dyDescent="0.2">
      <c r="A178" s="1020">
        <v>8309</v>
      </c>
      <c r="B178" s="1021" t="s">
        <v>814</v>
      </c>
      <c r="C178" s="1022">
        <v>2231</v>
      </c>
      <c r="D178" s="1022">
        <v>2247</v>
      </c>
      <c r="E178" s="1022">
        <v>2272</v>
      </c>
      <c r="F178" s="1022">
        <v>2276</v>
      </c>
      <c r="G178" s="1022">
        <v>2257</v>
      </c>
      <c r="H178" s="1023">
        <v>2276</v>
      </c>
      <c r="I178" s="1022">
        <v>2267</v>
      </c>
      <c r="J178" s="1022">
        <v>2256</v>
      </c>
      <c r="K178" s="1022">
        <v>2258</v>
      </c>
      <c r="L178" s="1022">
        <v>2283</v>
      </c>
      <c r="M178" s="1022">
        <v>2282</v>
      </c>
      <c r="N178" s="1022">
        <v>2296</v>
      </c>
      <c r="O178" s="1019">
        <v>2266.75</v>
      </c>
      <c r="P178" s="198"/>
    </row>
    <row r="179" spans="1:16" x14ac:dyDescent="0.2">
      <c r="A179" s="1020">
        <v>8310</v>
      </c>
      <c r="B179" s="1021" t="s">
        <v>815</v>
      </c>
      <c r="C179" s="1022">
        <v>806</v>
      </c>
      <c r="D179" s="1022">
        <v>806</v>
      </c>
      <c r="E179" s="1022">
        <v>810</v>
      </c>
      <c r="F179" s="1022">
        <v>815</v>
      </c>
      <c r="G179" s="1022">
        <v>812</v>
      </c>
      <c r="H179" s="1023">
        <v>796</v>
      </c>
      <c r="I179" s="1022">
        <v>787</v>
      </c>
      <c r="J179" s="1022">
        <v>790</v>
      </c>
      <c r="K179" s="1022">
        <v>794</v>
      </c>
      <c r="L179" s="1022">
        <v>792</v>
      </c>
      <c r="M179" s="1022">
        <v>789</v>
      </c>
      <c r="N179" s="1022">
        <v>785</v>
      </c>
      <c r="O179" s="1019">
        <v>798.5</v>
      </c>
      <c r="P179" s="198"/>
    </row>
    <row r="180" spans="1:16" x14ac:dyDescent="0.2">
      <c r="A180" s="1020">
        <v>8311</v>
      </c>
      <c r="B180" s="1021" t="s">
        <v>816</v>
      </c>
      <c r="C180" s="1022">
        <v>2920</v>
      </c>
      <c r="D180" s="1022">
        <v>2907</v>
      </c>
      <c r="E180" s="1022">
        <v>2949</v>
      </c>
      <c r="F180" s="1022">
        <v>2943</v>
      </c>
      <c r="G180" s="1022">
        <v>2953</v>
      </c>
      <c r="H180" s="1023">
        <v>2940</v>
      </c>
      <c r="I180" s="1022">
        <v>2956</v>
      </c>
      <c r="J180" s="1022">
        <v>2955</v>
      </c>
      <c r="K180" s="1022">
        <v>2962</v>
      </c>
      <c r="L180" s="1022">
        <v>2975</v>
      </c>
      <c r="M180" s="1022">
        <v>2988</v>
      </c>
      <c r="N180" s="1022">
        <v>3000</v>
      </c>
      <c r="O180" s="1019">
        <v>2954</v>
      </c>
      <c r="P180" s="198"/>
    </row>
    <row r="181" spans="1:16" x14ac:dyDescent="0.2">
      <c r="A181" s="1020">
        <v>8312</v>
      </c>
      <c r="B181" s="1021" t="s">
        <v>817</v>
      </c>
      <c r="C181" s="1022">
        <v>3177</v>
      </c>
      <c r="D181" s="1022">
        <v>3174</v>
      </c>
      <c r="E181" s="1022">
        <v>3166</v>
      </c>
      <c r="F181" s="1022">
        <v>3151</v>
      </c>
      <c r="G181" s="1022">
        <v>3159</v>
      </c>
      <c r="H181" s="1023">
        <v>3160</v>
      </c>
      <c r="I181" s="1022">
        <v>3123</v>
      </c>
      <c r="J181" s="1022">
        <v>3101</v>
      </c>
      <c r="K181" s="1022">
        <v>3151</v>
      </c>
      <c r="L181" s="1022">
        <v>3158</v>
      </c>
      <c r="M181" s="1022">
        <v>3152</v>
      </c>
      <c r="N181" s="1022">
        <v>3214</v>
      </c>
      <c r="O181" s="1019">
        <v>3157.1666666666665</v>
      </c>
      <c r="P181" s="198"/>
    </row>
    <row r="182" spans="1:16" x14ac:dyDescent="0.2">
      <c r="A182" s="1020">
        <v>8313</v>
      </c>
      <c r="B182" s="1021" t="s">
        <v>818</v>
      </c>
      <c r="C182" s="1022">
        <v>4073</v>
      </c>
      <c r="D182" s="1022">
        <v>4076</v>
      </c>
      <c r="E182" s="1022">
        <v>4087</v>
      </c>
      <c r="F182" s="1022">
        <v>4106</v>
      </c>
      <c r="G182" s="1022">
        <v>4127</v>
      </c>
      <c r="H182" s="1023">
        <v>4156</v>
      </c>
      <c r="I182" s="1022">
        <v>4163</v>
      </c>
      <c r="J182" s="1022">
        <v>4156</v>
      </c>
      <c r="K182" s="1022">
        <v>4118</v>
      </c>
      <c r="L182" s="1022">
        <v>4092</v>
      </c>
      <c r="M182" s="1022">
        <v>4096</v>
      </c>
      <c r="N182" s="1022">
        <v>4180</v>
      </c>
      <c r="O182" s="1019">
        <v>4119.166666666667</v>
      </c>
      <c r="P182" s="198"/>
    </row>
    <row r="183" spans="1:16" x14ac:dyDescent="0.2">
      <c r="A183" s="1020">
        <v>8314</v>
      </c>
      <c r="B183" s="1021" t="s">
        <v>819</v>
      </c>
      <c r="C183" s="1022">
        <v>2901</v>
      </c>
      <c r="D183" s="1022">
        <v>2882</v>
      </c>
      <c r="E183" s="1022">
        <v>2890</v>
      </c>
      <c r="F183" s="1022">
        <v>2900</v>
      </c>
      <c r="G183" s="1022">
        <v>2913</v>
      </c>
      <c r="H183" s="1023">
        <v>2887</v>
      </c>
      <c r="I183" s="1022">
        <v>2931</v>
      </c>
      <c r="J183" s="1022">
        <v>2882</v>
      </c>
      <c r="K183" s="1022">
        <v>2883</v>
      </c>
      <c r="L183" s="1022">
        <v>2907</v>
      </c>
      <c r="M183" s="1022">
        <v>2915</v>
      </c>
      <c r="N183" s="1022">
        <v>2945</v>
      </c>
      <c r="O183" s="1019">
        <v>2903</v>
      </c>
      <c r="P183" s="198"/>
    </row>
    <row r="184" spans="1:16" x14ac:dyDescent="0.2">
      <c r="A184" s="1020">
        <v>16101</v>
      </c>
      <c r="B184" s="1021" t="s">
        <v>820</v>
      </c>
      <c r="C184" s="1022">
        <v>22652</v>
      </c>
      <c r="D184" s="1022">
        <v>22637</v>
      </c>
      <c r="E184" s="1022">
        <v>22783</v>
      </c>
      <c r="F184" s="1022">
        <v>22777</v>
      </c>
      <c r="G184" s="1022">
        <v>23015</v>
      </c>
      <c r="H184" s="1023">
        <v>23047</v>
      </c>
      <c r="I184" s="1022">
        <v>23041</v>
      </c>
      <c r="J184" s="1022">
        <v>23007</v>
      </c>
      <c r="K184" s="1022">
        <v>23148</v>
      </c>
      <c r="L184" s="1022">
        <v>23345</v>
      </c>
      <c r="M184" s="1022">
        <v>23406</v>
      </c>
      <c r="N184" s="1022">
        <v>23667</v>
      </c>
      <c r="O184" s="1019">
        <v>23043.75</v>
      </c>
      <c r="P184" s="198"/>
    </row>
    <row r="185" spans="1:16" x14ac:dyDescent="0.2">
      <c r="A185" s="1020">
        <v>16102</v>
      </c>
      <c r="B185" s="1021" t="s">
        <v>821</v>
      </c>
      <c r="C185" s="1022">
        <v>4035</v>
      </c>
      <c r="D185" s="1022">
        <v>4055</v>
      </c>
      <c r="E185" s="1022">
        <v>4094</v>
      </c>
      <c r="F185" s="1022">
        <v>4110</v>
      </c>
      <c r="G185" s="1022">
        <v>4130</v>
      </c>
      <c r="H185" s="1023">
        <v>4124</v>
      </c>
      <c r="I185" s="1022">
        <v>4125</v>
      </c>
      <c r="J185" s="1022">
        <v>4128</v>
      </c>
      <c r="K185" s="1022">
        <v>4130</v>
      </c>
      <c r="L185" s="1022">
        <v>4153</v>
      </c>
      <c r="M185" s="1022">
        <v>4165</v>
      </c>
      <c r="N185" s="1022">
        <v>4211</v>
      </c>
      <c r="O185" s="1019">
        <v>4121.666666666667</v>
      </c>
      <c r="P185" s="198"/>
    </row>
    <row r="186" spans="1:16" x14ac:dyDescent="0.2">
      <c r="A186" s="1020">
        <v>16103</v>
      </c>
      <c r="B186" s="1021" t="s">
        <v>822</v>
      </c>
      <c r="C186" s="1022">
        <v>5613</v>
      </c>
      <c r="D186" s="1022">
        <v>5622</v>
      </c>
      <c r="E186" s="1022">
        <v>5630</v>
      </c>
      <c r="F186" s="1022">
        <v>5686</v>
      </c>
      <c r="G186" s="1022">
        <v>5746</v>
      </c>
      <c r="H186" s="1023">
        <v>5744</v>
      </c>
      <c r="I186" s="1022">
        <v>5754</v>
      </c>
      <c r="J186" s="1022">
        <v>5763</v>
      </c>
      <c r="K186" s="1022">
        <v>5798</v>
      </c>
      <c r="L186" s="1022">
        <v>5809</v>
      </c>
      <c r="M186" s="1022">
        <v>5819</v>
      </c>
      <c r="N186" s="1022">
        <v>5900</v>
      </c>
      <c r="O186" s="1019">
        <v>5740.333333333333</v>
      </c>
      <c r="P186" s="198"/>
    </row>
    <row r="187" spans="1:16" x14ac:dyDescent="0.2">
      <c r="A187" s="1020">
        <v>16104</v>
      </c>
      <c r="B187" s="1021" t="s">
        <v>823</v>
      </c>
      <c r="C187" s="1022">
        <v>2908</v>
      </c>
      <c r="D187" s="1022">
        <v>2927</v>
      </c>
      <c r="E187" s="1022">
        <v>2927</v>
      </c>
      <c r="F187" s="1022">
        <v>2942</v>
      </c>
      <c r="G187" s="1022">
        <v>2953</v>
      </c>
      <c r="H187" s="1023">
        <v>2974</v>
      </c>
      <c r="I187" s="1022">
        <v>2978</v>
      </c>
      <c r="J187" s="1022">
        <v>2978</v>
      </c>
      <c r="K187" s="1022">
        <v>2973</v>
      </c>
      <c r="L187" s="1022">
        <v>2968</v>
      </c>
      <c r="M187" s="1022">
        <v>2995</v>
      </c>
      <c r="N187" s="1022">
        <v>3016</v>
      </c>
      <c r="O187" s="1019">
        <v>2961.5833333333335</v>
      </c>
      <c r="P187" s="198"/>
    </row>
    <row r="188" spans="1:16" x14ac:dyDescent="0.2">
      <c r="A188" s="1020">
        <v>16105</v>
      </c>
      <c r="B188" s="1021" t="s">
        <v>824</v>
      </c>
      <c r="C188" s="1022">
        <v>1893</v>
      </c>
      <c r="D188" s="1022">
        <v>1882</v>
      </c>
      <c r="E188" s="1022">
        <v>1903</v>
      </c>
      <c r="F188" s="1022">
        <v>1917</v>
      </c>
      <c r="G188" s="1022">
        <v>1914</v>
      </c>
      <c r="H188" s="1023">
        <v>1918</v>
      </c>
      <c r="I188" s="1022">
        <v>1941</v>
      </c>
      <c r="J188" s="1022">
        <v>1959</v>
      </c>
      <c r="K188" s="1022">
        <v>1949</v>
      </c>
      <c r="L188" s="1022">
        <v>1923</v>
      </c>
      <c r="M188" s="1022">
        <v>1924</v>
      </c>
      <c r="N188" s="1022">
        <v>1933</v>
      </c>
      <c r="O188" s="1019">
        <v>1921.3333333333333</v>
      </c>
      <c r="P188" s="198"/>
    </row>
    <row r="189" spans="1:16" x14ac:dyDescent="0.2">
      <c r="A189" s="1020">
        <v>16106</v>
      </c>
      <c r="B189" s="1021" t="s">
        <v>825</v>
      </c>
      <c r="C189" s="1022">
        <v>2352</v>
      </c>
      <c r="D189" s="1022">
        <v>2371</v>
      </c>
      <c r="E189" s="1022">
        <v>2371</v>
      </c>
      <c r="F189" s="1022">
        <v>2358</v>
      </c>
      <c r="G189" s="1022">
        <v>2370</v>
      </c>
      <c r="H189" s="1023">
        <v>2383</v>
      </c>
      <c r="I189" s="1022">
        <v>2390</v>
      </c>
      <c r="J189" s="1022">
        <v>2376</v>
      </c>
      <c r="K189" s="1022">
        <v>2367</v>
      </c>
      <c r="L189" s="1022">
        <v>2357</v>
      </c>
      <c r="M189" s="1022">
        <v>2356</v>
      </c>
      <c r="N189" s="1022">
        <v>2354</v>
      </c>
      <c r="O189" s="1019">
        <v>2367.0833333333335</v>
      </c>
      <c r="P189" s="198"/>
    </row>
    <row r="190" spans="1:16" x14ac:dyDescent="0.2">
      <c r="A190" s="1020">
        <v>16107</v>
      </c>
      <c r="B190" s="1021" t="s">
        <v>826</v>
      </c>
      <c r="C190" s="1022">
        <v>3322</v>
      </c>
      <c r="D190" s="1022">
        <v>3327</v>
      </c>
      <c r="E190" s="1022">
        <v>3314</v>
      </c>
      <c r="F190" s="1022">
        <v>3331</v>
      </c>
      <c r="G190" s="1022">
        <v>3370</v>
      </c>
      <c r="H190" s="1023">
        <v>3359</v>
      </c>
      <c r="I190" s="1022">
        <v>3379</v>
      </c>
      <c r="J190" s="1022">
        <v>3355</v>
      </c>
      <c r="K190" s="1022">
        <v>3334</v>
      </c>
      <c r="L190" s="1022">
        <v>3364</v>
      </c>
      <c r="M190" s="1022">
        <v>3375</v>
      </c>
      <c r="N190" s="1022">
        <v>3416</v>
      </c>
      <c r="O190" s="1019">
        <v>3353.8333333333335</v>
      </c>
      <c r="P190" s="198"/>
    </row>
    <row r="191" spans="1:16" x14ac:dyDescent="0.2">
      <c r="A191" s="1020">
        <v>16108</v>
      </c>
      <c r="B191" s="1021" t="s">
        <v>827</v>
      </c>
      <c r="C191" s="1022">
        <v>3703</v>
      </c>
      <c r="D191" s="1022">
        <v>3730</v>
      </c>
      <c r="E191" s="1022">
        <v>3757</v>
      </c>
      <c r="F191" s="1022">
        <v>3762</v>
      </c>
      <c r="G191" s="1022">
        <v>3750</v>
      </c>
      <c r="H191" s="1023">
        <v>3755</v>
      </c>
      <c r="I191" s="1022">
        <v>3767</v>
      </c>
      <c r="J191" s="1022">
        <v>3772</v>
      </c>
      <c r="K191" s="1022">
        <v>3766</v>
      </c>
      <c r="L191" s="1022">
        <v>3775</v>
      </c>
      <c r="M191" s="1022">
        <v>3811</v>
      </c>
      <c r="N191" s="1022">
        <v>3845</v>
      </c>
      <c r="O191" s="1019">
        <v>3766.0833333333335</v>
      </c>
      <c r="P191" s="198"/>
    </row>
    <row r="192" spans="1:16" x14ac:dyDescent="0.2">
      <c r="A192" s="1020">
        <v>16109</v>
      </c>
      <c r="B192" s="1021" t="s">
        <v>828</v>
      </c>
      <c r="C192" s="1022">
        <v>2735</v>
      </c>
      <c r="D192" s="1022">
        <v>2754</v>
      </c>
      <c r="E192" s="1022">
        <v>2786</v>
      </c>
      <c r="F192" s="1022">
        <v>2770</v>
      </c>
      <c r="G192" s="1022">
        <v>2816</v>
      </c>
      <c r="H192" s="1023">
        <v>2799</v>
      </c>
      <c r="I192" s="1022">
        <v>2768</v>
      </c>
      <c r="J192" s="1022">
        <v>2776</v>
      </c>
      <c r="K192" s="1022">
        <v>2804</v>
      </c>
      <c r="L192" s="1022">
        <v>2828</v>
      </c>
      <c r="M192" s="1022">
        <v>2833</v>
      </c>
      <c r="N192" s="1022">
        <v>2884</v>
      </c>
      <c r="O192" s="1019">
        <v>2796.0833333333335</v>
      </c>
      <c r="P192" s="198"/>
    </row>
    <row r="193" spans="1:16" x14ac:dyDescent="0.2">
      <c r="A193" s="1020">
        <v>16201</v>
      </c>
      <c r="B193" s="1021" t="s">
        <v>829</v>
      </c>
      <c r="C193" s="1022">
        <v>2032</v>
      </c>
      <c r="D193" s="1022">
        <v>2036</v>
      </c>
      <c r="E193" s="1022">
        <v>2046</v>
      </c>
      <c r="F193" s="1022">
        <v>2064</v>
      </c>
      <c r="G193" s="1022">
        <v>2066</v>
      </c>
      <c r="H193" s="1023">
        <v>2081</v>
      </c>
      <c r="I193" s="1022">
        <v>2078</v>
      </c>
      <c r="J193" s="1022">
        <v>2081</v>
      </c>
      <c r="K193" s="1022">
        <v>2086</v>
      </c>
      <c r="L193" s="1022">
        <v>2091</v>
      </c>
      <c r="M193" s="1022">
        <v>2123</v>
      </c>
      <c r="N193" s="1022">
        <v>2120</v>
      </c>
      <c r="O193" s="1019">
        <v>2075.3333333333335</v>
      </c>
      <c r="P193" s="198"/>
    </row>
    <row r="194" spans="1:16" x14ac:dyDescent="0.2">
      <c r="A194" s="1020">
        <v>16202</v>
      </c>
      <c r="B194" s="1021" t="s">
        <v>830</v>
      </c>
      <c r="C194" s="1022">
        <v>954</v>
      </c>
      <c r="D194" s="1022">
        <v>954</v>
      </c>
      <c r="E194" s="1022">
        <v>955</v>
      </c>
      <c r="F194" s="1022">
        <v>960</v>
      </c>
      <c r="G194" s="1022">
        <v>962</v>
      </c>
      <c r="H194" s="1023">
        <v>970</v>
      </c>
      <c r="I194" s="1022">
        <v>966</v>
      </c>
      <c r="J194" s="1022">
        <v>972</v>
      </c>
      <c r="K194" s="1022">
        <v>969</v>
      </c>
      <c r="L194" s="1022">
        <v>963</v>
      </c>
      <c r="M194" s="1022">
        <v>959</v>
      </c>
      <c r="N194" s="1022">
        <v>967</v>
      </c>
      <c r="O194" s="1019">
        <v>962.58333333333337</v>
      </c>
      <c r="P194" s="198"/>
    </row>
    <row r="195" spans="1:16" x14ac:dyDescent="0.2">
      <c r="A195" s="1020">
        <v>16203</v>
      </c>
      <c r="B195" s="1021" t="s">
        <v>831</v>
      </c>
      <c r="C195" s="1022">
        <v>2712</v>
      </c>
      <c r="D195" s="1022">
        <v>2719</v>
      </c>
      <c r="E195" s="1022">
        <v>2751</v>
      </c>
      <c r="F195" s="1022">
        <v>2746</v>
      </c>
      <c r="G195" s="1022">
        <v>2756</v>
      </c>
      <c r="H195" s="1023">
        <v>2756</v>
      </c>
      <c r="I195" s="1022">
        <v>2771</v>
      </c>
      <c r="J195" s="1022">
        <v>2767</v>
      </c>
      <c r="K195" s="1022">
        <v>2758</v>
      </c>
      <c r="L195" s="1022">
        <v>2777</v>
      </c>
      <c r="M195" s="1022">
        <v>2779</v>
      </c>
      <c r="N195" s="1022">
        <v>2809</v>
      </c>
      <c r="O195" s="1019">
        <v>2758.4166666666665</v>
      </c>
      <c r="P195" s="198"/>
    </row>
    <row r="196" spans="1:16" x14ac:dyDescent="0.2">
      <c r="A196" s="1020">
        <v>16204</v>
      </c>
      <c r="B196" s="1021" t="s">
        <v>832</v>
      </c>
      <c r="C196" s="1022">
        <v>1138</v>
      </c>
      <c r="D196" s="1022">
        <v>1136</v>
      </c>
      <c r="E196" s="1022">
        <v>1141</v>
      </c>
      <c r="F196" s="1022">
        <v>1139</v>
      </c>
      <c r="G196" s="1022">
        <v>1137</v>
      </c>
      <c r="H196" s="1023">
        <v>1136</v>
      </c>
      <c r="I196" s="1022">
        <v>1130</v>
      </c>
      <c r="J196" s="1022">
        <v>1156</v>
      </c>
      <c r="K196" s="1022">
        <v>1148</v>
      </c>
      <c r="L196" s="1022">
        <v>1151</v>
      </c>
      <c r="M196" s="1022">
        <v>1140</v>
      </c>
      <c r="N196" s="1022">
        <v>1149</v>
      </c>
      <c r="O196" s="1019">
        <v>1141.75</v>
      </c>
      <c r="P196" s="198"/>
    </row>
    <row r="197" spans="1:16" x14ac:dyDescent="0.2">
      <c r="A197" s="1020">
        <v>16205</v>
      </c>
      <c r="B197" s="1021" t="s">
        <v>833</v>
      </c>
      <c r="C197" s="1022">
        <v>1117</v>
      </c>
      <c r="D197" s="1022">
        <v>1126</v>
      </c>
      <c r="E197" s="1022">
        <v>1123</v>
      </c>
      <c r="F197" s="1022">
        <v>1132</v>
      </c>
      <c r="G197" s="1022">
        <v>1134</v>
      </c>
      <c r="H197" s="1023">
        <v>1131</v>
      </c>
      <c r="I197" s="1022">
        <v>1133</v>
      </c>
      <c r="J197" s="1022">
        <v>1143</v>
      </c>
      <c r="K197" s="1022">
        <v>1144</v>
      </c>
      <c r="L197" s="1022">
        <v>1136</v>
      </c>
      <c r="M197" s="1022">
        <v>1130</v>
      </c>
      <c r="N197" s="1022">
        <v>1137</v>
      </c>
      <c r="O197" s="1019">
        <v>1132.1666666666667</v>
      </c>
      <c r="P197" s="198"/>
    </row>
    <row r="198" spans="1:16" x14ac:dyDescent="0.2">
      <c r="A198" s="1020">
        <v>16206</v>
      </c>
      <c r="B198" s="1021" t="s">
        <v>834</v>
      </c>
      <c r="C198" s="1022">
        <v>1080</v>
      </c>
      <c r="D198" s="1022">
        <v>1087</v>
      </c>
      <c r="E198" s="1022">
        <v>1095</v>
      </c>
      <c r="F198" s="1022">
        <v>1109</v>
      </c>
      <c r="G198" s="1022">
        <v>1104</v>
      </c>
      <c r="H198" s="1023">
        <v>1107</v>
      </c>
      <c r="I198" s="1022">
        <v>1108</v>
      </c>
      <c r="J198" s="1022">
        <v>1112</v>
      </c>
      <c r="K198" s="1022">
        <v>1120</v>
      </c>
      <c r="L198" s="1022">
        <v>1130</v>
      </c>
      <c r="M198" s="1022">
        <v>1133</v>
      </c>
      <c r="N198" s="1022">
        <v>1152</v>
      </c>
      <c r="O198" s="1019">
        <v>1111.4166666666667</v>
      </c>
      <c r="P198" s="198"/>
    </row>
    <row r="199" spans="1:16" x14ac:dyDescent="0.2">
      <c r="A199" s="1020">
        <v>16207</v>
      </c>
      <c r="B199" s="1021" t="s">
        <v>835</v>
      </c>
      <c r="C199" s="1022">
        <v>1031</v>
      </c>
      <c r="D199" s="1022">
        <v>1018</v>
      </c>
      <c r="E199" s="1022">
        <v>1022</v>
      </c>
      <c r="F199" s="1022">
        <v>1031</v>
      </c>
      <c r="G199" s="1022">
        <v>1015</v>
      </c>
      <c r="H199" s="1023">
        <v>1019</v>
      </c>
      <c r="I199" s="1022">
        <v>1015</v>
      </c>
      <c r="J199" s="1022">
        <v>1007</v>
      </c>
      <c r="K199" s="1022">
        <v>1017</v>
      </c>
      <c r="L199" s="1022">
        <v>1015</v>
      </c>
      <c r="M199" s="1022">
        <v>1032</v>
      </c>
      <c r="N199" s="1022">
        <v>1045</v>
      </c>
      <c r="O199" s="1019">
        <v>1022.25</v>
      </c>
      <c r="P199" s="198"/>
    </row>
    <row r="200" spans="1:16" x14ac:dyDescent="0.2">
      <c r="A200" s="1020">
        <v>16301</v>
      </c>
      <c r="B200" s="1021" t="s">
        <v>836</v>
      </c>
      <c r="C200" s="1022">
        <v>11131</v>
      </c>
      <c r="D200" s="1022">
        <v>11094</v>
      </c>
      <c r="E200" s="1022">
        <v>11173</v>
      </c>
      <c r="F200" s="1022">
        <v>11185</v>
      </c>
      <c r="G200" s="1022">
        <v>11236</v>
      </c>
      <c r="H200" s="1023">
        <v>11263</v>
      </c>
      <c r="I200" s="1022">
        <v>11308</v>
      </c>
      <c r="J200" s="1022">
        <v>11300</v>
      </c>
      <c r="K200" s="1022">
        <v>11324</v>
      </c>
      <c r="L200" s="1022">
        <v>11412</v>
      </c>
      <c r="M200" s="1022">
        <v>11414</v>
      </c>
      <c r="N200" s="1022">
        <v>11478</v>
      </c>
      <c r="O200" s="1019">
        <v>11276.5</v>
      </c>
      <c r="P200" s="198"/>
    </row>
    <row r="201" spans="1:16" x14ac:dyDescent="0.2">
      <c r="A201" s="1020">
        <v>16302</v>
      </c>
      <c r="B201" s="1021" t="s">
        <v>837</v>
      </c>
      <c r="C201" s="1022">
        <v>6649</v>
      </c>
      <c r="D201" s="1022">
        <v>6641</v>
      </c>
      <c r="E201" s="1022">
        <v>6698</v>
      </c>
      <c r="F201" s="1022">
        <v>6692</v>
      </c>
      <c r="G201" s="1022">
        <v>6685</v>
      </c>
      <c r="H201" s="1023">
        <v>6696</v>
      </c>
      <c r="I201" s="1022">
        <v>6736</v>
      </c>
      <c r="J201" s="1022">
        <v>6767</v>
      </c>
      <c r="K201" s="1022">
        <v>6707</v>
      </c>
      <c r="L201" s="1022">
        <v>6757</v>
      </c>
      <c r="M201" s="1022">
        <v>6795</v>
      </c>
      <c r="N201" s="1022">
        <v>6857</v>
      </c>
      <c r="O201" s="1019">
        <v>6723.333333333333</v>
      </c>
      <c r="P201" s="198"/>
    </row>
    <row r="202" spans="1:16" x14ac:dyDescent="0.2">
      <c r="A202" s="1020">
        <v>16303</v>
      </c>
      <c r="B202" s="1021" t="s">
        <v>838</v>
      </c>
      <c r="C202" s="1022">
        <v>2691</v>
      </c>
      <c r="D202" s="1022">
        <v>2691</v>
      </c>
      <c r="E202" s="1022">
        <v>2691</v>
      </c>
      <c r="F202" s="1022">
        <v>2700</v>
      </c>
      <c r="G202" s="1022">
        <v>2687</v>
      </c>
      <c r="H202" s="1023">
        <v>2711</v>
      </c>
      <c r="I202" s="1022">
        <v>2695</v>
      </c>
      <c r="J202" s="1022">
        <v>2705</v>
      </c>
      <c r="K202" s="1022">
        <v>2731</v>
      </c>
      <c r="L202" s="1022">
        <v>2766</v>
      </c>
      <c r="M202" s="1022">
        <v>2765</v>
      </c>
      <c r="N202" s="1022">
        <v>2756</v>
      </c>
      <c r="O202" s="1019">
        <v>2715.75</v>
      </c>
      <c r="P202" s="198"/>
    </row>
    <row r="203" spans="1:16" x14ac:dyDescent="0.2">
      <c r="A203" s="1020">
        <v>16304</v>
      </c>
      <c r="B203" s="1021" t="s">
        <v>839</v>
      </c>
      <c r="C203" s="1022">
        <v>1135</v>
      </c>
      <c r="D203" s="1022">
        <v>1148</v>
      </c>
      <c r="E203" s="1022">
        <v>1152</v>
      </c>
      <c r="F203" s="1022">
        <v>1160</v>
      </c>
      <c r="G203" s="1022">
        <v>1165</v>
      </c>
      <c r="H203" s="1023">
        <v>1167</v>
      </c>
      <c r="I203" s="1022">
        <v>1139</v>
      </c>
      <c r="J203" s="1022">
        <v>1154</v>
      </c>
      <c r="K203" s="1022">
        <v>1151</v>
      </c>
      <c r="L203" s="1022">
        <v>1162</v>
      </c>
      <c r="M203" s="1022">
        <v>1150</v>
      </c>
      <c r="N203" s="1022">
        <v>1147</v>
      </c>
      <c r="O203" s="1019">
        <v>1152.5</v>
      </c>
      <c r="P203" s="198"/>
    </row>
    <row r="204" spans="1:16" x14ac:dyDescent="0.2">
      <c r="A204" s="1020">
        <v>16305</v>
      </c>
      <c r="B204" s="1021" t="s">
        <v>840</v>
      </c>
      <c r="C204" s="1022">
        <v>2642</v>
      </c>
      <c r="D204" s="1022">
        <v>2659</v>
      </c>
      <c r="E204" s="1022">
        <v>2690</v>
      </c>
      <c r="F204" s="1022">
        <v>2673</v>
      </c>
      <c r="G204" s="1022">
        <v>2664</v>
      </c>
      <c r="H204" s="1023">
        <v>2671</v>
      </c>
      <c r="I204" s="1022">
        <v>2669</v>
      </c>
      <c r="J204" s="1022">
        <v>2680</v>
      </c>
      <c r="K204" s="1022">
        <v>2725</v>
      </c>
      <c r="L204" s="1022">
        <v>2707</v>
      </c>
      <c r="M204" s="1022">
        <v>2742</v>
      </c>
      <c r="N204" s="1022">
        <v>2744</v>
      </c>
      <c r="O204" s="1019">
        <v>2688.8333333333335</v>
      </c>
      <c r="P204" s="198"/>
    </row>
    <row r="205" spans="1:16" x14ac:dyDescent="0.2">
      <c r="A205" s="1020">
        <v>9101</v>
      </c>
      <c r="B205" s="1021" t="s">
        <v>841</v>
      </c>
      <c r="C205" s="1022">
        <v>35677</v>
      </c>
      <c r="D205" s="1022">
        <v>35780</v>
      </c>
      <c r="E205" s="1022">
        <v>35991</v>
      </c>
      <c r="F205" s="1022">
        <v>36053</v>
      </c>
      <c r="G205" s="1022">
        <v>36257</v>
      </c>
      <c r="H205" s="1023">
        <v>36500</v>
      </c>
      <c r="I205" s="1022">
        <v>36665</v>
      </c>
      <c r="J205" s="1022">
        <v>36812</v>
      </c>
      <c r="K205" s="1022">
        <v>36915</v>
      </c>
      <c r="L205" s="1022">
        <v>37166</v>
      </c>
      <c r="M205" s="1022">
        <v>37290</v>
      </c>
      <c r="N205" s="1022">
        <v>37570</v>
      </c>
      <c r="O205" s="1019">
        <v>36556.333333333336</v>
      </c>
      <c r="P205" s="198"/>
    </row>
    <row r="206" spans="1:16" x14ac:dyDescent="0.2">
      <c r="A206" s="1020">
        <v>9102</v>
      </c>
      <c r="B206" s="1021" t="s">
        <v>842</v>
      </c>
      <c r="C206" s="1022">
        <v>7123</v>
      </c>
      <c r="D206" s="1022">
        <v>7110</v>
      </c>
      <c r="E206" s="1022">
        <v>7148</v>
      </c>
      <c r="F206" s="1022">
        <v>7163</v>
      </c>
      <c r="G206" s="1022">
        <v>7109</v>
      </c>
      <c r="H206" s="1023">
        <v>7082</v>
      </c>
      <c r="I206" s="1022">
        <v>7069</v>
      </c>
      <c r="J206" s="1022">
        <v>7103</v>
      </c>
      <c r="K206" s="1022">
        <v>7124</v>
      </c>
      <c r="L206" s="1022">
        <v>7147</v>
      </c>
      <c r="M206" s="1022">
        <v>7102</v>
      </c>
      <c r="N206" s="1022">
        <v>7171</v>
      </c>
      <c r="O206" s="1019">
        <v>7120.916666666667</v>
      </c>
      <c r="P206" s="198"/>
    </row>
    <row r="207" spans="1:16" x14ac:dyDescent="0.2">
      <c r="A207" s="1020">
        <v>9103</v>
      </c>
      <c r="B207" s="1021" t="s">
        <v>843</v>
      </c>
      <c r="C207" s="1022">
        <v>4302</v>
      </c>
      <c r="D207" s="1022">
        <v>4324</v>
      </c>
      <c r="E207" s="1022">
        <v>4308</v>
      </c>
      <c r="F207" s="1022">
        <v>4370</v>
      </c>
      <c r="G207" s="1022">
        <v>4387</v>
      </c>
      <c r="H207" s="1023">
        <v>4411</v>
      </c>
      <c r="I207" s="1022">
        <v>4420</v>
      </c>
      <c r="J207" s="1022">
        <v>4443</v>
      </c>
      <c r="K207" s="1022">
        <v>4501</v>
      </c>
      <c r="L207" s="1022">
        <v>4507</v>
      </c>
      <c r="M207" s="1022">
        <v>4496</v>
      </c>
      <c r="N207" s="1022">
        <v>4535</v>
      </c>
      <c r="O207" s="1019">
        <v>4417</v>
      </c>
      <c r="P207" s="198"/>
    </row>
    <row r="208" spans="1:16" x14ac:dyDescent="0.2">
      <c r="A208" s="1020">
        <v>9104</v>
      </c>
      <c r="B208" s="1021" t="s">
        <v>844</v>
      </c>
      <c r="C208" s="1022">
        <v>2630</v>
      </c>
      <c r="D208" s="1022">
        <v>2637</v>
      </c>
      <c r="E208" s="1022">
        <v>2672</v>
      </c>
      <c r="F208" s="1022">
        <v>2686</v>
      </c>
      <c r="G208" s="1022">
        <v>2680</v>
      </c>
      <c r="H208" s="1023">
        <v>2673</v>
      </c>
      <c r="I208" s="1022">
        <v>2689</v>
      </c>
      <c r="J208" s="1022">
        <v>2693</v>
      </c>
      <c r="K208" s="1022">
        <v>2700</v>
      </c>
      <c r="L208" s="1022">
        <v>2719</v>
      </c>
      <c r="M208" s="1022">
        <v>2740</v>
      </c>
      <c r="N208" s="1022">
        <v>2751</v>
      </c>
      <c r="O208" s="1019">
        <v>2689.1666666666665</v>
      </c>
      <c r="P208" s="198"/>
    </row>
    <row r="209" spans="1:16" x14ac:dyDescent="0.2">
      <c r="A209" s="1020">
        <v>9105</v>
      </c>
      <c r="B209" s="1021" t="s">
        <v>845</v>
      </c>
      <c r="C209" s="1022">
        <v>5891</v>
      </c>
      <c r="D209" s="1022">
        <v>5882</v>
      </c>
      <c r="E209" s="1022">
        <v>5946</v>
      </c>
      <c r="F209" s="1022">
        <v>5850</v>
      </c>
      <c r="G209" s="1022">
        <v>5939</v>
      </c>
      <c r="H209" s="1023">
        <v>5930</v>
      </c>
      <c r="I209" s="1022">
        <v>5952</v>
      </c>
      <c r="J209" s="1022">
        <v>5926</v>
      </c>
      <c r="K209" s="1022">
        <v>5919</v>
      </c>
      <c r="L209" s="1022">
        <v>5943</v>
      </c>
      <c r="M209" s="1022">
        <v>6000</v>
      </c>
      <c r="N209" s="1022">
        <v>6065</v>
      </c>
      <c r="O209" s="1019">
        <v>5936.916666666667</v>
      </c>
      <c r="P209" s="198"/>
    </row>
    <row r="210" spans="1:16" x14ac:dyDescent="0.2">
      <c r="A210" s="1020">
        <v>9106</v>
      </c>
      <c r="B210" s="1021" t="s">
        <v>846</v>
      </c>
      <c r="C210" s="1022">
        <v>4133</v>
      </c>
      <c r="D210" s="1022">
        <v>4144</v>
      </c>
      <c r="E210" s="1022">
        <v>4151</v>
      </c>
      <c r="F210" s="1022">
        <v>4141</v>
      </c>
      <c r="G210" s="1022">
        <v>4150</v>
      </c>
      <c r="H210" s="1023">
        <v>4136</v>
      </c>
      <c r="I210" s="1022">
        <v>4164</v>
      </c>
      <c r="J210" s="1022">
        <v>4135</v>
      </c>
      <c r="K210" s="1022">
        <v>4162</v>
      </c>
      <c r="L210" s="1022">
        <v>4152</v>
      </c>
      <c r="M210" s="1022">
        <v>4170</v>
      </c>
      <c r="N210" s="1022">
        <v>4138</v>
      </c>
      <c r="O210" s="1019">
        <v>4148</v>
      </c>
      <c r="P210" s="198"/>
    </row>
    <row r="211" spans="1:16" x14ac:dyDescent="0.2">
      <c r="A211" s="1020">
        <v>9107</v>
      </c>
      <c r="B211" s="1021" t="s">
        <v>847</v>
      </c>
      <c r="C211" s="1022">
        <v>3167</v>
      </c>
      <c r="D211" s="1022">
        <v>3199</v>
      </c>
      <c r="E211" s="1022">
        <v>3226</v>
      </c>
      <c r="F211" s="1022">
        <v>3231</v>
      </c>
      <c r="G211" s="1022">
        <v>3249</v>
      </c>
      <c r="H211" s="1023">
        <v>3250</v>
      </c>
      <c r="I211" s="1022">
        <v>3262</v>
      </c>
      <c r="J211" s="1022">
        <v>3257</v>
      </c>
      <c r="K211" s="1022">
        <v>3248</v>
      </c>
      <c r="L211" s="1022">
        <v>3301</v>
      </c>
      <c r="M211" s="1022">
        <v>3310</v>
      </c>
      <c r="N211" s="1022">
        <v>3342</v>
      </c>
      <c r="O211" s="1019">
        <v>3253.5</v>
      </c>
      <c r="P211" s="198"/>
    </row>
    <row r="212" spans="1:16" x14ac:dyDescent="0.2">
      <c r="A212" s="1020">
        <v>9108</v>
      </c>
      <c r="B212" s="1021" t="s">
        <v>848</v>
      </c>
      <c r="C212" s="1022">
        <v>8651</v>
      </c>
      <c r="D212" s="1022">
        <v>8679</v>
      </c>
      <c r="E212" s="1022">
        <v>8734</v>
      </c>
      <c r="F212" s="1022">
        <v>8747</v>
      </c>
      <c r="G212" s="1022">
        <v>8856</v>
      </c>
      <c r="H212" s="1023">
        <v>8854</v>
      </c>
      <c r="I212" s="1022">
        <v>8880</v>
      </c>
      <c r="J212" s="1022">
        <v>8909</v>
      </c>
      <c r="K212" s="1022">
        <v>8910</v>
      </c>
      <c r="L212" s="1022">
        <v>8973</v>
      </c>
      <c r="M212" s="1022">
        <v>9004</v>
      </c>
      <c r="N212" s="1022">
        <v>9068</v>
      </c>
      <c r="O212" s="1019">
        <v>8855.4166666666661</v>
      </c>
      <c r="P212" s="198"/>
    </row>
    <row r="213" spans="1:16" x14ac:dyDescent="0.2">
      <c r="A213" s="1020">
        <v>9109</v>
      </c>
      <c r="B213" s="1021" t="s">
        <v>849</v>
      </c>
      <c r="C213" s="1022">
        <v>5775</v>
      </c>
      <c r="D213" s="1022">
        <v>5742</v>
      </c>
      <c r="E213" s="1022">
        <v>5758</v>
      </c>
      <c r="F213" s="1022">
        <v>5749</v>
      </c>
      <c r="G213" s="1022">
        <v>5749</v>
      </c>
      <c r="H213" s="1023">
        <v>5801</v>
      </c>
      <c r="I213" s="1022">
        <v>5796</v>
      </c>
      <c r="J213" s="1022">
        <v>5811</v>
      </c>
      <c r="K213" s="1022">
        <v>5816</v>
      </c>
      <c r="L213" s="1022">
        <v>5790</v>
      </c>
      <c r="M213" s="1022">
        <v>5814</v>
      </c>
      <c r="N213" s="1022">
        <v>5852</v>
      </c>
      <c r="O213" s="1019">
        <v>5787.75</v>
      </c>
      <c r="P213" s="198"/>
    </row>
    <row r="214" spans="1:16" x14ac:dyDescent="0.2">
      <c r="A214" s="1020">
        <v>9110</v>
      </c>
      <c r="B214" s="1021" t="s">
        <v>850</v>
      </c>
      <c r="C214" s="1022">
        <v>1952</v>
      </c>
      <c r="D214" s="1022">
        <v>1948</v>
      </c>
      <c r="E214" s="1022">
        <v>1952</v>
      </c>
      <c r="F214" s="1022">
        <v>1960</v>
      </c>
      <c r="G214" s="1022">
        <v>1956</v>
      </c>
      <c r="H214" s="1023">
        <v>1973</v>
      </c>
      <c r="I214" s="1022">
        <v>1982</v>
      </c>
      <c r="J214" s="1022">
        <v>1991</v>
      </c>
      <c r="K214" s="1022">
        <v>1986</v>
      </c>
      <c r="L214" s="1022">
        <v>1975</v>
      </c>
      <c r="M214" s="1022">
        <v>1992</v>
      </c>
      <c r="N214" s="1022">
        <v>2003</v>
      </c>
      <c r="O214" s="1019">
        <v>1972.5</v>
      </c>
      <c r="P214" s="198"/>
    </row>
    <row r="215" spans="1:16" x14ac:dyDescent="0.2">
      <c r="A215" s="1020">
        <v>9111</v>
      </c>
      <c r="B215" s="1021" t="s">
        <v>851</v>
      </c>
      <c r="C215" s="1022">
        <v>8722</v>
      </c>
      <c r="D215" s="1022">
        <v>8725</v>
      </c>
      <c r="E215" s="1022">
        <v>8769</v>
      </c>
      <c r="F215" s="1022">
        <v>8772</v>
      </c>
      <c r="G215" s="1022">
        <v>8793</v>
      </c>
      <c r="H215" s="1023">
        <v>8827</v>
      </c>
      <c r="I215" s="1022">
        <v>8864</v>
      </c>
      <c r="J215" s="1022">
        <v>8850</v>
      </c>
      <c r="K215" s="1022">
        <v>8843</v>
      </c>
      <c r="L215" s="1022">
        <v>8853</v>
      </c>
      <c r="M215" s="1022">
        <v>8828</v>
      </c>
      <c r="N215" s="1022">
        <v>8945</v>
      </c>
      <c r="O215" s="1019">
        <v>8815.9166666666661</v>
      </c>
      <c r="P215" s="198"/>
    </row>
    <row r="216" spans="1:16" x14ac:dyDescent="0.2">
      <c r="A216" s="1020">
        <v>9112</v>
      </c>
      <c r="B216" s="1021" t="s">
        <v>852</v>
      </c>
      <c r="C216" s="1022">
        <v>17350</v>
      </c>
      <c r="D216" s="1022">
        <v>17445</v>
      </c>
      <c r="E216" s="1022">
        <v>17502</v>
      </c>
      <c r="F216" s="1022">
        <v>17502</v>
      </c>
      <c r="G216" s="1022">
        <v>17639</v>
      </c>
      <c r="H216" s="1023">
        <v>17743</v>
      </c>
      <c r="I216" s="1022">
        <v>17749</v>
      </c>
      <c r="J216" s="1022">
        <v>17887</v>
      </c>
      <c r="K216" s="1022">
        <v>17927</v>
      </c>
      <c r="L216" s="1022">
        <v>17937</v>
      </c>
      <c r="M216" s="1022">
        <v>18010</v>
      </c>
      <c r="N216" s="1022">
        <v>18195</v>
      </c>
      <c r="O216" s="1019">
        <v>17740.5</v>
      </c>
      <c r="P216" s="198"/>
    </row>
    <row r="217" spans="1:16" x14ac:dyDescent="0.2">
      <c r="A217" s="1020">
        <v>9113</v>
      </c>
      <c r="B217" s="1021" t="s">
        <v>853</v>
      </c>
      <c r="C217" s="1022">
        <v>2000</v>
      </c>
      <c r="D217" s="1022">
        <v>2008</v>
      </c>
      <c r="E217" s="1022">
        <v>2034</v>
      </c>
      <c r="F217" s="1022">
        <v>2004</v>
      </c>
      <c r="G217" s="1022">
        <v>2015</v>
      </c>
      <c r="H217" s="1023">
        <v>2025</v>
      </c>
      <c r="I217" s="1022">
        <v>1990</v>
      </c>
      <c r="J217" s="1022">
        <v>2008</v>
      </c>
      <c r="K217" s="1022">
        <v>2051</v>
      </c>
      <c r="L217" s="1022">
        <v>2053</v>
      </c>
      <c r="M217" s="1022">
        <v>2041</v>
      </c>
      <c r="N217" s="1022">
        <v>2074</v>
      </c>
      <c r="O217" s="1019">
        <v>2025.25</v>
      </c>
      <c r="P217" s="198"/>
    </row>
    <row r="218" spans="1:16" x14ac:dyDescent="0.2">
      <c r="A218" s="1020">
        <v>9114</v>
      </c>
      <c r="B218" s="1021" t="s">
        <v>854</v>
      </c>
      <c r="C218" s="1022">
        <v>4840</v>
      </c>
      <c r="D218" s="1022">
        <v>4845</v>
      </c>
      <c r="E218" s="1022">
        <v>4857</v>
      </c>
      <c r="F218" s="1022">
        <v>4864</v>
      </c>
      <c r="G218" s="1022">
        <v>4868</v>
      </c>
      <c r="H218" s="1023">
        <v>4913</v>
      </c>
      <c r="I218" s="1022">
        <v>4901</v>
      </c>
      <c r="J218" s="1022">
        <v>4915</v>
      </c>
      <c r="K218" s="1022">
        <v>4905</v>
      </c>
      <c r="L218" s="1022">
        <v>4911</v>
      </c>
      <c r="M218" s="1022">
        <v>4899</v>
      </c>
      <c r="N218" s="1022">
        <v>5012</v>
      </c>
      <c r="O218" s="1019">
        <v>4894.166666666667</v>
      </c>
      <c r="P218" s="198"/>
    </row>
    <row r="219" spans="1:16" x14ac:dyDescent="0.2">
      <c r="A219" s="1020">
        <v>9115</v>
      </c>
      <c r="B219" s="1021" t="s">
        <v>855</v>
      </c>
      <c r="C219" s="1022">
        <v>4965</v>
      </c>
      <c r="D219" s="1022">
        <v>5000</v>
      </c>
      <c r="E219" s="1022">
        <v>5034</v>
      </c>
      <c r="F219" s="1022">
        <v>5050</v>
      </c>
      <c r="G219" s="1022">
        <v>5051</v>
      </c>
      <c r="H219" s="1023">
        <v>5107</v>
      </c>
      <c r="I219" s="1022">
        <v>4958</v>
      </c>
      <c r="J219" s="1022">
        <v>4952</v>
      </c>
      <c r="K219" s="1022">
        <v>4957</v>
      </c>
      <c r="L219" s="1022">
        <v>5025</v>
      </c>
      <c r="M219" s="1022">
        <v>5062</v>
      </c>
      <c r="N219" s="1022">
        <v>5132</v>
      </c>
      <c r="O219" s="1019">
        <v>5024.416666666667</v>
      </c>
      <c r="P219" s="198"/>
    </row>
    <row r="220" spans="1:16" x14ac:dyDescent="0.2">
      <c r="A220" s="1020">
        <v>9116</v>
      </c>
      <c r="B220" s="1021" t="s">
        <v>856</v>
      </c>
      <c r="C220" s="1022">
        <v>3870</v>
      </c>
      <c r="D220" s="1022">
        <v>3861</v>
      </c>
      <c r="E220" s="1022">
        <v>3866</v>
      </c>
      <c r="F220" s="1022">
        <v>3862</v>
      </c>
      <c r="G220" s="1022">
        <v>3906</v>
      </c>
      <c r="H220" s="1023">
        <v>3911</v>
      </c>
      <c r="I220" s="1022">
        <v>3903</v>
      </c>
      <c r="J220" s="1022">
        <v>3886</v>
      </c>
      <c r="K220" s="1022">
        <v>3857</v>
      </c>
      <c r="L220" s="1022">
        <v>3857</v>
      </c>
      <c r="M220" s="1022">
        <v>3853</v>
      </c>
      <c r="N220" s="1022">
        <v>3910</v>
      </c>
      <c r="O220" s="1019">
        <v>3878.5</v>
      </c>
      <c r="P220" s="198"/>
    </row>
    <row r="221" spans="1:16" x14ac:dyDescent="0.2">
      <c r="A221" s="1020">
        <v>9117</v>
      </c>
      <c r="B221" s="1021" t="s">
        <v>857</v>
      </c>
      <c r="C221" s="1022">
        <v>4396</v>
      </c>
      <c r="D221" s="1022">
        <v>4394</v>
      </c>
      <c r="E221" s="1022">
        <v>4419</v>
      </c>
      <c r="F221" s="1022">
        <v>4409</v>
      </c>
      <c r="G221" s="1022">
        <v>4432</v>
      </c>
      <c r="H221" s="1023">
        <v>4415</v>
      </c>
      <c r="I221" s="1022">
        <v>4418</v>
      </c>
      <c r="J221" s="1022">
        <v>4438</v>
      </c>
      <c r="K221" s="1022">
        <v>4426</v>
      </c>
      <c r="L221" s="1022">
        <v>4426</v>
      </c>
      <c r="M221" s="1022">
        <v>4466</v>
      </c>
      <c r="N221" s="1022">
        <v>4492</v>
      </c>
      <c r="O221" s="1019">
        <v>4427.583333333333</v>
      </c>
      <c r="P221" s="198"/>
    </row>
    <row r="222" spans="1:16" x14ac:dyDescent="0.2">
      <c r="A222" s="1020">
        <v>9118</v>
      </c>
      <c r="B222" s="1021" t="s">
        <v>858</v>
      </c>
      <c r="C222" s="1022">
        <v>2760</v>
      </c>
      <c r="D222" s="1022">
        <v>2747</v>
      </c>
      <c r="E222" s="1022">
        <v>2773</v>
      </c>
      <c r="F222" s="1022">
        <v>2775</v>
      </c>
      <c r="G222" s="1022">
        <v>2784</v>
      </c>
      <c r="H222" s="1023">
        <v>2798</v>
      </c>
      <c r="I222" s="1022">
        <v>2785</v>
      </c>
      <c r="J222" s="1022">
        <v>2782</v>
      </c>
      <c r="K222" s="1022">
        <v>2769</v>
      </c>
      <c r="L222" s="1022">
        <v>2783</v>
      </c>
      <c r="M222" s="1022">
        <v>2782</v>
      </c>
      <c r="N222" s="1022">
        <v>2803</v>
      </c>
      <c r="O222" s="1019">
        <v>2778.4166666666665</v>
      </c>
      <c r="P222" s="198"/>
    </row>
    <row r="223" spans="1:16" x14ac:dyDescent="0.2">
      <c r="A223" s="1020">
        <v>9119</v>
      </c>
      <c r="B223" s="1021" t="s">
        <v>859</v>
      </c>
      <c r="C223" s="1022">
        <v>6187</v>
      </c>
      <c r="D223" s="1022">
        <v>6220</v>
      </c>
      <c r="E223" s="1022">
        <v>6271</v>
      </c>
      <c r="F223" s="1022">
        <v>6268</v>
      </c>
      <c r="G223" s="1022">
        <v>6325</v>
      </c>
      <c r="H223" s="1023">
        <v>6380</v>
      </c>
      <c r="I223" s="1022">
        <v>6385</v>
      </c>
      <c r="J223" s="1022">
        <v>6361</v>
      </c>
      <c r="K223" s="1022">
        <v>6356</v>
      </c>
      <c r="L223" s="1022">
        <v>6371</v>
      </c>
      <c r="M223" s="1022">
        <v>6405</v>
      </c>
      <c r="N223" s="1022">
        <v>6431</v>
      </c>
      <c r="O223" s="1019">
        <v>6330</v>
      </c>
      <c r="P223" s="198"/>
    </row>
    <row r="224" spans="1:16" x14ac:dyDescent="0.2">
      <c r="A224" s="1020">
        <v>9120</v>
      </c>
      <c r="B224" s="1021" t="s">
        <v>860</v>
      </c>
      <c r="C224" s="1022">
        <v>11580</v>
      </c>
      <c r="D224" s="1022">
        <v>11613</v>
      </c>
      <c r="E224" s="1022">
        <v>11779</v>
      </c>
      <c r="F224" s="1022">
        <v>11812</v>
      </c>
      <c r="G224" s="1022">
        <v>11843</v>
      </c>
      <c r="H224" s="1023">
        <v>11894</v>
      </c>
      <c r="I224" s="1022">
        <v>11871</v>
      </c>
      <c r="J224" s="1022">
        <v>11920</v>
      </c>
      <c r="K224" s="1022">
        <v>12006</v>
      </c>
      <c r="L224" s="1022">
        <v>12004</v>
      </c>
      <c r="M224" s="1022">
        <v>12058</v>
      </c>
      <c r="N224" s="1022">
        <v>12124</v>
      </c>
      <c r="O224" s="1019">
        <v>11875.333333333334</v>
      </c>
      <c r="P224" s="198"/>
    </row>
    <row r="225" spans="1:16" x14ac:dyDescent="0.2">
      <c r="A225" s="1020">
        <v>9121</v>
      </c>
      <c r="B225" s="1021" t="s">
        <v>861</v>
      </c>
      <c r="C225" s="1022">
        <v>4166</v>
      </c>
      <c r="D225" s="1022">
        <v>4169</v>
      </c>
      <c r="E225" s="1022">
        <v>4200</v>
      </c>
      <c r="F225" s="1022">
        <v>4208</v>
      </c>
      <c r="G225" s="1022">
        <v>4204</v>
      </c>
      <c r="H225" s="1023">
        <v>4242</v>
      </c>
      <c r="I225" s="1022">
        <v>4259</v>
      </c>
      <c r="J225" s="1022">
        <v>4276</v>
      </c>
      <c r="K225" s="1022">
        <v>4276</v>
      </c>
      <c r="L225" s="1022">
        <v>4283</v>
      </c>
      <c r="M225" s="1022">
        <v>4308</v>
      </c>
      <c r="N225" s="1022">
        <v>4326</v>
      </c>
      <c r="O225" s="1019">
        <v>4243.083333333333</v>
      </c>
      <c r="P225" s="198"/>
    </row>
    <row r="226" spans="1:16" x14ac:dyDescent="0.2">
      <c r="A226" s="1020">
        <v>9201</v>
      </c>
      <c r="B226" s="1021" t="s">
        <v>862</v>
      </c>
      <c r="C226" s="1022">
        <v>9988</v>
      </c>
      <c r="D226" s="1022">
        <v>9984</v>
      </c>
      <c r="E226" s="1022">
        <v>10047</v>
      </c>
      <c r="F226" s="1022">
        <v>10088</v>
      </c>
      <c r="G226" s="1022">
        <v>10180</v>
      </c>
      <c r="H226" s="1023">
        <v>10187</v>
      </c>
      <c r="I226" s="1022">
        <v>10212</v>
      </c>
      <c r="J226" s="1022">
        <v>10179</v>
      </c>
      <c r="K226" s="1022">
        <v>10220</v>
      </c>
      <c r="L226" s="1022">
        <v>10247</v>
      </c>
      <c r="M226" s="1022">
        <v>10248</v>
      </c>
      <c r="N226" s="1022">
        <v>10324</v>
      </c>
      <c r="O226" s="1019">
        <v>10158.666666666666</v>
      </c>
      <c r="P226" s="198"/>
    </row>
    <row r="227" spans="1:16" x14ac:dyDescent="0.2">
      <c r="A227" s="1020">
        <v>9202</v>
      </c>
      <c r="B227" s="1021" t="s">
        <v>863</v>
      </c>
      <c r="C227" s="1022">
        <v>6435</v>
      </c>
      <c r="D227" s="1022">
        <v>6246</v>
      </c>
      <c r="E227" s="1022">
        <v>6462</v>
      </c>
      <c r="F227" s="1022">
        <v>6472</v>
      </c>
      <c r="G227" s="1022">
        <v>6494</v>
      </c>
      <c r="H227" s="1023">
        <v>6493</v>
      </c>
      <c r="I227" s="1022">
        <v>6501</v>
      </c>
      <c r="J227" s="1022">
        <v>6474</v>
      </c>
      <c r="K227" s="1022">
        <v>6457</v>
      </c>
      <c r="L227" s="1022">
        <v>6489</v>
      </c>
      <c r="M227" s="1022">
        <v>6522</v>
      </c>
      <c r="N227" s="1022">
        <v>6593</v>
      </c>
      <c r="O227" s="1019">
        <v>6469.833333333333</v>
      </c>
      <c r="P227" s="198"/>
    </row>
    <row r="228" spans="1:16" x14ac:dyDescent="0.2">
      <c r="A228" s="1020">
        <v>9203</v>
      </c>
      <c r="B228" s="1021" t="s">
        <v>864</v>
      </c>
      <c r="C228" s="1022">
        <v>3991</v>
      </c>
      <c r="D228" s="1022">
        <v>3987</v>
      </c>
      <c r="E228" s="1022">
        <v>3990</v>
      </c>
      <c r="F228" s="1022">
        <v>4001</v>
      </c>
      <c r="G228" s="1022">
        <v>4031</v>
      </c>
      <c r="H228" s="1023">
        <v>4040</v>
      </c>
      <c r="I228" s="1022">
        <v>4044</v>
      </c>
      <c r="J228" s="1022">
        <v>4061</v>
      </c>
      <c r="K228" s="1022">
        <v>4083</v>
      </c>
      <c r="L228" s="1022">
        <v>4105</v>
      </c>
      <c r="M228" s="1022">
        <v>4098</v>
      </c>
      <c r="N228" s="1022">
        <v>4089</v>
      </c>
      <c r="O228" s="1019">
        <v>4043.3333333333335</v>
      </c>
      <c r="P228" s="198"/>
    </row>
    <row r="229" spans="1:16" x14ac:dyDescent="0.2">
      <c r="A229" s="1020">
        <v>9204</v>
      </c>
      <c r="B229" s="1021" t="s">
        <v>865</v>
      </c>
      <c r="C229" s="1022">
        <v>3227</v>
      </c>
      <c r="D229" s="1022">
        <v>3150</v>
      </c>
      <c r="E229" s="1022">
        <v>3154</v>
      </c>
      <c r="F229" s="1022">
        <v>3227</v>
      </c>
      <c r="G229" s="1022">
        <v>3224</v>
      </c>
      <c r="H229" s="1023">
        <v>3237</v>
      </c>
      <c r="I229" s="1022">
        <v>3217</v>
      </c>
      <c r="J229" s="1022">
        <v>3213</v>
      </c>
      <c r="K229" s="1022">
        <v>3221</v>
      </c>
      <c r="L229" s="1022">
        <v>3257</v>
      </c>
      <c r="M229" s="1022">
        <v>3261</v>
      </c>
      <c r="N229" s="1022">
        <v>3276</v>
      </c>
      <c r="O229" s="1019">
        <v>3222</v>
      </c>
      <c r="P229" s="198"/>
    </row>
    <row r="230" spans="1:16" x14ac:dyDescent="0.2">
      <c r="A230" s="1020">
        <v>9205</v>
      </c>
      <c r="B230" s="1021" t="s">
        <v>866</v>
      </c>
      <c r="C230" s="1022">
        <v>3391</v>
      </c>
      <c r="D230" s="1022">
        <v>3403</v>
      </c>
      <c r="E230" s="1022">
        <v>3414</v>
      </c>
      <c r="F230" s="1022">
        <v>3413</v>
      </c>
      <c r="G230" s="1022">
        <v>3414</v>
      </c>
      <c r="H230" s="1023">
        <v>3426</v>
      </c>
      <c r="I230" s="1022">
        <v>3450</v>
      </c>
      <c r="J230" s="1022">
        <v>3454</v>
      </c>
      <c r="K230" s="1022">
        <v>3464</v>
      </c>
      <c r="L230" s="1022">
        <v>3486</v>
      </c>
      <c r="M230" s="1022">
        <v>3494</v>
      </c>
      <c r="N230" s="1022">
        <v>3495</v>
      </c>
      <c r="O230" s="1019">
        <v>3442</v>
      </c>
      <c r="P230" s="198"/>
    </row>
    <row r="231" spans="1:16" x14ac:dyDescent="0.2">
      <c r="A231" s="1020">
        <v>9206</v>
      </c>
      <c r="B231" s="1021" t="s">
        <v>867</v>
      </c>
      <c r="C231" s="1022">
        <v>1953</v>
      </c>
      <c r="D231" s="1022">
        <v>1971</v>
      </c>
      <c r="E231" s="1022">
        <v>1956</v>
      </c>
      <c r="F231" s="1022">
        <v>1970</v>
      </c>
      <c r="G231" s="1022">
        <v>1978</v>
      </c>
      <c r="H231" s="1023">
        <v>1994</v>
      </c>
      <c r="I231" s="1022">
        <v>1996</v>
      </c>
      <c r="J231" s="1022">
        <v>1988</v>
      </c>
      <c r="K231" s="1022">
        <v>1990</v>
      </c>
      <c r="L231" s="1022">
        <v>2004</v>
      </c>
      <c r="M231" s="1022">
        <v>2005</v>
      </c>
      <c r="N231" s="1022">
        <v>2014</v>
      </c>
      <c r="O231" s="1019">
        <v>1984.9166666666667</v>
      </c>
      <c r="P231" s="198"/>
    </row>
    <row r="232" spans="1:16" x14ac:dyDescent="0.2">
      <c r="A232" s="1020">
        <v>9207</v>
      </c>
      <c r="B232" s="1021" t="s">
        <v>868</v>
      </c>
      <c r="C232" s="1022">
        <v>2759</v>
      </c>
      <c r="D232" s="1022">
        <v>2776</v>
      </c>
      <c r="E232" s="1022">
        <v>2791</v>
      </c>
      <c r="F232" s="1022">
        <v>2805</v>
      </c>
      <c r="G232" s="1022">
        <v>2813</v>
      </c>
      <c r="H232" s="1023">
        <v>2803</v>
      </c>
      <c r="I232" s="1022">
        <v>2793</v>
      </c>
      <c r="J232" s="1022">
        <v>2783</v>
      </c>
      <c r="K232" s="1022">
        <v>2799</v>
      </c>
      <c r="L232" s="1022">
        <v>2794</v>
      </c>
      <c r="M232" s="1022">
        <v>2777</v>
      </c>
      <c r="N232" s="1022">
        <v>2828</v>
      </c>
      <c r="O232" s="1019">
        <v>2793.4166666666665</v>
      </c>
      <c r="P232" s="198"/>
    </row>
    <row r="233" spans="1:16" x14ac:dyDescent="0.2">
      <c r="A233" s="1020">
        <v>9208</v>
      </c>
      <c r="B233" s="1021" t="s">
        <v>869</v>
      </c>
      <c r="C233" s="1022">
        <v>3613</v>
      </c>
      <c r="D233" s="1022">
        <v>3634</v>
      </c>
      <c r="E233" s="1022">
        <v>3638</v>
      </c>
      <c r="F233" s="1022">
        <v>3654</v>
      </c>
      <c r="G233" s="1022">
        <v>3697</v>
      </c>
      <c r="H233" s="1023">
        <v>3715</v>
      </c>
      <c r="I233" s="1022">
        <v>3694</v>
      </c>
      <c r="J233" s="1022">
        <v>3660</v>
      </c>
      <c r="K233" s="1022">
        <v>3687</v>
      </c>
      <c r="L233" s="1022">
        <v>3709</v>
      </c>
      <c r="M233" s="1022">
        <v>3716</v>
      </c>
      <c r="N233" s="1022">
        <v>3727</v>
      </c>
      <c r="O233" s="1019">
        <v>3678.6666666666665</v>
      </c>
      <c r="P233" s="198"/>
    </row>
    <row r="234" spans="1:16" x14ac:dyDescent="0.2">
      <c r="A234" s="1020">
        <v>9209</v>
      </c>
      <c r="B234" s="1021" t="s">
        <v>870</v>
      </c>
      <c r="C234" s="1022">
        <v>2748</v>
      </c>
      <c r="D234" s="1022">
        <v>2757</v>
      </c>
      <c r="E234" s="1022">
        <v>2794</v>
      </c>
      <c r="F234" s="1022">
        <v>2791</v>
      </c>
      <c r="G234" s="1022">
        <v>2800</v>
      </c>
      <c r="H234" s="1023">
        <v>2815</v>
      </c>
      <c r="I234" s="1022">
        <v>2808</v>
      </c>
      <c r="J234" s="1022">
        <v>2818</v>
      </c>
      <c r="K234" s="1022">
        <v>2828</v>
      </c>
      <c r="L234" s="1022">
        <v>2809</v>
      </c>
      <c r="M234" s="1022">
        <v>2831</v>
      </c>
      <c r="N234" s="1022">
        <v>2865</v>
      </c>
      <c r="O234" s="1019">
        <v>2805.3333333333335</v>
      </c>
      <c r="P234" s="198"/>
    </row>
    <row r="235" spans="1:16" x14ac:dyDescent="0.2">
      <c r="A235" s="1020">
        <v>9210</v>
      </c>
      <c r="B235" s="1021" t="s">
        <v>871</v>
      </c>
      <c r="C235" s="1022">
        <v>4654</v>
      </c>
      <c r="D235" s="1022">
        <v>4663</v>
      </c>
      <c r="E235" s="1022">
        <v>4678</v>
      </c>
      <c r="F235" s="1022">
        <v>4691</v>
      </c>
      <c r="G235" s="1022">
        <v>4700</v>
      </c>
      <c r="H235" s="1023">
        <v>4708</v>
      </c>
      <c r="I235" s="1022">
        <v>4710</v>
      </c>
      <c r="J235" s="1022">
        <v>4729</v>
      </c>
      <c r="K235" s="1022">
        <v>4722</v>
      </c>
      <c r="L235" s="1022">
        <v>4736</v>
      </c>
      <c r="M235" s="1022">
        <v>4710</v>
      </c>
      <c r="N235" s="1022">
        <v>4728</v>
      </c>
      <c r="O235" s="1019">
        <v>4702.416666666667</v>
      </c>
      <c r="P235" s="198"/>
    </row>
    <row r="236" spans="1:16" x14ac:dyDescent="0.2">
      <c r="A236" s="1020">
        <v>9211</v>
      </c>
      <c r="B236" s="1021" t="s">
        <v>872</v>
      </c>
      <c r="C236" s="1022">
        <v>7264</v>
      </c>
      <c r="D236" s="1022">
        <v>7281</v>
      </c>
      <c r="E236" s="1022">
        <v>7341</v>
      </c>
      <c r="F236" s="1022">
        <v>7401</v>
      </c>
      <c r="G236" s="1022">
        <v>7452</v>
      </c>
      <c r="H236" s="1023">
        <v>7449</v>
      </c>
      <c r="I236" s="1022">
        <v>7452</v>
      </c>
      <c r="J236" s="1022">
        <v>7465</v>
      </c>
      <c r="K236" s="1022">
        <v>7519</v>
      </c>
      <c r="L236" s="1022">
        <v>7528</v>
      </c>
      <c r="M236" s="1022">
        <v>7574</v>
      </c>
      <c r="N236" s="1022">
        <v>7602</v>
      </c>
      <c r="O236" s="1019">
        <v>7444</v>
      </c>
      <c r="P236" s="198"/>
    </row>
    <row r="237" spans="1:16" x14ac:dyDescent="0.2">
      <c r="A237" s="1020">
        <v>14101</v>
      </c>
      <c r="B237" s="1021" t="s">
        <v>873</v>
      </c>
      <c r="C237" s="1022">
        <v>18928</v>
      </c>
      <c r="D237" s="1022">
        <v>19009</v>
      </c>
      <c r="E237" s="1022">
        <v>19062</v>
      </c>
      <c r="F237" s="1022">
        <v>19013</v>
      </c>
      <c r="G237" s="1022">
        <v>19123</v>
      </c>
      <c r="H237" s="1023">
        <v>19205</v>
      </c>
      <c r="I237" s="1022">
        <v>19226</v>
      </c>
      <c r="J237" s="1022">
        <v>19328</v>
      </c>
      <c r="K237" s="1022">
        <v>19358</v>
      </c>
      <c r="L237" s="1022">
        <v>19407</v>
      </c>
      <c r="M237" s="1022">
        <v>19508</v>
      </c>
      <c r="N237" s="1022">
        <v>19577</v>
      </c>
      <c r="O237" s="1019">
        <v>19228.666666666668</v>
      </c>
      <c r="P237" s="198"/>
    </row>
    <row r="238" spans="1:16" x14ac:dyDescent="0.2">
      <c r="A238" s="1020">
        <v>14102</v>
      </c>
      <c r="B238" s="1021" t="s">
        <v>874</v>
      </c>
      <c r="C238" s="1022">
        <v>1256</v>
      </c>
      <c r="D238" s="1022">
        <v>1266</v>
      </c>
      <c r="E238" s="1022">
        <v>1262</v>
      </c>
      <c r="F238" s="1022">
        <v>1265</v>
      </c>
      <c r="G238" s="1022">
        <v>1262</v>
      </c>
      <c r="H238" s="1023">
        <v>1245</v>
      </c>
      <c r="I238" s="1022">
        <v>1238</v>
      </c>
      <c r="J238" s="1022">
        <v>1233</v>
      </c>
      <c r="K238" s="1022">
        <v>1253</v>
      </c>
      <c r="L238" s="1022">
        <v>1242</v>
      </c>
      <c r="M238" s="1022">
        <v>1244</v>
      </c>
      <c r="N238" s="1022">
        <v>1248</v>
      </c>
      <c r="O238" s="1019">
        <v>1251.1666666666667</v>
      </c>
      <c r="P238" s="198"/>
    </row>
    <row r="239" spans="1:16" x14ac:dyDescent="0.2">
      <c r="A239" s="1020">
        <v>14103</v>
      </c>
      <c r="B239" s="1021" t="s">
        <v>875</v>
      </c>
      <c r="C239" s="1022">
        <v>4442</v>
      </c>
      <c r="D239" s="1022">
        <v>4466</v>
      </c>
      <c r="E239" s="1022">
        <v>4486</v>
      </c>
      <c r="F239" s="1022">
        <v>4469</v>
      </c>
      <c r="G239" s="1022">
        <v>4464</v>
      </c>
      <c r="H239" s="1023">
        <v>4467</v>
      </c>
      <c r="I239" s="1022">
        <v>4451</v>
      </c>
      <c r="J239" s="1022">
        <v>4472</v>
      </c>
      <c r="K239" s="1022">
        <v>4490</v>
      </c>
      <c r="L239" s="1022">
        <v>4518</v>
      </c>
      <c r="M239" s="1022">
        <v>4506</v>
      </c>
      <c r="N239" s="1022">
        <v>4569</v>
      </c>
      <c r="O239" s="1019">
        <v>4483.333333333333</v>
      </c>
      <c r="P239" s="198"/>
    </row>
    <row r="240" spans="1:16" x14ac:dyDescent="0.2">
      <c r="A240" s="1020">
        <v>14104</v>
      </c>
      <c r="B240" s="1021" t="s">
        <v>633</v>
      </c>
      <c r="C240" s="1022">
        <v>4508</v>
      </c>
      <c r="D240" s="1022">
        <v>4538</v>
      </c>
      <c r="E240" s="1022">
        <v>4583</v>
      </c>
      <c r="F240" s="1022">
        <v>4538</v>
      </c>
      <c r="G240" s="1022">
        <v>4569</v>
      </c>
      <c r="H240" s="1023">
        <v>4586</v>
      </c>
      <c r="I240" s="1022">
        <v>4592</v>
      </c>
      <c r="J240" s="1022">
        <v>4613</v>
      </c>
      <c r="K240" s="1022">
        <v>4631</v>
      </c>
      <c r="L240" s="1022">
        <v>4638</v>
      </c>
      <c r="M240" s="1022">
        <v>4626</v>
      </c>
      <c r="N240" s="1022">
        <v>4646</v>
      </c>
      <c r="O240" s="1019">
        <v>4589</v>
      </c>
      <c r="P240" s="198"/>
    </row>
    <row r="241" spans="1:16" x14ac:dyDescent="0.2">
      <c r="A241" s="1020">
        <v>14105</v>
      </c>
      <c r="B241" s="1021" t="s">
        <v>876</v>
      </c>
      <c r="C241" s="1022">
        <v>1894</v>
      </c>
      <c r="D241" s="1022">
        <v>1892</v>
      </c>
      <c r="E241" s="1022">
        <v>1904</v>
      </c>
      <c r="F241" s="1022">
        <v>1899</v>
      </c>
      <c r="G241" s="1022">
        <v>1926</v>
      </c>
      <c r="H241" s="1023">
        <v>1920</v>
      </c>
      <c r="I241" s="1022">
        <v>1928</v>
      </c>
      <c r="J241" s="1022">
        <v>1936</v>
      </c>
      <c r="K241" s="1022">
        <v>1927</v>
      </c>
      <c r="L241" s="1022">
        <v>1923</v>
      </c>
      <c r="M241" s="1022">
        <v>1925</v>
      </c>
      <c r="N241" s="1022">
        <v>1919</v>
      </c>
      <c r="O241" s="1019">
        <v>1916.0833333333333</v>
      </c>
      <c r="P241" s="198"/>
    </row>
    <row r="242" spans="1:16" x14ac:dyDescent="0.2">
      <c r="A242" s="1020">
        <v>14106</v>
      </c>
      <c r="B242" s="1021" t="s">
        <v>877</v>
      </c>
      <c r="C242" s="1022">
        <v>5763</v>
      </c>
      <c r="D242" s="1022">
        <v>5813</v>
      </c>
      <c r="E242" s="1022">
        <v>5849</v>
      </c>
      <c r="F242" s="1022">
        <v>5838</v>
      </c>
      <c r="G242" s="1022">
        <v>5928</v>
      </c>
      <c r="H242" s="1023">
        <v>5928</v>
      </c>
      <c r="I242" s="1022">
        <v>5916</v>
      </c>
      <c r="J242" s="1022">
        <v>5954</v>
      </c>
      <c r="K242" s="1022">
        <v>6015</v>
      </c>
      <c r="L242" s="1022">
        <v>6068</v>
      </c>
      <c r="M242" s="1022">
        <v>6090</v>
      </c>
      <c r="N242" s="1022">
        <v>6138</v>
      </c>
      <c r="O242" s="1019">
        <v>5941.666666666667</v>
      </c>
      <c r="P242" s="198"/>
    </row>
    <row r="243" spans="1:16" x14ac:dyDescent="0.2">
      <c r="A243" s="1020">
        <v>14107</v>
      </c>
      <c r="B243" s="1021" t="s">
        <v>878</v>
      </c>
      <c r="C243" s="1022">
        <v>4751</v>
      </c>
      <c r="D243" s="1022">
        <v>4764</v>
      </c>
      <c r="E243" s="1022">
        <v>4788</v>
      </c>
      <c r="F243" s="1022">
        <v>4786</v>
      </c>
      <c r="G243" s="1022">
        <v>4791</v>
      </c>
      <c r="H243" s="1023">
        <v>4833</v>
      </c>
      <c r="I243" s="1022">
        <v>4850</v>
      </c>
      <c r="J243" s="1022">
        <v>4839</v>
      </c>
      <c r="K243" s="1022">
        <v>4816</v>
      </c>
      <c r="L243" s="1022">
        <v>4827</v>
      </c>
      <c r="M243" s="1022">
        <v>4821</v>
      </c>
      <c r="N243" s="1022">
        <v>4803</v>
      </c>
      <c r="O243" s="1019">
        <v>4805.75</v>
      </c>
      <c r="P243" s="198"/>
    </row>
    <row r="244" spans="1:16" x14ac:dyDescent="0.2">
      <c r="A244" s="1020">
        <v>14108</v>
      </c>
      <c r="B244" s="1021" t="s">
        <v>879</v>
      </c>
      <c r="C244" s="1022">
        <v>9176</v>
      </c>
      <c r="D244" s="1022">
        <v>9189</v>
      </c>
      <c r="E244" s="1022">
        <v>9212</v>
      </c>
      <c r="F244" s="1022">
        <v>9193</v>
      </c>
      <c r="G244" s="1022">
        <v>9264</v>
      </c>
      <c r="H244" s="1023">
        <v>9246</v>
      </c>
      <c r="I244" s="1022">
        <v>9264</v>
      </c>
      <c r="J244" s="1022">
        <v>9324</v>
      </c>
      <c r="K244" s="1022">
        <v>9285</v>
      </c>
      <c r="L244" s="1022">
        <v>9332</v>
      </c>
      <c r="M244" s="1022">
        <v>9329</v>
      </c>
      <c r="N244" s="1022">
        <v>9385</v>
      </c>
      <c r="O244" s="1019">
        <v>9266.5833333333339</v>
      </c>
      <c r="P244" s="198"/>
    </row>
    <row r="245" spans="1:16" x14ac:dyDescent="0.2">
      <c r="A245" s="1020">
        <v>14201</v>
      </c>
      <c r="B245" s="1021" t="s">
        <v>880</v>
      </c>
      <c r="C245" s="1022">
        <v>7348</v>
      </c>
      <c r="D245" s="1022">
        <v>7373</v>
      </c>
      <c r="E245" s="1022">
        <v>7439</v>
      </c>
      <c r="F245" s="1022">
        <v>7480</v>
      </c>
      <c r="G245" s="1022">
        <v>7485</v>
      </c>
      <c r="H245" s="1023">
        <v>7478</v>
      </c>
      <c r="I245" s="1022">
        <v>7424</v>
      </c>
      <c r="J245" s="1022">
        <v>7395</v>
      </c>
      <c r="K245" s="1022">
        <v>7439</v>
      </c>
      <c r="L245" s="1022">
        <v>7499</v>
      </c>
      <c r="M245" s="1022">
        <v>7506</v>
      </c>
      <c r="N245" s="1022">
        <v>7559</v>
      </c>
      <c r="O245" s="1019">
        <v>7452.083333333333</v>
      </c>
      <c r="P245" s="198"/>
    </row>
    <row r="246" spans="1:16" x14ac:dyDescent="0.2">
      <c r="A246" s="1020">
        <v>14202</v>
      </c>
      <c r="B246" s="1021" t="s">
        <v>881</v>
      </c>
      <c r="C246" s="1022">
        <v>3998</v>
      </c>
      <c r="D246" s="1022">
        <v>4006</v>
      </c>
      <c r="E246" s="1022">
        <v>4043</v>
      </c>
      <c r="F246" s="1022">
        <v>4079</v>
      </c>
      <c r="G246" s="1022">
        <v>4106</v>
      </c>
      <c r="H246" s="1023">
        <v>4098</v>
      </c>
      <c r="I246" s="1022">
        <v>4094</v>
      </c>
      <c r="J246" s="1022">
        <v>4070</v>
      </c>
      <c r="K246" s="1022">
        <v>4086</v>
      </c>
      <c r="L246" s="1022">
        <v>4116</v>
      </c>
      <c r="M246" s="1022">
        <v>4085</v>
      </c>
      <c r="N246" s="1022">
        <v>4081</v>
      </c>
      <c r="O246" s="1019">
        <v>4071.8333333333335</v>
      </c>
      <c r="P246" s="198"/>
    </row>
    <row r="247" spans="1:16" x14ac:dyDescent="0.2">
      <c r="A247" s="1020">
        <v>14203</v>
      </c>
      <c r="B247" s="1021" t="s">
        <v>882</v>
      </c>
      <c r="C247" s="1022">
        <v>2579</v>
      </c>
      <c r="D247" s="1022">
        <v>2607</v>
      </c>
      <c r="E247" s="1022">
        <v>2629</v>
      </c>
      <c r="F247" s="1022">
        <v>2638</v>
      </c>
      <c r="G247" s="1022">
        <v>2640</v>
      </c>
      <c r="H247" s="1023">
        <v>2627</v>
      </c>
      <c r="I247" s="1022">
        <v>2590</v>
      </c>
      <c r="J247" s="1022">
        <v>2579</v>
      </c>
      <c r="K247" s="1022">
        <v>2586</v>
      </c>
      <c r="L247" s="1022">
        <v>2640</v>
      </c>
      <c r="M247" s="1022">
        <v>2630</v>
      </c>
      <c r="N247" s="1022">
        <v>2651</v>
      </c>
      <c r="O247" s="1019">
        <v>2616.3333333333335</v>
      </c>
      <c r="P247" s="198"/>
    </row>
    <row r="248" spans="1:16" x14ac:dyDescent="0.2">
      <c r="A248" s="1020">
        <v>14204</v>
      </c>
      <c r="B248" s="1021" t="s">
        <v>883</v>
      </c>
      <c r="C248" s="1022">
        <v>5939</v>
      </c>
      <c r="D248" s="1022">
        <v>5896</v>
      </c>
      <c r="E248" s="1022">
        <v>5915</v>
      </c>
      <c r="F248" s="1022">
        <v>5974</v>
      </c>
      <c r="G248" s="1022">
        <v>5995</v>
      </c>
      <c r="H248" s="1023">
        <v>5976</v>
      </c>
      <c r="I248" s="1022">
        <v>6003</v>
      </c>
      <c r="J248" s="1022">
        <v>5998</v>
      </c>
      <c r="K248" s="1022">
        <v>6031</v>
      </c>
      <c r="L248" s="1022">
        <v>6033</v>
      </c>
      <c r="M248" s="1022">
        <v>6059</v>
      </c>
      <c r="N248" s="1022">
        <v>6085</v>
      </c>
      <c r="O248" s="1019">
        <v>5992</v>
      </c>
      <c r="P248" s="198"/>
    </row>
    <row r="249" spans="1:16" x14ac:dyDescent="0.2">
      <c r="A249" s="1020">
        <v>10101</v>
      </c>
      <c r="B249" s="1021" t="s">
        <v>884</v>
      </c>
      <c r="C249" s="1022">
        <v>32091</v>
      </c>
      <c r="D249" s="1022">
        <v>32271</v>
      </c>
      <c r="E249" s="1022">
        <v>32673</v>
      </c>
      <c r="F249" s="1022">
        <v>32354</v>
      </c>
      <c r="G249" s="1022">
        <v>32652</v>
      </c>
      <c r="H249" s="1023">
        <v>32707</v>
      </c>
      <c r="I249" s="1022">
        <v>32541</v>
      </c>
      <c r="J249" s="1022">
        <v>32520</v>
      </c>
      <c r="K249" s="1022">
        <v>32759</v>
      </c>
      <c r="L249" s="1022">
        <v>33072</v>
      </c>
      <c r="M249" s="1022">
        <v>33028</v>
      </c>
      <c r="N249" s="1022">
        <v>33583</v>
      </c>
      <c r="O249" s="1019">
        <v>32687.583333333332</v>
      </c>
      <c r="P249" s="198"/>
    </row>
    <row r="250" spans="1:16" x14ac:dyDescent="0.2">
      <c r="A250" s="1020">
        <v>10102</v>
      </c>
      <c r="B250" s="1021" t="s">
        <v>885</v>
      </c>
      <c r="C250" s="1022">
        <v>8681</v>
      </c>
      <c r="D250" s="1022">
        <v>8727</v>
      </c>
      <c r="E250" s="1022">
        <v>8716</v>
      </c>
      <c r="F250" s="1022">
        <v>8705</v>
      </c>
      <c r="G250" s="1022">
        <v>8699</v>
      </c>
      <c r="H250" s="1023">
        <v>8766</v>
      </c>
      <c r="I250" s="1022">
        <v>8786</v>
      </c>
      <c r="J250" s="1022">
        <v>8795</v>
      </c>
      <c r="K250" s="1022">
        <v>8808</v>
      </c>
      <c r="L250" s="1022">
        <v>8879</v>
      </c>
      <c r="M250" s="1022">
        <v>8871</v>
      </c>
      <c r="N250" s="1022">
        <v>8925</v>
      </c>
      <c r="O250" s="1019">
        <v>8779.8333333333339</v>
      </c>
      <c r="P250" s="198"/>
    </row>
    <row r="251" spans="1:16" x14ac:dyDescent="0.2">
      <c r="A251" s="1020">
        <v>10103</v>
      </c>
      <c r="B251" s="1021" t="s">
        <v>886</v>
      </c>
      <c r="C251" s="1022">
        <v>931</v>
      </c>
      <c r="D251" s="1022">
        <v>914</v>
      </c>
      <c r="E251" s="1022">
        <v>930</v>
      </c>
      <c r="F251" s="1022">
        <v>929</v>
      </c>
      <c r="G251" s="1022">
        <v>940</v>
      </c>
      <c r="H251" s="1023">
        <v>927</v>
      </c>
      <c r="I251" s="1022">
        <v>915</v>
      </c>
      <c r="J251" s="1022">
        <v>918</v>
      </c>
      <c r="K251" s="1022">
        <v>919</v>
      </c>
      <c r="L251" s="1022">
        <v>904</v>
      </c>
      <c r="M251" s="1022">
        <v>897</v>
      </c>
      <c r="N251" s="1022">
        <v>905</v>
      </c>
      <c r="O251" s="1019">
        <v>919.08333333333337</v>
      </c>
      <c r="P251" s="198"/>
    </row>
    <row r="252" spans="1:16" x14ac:dyDescent="0.2">
      <c r="A252" s="1020">
        <v>10104</v>
      </c>
      <c r="B252" s="1021" t="s">
        <v>887</v>
      </c>
      <c r="C252" s="1022">
        <v>2528</v>
      </c>
      <c r="D252" s="1022">
        <v>2525</v>
      </c>
      <c r="E252" s="1022">
        <v>2542</v>
      </c>
      <c r="F252" s="1022">
        <v>2563</v>
      </c>
      <c r="G252" s="1022">
        <v>2531</v>
      </c>
      <c r="H252" s="1023">
        <v>2554</v>
      </c>
      <c r="I252" s="1022">
        <v>2542</v>
      </c>
      <c r="J252" s="1022">
        <v>2506</v>
      </c>
      <c r="K252" s="1022">
        <v>2529</v>
      </c>
      <c r="L252" s="1022">
        <v>2515</v>
      </c>
      <c r="M252" s="1022">
        <v>2525</v>
      </c>
      <c r="N252" s="1022">
        <v>2556</v>
      </c>
      <c r="O252" s="1019">
        <v>2534.6666666666665</v>
      </c>
      <c r="P252" s="198"/>
    </row>
    <row r="253" spans="1:16" x14ac:dyDescent="0.2">
      <c r="A253" s="1020">
        <v>10105</v>
      </c>
      <c r="B253" s="1021" t="s">
        <v>888</v>
      </c>
      <c r="C253" s="1022">
        <v>3460</v>
      </c>
      <c r="D253" s="1022">
        <v>3463</v>
      </c>
      <c r="E253" s="1022">
        <v>3471</v>
      </c>
      <c r="F253" s="1022">
        <v>3500</v>
      </c>
      <c r="G253" s="1022">
        <v>3524</v>
      </c>
      <c r="H253" s="1023">
        <v>3547</v>
      </c>
      <c r="I253" s="1022">
        <v>3526</v>
      </c>
      <c r="J253" s="1022">
        <v>3498</v>
      </c>
      <c r="K253" s="1022">
        <v>3502</v>
      </c>
      <c r="L253" s="1022">
        <v>3602</v>
      </c>
      <c r="M253" s="1022">
        <v>3587</v>
      </c>
      <c r="N253" s="1022">
        <v>3653</v>
      </c>
      <c r="O253" s="1019">
        <v>3527.75</v>
      </c>
      <c r="P253" s="198"/>
    </row>
    <row r="254" spans="1:16" x14ac:dyDescent="0.2">
      <c r="A254" s="1020">
        <v>10106</v>
      </c>
      <c r="B254" s="1021" t="s">
        <v>889</v>
      </c>
      <c r="C254" s="1022">
        <v>3939</v>
      </c>
      <c r="D254" s="1022">
        <v>3959</v>
      </c>
      <c r="E254" s="1022">
        <v>3982</v>
      </c>
      <c r="F254" s="1022">
        <v>4000</v>
      </c>
      <c r="G254" s="1022">
        <v>4013</v>
      </c>
      <c r="H254" s="1023">
        <v>4018</v>
      </c>
      <c r="I254" s="1022">
        <v>4020</v>
      </c>
      <c r="J254" s="1022">
        <v>4028</v>
      </c>
      <c r="K254" s="1022">
        <v>3994</v>
      </c>
      <c r="L254" s="1022">
        <v>4013</v>
      </c>
      <c r="M254" s="1022">
        <v>3997</v>
      </c>
      <c r="N254" s="1022">
        <v>4023</v>
      </c>
      <c r="O254" s="1019">
        <v>3998.8333333333335</v>
      </c>
      <c r="P254" s="198"/>
    </row>
    <row r="255" spans="1:16" x14ac:dyDescent="0.2">
      <c r="A255" s="1020">
        <v>10107</v>
      </c>
      <c r="B255" s="1021" t="s">
        <v>890</v>
      </c>
      <c r="C255" s="1022">
        <v>3177</v>
      </c>
      <c r="D255" s="1022">
        <v>3177</v>
      </c>
      <c r="E255" s="1022">
        <v>3170</v>
      </c>
      <c r="F255" s="1022">
        <v>3187</v>
      </c>
      <c r="G255" s="1022">
        <v>3195</v>
      </c>
      <c r="H255" s="1023">
        <v>3203</v>
      </c>
      <c r="I255" s="1022">
        <v>3160</v>
      </c>
      <c r="J255" s="1022">
        <v>3173</v>
      </c>
      <c r="K255" s="1022">
        <v>3176</v>
      </c>
      <c r="L255" s="1022">
        <v>3169</v>
      </c>
      <c r="M255" s="1022">
        <v>3173</v>
      </c>
      <c r="N255" s="1022">
        <v>3177</v>
      </c>
      <c r="O255" s="1019">
        <v>3178.0833333333335</v>
      </c>
      <c r="P255" s="198"/>
    </row>
    <row r="256" spans="1:16" x14ac:dyDescent="0.2">
      <c r="A256" s="1020">
        <v>10108</v>
      </c>
      <c r="B256" s="1021" t="s">
        <v>891</v>
      </c>
      <c r="C256" s="1022">
        <v>3488</v>
      </c>
      <c r="D256" s="1022">
        <v>3521</v>
      </c>
      <c r="E256" s="1022">
        <v>3572</v>
      </c>
      <c r="F256" s="1022">
        <v>3566</v>
      </c>
      <c r="G256" s="1022">
        <v>3545</v>
      </c>
      <c r="H256" s="1023">
        <v>3575</v>
      </c>
      <c r="I256" s="1022">
        <v>3565</v>
      </c>
      <c r="J256" s="1022">
        <v>3557</v>
      </c>
      <c r="K256" s="1022">
        <v>3524</v>
      </c>
      <c r="L256" s="1022">
        <v>3525</v>
      </c>
      <c r="M256" s="1022">
        <v>3512</v>
      </c>
      <c r="N256" s="1022">
        <v>3525</v>
      </c>
      <c r="O256" s="1019">
        <v>3539.5833333333335</v>
      </c>
      <c r="P256" s="198"/>
    </row>
    <row r="257" spans="1:16" x14ac:dyDescent="0.2">
      <c r="A257" s="1020">
        <v>10109</v>
      </c>
      <c r="B257" s="1021" t="s">
        <v>892</v>
      </c>
      <c r="C257" s="1022">
        <v>4614</v>
      </c>
      <c r="D257" s="1022">
        <v>4634</v>
      </c>
      <c r="E257" s="1022">
        <v>4656</v>
      </c>
      <c r="F257" s="1022">
        <v>4695</v>
      </c>
      <c r="G257" s="1022">
        <v>4758</v>
      </c>
      <c r="H257" s="1023">
        <v>4745</v>
      </c>
      <c r="I257" s="1022">
        <v>4787</v>
      </c>
      <c r="J257" s="1022">
        <v>4790</v>
      </c>
      <c r="K257" s="1022">
        <v>4815</v>
      </c>
      <c r="L257" s="1022">
        <v>4843</v>
      </c>
      <c r="M257" s="1022">
        <v>4843</v>
      </c>
      <c r="N257" s="1022">
        <v>4903</v>
      </c>
      <c r="O257" s="1019">
        <v>4756.916666666667</v>
      </c>
      <c r="P257" s="198"/>
    </row>
    <row r="258" spans="1:16" x14ac:dyDescent="0.2">
      <c r="A258" s="1020">
        <v>10201</v>
      </c>
      <c r="B258" s="1021" t="s">
        <v>893</v>
      </c>
      <c r="C258" s="1022">
        <v>5912</v>
      </c>
      <c r="D258" s="1022">
        <v>5898</v>
      </c>
      <c r="E258" s="1022">
        <v>5934</v>
      </c>
      <c r="F258" s="1022">
        <v>5911</v>
      </c>
      <c r="G258" s="1022">
        <v>5942</v>
      </c>
      <c r="H258" s="1023">
        <v>5891</v>
      </c>
      <c r="I258" s="1022">
        <v>5898</v>
      </c>
      <c r="J258" s="1022">
        <v>5907</v>
      </c>
      <c r="K258" s="1022">
        <v>5925</v>
      </c>
      <c r="L258" s="1022">
        <v>5949</v>
      </c>
      <c r="M258" s="1022">
        <v>5977</v>
      </c>
      <c r="N258" s="1022">
        <v>6077</v>
      </c>
      <c r="O258" s="1019">
        <v>5935.083333333333</v>
      </c>
      <c r="P258" s="198"/>
    </row>
    <row r="259" spans="1:16" x14ac:dyDescent="0.2">
      <c r="A259" s="1020">
        <v>10202</v>
      </c>
      <c r="B259" s="1021" t="s">
        <v>894</v>
      </c>
      <c r="C259" s="1022">
        <v>8871</v>
      </c>
      <c r="D259" s="1022">
        <v>8867</v>
      </c>
      <c r="E259" s="1022">
        <v>8861</v>
      </c>
      <c r="F259" s="1022">
        <v>8836</v>
      </c>
      <c r="G259" s="1022">
        <v>8905</v>
      </c>
      <c r="H259" s="1023">
        <v>8916</v>
      </c>
      <c r="I259" s="1022">
        <v>8907</v>
      </c>
      <c r="J259" s="1022">
        <v>8955</v>
      </c>
      <c r="K259" s="1022">
        <v>8988</v>
      </c>
      <c r="L259" s="1022">
        <v>8945</v>
      </c>
      <c r="M259" s="1022">
        <v>8946</v>
      </c>
      <c r="N259" s="1022">
        <v>9030</v>
      </c>
      <c r="O259" s="1019">
        <v>8918.9166666666661</v>
      </c>
      <c r="P259" s="198"/>
    </row>
    <row r="260" spans="1:16" x14ac:dyDescent="0.2">
      <c r="A260" s="1020">
        <v>10203</v>
      </c>
      <c r="B260" s="1021" t="s">
        <v>895</v>
      </c>
      <c r="C260" s="1022">
        <v>3127</v>
      </c>
      <c r="D260" s="1022">
        <v>3182</v>
      </c>
      <c r="E260" s="1022">
        <v>3265</v>
      </c>
      <c r="F260" s="1022">
        <v>3225</v>
      </c>
      <c r="G260" s="1022">
        <v>3220</v>
      </c>
      <c r="H260" s="1023">
        <v>3193</v>
      </c>
      <c r="I260" s="1022">
        <v>3241</v>
      </c>
      <c r="J260" s="1022">
        <v>3224</v>
      </c>
      <c r="K260" s="1022">
        <v>3230</v>
      </c>
      <c r="L260" s="1022">
        <v>3262</v>
      </c>
      <c r="M260" s="1022">
        <v>3234</v>
      </c>
      <c r="N260" s="1022">
        <v>3283</v>
      </c>
      <c r="O260" s="1019">
        <v>3223.8333333333335</v>
      </c>
      <c r="P260" s="198"/>
    </row>
    <row r="261" spans="1:16" x14ac:dyDescent="0.2">
      <c r="A261" s="1020">
        <v>10204</v>
      </c>
      <c r="B261" s="1021" t="s">
        <v>896</v>
      </c>
      <c r="C261" s="1022">
        <v>784</v>
      </c>
      <c r="D261" s="1022">
        <v>792</v>
      </c>
      <c r="E261" s="1022">
        <v>793</v>
      </c>
      <c r="F261" s="1022">
        <v>803</v>
      </c>
      <c r="G261" s="1022">
        <v>790</v>
      </c>
      <c r="H261" s="1023">
        <v>808</v>
      </c>
      <c r="I261" s="1022">
        <v>803</v>
      </c>
      <c r="J261" s="1022">
        <v>796</v>
      </c>
      <c r="K261" s="1022">
        <v>800</v>
      </c>
      <c r="L261" s="1022">
        <v>786</v>
      </c>
      <c r="M261" s="1022">
        <v>791</v>
      </c>
      <c r="N261" s="1022">
        <v>783</v>
      </c>
      <c r="O261" s="1019">
        <v>794.08333333333337</v>
      </c>
      <c r="P261" s="198"/>
    </row>
    <row r="262" spans="1:16" x14ac:dyDescent="0.2">
      <c r="A262" s="1020">
        <v>10205</v>
      </c>
      <c r="B262" s="1021" t="s">
        <v>897</v>
      </c>
      <c r="C262" s="1022">
        <v>3745</v>
      </c>
      <c r="D262" s="1022">
        <v>3731</v>
      </c>
      <c r="E262" s="1022">
        <v>3765</v>
      </c>
      <c r="F262" s="1022">
        <v>3747</v>
      </c>
      <c r="G262" s="1022">
        <v>3762</v>
      </c>
      <c r="H262" s="1023">
        <v>3737</v>
      </c>
      <c r="I262" s="1022">
        <v>3762</v>
      </c>
      <c r="J262" s="1022">
        <v>3758</v>
      </c>
      <c r="K262" s="1022">
        <v>3804</v>
      </c>
      <c r="L262" s="1022">
        <v>3718</v>
      </c>
      <c r="M262" s="1022">
        <v>3849</v>
      </c>
      <c r="N262" s="1022">
        <v>3891</v>
      </c>
      <c r="O262" s="1019">
        <v>3772.4166666666665</v>
      </c>
      <c r="P262" s="198"/>
    </row>
    <row r="263" spans="1:16" x14ac:dyDescent="0.2">
      <c r="A263" s="1020">
        <v>10206</v>
      </c>
      <c r="B263" s="1021" t="s">
        <v>898</v>
      </c>
      <c r="C263" s="1022">
        <v>996</v>
      </c>
      <c r="D263" s="1022">
        <v>1001</v>
      </c>
      <c r="E263" s="1022">
        <v>1003</v>
      </c>
      <c r="F263" s="1022">
        <v>993</v>
      </c>
      <c r="G263" s="1022">
        <v>991</v>
      </c>
      <c r="H263" s="1023">
        <v>987</v>
      </c>
      <c r="I263" s="1022">
        <v>992</v>
      </c>
      <c r="J263" s="1022">
        <v>1002</v>
      </c>
      <c r="K263" s="1022">
        <v>991</v>
      </c>
      <c r="L263" s="1022">
        <v>984</v>
      </c>
      <c r="M263" s="1022">
        <v>994</v>
      </c>
      <c r="N263" s="1022">
        <v>979</v>
      </c>
      <c r="O263" s="1019">
        <v>992.75</v>
      </c>
      <c r="P263" s="198"/>
    </row>
    <row r="264" spans="1:16" x14ac:dyDescent="0.2">
      <c r="A264" s="1020">
        <v>10207</v>
      </c>
      <c r="B264" s="1021" t="s">
        <v>899</v>
      </c>
      <c r="C264" s="1022">
        <v>1483</v>
      </c>
      <c r="D264" s="1022">
        <v>1494</v>
      </c>
      <c r="E264" s="1022">
        <v>1495</v>
      </c>
      <c r="F264" s="1022">
        <v>1495</v>
      </c>
      <c r="G264" s="1022">
        <v>1494</v>
      </c>
      <c r="H264" s="1023">
        <v>1494</v>
      </c>
      <c r="I264" s="1022">
        <v>1487</v>
      </c>
      <c r="J264" s="1022">
        <v>1483</v>
      </c>
      <c r="K264" s="1022">
        <v>1479</v>
      </c>
      <c r="L264" s="1022">
        <v>1469</v>
      </c>
      <c r="M264" s="1022">
        <v>1472</v>
      </c>
      <c r="N264" s="1022">
        <v>1486</v>
      </c>
      <c r="O264" s="1019">
        <v>1485.9166666666667</v>
      </c>
      <c r="P264" s="198"/>
    </row>
    <row r="265" spans="1:16" x14ac:dyDescent="0.2">
      <c r="A265" s="1020">
        <v>10208</v>
      </c>
      <c r="B265" s="1021" t="s">
        <v>900</v>
      </c>
      <c r="C265" s="1022">
        <v>7242</v>
      </c>
      <c r="D265" s="1022">
        <v>7197</v>
      </c>
      <c r="E265" s="1022">
        <v>7227</v>
      </c>
      <c r="F265" s="1022">
        <v>7288</v>
      </c>
      <c r="G265" s="1022">
        <v>7335</v>
      </c>
      <c r="H265" s="1023">
        <v>7316</v>
      </c>
      <c r="I265" s="1022">
        <v>7306</v>
      </c>
      <c r="J265" s="1022">
        <v>7340</v>
      </c>
      <c r="K265" s="1022">
        <v>7325</v>
      </c>
      <c r="L265" s="1022">
        <v>7338</v>
      </c>
      <c r="M265" s="1022">
        <v>7358</v>
      </c>
      <c r="N265" s="1022">
        <v>7362</v>
      </c>
      <c r="O265" s="1019">
        <v>7302.833333333333</v>
      </c>
      <c r="P265" s="198"/>
    </row>
    <row r="266" spans="1:16" x14ac:dyDescent="0.2">
      <c r="A266" s="1020">
        <v>10209</v>
      </c>
      <c r="B266" s="1021" t="s">
        <v>901</v>
      </c>
      <c r="C266" s="1022">
        <v>2139</v>
      </c>
      <c r="D266" s="1022">
        <v>2135</v>
      </c>
      <c r="E266" s="1022">
        <v>2125</v>
      </c>
      <c r="F266" s="1022">
        <v>2134</v>
      </c>
      <c r="G266" s="1022">
        <v>2112</v>
      </c>
      <c r="H266" s="1023">
        <v>2102</v>
      </c>
      <c r="I266" s="1022">
        <v>2092</v>
      </c>
      <c r="J266" s="1022">
        <v>2087</v>
      </c>
      <c r="K266" s="1022">
        <v>2092</v>
      </c>
      <c r="L266" s="1022">
        <v>2070</v>
      </c>
      <c r="M266" s="1022">
        <v>2096</v>
      </c>
      <c r="N266" s="1022">
        <v>2132</v>
      </c>
      <c r="O266" s="1019">
        <v>2109.6666666666665</v>
      </c>
      <c r="P266" s="198"/>
    </row>
    <row r="267" spans="1:16" x14ac:dyDescent="0.2">
      <c r="A267" s="1020">
        <v>10210</v>
      </c>
      <c r="B267" s="1021" t="s">
        <v>902</v>
      </c>
      <c r="C267" s="1022">
        <v>1353</v>
      </c>
      <c r="D267" s="1022">
        <v>1365</v>
      </c>
      <c r="E267" s="1022">
        <v>1363</v>
      </c>
      <c r="F267" s="1022">
        <v>1369</v>
      </c>
      <c r="G267" s="1022">
        <v>1364</v>
      </c>
      <c r="H267" s="1023">
        <v>1369</v>
      </c>
      <c r="I267" s="1022">
        <v>1356</v>
      </c>
      <c r="J267" s="1022">
        <v>1333</v>
      </c>
      <c r="K267" s="1022">
        <v>1339</v>
      </c>
      <c r="L267" s="1022">
        <v>1359</v>
      </c>
      <c r="M267" s="1022">
        <v>1358</v>
      </c>
      <c r="N267" s="1022">
        <v>1374</v>
      </c>
      <c r="O267" s="1019">
        <v>1358.5</v>
      </c>
      <c r="P267" s="198"/>
    </row>
    <row r="268" spans="1:16" x14ac:dyDescent="0.2">
      <c r="A268" s="1020">
        <v>10301</v>
      </c>
      <c r="B268" s="1021" t="s">
        <v>903</v>
      </c>
      <c r="C268" s="1022">
        <v>14887</v>
      </c>
      <c r="D268" s="1022">
        <v>14882</v>
      </c>
      <c r="E268" s="1022">
        <v>14895</v>
      </c>
      <c r="F268" s="1022">
        <v>14853</v>
      </c>
      <c r="G268" s="1022">
        <v>14888</v>
      </c>
      <c r="H268" s="1023">
        <v>14757</v>
      </c>
      <c r="I268" s="1022">
        <v>14697</v>
      </c>
      <c r="J268" s="1022">
        <v>14611</v>
      </c>
      <c r="K268" s="1022">
        <v>14445</v>
      </c>
      <c r="L268" s="1022">
        <v>14319</v>
      </c>
      <c r="M268" s="1022">
        <v>14259</v>
      </c>
      <c r="N268" s="1022">
        <v>14489</v>
      </c>
      <c r="O268" s="1019">
        <v>14665.166666666666</v>
      </c>
      <c r="P268" s="198"/>
    </row>
    <row r="269" spans="1:16" x14ac:dyDescent="0.2">
      <c r="A269" s="1020">
        <v>10302</v>
      </c>
      <c r="B269" s="1021" t="s">
        <v>904</v>
      </c>
      <c r="C269" s="1022">
        <v>1903</v>
      </c>
      <c r="D269" s="1022">
        <v>1908</v>
      </c>
      <c r="E269" s="1022">
        <v>1892</v>
      </c>
      <c r="F269" s="1022">
        <v>1899</v>
      </c>
      <c r="G269" s="1022">
        <v>1891</v>
      </c>
      <c r="H269" s="1023">
        <v>1873</v>
      </c>
      <c r="I269" s="1022">
        <v>1857</v>
      </c>
      <c r="J269" s="1022">
        <v>1856</v>
      </c>
      <c r="K269" s="1022">
        <v>1850</v>
      </c>
      <c r="L269" s="1022">
        <v>1856</v>
      </c>
      <c r="M269" s="1022">
        <v>1868</v>
      </c>
      <c r="N269" s="1022">
        <v>1881</v>
      </c>
      <c r="O269" s="1019">
        <v>1877.8333333333333</v>
      </c>
      <c r="P269" s="198"/>
    </row>
    <row r="270" spans="1:16" x14ac:dyDescent="0.2">
      <c r="A270" s="1020">
        <v>10303</v>
      </c>
      <c r="B270" s="1021" t="s">
        <v>905</v>
      </c>
      <c r="C270" s="1022">
        <v>3716</v>
      </c>
      <c r="D270" s="1022">
        <v>3727</v>
      </c>
      <c r="E270" s="1022">
        <v>3781</v>
      </c>
      <c r="F270" s="1022">
        <v>3793</v>
      </c>
      <c r="G270" s="1022">
        <v>3784</v>
      </c>
      <c r="H270" s="1023">
        <v>3797</v>
      </c>
      <c r="I270" s="1022">
        <v>3801</v>
      </c>
      <c r="J270" s="1022">
        <v>3797</v>
      </c>
      <c r="K270" s="1022">
        <v>3845</v>
      </c>
      <c r="L270" s="1022">
        <v>3856</v>
      </c>
      <c r="M270" s="1022">
        <v>3867</v>
      </c>
      <c r="N270" s="1022">
        <v>3933</v>
      </c>
      <c r="O270" s="1019">
        <v>3808.0833333333335</v>
      </c>
      <c r="P270" s="198"/>
    </row>
    <row r="271" spans="1:16" x14ac:dyDescent="0.2">
      <c r="A271" s="1020">
        <v>10304</v>
      </c>
      <c r="B271" s="1021" t="s">
        <v>906</v>
      </c>
      <c r="C271" s="1022">
        <v>1346</v>
      </c>
      <c r="D271" s="1022">
        <v>1356</v>
      </c>
      <c r="E271" s="1022">
        <v>1355</v>
      </c>
      <c r="F271" s="1022">
        <v>1344</v>
      </c>
      <c r="G271" s="1022">
        <v>1358</v>
      </c>
      <c r="H271" s="1023">
        <v>1401</v>
      </c>
      <c r="I271" s="1022">
        <v>1415</v>
      </c>
      <c r="J271" s="1022">
        <v>1418</v>
      </c>
      <c r="K271" s="1022">
        <v>1418</v>
      </c>
      <c r="L271" s="1022">
        <v>1430</v>
      </c>
      <c r="M271" s="1022">
        <v>1429</v>
      </c>
      <c r="N271" s="1022">
        <v>1451</v>
      </c>
      <c r="O271" s="1019">
        <v>1393.4166666666667</v>
      </c>
      <c r="P271" s="198"/>
    </row>
    <row r="272" spans="1:16" x14ac:dyDescent="0.2">
      <c r="A272" s="1020">
        <v>10305</v>
      </c>
      <c r="B272" s="1021" t="s">
        <v>907</v>
      </c>
      <c r="C272" s="1022">
        <v>2870</v>
      </c>
      <c r="D272" s="1022">
        <v>2890</v>
      </c>
      <c r="E272" s="1022">
        <v>2909</v>
      </c>
      <c r="F272" s="1022">
        <v>2889</v>
      </c>
      <c r="G272" s="1022">
        <v>2872</v>
      </c>
      <c r="H272" s="1023">
        <v>2863</v>
      </c>
      <c r="I272" s="1022">
        <v>2891</v>
      </c>
      <c r="J272" s="1022">
        <v>2902</v>
      </c>
      <c r="K272" s="1022">
        <v>2891</v>
      </c>
      <c r="L272" s="1022">
        <v>2938</v>
      </c>
      <c r="M272" s="1022">
        <v>2911</v>
      </c>
      <c r="N272" s="1022">
        <v>2940</v>
      </c>
      <c r="O272" s="1019">
        <v>2897.1666666666665</v>
      </c>
      <c r="P272" s="198"/>
    </row>
    <row r="273" spans="1:16" x14ac:dyDescent="0.2">
      <c r="A273" s="1020">
        <v>10306</v>
      </c>
      <c r="B273" s="1021" t="s">
        <v>908</v>
      </c>
      <c r="C273" s="1022">
        <v>2160</v>
      </c>
      <c r="D273" s="1022">
        <v>2180</v>
      </c>
      <c r="E273" s="1022">
        <v>2198</v>
      </c>
      <c r="F273" s="1022">
        <v>2188</v>
      </c>
      <c r="G273" s="1022">
        <v>2204</v>
      </c>
      <c r="H273" s="1023">
        <v>2193</v>
      </c>
      <c r="I273" s="1022">
        <v>2204</v>
      </c>
      <c r="J273" s="1022">
        <v>2205</v>
      </c>
      <c r="K273" s="1022">
        <v>2200</v>
      </c>
      <c r="L273" s="1022">
        <v>2192</v>
      </c>
      <c r="M273" s="1022">
        <v>2198</v>
      </c>
      <c r="N273" s="1022">
        <v>2207</v>
      </c>
      <c r="O273" s="1019">
        <v>2194.0833333333335</v>
      </c>
      <c r="P273" s="198"/>
    </row>
    <row r="274" spans="1:16" x14ac:dyDescent="0.2">
      <c r="A274" s="1020">
        <v>10307</v>
      </c>
      <c r="B274" s="1021" t="s">
        <v>909</v>
      </c>
      <c r="C274" s="1022">
        <v>2292</v>
      </c>
      <c r="D274" s="1022">
        <v>2312</v>
      </c>
      <c r="E274" s="1022">
        <v>2321</v>
      </c>
      <c r="F274" s="1022">
        <v>2326</v>
      </c>
      <c r="G274" s="1022">
        <v>2331</v>
      </c>
      <c r="H274" s="1023">
        <v>2312</v>
      </c>
      <c r="I274" s="1022">
        <v>2317</v>
      </c>
      <c r="J274" s="1022">
        <v>2324</v>
      </c>
      <c r="K274" s="1022">
        <v>2324</v>
      </c>
      <c r="L274" s="1022">
        <v>2344</v>
      </c>
      <c r="M274" s="1022">
        <v>2354</v>
      </c>
      <c r="N274" s="1022">
        <v>2355</v>
      </c>
      <c r="O274" s="1019">
        <v>2326</v>
      </c>
      <c r="P274" s="198"/>
    </row>
    <row r="275" spans="1:16" x14ac:dyDescent="0.2">
      <c r="A275" s="1020">
        <v>10401</v>
      </c>
      <c r="B275" s="1021" t="s">
        <v>910</v>
      </c>
      <c r="C275" s="1022">
        <v>878</v>
      </c>
      <c r="D275" s="1022">
        <v>871</v>
      </c>
      <c r="E275" s="1022">
        <v>886</v>
      </c>
      <c r="F275" s="1022">
        <v>888</v>
      </c>
      <c r="G275" s="1022">
        <v>886</v>
      </c>
      <c r="H275" s="1023">
        <v>892</v>
      </c>
      <c r="I275" s="1022">
        <v>889</v>
      </c>
      <c r="J275" s="1022">
        <v>882</v>
      </c>
      <c r="K275" s="1022">
        <v>883</v>
      </c>
      <c r="L275" s="1022">
        <v>896</v>
      </c>
      <c r="M275" s="1022">
        <v>892</v>
      </c>
      <c r="N275" s="1022">
        <v>894</v>
      </c>
      <c r="O275" s="1019">
        <v>886.41666666666663</v>
      </c>
      <c r="P275" s="198"/>
    </row>
    <row r="276" spans="1:16" x14ac:dyDescent="0.2">
      <c r="A276" s="1020">
        <v>10402</v>
      </c>
      <c r="B276" s="1021" t="s">
        <v>911</v>
      </c>
      <c r="C276" s="1022">
        <v>380</v>
      </c>
      <c r="D276" s="1022">
        <v>394</v>
      </c>
      <c r="E276" s="1022">
        <v>397</v>
      </c>
      <c r="F276" s="1022">
        <v>404</v>
      </c>
      <c r="G276" s="1022">
        <v>404</v>
      </c>
      <c r="H276" s="1023">
        <v>405</v>
      </c>
      <c r="I276" s="1022">
        <v>397</v>
      </c>
      <c r="J276" s="1022">
        <v>395</v>
      </c>
      <c r="K276" s="1022">
        <v>393</v>
      </c>
      <c r="L276" s="1022">
        <v>394</v>
      </c>
      <c r="M276" s="1022">
        <v>402</v>
      </c>
      <c r="N276" s="1022">
        <v>418</v>
      </c>
      <c r="O276" s="1019">
        <v>398.58333333333331</v>
      </c>
      <c r="P276" s="198"/>
    </row>
    <row r="277" spans="1:16" x14ac:dyDescent="0.2">
      <c r="A277" s="1020">
        <v>10403</v>
      </c>
      <c r="B277" s="1021" t="s">
        <v>912</v>
      </c>
      <c r="C277" s="1022">
        <v>2631</v>
      </c>
      <c r="D277" s="1022">
        <v>2629</v>
      </c>
      <c r="E277" s="1022">
        <v>2639</v>
      </c>
      <c r="F277" s="1022">
        <v>2640</v>
      </c>
      <c r="G277" s="1022">
        <v>2638</v>
      </c>
      <c r="H277" s="1023">
        <v>2644</v>
      </c>
      <c r="I277" s="1022">
        <v>2634</v>
      </c>
      <c r="J277" s="1022">
        <v>2600</v>
      </c>
      <c r="K277" s="1022">
        <v>2598</v>
      </c>
      <c r="L277" s="1022">
        <v>2616</v>
      </c>
      <c r="M277" s="1022">
        <v>2623</v>
      </c>
      <c r="N277" s="1022">
        <v>2629</v>
      </c>
      <c r="O277" s="1019">
        <v>2626.75</v>
      </c>
      <c r="P277" s="198"/>
    </row>
    <row r="278" spans="1:16" x14ac:dyDescent="0.2">
      <c r="A278" s="1020">
        <v>10404</v>
      </c>
      <c r="B278" s="1021" t="s">
        <v>913</v>
      </c>
      <c r="C278" s="1022">
        <v>264</v>
      </c>
      <c r="D278" s="1022">
        <v>264</v>
      </c>
      <c r="E278" s="1022">
        <v>263</v>
      </c>
      <c r="F278" s="1022">
        <v>268</v>
      </c>
      <c r="G278" s="1022">
        <v>267</v>
      </c>
      <c r="H278" s="1023">
        <v>274</v>
      </c>
      <c r="I278" s="1022">
        <v>265</v>
      </c>
      <c r="J278" s="1022">
        <v>265</v>
      </c>
      <c r="K278" s="1022">
        <v>260</v>
      </c>
      <c r="L278" s="1022">
        <v>268</v>
      </c>
      <c r="M278" s="1022">
        <v>274</v>
      </c>
      <c r="N278" s="1022">
        <v>273</v>
      </c>
      <c r="O278" s="1019">
        <v>267.08333333333331</v>
      </c>
      <c r="P278" s="198"/>
    </row>
    <row r="279" spans="1:16" x14ac:dyDescent="0.2">
      <c r="A279" s="1020">
        <v>11101</v>
      </c>
      <c r="B279" s="1021" t="s">
        <v>914</v>
      </c>
      <c r="C279" s="1022">
        <v>9055</v>
      </c>
      <c r="D279" s="1022">
        <v>9026</v>
      </c>
      <c r="E279" s="1022">
        <v>9033</v>
      </c>
      <c r="F279" s="1022">
        <v>9075</v>
      </c>
      <c r="G279" s="1022">
        <v>9175</v>
      </c>
      <c r="H279" s="1023">
        <v>9211</v>
      </c>
      <c r="I279" s="1022">
        <v>9140</v>
      </c>
      <c r="J279" s="1022">
        <v>9192</v>
      </c>
      <c r="K279" s="1022">
        <v>9188</v>
      </c>
      <c r="L279" s="1022">
        <v>9252</v>
      </c>
      <c r="M279" s="1022">
        <v>9315</v>
      </c>
      <c r="N279" s="1022">
        <v>9339</v>
      </c>
      <c r="O279" s="1019">
        <v>9166.75</v>
      </c>
      <c r="P279" s="198"/>
    </row>
    <row r="280" spans="1:16" x14ac:dyDescent="0.2">
      <c r="A280" s="1020">
        <v>11102</v>
      </c>
      <c r="B280" s="1021" t="s">
        <v>915</v>
      </c>
      <c r="C280" s="1022">
        <v>191</v>
      </c>
      <c r="D280" s="1022">
        <v>191</v>
      </c>
      <c r="E280" s="1022">
        <v>189</v>
      </c>
      <c r="F280" s="1022">
        <v>187</v>
      </c>
      <c r="G280" s="1022">
        <v>196</v>
      </c>
      <c r="H280" s="1023">
        <v>197</v>
      </c>
      <c r="I280" s="1022">
        <v>193</v>
      </c>
      <c r="J280" s="1022">
        <v>192</v>
      </c>
      <c r="K280" s="1022">
        <v>185</v>
      </c>
      <c r="L280" s="1022">
        <v>187</v>
      </c>
      <c r="M280" s="1022">
        <v>187</v>
      </c>
      <c r="N280" s="1022">
        <v>191</v>
      </c>
      <c r="O280" s="1019">
        <v>190.5</v>
      </c>
      <c r="P280" s="198"/>
    </row>
    <row r="281" spans="1:16" x14ac:dyDescent="0.2">
      <c r="A281" s="1020">
        <v>11201</v>
      </c>
      <c r="B281" s="1021" t="s">
        <v>916</v>
      </c>
      <c r="C281" s="1022">
        <v>5668</v>
      </c>
      <c r="D281" s="1022">
        <v>5690</v>
      </c>
      <c r="E281" s="1022">
        <v>5648</v>
      </c>
      <c r="F281" s="1022">
        <v>5672</v>
      </c>
      <c r="G281" s="1022">
        <v>5709</v>
      </c>
      <c r="H281" s="1023">
        <v>5712</v>
      </c>
      <c r="I281" s="1022">
        <v>5631</v>
      </c>
      <c r="J281" s="1022">
        <v>5604</v>
      </c>
      <c r="K281" s="1022">
        <v>5597</v>
      </c>
      <c r="L281" s="1022">
        <v>5662</v>
      </c>
      <c r="M281" s="1022">
        <v>5683</v>
      </c>
      <c r="N281" s="1022">
        <v>5669</v>
      </c>
      <c r="O281" s="1019">
        <v>5662.083333333333</v>
      </c>
      <c r="P281" s="198"/>
    </row>
    <row r="282" spans="1:16" x14ac:dyDescent="0.2">
      <c r="A282" s="1020">
        <v>11202</v>
      </c>
      <c r="B282" s="1021" t="s">
        <v>917</v>
      </c>
      <c r="C282" s="1022">
        <v>1216</v>
      </c>
      <c r="D282" s="1022">
        <v>1224</v>
      </c>
      <c r="E282" s="1022">
        <v>1238</v>
      </c>
      <c r="F282" s="1022">
        <v>1233</v>
      </c>
      <c r="G282" s="1022">
        <v>1250</v>
      </c>
      <c r="H282" s="1023">
        <v>1241</v>
      </c>
      <c r="I282" s="1022">
        <v>1219</v>
      </c>
      <c r="J282" s="1022">
        <v>1238</v>
      </c>
      <c r="K282" s="1022">
        <v>1226</v>
      </c>
      <c r="L282" s="1022">
        <v>1231</v>
      </c>
      <c r="M282" s="1022">
        <v>1252</v>
      </c>
      <c r="N282" s="1022">
        <v>1265</v>
      </c>
      <c r="O282" s="1019">
        <v>1236.0833333333333</v>
      </c>
      <c r="P282" s="198"/>
    </row>
    <row r="283" spans="1:16" x14ac:dyDescent="0.2">
      <c r="A283" s="1020">
        <v>11203</v>
      </c>
      <c r="B283" s="1021" t="s">
        <v>918</v>
      </c>
      <c r="C283" s="1022">
        <v>494</v>
      </c>
      <c r="D283" s="1022">
        <v>495</v>
      </c>
      <c r="E283" s="1022">
        <v>494</v>
      </c>
      <c r="F283" s="1022">
        <v>499</v>
      </c>
      <c r="G283" s="1022">
        <v>498</v>
      </c>
      <c r="H283" s="1023">
        <v>496</v>
      </c>
      <c r="I283" s="1022">
        <v>499</v>
      </c>
      <c r="J283" s="1022">
        <v>498</v>
      </c>
      <c r="K283" s="1022">
        <v>500</v>
      </c>
      <c r="L283" s="1022">
        <v>498</v>
      </c>
      <c r="M283" s="1022">
        <v>499</v>
      </c>
      <c r="N283" s="1022">
        <v>494</v>
      </c>
      <c r="O283" s="1019">
        <v>497</v>
      </c>
      <c r="P283" s="198"/>
    </row>
    <row r="284" spans="1:16" x14ac:dyDescent="0.2">
      <c r="A284" s="1020">
        <v>11301</v>
      </c>
      <c r="B284" s="1021" t="s">
        <v>919</v>
      </c>
      <c r="C284" s="1022">
        <v>617</v>
      </c>
      <c r="D284" s="1022">
        <v>614</v>
      </c>
      <c r="E284" s="1022">
        <v>618</v>
      </c>
      <c r="F284" s="1022">
        <v>630</v>
      </c>
      <c r="G284" s="1022">
        <v>627</v>
      </c>
      <c r="H284" s="1023">
        <v>629</v>
      </c>
      <c r="I284" s="1022">
        <v>619</v>
      </c>
      <c r="J284" s="1022">
        <v>634</v>
      </c>
      <c r="K284" s="1022">
        <v>639</v>
      </c>
      <c r="L284" s="1022">
        <v>624</v>
      </c>
      <c r="M284" s="1022">
        <v>612</v>
      </c>
      <c r="N284" s="1022">
        <v>597</v>
      </c>
      <c r="O284" s="1019">
        <v>621.66666666666663</v>
      </c>
      <c r="P284" s="198"/>
    </row>
    <row r="285" spans="1:16" x14ac:dyDescent="0.2">
      <c r="A285" s="1020">
        <v>11302</v>
      </c>
      <c r="B285" s="1021" t="s">
        <v>920</v>
      </c>
      <c r="C285" s="1022">
        <v>124</v>
      </c>
      <c r="D285" s="1022">
        <v>126</v>
      </c>
      <c r="E285" s="1022">
        <v>127</v>
      </c>
      <c r="F285" s="1022">
        <v>127</v>
      </c>
      <c r="G285" s="1022">
        <v>126</v>
      </c>
      <c r="H285" s="1023">
        <v>121</v>
      </c>
      <c r="I285" s="1022">
        <v>121</v>
      </c>
      <c r="J285" s="1022">
        <v>120</v>
      </c>
      <c r="K285" s="1022">
        <v>130</v>
      </c>
      <c r="L285" s="1022">
        <v>137</v>
      </c>
      <c r="M285" s="1022">
        <v>137</v>
      </c>
      <c r="N285" s="1022">
        <v>137</v>
      </c>
      <c r="O285" s="1019">
        <v>127.75</v>
      </c>
      <c r="P285" s="198"/>
    </row>
    <row r="286" spans="1:16" x14ac:dyDescent="0.2">
      <c r="A286" s="1020">
        <v>11303</v>
      </c>
      <c r="B286" s="1021" t="s">
        <v>921</v>
      </c>
      <c r="C286" s="1022">
        <v>86</v>
      </c>
      <c r="D286" s="1022">
        <v>84</v>
      </c>
      <c r="E286" s="1022">
        <v>86</v>
      </c>
      <c r="F286" s="1022">
        <v>89</v>
      </c>
      <c r="G286" s="1022">
        <v>86</v>
      </c>
      <c r="H286" s="1023">
        <v>87</v>
      </c>
      <c r="I286" s="1022">
        <v>87</v>
      </c>
      <c r="J286" s="1022">
        <v>88</v>
      </c>
      <c r="K286" s="1022">
        <v>88</v>
      </c>
      <c r="L286" s="1022">
        <v>88</v>
      </c>
      <c r="M286" s="1022">
        <v>89</v>
      </c>
      <c r="N286" s="1022">
        <v>96</v>
      </c>
      <c r="O286" s="1019">
        <v>87.833333333333329</v>
      </c>
      <c r="P286" s="198"/>
    </row>
    <row r="287" spans="1:16" x14ac:dyDescent="0.2">
      <c r="A287" s="1020">
        <v>11401</v>
      </c>
      <c r="B287" s="1021" t="s">
        <v>922</v>
      </c>
      <c r="C287" s="1022">
        <v>716</v>
      </c>
      <c r="D287" s="1022">
        <v>739</v>
      </c>
      <c r="E287" s="1022">
        <v>746</v>
      </c>
      <c r="F287" s="1022">
        <v>756</v>
      </c>
      <c r="G287" s="1022">
        <v>751</v>
      </c>
      <c r="H287" s="1023">
        <v>755</v>
      </c>
      <c r="I287" s="1022">
        <v>762</v>
      </c>
      <c r="J287" s="1022">
        <v>761</v>
      </c>
      <c r="K287" s="1022">
        <v>753</v>
      </c>
      <c r="L287" s="1022">
        <v>766</v>
      </c>
      <c r="M287" s="1022">
        <v>768</v>
      </c>
      <c r="N287" s="1022">
        <v>750</v>
      </c>
      <c r="O287" s="1019">
        <v>751.91666666666663</v>
      </c>
      <c r="P287" s="198"/>
    </row>
    <row r="288" spans="1:16" x14ac:dyDescent="0.2">
      <c r="A288" s="1020">
        <v>11402</v>
      </c>
      <c r="B288" s="1021" t="s">
        <v>923</v>
      </c>
      <c r="C288" s="1022">
        <v>468</v>
      </c>
      <c r="D288" s="1022">
        <v>465</v>
      </c>
      <c r="E288" s="1022">
        <v>459</v>
      </c>
      <c r="F288" s="1022">
        <v>458</v>
      </c>
      <c r="G288" s="1022">
        <v>450</v>
      </c>
      <c r="H288" s="1023">
        <v>451</v>
      </c>
      <c r="I288" s="1022">
        <v>439</v>
      </c>
      <c r="J288" s="1022">
        <v>445</v>
      </c>
      <c r="K288" s="1022">
        <v>440</v>
      </c>
      <c r="L288" s="1022">
        <v>457</v>
      </c>
      <c r="M288" s="1022">
        <v>448</v>
      </c>
      <c r="N288" s="1022">
        <v>445</v>
      </c>
      <c r="O288" s="1019">
        <v>452.08333333333331</v>
      </c>
      <c r="P288" s="198"/>
    </row>
    <row r="289" spans="1:16" x14ac:dyDescent="0.2">
      <c r="A289" s="1020">
        <v>12101</v>
      </c>
      <c r="B289" s="1021" t="s">
        <v>924</v>
      </c>
      <c r="C289" s="1022">
        <v>6330</v>
      </c>
      <c r="D289" s="1022">
        <v>6402</v>
      </c>
      <c r="E289" s="1022">
        <v>6435</v>
      </c>
      <c r="F289" s="1022">
        <v>6449</v>
      </c>
      <c r="G289" s="1022">
        <v>6539</v>
      </c>
      <c r="H289" s="1023">
        <v>6545</v>
      </c>
      <c r="I289" s="1022">
        <v>6575</v>
      </c>
      <c r="J289" s="1022">
        <v>6574</v>
      </c>
      <c r="K289" s="1022">
        <v>6570</v>
      </c>
      <c r="L289" s="1022">
        <v>6580</v>
      </c>
      <c r="M289" s="1022">
        <v>6554</v>
      </c>
      <c r="N289" s="1022">
        <v>6641</v>
      </c>
      <c r="O289" s="1019">
        <v>6516.166666666667</v>
      </c>
      <c r="P289" s="198"/>
    </row>
    <row r="290" spans="1:16" x14ac:dyDescent="0.2">
      <c r="A290" s="1020">
        <v>12102</v>
      </c>
      <c r="B290" s="1021" t="s">
        <v>925</v>
      </c>
      <c r="C290" s="1022"/>
      <c r="D290" s="1022">
        <v>0</v>
      </c>
      <c r="E290" s="1022"/>
      <c r="F290" s="1022"/>
      <c r="G290" s="1022"/>
      <c r="H290" s="1023"/>
      <c r="I290" s="1022"/>
      <c r="J290" s="1022"/>
      <c r="K290" s="1022"/>
      <c r="L290" s="1022"/>
      <c r="M290" s="1022"/>
      <c r="N290" s="1022"/>
      <c r="O290" s="1019">
        <v>0</v>
      </c>
      <c r="P290" s="198"/>
    </row>
    <row r="291" spans="1:16" x14ac:dyDescent="0.2">
      <c r="A291" s="1020">
        <v>12103</v>
      </c>
      <c r="B291" s="1021" t="s">
        <v>926</v>
      </c>
      <c r="C291" s="1022"/>
      <c r="D291" s="1022">
        <v>0</v>
      </c>
      <c r="E291" s="1022"/>
      <c r="F291" s="1022"/>
      <c r="G291" s="1022"/>
      <c r="H291" s="1023"/>
      <c r="I291" s="1022"/>
      <c r="J291" s="1022"/>
      <c r="K291" s="1022"/>
      <c r="L291" s="1022"/>
      <c r="M291" s="1022"/>
      <c r="N291" s="1022"/>
      <c r="O291" s="1019">
        <v>0</v>
      </c>
      <c r="P291" s="198"/>
    </row>
    <row r="292" spans="1:16" x14ac:dyDescent="0.2">
      <c r="A292" s="1020">
        <v>12104</v>
      </c>
      <c r="B292" s="1021" t="s">
        <v>927</v>
      </c>
      <c r="C292" s="1022">
        <v>4</v>
      </c>
      <c r="D292" s="1022">
        <v>4</v>
      </c>
      <c r="E292" s="1022">
        <v>4</v>
      </c>
      <c r="F292" s="1022">
        <v>4</v>
      </c>
      <c r="G292" s="1022">
        <v>4</v>
      </c>
      <c r="H292" s="1023">
        <v>4</v>
      </c>
      <c r="I292" s="1022">
        <v>4</v>
      </c>
      <c r="J292" s="1022">
        <v>4</v>
      </c>
      <c r="K292" s="1022">
        <v>4</v>
      </c>
      <c r="L292" s="1022">
        <v>4</v>
      </c>
      <c r="M292" s="1022">
        <v>4</v>
      </c>
      <c r="N292" s="1022">
        <v>4</v>
      </c>
      <c r="O292" s="1019">
        <v>4</v>
      </c>
      <c r="P292" s="198"/>
    </row>
    <row r="293" spans="1:16" x14ac:dyDescent="0.2">
      <c r="A293" s="1020">
        <v>12201</v>
      </c>
      <c r="B293" s="1021" t="s">
        <v>928</v>
      </c>
      <c r="C293" s="1022">
        <v>106</v>
      </c>
      <c r="D293" s="1022">
        <v>105</v>
      </c>
      <c r="E293" s="1022">
        <v>114</v>
      </c>
      <c r="F293" s="1022">
        <v>121</v>
      </c>
      <c r="G293" s="1022">
        <v>121</v>
      </c>
      <c r="H293" s="1023">
        <v>102</v>
      </c>
      <c r="I293" s="1022">
        <v>98</v>
      </c>
      <c r="J293" s="1022">
        <v>102</v>
      </c>
      <c r="K293" s="1022">
        <v>121</v>
      </c>
      <c r="L293" s="1022">
        <v>123</v>
      </c>
      <c r="M293" s="1022">
        <v>123</v>
      </c>
      <c r="N293" s="1022">
        <v>123</v>
      </c>
      <c r="O293" s="1019">
        <v>113.25</v>
      </c>
      <c r="P293" s="198"/>
    </row>
    <row r="294" spans="1:16" x14ac:dyDescent="0.2">
      <c r="A294" s="1020">
        <v>12202</v>
      </c>
      <c r="B294" s="1021" t="s">
        <v>929</v>
      </c>
      <c r="C294" s="1022"/>
      <c r="D294" s="1022">
        <v>0</v>
      </c>
      <c r="E294" s="1022"/>
      <c r="F294" s="1022"/>
      <c r="G294" s="1022"/>
      <c r="H294" s="1024"/>
      <c r="I294" s="1022"/>
      <c r="J294" s="1022"/>
      <c r="K294" s="1022"/>
      <c r="L294" s="1022"/>
      <c r="M294" s="1022"/>
      <c r="N294" s="1022"/>
      <c r="O294" s="1019">
        <v>0</v>
      </c>
      <c r="P294" s="198"/>
    </row>
    <row r="295" spans="1:16" x14ac:dyDescent="0.2">
      <c r="A295" s="1020">
        <v>12301</v>
      </c>
      <c r="B295" s="1021" t="s">
        <v>930</v>
      </c>
      <c r="C295" s="1022">
        <v>583</v>
      </c>
      <c r="D295" s="1022">
        <v>578</v>
      </c>
      <c r="E295" s="1022">
        <v>595</v>
      </c>
      <c r="F295" s="1022">
        <v>588</v>
      </c>
      <c r="G295" s="1022">
        <v>589</v>
      </c>
      <c r="H295" s="1023">
        <v>586</v>
      </c>
      <c r="I295" s="1022">
        <v>588</v>
      </c>
      <c r="J295" s="1022">
        <v>583</v>
      </c>
      <c r="K295" s="1022">
        <v>581</v>
      </c>
      <c r="L295" s="1022">
        <v>567</v>
      </c>
      <c r="M295" s="1022">
        <v>569</v>
      </c>
      <c r="N295" s="1022">
        <v>571</v>
      </c>
      <c r="O295" s="1019">
        <v>581.5</v>
      </c>
      <c r="P295" s="198"/>
    </row>
    <row r="296" spans="1:16" x14ac:dyDescent="0.2">
      <c r="A296" s="1020">
        <v>12302</v>
      </c>
      <c r="B296" s="1021" t="s">
        <v>931</v>
      </c>
      <c r="C296" s="1022">
        <v>12</v>
      </c>
      <c r="D296" s="1022">
        <v>12</v>
      </c>
      <c r="E296" s="1022">
        <v>12</v>
      </c>
      <c r="F296" s="1022">
        <v>12</v>
      </c>
      <c r="G296" s="1022">
        <v>12</v>
      </c>
      <c r="H296" s="1023">
        <v>10</v>
      </c>
      <c r="I296" s="1022">
        <v>10</v>
      </c>
      <c r="J296" s="1022">
        <v>10</v>
      </c>
      <c r="K296" s="1022">
        <v>14</v>
      </c>
      <c r="L296" s="1022">
        <v>16</v>
      </c>
      <c r="M296" s="1022">
        <v>19</v>
      </c>
      <c r="N296" s="1022">
        <v>19</v>
      </c>
      <c r="O296" s="1019">
        <v>13.166666666666666</v>
      </c>
      <c r="P296" s="198"/>
    </row>
    <row r="297" spans="1:16" x14ac:dyDescent="0.2">
      <c r="A297" s="1020">
        <v>12303</v>
      </c>
      <c r="B297" s="1021" t="s">
        <v>932</v>
      </c>
      <c r="C297" s="1022">
        <v>8</v>
      </c>
      <c r="D297" s="1022">
        <v>8</v>
      </c>
      <c r="E297" s="1022">
        <v>10</v>
      </c>
      <c r="F297" s="1022">
        <v>10</v>
      </c>
      <c r="G297" s="1022">
        <v>10</v>
      </c>
      <c r="H297" s="1023">
        <v>10</v>
      </c>
      <c r="I297" s="1022">
        <v>10</v>
      </c>
      <c r="J297" s="1022">
        <v>10</v>
      </c>
      <c r="K297" s="1022">
        <v>10</v>
      </c>
      <c r="L297" s="1022">
        <v>10</v>
      </c>
      <c r="M297" s="1022">
        <v>10</v>
      </c>
      <c r="N297" s="1022">
        <v>10</v>
      </c>
      <c r="O297" s="1019">
        <v>9.6666666666666661</v>
      </c>
      <c r="P297" s="198"/>
    </row>
    <row r="298" spans="1:16" x14ac:dyDescent="0.2">
      <c r="A298" s="1020">
        <v>12401</v>
      </c>
      <c r="B298" s="1021" t="s">
        <v>933</v>
      </c>
      <c r="C298" s="1022">
        <v>3303</v>
      </c>
      <c r="D298" s="1022">
        <v>3327</v>
      </c>
      <c r="E298" s="1022">
        <v>3348</v>
      </c>
      <c r="F298" s="1022">
        <v>3356</v>
      </c>
      <c r="G298" s="1022">
        <v>3360</v>
      </c>
      <c r="H298" s="1023">
        <v>3364</v>
      </c>
      <c r="I298" s="1022">
        <v>3381</v>
      </c>
      <c r="J298" s="1022">
        <v>3368</v>
      </c>
      <c r="K298" s="1022">
        <v>3348</v>
      </c>
      <c r="L298" s="1022">
        <v>3324</v>
      </c>
      <c r="M298" s="1022">
        <v>3349</v>
      </c>
      <c r="N298" s="1022">
        <v>3444</v>
      </c>
      <c r="O298" s="1019">
        <v>3356</v>
      </c>
      <c r="P298" s="198"/>
    </row>
    <row r="299" spans="1:16" x14ac:dyDescent="0.2">
      <c r="A299" s="1020">
        <v>12402</v>
      </c>
      <c r="B299" s="1021" t="s">
        <v>934</v>
      </c>
      <c r="C299" s="1022">
        <v>28</v>
      </c>
      <c r="D299" s="1022">
        <v>28</v>
      </c>
      <c r="E299" s="1022">
        <v>28</v>
      </c>
      <c r="F299" s="1022">
        <v>28</v>
      </c>
      <c r="G299" s="1022">
        <v>26</v>
      </c>
      <c r="H299" s="1023">
        <v>26</v>
      </c>
      <c r="I299" s="1022">
        <v>26</v>
      </c>
      <c r="J299" s="1022">
        <v>26</v>
      </c>
      <c r="K299" s="1022">
        <v>24</v>
      </c>
      <c r="L299" s="1022">
        <v>21</v>
      </c>
      <c r="M299" s="1022">
        <v>21</v>
      </c>
      <c r="N299" s="1022">
        <v>21</v>
      </c>
      <c r="O299" s="1019">
        <v>25.25</v>
      </c>
      <c r="P299" s="198"/>
    </row>
    <row r="300" spans="1:16" x14ac:dyDescent="0.2">
      <c r="A300" s="1020">
        <v>13101</v>
      </c>
      <c r="B300" s="1021" t="s">
        <v>935</v>
      </c>
      <c r="C300" s="1022">
        <v>11979</v>
      </c>
      <c r="D300" s="1022">
        <v>12004</v>
      </c>
      <c r="E300" s="1022">
        <v>12167</v>
      </c>
      <c r="F300" s="1022">
        <v>12223</v>
      </c>
      <c r="G300" s="1022">
        <v>12502</v>
      </c>
      <c r="H300" s="1023">
        <v>12523</v>
      </c>
      <c r="I300" s="1022">
        <v>12529</v>
      </c>
      <c r="J300" s="1022">
        <v>12562</v>
      </c>
      <c r="K300" s="1022">
        <v>12612</v>
      </c>
      <c r="L300" s="1022">
        <v>12677</v>
      </c>
      <c r="M300" s="1022">
        <v>12722</v>
      </c>
      <c r="N300" s="1022">
        <v>12831</v>
      </c>
      <c r="O300" s="1019">
        <v>12444.25</v>
      </c>
      <c r="P300" s="198"/>
    </row>
    <row r="301" spans="1:16" x14ac:dyDescent="0.2">
      <c r="A301" s="1020">
        <v>13102</v>
      </c>
      <c r="B301" s="1021" t="s">
        <v>936</v>
      </c>
      <c r="C301" s="1022">
        <v>7933</v>
      </c>
      <c r="D301" s="1022">
        <v>7929</v>
      </c>
      <c r="E301" s="1022">
        <v>7980</v>
      </c>
      <c r="F301" s="1022">
        <v>8008</v>
      </c>
      <c r="G301" s="1022">
        <v>8034</v>
      </c>
      <c r="H301" s="1023">
        <v>7971</v>
      </c>
      <c r="I301" s="1022">
        <v>7909</v>
      </c>
      <c r="J301" s="1022">
        <v>7929</v>
      </c>
      <c r="K301" s="1022">
        <v>7887</v>
      </c>
      <c r="L301" s="1022">
        <v>7890</v>
      </c>
      <c r="M301" s="1022">
        <v>7890</v>
      </c>
      <c r="N301" s="1022">
        <v>7997</v>
      </c>
      <c r="O301" s="1019">
        <v>7946.416666666667</v>
      </c>
      <c r="P301" s="198"/>
    </row>
    <row r="302" spans="1:16" x14ac:dyDescent="0.2">
      <c r="A302" s="1020">
        <v>13103</v>
      </c>
      <c r="B302" s="1021" t="s">
        <v>937</v>
      </c>
      <c r="C302" s="1022">
        <v>21425</v>
      </c>
      <c r="D302" s="1022">
        <v>21521</v>
      </c>
      <c r="E302" s="1022">
        <v>21617</v>
      </c>
      <c r="F302" s="1022">
        <v>21665</v>
      </c>
      <c r="G302" s="1022">
        <v>21739</v>
      </c>
      <c r="H302" s="1023">
        <v>21899</v>
      </c>
      <c r="I302" s="1022">
        <v>21900</v>
      </c>
      <c r="J302" s="1022">
        <v>21876</v>
      </c>
      <c r="K302" s="1022">
        <v>21936</v>
      </c>
      <c r="L302" s="1022">
        <v>22061</v>
      </c>
      <c r="M302" s="1022">
        <v>22099</v>
      </c>
      <c r="N302" s="1022">
        <v>22258</v>
      </c>
      <c r="O302" s="1019">
        <v>21833</v>
      </c>
      <c r="P302" s="198"/>
    </row>
    <row r="303" spans="1:16" x14ac:dyDescent="0.2">
      <c r="A303" s="1020">
        <v>13104</v>
      </c>
      <c r="B303" s="1021" t="s">
        <v>938</v>
      </c>
      <c r="C303" s="1022">
        <v>8834</v>
      </c>
      <c r="D303" s="1022">
        <v>8958</v>
      </c>
      <c r="E303" s="1022">
        <v>9042</v>
      </c>
      <c r="F303" s="1022">
        <v>9099</v>
      </c>
      <c r="G303" s="1022">
        <v>9144</v>
      </c>
      <c r="H303" s="1023">
        <v>9217</v>
      </c>
      <c r="I303" s="1022">
        <v>9160</v>
      </c>
      <c r="J303" s="1022">
        <v>9173</v>
      </c>
      <c r="K303" s="1022">
        <v>9245</v>
      </c>
      <c r="L303" s="1022">
        <v>9370</v>
      </c>
      <c r="M303" s="1022">
        <v>9470</v>
      </c>
      <c r="N303" s="1022">
        <v>9638</v>
      </c>
      <c r="O303" s="1019">
        <v>9195.8333333333339</v>
      </c>
      <c r="P303" s="198"/>
    </row>
    <row r="304" spans="1:16" x14ac:dyDescent="0.2">
      <c r="A304" s="1020">
        <v>13105</v>
      </c>
      <c r="B304" s="1021" t="s">
        <v>939</v>
      </c>
      <c r="C304" s="1022">
        <v>13654</v>
      </c>
      <c r="D304" s="1022">
        <v>13821</v>
      </c>
      <c r="E304" s="1022">
        <v>13864</v>
      </c>
      <c r="F304" s="1022">
        <v>13846</v>
      </c>
      <c r="G304" s="1022">
        <v>13884</v>
      </c>
      <c r="H304" s="1023">
        <v>13852</v>
      </c>
      <c r="I304" s="1022">
        <v>13763</v>
      </c>
      <c r="J304" s="1022">
        <v>13751</v>
      </c>
      <c r="K304" s="1022">
        <v>13734</v>
      </c>
      <c r="L304" s="1022">
        <v>13766</v>
      </c>
      <c r="M304" s="1022">
        <v>13840</v>
      </c>
      <c r="N304" s="1022">
        <v>13984</v>
      </c>
      <c r="O304" s="1019">
        <v>13813.25</v>
      </c>
      <c r="P304" s="198"/>
    </row>
    <row r="305" spans="1:16" x14ac:dyDescent="0.2">
      <c r="A305" s="1020">
        <v>13106</v>
      </c>
      <c r="B305" s="1021" t="s">
        <v>940</v>
      </c>
      <c r="C305" s="1022">
        <v>8094</v>
      </c>
      <c r="D305" s="1022">
        <v>8164</v>
      </c>
      <c r="E305" s="1022">
        <v>8216</v>
      </c>
      <c r="F305" s="1022">
        <v>8218</v>
      </c>
      <c r="G305" s="1022">
        <v>8257</v>
      </c>
      <c r="H305" s="1023">
        <v>8291</v>
      </c>
      <c r="I305" s="1022">
        <v>8234</v>
      </c>
      <c r="J305" s="1022">
        <v>8190</v>
      </c>
      <c r="K305" s="1022">
        <v>8220</v>
      </c>
      <c r="L305" s="1022">
        <v>8273</v>
      </c>
      <c r="M305" s="1022">
        <v>8318</v>
      </c>
      <c r="N305" s="1022">
        <v>8350</v>
      </c>
      <c r="O305" s="1019">
        <v>8235.4166666666661</v>
      </c>
      <c r="P305" s="198"/>
    </row>
    <row r="306" spans="1:16" x14ac:dyDescent="0.2">
      <c r="A306" s="1020">
        <v>13107</v>
      </c>
      <c r="B306" s="1021" t="s">
        <v>941</v>
      </c>
      <c r="C306" s="1022">
        <v>8866</v>
      </c>
      <c r="D306" s="1022">
        <v>8910</v>
      </c>
      <c r="E306" s="1022">
        <v>8959</v>
      </c>
      <c r="F306" s="1022">
        <v>8938</v>
      </c>
      <c r="G306" s="1022">
        <v>8928</v>
      </c>
      <c r="H306" s="1023">
        <v>8927</v>
      </c>
      <c r="I306" s="1022">
        <v>8888</v>
      </c>
      <c r="J306" s="1022">
        <v>8914</v>
      </c>
      <c r="K306" s="1022">
        <v>8921</v>
      </c>
      <c r="L306" s="1022">
        <v>9006</v>
      </c>
      <c r="M306" s="1022">
        <v>8997</v>
      </c>
      <c r="N306" s="1022">
        <v>8970</v>
      </c>
      <c r="O306" s="1019">
        <v>8935.3333333333339</v>
      </c>
      <c r="P306" s="198"/>
    </row>
    <row r="307" spans="1:16" x14ac:dyDescent="0.2">
      <c r="A307" s="1020">
        <v>13108</v>
      </c>
      <c r="B307" s="1021" t="s">
        <v>942</v>
      </c>
      <c r="C307" s="1022">
        <v>4996</v>
      </c>
      <c r="D307" s="1022">
        <v>4993</v>
      </c>
      <c r="E307" s="1022">
        <v>5056</v>
      </c>
      <c r="F307" s="1022">
        <v>5087</v>
      </c>
      <c r="G307" s="1022">
        <v>5130</v>
      </c>
      <c r="H307" s="1023">
        <v>5149</v>
      </c>
      <c r="I307" s="1022">
        <v>5120</v>
      </c>
      <c r="J307" s="1022">
        <v>5082</v>
      </c>
      <c r="K307" s="1022">
        <v>5107</v>
      </c>
      <c r="L307" s="1022">
        <v>5193</v>
      </c>
      <c r="M307" s="1022">
        <v>5208</v>
      </c>
      <c r="N307" s="1022">
        <v>5260</v>
      </c>
      <c r="O307" s="1019">
        <v>5115.083333333333</v>
      </c>
      <c r="P307" s="198"/>
    </row>
    <row r="308" spans="1:16" x14ac:dyDescent="0.2">
      <c r="A308" s="1020">
        <v>13109</v>
      </c>
      <c r="B308" s="1021" t="s">
        <v>943</v>
      </c>
      <c r="C308" s="1022">
        <v>2896</v>
      </c>
      <c r="D308" s="1022">
        <v>2914</v>
      </c>
      <c r="E308" s="1022">
        <v>2947</v>
      </c>
      <c r="F308" s="1022">
        <v>2971</v>
      </c>
      <c r="G308" s="1022">
        <v>3047</v>
      </c>
      <c r="H308" s="1023">
        <v>3053</v>
      </c>
      <c r="I308" s="1022">
        <v>3063</v>
      </c>
      <c r="J308" s="1022">
        <v>3132</v>
      </c>
      <c r="K308" s="1022">
        <v>3156</v>
      </c>
      <c r="L308" s="1022">
        <v>3255</v>
      </c>
      <c r="M308" s="1022">
        <v>3346</v>
      </c>
      <c r="N308" s="1022">
        <v>3353</v>
      </c>
      <c r="O308" s="1019">
        <v>3094.4166666666665</v>
      </c>
      <c r="P308" s="198"/>
    </row>
    <row r="309" spans="1:16" x14ac:dyDescent="0.2">
      <c r="A309" s="1020">
        <v>13110</v>
      </c>
      <c r="B309" s="1021" t="s">
        <v>944</v>
      </c>
      <c r="C309" s="1022">
        <v>23451</v>
      </c>
      <c r="D309" s="1022">
        <v>23537</v>
      </c>
      <c r="E309" s="1022">
        <v>23626</v>
      </c>
      <c r="F309" s="1022">
        <v>23576</v>
      </c>
      <c r="G309" s="1022">
        <v>23532</v>
      </c>
      <c r="H309" s="1023">
        <v>23631</v>
      </c>
      <c r="I309" s="1022">
        <v>23568</v>
      </c>
      <c r="J309" s="1022">
        <v>23428</v>
      </c>
      <c r="K309" s="1022">
        <v>23357</v>
      </c>
      <c r="L309" s="1022">
        <v>23455</v>
      </c>
      <c r="M309" s="1022">
        <v>23533</v>
      </c>
      <c r="N309" s="1022">
        <v>23777</v>
      </c>
      <c r="O309" s="1019">
        <v>23539.25</v>
      </c>
      <c r="P309" s="198"/>
    </row>
    <row r="310" spans="1:16" x14ac:dyDescent="0.2">
      <c r="A310" s="1020">
        <v>13111</v>
      </c>
      <c r="B310" s="1021" t="s">
        <v>945</v>
      </c>
      <c r="C310" s="1022">
        <v>18348</v>
      </c>
      <c r="D310" s="1022">
        <v>18509</v>
      </c>
      <c r="E310" s="1022">
        <v>18536</v>
      </c>
      <c r="F310" s="1022">
        <v>18544</v>
      </c>
      <c r="G310" s="1022">
        <v>18658</v>
      </c>
      <c r="H310" s="1023">
        <v>18806</v>
      </c>
      <c r="I310" s="1022">
        <v>18795</v>
      </c>
      <c r="J310" s="1022">
        <v>18829</v>
      </c>
      <c r="K310" s="1022">
        <v>18893</v>
      </c>
      <c r="L310" s="1022">
        <v>19040</v>
      </c>
      <c r="M310" s="1022">
        <v>19137</v>
      </c>
      <c r="N310" s="1022">
        <v>19188</v>
      </c>
      <c r="O310" s="1019">
        <v>18773.583333333332</v>
      </c>
      <c r="P310" s="198"/>
    </row>
    <row r="311" spans="1:16" x14ac:dyDescent="0.2">
      <c r="A311" s="1020">
        <v>13112</v>
      </c>
      <c r="B311" s="1021" t="s">
        <v>946</v>
      </c>
      <c r="C311" s="1022">
        <v>38383</v>
      </c>
      <c r="D311" s="1022">
        <v>38349</v>
      </c>
      <c r="E311" s="1022">
        <v>38397</v>
      </c>
      <c r="F311" s="1022">
        <v>38510</v>
      </c>
      <c r="G311" s="1022">
        <v>38702</v>
      </c>
      <c r="H311" s="1023">
        <v>38654</v>
      </c>
      <c r="I311" s="1022">
        <v>38761</v>
      </c>
      <c r="J311" s="1022">
        <v>38804</v>
      </c>
      <c r="K311" s="1022">
        <v>38616</v>
      </c>
      <c r="L311" s="1022">
        <v>38783</v>
      </c>
      <c r="M311" s="1022">
        <v>39185</v>
      </c>
      <c r="N311" s="1022">
        <v>39641</v>
      </c>
      <c r="O311" s="1019">
        <v>38732.083333333336</v>
      </c>
      <c r="P311" s="198"/>
    </row>
    <row r="312" spans="1:16" x14ac:dyDescent="0.2">
      <c r="A312" s="1020">
        <v>13113</v>
      </c>
      <c r="B312" s="1021" t="s">
        <v>947</v>
      </c>
      <c r="C312" s="1022">
        <v>1804</v>
      </c>
      <c r="D312" s="1022">
        <v>1784</v>
      </c>
      <c r="E312" s="1022">
        <v>1811</v>
      </c>
      <c r="F312" s="1022">
        <v>1818</v>
      </c>
      <c r="G312" s="1022">
        <v>1823</v>
      </c>
      <c r="H312" s="1023">
        <v>1853</v>
      </c>
      <c r="I312" s="1022">
        <v>1835</v>
      </c>
      <c r="J312" s="1022">
        <v>1830</v>
      </c>
      <c r="K312" s="1022">
        <v>1840</v>
      </c>
      <c r="L312" s="1022">
        <v>1833</v>
      </c>
      <c r="M312" s="1022">
        <v>1860</v>
      </c>
      <c r="N312" s="1022">
        <v>1893</v>
      </c>
      <c r="O312" s="1019">
        <v>1832</v>
      </c>
      <c r="P312" s="198"/>
    </row>
    <row r="313" spans="1:16" x14ac:dyDescent="0.2">
      <c r="A313" s="1020">
        <v>13114</v>
      </c>
      <c r="B313" s="1021" t="s">
        <v>948</v>
      </c>
      <c r="C313" s="1022">
        <v>2324</v>
      </c>
      <c r="D313" s="1022">
        <v>2330</v>
      </c>
      <c r="E313" s="1022">
        <v>2354</v>
      </c>
      <c r="F313" s="1022">
        <v>2359</v>
      </c>
      <c r="G313" s="1022">
        <v>2405</v>
      </c>
      <c r="H313" s="1023">
        <v>2401</v>
      </c>
      <c r="I313" s="1022">
        <v>2388</v>
      </c>
      <c r="J313" s="1022">
        <v>2405</v>
      </c>
      <c r="K313" s="1022">
        <v>2434</v>
      </c>
      <c r="L313" s="1022">
        <v>2441</v>
      </c>
      <c r="M313" s="1022">
        <v>2450</v>
      </c>
      <c r="N313" s="1022">
        <v>2482</v>
      </c>
      <c r="O313" s="1019">
        <v>2397.75</v>
      </c>
      <c r="P313" s="198"/>
    </row>
    <row r="314" spans="1:16" x14ac:dyDescent="0.2">
      <c r="A314" s="1020">
        <v>13115</v>
      </c>
      <c r="B314" s="1021" t="s">
        <v>949</v>
      </c>
      <c r="C314" s="1022">
        <v>3148</v>
      </c>
      <c r="D314" s="1022">
        <v>3155</v>
      </c>
      <c r="E314" s="1022">
        <v>3190</v>
      </c>
      <c r="F314" s="1022">
        <v>3201</v>
      </c>
      <c r="G314" s="1022">
        <v>3232</v>
      </c>
      <c r="H314" s="1023">
        <v>3234</v>
      </c>
      <c r="I314" s="1022">
        <v>3230</v>
      </c>
      <c r="J314" s="1022">
        <v>3269</v>
      </c>
      <c r="K314" s="1022">
        <v>3285</v>
      </c>
      <c r="L314" s="1022">
        <v>3328</v>
      </c>
      <c r="M314" s="1022">
        <v>3340</v>
      </c>
      <c r="N314" s="1022">
        <v>3398</v>
      </c>
      <c r="O314" s="1019">
        <v>3250.8333333333335</v>
      </c>
      <c r="P314" s="198"/>
    </row>
    <row r="315" spans="1:16" x14ac:dyDescent="0.2">
      <c r="A315" s="1020">
        <v>13116</v>
      </c>
      <c r="B315" s="1021" t="s">
        <v>950</v>
      </c>
      <c r="C315" s="1022">
        <v>17305</v>
      </c>
      <c r="D315" s="1022">
        <v>17350</v>
      </c>
      <c r="E315" s="1022">
        <v>17453</v>
      </c>
      <c r="F315" s="1022">
        <v>17464</v>
      </c>
      <c r="G315" s="1022">
        <v>17549</v>
      </c>
      <c r="H315" s="1023">
        <v>17587</v>
      </c>
      <c r="I315" s="1022">
        <v>17557</v>
      </c>
      <c r="J315" s="1022">
        <v>17600</v>
      </c>
      <c r="K315" s="1022">
        <v>17611</v>
      </c>
      <c r="L315" s="1022">
        <v>17693</v>
      </c>
      <c r="M315" s="1022">
        <v>17699</v>
      </c>
      <c r="N315" s="1022">
        <v>17747</v>
      </c>
      <c r="O315" s="1019">
        <v>17551.25</v>
      </c>
      <c r="P315" s="198"/>
    </row>
    <row r="316" spans="1:16" x14ac:dyDescent="0.2">
      <c r="A316" s="1020">
        <v>13117</v>
      </c>
      <c r="B316" s="1021" t="s">
        <v>951</v>
      </c>
      <c r="C316" s="1022">
        <v>12910</v>
      </c>
      <c r="D316" s="1022">
        <v>12941</v>
      </c>
      <c r="E316" s="1022">
        <v>12965</v>
      </c>
      <c r="F316" s="1022">
        <v>12967</v>
      </c>
      <c r="G316" s="1022">
        <v>13012</v>
      </c>
      <c r="H316" s="1023">
        <v>13061</v>
      </c>
      <c r="I316" s="1022">
        <v>12916</v>
      </c>
      <c r="J316" s="1022">
        <v>12914</v>
      </c>
      <c r="K316" s="1022">
        <v>12910</v>
      </c>
      <c r="L316" s="1022">
        <v>12925</v>
      </c>
      <c r="M316" s="1022">
        <v>13026</v>
      </c>
      <c r="N316" s="1022">
        <v>13143</v>
      </c>
      <c r="O316" s="1019">
        <v>12974.166666666666</v>
      </c>
      <c r="P316" s="198"/>
    </row>
    <row r="317" spans="1:16" x14ac:dyDescent="0.2">
      <c r="A317" s="1020">
        <v>13118</v>
      </c>
      <c r="B317" s="1021" t="s">
        <v>952</v>
      </c>
      <c r="C317" s="1022">
        <v>7193</v>
      </c>
      <c r="D317" s="1022">
        <v>7266</v>
      </c>
      <c r="E317" s="1022">
        <v>7341</v>
      </c>
      <c r="F317" s="1022">
        <v>7389</v>
      </c>
      <c r="G317" s="1022">
        <v>7447</v>
      </c>
      <c r="H317" s="1023">
        <v>7448</v>
      </c>
      <c r="I317" s="1022">
        <v>7465</v>
      </c>
      <c r="J317" s="1022">
        <v>7445</v>
      </c>
      <c r="K317" s="1022">
        <v>7420</v>
      </c>
      <c r="L317" s="1022">
        <v>7372</v>
      </c>
      <c r="M317" s="1022">
        <v>7366</v>
      </c>
      <c r="N317" s="1022">
        <v>7438</v>
      </c>
      <c r="O317" s="1019">
        <v>7382.5</v>
      </c>
      <c r="P317" s="198"/>
    </row>
    <row r="318" spans="1:16" x14ac:dyDescent="0.2">
      <c r="A318" s="1020">
        <v>13119</v>
      </c>
      <c r="B318" s="1021" t="s">
        <v>953</v>
      </c>
      <c r="C318" s="1022">
        <v>19597</v>
      </c>
      <c r="D318" s="1022">
        <v>19678</v>
      </c>
      <c r="E318" s="1022">
        <v>20504</v>
      </c>
      <c r="F318" s="1022">
        <v>19485</v>
      </c>
      <c r="G318" s="1022">
        <v>19793</v>
      </c>
      <c r="H318" s="1023">
        <v>20090</v>
      </c>
      <c r="I318" s="1022">
        <v>19721</v>
      </c>
      <c r="J318" s="1022">
        <v>19591</v>
      </c>
      <c r="K318" s="1022">
        <v>19360</v>
      </c>
      <c r="L318" s="1022">
        <v>19995</v>
      </c>
      <c r="M318" s="1022">
        <v>20285</v>
      </c>
      <c r="N318" s="1022">
        <v>20391</v>
      </c>
      <c r="O318" s="1019">
        <v>19874.166666666668</v>
      </c>
      <c r="P318" s="198"/>
    </row>
    <row r="319" spans="1:16" x14ac:dyDescent="0.2">
      <c r="A319" s="1020">
        <v>13120</v>
      </c>
      <c r="B319" s="1021" t="s">
        <v>954</v>
      </c>
      <c r="C319" s="1022">
        <v>2054</v>
      </c>
      <c r="D319" s="1022">
        <v>2058</v>
      </c>
      <c r="E319" s="1022">
        <v>2133</v>
      </c>
      <c r="F319" s="1022">
        <v>2153</v>
      </c>
      <c r="G319" s="1022">
        <v>2157</v>
      </c>
      <c r="H319" s="1023">
        <v>2183</v>
      </c>
      <c r="I319" s="1022">
        <v>2194</v>
      </c>
      <c r="J319" s="1022">
        <v>2204</v>
      </c>
      <c r="K319" s="1022">
        <v>2212</v>
      </c>
      <c r="L319" s="1022">
        <v>2231</v>
      </c>
      <c r="M319" s="1022">
        <v>2238</v>
      </c>
      <c r="N319" s="1022">
        <v>2241</v>
      </c>
      <c r="O319" s="1019">
        <v>2171.5</v>
      </c>
      <c r="P319" s="198"/>
    </row>
    <row r="320" spans="1:16" x14ac:dyDescent="0.2">
      <c r="A320" s="1020">
        <v>13121</v>
      </c>
      <c r="B320" s="1021" t="s">
        <v>955</v>
      </c>
      <c r="C320" s="1022">
        <v>13044</v>
      </c>
      <c r="D320" s="1022">
        <v>13088</v>
      </c>
      <c r="E320" s="1022">
        <v>13203</v>
      </c>
      <c r="F320" s="1022">
        <v>13301</v>
      </c>
      <c r="G320" s="1022">
        <v>13321</v>
      </c>
      <c r="H320" s="1023">
        <v>13469</v>
      </c>
      <c r="I320" s="1022">
        <v>13505</v>
      </c>
      <c r="J320" s="1022">
        <v>13522</v>
      </c>
      <c r="K320" s="1022">
        <v>13511</v>
      </c>
      <c r="L320" s="1022">
        <v>13524</v>
      </c>
      <c r="M320" s="1022">
        <v>13546</v>
      </c>
      <c r="N320" s="1022">
        <v>13529</v>
      </c>
      <c r="O320" s="1019">
        <v>13380.25</v>
      </c>
      <c r="P320" s="198"/>
    </row>
    <row r="321" spans="1:16" x14ac:dyDescent="0.2">
      <c r="A321" s="1020">
        <v>13122</v>
      </c>
      <c r="B321" s="1021" t="s">
        <v>956</v>
      </c>
      <c r="C321" s="1022">
        <v>26889</v>
      </c>
      <c r="D321" s="1022">
        <v>26937</v>
      </c>
      <c r="E321" s="1022">
        <v>27108</v>
      </c>
      <c r="F321" s="1022">
        <v>27139</v>
      </c>
      <c r="G321" s="1022">
        <v>27261</v>
      </c>
      <c r="H321" s="1023">
        <v>27304</v>
      </c>
      <c r="I321" s="1022">
        <v>27273</v>
      </c>
      <c r="J321" s="1022">
        <v>27233</v>
      </c>
      <c r="K321" s="1022">
        <v>27323</v>
      </c>
      <c r="L321" s="1022">
        <v>27538</v>
      </c>
      <c r="M321" s="1022">
        <v>27587</v>
      </c>
      <c r="N321" s="1022">
        <v>27899</v>
      </c>
      <c r="O321" s="1019">
        <v>27290.916666666668</v>
      </c>
      <c r="P321" s="198"/>
    </row>
    <row r="322" spans="1:16" x14ac:dyDescent="0.2">
      <c r="A322" s="1020">
        <v>13123</v>
      </c>
      <c r="B322" s="1021" t="s">
        <v>957</v>
      </c>
      <c r="C322" s="1022">
        <v>400</v>
      </c>
      <c r="D322" s="1022">
        <v>388</v>
      </c>
      <c r="E322" s="1022">
        <v>401</v>
      </c>
      <c r="F322" s="1022">
        <v>413</v>
      </c>
      <c r="G322" s="1022">
        <v>433</v>
      </c>
      <c r="H322" s="1023">
        <v>424</v>
      </c>
      <c r="I322" s="1022">
        <v>414</v>
      </c>
      <c r="J322" s="1022">
        <v>413</v>
      </c>
      <c r="K322" s="1022">
        <v>415</v>
      </c>
      <c r="L322" s="1022">
        <v>420</v>
      </c>
      <c r="M322" s="1022">
        <v>434</v>
      </c>
      <c r="N322" s="1022">
        <v>439</v>
      </c>
      <c r="O322" s="1019">
        <v>416.16666666666669</v>
      </c>
      <c r="P322" s="198"/>
    </row>
    <row r="323" spans="1:16" x14ac:dyDescent="0.2">
      <c r="A323" s="1020">
        <v>13124</v>
      </c>
      <c r="B323" s="1021" t="s">
        <v>958</v>
      </c>
      <c r="C323" s="1022">
        <v>28521</v>
      </c>
      <c r="D323" s="1022">
        <v>28642</v>
      </c>
      <c r="E323" s="1022">
        <v>28930</v>
      </c>
      <c r="F323" s="1022">
        <v>28888</v>
      </c>
      <c r="G323" s="1022">
        <v>29158</v>
      </c>
      <c r="H323" s="1023">
        <v>29268</v>
      </c>
      <c r="I323" s="1022">
        <v>29415</v>
      </c>
      <c r="J323" s="1022">
        <v>29304</v>
      </c>
      <c r="K323" s="1022">
        <v>29299</v>
      </c>
      <c r="L323" s="1022">
        <v>29455</v>
      </c>
      <c r="M323" s="1022">
        <v>29501</v>
      </c>
      <c r="N323" s="1022">
        <v>29777</v>
      </c>
      <c r="O323" s="1019">
        <v>29179.833333333332</v>
      </c>
      <c r="P323" s="198"/>
    </row>
    <row r="324" spans="1:16" x14ac:dyDescent="0.2">
      <c r="A324" s="1020">
        <v>13125</v>
      </c>
      <c r="B324" s="1021" t="s">
        <v>959</v>
      </c>
      <c r="C324" s="1022">
        <v>10952</v>
      </c>
      <c r="D324" s="1022">
        <v>10985</v>
      </c>
      <c r="E324" s="1022">
        <v>11080</v>
      </c>
      <c r="F324" s="1022">
        <v>11100</v>
      </c>
      <c r="G324" s="1022">
        <v>11129</v>
      </c>
      <c r="H324" s="1023">
        <v>11176</v>
      </c>
      <c r="I324" s="1022">
        <v>11137</v>
      </c>
      <c r="J324" s="1022">
        <v>11152</v>
      </c>
      <c r="K324" s="1022">
        <v>11139</v>
      </c>
      <c r="L324" s="1022">
        <v>11263</v>
      </c>
      <c r="M324" s="1022">
        <v>11284</v>
      </c>
      <c r="N324" s="1022">
        <v>11391</v>
      </c>
      <c r="O324" s="1019">
        <v>11149</v>
      </c>
      <c r="P324" s="198"/>
    </row>
    <row r="325" spans="1:16" x14ac:dyDescent="0.2">
      <c r="A325" s="1020">
        <v>13126</v>
      </c>
      <c r="B325" s="1021" t="s">
        <v>960</v>
      </c>
      <c r="C325" s="1022">
        <v>9163</v>
      </c>
      <c r="D325" s="1022">
        <v>9164</v>
      </c>
      <c r="E325" s="1022">
        <v>9222</v>
      </c>
      <c r="F325" s="1022">
        <v>9199</v>
      </c>
      <c r="G325" s="1022">
        <v>9264</v>
      </c>
      <c r="H325" s="1023">
        <v>9267</v>
      </c>
      <c r="I325" s="1022">
        <v>9248</v>
      </c>
      <c r="J325" s="1022">
        <v>9280</v>
      </c>
      <c r="K325" s="1022">
        <v>9282</v>
      </c>
      <c r="L325" s="1022">
        <v>9277</v>
      </c>
      <c r="M325" s="1022">
        <v>9325</v>
      </c>
      <c r="N325" s="1022">
        <v>9494</v>
      </c>
      <c r="O325" s="1019">
        <v>9265.4166666666661</v>
      </c>
      <c r="P325" s="198"/>
    </row>
    <row r="326" spans="1:16" x14ac:dyDescent="0.2">
      <c r="A326" s="1020">
        <v>13127</v>
      </c>
      <c r="B326" s="1021" t="s">
        <v>961</v>
      </c>
      <c r="C326" s="1022">
        <v>15030</v>
      </c>
      <c r="D326" s="1022">
        <v>15142</v>
      </c>
      <c r="E326" s="1022">
        <v>15353</v>
      </c>
      <c r="F326" s="1022">
        <v>15384</v>
      </c>
      <c r="G326" s="1022">
        <v>15429</v>
      </c>
      <c r="H326" s="1023">
        <v>15441</v>
      </c>
      <c r="I326" s="1022">
        <v>15423</v>
      </c>
      <c r="J326" s="1022">
        <v>15420</v>
      </c>
      <c r="K326" s="1022">
        <v>15445</v>
      </c>
      <c r="L326" s="1022">
        <v>15620</v>
      </c>
      <c r="M326" s="1022">
        <v>15656</v>
      </c>
      <c r="N326" s="1022">
        <v>15712</v>
      </c>
      <c r="O326" s="1019">
        <v>15421.25</v>
      </c>
      <c r="P326" s="198"/>
    </row>
    <row r="327" spans="1:16" x14ac:dyDescent="0.2">
      <c r="A327" s="1020">
        <v>13128</v>
      </c>
      <c r="B327" s="1021" t="s">
        <v>962</v>
      </c>
      <c r="C327" s="1022">
        <v>21534</v>
      </c>
      <c r="D327" s="1022">
        <v>21636</v>
      </c>
      <c r="E327" s="1022">
        <v>21691</v>
      </c>
      <c r="F327" s="1022">
        <v>21690</v>
      </c>
      <c r="G327" s="1022">
        <v>22029</v>
      </c>
      <c r="H327" s="1023">
        <v>22272</v>
      </c>
      <c r="I327" s="1022">
        <v>22259</v>
      </c>
      <c r="J327" s="1022">
        <v>22302</v>
      </c>
      <c r="K327" s="1022">
        <v>22362</v>
      </c>
      <c r="L327" s="1022">
        <v>22581</v>
      </c>
      <c r="M327" s="1022">
        <v>22585</v>
      </c>
      <c r="N327" s="1022">
        <v>22749</v>
      </c>
      <c r="O327" s="1019">
        <v>22140.833333333332</v>
      </c>
      <c r="P327" s="198"/>
    </row>
    <row r="328" spans="1:16" x14ac:dyDescent="0.2">
      <c r="A328" s="1020">
        <v>13129</v>
      </c>
      <c r="B328" s="1021" t="s">
        <v>963</v>
      </c>
      <c r="C328" s="1022">
        <v>9314</v>
      </c>
      <c r="D328" s="1022">
        <v>9339</v>
      </c>
      <c r="E328" s="1022">
        <v>9417</v>
      </c>
      <c r="F328" s="1022">
        <v>9403</v>
      </c>
      <c r="G328" s="1022">
        <v>9404</v>
      </c>
      <c r="H328" s="1023">
        <v>9443</v>
      </c>
      <c r="I328" s="1022">
        <v>9416</v>
      </c>
      <c r="J328" s="1022">
        <v>9464</v>
      </c>
      <c r="K328" s="1022">
        <v>9460</v>
      </c>
      <c r="L328" s="1022">
        <v>9599</v>
      </c>
      <c r="M328" s="1022">
        <v>9593</v>
      </c>
      <c r="N328" s="1022">
        <v>9634</v>
      </c>
      <c r="O328" s="1019">
        <v>9457.1666666666661</v>
      </c>
      <c r="P328" s="198"/>
    </row>
    <row r="329" spans="1:16" x14ac:dyDescent="0.2">
      <c r="A329" s="1020">
        <v>13130</v>
      </c>
      <c r="B329" s="1021" t="s">
        <v>964</v>
      </c>
      <c r="C329" s="1022">
        <v>4077</v>
      </c>
      <c r="D329" s="1022">
        <v>4070</v>
      </c>
      <c r="E329" s="1022">
        <v>4133</v>
      </c>
      <c r="F329" s="1022">
        <v>4170</v>
      </c>
      <c r="G329" s="1022">
        <v>4178</v>
      </c>
      <c r="H329" s="1023">
        <v>4202</v>
      </c>
      <c r="I329" s="1022">
        <v>4195</v>
      </c>
      <c r="J329" s="1022">
        <v>4196</v>
      </c>
      <c r="K329" s="1022">
        <v>4188</v>
      </c>
      <c r="L329" s="1022">
        <v>4248</v>
      </c>
      <c r="M329" s="1022">
        <v>4271</v>
      </c>
      <c r="N329" s="1022">
        <v>4342</v>
      </c>
      <c r="O329" s="1019">
        <v>4189.166666666667</v>
      </c>
      <c r="P329" s="198"/>
    </row>
    <row r="330" spans="1:16" x14ac:dyDescent="0.2">
      <c r="A330" s="1020">
        <v>13131</v>
      </c>
      <c r="B330" s="1021" t="s">
        <v>965</v>
      </c>
      <c r="C330" s="1022">
        <v>14834</v>
      </c>
      <c r="D330" s="1022">
        <v>14965</v>
      </c>
      <c r="E330" s="1022">
        <v>15024</v>
      </c>
      <c r="F330" s="1022">
        <v>14992</v>
      </c>
      <c r="G330" s="1022">
        <v>15038</v>
      </c>
      <c r="H330" s="1023">
        <v>15038</v>
      </c>
      <c r="I330" s="1022">
        <v>14977</v>
      </c>
      <c r="J330" s="1022">
        <v>14957</v>
      </c>
      <c r="K330" s="1022">
        <v>14860</v>
      </c>
      <c r="L330" s="1022">
        <v>14960</v>
      </c>
      <c r="M330" s="1022">
        <v>14942</v>
      </c>
      <c r="N330" s="1022">
        <v>15065</v>
      </c>
      <c r="O330" s="1019">
        <v>14971</v>
      </c>
      <c r="P330" s="198"/>
    </row>
    <row r="331" spans="1:16" x14ac:dyDescent="0.2">
      <c r="A331" s="1020">
        <v>13132</v>
      </c>
      <c r="B331" s="1021" t="s">
        <v>966</v>
      </c>
      <c r="C331" s="1022">
        <v>82</v>
      </c>
      <c r="D331" s="1022">
        <v>82</v>
      </c>
      <c r="E331" s="1022">
        <v>80</v>
      </c>
      <c r="F331" s="1022">
        <v>83</v>
      </c>
      <c r="G331" s="1022">
        <v>87</v>
      </c>
      <c r="H331" s="1023">
        <v>93</v>
      </c>
      <c r="I331" s="1022">
        <v>97</v>
      </c>
      <c r="J331" s="1022">
        <v>102</v>
      </c>
      <c r="K331" s="1022">
        <v>101</v>
      </c>
      <c r="L331" s="1022">
        <v>98</v>
      </c>
      <c r="M331" s="1022">
        <v>99</v>
      </c>
      <c r="N331" s="1022">
        <v>105</v>
      </c>
      <c r="O331" s="1019">
        <v>92.416666666666671</v>
      </c>
      <c r="P331" s="198"/>
    </row>
    <row r="332" spans="1:16" x14ac:dyDescent="0.2">
      <c r="A332" s="1020">
        <v>13201</v>
      </c>
      <c r="B332" s="1021" t="s">
        <v>967</v>
      </c>
      <c r="C332" s="1022">
        <v>22914</v>
      </c>
      <c r="D332" s="1022">
        <v>23141</v>
      </c>
      <c r="E332" s="1022">
        <v>23335</v>
      </c>
      <c r="F332" s="1022">
        <v>23660</v>
      </c>
      <c r="G332" s="1022">
        <v>23948</v>
      </c>
      <c r="H332" s="1023">
        <v>24257</v>
      </c>
      <c r="I332" s="1022">
        <v>24472</v>
      </c>
      <c r="J332" s="1022">
        <v>24736</v>
      </c>
      <c r="K332" s="1022">
        <v>25026</v>
      </c>
      <c r="L332" s="1022">
        <v>25129</v>
      </c>
      <c r="M332" s="1022">
        <v>25364</v>
      </c>
      <c r="N332" s="1022">
        <v>25621</v>
      </c>
      <c r="O332" s="1019">
        <v>24300.25</v>
      </c>
      <c r="P332" s="198"/>
    </row>
    <row r="333" spans="1:16" x14ac:dyDescent="0.2">
      <c r="A333" s="1020">
        <v>13202</v>
      </c>
      <c r="B333" s="1021" t="s">
        <v>968</v>
      </c>
      <c r="C333" s="1022">
        <v>2236</v>
      </c>
      <c r="D333" s="1022">
        <v>2241</v>
      </c>
      <c r="E333" s="1022">
        <v>2264</v>
      </c>
      <c r="F333" s="1022">
        <v>2257</v>
      </c>
      <c r="G333" s="1022">
        <v>2247</v>
      </c>
      <c r="H333" s="1023">
        <v>2249</v>
      </c>
      <c r="I333" s="1022">
        <v>2254</v>
      </c>
      <c r="J333" s="1022">
        <v>2247</v>
      </c>
      <c r="K333" s="1022">
        <v>2247</v>
      </c>
      <c r="L333" s="1022">
        <v>2270</v>
      </c>
      <c r="M333" s="1022">
        <v>2285</v>
      </c>
      <c r="N333" s="1022">
        <v>2280</v>
      </c>
      <c r="O333" s="1019">
        <v>2256.4166666666665</v>
      </c>
      <c r="P333" s="198"/>
    </row>
    <row r="334" spans="1:16" x14ac:dyDescent="0.2">
      <c r="A334" s="1020">
        <v>13203</v>
      </c>
      <c r="B334" s="1021" t="s">
        <v>969</v>
      </c>
      <c r="C334" s="1022">
        <v>1723</v>
      </c>
      <c r="D334" s="1022">
        <v>1728</v>
      </c>
      <c r="E334" s="1022">
        <v>1737</v>
      </c>
      <c r="F334" s="1022">
        <v>1749</v>
      </c>
      <c r="G334" s="1022">
        <v>1768</v>
      </c>
      <c r="H334" s="1023">
        <v>1759</v>
      </c>
      <c r="I334" s="1022">
        <v>1757</v>
      </c>
      <c r="J334" s="1022">
        <v>1784</v>
      </c>
      <c r="K334" s="1022">
        <v>1786</v>
      </c>
      <c r="L334" s="1022">
        <v>1823</v>
      </c>
      <c r="M334" s="1022">
        <v>1834</v>
      </c>
      <c r="N334" s="1022">
        <v>1816</v>
      </c>
      <c r="O334" s="1019">
        <v>1772</v>
      </c>
      <c r="P334" s="198"/>
    </row>
    <row r="335" spans="1:16" x14ac:dyDescent="0.2">
      <c r="A335" s="1020">
        <v>13301</v>
      </c>
      <c r="B335" s="1021" t="s">
        <v>970</v>
      </c>
      <c r="C335" s="1022">
        <v>17851</v>
      </c>
      <c r="D335" s="1022">
        <v>17878</v>
      </c>
      <c r="E335" s="1022">
        <v>17996</v>
      </c>
      <c r="F335" s="1022">
        <v>18055</v>
      </c>
      <c r="G335" s="1022">
        <v>18210</v>
      </c>
      <c r="H335" s="1023">
        <v>18320</v>
      </c>
      <c r="I335" s="1022">
        <v>18432</v>
      </c>
      <c r="J335" s="1022">
        <v>18590</v>
      </c>
      <c r="K335" s="1022">
        <v>18615</v>
      </c>
      <c r="L335" s="1022">
        <v>18739</v>
      </c>
      <c r="M335" s="1022">
        <v>18790</v>
      </c>
      <c r="N335" s="1022">
        <v>18935</v>
      </c>
      <c r="O335" s="1019">
        <v>18367.583333333332</v>
      </c>
      <c r="P335" s="198"/>
    </row>
    <row r="336" spans="1:16" x14ac:dyDescent="0.2">
      <c r="A336" s="1020">
        <v>13302</v>
      </c>
      <c r="B336" s="1021" t="s">
        <v>971</v>
      </c>
      <c r="C336" s="1022">
        <v>14785</v>
      </c>
      <c r="D336" s="1022">
        <v>14904</v>
      </c>
      <c r="E336" s="1022">
        <v>15032</v>
      </c>
      <c r="F336" s="1022">
        <v>15077</v>
      </c>
      <c r="G336" s="1022">
        <v>15267</v>
      </c>
      <c r="H336" s="1023">
        <v>15241</v>
      </c>
      <c r="I336" s="1022">
        <v>15261</v>
      </c>
      <c r="J336" s="1022">
        <v>15337</v>
      </c>
      <c r="K336" s="1022">
        <v>15412</v>
      </c>
      <c r="L336" s="1022">
        <v>15414</v>
      </c>
      <c r="M336" s="1022">
        <v>15470</v>
      </c>
      <c r="N336" s="1022">
        <v>15631</v>
      </c>
      <c r="O336" s="1019">
        <v>15235.916666666666</v>
      </c>
      <c r="P336" s="198"/>
    </row>
    <row r="337" spans="1:16" x14ac:dyDescent="0.2">
      <c r="A337" s="1020">
        <v>13303</v>
      </c>
      <c r="B337" s="1021" t="s">
        <v>972</v>
      </c>
      <c r="C337" s="1022">
        <v>2703</v>
      </c>
      <c r="D337" s="1022">
        <v>2707</v>
      </c>
      <c r="E337" s="1022">
        <v>2730</v>
      </c>
      <c r="F337" s="1022">
        <v>2733</v>
      </c>
      <c r="G337" s="1022">
        <v>2733</v>
      </c>
      <c r="H337" s="1023">
        <v>2710</v>
      </c>
      <c r="I337" s="1022">
        <v>2739</v>
      </c>
      <c r="J337" s="1022">
        <v>2752</v>
      </c>
      <c r="K337" s="1022">
        <v>2751</v>
      </c>
      <c r="L337" s="1022">
        <v>2774</v>
      </c>
      <c r="M337" s="1022">
        <v>2772</v>
      </c>
      <c r="N337" s="1022">
        <v>2788</v>
      </c>
      <c r="O337" s="1019">
        <v>2741</v>
      </c>
      <c r="P337" s="198"/>
    </row>
    <row r="338" spans="1:16" x14ac:dyDescent="0.2">
      <c r="A338" s="1020">
        <v>13401</v>
      </c>
      <c r="B338" s="1021" t="s">
        <v>973</v>
      </c>
      <c r="C338" s="1022">
        <v>40486</v>
      </c>
      <c r="D338" s="1022">
        <v>40608</v>
      </c>
      <c r="E338" s="1022">
        <v>40979</v>
      </c>
      <c r="F338" s="1022">
        <v>40967</v>
      </c>
      <c r="G338" s="1022">
        <v>40960</v>
      </c>
      <c r="H338" s="1023">
        <v>41035</v>
      </c>
      <c r="I338" s="1022">
        <v>41029</v>
      </c>
      <c r="J338" s="1022">
        <v>41161</v>
      </c>
      <c r="K338" s="1022">
        <v>41375</v>
      </c>
      <c r="L338" s="1022">
        <v>41666</v>
      </c>
      <c r="M338" s="1022">
        <v>41777</v>
      </c>
      <c r="N338" s="1022">
        <v>42097</v>
      </c>
      <c r="O338" s="1019">
        <v>41178.333333333336</v>
      </c>
      <c r="P338" s="198"/>
    </row>
    <row r="339" spans="1:16" x14ac:dyDescent="0.2">
      <c r="A339" s="1020">
        <v>13402</v>
      </c>
      <c r="B339" s="1021" t="s">
        <v>974</v>
      </c>
      <c r="C339" s="1022">
        <v>12058</v>
      </c>
      <c r="D339" s="1022">
        <v>12090</v>
      </c>
      <c r="E339" s="1022">
        <v>12199</v>
      </c>
      <c r="F339" s="1022">
        <v>12243</v>
      </c>
      <c r="G339" s="1022">
        <v>12328</v>
      </c>
      <c r="H339" s="1023">
        <v>12344</v>
      </c>
      <c r="I339" s="1022">
        <v>12384</v>
      </c>
      <c r="J339" s="1022">
        <v>12375</v>
      </c>
      <c r="K339" s="1022">
        <v>12413</v>
      </c>
      <c r="L339" s="1022">
        <v>12558</v>
      </c>
      <c r="M339" s="1022">
        <v>12649</v>
      </c>
      <c r="N339" s="1022">
        <v>12869</v>
      </c>
      <c r="O339" s="1019">
        <v>12375.833333333334</v>
      </c>
      <c r="P339" s="198"/>
    </row>
    <row r="340" spans="1:16" x14ac:dyDescent="0.2">
      <c r="A340" s="1020">
        <v>13403</v>
      </c>
      <c r="B340" s="1021" t="s">
        <v>975</v>
      </c>
      <c r="C340" s="1022">
        <v>2092</v>
      </c>
      <c r="D340" s="1022">
        <v>2080</v>
      </c>
      <c r="E340" s="1022">
        <v>2101</v>
      </c>
      <c r="F340" s="1022">
        <v>2084</v>
      </c>
      <c r="G340" s="1022">
        <v>2115</v>
      </c>
      <c r="H340" s="1023">
        <v>2120</v>
      </c>
      <c r="I340" s="1022">
        <v>2141</v>
      </c>
      <c r="J340" s="1022">
        <v>2162</v>
      </c>
      <c r="K340" s="1022">
        <v>2164</v>
      </c>
      <c r="L340" s="1022">
        <v>2192</v>
      </c>
      <c r="M340" s="1022">
        <v>2195</v>
      </c>
      <c r="N340" s="1022">
        <v>2239</v>
      </c>
      <c r="O340" s="1019">
        <v>2140.4166666666665</v>
      </c>
      <c r="P340" s="198"/>
    </row>
    <row r="341" spans="1:16" x14ac:dyDescent="0.2">
      <c r="A341" s="1020">
        <v>13404</v>
      </c>
      <c r="B341" s="1021" t="s">
        <v>976</v>
      </c>
      <c r="C341" s="1022">
        <v>9364</v>
      </c>
      <c r="D341" s="1022">
        <v>9386</v>
      </c>
      <c r="E341" s="1022">
        <v>9472</v>
      </c>
      <c r="F341" s="1022">
        <v>9497</v>
      </c>
      <c r="G341" s="1022">
        <v>9533</v>
      </c>
      <c r="H341" s="1023">
        <v>9493</v>
      </c>
      <c r="I341" s="1022">
        <v>9501</v>
      </c>
      <c r="J341" s="1022">
        <v>9491</v>
      </c>
      <c r="K341" s="1022">
        <v>9515</v>
      </c>
      <c r="L341" s="1022">
        <v>9617</v>
      </c>
      <c r="M341" s="1022">
        <v>9617</v>
      </c>
      <c r="N341" s="1022">
        <v>9737</v>
      </c>
      <c r="O341" s="1019">
        <v>9518.5833333333339</v>
      </c>
      <c r="P341" s="198"/>
    </row>
    <row r="342" spans="1:16" x14ac:dyDescent="0.2">
      <c r="A342" s="1020">
        <v>13501</v>
      </c>
      <c r="B342" s="1021" t="s">
        <v>977</v>
      </c>
      <c r="C342" s="1022">
        <v>13528</v>
      </c>
      <c r="D342" s="1022">
        <v>13604</v>
      </c>
      <c r="E342" s="1022">
        <v>13722</v>
      </c>
      <c r="F342" s="1022">
        <v>13766</v>
      </c>
      <c r="G342" s="1022">
        <v>13906</v>
      </c>
      <c r="H342" s="1023">
        <v>13913</v>
      </c>
      <c r="I342" s="1022">
        <v>13954</v>
      </c>
      <c r="J342" s="1022">
        <v>14136</v>
      </c>
      <c r="K342" s="1022">
        <v>14174</v>
      </c>
      <c r="L342" s="1022">
        <v>14279</v>
      </c>
      <c r="M342" s="1022">
        <v>14338</v>
      </c>
      <c r="N342" s="1022">
        <v>14591</v>
      </c>
      <c r="O342" s="1019">
        <v>13992.583333333334</v>
      </c>
      <c r="P342" s="198"/>
    </row>
    <row r="343" spans="1:16" x14ac:dyDescent="0.2">
      <c r="A343" s="1020">
        <v>13502</v>
      </c>
      <c r="B343" s="1021" t="s">
        <v>978</v>
      </c>
      <c r="C343" s="1022">
        <v>690</v>
      </c>
      <c r="D343" s="1022">
        <v>696</v>
      </c>
      <c r="E343" s="1022">
        <v>714</v>
      </c>
      <c r="F343" s="1022">
        <v>700</v>
      </c>
      <c r="G343" s="1022">
        <v>692</v>
      </c>
      <c r="H343" s="1023">
        <v>708</v>
      </c>
      <c r="I343" s="1022">
        <v>727</v>
      </c>
      <c r="J343" s="1022">
        <v>727</v>
      </c>
      <c r="K343" s="1022">
        <v>730</v>
      </c>
      <c r="L343" s="1022">
        <v>740</v>
      </c>
      <c r="M343" s="1022">
        <v>738</v>
      </c>
      <c r="N343" s="1022">
        <v>738</v>
      </c>
      <c r="O343" s="1019">
        <v>716.66666666666663</v>
      </c>
      <c r="P343" s="198"/>
    </row>
    <row r="344" spans="1:16" x14ac:dyDescent="0.2">
      <c r="A344" s="1020">
        <v>13503</v>
      </c>
      <c r="B344" s="1021" t="s">
        <v>979</v>
      </c>
      <c r="C344" s="1022">
        <v>4692</v>
      </c>
      <c r="D344" s="1022">
        <v>4723</v>
      </c>
      <c r="E344" s="1022">
        <v>4779</v>
      </c>
      <c r="F344" s="1022">
        <v>4788</v>
      </c>
      <c r="G344" s="1022">
        <v>4826</v>
      </c>
      <c r="H344" s="1023">
        <v>4842</v>
      </c>
      <c r="I344" s="1022">
        <v>4860</v>
      </c>
      <c r="J344" s="1022">
        <v>4890</v>
      </c>
      <c r="K344" s="1022">
        <v>4908</v>
      </c>
      <c r="L344" s="1022">
        <v>4964</v>
      </c>
      <c r="M344" s="1022">
        <v>4932</v>
      </c>
      <c r="N344" s="1022">
        <v>5014</v>
      </c>
      <c r="O344" s="1019">
        <v>4851.5</v>
      </c>
      <c r="P344" s="198"/>
    </row>
    <row r="345" spans="1:16" x14ac:dyDescent="0.2">
      <c r="A345" s="1020">
        <v>13504</v>
      </c>
      <c r="B345" s="1021" t="s">
        <v>980</v>
      </c>
      <c r="C345" s="1022">
        <v>2188</v>
      </c>
      <c r="D345" s="1022">
        <v>2173</v>
      </c>
      <c r="E345" s="1022">
        <v>2192</v>
      </c>
      <c r="F345" s="1022">
        <v>2202</v>
      </c>
      <c r="G345" s="1022">
        <v>2203</v>
      </c>
      <c r="H345" s="1023">
        <v>2196</v>
      </c>
      <c r="I345" s="1022">
        <v>2168</v>
      </c>
      <c r="J345" s="1022">
        <v>2165</v>
      </c>
      <c r="K345" s="1022">
        <v>2189</v>
      </c>
      <c r="L345" s="1022">
        <v>2190</v>
      </c>
      <c r="M345" s="1022">
        <v>2188</v>
      </c>
      <c r="N345" s="1022">
        <v>2193</v>
      </c>
      <c r="O345" s="1019">
        <v>2187.25</v>
      </c>
      <c r="P345" s="198"/>
    </row>
    <row r="346" spans="1:16" x14ac:dyDescent="0.2">
      <c r="A346" s="1020">
        <v>13505</v>
      </c>
      <c r="B346" s="1021" t="s">
        <v>981</v>
      </c>
      <c r="C346" s="1022">
        <v>1418</v>
      </c>
      <c r="D346" s="1022">
        <v>1403</v>
      </c>
      <c r="E346" s="1022">
        <v>1413</v>
      </c>
      <c r="F346" s="1022">
        <v>1429</v>
      </c>
      <c r="G346" s="1022">
        <v>1439</v>
      </c>
      <c r="H346" s="1023">
        <v>1440</v>
      </c>
      <c r="I346" s="1022">
        <v>1447</v>
      </c>
      <c r="J346" s="1022">
        <v>1465</v>
      </c>
      <c r="K346" s="1022">
        <v>1482</v>
      </c>
      <c r="L346" s="1022">
        <v>1495</v>
      </c>
      <c r="M346" s="1022">
        <v>1497</v>
      </c>
      <c r="N346" s="1022">
        <v>1504</v>
      </c>
      <c r="O346" s="1019">
        <v>1452.6666666666667</v>
      </c>
      <c r="P346" s="198"/>
    </row>
    <row r="347" spans="1:16" x14ac:dyDescent="0.2">
      <c r="A347" s="1020">
        <v>13601</v>
      </c>
      <c r="B347" s="1021" t="s">
        <v>982</v>
      </c>
      <c r="C347" s="1022">
        <v>6374</v>
      </c>
      <c r="D347" s="1022">
        <v>6379</v>
      </c>
      <c r="E347" s="1022">
        <v>6435</v>
      </c>
      <c r="F347" s="1022">
        <v>6473</v>
      </c>
      <c r="G347" s="1022">
        <v>6497</v>
      </c>
      <c r="H347" s="1023">
        <v>6608</v>
      </c>
      <c r="I347" s="1022">
        <v>6574</v>
      </c>
      <c r="J347" s="1022">
        <v>6549</v>
      </c>
      <c r="K347" s="1022">
        <v>6563</v>
      </c>
      <c r="L347" s="1022">
        <v>6655</v>
      </c>
      <c r="M347" s="1022">
        <v>6696</v>
      </c>
      <c r="N347" s="1022">
        <v>6780</v>
      </c>
      <c r="O347" s="1019">
        <v>6548.583333333333</v>
      </c>
      <c r="P347" s="198"/>
    </row>
    <row r="348" spans="1:16" x14ac:dyDescent="0.2">
      <c r="A348" s="1020">
        <v>13602</v>
      </c>
      <c r="B348" s="1021" t="s">
        <v>983</v>
      </c>
      <c r="C348" s="1022">
        <v>4869</v>
      </c>
      <c r="D348" s="1022">
        <v>4882</v>
      </c>
      <c r="E348" s="1022">
        <v>4928</v>
      </c>
      <c r="F348" s="1022">
        <v>4950</v>
      </c>
      <c r="G348" s="1022">
        <v>4959</v>
      </c>
      <c r="H348" s="1023">
        <v>4975</v>
      </c>
      <c r="I348" s="1022">
        <v>4988</v>
      </c>
      <c r="J348" s="1022">
        <v>4990</v>
      </c>
      <c r="K348" s="1022">
        <v>4983</v>
      </c>
      <c r="L348" s="1022">
        <v>5015</v>
      </c>
      <c r="M348" s="1022">
        <v>5012</v>
      </c>
      <c r="N348" s="1022">
        <v>5040</v>
      </c>
      <c r="O348" s="1019">
        <v>4965.916666666667</v>
      </c>
      <c r="P348" s="198"/>
    </row>
    <row r="349" spans="1:16" x14ac:dyDescent="0.2">
      <c r="A349" s="1020">
        <v>13603</v>
      </c>
      <c r="B349" s="1021" t="s">
        <v>984</v>
      </c>
      <c r="C349" s="1022">
        <v>4343</v>
      </c>
      <c r="D349" s="1022">
        <v>4359</v>
      </c>
      <c r="E349" s="1022">
        <v>4394</v>
      </c>
      <c r="F349" s="1022">
        <v>4414</v>
      </c>
      <c r="G349" s="1022">
        <v>4457</v>
      </c>
      <c r="H349" s="1023">
        <v>4490</v>
      </c>
      <c r="I349" s="1022">
        <v>4468</v>
      </c>
      <c r="J349" s="1022">
        <v>4466</v>
      </c>
      <c r="K349" s="1022">
        <v>4455</v>
      </c>
      <c r="L349" s="1022">
        <v>4485</v>
      </c>
      <c r="M349" s="1022">
        <v>4507</v>
      </c>
      <c r="N349" s="1022">
        <v>4518</v>
      </c>
      <c r="O349" s="1019">
        <v>4446.333333333333</v>
      </c>
      <c r="P349" s="198"/>
    </row>
    <row r="350" spans="1:16" x14ac:dyDescent="0.2">
      <c r="A350" s="1020">
        <v>13604</v>
      </c>
      <c r="B350" s="1021" t="s">
        <v>985</v>
      </c>
      <c r="C350" s="1022">
        <v>5861</v>
      </c>
      <c r="D350" s="1022">
        <v>5834</v>
      </c>
      <c r="E350" s="1022">
        <v>5859</v>
      </c>
      <c r="F350" s="1022">
        <v>5866</v>
      </c>
      <c r="G350" s="1022">
        <v>5863</v>
      </c>
      <c r="H350" s="1023">
        <v>5856</v>
      </c>
      <c r="I350" s="1022">
        <v>5834</v>
      </c>
      <c r="J350" s="1022">
        <v>5836</v>
      </c>
      <c r="K350" s="1022">
        <v>5850</v>
      </c>
      <c r="L350" s="1022">
        <v>5874</v>
      </c>
      <c r="M350" s="1022">
        <v>5873</v>
      </c>
      <c r="N350" s="1022">
        <v>5950</v>
      </c>
      <c r="O350" s="1019">
        <v>5863</v>
      </c>
      <c r="P350" s="198"/>
    </row>
    <row r="351" spans="1:16" x14ac:dyDescent="0.2">
      <c r="A351" s="1025">
        <v>13605</v>
      </c>
      <c r="B351" s="1026" t="s">
        <v>986</v>
      </c>
      <c r="C351" s="1022">
        <v>9188</v>
      </c>
      <c r="D351" s="1022">
        <v>9262</v>
      </c>
      <c r="E351" s="1022">
        <v>9369</v>
      </c>
      <c r="F351" s="1022">
        <v>9368</v>
      </c>
      <c r="G351" s="1022">
        <v>9485</v>
      </c>
      <c r="H351" s="1023">
        <v>9579</v>
      </c>
      <c r="I351" s="1022">
        <v>9564</v>
      </c>
      <c r="J351" s="1022">
        <v>9603</v>
      </c>
      <c r="K351" s="1022">
        <v>9653</v>
      </c>
      <c r="L351" s="1022">
        <v>9827</v>
      </c>
      <c r="M351" s="1022">
        <v>9920</v>
      </c>
      <c r="N351" s="1026">
        <v>9978</v>
      </c>
      <c r="O351" s="1019">
        <v>9566.3333333333339</v>
      </c>
      <c r="P351" s="198"/>
    </row>
    <row r="352" spans="1:16" x14ac:dyDescent="0.2">
      <c r="A352" s="1027"/>
      <c r="B352" s="974"/>
      <c r="C352" s="1027"/>
    </row>
    <row r="353" spans="1:6" s="198" customFormat="1" x14ac:dyDescent="0.2">
      <c r="A353" s="1028"/>
      <c r="B353" s="974"/>
      <c r="C353" s="1027"/>
      <c r="F353" s="211"/>
    </row>
    <row r="354" spans="1:6" s="198" customFormat="1" x14ac:dyDescent="0.2">
      <c r="A354" s="1028"/>
      <c r="B354" s="974"/>
      <c r="C354" s="1027"/>
    </row>
    <row r="355" spans="1:6" s="198" customFormat="1" x14ac:dyDescent="0.2">
      <c r="A355" s="1028"/>
      <c r="B355" s="974"/>
      <c r="C355" s="1027"/>
    </row>
    <row r="356" spans="1:6" s="198" customFormat="1" x14ac:dyDescent="0.2">
      <c r="A356" s="1028"/>
      <c r="B356" s="974"/>
      <c r="C356" s="1027"/>
    </row>
    <row r="357" spans="1:6" s="198" customFormat="1" x14ac:dyDescent="0.2">
      <c r="A357" s="1028"/>
      <c r="B357" s="974"/>
      <c r="C357" s="1027"/>
    </row>
    <row r="358" spans="1:6" s="198" customFormat="1" x14ac:dyDescent="0.2">
      <c r="A358" s="1028"/>
      <c r="B358" s="974"/>
      <c r="C358" s="1027"/>
    </row>
    <row r="359" spans="1:6" s="198" customFormat="1" x14ac:dyDescent="0.2">
      <c r="A359" s="1028"/>
      <c r="B359" s="974"/>
      <c r="C359" s="1027"/>
    </row>
    <row r="360" spans="1:6" s="198" customFormat="1" x14ac:dyDescent="0.2">
      <c r="A360" s="1028"/>
      <c r="B360" s="974"/>
      <c r="C360" s="1027"/>
    </row>
    <row r="361" spans="1:6" s="198" customFormat="1" x14ac:dyDescent="0.2">
      <c r="A361" s="1028"/>
      <c r="B361" s="974"/>
      <c r="C361" s="1027"/>
    </row>
    <row r="362" spans="1:6" s="198" customFormat="1" x14ac:dyDescent="0.2">
      <c r="A362" s="1028"/>
      <c r="B362" s="974"/>
      <c r="C362" s="1027"/>
    </row>
    <row r="363" spans="1:6" s="198" customFormat="1" x14ac:dyDescent="0.2">
      <c r="A363" s="1028"/>
      <c r="B363" s="974"/>
      <c r="C363" s="1027"/>
    </row>
    <row r="364" spans="1:6" s="198" customFormat="1" x14ac:dyDescent="0.2">
      <c r="A364" s="1028"/>
      <c r="B364" s="974"/>
      <c r="C364" s="1027"/>
    </row>
    <row r="365" spans="1:6" s="198" customFormat="1" x14ac:dyDescent="0.2">
      <c r="A365" s="1028"/>
      <c r="B365" s="974"/>
      <c r="C365" s="1027"/>
    </row>
    <row r="366" spans="1:6" s="198" customFormat="1" x14ac:dyDescent="0.2">
      <c r="A366" s="1028"/>
      <c r="B366" s="974"/>
      <c r="C366" s="1027"/>
    </row>
    <row r="367" spans="1:6" s="198" customFormat="1" x14ac:dyDescent="0.2">
      <c r="A367" s="1028"/>
      <c r="B367" s="974"/>
      <c r="C367" s="1027"/>
    </row>
    <row r="368" spans="1:6" s="198" customFormat="1" x14ac:dyDescent="0.2">
      <c r="A368" s="1028"/>
      <c r="B368" s="974"/>
      <c r="C368" s="1027"/>
    </row>
    <row r="369" spans="1:3" s="198" customFormat="1" x14ac:dyDescent="0.2">
      <c r="A369" s="1028"/>
      <c r="B369" s="974"/>
      <c r="C369" s="1027"/>
    </row>
    <row r="370" spans="1:3" s="198" customFormat="1" x14ac:dyDescent="0.2">
      <c r="A370" s="1028"/>
      <c r="B370" s="974"/>
      <c r="C370" s="1027"/>
    </row>
    <row r="371" spans="1:3" s="198" customFormat="1" x14ac:dyDescent="0.2">
      <c r="A371" s="1028"/>
      <c r="B371" s="974"/>
      <c r="C371" s="1027"/>
    </row>
    <row r="372" spans="1:3" s="198" customFormat="1" x14ac:dyDescent="0.2">
      <c r="A372" s="1028"/>
      <c r="B372" s="974"/>
      <c r="C372" s="1027"/>
    </row>
    <row r="373" spans="1:3" s="198" customFormat="1" x14ac:dyDescent="0.2">
      <c r="A373" s="1028"/>
      <c r="B373" s="974"/>
      <c r="C373" s="1027"/>
    </row>
    <row r="374" spans="1:3" s="198" customFormat="1" x14ac:dyDescent="0.2">
      <c r="A374" s="1028"/>
      <c r="B374" s="974"/>
      <c r="C374" s="1027"/>
    </row>
    <row r="375" spans="1:3" s="198" customFormat="1" x14ac:dyDescent="0.2">
      <c r="A375" s="1028"/>
      <c r="B375" s="974"/>
      <c r="C375" s="1027"/>
    </row>
    <row r="376" spans="1:3" s="198" customFormat="1" x14ac:dyDescent="0.2">
      <c r="A376" s="1028"/>
      <c r="B376" s="974"/>
      <c r="C376" s="1027"/>
    </row>
    <row r="377" spans="1:3" s="198" customFormat="1" x14ac:dyDescent="0.2">
      <c r="A377" s="1028"/>
      <c r="B377" s="974"/>
      <c r="C377" s="1027"/>
    </row>
  </sheetData>
  <mergeCells count="3">
    <mergeCell ref="A2:O2"/>
    <mergeCell ref="A3:O3"/>
    <mergeCell ref="A5:B5"/>
  </mergeCells>
  <hyperlinks>
    <hyperlink ref="P2" location="Índice!A97" display="Volver" xr:uid="{00000000-0004-0000-3200-000000000000}"/>
  </hyperlinks>
  <pageMargins left="0.7" right="0.7" top="0.75" bottom="0.75" header="0.3" footer="0.3"/>
  <pageSetup paperSize="14"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4" tint="0.79998168889431442"/>
    <pageSetUpPr fitToPage="1"/>
  </sheetPr>
  <dimension ref="A1:O45"/>
  <sheetViews>
    <sheetView showGridLines="0" zoomScale="90" zoomScaleNormal="90" workbookViewId="0"/>
  </sheetViews>
  <sheetFormatPr baseColWidth="10" defaultColWidth="11.5703125" defaultRowHeight="12.75" x14ac:dyDescent="0.25"/>
  <cols>
    <col min="1" max="1" width="41" style="807" customWidth="1"/>
    <col min="2" max="16384" width="11.5703125" style="807"/>
  </cols>
  <sheetData>
    <row r="1" spans="1:15" x14ac:dyDescent="0.25">
      <c r="A1" s="955"/>
      <c r="B1" s="955"/>
      <c r="C1" s="955"/>
      <c r="D1" s="955"/>
      <c r="E1" s="955"/>
      <c r="F1" s="955"/>
      <c r="G1" s="955"/>
    </row>
    <row r="2" spans="1:15" x14ac:dyDescent="0.25">
      <c r="A2" s="858" t="s">
        <v>314</v>
      </c>
      <c r="B2" s="1030"/>
      <c r="C2" s="1030"/>
      <c r="D2" s="1030"/>
      <c r="E2" s="1030"/>
      <c r="F2" s="1030"/>
      <c r="G2" s="1030"/>
      <c r="H2" s="1030"/>
      <c r="I2" s="1030"/>
      <c r="J2" s="1030"/>
      <c r="K2" s="1030"/>
      <c r="L2" s="975"/>
      <c r="M2" s="975"/>
      <c r="O2" s="1192" t="s">
        <v>1070</v>
      </c>
    </row>
    <row r="3" spans="1:15" x14ac:dyDescent="0.2">
      <c r="A3" s="1031" t="s">
        <v>2</v>
      </c>
      <c r="B3" s="1030"/>
      <c r="C3" s="1030"/>
      <c r="D3" s="1030"/>
      <c r="E3" s="1030"/>
      <c r="F3" s="1030"/>
      <c r="G3" s="1030"/>
      <c r="H3" s="1030"/>
      <c r="I3" s="1030"/>
      <c r="J3" s="1030"/>
      <c r="K3" s="1030"/>
      <c r="L3" s="1030"/>
      <c r="M3" s="1030"/>
      <c r="N3" s="1030"/>
    </row>
    <row r="4" spans="1:15" x14ac:dyDescent="0.25">
      <c r="A4" s="1032" t="s">
        <v>29</v>
      </c>
      <c r="B4" s="7" t="s">
        <v>84</v>
      </c>
      <c r="C4" s="7" t="s">
        <v>85</v>
      </c>
      <c r="D4" s="7" t="s">
        <v>86</v>
      </c>
      <c r="E4" s="7" t="s">
        <v>87</v>
      </c>
      <c r="F4" s="7" t="s">
        <v>88</v>
      </c>
      <c r="G4" s="7" t="s">
        <v>89</v>
      </c>
      <c r="H4" s="7" t="s">
        <v>90</v>
      </c>
      <c r="I4" s="7" t="s">
        <v>91</v>
      </c>
      <c r="J4" s="7" t="s">
        <v>92</v>
      </c>
      <c r="K4" s="7" t="s">
        <v>93</v>
      </c>
      <c r="L4" s="7" t="s">
        <v>94</v>
      </c>
      <c r="M4" s="7" t="s">
        <v>95</v>
      </c>
      <c r="N4" s="1033" t="s">
        <v>197</v>
      </c>
    </row>
    <row r="5" spans="1:15" x14ac:dyDescent="0.2">
      <c r="A5" s="1034" t="s">
        <v>621</v>
      </c>
      <c r="B5" s="1035">
        <v>329</v>
      </c>
      <c r="C5" s="1035">
        <v>331</v>
      </c>
      <c r="D5" s="1035">
        <v>334</v>
      </c>
      <c r="E5" s="1035">
        <v>332</v>
      </c>
      <c r="F5" s="1035">
        <v>340</v>
      </c>
      <c r="G5" s="1036">
        <v>341</v>
      </c>
      <c r="H5" s="1036">
        <v>340</v>
      </c>
      <c r="I5" s="1037">
        <v>345</v>
      </c>
      <c r="J5" s="1036">
        <v>349</v>
      </c>
      <c r="K5" s="1036">
        <v>349</v>
      </c>
      <c r="L5" s="1036">
        <v>347</v>
      </c>
      <c r="M5" s="1036">
        <v>345</v>
      </c>
      <c r="N5" s="1038">
        <v>340.16666666666669</v>
      </c>
    </row>
    <row r="6" spans="1:15" x14ac:dyDescent="0.2">
      <c r="A6" s="1034" t="s">
        <v>622</v>
      </c>
      <c r="B6" s="1039">
        <v>403</v>
      </c>
      <c r="C6" s="1039">
        <v>410</v>
      </c>
      <c r="D6" s="1039">
        <v>411</v>
      </c>
      <c r="E6" s="1039">
        <v>414</v>
      </c>
      <c r="F6" s="1039">
        <v>414</v>
      </c>
      <c r="G6" s="1036">
        <v>415</v>
      </c>
      <c r="H6" s="1036">
        <v>420</v>
      </c>
      <c r="I6" s="1040">
        <v>420</v>
      </c>
      <c r="J6" s="1036">
        <v>418</v>
      </c>
      <c r="K6" s="1036">
        <v>413</v>
      </c>
      <c r="L6" s="1036">
        <v>413</v>
      </c>
      <c r="M6" s="1036">
        <v>419</v>
      </c>
      <c r="N6" s="1038">
        <v>414.16666666666669</v>
      </c>
    </row>
    <row r="7" spans="1:15" x14ac:dyDescent="0.2">
      <c r="A7" s="1034" t="s">
        <v>623</v>
      </c>
      <c r="B7" s="1039">
        <v>253</v>
      </c>
      <c r="C7" s="1039">
        <v>254</v>
      </c>
      <c r="D7" s="1039">
        <v>250</v>
      </c>
      <c r="E7" s="1039">
        <v>251</v>
      </c>
      <c r="F7" s="1039">
        <v>256</v>
      </c>
      <c r="G7" s="1036">
        <v>256</v>
      </c>
      <c r="H7" s="1036">
        <v>267</v>
      </c>
      <c r="I7" s="1040">
        <v>270</v>
      </c>
      <c r="J7" s="1036">
        <v>280</v>
      </c>
      <c r="K7" s="1036">
        <v>283</v>
      </c>
      <c r="L7" s="1036">
        <v>283</v>
      </c>
      <c r="M7" s="1036">
        <v>282</v>
      </c>
      <c r="N7" s="1038">
        <v>265.41666666666669</v>
      </c>
    </row>
    <row r="8" spans="1:15" x14ac:dyDescent="0.2">
      <c r="A8" s="1034" t="s">
        <v>624</v>
      </c>
      <c r="B8" s="1039">
        <v>211</v>
      </c>
      <c r="C8" s="1039">
        <v>211</v>
      </c>
      <c r="D8" s="1039">
        <v>210</v>
      </c>
      <c r="E8" s="1039">
        <v>209</v>
      </c>
      <c r="F8" s="1039">
        <v>210</v>
      </c>
      <c r="G8" s="1036">
        <v>209</v>
      </c>
      <c r="H8" s="1036">
        <v>210</v>
      </c>
      <c r="I8" s="1040">
        <v>216</v>
      </c>
      <c r="J8" s="1036">
        <v>215</v>
      </c>
      <c r="K8" s="1036">
        <v>215</v>
      </c>
      <c r="L8" s="1036">
        <v>217</v>
      </c>
      <c r="M8" s="1036">
        <v>217</v>
      </c>
      <c r="N8" s="1038">
        <v>212.5</v>
      </c>
    </row>
    <row r="9" spans="1:15" x14ac:dyDescent="0.2">
      <c r="A9" s="1034" t="s">
        <v>625</v>
      </c>
      <c r="B9" s="1039">
        <v>647</v>
      </c>
      <c r="C9" s="1039">
        <v>648</v>
      </c>
      <c r="D9" s="1039">
        <v>649</v>
      </c>
      <c r="E9" s="1039">
        <v>649</v>
      </c>
      <c r="F9" s="1039">
        <v>649</v>
      </c>
      <c r="G9" s="1036">
        <v>644</v>
      </c>
      <c r="H9" s="1036">
        <v>642</v>
      </c>
      <c r="I9" s="1040">
        <v>638</v>
      </c>
      <c r="J9" s="1036">
        <v>643</v>
      </c>
      <c r="K9" s="1036">
        <v>645</v>
      </c>
      <c r="L9" s="1036">
        <v>640</v>
      </c>
      <c r="M9" s="1036">
        <v>641</v>
      </c>
      <c r="N9" s="1038">
        <v>644.58333333333337</v>
      </c>
    </row>
    <row r="10" spans="1:15" x14ac:dyDescent="0.2">
      <c r="A10" s="1034" t="s">
        <v>626</v>
      </c>
      <c r="B10" s="1039">
        <v>1905</v>
      </c>
      <c r="C10" s="1039">
        <v>1901</v>
      </c>
      <c r="D10" s="1039">
        <v>1894</v>
      </c>
      <c r="E10" s="1039">
        <v>1897</v>
      </c>
      <c r="F10" s="1039">
        <v>1878</v>
      </c>
      <c r="G10" s="1036">
        <v>1878</v>
      </c>
      <c r="H10" s="1036">
        <v>1876</v>
      </c>
      <c r="I10" s="1040">
        <v>1871</v>
      </c>
      <c r="J10" s="1036">
        <v>1855</v>
      </c>
      <c r="K10" s="1036">
        <v>1846</v>
      </c>
      <c r="L10" s="1036">
        <v>1868</v>
      </c>
      <c r="M10" s="1036">
        <v>1845</v>
      </c>
      <c r="N10" s="1038">
        <v>1876.1666666666667</v>
      </c>
    </row>
    <row r="11" spans="1:15" x14ac:dyDescent="0.2">
      <c r="A11" s="1034" t="s">
        <v>627</v>
      </c>
      <c r="B11" s="1039">
        <v>787</v>
      </c>
      <c r="C11" s="1039">
        <v>783</v>
      </c>
      <c r="D11" s="1039">
        <v>791</v>
      </c>
      <c r="E11" s="1039">
        <v>795</v>
      </c>
      <c r="F11" s="1039">
        <v>791</v>
      </c>
      <c r="G11" s="1036">
        <v>783</v>
      </c>
      <c r="H11" s="1036">
        <v>799</v>
      </c>
      <c r="I11" s="1040">
        <v>798</v>
      </c>
      <c r="J11" s="1036">
        <v>796</v>
      </c>
      <c r="K11" s="1036">
        <v>806</v>
      </c>
      <c r="L11" s="1036">
        <v>805</v>
      </c>
      <c r="M11" s="1036">
        <v>804</v>
      </c>
      <c r="N11" s="1038">
        <v>794.83333333333337</v>
      </c>
    </row>
    <row r="12" spans="1:15" x14ac:dyDescent="0.2">
      <c r="A12" s="1034" t="s">
        <v>628</v>
      </c>
      <c r="B12" s="1039">
        <v>957</v>
      </c>
      <c r="C12" s="1039">
        <v>955</v>
      </c>
      <c r="D12" s="1039">
        <v>960</v>
      </c>
      <c r="E12" s="1039">
        <v>956</v>
      </c>
      <c r="F12" s="1039">
        <v>959</v>
      </c>
      <c r="G12" s="1036">
        <v>948</v>
      </c>
      <c r="H12" s="1036">
        <v>949</v>
      </c>
      <c r="I12" s="1040">
        <v>948</v>
      </c>
      <c r="J12" s="1036">
        <v>957</v>
      </c>
      <c r="K12" s="1036">
        <v>968</v>
      </c>
      <c r="L12" s="1036">
        <v>963</v>
      </c>
      <c r="M12" s="1036">
        <v>968</v>
      </c>
      <c r="N12" s="1038">
        <v>957.33333333333337</v>
      </c>
    </row>
    <row r="13" spans="1:15" x14ac:dyDescent="0.2">
      <c r="A13" s="1034" t="s">
        <v>629</v>
      </c>
      <c r="B13" s="1039">
        <v>1623</v>
      </c>
      <c r="C13" s="1039">
        <v>1615</v>
      </c>
      <c r="D13" s="1039">
        <v>1621</v>
      </c>
      <c r="E13" s="1039">
        <v>1621</v>
      </c>
      <c r="F13" s="1039">
        <v>1621</v>
      </c>
      <c r="G13" s="1036">
        <v>1626</v>
      </c>
      <c r="H13" s="1036">
        <v>1615</v>
      </c>
      <c r="I13" s="1040">
        <v>1618</v>
      </c>
      <c r="J13" s="1036">
        <v>1636</v>
      </c>
      <c r="K13" s="1036">
        <v>1653</v>
      </c>
      <c r="L13" s="1036">
        <v>1662</v>
      </c>
      <c r="M13" s="1036">
        <v>1649</v>
      </c>
      <c r="N13" s="1038">
        <v>1630</v>
      </c>
    </row>
    <row r="14" spans="1:15" x14ac:dyDescent="0.2">
      <c r="A14" s="1034" t="s">
        <v>630</v>
      </c>
      <c r="B14" s="1039">
        <v>3015</v>
      </c>
      <c r="C14" s="1039">
        <v>3044</v>
      </c>
      <c r="D14" s="1039">
        <v>3045</v>
      </c>
      <c r="E14" s="1039">
        <v>3046</v>
      </c>
      <c r="F14" s="1039">
        <v>3033</v>
      </c>
      <c r="G14" s="1036">
        <v>3009</v>
      </c>
      <c r="H14" s="1036">
        <v>2987</v>
      </c>
      <c r="I14" s="1040">
        <v>2980</v>
      </c>
      <c r="J14" s="1036">
        <v>2979</v>
      </c>
      <c r="K14" s="1036">
        <v>2983</v>
      </c>
      <c r="L14" s="1036">
        <v>2949</v>
      </c>
      <c r="M14" s="1036">
        <v>2958</v>
      </c>
      <c r="N14" s="1038">
        <v>3002.3333333333335</v>
      </c>
    </row>
    <row r="15" spans="1:15" x14ac:dyDescent="0.2">
      <c r="A15" s="1034" t="s">
        <v>631</v>
      </c>
      <c r="B15" s="1039">
        <v>1453</v>
      </c>
      <c r="C15" s="1039">
        <v>1441</v>
      </c>
      <c r="D15" s="1039">
        <v>1438</v>
      </c>
      <c r="E15" s="1039">
        <v>1444</v>
      </c>
      <c r="F15" s="1039">
        <v>1440</v>
      </c>
      <c r="G15" s="1036">
        <v>1438</v>
      </c>
      <c r="H15" s="1036">
        <v>1434</v>
      </c>
      <c r="I15" s="1040">
        <v>1433</v>
      </c>
      <c r="J15" s="1036">
        <v>1427</v>
      </c>
      <c r="K15" s="1036">
        <v>1423</v>
      </c>
      <c r="L15" s="1036">
        <v>1416</v>
      </c>
      <c r="M15" s="1036">
        <v>1416</v>
      </c>
      <c r="N15" s="1038">
        <v>1433.5833333333333</v>
      </c>
    </row>
    <row r="16" spans="1:15" x14ac:dyDescent="0.2">
      <c r="A16" s="1034" t="s">
        <v>632</v>
      </c>
      <c r="B16" s="1039">
        <v>631</v>
      </c>
      <c r="C16" s="1039">
        <v>634</v>
      </c>
      <c r="D16" s="1039">
        <v>629</v>
      </c>
      <c r="E16" s="1039">
        <v>632</v>
      </c>
      <c r="F16" s="1039">
        <v>632</v>
      </c>
      <c r="G16" s="1036">
        <v>631</v>
      </c>
      <c r="H16" s="1036">
        <v>635</v>
      </c>
      <c r="I16" s="1040">
        <v>641</v>
      </c>
      <c r="J16" s="1036">
        <v>650</v>
      </c>
      <c r="K16" s="1036">
        <v>653</v>
      </c>
      <c r="L16" s="1036">
        <v>657</v>
      </c>
      <c r="M16" s="1036">
        <v>664</v>
      </c>
      <c r="N16" s="1038">
        <v>640.75</v>
      </c>
    </row>
    <row r="17" spans="1:15" x14ac:dyDescent="0.2">
      <c r="A17" s="1034" t="s">
        <v>633</v>
      </c>
      <c r="B17" s="1039">
        <v>2672</v>
      </c>
      <c r="C17" s="1039">
        <v>2648</v>
      </c>
      <c r="D17" s="1039">
        <v>2633</v>
      </c>
      <c r="E17" s="1039">
        <v>2623</v>
      </c>
      <c r="F17" s="1039">
        <v>2605</v>
      </c>
      <c r="G17" s="1036">
        <v>2613</v>
      </c>
      <c r="H17" s="1036">
        <v>2604</v>
      </c>
      <c r="I17" s="1040">
        <v>2589</v>
      </c>
      <c r="J17" s="1036">
        <v>2583</v>
      </c>
      <c r="K17" s="1036">
        <v>2559</v>
      </c>
      <c r="L17" s="1036">
        <v>2533</v>
      </c>
      <c r="M17" s="1036">
        <v>2499</v>
      </c>
      <c r="N17" s="1038">
        <v>2596.75</v>
      </c>
    </row>
    <row r="18" spans="1:15" x14ac:dyDescent="0.2">
      <c r="A18" s="1034" t="s">
        <v>634</v>
      </c>
      <c r="B18" s="1039">
        <v>134</v>
      </c>
      <c r="C18" s="1039">
        <v>131</v>
      </c>
      <c r="D18" s="1039">
        <v>129</v>
      </c>
      <c r="E18" s="1039">
        <v>133</v>
      </c>
      <c r="F18" s="1039">
        <v>131</v>
      </c>
      <c r="G18" s="1036">
        <v>132</v>
      </c>
      <c r="H18" s="1036">
        <v>134</v>
      </c>
      <c r="I18" s="1040">
        <v>135</v>
      </c>
      <c r="J18" s="1036">
        <v>135</v>
      </c>
      <c r="K18" s="1036">
        <v>135</v>
      </c>
      <c r="L18" s="1036">
        <v>133</v>
      </c>
      <c r="M18" s="1036">
        <v>133</v>
      </c>
      <c r="N18" s="1038">
        <v>132.91666666666666</v>
      </c>
    </row>
    <row r="19" spans="1:15" x14ac:dyDescent="0.2">
      <c r="A19" s="1034" t="s">
        <v>635</v>
      </c>
      <c r="B19" s="1039">
        <v>105</v>
      </c>
      <c r="C19" s="1039">
        <v>108</v>
      </c>
      <c r="D19" s="1039">
        <v>109</v>
      </c>
      <c r="E19" s="1039">
        <v>109</v>
      </c>
      <c r="F19" s="1039">
        <v>107</v>
      </c>
      <c r="G19" s="1036">
        <v>107</v>
      </c>
      <c r="H19" s="1036">
        <v>109</v>
      </c>
      <c r="I19" s="1040">
        <v>107</v>
      </c>
      <c r="J19" s="1036">
        <v>109</v>
      </c>
      <c r="K19" s="1036">
        <v>109</v>
      </c>
      <c r="L19" s="1036">
        <v>111</v>
      </c>
      <c r="M19" s="1036">
        <v>112</v>
      </c>
      <c r="N19" s="1038">
        <v>108.5</v>
      </c>
    </row>
    <row r="20" spans="1:15" x14ac:dyDescent="0.2">
      <c r="A20" s="1041" t="s">
        <v>636</v>
      </c>
      <c r="B20" s="1042">
        <v>5603</v>
      </c>
      <c r="C20" s="1042">
        <v>5607</v>
      </c>
      <c r="D20" s="1042">
        <v>5614</v>
      </c>
      <c r="E20" s="1042">
        <v>5603</v>
      </c>
      <c r="F20" s="1042">
        <v>5601</v>
      </c>
      <c r="G20" s="1043">
        <v>5638</v>
      </c>
      <c r="H20" s="1043">
        <v>5666</v>
      </c>
      <c r="I20" s="1044">
        <v>5676</v>
      </c>
      <c r="J20" s="1043">
        <v>5681</v>
      </c>
      <c r="K20" s="1043">
        <v>5687</v>
      </c>
      <c r="L20" s="1043">
        <v>5682</v>
      </c>
      <c r="M20" s="1043">
        <v>5663</v>
      </c>
      <c r="N20" s="1045">
        <v>5643.416666666667</v>
      </c>
    </row>
    <row r="21" spans="1:15" x14ac:dyDescent="0.25">
      <c r="A21" s="1046" t="s">
        <v>21</v>
      </c>
      <c r="B21" s="1047">
        <v>20728</v>
      </c>
      <c r="C21" s="1047">
        <v>20721</v>
      </c>
      <c r="D21" s="1047">
        <v>20717</v>
      </c>
      <c r="E21" s="1047">
        <v>20714</v>
      </c>
      <c r="F21" s="1047">
        <v>20667</v>
      </c>
      <c r="G21" s="1047">
        <v>20668</v>
      </c>
      <c r="H21" s="1047">
        <v>20687</v>
      </c>
      <c r="I21" s="1047">
        <v>20685</v>
      </c>
      <c r="J21" s="1047">
        <v>20713</v>
      </c>
      <c r="K21" s="1047">
        <v>20727</v>
      </c>
      <c r="L21" s="1047">
        <v>20679</v>
      </c>
      <c r="M21" s="1047">
        <v>20615</v>
      </c>
      <c r="N21" s="1048">
        <v>20693.416666666668</v>
      </c>
    </row>
    <row r="22" spans="1:15" x14ac:dyDescent="0.25">
      <c r="A22" s="1007"/>
    </row>
    <row r="24" spans="1:15" x14ac:dyDescent="0.25">
      <c r="A24" s="858" t="s">
        <v>315</v>
      </c>
      <c r="B24" s="1030"/>
      <c r="C24" s="1030"/>
      <c r="D24" s="1030"/>
      <c r="E24" s="1030"/>
      <c r="F24" s="1030"/>
      <c r="G24" s="1030"/>
      <c r="H24" s="1030"/>
      <c r="I24" s="1030"/>
      <c r="J24" s="1030"/>
      <c r="K24" s="1030"/>
      <c r="L24" s="975"/>
      <c r="M24" s="975"/>
      <c r="O24" s="1192" t="s">
        <v>1070</v>
      </c>
    </row>
    <row r="25" spans="1:15" x14ac:dyDescent="0.2">
      <c r="A25" s="1049" t="s">
        <v>987</v>
      </c>
      <c r="B25" s="975"/>
      <c r="C25" s="975"/>
      <c r="D25" s="975"/>
      <c r="E25" s="975"/>
      <c r="F25" s="975"/>
      <c r="G25" s="975"/>
      <c r="H25" s="975"/>
      <c r="I25" s="975"/>
      <c r="J25" s="975"/>
      <c r="K25" s="975"/>
      <c r="L25" s="975"/>
      <c r="M25" s="975"/>
    </row>
    <row r="26" spans="1:15" ht="17.25" customHeight="1" x14ac:dyDescent="0.25">
      <c r="A26" s="1032" t="s">
        <v>29</v>
      </c>
      <c r="B26" s="7" t="s">
        <v>84</v>
      </c>
      <c r="C26" s="7" t="s">
        <v>85</v>
      </c>
      <c r="D26" s="7" t="s">
        <v>86</v>
      </c>
      <c r="E26" s="7" t="s">
        <v>87</v>
      </c>
      <c r="F26" s="7" t="s">
        <v>88</v>
      </c>
      <c r="G26" s="7" t="s">
        <v>89</v>
      </c>
      <c r="H26" s="7" t="s">
        <v>90</v>
      </c>
      <c r="I26" s="7" t="s">
        <v>91</v>
      </c>
      <c r="J26" s="7" t="s">
        <v>92</v>
      </c>
      <c r="K26" s="7" t="s">
        <v>93</v>
      </c>
      <c r="L26" s="7" t="s">
        <v>94</v>
      </c>
      <c r="M26" s="7" t="s">
        <v>95</v>
      </c>
      <c r="N26" s="1033" t="s">
        <v>21</v>
      </c>
    </row>
    <row r="27" spans="1:15" x14ac:dyDescent="0.2">
      <c r="A27" s="1034" t="s">
        <v>621</v>
      </c>
      <c r="B27" s="1035">
        <v>22755.798999999999</v>
      </c>
      <c r="C27" s="1035">
        <v>22882.860999999997</v>
      </c>
      <c r="D27" s="1035">
        <v>23016.855</v>
      </c>
      <c r="E27" s="1035">
        <v>23009.923999999999</v>
      </c>
      <c r="F27" s="1035">
        <v>23462.73</v>
      </c>
      <c r="G27" s="1036">
        <v>23592.102999999999</v>
      </c>
      <c r="H27" s="1050">
        <v>23471.971000000001</v>
      </c>
      <c r="I27" s="1037">
        <v>23806.953999999998</v>
      </c>
      <c r="J27" s="1036">
        <v>24123.455999999998</v>
      </c>
      <c r="K27" s="1036">
        <v>24040.289000000001</v>
      </c>
      <c r="L27" s="1036">
        <v>23936.327000000001</v>
      </c>
      <c r="M27" s="1036">
        <v>23853.159</v>
      </c>
      <c r="N27" s="1038">
        <v>281952.42799999996</v>
      </c>
      <c r="O27" s="1051"/>
    </row>
    <row r="28" spans="1:15" x14ac:dyDescent="0.2">
      <c r="A28" s="1034" t="s">
        <v>622</v>
      </c>
      <c r="B28" s="1039">
        <v>27852.173000000003</v>
      </c>
      <c r="C28" s="1039">
        <v>28309.599000000002</v>
      </c>
      <c r="D28" s="1039">
        <v>28434.351999999999</v>
      </c>
      <c r="E28" s="1039">
        <v>28644.582000000002</v>
      </c>
      <c r="F28" s="1039">
        <v>28455.143</v>
      </c>
      <c r="G28" s="1036">
        <v>28642.273000000001</v>
      </c>
      <c r="H28" s="1050">
        <v>28986.498</v>
      </c>
      <c r="I28" s="1040">
        <v>29011.910000000003</v>
      </c>
      <c r="J28" s="1036">
        <v>28836.330999999998</v>
      </c>
      <c r="K28" s="1036">
        <v>28554.484</v>
      </c>
      <c r="L28" s="1036">
        <v>28503.659</v>
      </c>
      <c r="M28" s="1036">
        <v>28912.57</v>
      </c>
      <c r="N28" s="1038">
        <v>343143.57400000002</v>
      </c>
      <c r="O28" s="1051"/>
    </row>
    <row r="29" spans="1:15" x14ac:dyDescent="0.2">
      <c r="A29" s="1034" t="s">
        <v>623</v>
      </c>
      <c r="B29" s="1039">
        <v>17500.017</v>
      </c>
      <c r="C29" s="1039">
        <v>17456.124</v>
      </c>
      <c r="D29" s="1039">
        <v>17227.409</v>
      </c>
      <c r="E29" s="1039">
        <v>17257.442999999999</v>
      </c>
      <c r="F29" s="1039">
        <v>17647.873</v>
      </c>
      <c r="G29" s="1036">
        <v>17691.767</v>
      </c>
      <c r="H29" s="1050">
        <v>18488.796999999999</v>
      </c>
      <c r="I29" s="1040">
        <v>18664.375</v>
      </c>
      <c r="J29" s="1036">
        <v>19221.141</v>
      </c>
      <c r="K29" s="1036">
        <v>19498.368999999999</v>
      </c>
      <c r="L29" s="1036">
        <v>19452.165000000001</v>
      </c>
      <c r="M29" s="1036">
        <v>19449.853999999999</v>
      </c>
      <c r="N29" s="1038">
        <v>219555.334</v>
      </c>
      <c r="O29" s="1051"/>
    </row>
    <row r="30" spans="1:15" x14ac:dyDescent="0.2">
      <c r="A30" s="1034" t="s">
        <v>624</v>
      </c>
      <c r="B30" s="1039">
        <v>14561.401000000002</v>
      </c>
      <c r="C30" s="1039">
        <v>14582.191999999999</v>
      </c>
      <c r="D30" s="1039">
        <v>14422.786</v>
      </c>
      <c r="E30" s="1039">
        <v>14475.922</v>
      </c>
      <c r="F30" s="1039">
        <v>14554.47</v>
      </c>
      <c r="G30" s="1036">
        <v>14448.199000000001</v>
      </c>
      <c r="H30" s="1050">
        <v>14512.886</v>
      </c>
      <c r="I30" s="1040">
        <v>14970.312</v>
      </c>
      <c r="J30" s="1036">
        <v>14901.005000000001</v>
      </c>
      <c r="K30" s="1036">
        <v>14785.494000000001</v>
      </c>
      <c r="L30" s="1036">
        <v>15034.998</v>
      </c>
      <c r="M30" s="1036">
        <v>14986.484</v>
      </c>
      <c r="N30" s="1038">
        <v>176236.149</v>
      </c>
      <c r="O30" s="1051"/>
    </row>
    <row r="31" spans="1:15" x14ac:dyDescent="0.2">
      <c r="A31" s="1034" t="s">
        <v>625</v>
      </c>
      <c r="B31" s="1039">
        <v>44552.849000000002</v>
      </c>
      <c r="C31" s="1039">
        <v>44776.941999999995</v>
      </c>
      <c r="D31" s="1039">
        <v>44924.796999999999</v>
      </c>
      <c r="E31" s="1039">
        <v>44880.903000000006</v>
      </c>
      <c r="F31" s="1039">
        <v>44659.120999999999</v>
      </c>
      <c r="G31" s="1036">
        <v>44430.406999999999</v>
      </c>
      <c r="H31" s="1050">
        <v>44319.516000000003</v>
      </c>
      <c r="I31" s="1040">
        <v>43998.392999999996</v>
      </c>
      <c r="J31" s="1036">
        <v>44354.17</v>
      </c>
      <c r="K31" s="1036">
        <v>44460.44</v>
      </c>
      <c r="L31" s="1036">
        <v>44192.451999999997</v>
      </c>
      <c r="M31" s="1036">
        <v>44271.001000000004</v>
      </c>
      <c r="N31" s="1038">
        <v>533820.99099999992</v>
      </c>
      <c r="O31" s="1051"/>
    </row>
    <row r="32" spans="1:15" x14ac:dyDescent="0.2">
      <c r="A32" s="1034" t="s">
        <v>626</v>
      </c>
      <c r="B32" s="1039">
        <v>131563.16899999999</v>
      </c>
      <c r="C32" s="1039">
        <v>130830.825</v>
      </c>
      <c r="D32" s="1039">
        <v>130454.253</v>
      </c>
      <c r="E32" s="209">
        <v>130784.61900000001</v>
      </c>
      <c r="F32" s="1039">
        <v>129430.821</v>
      </c>
      <c r="G32" s="1036">
        <v>129585.609</v>
      </c>
      <c r="H32" s="1050">
        <v>129490.88800000001</v>
      </c>
      <c r="I32" s="1040">
        <v>129017.291</v>
      </c>
      <c r="J32" s="1036">
        <v>128051.61</v>
      </c>
      <c r="K32" s="1036">
        <v>126866.465</v>
      </c>
      <c r="L32" s="1036">
        <v>128423.561</v>
      </c>
      <c r="M32" s="1036">
        <v>127226.86</v>
      </c>
      <c r="N32" s="1038">
        <v>1551725.9710000001</v>
      </c>
      <c r="O32" s="1051"/>
    </row>
    <row r="33" spans="1:15" x14ac:dyDescent="0.2">
      <c r="A33" s="1034" t="s">
        <v>627</v>
      </c>
      <c r="B33" s="1039">
        <v>54209.623999999996</v>
      </c>
      <c r="C33" s="1039">
        <v>53904.675000000003</v>
      </c>
      <c r="D33" s="1039">
        <v>54673.983</v>
      </c>
      <c r="E33" s="1039">
        <v>54856.491999999998</v>
      </c>
      <c r="F33" s="1039">
        <v>54477.612000000001</v>
      </c>
      <c r="G33" s="1036">
        <v>54211.934999999998</v>
      </c>
      <c r="H33" s="1050">
        <v>55290.813999999998</v>
      </c>
      <c r="I33" s="1040">
        <v>55041.308999999994</v>
      </c>
      <c r="J33" s="1036">
        <v>55011.274999999994</v>
      </c>
      <c r="K33" s="1036">
        <v>55489.495000000003</v>
      </c>
      <c r="L33" s="1036">
        <v>55491.805</v>
      </c>
      <c r="M33" s="1036">
        <v>55586.523000000001</v>
      </c>
      <c r="N33" s="1038">
        <v>658245.54200000013</v>
      </c>
      <c r="O33" s="1051"/>
    </row>
    <row r="34" spans="1:15" x14ac:dyDescent="0.2">
      <c r="A34" s="1034" t="s">
        <v>628</v>
      </c>
      <c r="B34" s="1039">
        <v>66042.641000000003</v>
      </c>
      <c r="C34" s="1039">
        <v>65975.642999999996</v>
      </c>
      <c r="D34" s="1039">
        <v>66225.148000000001</v>
      </c>
      <c r="E34" s="1039">
        <v>65910.956000000006</v>
      </c>
      <c r="F34" s="1039">
        <v>65908.645000000004</v>
      </c>
      <c r="G34" s="1036">
        <v>65393.464</v>
      </c>
      <c r="H34" s="1050">
        <v>65446.599000000002</v>
      </c>
      <c r="I34" s="1040">
        <v>65238.676999999996</v>
      </c>
      <c r="J34" s="1036">
        <v>66017.225999999995</v>
      </c>
      <c r="K34" s="1036">
        <v>66749.570000000007</v>
      </c>
      <c r="L34" s="1036">
        <v>66560.131999999998</v>
      </c>
      <c r="M34" s="1036">
        <v>66636.37</v>
      </c>
      <c r="N34" s="1038">
        <v>792105.07099999988</v>
      </c>
      <c r="O34" s="1051"/>
    </row>
    <row r="35" spans="1:15" x14ac:dyDescent="0.2">
      <c r="A35" s="1034" t="s">
        <v>629</v>
      </c>
      <c r="B35" s="1039">
        <v>111771.39799999999</v>
      </c>
      <c r="C35" s="1039">
        <v>111323.211</v>
      </c>
      <c r="D35" s="1039">
        <v>111817.602</v>
      </c>
      <c r="E35" s="1039">
        <v>111755.22500000001</v>
      </c>
      <c r="F35" s="1039">
        <v>111355.55499999999</v>
      </c>
      <c r="G35" s="1036">
        <v>112011.664</v>
      </c>
      <c r="H35" s="1050">
        <v>111062.159</v>
      </c>
      <c r="I35" s="1040">
        <v>111685.91699999999</v>
      </c>
      <c r="J35" s="1036">
        <v>112776.35</v>
      </c>
      <c r="K35" s="1036">
        <v>113973.052</v>
      </c>
      <c r="L35" s="1036">
        <v>114379.649</v>
      </c>
      <c r="M35" s="1036">
        <v>113584.931</v>
      </c>
      <c r="N35" s="1038">
        <v>1347496.713</v>
      </c>
      <c r="O35" s="1051"/>
    </row>
    <row r="36" spans="1:15" x14ac:dyDescent="0.2">
      <c r="A36" s="1034" t="s">
        <v>630</v>
      </c>
      <c r="B36" s="1039">
        <v>207858.62099999998</v>
      </c>
      <c r="C36" s="1039">
        <v>209748.394</v>
      </c>
      <c r="D36" s="1039">
        <v>210178.095</v>
      </c>
      <c r="E36" s="1039">
        <v>209806.14799999999</v>
      </c>
      <c r="F36" s="1039">
        <v>208674.133</v>
      </c>
      <c r="G36" s="1036">
        <v>207264.89499999999</v>
      </c>
      <c r="H36" s="1050">
        <v>205927.27</v>
      </c>
      <c r="I36" s="1040">
        <v>205576.114</v>
      </c>
      <c r="J36" s="1036">
        <v>205287.33500000002</v>
      </c>
      <c r="K36" s="1036">
        <v>205291.95</v>
      </c>
      <c r="L36" s="1036">
        <v>203215.052</v>
      </c>
      <c r="M36" s="1036">
        <v>203584.68700000001</v>
      </c>
      <c r="N36" s="1038">
        <v>2482412.6939999997</v>
      </c>
      <c r="O36" s="1051"/>
    </row>
    <row r="37" spans="1:15" x14ac:dyDescent="0.2">
      <c r="A37" s="1034" t="s">
        <v>631</v>
      </c>
      <c r="B37" s="1039">
        <v>100051.584</v>
      </c>
      <c r="C37" s="1039">
        <v>99430.131999999998</v>
      </c>
      <c r="D37" s="1039">
        <v>99254.553</v>
      </c>
      <c r="E37" s="1039">
        <v>99409.339000000007</v>
      </c>
      <c r="F37" s="1039">
        <v>99351.584000000003</v>
      </c>
      <c r="G37" s="1036">
        <v>98993.498999999996</v>
      </c>
      <c r="H37" s="1050">
        <v>99023.531000000003</v>
      </c>
      <c r="I37" s="1040">
        <v>98956.532000000007</v>
      </c>
      <c r="J37" s="1036">
        <v>98409.010000000009</v>
      </c>
      <c r="K37" s="1036">
        <v>97935.407999999996</v>
      </c>
      <c r="L37" s="1036">
        <v>97681.285999999993</v>
      </c>
      <c r="M37" s="1036">
        <v>97877.657000000007</v>
      </c>
      <c r="N37" s="1038">
        <v>1186374.1150000002</v>
      </c>
      <c r="O37" s="1051"/>
    </row>
    <row r="38" spans="1:15" x14ac:dyDescent="0.2">
      <c r="A38" s="1034" t="s">
        <v>632</v>
      </c>
      <c r="B38" s="1039">
        <v>43575.620999999999</v>
      </c>
      <c r="C38" s="1039">
        <v>43670.342000000004</v>
      </c>
      <c r="D38" s="1039">
        <v>43483.211000000003</v>
      </c>
      <c r="E38" s="1039">
        <v>43619.514000000003</v>
      </c>
      <c r="F38" s="1039">
        <v>43674.961000000003</v>
      </c>
      <c r="G38" s="1036">
        <v>43568.690999999999</v>
      </c>
      <c r="H38" s="1050">
        <v>43790.474000000002</v>
      </c>
      <c r="I38" s="1040">
        <v>44275.622000000003</v>
      </c>
      <c r="J38" s="1036">
        <v>44950.209000000003</v>
      </c>
      <c r="K38" s="1036">
        <v>45232.057999999997</v>
      </c>
      <c r="L38" s="1036">
        <v>45361.430999999997</v>
      </c>
      <c r="M38" s="1036">
        <v>45740.309000000001</v>
      </c>
      <c r="N38" s="1038">
        <v>530942.44299999997</v>
      </c>
      <c r="O38" s="1051"/>
    </row>
    <row r="39" spans="1:15" x14ac:dyDescent="0.2">
      <c r="A39" s="1034" t="s">
        <v>633</v>
      </c>
      <c r="B39" s="1039">
        <v>183707.44199999998</v>
      </c>
      <c r="C39" s="1039">
        <v>181859.258</v>
      </c>
      <c r="D39" s="1039">
        <v>181461.89499999999</v>
      </c>
      <c r="E39" s="1039">
        <v>180627.902</v>
      </c>
      <c r="F39" s="1039">
        <v>179553.64600000001</v>
      </c>
      <c r="G39" s="1036">
        <v>180195.891</v>
      </c>
      <c r="H39" s="1050">
        <v>179283.348</v>
      </c>
      <c r="I39" s="1040">
        <v>178470.144</v>
      </c>
      <c r="J39" s="1036">
        <v>177677.734</v>
      </c>
      <c r="K39" s="1036">
        <v>175995.883</v>
      </c>
      <c r="L39" s="1036">
        <v>174219.31299999999</v>
      </c>
      <c r="M39" s="1036">
        <v>172163.21000000002</v>
      </c>
      <c r="N39" s="1038">
        <v>2145215.6660000002</v>
      </c>
      <c r="O39" s="1051"/>
    </row>
    <row r="40" spans="1:15" x14ac:dyDescent="0.2">
      <c r="A40" s="1034" t="s">
        <v>634</v>
      </c>
      <c r="B40" s="1039">
        <v>9146.2129999999997</v>
      </c>
      <c r="C40" s="1039">
        <v>8979.8770000000004</v>
      </c>
      <c r="D40" s="1039">
        <v>8940.6029999999992</v>
      </c>
      <c r="E40" s="1039">
        <v>9100.009</v>
      </c>
      <c r="F40" s="1039">
        <v>9079.2170000000006</v>
      </c>
      <c r="G40" s="1036">
        <v>9148.5239999999994</v>
      </c>
      <c r="H40" s="1050">
        <v>9287.1380000000008</v>
      </c>
      <c r="I40" s="1040">
        <v>9356.4449999999997</v>
      </c>
      <c r="J40" s="1036">
        <v>9310.24</v>
      </c>
      <c r="K40" s="1036">
        <v>9307.93</v>
      </c>
      <c r="L40" s="1036">
        <v>9164.6959999999999</v>
      </c>
      <c r="M40" s="1036">
        <v>9183.1769999999997</v>
      </c>
      <c r="N40" s="1038">
        <v>110004.06899999999</v>
      </c>
      <c r="O40" s="1051"/>
    </row>
    <row r="41" spans="1:15" x14ac:dyDescent="0.2">
      <c r="A41" s="1034" t="s">
        <v>635</v>
      </c>
      <c r="B41" s="1039">
        <v>7277.2349999999997</v>
      </c>
      <c r="C41" s="1039">
        <v>7485.155999999999</v>
      </c>
      <c r="D41" s="1039">
        <v>7554.4629999999997</v>
      </c>
      <c r="E41" s="1039">
        <v>7505.9480000000003</v>
      </c>
      <c r="F41" s="1039">
        <v>7362.7139999999999</v>
      </c>
      <c r="G41" s="1036">
        <v>7325.7489999999998</v>
      </c>
      <c r="H41" s="1050">
        <v>7529.05</v>
      </c>
      <c r="I41" s="1040">
        <v>7415.8490000000002</v>
      </c>
      <c r="J41" s="1036">
        <v>7554.4629999999997</v>
      </c>
      <c r="K41" s="1036">
        <v>7554.4629999999997</v>
      </c>
      <c r="L41" s="1036">
        <v>7630.701</v>
      </c>
      <c r="M41" s="1036">
        <v>7704.6280000000006</v>
      </c>
      <c r="N41" s="1038">
        <v>89900.419000000009</v>
      </c>
      <c r="O41" s="1051"/>
    </row>
    <row r="42" spans="1:15" x14ac:dyDescent="0.2">
      <c r="A42" s="1041" t="s">
        <v>636</v>
      </c>
      <c r="B42" s="1039">
        <v>386504.34399999998</v>
      </c>
      <c r="C42" s="1039">
        <v>387340.65</v>
      </c>
      <c r="D42" s="1039">
        <v>387749.56</v>
      </c>
      <c r="E42" s="1039">
        <v>387128.10800000001</v>
      </c>
      <c r="F42" s="1039">
        <v>386527.44799999997</v>
      </c>
      <c r="G42" s="1036">
        <v>389151.87400000001</v>
      </c>
      <c r="H42" s="1050">
        <v>391145.60200000001</v>
      </c>
      <c r="I42" s="1043">
        <v>391958.80499999999</v>
      </c>
      <c r="J42" s="1043">
        <v>391993.462</v>
      </c>
      <c r="K42" s="1043">
        <v>392418.54100000003</v>
      </c>
      <c r="L42" s="1043">
        <v>392409.30099999998</v>
      </c>
      <c r="M42" s="1043">
        <v>390896.09900000005</v>
      </c>
      <c r="N42" s="1045">
        <v>4675223.7940000007</v>
      </c>
      <c r="O42" s="1051"/>
    </row>
    <row r="43" spans="1:15" x14ac:dyDescent="0.25">
      <c r="A43" s="1046" t="s">
        <v>21</v>
      </c>
      <c r="B43" s="1052">
        <v>1428930.1310000001</v>
      </c>
      <c r="C43" s="1052">
        <v>1428555.8810000001</v>
      </c>
      <c r="D43" s="1052">
        <v>1429819.5649999999</v>
      </c>
      <c r="E43" s="1052">
        <v>1428773.034</v>
      </c>
      <c r="F43" s="1052">
        <v>1424175.673</v>
      </c>
      <c r="G43" s="1052">
        <v>1425656.5439999998</v>
      </c>
      <c r="H43" s="1052">
        <v>1427056.541</v>
      </c>
      <c r="I43" s="1052">
        <v>1427444.649</v>
      </c>
      <c r="J43" s="1052">
        <v>1428475.017</v>
      </c>
      <c r="K43" s="1052">
        <v>1428153.8910000001</v>
      </c>
      <c r="L43" s="1052">
        <v>1425656.5279999999</v>
      </c>
      <c r="M43" s="1052">
        <v>1421657.5190000001</v>
      </c>
      <c r="N43" s="1048">
        <v>17124354.973000001</v>
      </c>
      <c r="O43" s="1051"/>
    </row>
    <row r="44" spans="1:15" x14ac:dyDescent="0.25">
      <c r="A44" s="1007"/>
      <c r="B44" s="862"/>
      <c r="C44" s="862"/>
      <c r="D44" s="862"/>
      <c r="E44" s="862"/>
      <c r="F44" s="862"/>
      <c r="G44" s="862"/>
      <c r="H44" s="862"/>
      <c r="I44" s="862"/>
      <c r="J44" s="862"/>
      <c r="K44" s="862"/>
      <c r="L44" s="862"/>
      <c r="M44" s="862"/>
      <c r="N44" s="862"/>
    </row>
    <row r="45" spans="1:15" x14ac:dyDescent="0.2">
      <c r="A45" s="1053" t="s">
        <v>988</v>
      </c>
      <c r="B45" s="863"/>
      <c r="C45" s="863"/>
      <c r="D45" s="863"/>
      <c r="E45" s="863"/>
      <c r="F45" s="863"/>
      <c r="G45" s="863"/>
      <c r="H45" s="863"/>
    </row>
  </sheetData>
  <hyperlinks>
    <hyperlink ref="O2" location="Índice!A97" display="Volver" xr:uid="{00000000-0004-0000-3300-000000000000}"/>
    <hyperlink ref="O24" location="Índice!A97" display="Volver" xr:uid="{00000000-0004-0000-3300-000001000000}"/>
  </hyperlinks>
  <printOptions horizontalCentered="1"/>
  <pageMargins left="0.19685039370078741" right="0.19685039370078741" top="0.19685039370078741" bottom="0.98425196850393704" header="0.39370078740157483" footer="0"/>
  <pageSetup paperSize="14" scale="86"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4" tint="0.79998168889431442"/>
    <pageSetUpPr fitToPage="1"/>
  </sheetPr>
  <dimension ref="A1:Q180"/>
  <sheetViews>
    <sheetView showGridLines="0" zoomScale="90" zoomScaleNormal="90" workbookViewId="0"/>
  </sheetViews>
  <sheetFormatPr baseColWidth="10" defaultColWidth="11.42578125" defaultRowHeight="12.75" x14ac:dyDescent="0.25"/>
  <cols>
    <col min="1" max="1" width="6.5703125" style="953" bestFit="1" customWidth="1"/>
    <col min="2" max="2" width="45.28515625" style="853" customWidth="1"/>
    <col min="3" max="3" width="11.140625" style="917" customWidth="1"/>
    <col min="4" max="4" width="10.140625" style="917" customWidth="1"/>
    <col min="5" max="5" width="11.140625" style="917" customWidth="1"/>
    <col min="6" max="6" width="9.7109375" style="918" customWidth="1"/>
    <col min="7" max="7" width="10.5703125" style="918" customWidth="1"/>
    <col min="8" max="8" width="9.85546875" style="918" customWidth="1"/>
    <col min="9" max="10" width="11.140625" style="918" customWidth="1"/>
    <col min="11" max="11" width="12.7109375" style="918" bestFit="1" customWidth="1"/>
    <col min="12" max="12" width="11.5703125" style="918" customWidth="1"/>
    <col min="13" max="13" width="12.42578125" style="853" bestFit="1" customWidth="1"/>
    <col min="14" max="14" width="12" style="853" bestFit="1" customWidth="1"/>
    <col min="15" max="15" width="16.28515625" style="919" bestFit="1" customWidth="1"/>
    <col min="16" max="16384" width="11.42578125" style="853"/>
  </cols>
  <sheetData>
    <row r="1" spans="1:15" x14ac:dyDescent="0.25">
      <c r="A1" s="916"/>
    </row>
    <row r="2" spans="1:15" x14ac:dyDescent="0.25">
      <c r="A2" s="916"/>
      <c r="B2" s="920" t="s">
        <v>598</v>
      </c>
      <c r="C2" s="921"/>
      <c r="D2" s="921"/>
      <c r="E2" s="921"/>
      <c r="F2" s="922"/>
      <c r="G2" s="922"/>
      <c r="H2" s="922"/>
      <c r="I2" s="922"/>
      <c r="J2" s="922"/>
      <c r="K2" s="922"/>
      <c r="L2" s="922"/>
      <c r="M2" s="922"/>
      <c r="N2" s="922"/>
      <c r="O2" s="923"/>
    </row>
    <row r="3" spans="1:15" x14ac:dyDescent="0.25">
      <c r="A3" s="916"/>
      <c r="B3" s="920" t="s">
        <v>2</v>
      </c>
      <c r="C3" s="924"/>
      <c r="D3" s="924"/>
      <c r="E3" s="924"/>
      <c r="F3" s="923"/>
      <c r="G3" s="923"/>
      <c r="H3" s="923"/>
      <c r="I3" s="923"/>
      <c r="J3" s="923"/>
      <c r="K3" s="923"/>
      <c r="L3" s="923"/>
      <c r="M3" s="923"/>
      <c r="N3" s="923"/>
      <c r="O3" s="923"/>
    </row>
    <row r="4" spans="1:15" x14ac:dyDescent="0.25">
      <c r="A4" s="916"/>
      <c r="B4" s="920" t="s">
        <v>349</v>
      </c>
      <c r="C4" s="924"/>
      <c r="D4" s="924"/>
      <c r="E4" s="924"/>
      <c r="F4" s="923"/>
      <c r="G4" s="923"/>
      <c r="H4" s="923"/>
      <c r="I4" s="923"/>
      <c r="J4" s="923"/>
      <c r="K4" s="923"/>
      <c r="L4" s="923"/>
      <c r="M4" s="923"/>
      <c r="N4" s="923"/>
      <c r="O4" s="1192" t="s">
        <v>1070</v>
      </c>
    </row>
    <row r="5" spans="1:15" x14ac:dyDescent="0.25">
      <c r="A5" s="916"/>
      <c r="B5" s="923"/>
      <c r="C5" s="924"/>
      <c r="D5" s="924"/>
      <c r="E5" s="924"/>
      <c r="F5" s="923"/>
      <c r="G5" s="923"/>
      <c r="H5" s="923"/>
      <c r="I5" s="923"/>
      <c r="J5" s="923"/>
      <c r="K5" s="923"/>
      <c r="L5" s="923"/>
      <c r="M5" s="923"/>
      <c r="N5" s="923"/>
      <c r="O5" s="923"/>
    </row>
    <row r="6" spans="1:15" x14ac:dyDescent="0.25">
      <c r="A6" s="916"/>
      <c r="B6" s="918"/>
      <c r="C6" s="925"/>
      <c r="D6" s="925"/>
      <c r="E6" s="925"/>
      <c r="M6" s="918"/>
      <c r="N6" s="918"/>
      <c r="O6" s="926"/>
    </row>
    <row r="7" spans="1:15" s="930" customFormat="1" x14ac:dyDescent="0.25">
      <c r="A7" s="927"/>
      <c r="B7" s="928" t="s">
        <v>448</v>
      </c>
      <c r="C7" s="928" t="s">
        <v>599</v>
      </c>
      <c r="D7" s="928" t="s">
        <v>600</v>
      </c>
      <c r="E7" s="928" t="s">
        <v>449</v>
      </c>
      <c r="F7" s="928" t="s">
        <v>601</v>
      </c>
      <c r="G7" s="928" t="s">
        <v>602</v>
      </c>
      <c r="H7" s="928" t="s">
        <v>89</v>
      </c>
      <c r="I7" s="928" t="s">
        <v>358</v>
      </c>
      <c r="J7" s="928" t="s">
        <v>91</v>
      </c>
      <c r="K7" s="928" t="s">
        <v>92</v>
      </c>
      <c r="L7" s="928" t="s">
        <v>93</v>
      </c>
      <c r="M7" s="928" t="s">
        <v>94</v>
      </c>
      <c r="N7" s="928" t="s">
        <v>95</v>
      </c>
      <c r="O7" s="929" t="s">
        <v>21</v>
      </c>
    </row>
    <row r="8" spans="1:15" s="919" customFormat="1" ht="19.5" customHeight="1" x14ac:dyDescent="0.25">
      <c r="A8" s="916"/>
      <c r="B8" s="931" t="s">
        <v>603</v>
      </c>
      <c r="C8" s="932">
        <v>1704023</v>
      </c>
      <c r="D8" s="932">
        <v>1934416</v>
      </c>
      <c r="E8" s="932">
        <v>1699892</v>
      </c>
      <c r="F8" s="932">
        <v>1738607</v>
      </c>
      <c r="G8" s="932">
        <v>1782437</v>
      </c>
      <c r="H8" s="932">
        <v>2592394</v>
      </c>
      <c r="I8" s="932">
        <v>2693647</v>
      </c>
      <c r="J8" s="932">
        <v>1881742</v>
      </c>
      <c r="K8" s="932">
        <v>2277128</v>
      </c>
      <c r="L8" s="932">
        <v>1754580</v>
      </c>
      <c r="M8" s="932">
        <v>2659201</v>
      </c>
      <c r="N8" s="932">
        <v>1963697</v>
      </c>
      <c r="O8" s="933">
        <v>24681764</v>
      </c>
    </row>
    <row r="9" spans="1:15" x14ac:dyDescent="0.25">
      <c r="A9" s="916"/>
      <c r="B9" s="934" t="s">
        <v>453</v>
      </c>
      <c r="C9" s="935">
        <v>412298</v>
      </c>
      <c r="D9" s="935">
        <v>339130</v>
      </c>
      <c r="E9" s="935">
        <v>350560</v>
      </c>
      <c r="F9" s="935">
        <v>373039</v>
      </c>
      <c r="G9" s="935">
        <v>439465</v>
      </c>
      <c r="H9" s="935">
        <v>428121</v>
      </c>
      <c r="I9" s="935">
        <v>401844</v>
      </c>
      <c r="J9" s="935">
        <v>275976</v>
      </c>
      <c r="K9" s="935">
        <v>289456</v>
      </c>
      <c r="L9" s="935">
        <v>324113</v>
      </c>
      <c r="M9" s="935">
        <v>298801</v>
      </c>
      <c r="N9" s="935">
        <v>328134</v>
      </c>
      <c r="O9" s="936">
        <v>4260937</v>
      </c>
    </row>
    <row r="10" spans="1:15" x14ac:dyDescent="0.25">
      <c r="A10" s="916"/>
      <c r="B10" s="937" t="s">
        <v>452</v>
      </c>
      <c r="C10" s="938">
        <v>2102561</v>
      </c>
      <c r="D10" s="938">
        <v>2024621</v>
      </c>
      <c r="E10" s="938">
        <v>2029030</v>
      </c>
      <c r="F10" s="938">
        <v>2252449</v>
      </c>
      <c r="G10" s="938">
        <v>2548831</v>
      </c>
      <c r="H10" s="938">
        <v>2454609</v>
      </c>
      <c r="I10" s="938">
        <v>2366895</v>
      </c>
      <c r="J10" s="938">
        <v>1121221</v>
      </c>
      <c r="K10" s="938">
        <v>1798662</v>
      </c>
      <c r="L10" s="938">
        <v>1935614</v>
      </c>
      <c r="M10" s="938">
        <v>1860898</v>
      </c>
      <c r="N10" s="938">
        <v>1977146</v>
      </c>
      <c r="O10" s="933">
        <v>24472537</v>
      </c>
    </row>
    <row r="11" spans="1:15" x14ac:dyDescent="0.25">
      <c r="A11" s="916"/>
      <c r="B11" s="937" t="s">
        <v>454</v>
      </c>
      <c r="C11" s="938">
        <v>822525</v>
      </c>
      <c r="D11" s="938">
        <v>764821</v>
      </c>
      <c r="E11" s="938">
        <v>758421</v>
      </c>
      <c r="F11" s="938">
        <v>844125</v>
      </c>
      <c r="G11" s="938">
        <v>931889</v>
      </c>
      <c r="H11" s="938">
        <v>899443</v>
      </c>
      <c r="I11" s="938">
        <v>899606</v>
      </c>
      <c r="J11" s="938">
        <v>676205</v>
      </c>
      <c r="K11" s="938">
        <v>724446</v>
      </c>
      <c r="L11" s="938">
        <v>766647</v>
      </c>
      <c r="M11" s="938">
        <v>713629</v>
      </c>
      <c r="N11" s="938">
        <v>770244</v>
      </c>
      <c r="O11" s="933">
        <v>9572001</v>
      </c>
    </row>
    <row r="12" spans="1:15" x14ac:dyDescent="0.25">
      <c r="A12" s="916"/>
      <c r="B12" s="939" t="s">
        <v>451</v>
      </c>
      <c r="C12" s="940">
        <v>305412</v>
      </c>
      <c r="D12" s="940">
        <v>319421</v>
      </c>
      <c r="E12" s="940">
        <v>397663</v>
      </c>
      <c r="F12" s="940">
        <v>417534</v>
      </c>
      <c r="G12" s="940">
        <v>417435</v>
      </c>
      <c r="H12" s="940">
        <v>449291</v>
      </c>
      <c r="I12" s="940">
        <v>434422</v>
      </c>
      <c r="J12" s="940">
        <v>211208</v>
      </c>
      <c r="K12" s="940">
        <v>323876</v>
      </c>
      <c r="L12" s="940">
        <v>337939</v>
      </c>
      <c r="M12" s="940">
        <v>286678</v>
      </c>
      <c r="N12" s="940">
        <v>328976</v>
      </c>
      <c r="O12" s="933">
        <v>4229855</v>
      </c>
    </row>
    <row r="13" spans="1:15" s="919" customFormat="1" x14ac:dyDescent="0.25">
      <c r="A13" s="916"/>
      <c r="B13" s="941" t="s">
        <v>455</v>
      </c>
      <c r="C13" s="942">
        <v>3642796</v>
      </c>
      <c r="D13" s="942">
        <v>3447993</v>
      </c>
      <c r="E13" s="942">
        <v>3535674</v>
      </c>
      <c r="F13" s="893">
        <v>3887147</v>
      </c>
      <c r="G13" s="893">
        <v>4337620</v>
      </c>
      <c r="H13" s="893">
        <v>4231464</v>
      </c>
      <c r="I13" s="893">
        <v>4102767</v>
      </c>
      <c r="J13" s="893">
        <v>2284610</v>
      </c>
      <c r="K13" s="893">
        <v>3136440</v>
      </c>
      <c r="L13" s="893">
        <v>3364313</v>
      </c>
      <c r="M13" s="893">
        <v>3160006</v>
      </c>
      <c r="N13" s="893">
        <v>3404500</v>
      </c>
      <c r="O13" s="943">
        <v>42535330</v>
      </c>
    </row>
    <row r="14" spans="1:15" s="919" customFormat="1" x14ac:dyDescent="0.25">
      <c r="A14" s="916"/>
      <c r="B14" s="944" t="s">
        <v>456</v>
      </c>
      <c r="C14" s="945">
        <v>38278</v>
      </c>
      <c r="D14" s="945">
        <v>37830</v>
      </c>
      <c r="E14" s="945">
        <v>45568</v>
      </c>
      <c r="F14" s="945">
        <v>50817</v>
      </c>
      <c r="G14" s="945">
        <v>50610</v>
      </c>
      <c r="H14" s="945">
        <v>53806</v>
      </c>
      <c r="I14" s="945">
        <v>54073</v>
      </c>
      <c r="J14" s="945">
        <v>50355</v>
      </c>
      <c r="K14" s="945">
        <v>46971</v>
      </c>
      <c r="L14" s="945">
        <v>42393</v>
      </c>
      <c r="M14" s="945">
        <v>38189</v>
      </c>
      <c r="N14" s="945">
        <v>39560</v>
      </c>
      <c r="O14" s="946">
        <v>548450</v>
      </c>
    </row>
    <row r="15" spans="1:15" s="919" customFormat="1" ht="25.5" x14ac:dyDescent="0.25">
      <c r="A15" s="916"/>
      <c r="B15" s="941" t="s">
        <v>457</v>
      </c>
      <c r="C15" s="945">
        <v>10785</v>
      </c>
      <c r="D15" s="945">
        <v>32431</v>
      </c>
      <c r="E15" s="945">
        <v>24969</v>
      </c>
      <c r="F15" s="945">
        <v>26154</v>
      </c>
      <c r="G15" s="945">
        <v>33184</v>
      </c>
      <c r="H15" s="945">
        <v>33371</v>
      </c>
      <c r="I15" s="945">
        <v>24335</v>
      </c>
      <c r="J15" s="945">
        <v>26581</v>
      </c>
      <c r="K15" s="945">
        <v>26581</v>
      </c>
      <c r="L15" s="945">
        <v>26581</v>
      </c>
      <c r="M15" s="945">
        <v>26581</v>
      </c>
      <c r="N15" s="945">
        <v>15508</v>
      </c>
      <c r="O15" s="933">
        <v>307061</v>
      </c>
    </row>
    <row r="16" spans="1:15" x14ac:dyDescent="0.25">
      <c r="A16" s="916"/>
      <c r="B16" s="934" t="s">
        <v>458</v>
      </c>
      <c r="C16" s="935">
        <v>3517</v>
      </c>
      <c r="D16" s="935">
        <v>4234</v>
      </c>
      <c r="E16" s="935">
        <v>4635</v>
      </c>
      <c r="F16" s="935">
        <v>5944</v>
      </c>
      <c r="G16" s="935">
        <v>5695</v>
      </c>
      <c r="H16" s="935">
        <v>5005</v>
      </c>
      <c r="I16" s="935">
        <v>3671</v>
      </c>
      <c r="J16" s="935">
        <v>3835</v>
      </c>
      <c r="K16" s="935">
        <v>3373</v>
      </c>
      <c r="L16" s="935">
        <v>3436</v>
      </c>
      <c r="M16" s="935">
        <v>3428</v>
      </c>
      <c r="N16" s="935">
        <v>4218</v>
      </c>
      <c r="O16" s="936">
        <v>50991</v>
      </c>
    </row>
    <row r="17" spans="1:15" x14ac:dyDescent="0.25">
      <c r="A17" s="916"/>
      <c r="B17" s="937" t="s">
        <v>459</v>
      </c>
      <c r="C17" s="938">
        <v>1010</v>
      </c>
      <c r="D17" s="938">
        <v>1163</v>
      </c>
      <c r="E17" s="938">
        <v>1354</v>
      </c>
      <c r="F17" s="938">
        <v>1569</v>
      </c>
      <c r="G17" s="938">
        <v>1484</v>
      </c>
      <c r="H17" s="938">
        <v>1493</v>
      </c>
      <c r="I17" s="938">
        <v>1113</v>
      </c>
      <c r="J17" s="938">
        <v>1170</v>
      </c>
      <c r="K17" s="938">
        <v>1162</v>
      </c>
      <c r="L17" s="938">
        <v>1156</v>
      </c>
      <c r="M17" s="938">
        <v>1163</v>
      </c>
      <c r="N17" s="938">
        <v>1284</v>
      </c>
      <c r="O17" s="933">
        <v>15121</v>
      </c>
    </row>
    <row r="18" spans="1:15" x14ac:dyDescent="0.25">
      <c r="A18" s="916"/>
      <c r="B18" s="937" t="s">
        <v>460</v>
      </c>
      <c r="C18" s="938">
        <v>999</v>
      </c>
      <c r="D18" s="938">
        <v>1403</v>
      </c>
      <c r="E18" s="938">
        <v>1483</v>
      </c>
      <c r="F18" s="938">
        <v>2189</v>
      </c>
      <c r="G18" s="938">
        <v>1742</v>
      </c>
      <c r="H18" s="938">
        <v>1780</v>
      </c>
      <c r="I18" s="938">
        <v>1294</v>
      </c>
      <c r="J18" s="938">
        <v>1076</v>
      </c>
      <c r="K18" s="938">
        <v>923</v>
      </c>
      <c r="L18" s="938">
        <v>948</v>
      </c>
      <c r="M18" s="938">
        <v>1158</v>
      </c>
      <c r="N18" s="938">
        <v>1087</v>
      </c>
      <c r="O18" s="933">
        <v>16082</v>
      </c>
    </row>
    <row r="19" spans="1:15" x14ac:dyDescent="0.25">
      <c r="A19" s="916"/>
      <c r="B19" s="937" t="s">
        <v>461</v>
      </c>
      <c r="C19" s="938">
        <v>1137</v>
      </c>
      <c r="D19" s="938">
        <v>1192</v>
      </c>
      <c r="E19" s="938">
        <v>1173</v>
      </c>
      <c r="F19" s="938">
        <v>1580</v>
      </c>
      <c r="G19" s="938">
        <v>1563</v>
      </c>
      <c r="H19" s="938">
        <v>1529</v>
      </c>
      <c r="I19" s="938">
        <v>1081</v>
      </c>
      <c r="J19" s="938">
        <v>1219</v>
      </c>
      <c r="K19" s="938">
        <v>1121</v>
      </c>
      <c r="L19" s="938">
        <v>1147</v>
      </c>
      <c r="M19" s="938">
        <v>1225</v>
      </c>
      <c r="N19" s="938">
        <v>1254</v>
      </c>
      <c r="O19" s="933">
        <v>15221</v>
      </c>
    </row>
    <row r="20" spans="1:15" x14ac:dyDescent="0.25">
      <c r="A20" s="916"/>
      <c r="B20" s="937" t="s">
        <v>462</v>
      </c>
      <c r="C20" s="938">
        <v>2955</v>
      </c>
      <c r="D20" s="938">
        <v>3097</v>
      </c>
      <c r="E20" s="938">
        <v>4184</v>
      </c>
      <c r="F20" s="938">
        <v>4267</v>
      </c>
      <c r="G20" s="938">
        <v>4322</v>
      </c>
      <c r="H20" s="938">
        <v>4273</v>
      </c>
      <c r="I20" s="938">
        <v>2753</v>
      </c>
      <c r="J20" s="938">
        <v>2731</v>
      </c>
      <c r="K20" s="938">
        <v>2821</v>
      </c>
      <c r="L20" s="938">
        <v>2901</v>
      </c>
      <c r="M20" s="938">
        <v>2922</v>
      </c>
      <c r="N20" s="938">
        <v>3358</v>
      </c>
      <c r="O20" s="933">
        <v>40584</v>
      </c>
    </row>
    <row r="21" spans="1:15" x14ac:dyDescent="0.25">
      <c r="A21" s="916"/>
      <c r="B21" s="937" t="s">
        <v>463</v>
      </c>
      <c r="C21" s="938">
        <v>156</v>
      </c>
      <c r="D21" s="938">
        <v>162</v>
      </c>
      <c r="E21" s="938">
        <v>364</v>
      </c>
      <c r="F21" s="938">
        <v>383</v>
      </c>
      <c r="G21" s="938">
        <v>406</v>
      </c>
      <c r="H21" s="938">
        <v>411</v>
      </c>
      <c r="I21" s="938">
        <v>183</v>
      </c>
      <c r="J21" s="938">
        <v>168</v>
      </c>
      <c r="K21" s="938">
        <v>174</v>
      </c>
      <c r="L21" s="938">
        <v>182</v>
      </c>
      <c r="M21" s="938">
        <v>181</v>
      </c>
      <c r="N21" s="938">
        <v>191</v>
      </c>
      <c r="O21" s="933">
        <v>2961</v>
      </c>
    </row>
    <row r="22" spans="1:15" x14ac:dyDescent="0.25">
      <c r="A22" s="916"/>
      <c r="B22" s="937" t="s">
        <v>464</v>
      </c>
      <c r="C22" s="938">
        <v>1193</v>
      </c>
      <c r="D22" s="938">
        <v>1193</v>
      </c>
      <c r="E22" s="938">
        <v>1423</v>
      </c>
      <c r="F22" s="938">
        <v>1399</v>
      </c>
      <c r="G22" s="938">
        <v>1415</v>
      </c>
      <c r="H22" s="938">
        <v>1606</v>
      </c>
      <c r="I22" s="938">
        <v>1041</v>
      </c>
      <c r="J22" s="938">
        <v>1070</v>
      </c>
      <c r="K22" s="938">
        <v>1058</v>
      </c>
      <c r="L22" s="938">
        <v>1097</v>
      </c>
      <c r="M22" s="938">
        <v>1080</v>
      </c>
      <c r="N22" s="938">
        <v>1110</v>
      </c>
      <c r="O22" s="933">
        <v>14685</v>
      </c>
    </row>
    <row r="23" spans="1:15" x14ac:dyDescent="0.25">
      <c r="A23" s="916"/>
      <c r="B23" s="913" t="s">
        <v>465</v>
      </c>
      <c r="C23" s="938">
        <v>9</v>
      </c>
      <c r="D23" s="938">
        <v>9</v>
      </c>
      <c r="E23" s="938">
        <v>245</v>
      </c>
      <c r="F23" s="938">
        <v>277</v>
      </c>
      <c r="G23" s="938">
        <v>288</v>
      </c>
      <c r="H23" s="938">
        <v>295</v>
      </c>
      <c r="I23" s="938">
        <v>0</v>
      </c>
      <c r="J23" s="938">
        <v>5</v>
      </c>
      <c r="K23" s="938">
        <v>7</v>
      </c>
      <c r="L23" s="938">
        <v>14</v>
      </c>
      <c r="M23" s="938">
        <v>0</v>
      </c>
      <c r="N23" s="938">
        <v>26</v>
      </c>
      <c r="O23" s="933">
        <v>1175</v>
      </c>
    </row>
    <row r="24" spans="1:15" x14ac:dyDescent="0.25">
      <c r="A24" s="916"/>
      <c r="B24" s="937" t="s">
        <v>466</v>
      </c>
      <c r="C24" s="938">
        <v>2213</v>
      </c>
      <c r="D24" s="938">
        <v>2360</v>
      </c>
      <c r="E24" s="938">
        <v>2869</v>
      </c>
      <c r="F24" s="938">
        <v>3150</v>
      </c>
      <c r="G24" s="938">
        <v>3109</v>
      </c>
      <c r="H24" s="938">
        <v>3040</v>
      </c>
      <c r="I24" s="938">
        <v>1975</v>
      </c>
      <c r="J24" s="938">
        <v>1967</v>
      </c>
      <c r="K24" s="938">
        <v>2040</v>
      </c>
      <c r="L24" s="938">
        <v>2098</v>
      </c>
      <c r="M24" s="938">
        <v>2108</v>
      </c>
      <c r="N24" s="938">
        <v>2224</v>
      </c>
      <c r="O24" s="933">
        <v>29153</v>
      </c>
    </row>
    <row r="25" spans="1:15" x14ac:dyDescent="0.25">
      <c r="A25" s="916"/>
      <c r="B25" s="937" t="s">
        <v>467</v>
      </c>
      <c r="C25" s="938">
        <v>3627</v>
      </c>
      <c r="D25" s="938">
        <v>4240</v>
      </c>
      <c r="E25" s="938">
        <v>5043</v>
      </c>
      <c r="F25" s="938">
        <v>5566</v>
      </c>
      <c r="G25" s="938">
        <v>5837</v>
      </c>
      <c r="H25" s="938">
        <v>5428</v>
      </c>
      <c r="I25" s="938">
        <v>3757</v>
      </c>
      <c r="J25" s="938">
        <v>3716</v>
      </c>
      <c r="K25" s="938">
        <v>3754</v>
      </c>
      <c r="L25" s="938">
        <v>3659</v>
      </c>
      <c r="M25" s="938">
        <v>3667</v>
      </c>
      <c r="N25" s="938">
        <v>3935</v>
      </c>
      <c r="O25" s="933">
        <v>52229</v>
      </c>
    </row>
    <row r="26" spans="1:15" x14ac:dyDescent="0.25">
      <c r="A26" s="916"/>
      <c r="B26" s="937" t="s">
        <v>468</v>
      </c>
      <c r="C26" s="938">
        <v>340</v>
      </c>
      <c r="D26" s="938">
        <v>365</v>
      </c>
      <c r="E26" s="938">
        <v>607</v>
      </c>
      <c r="F26" s="938">
        <v>900</v>
      </c>
      <c r="G26" s="938">
        <v>874</v>
      </c>
      <c r="H26" s="938">
        <v>677</v>
      </c>
      <c r="I26" s="938">
        <v>381</v>
      </c>
      <c r="J26" s="938">
        <v>440</v>
      </c>
      <c r="K26" s="938">
        <v>471</v>
      </c>
      <c r="L26" s="938">
        <v>385</v>
      </c>
      <c r="M26" s="938">
        <v>462</v>
      </c>
      <c r="N26" s="938">
        <v>469</v>
      </c>
      <c r="O26" s="933">
        <v>6371</v>
      </c>
    </row>
    <row r="27" spans="1:15" x14ac:dyDescent="0.25">
      <c r="A27" s="916"/>
      <c r="B27" s="913" t="s">
        <v>469</v>
      </c>
      <c r="C27" s="938">
        <v>2045</v>
      </c>
      <c r="D27" s="938">
        <v>2117</v>
      </c>
      <c r="E27" s="938">
        <v>2593</v>
      </c>
      <c r="F27" s="938">
        <v>3943</v>
      </c>
      <c r="G27" s="938">
        <v>3149</v>
      </c>
      <c r="H27" s="938">
        <v>3117</v>
      </c>
      <c r="I27" s="938">
        <v>2423</v>
      </c>
      <c r="J27" s="938">
        <v>2734</v>
      </c>
      <c r="K27" s="938">
        <v>2238</v>
      </c>
      <c r="L27" s="938">
        <v>2289</v>
      </c>
      <c r="M27" s="938">
        <v>2916</v>
      </c>
      <c r="N27" s="938">
        <v>2464</v>
      </c>
      <c r="O27" s="933">
        <v>32028</v>
      </c>
    </row>
    <row r="28" spans="1:15" x14ac:dyDescent="0.25">
      <c r="A28" s="916"/>
      <c r="B28" s="913" t="s">
        <v>470</v>
      </c>
      <c r="C28" s="938">
        <v>232</v>
      </c>
      <c r="D28" s="938">
        <v>249</v>
      </c>
      <c r="E28" s="938">
        <v>341</v>
      </c>
      <c r="F28" s="938">
        <v>402</v>
      </c>
      <c r="G28" s="938">
        <v>343</v>
      </c>
      <c r="H28" s="938">
        <v>341</v>
      </c>
      <c r="I28" s="938">
        <v>110</v>
      </c>
      <c r="J28" s="938">
        <v>136</v>
      </c>
      <c r="K28" s="938">
        <v>121</v>
      </c>
      <c r="L28" s="938">
        <v>225</v>
      </c>
      <c r="M28" s="938">
        <v>182</v>
      </c>
      <c r="N28" s="938">
        <v>179</v>
      </c>
      <c r="O28" s="933">
        <v>2861</v>
      </c>
    </row>
    <row r="29" spans="1:15" x14ac:dyDescent="0.25">
      <c r="A29" s="916"/>
      <c r="B29" s="937" t="s">
        <v>471</v>
      </c>
      <c r="C29" s="938">
        <v>2391</v>
      </c>
      <c r="D29" s="938">
        <v>2425</v>
      </c>
      <c r="E29" s="938">
        <v>3038</v>
      </c>
      <c r="F29" s="938">
        <v>3419</v>
      </c>
      <c r="G29" s="938">
        <v>3378</v>
      </c>
      <c r="H29" s="938">
        <v>3331</v>
      </c>
      <c r="I29" s="938">
        <v>2253</v>
      </c>
      <c r="J29" s="938">
        <v>2091</v>
      </c>
      <c r="K29" s="938">
        <v>2342</v>
      </c>
      <c r="L29" s="938"/>
      <c r="M29" s="938"/>
      <c r="N29" s="938"/>
      <c r="O29" s="933">
        <v>24668</v>
      </c>
    </row>
    <row r="30" spans="1:15" x14ac:dyDescent="0.25">
      <c r="A30" s="916"/>
      <c r="B30" s="937" t="s">
        <v>472</v>
      </c>
      <c r="C30" s="938">
        <v>1698</v>
      </c>
      <c r="D30" s="938">
        <v>1770</v>
      </c>
      <c r="E30" s="938">
        <v>2186</v>
      </c>
      <c r="F30" s="938">
        <v>3177</v>
      </c>
      <c r="G30" s="938">
        <v>2537</v>
      </c>
      <c r="H30" s="938">
        <v>2474</v>
      </c>
      <c r="I30" s="938">
        <v>1893</v>
      </c>
      <c r="J30" s="938">
        <v>1836</v>
      </c>
      <c r="K30" s="938">
        <v>2013</v>
      </c>
      <c r="L30" s="938">
        <v>1983</v>
      </c>
      <c r="M30" s="938">
        <v>2096</v>
      </c>
      <c r="N30" s="938">
        <v>2197</v>
      </c>
      <c r="O30" s="933">
        <v>25860</v>
      </c>
    </row>
    <row r="31" spans="1:15" x14ac:dyDescent="0.25">
      <c r="A31" s="916"/>
      <c r="B31" s="937" t="s">
        <v>604</v>
      </c>
      <c r="C31" s="938">
        <v>1871</v>
      </c>
      <c r="D31" s="938">
        <v>1821</v>
      </c>
      <c r="E31" s="938">
        <v>2168</v>
      </c>
      <c r="F31" s="938">
        <v>2713</v>
      </c>
      <c r="G31" s="938">
        <v>2295</v>
      </c>
      <c r="H31" s="938">
        <v>2382</v>
      </c>
      <c r="I31" s="938">
        <v>1985</v>
      </c>
      <c r="J31" s="938">
        <v>2057</v>
      </c>
      <c r="K31" s="938">
        <v>1928</v>
      </c>
      <c r="L31" s="938">
        <v>1891</v>
      </c>
      <c r="M31" s="938">
        <v>2002</v>
      </c>
      <c r="N31" s="938">
        <v>2111</v>
      </c>
      <c r="O31" s="933">
        <v>25224</v>
      </c>
    </row>
    <row r="32" spans="1:15" x14ac:dyDescent="0.25">
      <c r="A32" s="916"/>
      <c r="B32" s="937" t="s">
        <v>474</v>
      </c>
      <c r="C32" s="938">
        <v>1885</v>
      </c>
      <c r="D32" s="938">
        <v>1887</v>
      </c>
      <c r="E32" s="938">
        <v>2560</v>
      </c>
      <c r="F32" s="938">
        <v>2592</v>
      </c>
      <c r="G32" s="938">
        <v>2702</v>
      </c>
      <c r="H32" s="938">
        <v>2878</v>
      </c>
      <c r="I32" s="938">
        <v>1936</v>
      </c>
      <c r="J32" s="938">
        <v>1703</v>
      </c>
      <c r="K32" s="938">
        <v>1601</v>
      </c>
      <c r="L32" s="938">
        <v>1697</v>
      </c>
      <c r="M32" s="938">
        <v>1723</v>
      </c>
      <c r="N32" s="938">
        <v>1778</v>
      </c>
      <c r="O32" s="933">
        <v>24942</v>
      </c>
    </row>
    <row r="33" spans="1:15" x14ac:dyDescent="0.25">
      <c r="A33" s="916"/>
      <c r="B33" s="937" t="s">
        <v>475</v>
      </c>
      <c r="C33" s="938">
        <v>1523</v>
      </c>
      <c r="D33" s="938">
        <v>1553</v>
      </c>
      <c r="E33" s="938">
        <v>2401</v>
      </c>
      <c r="F33" s="938">
        <v>2471</v>
      </c>
      <c r="G33" s="938">
        <v>2303</v>
      </c>
      <c r="H33" s="938">
        <v>2318</v>
      </c>
      <c r="I33" s="938">
        <v>1429</v>
      </c>
      <c r="J33" s="938">
        <v>1417</v>
      </c>
      <c r="K33" s="938">
        <v>1587</v>
      </c>
      <c r="L33" s="938">
        <v>1578</v>
      </c>
      <c r="M33" s="938">
        <v>1816</v>
      </c>
      <c r="N33" s="938">
        <v>1633</v>
      </c>
      <c r="O33" s="933">
        <v>22029</v>
      </c>
    </row>
    <row r="34" spans="1:15" x14ac:dyDescent="0.25">
      <c r="A34" s="916"/>
      <c r="B34" s="937" t="s">
        <v>476</v>
      </c>
      <c r="C34" s="938">
        <v>2275</v>
      </c>
      <c r="D34" s="938">
        <v>2385</v>
      </c>
      <c r="E34" s="938">
        <v>2929</v>
      </c>
      <c r="F34" s="938">
        <v>3599</v>
      </c>
      <c r="G34" s="938">
        <v>3294</v>
      </c>
      <c r="H34" s="938">
        <v>3181</v>
      </c>
      <c r="I34" s="938">
        <v>2502</v>
      </c>
      <c r="J34" s="938">
        <v>2638</v>
      </c>
      <c r="K34" s="938">
        <v>2623</v>
      </c>
      <c r="L34" s="938">
        <v>2604</v>
      </c>
      <c r="M34" s="938">
        <v>2627</v>
      </c>
      <c r="N34" s="938">
        <v>2689</v>
      </c>
      <c r="O34" s="933">
        <v>33346</v>
      </c>
    </row>
    <row r="35" spans="1:15" x14ac:dyDescent="0.25">
      <c r="A35" s="916"/>
      <c r="B35" s="937" t="s">
        <v>477</v>
      </c>
      <c r="C35" s="938">
        <v>3682</v>
      </c>
      <c r="D35" s="938"/>
      <c r="E35" s="938">
        <v>5199</v>
      </c>
      <c r="F35" s="938"/>
      <c r="G35" s="938"/>
      <c r="H35" s="938"/>
      <c r="I35" s="938"/>
      <c r="J35" s="938"/>
      <c r="K35" s="938"/>
      <c r="L35" s="938"/>
      <c r="M35" s="938"/>
      <c r="N35" s="938"/>
      <c r="O35" s="933">
        <v>8881</v>
      </c>
    </row>
    <row r="36" spans="1:15" x14ac:dyDescent="0.25">
      <c r="A36" s="916"/>
      <c r="B36" s="937" t="s">
        <v>478</v>
      </c>
      <c r="C36" s="938">
        <v>4442</v>
      </c>
      <c r="D36" s="938">
        <v>5480</v>
      </c>
      <c r="E36" s="938">
        <v>5745</v>
      </c>
      <c r="F36" s="938">
        <v>6690</v>
      </c>
      <c r="G36" s="938">
        <v>7127</v>
      </c>
      <c r="H36" s="938">
        <v>6414</v>
      </c>
      <c r="I36" s="938">
        <v>4948</v>
      </c>
      <c r="J36" s="938">
        <v>5009</v>
      </c>
      <c r="K36" s="938">
        <v>5300</v>
      </c>
      <c r="L36" s="938">
        <v>4750</v>
      </c>
      <c r="M36" s="938">
        <v>5722</v>
      </c>
      <c r="N36" s="938">
        <v>5397</v>
      </c>
      <c r="O36" s="933">
        <v>67024</v>
      </c>
    </row>
    <row r="37" spans="1:15" x14ac:dyDescent="0.25">
      <c r="A37" s="916"/>
      <c r="B37" s="937" t="s">
        <v>479</v>
      </c>
      <c r="C37" s="938">
        <v>5881</v>
      </c>
      <c r="D37" s="938">
        <v>5725</v>
      </c>
      <c r="E37" s="938">
        <v>7331</v>
      </c>
      <c r="F37" s="938">
        <v>7956</v>
      </c>
      <c r="G37" s="938">
        <v>7847</v>
      </c>
      <c r="H37" s="938">
        <v>7900</v>
      </c>
      <c r="I37" s="938">
        <v>6154</v>
      </c>
      <c r="J37" s="938">
        <v>6503</v>
      </c>
      <c r="K37" s="938">
        <v>6006</v>
      </c>
      <c r="L37" s="938">
        <v>6233</v>
      </c>
      <c r="M37" s="938">
        <v>6187</v>
      </c>
      <c r="N37" s="938">
        <v>6334</v>
      </c>
      <c r="O37" s="933">
        <v>80057</v>
      </c>
    </row>
    <row r="38" spans="1:15" x14ac:dyDescent="0.25">
      <c r="A38" s="916"/>
      <c r="B38" s="937" t="s">
        <v>480</v>
      </c>
      <c r="C38" s="938">
        <v>3565</v>
      </c>
      <c r="D38" s="938">
        <v>3821</v>
      </c>
      <c r="E38" s="938">
        <v>4252</v>
      </c>
      <c r="F38" s="938">
        <v>4976</v>
      </c>
      <c r="G38" s="938">
        <v>5016</v>
      </c>
      <c r="H38" s="938">
        <v>4616</v>
      </c>
      <c r="I38" s="938">
        <v>3992</v>
      </c>
      <c r="J38" s="938">
        <v>3869</v>
      </c>
      <c r="K38" s="938">
        <v>3778</v>
      </c>
      <c r="L38" s="938">
        <v>3852</v>
      </c>
      <c r="M38" s="938">
        <v>3916</v>
      </c>
      <c r="N38" s="938">
        <v>4362</v>
      </c>
      <c r="O38" s="933">
        <v>50015</v>
      </c>
    </row>
    <row r="39" spans="1:15" x14ac:dyDescent="0.25">
      <c r="A39" s="916"/>
      <c r="B39" s="937" t="s">
        <v>481</v>
      </c>
      <c r="C39" s="938">
        <v>1787</v>
      </c>
      <c r="D39" s="938">
        <v>2174</v>
      </c>
      <c r="E39" s="938">
        <v>2791</v>
      </c>
      <c r="F39" s="938">
        <v>3033</v>
      </c>
      <c r="G39" s="938">
        <v>2950</v>
      </c>
      <c r="H39" s="938">
        <v>3509</v>
      </c>
      <c r="I39" s="938">
        <v>2393</v>
      </c>
      <c r="J39" s="938"/>
      <c r="K39" s="938"/>
      <c r="L39" s="938"/>
      <c r="M39" s="938">
        <v>2012</v>
      </c>
      <c r="N39" s="938">
        <v>2290</v>
      </c>
      <c r="O39" s="933">
        <v>22939</v>
      </c>
    </row>
    <row r="40" spans="1:15" x14ac:dyDescent="0.25">
      <c r="A40" s="916"/>
      <c r="B40" s="937" t="s">
        <v>482</v>
      </c>
      <c r="C40" s="938">
        <v>3372</v>
      </c>
      <c r="D40" s="938">
        <v>3601</v>
      </c>
      <c r="E40" s="938">
        <v>4288</v>
      </c>
      <c r="F40" s="938">
        <v>4723</v>
      </c>
      <c r="G40" s="938">
        <v>4017</v>
      </c>
      <c r="H40" s="938">
        <v>4181</v>
      </c>
      <c r="I40" s="938">
        <v>3790</v>
      </c>
      <c r="J40" s="938">
        <v>3823</v>
      </c>
      <c r="K40" s="938">
        <v>3735</v>
      </c>
      <c r="L40" s="938">
        <v>3993</v>
      </c>
      <c r="M40" s="938">
        <v>3840</v>
      </c>
      <c r="N40" s="938">
        <v>4331</v>
      </c>
      <c r="O40" s="933">
        <v>47694</v>
      </c>
    </row>
    <row r="41" spans="1:15" x14ac:dyDescent="0.25">
      <c r="A41" s="916"/>
      <c r="B41" s="937" t="s">
        <v>483</v>
      </c>
      <c r="C41" s="938">
        <v>2192</v>
      </c>
      <c r="D41" s="938">
        <v>2440</v>
      </c>
      <c r="E41" s="938">
        <v>2880</v>
      </c>
      <c r="F41" s="938">
        <v>3167</v>
      </c>
      <c r="G41" s="938">
        <v>3086</v>
      </c>
      <c r="H41" s="938">
        <v>3185</v>
      </c>
      <c r="I41" s="938">
        <v>2607</v>
      </c>
      <c r="J41" s="938">
        <v>2542</v>
      </c>
      <c r="K41" s="938">
        <v>2671</v>
      </c>
      <c r="L41" s="938">
        <v>2653</v>
      </c>
      <c r="M41" s="938">
        <v>2651</v>
      </c>
      <c r="N41" s="938">
        <v>2684</v>
      </c>
      <c r="O41" s="933">
        <v>32758</v>
      </c>
    </row>
    <row r="42" spans="1:15" x14ac:dyDescent="0.25">
      <c r="A42" s="916"/>
      <c r="B42" s="937" t="s">
        <v>484</v>
      </c>
      <c r="C42" s="938">
        <v>3707</v>
      </c>
      <c r="D42" s="938">
        <v>4499</v>
      </c>
      <c r="E42" s="938">
        <v>5206</v>
      </c>
      <c r="F42" s="938">
        <v>5648</v>
      </c>
      <c r="G42" s="938">
        <v>5536</v>
      </c>
      <c r="H42" s="938">
        <v>6569</v>
      </c>
      <c r="I42" s="938">
        <v>4148</v>
      </c>
      <c r="J42" s="938">
        <v>4036</v>
      </c>
      <c r="K42" s="938">
        <v>4359</v>
      </c>
      <c r="L42" s="938">
        <v>4127</v>
      </c>
      <c r="M42" s="938">
        <v>4279</v>
      </c>
      <c r="N42" s="938">
        <v>4144</v>
      </c>
      <c r="O42" s="933">
        <v>56258</v>
      </c>
    </row>
    <row r="43" spans="1:15" x14ac:dyDescent="0.25">
      <c r="A43" s="916"/>
      <c r="B43" s="937" t="s">
        <v>485</v>
      </c>
      <c r="C43" s="938">
        <v>3184</v>
      </c>
      <c r="D43" s="938">
        <v>3679</v>
      </c>
      <c r="E43" s="938">
        <v>4748</v>
      </c>
      <c r="F43" s="938">
        <v>4859</v>
      </c>
      <c r="G43" s="938">
        <v>5085</v>
      </c>
      <c r="H43" s="938">
        <v>5015</v>
      </c>
      <c r="I43" s="938">
        <v>3471</v>
      </c>
      <c r="J43" s="938">
        <v>3335</v>
      </c>
      <c r="K43" s="938">
        <v>3437</v>
      </c>
      <c r="L43" s="938">
        <v>3574</v>
      </c>
      <c r="M43" s="938">
        <v>3641</v>
      </c>
      <c r="N43" s="938">
        <v>4507</v>
      </c>
      <c r="O43" s="933">
        <v>48535</v>
      </c>
    </row>
    <row r="44" spans="1:15" x14ac:dyDescent="0.25">
      <c r="A44" s="916"/>
      <c r="B44" s="913" t="s">
        <v>486</v>
      </c>
      <c r="C44" s="938">
        <v>495</v>
      </c>
      <c r="D44" s="938">
        <v>545</v>
      </c>
      <c r="E44" s="938">
        <v>669</v>
      </c>
      <c r="F44" s="938">
        <v>842</v>
      </c>
      <c r="G44" s="938">
        <v>806</v>
      </c>
      <c r="H44" s="938">
        <v>845</v>
      </c>
      <c r="I44" s="938">
        <v>575</v>
      </c>
      <c r="J44" s="938">
        <v>564</v>
      </c>
      <c r="K44" s="938">
        <v>582</v>
      </c>
      <c r="L44" s="938">
        <v>514</v>
      </c>
      <c r="M44" s="938">
        <v>545</v>
      </c>
      <c r="N44" s="938">
        <v>669</v>
      </c>
      <c r="O44" s="933">
        <v>7651</v>
      </c>
    </row>
    <row r="45" spans="1:15" x14ac:dyDescent="0.25">
      <c r="A45" s="916"/>
      <c r="B45" s="937" t="s">
        <v>487</v>
      </c>
      <c r="C45" s="938">
        <v>5321</v>
      </c>
      <c r="D45" s="938">
        <v>5135</v>
      </c>
      <c r="E45" s="938">
        <v>7049</v>
      </c>
      <c r="F45" s="938">
        <v>7303</v>
      </c>
      <c r="G45" s="938">
        <v>7394</v>
      </c>
      <c r="H45" s="938">
        <v>7171</v>
      </c>
      <c r="I45" s="938">
        <v>4979</v>
      </c>
      <c r="J45" s="938">
        <v>5523</v>
      </c>
      <c r="K45" s="938">
        <v>5283</v>
      </c>
      <c r="L45" s="938">
        <v>5733</v>
      </c>
      <c r="M45" s="938">
        <v>5733</v>
      </c>
      <c r="N45" s="938">
        <v>5491</v>
      </c>
      <c r="O45" s="933">
        <v>72115</v>
      </c>
    </row>
    <row r="46" spans="1:15" x14ac:dyDescent="0.25">
      <c r="A46" s="916"/>
      <c r="B46" s="937" t="s">
        <v>488</v>
      </c>
      <c r="C46" s="938">
        <v>112</v>
      </c>
      <c r="D46" s="938">
        <v>112</v>
      </c>
      <c r="E46" s="938">
        <v>227</v>
      </c>
      <c r="F46" s="938">
        <v>304</v>
      </c>
      <c r="G46" s="938">
        <v>377</v>
      </c>
      <c r="H46" s="938">
        <v>431</v>
      </c>
      <c r="I46" s="938">
        <v>1031</v>
      </c>
      <c r="J46" s="938">
        <v>168</v>
      </c>
      <c r="K46" s="938">
        <v>144</v>
      </c>
      <c r="L46" s="938">
        <v>235</v>
      </c>
      <c r="M46" s="938">
        <v>197</v>
      </c>
      <c r="N46" s="938">
        <v>394</v>
      </c>
      <c r="O46" s="933">
        <v>3732</v>
      </c>
    </row>
    <row r="47" spans="1:15" x14ac:dyDescent="0.25">
      <c r="A47" s="916"/>
      <c r="B47" s="937" t="s">
        <v>489</v>
      </c>
      <c r="C47" s="938"/>
      <c r="D47" s="938"/>
      <c r="E47" s="938"/>
      <c r="F47" s="938"/>
      <c r="G47" s="938"/>
      <c r="H47" s="938"/>
      <c r="I47" s="938"/>
      <c r="J47" s="938"/>
      <c r="K47" s="938"/>
      <c r="L47" s="938"/>
      <c r="M47" s="938"/>
      <c r="N47" s="938"/>
      <c r="O47" s="933">
        <v>0</v>
      </c>
    </row>
    <row r="48" spans="1:15" x14ac:dyDescent="0.25">
      <c r="A48" s="916"/>
      <c r="B48" s="937" t="s">
        <v>490</v>
      </c>
      <c r="C48" s="938"/>
      <c r="D48" s="938"/>
      <c r="E48" s="938">
        <v>264</v>
      </c>
      <c r="F48" s="938">
        <v>167</v>
      </c>
      <c r="G48" s="938">
        <v>161</v>
      </c>
      <c r="H48" s="938">
        <v>130</v>
      </c>
      <c r="I48" s="938">
        <v>116</v>
      </c>
      <c r="J48" s="938">
        <v>106</v>
      </c>
      <c r="K48" s="938">
        <v>183</v>
      </c>
      <c r="L48" s="938">
        <v>366</v>
      </c>
      <c r="M48" s="938">
        <v>174</v>
      </c>
      <c r="N48" s="938">
        <v>181</v>
      </c>
      <c r="O48" s="933">
        <v>1848</v>
      </c>
    </row>
    <row r="49" spans="1:15" x14ac:dyDescent="0.25">
      <c r="A49" s="916"/>
      <c r="B49" s="937" t="s">
        <v>491</v>
      </c>
      <c r="C49" s="938">
        <v>348</v>
      </c>
      <c r="D49" s="938">
        <v>335</v>
      </c>
      <c r="E49" s="938">
        <v>562</v>
      </c>
      <c r="F49" s="938">
        <v>561</v>
      </c>
      <c r="G49" s="938">
        <v>669</v>
      </c>
      <c r="H49" s="938">
        <v>547</v>
      </c>
      <c r="I49" s="938">
        <v>417</v>
      </c>
      <c r="J49" s="938">
        <v>411</v>
      </c>
      <c r="K49" s="938">
        <v>404</v>
      </c>
      <c r="L49" s="938">
        <v>466</v>
      </c>
      <c r="M49" s="938">
        <v>412</v>
      </c>
      <c r="N49" s="938">
        <v>452</v>
      </c>
      <c r="O49" s="933">
        <v>5584</v>
      </c>
    </row>
    <row r="50" spans="1:15" x14ac:dyDescent="0.25">
      <c r="A50" s="916"/>
      <c r="B50" s="937" t="s">
        <v>492</v>
      </c>
      <c r="C50" s="938">
        <v>55</v>
      </c>
      <c r="D50" s="938">
        <v>55</v>
      </c>
      <c r="E50" s="938">
        <v>28</v>
      </c>
      <c r="F50" s="938">
        <v>32</v>
      </c>
      <c r="G50" s="938">
        <v>32</v>
      </c>
      <c r="H50" s="938">
        <v>32</v>
      </c>
      <c r="I50" s="938">
        <v>0</v>
      </c>
      <c r="J50" s="938">
        <v>77</v>
      </c>
      <c r="K50" s="938">
        <v>40</v>
      </c>
      <c r="L50" s="938">
        <v>49</v>
      </c>
      <c r="M50" s="938">
        <v>52</v>
      </c>
      <c r="N50" s="938">
        <v>56</v>
      </c>
      <c r="O50" s="933">
        <v>508</v>
      </c>
    </row>
    <row r="51" spans="1:15" x14ac:dyDescent="0.25">
      <c r="A51" s="916"/>
      <c r="B51" s="937" t="s">
        <v>493</v>
      </c>
      <c r="C51" s="938">
        <v>763</v>
      </c>
      <c r="D51" s="938">
        <v>797</v>
      </c>
      <c r="E51" s="938">
        <v>997</v>
      </c>
      <c r="F51" s="938">
        <v>959</v>
      </c>
      <c r="G51" s="938">
        <v>960</v>
      </c>
      <c r="H51" s="938">
        <v>996</v>
      </c>
      <c r="I51" s="938">
        <v>823</v>
      </c>
      <c r="J51" s="938">
        <v>790</v>
      </c>
      <c r="K51" s="938">
        <v>838</v>
      </c>
      <c r="L51" s="938">
        <v>801</v>
      </c>
      <c r="M51" s="938">
        <v>831</v>
      </c>
      <c r="N51" s="938">
        <v>917</v>
      </c>
      <c r="O51" s="933">
        <v>10472</v>
      </c>
    </row>
    <row r="52" spans="1:15" x14ac:dyDescent="0.25">
      <c r="A52" s="916"/>
      <c r="B52" s="937" t="s">
        <v>494</v>
      </c>
      <c r="C52" s="938">
        <v>763</v>
      </c>
      <c r="D52" s="938">
        <v>848</v>
      </c>
      <c r="E52" s="938">
        <v>888</v>
      </c>
      <c r="F52" s="938">
        <v>982</v>
      </c>
      <c r="G52" s="938">
        <v>1120</v>
      </c>
      <c r="H52" s="938">
        <v>1093</v>
      </c>
      <c r="I52" s="938">
        <v>955</v>
      </c>
      <c r="J52" s="938">
        <v>863</v>
      </c>
      <c r="K52" s="938">
        <v>905</v>
      </c>
      <c r="L52" s="938">
        <v>958</v>
      </c>
      <c r="M52" s="938">
        <v>903</v>
      </c>
      <c r="N52" s="938">
        <v>992</v>
      </c>
      <c r="O52" s="933">
        <v>11270</v>
      </c>
    </row>
    <row r="53" spans="1:15" x14ac:dyDescent="0.25">
      <c r="A53" s="916"/>
      <c r="B53" s="937" t="s">
        <v>495</v>
      </c>
      <c r="C53" s="938">
        <v>104</v>
      </c>
      <c r="D53" s="938">
        <v>60</v>
      </c>
      <c r="E53" s="938">
        <v>253</v>
      </c>
      <c r="F53" s="938">
        <v>84</v>
      </c>
      <c r="G53" s="938">
        <v>79</v>
      </c>
      <c r="H53" s="938">
        <v>79</v>
      </c>
      <c r="I53" s="938">
        <v>79</v>
      </c>
      <c r="J53" s="938">
        <v>128</v>
      </c>
      <c r="K53" s="938">
        <v>91</v>
      </c>
      <c r="L53" s="938">
        <v>121</v>
      </c>
      <c r="M53" s="938">
        <v>98</v>
      </c>
      <c r="N53" s="938">
        <v>98</v>
      </c>
      <c r="O53" s="933">
        <v>1274</v>
      </c>
    </row>
    <row r="54" spans="1:15" ht="25.5" x14ac:dyDescent="0.25">
      <c r="A54" s="916"/>
      <c r="B54" s="937" t="s">
        <v>496</v>
      </c>
      <c r="C54" s="938">
        <v>643</v>
      </c>
      <c r="D54" s="938">
        <v>636</v>
      </c>
      <c r="E54" s="938">
        <v>764</v>
      </c>
      <c r="F54" s="938">
        <v>1087</v>
      </c>
      <c r="G54" s="938">
        <v>884</v>
      </c>
      <c r="H54" s="938">
        <v>815</v>
      </c>
      <c r="I54" s="938">
        <v>719</v>
      </c>
      <c r="J54" s="938">
        <v>694</v>
      </c>
      <c r="K54" s="938">
        <v>553</v>
      </c>
      <c r="L54" s="938">
        <v>581</v>
      </c>
      <c r="M54" s="938">
        <v>571</v>
      </c>
      <c r="N54" s="938">
        <v>713</v>
      </c>
      <c r="O54" s="933">
        <v>8660</v>
      </c>
    </row>
    <row r="55" spans="1:15" x14ac:dyDescent="0.25">
      <c r="A55" s="916"/>
      <c r="B55" s="937" t="s">
        <v>497</v>
      </c>
      <c r="C55" s="938">
        <v>412</v>
      </c>
      <c r="D55" s="938">
        <v>356</v>
      </c>
      <c r="E55" s="938">
        <v>400</v>
      </c>
      <c r="F55" s="938">
        <v>498</v>
      </c>
      <c r="G55" s="938">
        <v>439</v>
      </c>
      <c r="H55" s="938">
        <v>419</v>
      </c>
      <c r="I55" s="938">
        <v>360</v>
      </c>
      <c r="J55" s="938">
        <v>396</v>
      </c>
      <c r="K55" s="938">
        <v>353</v>
      </c>
      <c r="L55" s="938">
        <v>386</v>
      </c>
      <c r="M55" s="938">
        <v>367</v>
      </c>
      <c r="N55" s="938">
        <v>367</v>
      </c>
      <c r="O55" s="933">
        <v>4753</v>
      </c>
    </row>
    <row r="56" spans="1:15" x14ac:dyDescent="0.25">
      <c r="A56" s="916"/>
      <c r="B56" s="937" t="s">
        <v>498</v>
      </c>
      <c r="C56" s="938">
        <v>1974</v>
      </c>
      <c r="D56" s="938">
        <v>1886</v>
      </c>
      <c r="E56" s="938">
        <v>2331</v>
      </c>
      <c r="F56" s="938">
        <v>3295</v>
      </c>
      <c r="G56" s="938">
        <v>2372</v>
      </c>
      <c r="H56" s="938">
        <v>2374</v>
      </c>
      <c r="I56" s="938">
        <v>1799</v>
      </c>
      <c r="J56" s="938">
        <v>1615</v>
      </c>
      <c r="K56" s="938">
        <v>1618</v>
      </c>
      <c r="L56" s="938">
        <v>1918</v>
      </c>
      <c r="M56" s="938">
        <v>2071</v>
      </c>
      <c r="N56" s="938">
        <v>2032</v>
      </c>
      <c r="O56" s="933">
        <v>25285</v>
      </c>
    </row>
    <row r="57" spans="1:15" x14ac:dyDescent="0.25">
      <c r="A57" s="916"/>
      <c r="B57" s="937" t="s">
        <v>499</v>
      </c>
      <c r="C57" s="938">
        <v>115</v>
      </c>
      <c r="D57" s="938">
        <v>115</v>
      </c>
      <c r="E57" s="938">
        <v>130</v>
      </c>
      <c r="F57" s="938">
        <v>212</v>
      </c>
      <c r="G57" s="938">
        <v>186</v>
      </c>
      <c r="H57" s="938">
        <v>172</v>
      </c>
      <c r="I57" s="938">
        <v>113</v>
      </c>
      <c r="J57" s="938">
        <v>103</v>
      </c>
      <c r="K57" s="938">
        <v>106</v>
      </c>
      <c r="L57" s="938">
        <v>125</v>
      </c>
      <c r="M57" s="938">
        <v>108</v>
      </c>
      <c r="N57" s="938">
        <v>184</v>
      </c>
      <c r="O57" s="933">
        <v>1669</v>
      </c>
    </row>
    <row r="58" spans="1:15" x14ac:dyDescent="0.25">
      <c r="A58" s="916"/>
      <c r="B58" s="937" t="s">
        <v>500</v>
      </c>
      <c r="C58" s="938">
        <v>30</v>
      </c>
      <c r="D58" s="938">
        <v>30</v>
      </c>
      <c r="E58" s="938">
        <v>63</v>
      </c>
      <c r="F58" s="938">
        <v>63</v>
      </c>
      <c r="G58" s="938">
        <v>63</v>
      </c>
      <c r="H58" s="938">
        <v>63</v>
      </c>
      <c r="I58" s="938">
        <v>14</v>
      </c>
      <c r="J58" s="938">
        <v>14</v>
      </c>
      <c r="K58" s="938">
        <v>14</v>
      </c>
      <c r="L58" s="938">
        <v>14</v>
      </c>
      <c r="M58" s="938">
        <v>14</v>
      </c>
      <c r="N58" s="938">
        <v>17</v>
      </c>
      <c r="O58" s="933">
        <v>399</v>
      </c>
    </row>
    <row r="59" spans="1:15" x14ac:dyDescent="0.25">
      <c r="A59" s="916"/>
      <c r="B59" s="937" t="s">
        <v>501</v>
      </c>
      <c r="C59" s="938">
        <v>0</v>
      </c>
      <c r="D59" s="938">
        <v>0</v>
      </c>
      <c r="E59" s="938">
        <v>0</v>
      </c>
      <c r="F59" s="938">
        <v>0</v>
      </c>
      <c r="G59" s="938">
        <v>53</v>
      </c>
      <c r="H59" s="938">
        <v>53</v>
      </c>
      <c r="I59" s="938">
        <v>0</v>
      </c>
      <c r="J59" s="938">
        <v>0</v>
      </c>
      <c r="K59" s="938">
        <v>0</v>
      </c>
      <c r="L59" s="938">
        <v>0</v>
      </c>
      <c r="M59" s="938">
        <v>0</v>
      </c>
      <c r="N59" s="938">
        <v>0</v>
      </c>
      <c r="O59" s="933">
        <v>106</v>
      </c>
    </row>
    <row r="60" spans="1:15" ht="25.5" x14ac:dyDescent="0.25">
      <c r="A60" s="916"/>
      <c r="B60" s="937" t="s">
        <v>502</v>
      </c>
      <c r="C60" s="938">
        <v>0</v>
      </c>
      <c r="D60" s="938">
        <v>0</v>
      </c>
      <c r="E60" s="938">
        <v>438</v>
      </c>
      <c r="F60" s="938">
        <v>614</v>
      </c>
      <c r="G60" s="938">
        <v>495</v>
      </c>
      <c r="H60" s="938">
        <v>0</v>
      </c>
      <c r="I60" s="938">
        <v>455</v>
      </c>
      <c r="J60" s="938">
        <v>454</v>
      </c>
      <c r="K60" s="938">
        <v>452</v>
      </c>
      <c r="L60" s="938">
        <v>452</v>
      </c>
      <c r="M60" s="938">
        <v>520</v>
      </c>
      <c r="N60" s="938"/>
      <c r="O60" s="933">
        <v>3880</v>
      </c>
    </row>
    <row r="61" spans="1:15" x14ac:dyDescent="0.25">
      <c r="A61" s="916"/>
      <c r="B61" s="913" t="s">
        <v>503</v>
      </c>
      <c r="C61" s="938">
        <v>0</v>
      </c>
      <c r="D61" s="938">
        <v>0</v>
      </c>
      <c r="E61" s="938">
        <v>0</v>
      </c>
      <c r="F61" s="938">
        <v>107</v>
      </c>
      <c r="G61" s="938">
        <v>5</v>
      </c>
      <c r="H61" s="938">
        <v>0</v>
      </c>
      <c r="I61" s="938">
        <v>0</v>
      </c>
      <c r="J61" s="938">
        <v>10</v>
      </c>
      <c r="K61" s="938">
        <v>0</v>
      </c>
      <c r="L61" s="938">
        <v>0</v>
      </c>
      <c r="M61" s="938">
        <v>0</v>
      </c>
      <c r="N61" s="938">
        <v>0</v>
      </c>
      <c r="O61" s="933">
        <v>122</v>
      </c>
    </row>
    <row r="62" spans="1:15" x14ac:dyDescent="0.25">
      <c r="A62" s="916"/>
      <c r="B62" s="913" t="s">
        <v>504</v>
      </c>
      <c r="C62" s="938">
        <v>0</v>
      </c>
      <c r="D62" s="938">
        <v>0</v>
      </c>
      <c r="E62" s="938">
        <v>0</v>
      </c>
      <c r="F62" s="938">
        <v>0</v>
      </c>
      <c r="G62" s="938">
        <v>0</v>
      </c>
      <c r="H62" s="938">
        <v>0</v>
      </c>
      <c r="I62" s="938">
        <v>0</v>
      </c>
      <c r="J62" s="938">
        <v>0</v>
      </c>
      <c r="K62" s="938">
        <v>0</v>
      </c>
      <c r="L62" s="938">
        <v>0</v>
      </c>
      <c r="M62" s="938">
        <v>0</v>
      </c>
      <c r="N62" s="938">
        <v>0</v>
      </c>
      <c r="O62" s="933">
        <v>0</v>
      </c>
    </row>
    <row r="63" spans="1:15" x14ac:dyDescent="0.25">
      <c r="A63" s="916"/>
      <c r="B63" s="913" t="s">
        <v>505</v>
      </c>
      <c r="C63" s="938">
        <v>236</v>
      </c>
      <c r="D63" s="938">
        <v>242</v>
      </c>
      <c r="E63" s="938">
        <v>284</v>
      </c>
      <c r="F63" s="938">
        <v>284</v>
      </c>
      <c r="G63" s="938"/>
      <c r="H63" s="938"/>
      <c r="I63" s="938"/>
      <c r="J63" s="938"/>
      <c r="K63" s="938"/>
      <c r="L63" s="938"/>
      <c r="M63" s="938">
        <v>0</v>
      </c>
      <c r="N63" s="938">
        <v>0</v>
      </c>
      <c r="O63" s="933">
        <v>1046</v>
      </c>
    </row>
    <row r="64" spans="1:15" x14ac:dyDescent="0.25">
      <c r="A64" s="916"/>
      <c r="B64" s="913" t="s">
        <v>506</v>
      </c>
      <c r="C64" s="938">
        <v>113</v>
      </c>
      <c r="D64" s="938">
        <v>162</v>
      </c>
      <c r="E64" s="938">
        <v>214</v>
      </c>
      <c r="F64" s="938">
        <v>282</v>
      </c>
      <c r="G64" s="938">
        <v>291</v>
      </c>
      <c r="H64" s="938">
        <v>460</v>
      </c>
      <c r="I64" s="938">
        <v>234</v>
      </c>
      <c r="J64" s="938">
        <v>162</v>
      </c>
      <c r="K64" s="938">
        <v>159</v>
      </c>
      <c r="L64" s="938">
        <v>235</v>
      </c>
      <c r="M64" s="938">
        <v>250</v>
      </c>
      <c r="N64" s="938">
        <v>317</v>
      </c>
      <c r="O64" s="933">
        <v>2879</v>
      </c>
    </row>
    <row r="65" spans="1:15" x14ac:dyDescent="0.25">
      <c r="A65" s="916"/>
      <c r="B65" s="913" t="s">
        <v>507</v>
      </c>
      <c r="C65" s="938">
        <v>0</v>
      </c>
      <c r="D65" s="938">
        <v>0</v>
      </c>
      <c r="E65" s="938">
        <v>0</v>
      </c>
      <c r="F65" s="938">
        <v>0</v>
      </c>
      <c r="G65" s="938">
        <v>0</v>
      </c>
      <c r="H65" s="938">
        <v>0</v>
      </c>
      <c r="I65" s="938">
        <v>0</v>
      </c>
      <c r="J65" s="938">
        <v>0</v>
      </c>
      <c r="K65" s="938">
        <v>0</v>
      </c>
      <c r="L65" s="938">
        <v>0</v>
      </c>
      <c r="M65" s="938">
        <v>0</v>
      </c>
      <c r="N65" s="938">
        <v>0</v>
      </c>
      <c r="O65" s="933">
        <v>0</v>
      </c>
    </row>
    <row r="66" spans="1:15" x14ac:dyDescent="0.25">
      <c r="A66" s="916"/>
      <c r="B66" s="913" t="s">
        <v>508</v>
      </c>
      <c r="C66" s="938">
        <v>0</v>
      </c>
      <c r="D66" s="938">
        <v>0</v>
      </c>
      <c r="E66" s="938">
        <v>0</v>
      </c>
      <c r="F66" s="938">
        <v>0</v>
      </c>
      <c r="G66" s="938">
        <v>0</v>
      </c>
      <c r="H66" s="938">
        <v>0</v>
      </c>
      <c r="I66" s="938">
        <v>0</v>
      </c>
      <c r="J66" s="938">
        <v>0</v>
      </c>
      <c r="K66" s="938">
        <v>0</v>
      </c>
      <c r="L66" s="938">
        <v>0</v>
      </c>
      <c r="M66" s="938">
        <v>0</v>
      </c>
      <c r="N66" s="938">
        <v>0</v>
      </c>
      <c r="O66" s="933">
        <v>0</v>
      </c>
    </row>
    <row r="67" spans="1:15" x14ac:dyDescent="0.25">
      <c r="A67" s="916"/>
      <c r="B67" s="913" t="s">
        <v>509</v>
      </c>
      <c r="C67" s="938">
        <v>0</v>
      </c>
      <c r="D67" s="938">
        <v>0</v>
      </c>
      <c r="E67" s="938">
        <v>0</v>
      </c>
      <c r="F67" s="938">
        <v>0</v>
      </c>
      <c r="G67" s="938">
        <v>0</v>
      </c>
      <c r="H67" s="938">
        <v>0</v>
      </c>
      <c r="I67" s="938">
        <v>0</v>
      </c>
      <c r="J67" s="938">
        <v>0</v>
      </c>
      <c r="K67" s="938">
        <v>0</v>
      </c>
      <c r="L67" s="938">
        <v>0</v>
      </c>
      <c r="M67" s="938">
        <v>0</v>
      </c>
      <c r="N67" s="938">
        <v>0</v>
      </c>
      <c r="O67" s="933">
        <v>0</v>
      </c>
    </row>
    <row r="68" spans="1:15" x14ac:dyDescent="0.25">
      <c r="A68" s="916"/>
      <c r="B68" s="913" t="s">
        <v>510</v>
      </c>
      <c r="C68" s="938">
        <v>0</v>
      </c>
      <c r="D68" s="938">
        <v>0</v>
      </c>
      <c r="E68" s="938">
        <v>0</v>
      </c>
      <c r="F68" s="938">
        <v>0</v>
      </c>
      <c r="G68" s="938">
        <v>0</v>
      </c>
      <c r="H68" s="938">
        <v>0</v>
      </c>
      <c r="I68" s="938">
        <v>0</v>
      </c>
      <c r="J68" s="938">
        <v>0</v>
      </c>
      <c r="K68" s="938">
        <v>0</v>
      </c>
      <c r="L68" s="938">
        <v>0</v>
      </c>
      <c r="M68" s="938">
        <v>0</v>
      </c>
      <c r="N68" s="938">
        <v>0</v>
      </c>
      <c r="O68" s="933">
        <v>0</v>
      </c>
    </row>
    <row r="69" spans="1:15" x14ac:dyDescent="0.25">
      <c r="A69" s="916"/>
      <c r="B69" s="913" t="s">
        <v>511</v>
      </c>
      <c r="C69" s="938">
        <v>0</v>
      </c>
      <c r="D69" s="938">
        <v>0</v>
      </c>
      <c r="E69" s="938">
        <v>0</v>
      </c>
      <c r="F69" s="938">
        <v>0</v>
      </c>
      <c r="G69" s="938">
        <v>0</v>
      </c>
      <c r="H69" s="938">
        <v>0</v>
      </c>
      <c r="I69" s="938">
        <v>0</v>
      </c>
      <c r="J69" s="938">
        <v>0</v>
      </c>
      <c r="K69" s="938">
        <v>0</v>
      </c>
      <c r="L69" s="938">
        <v>0</v>
      </c>
      <c r="M69" s="938">
        <v>0</v>
      </c>
      <c r="N69" s="938">
        <v>0</v>
      </c>
      <c r="O69" s="933">
        <v>0</v>
      </c>
    </row>
    <row r="70" spans="1:15" x14ac:dyDescent="0.25">
      <c r="A70" s="916"/>
      <c r="B70" s="913" t="s">
        <v>512</v>
      </c>
      <c r="C70" s="938">
        <v>0</v>
      </c>
      <c r="D70" s="938">
        <v>0</v>
      </c>
      <c r="E70" s="938">
        <v>0</v>
      </c>
      <c r="F70" s="938">
        <v>0</v>
      </c>
      <c r="G70" s="938">
        <v>0</v>
      </c>
      <c r="H70" s="938">
        <v>0</v>
      </c>
      <c r="I70" s="938">
        <v>0</v>
      </c>
      <c r="J70" s="938">
        <v>0</v>
      </c>
      <c r="K70" s="938">
        <v>0</v>
      </c>
      <c r="L70" s="938">
        <v>0</v>
      </c>
      <c r="M70" s="938">
        <v>0</v>
      </c>
      <c r="N70" s="938">
        <v>0</v>
      </c>
      <c r="O70" s="933">
        <v>0</v>
      </c>
    </row>
    <row r="71" spans="1:15" x14ac:dyDescent="0.25">
      <c r="A71" s="916"/>
      <c r="B71" s="913" t="s">
        <v>513</v>
      </c>
      <c r="C71" s="938">
        <v>0</v>
      </c>
      <c r="D71" s="938">
        <v>0</v>
      </c>
      <c r="E71" s="938">
        <v>0</v>
      </c>
      <c r="F71" s="938">
        <v>0</v>
      </c>
      <c r="G71" s="938">
        <v>0</v>
      </c>
      <c r="H71" s="938">
        <v>0</v>
      </c>
      <c r="I71" s="938">
        <v>0</v>
      </c>
      <c r="J71" s="938">
        <v>0</v>
      </c>
      <c r="K71" s="938">
        <v>0</v>
      </c>
      <c r="L71" s="938">
        <v>0</v>
      </c>
      <c r="M71" s="938">
        <v>0</v>
      </c>
      <c r="N71" s="938">
        <v>0</v>
      </c>
      <c r="O71" s="933">
        <v>0</v>
      </c>
    </row>
    <row r="72" spans="1:15" x14ac:dyDescent="0.25">
      <c r="A72" s="916"/>
      <c r="B72" s="913" t="s">
        <v>514</v>
      </c>
      <c r="C72" s="938">
        <v>78</v>
      </c>
      <c r="D72" s="938">
        <v>131</v>
      </c>
      <c r="E72" s="938">
        <v>173</v>
      </c>
      <c r="F72" s="938">
        <v>154</v>
      </c>
      <c r="G72" s="938">
        <v>137</v>
      </c>
      <c r="H72" s="938">
        <v>130</v>
      </c>
      <c r="I72" s="938">
        <v>12</v>
      </c>
      <c r="J72" s="938">
        <v>12</v>
      </c>
      <c r="K72" s="938">
        <v>12</v>
      </c>
      <c r="L72" s="938">
        <v>12</v>
      </c>
      <c r="M72" s="938">
        <v>12</v>
      </c>
      <c r="N72" s="938">
        <v>14</v>
      </c>
      <c r="O72" s="933">
        <v>877</v>
      </c>
    </row>
    <row r="73" spans="1:15" x14ac:dyDescent="0.25">
      <c r="A73" s="916"/>
      <c r="B73" s="913" t="s">
        <v>515</v>
      </c>
      <c r="C73" s="938">
        <v>0</v>
      </c>
      <c r="D73" s="938">
        <v>0</v>
      </c>
      <c r="E73" s="938">
        <v>0</v>
      </c>
      <c r="F73" s="938">
        <v>0</v>
      </c>
      <c r="G73" s="938">
        <v>0</v>
      </c>
      <c r="H73" s="938">
        <v>0</v>
      </c>
      <c r="I73" s="938">
        <v>0</v>
      </c>
      <c r="J73" s="938">
        <v>0</v>
      </c>
      <c r="K73" s="938">
        <v>0</v>
      </c>
      <c r="L73" s="938">
        <v>0</v>
      </c>
      <c r="M73" s="938">
        <v>0</v>
      </c>
      <c r="N73" s="938">
        <v>0</v>
      </c>
      <c r="O73" s="933">
        <v>0</v>
      </c>
    </row>
    <row r="74" spans="1:15" x14ac:dyDescent="0.25">
      <c r="A74" s="916"/>
      <c r="B74" s="913" t="s">
        <v>516</v>
      </c>
      <c r="C74" s="938">
        <v>256</v>
      </c>
      <c r="D74" s="938">
        <v>346</v>
      </c>
      <c r="E74" s="938">
        <v>412</v>
      </c>
      <c r="F74" s="938">
        <v>563</v>
      </c>
      <c r="G74" s="938">
        <v>436</v>
      </c>
      <c r="H74" s="938">
        <v>421</v>
      </c>
      <c r="I74" s="938">
        <v>410</v>
      </c>
      <c r="J74" s="938">
        <v>415</v>
      </c>
      <c r="K74" s="938">
        <v>417</v>
      </c>
      <c r="L74" s="938">
        <v>432</v>
      </c>
      <c r="M74" s="938">
        <v>436</v>
      </c>
      <c r="N74" s="938">
        <v>470</v>
      </c>
      <c r="O74" s="933">
        <v>5014</v>
      </c>
    </row>
    <row r="75" spans="1:15" x14ac:dyDescent="0.25">
      <c r="A75" s="916"/>
      <c r="B75" s="913" t="s">
        <v>517</v>
      </c>
      <c r="C75" s="938">
        <v>0</v>
      </c>
      <c r="D75" s="938">
        <v>0</v>
      </c>
      <c r="E75" s="938">
        <v>0</v>
      </c>
      <c r="F75" s="938">
        <v>0</v>
      </c>
      <c r="G75" s="938">
        <v>0</v>
      </c>
      <c r="H75" s="938">
        <v>0</v>
      </c>
      <c r="I75" s="938">
        <v>0</v>
      </c>
      <c r="J75" s="938">
        <v>0</v>
      </c>
      <c r="K75" s="938">
        <v>0</v>
      </c>
      <c r="L75" s="938">
        <v>0</v>
      </c>
      <c r="M75" s="938">
        <v>0</v>
      </c>
      <c r="N75" s="938">
        <v>0</v>
      </c>
      <c r="O75" s="933">
        <v>0</v>
      </c>
    </row>
    <row r="76" spans="1:15" x14ac:dyDescent="0.25">
      <c r="A76" s="916"/>
      <c r="B76" s="913" t="s">
        <v>518</v>
      </c>
      <c r="C76" s="938">
        <v>0</v>
      </c>
      <c r="D76" s="938">
        <v>0</v>
      </c>
      <c r="E76" s="938">
        <v>0</v>
      </c>
      <c r="F76" s="938">
        <v>0</v>
      </c>
      <c r="G76" s="938">
        <v>0</v>
      </c>
      <c r="H76" s="938">
        <v>0</v>
      </c>
      <c r="I76" s="938">
        <v>0</v>
      </c>
      <c r="J76" s="938">
        <v>0</v>
      </c>
      <c r="K76" s="938">
        <v>0</v>
      </c>
      <c r="L76" s="938">
        <v>0</v>
      </c>
      <c r="M76" s="938">
        <v>0</v>
      </c>
      <c r="N76" s="938">
        <v>0</v>
      </c>
      <c r="O76" s="933">
        <v>0</v>
      </c>
    </row>
    <row r="77" spans="1:15" ht="25.5" x14ac:dyDescent="0.25">
      <c r="A77" s="916"/>
      <c r="B77" s="913" t="s">
        <v>519</v>
      </c>
      <c r="C77" s="938">
        <v>0</v>
      </c>
      <c r="D77" s="938">
        <v>0</v>
      </c>
      <c r="E77" s="938">
        <v>0</v>
      </c>
      <c r="F77" s="938">
        <v>0</v>
      </c>
      <c r="G77" s="938">
        <v>0</v>
      </c>
      <c r="H77" s="938">
        <v>0</v>
      </c>
      <c r="I77" s="938">
        <v>0</v>
      </c>
      <c r="J77" s="938">
        <v>0</v>
      </c>
      <c r="K77" s="938">
        <v>0</v>
      </c>
      <c r="L77" s="938">
        <v>0</v>
      </c>
      <c r="M77" s="938">
        <v>0</v>
      </c>
      <c r="N77" s="938">
        <v>0</v>
      </c>
      <c r="O77" s="933">
        <v>0</v>
      </c>
    </row>
    <row r="78" spans="1:15" x14ac:dyDescent="0.25">
      <c r="A78" s="916"/>
      <c r="B78" s="913" t="s">
        <v>520</v>
      </c>
      <c r="C78" s="938">
        <v>0</v>
      </c>
      <c r="D78" s="938">
        <v>0</v>
      </c>
      <c r="E78" s="938">
        <v>0</v>
      </c>
      <c r="F78" s="938">
        <v>0</v>
      </c>
      <c r="G78" s="938">
        <v>0</v>
      </c>
      <c r="H78" s="938">
        <v>0</v>
      </c>
      <c r="I78" s="938">
        <v>0</v>
      </c>
      <c r="J78" s="938">
        <v>0</v>
      </c>
      <c r="K78" s="938">
        <v>0</v>
      </c>
      <c r="L78" s="938">
        <v>0</v>
      </c>
      <c r="M78" s="938">
        <v>0</v>
      </c>
      <c r="N78" s="938">
        <v>0</v>
      </c>
      <c r="O78" s="933">
        <v>0</v>
      </c>
    </row>
    <row r="79" spans="1:15" x14ac:dyDescent="0.25">
      <c r="A79" s="916"/>
      <c r="B79" s="913" t="s">
        <v>521</v>
      </c>
      <c r="C79" s="938">
        <v>2</v>
      </c>
      <c r="D79" s="938">
        <v>5</v>
      </c>
      <c r="E79" s="938">
        <v>10</v>
      </c>
      <c r="F79" s="938">
        <v>5</v>
      </c>
      <c r="G79" s="938">
        <v>5</v>
      </c>
      <c r="H79" s="938">
        <v>5</v>
      </c>
      <c r="I79" s="938">
        <v>5</v>
      </c>
      <c r="J79" s="938">
        <v>2</v>
      </c>
      <c r="K79" s="938">
        <v>2</v>
      </c>
      <c r="L79" s="938">
        <v>2</v>
      </c>
      <c r="M79" s="938">
        <v>0</v>
      </c>
      <c r="N79" s="938">
        <v>7</v>
      </c>
      <c r="O79" s="933">
        <v>50</v>
      </c>
    </row>
    <row r="80" spans="1:15" x14ac:dyDescent="0.25">
      <c r="A80" s="916"/>
      <c r="B80" s="913" t="s">
        <v>522</v>
      </c>
      <c r="C80" s="938">
        <v>124</v>
      </c>
      <c r="D80" s="938">
        <v>122</v>
      </c>
      <c r="E80" s="938">
        <v>244</v>
      </c>
      <c r="F80" s="938">
        <v>242</v>
      </c>
      <c r="G80" s="938">
        <v>228</v>
      </c>
      <c r="H80" s="938">
        <v>228</v>
      </c>
      <c r="I80" s="938">
        <v>230</v>
      </c>
      <c r="J80" s="938">
        <v>245</v>
      </c>
      <c r="K80" s="938">
        <v>245</v>
      </c>
      <c r="L80" s="938">
        <v>225</v>
      </c>
      <c r="M80" s="938">
        <v>237</v>
      </c>
      <c r="N80" s="938">
        <v>240</v>
      </c>
      <c r="O80" s="933">
        <v>2610</v>
      </c>
    </row>
    <row r="81" spans="1:15" x14ac:dyDescent="0.25">
      <c r="A81" s="916"/>
      <c r="B81" s="913" t="s">
        <v>523</v>
      </c>
      <c r="C81" s="938">
        <v>239</v>
      </c>
      <c r="D81" s="938">
        <v>236</v>
      </c>
      <c r="E81" s="938">
        <v>247</v>
      </c>
      <c r="F81" s="938">
        <v>271</v>
      </c>
      <c r="G81" s="938">
        <v>271</v>
      </c>
      <c r="H81" s="938">
        <v>269</v>
      </c>
      <c r="I81" s="938">
        <v>247</v>
      </c>
      <c r="J81" s="938">
        <v>267</v>
      </c>
      <c r="K81" s="938">
        <v>249</v>
      </c>
      <c r="L81" s="938">
        <v>274</v>
      </c>
      <c r="M81" s="938">
        <v>249</v>
      </c>
      <c r="N81" s="938">
        <v>278</v>
      </c>
      <c r="O81" s="933">
        <v>3097</v>
      </c>
    </row>
    <row r="82" spans="1:15" x14ac:dyDescent="0.25">
      <c r="A82" s="916"/>
      <c r="B82" s="913" t="s">
        <v>524</v>
      </c>
      <c r="C82" s="938">
        <v>0</v>
      </c>
      <c r="D82" s="938">
        <v>0</v>
      </c>
      <c r="E82" s="938">
        <v>0</v>
      </c>
      <c r="F82" s="938">
        <v>0</v>
      </c>
      <c r="G82" s="938">
        <v>0</v>
      </c>
      <c r="H82" s="938">
        <v>0</v>
      </c>
      <c r="I82" s="938">
        <v>0</v>
      </c>
      <c r="J82" s="938">
        <v>0</v>
      </c>
      <c r="K82" s="938">
        <v>0</v>
      </c>
      <c r="L82" s="938">
        <v>0</v>
      </c>
      <c r="M82" s="938">
        <v>0</v>
      </c>
      <c r="N82" s="938">
        <v>0</v>
      </c>
      <c r="O82" s="933">
        <v>0</v>
      </c>
    </row>
    <row r="83" spans="1:15" x14ac:dyDescent="0.25">
      <c r="A83" s="916"/>
      <c r="B83" s="913" t="s">
        <v>525</v>
      </c>
      <c r="C83" s="938">
        <v>0</v>
      </c>
      <c r="D83" s="938">
        <v>0</v>
      </c>
      <c r="E83" s="938">
        <v>0</v>
      </c>
      <c r="F83" s="938">
        <v>0</v>
      </c>
      <c r="G83" s="938">
        <v>0</v>
      </c>
      <c r="H83" s="938">
        <v>0</v>
      </c>
      <c r="I83" s="938">
        <v>0</v>
      </c>
      <c r="J83" s="938">
        <v>0</v>
      </c>
      <c r="K83" s="938">
        <v>0</v>
      </c>
      <c r="L83" s="938">
        <v>0</v>
      </c>
      <c r="M83" s="938">
        <v>0</v>
      </c>
      <c r="N83" s="938">
        <v>0</v>
      </c>
      <c r="O83" s="933">
        <v>0</v>
      </c>
    </row>
    <row r="84" spans="1:15" x14ac:dyDescent="0.25">
      <c r="A84" s="916"/>
      <c r="B84" s="913" t="s">
        <v>526</v>
      </c>
      <c r="C84" s="938">
        <v>0</v>
      </c>
      <c r="D84" s="938">
        <v>0</v>
      </c>
      <c r="E84" s="938">
        <v>0</v>
      </c>
      <c r="F84" s="938">
        <v>0</v>
      </c>
      <c r="G84" s="938">
        <v>0</v>
      </c>
      <c r="H84" s="938">
        <v>0</v>
      </c>
      <c r="I84" s="938">
        <v>0</v>
      </c>
      <c r="J84" s="938">
        <v>0</v>
      </c>
      <c r="K84" s="938">
        <v>0</v>
      </c>
      <c r="L84" s="938">
        <v>0</v>
      </c>
      <c r="M84" s="938">
        <v>0</v>
      </c>
      <c r="N84" s="938">
        <v>0</v>
      </c>
      <c r="O84" s="933">
        <v>0</v>
      </c>
    </row>
    <row r="85" spans="1:15" x14ac:dyDescent="0.25">
      <c r="A85" s="916"/>
      <c r="B85" s="913" t="s">
        <v>527</v>
      </c>
      <c r="C85" s="938">
        <v>863</v>
      </c>
      <c r="D85" s="938">
        <v>820</v>
      </c>
      <c r="E85" s="938">
        <v>1052</v>
      </c>
      <c r="F85" s="938">
        <v>1132</v>
      </c>
      <c r="G85" s="938">
        <v>1045</v>
      </c>
      <c r="H85" s="938">
        <v>993</v>
      </c>
      <c r="I85" s="938">
        <v>850</v>
      </c>
      <c r="J85" s="938">
        <v>813</v>
      </c>
      <c r="K85" s="938">
        <v>798</v>
      </c>
      <c r="L85" s="938">
        <v>822</v>
      </c>
      <c r="M85" s="938">
        <v>799</v>
      </c>
      <c r="N85" s="938">
        <v>851</v>
      </c>
      <c r="O85" s="933">
        <v>10838</v>
      </c>
    </row>
    <row r="86" spans="1:15" x14ac:dyDescent="0.25">
      <c r="A86" s="916"/>
      <c r="B86" s="913" t="s">
        <v>528</v>
      </c>
      <c r="C86" s="938">
        <v>32</v>
      </c>
      <c r="D86" s="938">
        <v>32</v>
      </c>
      <c r="E86" s="938">
        <v>41</v>
      </c>
      <c r="F86" s="938">
        <v>46</v>
      </c>
      <c r="G86" s="938">
        <v>69</v>
      </c>
      <c r="H86" s="938">
        <v>48</v>
      </c>
      <c r="I86" s="938">
        <v>29</v>
      </c>
      <c r="J86" s="938">
        <v>29</v>
      </c>
      <c r="K86" s="938">
        <v>29</v>
      </c>
      <c r="L86" s="938">
        <v>29</v>
      </c>
      <c r="M86" s="938">
        <v>29</v>
      </c>
      <c r="N86" s="938">
        <v>34</v>
      </c>
      <c r="O86" s="933">
        <v>447</v>
      </c>
    </row>
    <row r="87" spans="1:15" x14ac:dyDescent="0.25">
      <c r="A87" s="916"/>
      <c r="B87" s="913" t="s">
        <v>529</v>
      </c>
      <c r="C87" s="938">
        <v>62</v>
      </c>
      <c r="D87" s="938">
        <v>62</v>
      </c>
      <c r="E87" s="938">
        <v>285</v>
      </c>
      <c r="F87" s="938">
        <v>346</v>
      </c>
      <c r="G87" s="938">
        <v>319</v>
      </c>
      <c r="H87" s="938">
        <v>309</v>
      </c>
      <c r="I87" s="938">
        <v>53</v>
      </c>
      <c r="J87" s="938">
        <v>53</v>
      </c>
      <c r="K87" s="938">
        <v>67</v>
      </c>
      <c r="L87" s="938">
        <v>65</v>
      </c>
      <c r="M87" s="938">
        <v>60</v>
      </c>
      <c r="N87" s="938">
        <v>55</v>
      </c>
      <c r="O87" s="933">
        <v>1736</v>
      </c>
    </row>
    <row r="88" spans="1:15" x14ac:dyDescent="0.25">
      <c r="A88" s="916"/>
      <c r="B88" s="913" t="s">
        <v>530</v>
      </c>
      <c r="C88" s="938">
        <v>0</v>
      </c>
      <c r="D88" s="938">
        <v>0</v>
      </c>
      <c r="E88" s="938">
        <v>0</v>
      </c>
      <c r="F88" s="938">
        <v>0</v>
      </c>
      <c r="G88" s="938">
        <v>0</v>
      </c>
      <c r="H88" s="938">
        <v>0</v>
      </c>
      <c r="I88" s="938">
        <v>0</v>
      </c>
      <c r="J88" s="938">
        <v>0</v>
      </c>
      <c r="K88" s="938">
        <v>0</v>
      </c>
      <c r="L88" s="938">
        <v>0</v>
      </c>
      <c r="M88" s="938">
        <v>0</v>
      </c>
      <c r="N88" s="938">
        <v>0</v>
      </c>
      <c r="O88" s="933">
        <v>0</v>
      </c>
    </row>
    <row r="89" spans="1:15" x14ac:dyDescent="0.25">
      <c r="A89" s="916"/>
      <c r="B89" s="913" t="s">
        <v>531</v>
      </c>
      <c r="C89" s="938">
        <v>101</v>
      </c>
      <c r="D89" s="938">
        <v>104</v>
      </c>
      <c r="E89" s="938">
        <v>147</v>
      </c>
      <c r="F89" s="938">
        <v>153</v>
      </c>
      <c r="G89" s="938">
        <v>153</v>
      </c>
      <c r="H89" s="938">
        <v>160</v>
      </c>
      <c r="I89" s="938">
        <v>129</v>
      </c>
      <c r="J89" s="938">
        <v>129</v>
      </c>
      <c r="K89" s="938">
        <v>132</v>
      </c>
      <c r="L89" s="938">
        <v>132</v>
      </c>
      <c r="M89" s="938">
        <v>132</v>
      </c>
      <c r="N89" s="938">
        <v>211</v>
      </c>
      <c r="O89" s="933">
        <v>1683</v>
      </c>
    </row>
    <row r="90" spans="1:15" x14ac:dyDescent="0.25">
      <c r="A90" s="916"/>
      <c r="B90" s="913" t="s">
        <v>532</v>
      </c>
      <c r="C90" s="938">
        <v>50</v>
      </c>
      <c r="D90" s="938">
        <v>60</v>
      </c>
      <c r="E90" s="938">
        <v>66</v>
      </c>
      <c r="F90" s="938">
        <v>66</v>
      </c>
      <c r="G90" s="938">
        <v>90</v>
      </c>
      <c r="H90" s="938">
        <v>62</v>
      </c>
      <c r="I90" s="938">
        <v>50</v>
      </c>
      <c r="J90" s="938">
        <v>50</v>
      </c>
      <c r="K90" s="938">
        <v>55</v>
      </c>
      <c r="L90" s="938">
        <v>50</v>
      </c>
      <c r="M90" s="938">
        <v>56</v>
      </c>
      <c r="N90" s="938">
        <v>65</v>
      </c>
      <c r="O90" s="933">
        <v>720</v>
      </c>
    </row>
    <row r="91" spans="1:15" x14ac:dyDescent="0.25">
      <c r="A91" s="916"/>
      <c r="B91" s="913" t="s">
        <v>533</v>
      </c>
      <c r="C91" s="938">
        <v>1401</v>
      </c>
      <c r="D91" s="938">
        <v>1514</v>
      </c>
      <c r="E91" s="938">
        <v>2227</v>
      </c>
      <c r="F91" s="938">
        <v>1873</v>
      </c>
      <c r="G91" s="938">
        <v>1859</v>
      </c>
      <c r="H91" s="938">
        <v>1905</v>
      </c>
      <c r="I91" s="938">
        <v>607</v>
      </c>
      <c r="J91" s="938">
        <v>1331</v>
      </c>
      <c r="K91" s="938">
        <v>1207</v>
      </c>
      <c r="L91" s="938">
        <v>1238</v>
      </c>
      <c r="M91" s="938">
        <v>1161</v>
      </c>
      <c r="N91" s="938"/>
      <c r="O91" s="933">
        <v>16323</v>
      </c>
    </row>
    <row r="92" spans="1:15" x14ac:dyDescent="0.25">
      <c r="A92" s="916"/>
      <c r="B92" s="913" t="s">
        <v>605</v>
      </c>
      <c r="C92" s="938">
        <v>0</v>
      </c>
      <c r="D92" s="938">
        <v>0</v>
      </c>
      <c r="E92" s="938">
        <v>0</v>
      </c>
      <c r="F92" s="938">
        <v>0</v>
      </c>
      <c r="G92" s="938">
        <v>0</v>
      </c>
      <c r="H92" s="938">
        <v>0</v>
      </c>
      <c r="I92" s="938">
        <v>0</v>
      </c>
      <c r="J92" s="938">
        <v>0</v>
      </c>
      <c r="K92" s="938">
        <v>0</v>
      </c>
      <c r="L92" s="938">
        <v>0</v>
      </c>
      <c r="M92" s="938">
        <v>0</v>
      </c>
      <c r="N92" s="938">
        <v>0</v>
      </c>
      <c r="O92" s="933">
        <v>0</v>
      </c>
    </row>
    <row r="93" spans="1:15" x14ac:dyDescent="0.25">
      <c r="A93" s="916"/>
      <c r="B93" s="913" t="s">
        <v>534</v>
      </c>
      <c r="C93" s="938">
        <v>0</v>
      </c>
      <c r="D93" s="938">
        <v>0</v>
      </c>
      <c r="E93" s="938">
        <v>0</v>
      </c>
      <c r="F93" s="938">
        <v>0</v>
      </c>
      <c r="G93" s="938">
        <v>0</v>
      </c>
      <c r="H93" s="938">
        <v>28</v>
      </c>
      <c r="I93" s="938">
        <v>5</v>
      </c>
      <c r="J93" s="938">
        <v>5</v>
      </c>
      <c r="K93" s="938">
        <v>5</v>
      </c>
      <c r="L93" s="938">
        <v>5</v>
      </c>
      <c r="M93" s="938">
        <v>0</v>
      </c>
      <c r="N93" s="938">
        <v>5</v>
      </c>
      <c r="O93" s="933">
        <v>53</v>
      </c>
    </row>
    <row r="94" spans="1:15" x14ac:dyDescent="0.25">
      <c r="A94" s="916"/>
      <c r="B94" s="913" t="s">
        <v>535</v>
      </c>
      <c r="C94" s="938">
        <v>0</v>
      </c>
      <c r="D94" s="938">
        <v>0</v>
      </c>
      <c r="E94" s="938">
        <v>0</v>
      </c>
      <c r="F94" s="938">
        <v>0</v>
      </c>
      <c r="G94" s="938">
        <v>0</v>
      </c>
      <c r="H94" s="938">
        <v>0</v>
      </c>
      <c r="I94" s="938">
        <v>0</v>
      </c>
      <c r="J94" s="938">
        <v>0</v>
      </c>
      <c r="K94" s="938">
        <v>0</v>
      </c>
      <c r="L94" s="938">
        <v>0</v>
      </c>
      <c r="M94" s="938">
        <v>0</v>
      </c>
      <c r="N94" s="938">
        <v>0</v>
      </c>
      <c r="O94" s="933">
        <v>0</v>
      </c>
    </row>
    <row r="95" spans="1:15" x14ac:dyDescent="0.25">
      <c r="A95" s="916"/>
      <c r="B95" s="913" t="s">
        <v>536</v>
      </c>
      <c r="C95" s="938">
        <v>0</v>
      </c>
      <c r="D95" s="938">
        <v>0</v>
      </c>
      <c r="E95" s="938">
        <v>0</v>
      </c>
      <c r="F95" s="938">
        <v>0</v>
      </c>
      <c r="G95" s="938">
        <v>0</v>
      </c>
      <c r="H95" s="938">
        <v>0</v>
      </c>
      <c r="I95" s="938">
        <v>0</v>
      </c>
      <c r="J95" s="938">
        <v>0</v>
      </c>
      <c r="K95" s="938">
        <v>0</v>
      </c>
      <c r="L95" s="938">
        <v>0</v>
      </c>
      <c r="M95" s="938">
        <v>0</v>
      </c>
      <c r="N95" s="938">
        <v>0</v>
      </c>
      <c r="O95" s="933">
        <v>0</v>
      </c>
    </row>
    <row r="96" spans="1:15" x14ac:dyDescent="0.25">
      <c r="A96" s="916"/>
      <c r="B96" s="913" t="s">
        <v>537</v>
      </c>
      <c r="C96" s="938">
        <v>0</v>
      </c>
      <c r="D96" s="938">
        <v>0</v>
      </c>
      <c r="E96" s="938">
        <v>0</v>
      </c>
      <c r="F96" s="938">
        <v>0</v>
      </c>
      <c r="G96" s="938">
        <v>0</v>
      </c>
      <c r="H96" s="938">
        <v>0</v>
      </c>
      <c r="I96" s="938">
        <v>0</v>
      </c>
      <c r="J96" s="938">
        <v>0</v>
      </c>
      <c r="K96" s="938">
        <v>0</v>
      </c>
      <c r="L96" s="938">
        <v>0</v>
      </c>
      <c r="M96" s="938">
        <v>0</v>
      </c>
      <c r="N96" s="938">
        <v>0</v>
      </c>
      <c r="O96" s="933">
        <v>0</v>
      </c>
    </row>
    <row r="97" spans="1:15" x14ac:dyDescent="0.25">
      <c r="A97" s="916"/>
      <c r="B97" s="913" t="s">
        <v>538</v>
      </c>
      <c r="C97" s="938">
        <v>5</v>
      </c>
      <c r="D97" s="938">
        <v>5</v>
      </c>
      <c r="E97" s="938">
        <v>2</v>
      </c>
      <c r="F97" s="938">
        <v>2</v>
      </c>
      <c r="G97" s="938">
        <v>2</v>
      </c>
      <c r="H97" s="938">
        <v>2</v>
      </c>
      <c r="I97" s="938">
        <v>0</v>
      </c>
      <c r="J97" s="938">
        <v>2</v>
      </c>
      <c r="K97" s="938">
        <v>2</v>
      </c>
      <c r="L97" s="938">
        <v>2</v>
      </c>
      <c r="M97" s="938">
        <v>2</v>
      </c>
      <c r="N97" s="938">
        <v>2</v>
      </c>
      <c r="O97" s="933">
        <v>28</v>
      </c>
    </row>
    <row r="98" spans="1:15" x14ac:dyDescent="0.25">
      <c r="A98" s="916"/>
      <c r="B98" s="913" t="s">
        <v>539</v>
      </c>
      <c r="C98" s="938">
        <v>0</v>
      </c>
      <c r="D98" s="938">
        <v>0</v>
      </c>
      <c r="E98" s="938">
        <v>0</v>
      </c>
      <c r="F98" s="938">
        <v>0</v>
      </c>
      <c r="G98" s="938">
        <v>0</v>
      </c>
      <c r="H98" s="938">
        <v>0</v>
      </c>
      <c r="I98" s="938">
        <v>0</v>
      </c>
      <c r="J98" s="938">
        <v>0</v>
      </c>
      <c r="K98" s="938">
        <v>0</v>
      </c>
      <c r="L98" s="938">
        <v>0</v>
      </c>
      <c r="M98" s="938">
        <v>0</v>
      </c>
      <c r="N98" s="938">
        <v>0</v>
      </c>
      <c r="O98" s="933">
        <v>0</v>
      </c>
    </row>
    <row r="99" spans="1:15" x14ac:dyDescent="0.25">
      <c r="A99" s="916"/>
      <c r="B99" s="913" t="s">
        <v>541</v>
      </c>
      <c r="C99" s="938">
        <v>0</v>
      </c>
      <c r="D99" s="938">
        <v>0</v>
      </c>
      <c r="E99" s="938">
        <v>0</v>
      </c>
      <c r="F99" s="938">
        <v>0</v>
      </c>
      <c r="G99" s="938">
        <v>0</v>
      </c>
      <c r="H99" s="938">
        <v>0</v>
      </c>
      <c r="I99" s="938">
        <v>0</v>
      </c>
      <c r="J99" s="938">
        <v>0</v>
      </c>
      <c r="K99" s="938">
        <v>0</v>
      </c>
      <c r="L99" s="938">
        <v>0</v>
      </c>
      <c r="M99" s="938">
        <v>0</v>
      </c>
      <c r="N99" s="938">
        <v>0</v>
      </c>
      <c r="O99" s="933">
        <v>0</v>
      </c>
    </row>
    <row r="100" spans="1:15" x14ac:dyDescent="0.25">
      <c r="A100" s="916"/>
      <c r="B100" s="913" t="s">
        <v>542</v>
      </c>
      <c r="C100" s="938">
        <v>0</v>
      </c>
      <c r="D100" s="938">
        <v>0</v>
      </c>
      <c r="E100" s="938">
        <v>0</v>
      </c>
      <c r="F100" s="938">
        <v>0</v>
      </c>
      <c r="G100" s="938">
        <v>0</v>
      </c>
      <c r="H100" s="938">
        <v>0</v>
      </c>
      <c r="I100" s="938">
        <v>0</v>
      </c>
      <c r="J100" s="938">
        <v>0</v>
      </c>
      <c r="K100" s="938">
        <v>0</v>
      </c>
      <c r="L100" s="938">
        <v>0</v>
      </c>
      <c r="M100" s="938">
        <v>0</v>
      </c>
      <c r="N100" s="938">
        <v>0</v>
      </c>
      <c r="O100" s="933">
        <v>0</v>
      </c>
    </row>
    <row r="101" spans="1:15" x14ac:dyDescent="0.25">
      <c r="A101" s="916"/>
      <c r="B101" s="913" t="s">
        <v>543</v>
      </c>
      <c r="C101" s="938">
        <v>0</v>
      </c>
      <c r="D101" s="938">
        <v>0</v>
      </c>
      <c r="E101" s="938">
        <v>0</v>
      </c>
      <c r="F101" s="938">
        <v>0</v>
      </c>
      <c r="G101" s="938">
        <v>0</v>
      </c>
      <c r="H101" s="938">
        <v>0</v>
      </c>
      <c r="I101" s="938">
        <v>38</v>
      </c>
      <c r="J101" s="938">
        <v>38</v>
      </c>
      <c r="K101" s="938">
        <v>38</v>
      </c>
      <c r="L101" s="938">
        <v>38</v>
      </c>
      <c r="M101" s="938">
        <v>38</v>
      </c>
      <c r="N101" s="938">
        <v>38</v>
      </c>
      <c r="O101" s="933">
        <v>228</v>
      </c>
    </row>
    <row r="102" spans="1:15" x14ac:dyDescent="0.25">
      <c r="A102" s="916"/>
      <c r="B102" s="913" t="s">
        <v>544</v>
      </c>
      <c r="C102" s="938">
        <v>258</v>
      </c>
      <c r="D102" s="938">
        <v>158</v>
      </c>
      <c r="E102" s="938">
        <v>178</v>
      </c>
      <c r="F102" s="938">
        <v>197</v>
      </c>
      <c r="G102" s="938">
        <v>281</v>
      </c>
      <c r="H102" s="938">
        <v>773</v>
      </c>
      <c r="I102" s="938">
        <v>97</v>
      </c>
      <c r="J102" s="938">
        <v>113</v>
      </c>
      <c r="K102" s="938">
        <v>113</v>
      </c>
      <c r="L102" s="938">
        <v>121</v>
      </c>
      <c r="M102" s="938">
        <v>239</v>
      </c>
      <c r="N102" s="938">
        <v>302</v>
      </c>
      <c r="O102" s="933">
        <v>2830</v>
      </c>
    </row>
    <row r="103" spans="1:15" x14ac:dyDescent="0.25">
      <c r="A103" s="916"/>
      <c r="B103" s="913" t="s">
        <v>606</v>
      </c>
      <c r="C103" s="938">
        <v>60</v>
      </c>
      <c r="D103" s="938">
        <v>62</v>
      </c>
      <c r="E103" s="938">
        <v>89</v>
      </c>
      <c r="F103" s="938">
        <v>209</v>
      </c>
      <c r="G103" s="938">
        <v>107</v>
      </c>
      <c r="H103" s="938">
        <v>99</v>
      </c>
      <c r="I103" s="938">
        <v>2</v>
      </c>
      <c r="J103" s="938">
        <v>104</v>
      </c>
      <c r="K103" s="938">
        <v>54</v>
      </c>
      <c r="L103" s="938">
        <v>60</v>
      </c>
      <c r="M103" s="938">
        <v>50</v>
      </c>
      <c r="N103" s="938">
        <v>115</v>
      </c>
      <c r="O103" s="933">
        <v>1011</v>
      </c>
    </row>
    <row r="104" spans="1:15" x14ac:dyDescent="0.25">
      <c r="A104" s="916"/>
      <c r="B104" s="913" t="s">
        <v>546</v>
      </c>
      <c r="C104" s="938">
        <v>30018</v>
      </c>
      <c r="D104" s="938">
        <v>29966</v>
      </c>
      <c r="E104" s="938">
        <v>34978</v>
      </c>
      <c r="F104" s="938">
        <v>35831</v>
      </c>
      <c r="G104" s="938">
        <v>40746</v>
      </c>
      <c r="H104" s="938">
        <v>36150</v>
      </c>
      <c r="I104" s="938">
        <v>34630</v>
      </c>
      <c r="J104" s="938">
        <v>35001</v>
      </c>
      <c r="K104" s="938">
        <v>32274</v>
      </c>
      <c r="L104" s="938">
        <v>33408</v>
      </c>
      <c r="M104" s="938">
        <v>34096</v>
      </c>
      <c r="N104" s="938">
        <v>40143</v>
      </c>
      <c r="O104" s="933">
        <v>417241</v>
      </c>
    </row>
    <row r="105" spans="1:15" x14ac:dyDescent="0.25">
      <c r="A105" s="916"/>
      <c r="B105" s="913" t="s">
        <v>547</v>
      </c>
      <c r="C105" s="938">
        <v>127</v>
      </c>
      <c r="D105" s="938">
        <v>217</v>
      </c>
      <c r="E105" s="938">
        <v>0</v>
      </c>
      <c r="F105" s="938">
        <v>0</v>
      </c>
      <c r="G105" s="938">
        <v>0</v>
      </c>
      <c r="H105" s="938">
        <v>0</v>
      </c>
      <c r="I105" s="938">
        <v>0</v>
      </c>
      <c r="J105" s="938">
        <v>0</v>
      </c>
      <c r="K105" s="938">
        <v>0</v>
      </c>
      <c r="L105" s="938">
        <v>0</v>
      </c>
      <c r="M105" s="938">
        <v>0</v>
      </c>
      <c r="N105" s="938">
        <v>0</v>
      </c>
      <c r="O105" s="933">
        <v>344</v>
      </c>
    </row>
    <row r="106" spans="1:15" x14ac:dyDescent="0.25">
      <c r="A106" s="916"/>
      <c r="B106" s="913" t="s">
        <v>548</v>
      </c>
      <c r="C106" s="938">
        <v>7</v>
      </c>
      <c r="D106" s="938">
        <v>7</v>
      </c>
      <c r="E106" s="938">
        <v>0</v>
      </c>
      <c r="F106" s="938">
        <v>0</v>
      </c>
      <c r="G106" s="938">
        <v>0</v>
      </c>
      <c r="H106" s="938">
        <v>29</v>
      </c>
      <c r="I106" s="938">
        <v>0</v>
      </c>
      <c r="J106" s="938">
        <v>0</v>
      </c>
      <c r="K106" s="938">
        <v>0</v>
      </c>
      <c r="L106" s="938">
        <v>10</v>
      </c>
      <c r="M106" s="938">
        <v>10</v>
      </c>
      <c r="N106" s="938">
        <v>12</v>
      </c>
      <c r="O106" s="933">
        <v>75</v>
      </c>
    </row>
    <row r="107" spans="1:15" x14ac:dyDescent="0.25">
      <c r="A107" s="916"/>
      <c r="B107" s="913" t="s">
        <v>549</v>
      </c>
      <c r="C107" s="938">
        <v>0</v>
      </c>
      <c r="D107" s="938">
        <v>0</v>
      </c>
      <c r="E107" s="938">
        <v>0</v>
      </c>
      <c r="F107" s="938">
        <v>0</v>
      </c>
      <c r="G107" s="938">
        <v>0</v>
      </c>
      <c r="H107" s="938">
        <v>0</v>
      </c>
      <c r="I107" s="938">
        <v>0</v>
      </c>
      <c r="J107" s="938">
        <v>0</v>
      </c>
      <c r="K107" s="938">
        <v>0</v>
      </c>
      <c r="L107" s="938">
        <v>0</v>
      </c>
      <c r="M107" s="938">
        <v>0</v>
      </c>
      <c r="N107" s="938">
        <v>0</v>
      </c>
      <c r="O107" s="933">
        <v>0</v>
      </c>
    </row>
    <row r="108" spans="1:15" x14ac:dyDescent="0.25">
      <c r="A108" s="916"/>
      <c r="B108" s="913" t="s">
        <v>550</v>
      </c>
      <c r="C108" s="938">
        <v>0</v>
      </c>
      <c r="D108" s="938">
        <v>0</v>
      </c>
      <c r="E108" s="938">
        <v>0</v>
      </c>
      <c r="F108" s="938">
        <v>0</v>
      </c>
      <c r="G108" s="938">
        <v>0</v>
      </c>
      <c r="H108" s="938">
        <v>0</v>
      </c>
      <c r="I108" s="938">
        <v>0</v>
      </c>
      <c r="J108" s="938">
        <v>0</v>
      </c>
      <c r="K108" s="938">
        <v>0</v>
      </c>
      <c r="L108" s="938">
        <v>0</v>
      </c>
      <c r="M108" s="938">
        <v>0</v>
      </c>
      <c r="N108" s="938">
        <v>0</v>
      </c>
      <c r="O108" s="933">
        <v>0</v>
      </c>
    </row>
    <row r="109" spans="1:15" x14ac:dyDescent="0.25">
      <c r="A109" s="916"/>
      <c r="B109" s="913" t="s">
        <v>551</v>
      </c>
      <c r="C109" s="938">
        <v>5</v>
      </c>
      <c r="D109" s="938">
        <v>5</v>
      </c>
      <c r="E109" s="938">
        <v>0</v>
      </c>
      <c r="F109" s="938">
        <v>0</v>
      </c>
      <c r="G109" s="938">
        <v>0</v>
      </c>
      <c r="H109" s="938">
        <v>0</v>
      </c>
      <c r="I109" s="938">
        <v>2</v>
      </c>
      <c r="J109" s="938">
        <v>0</v>
      </c>
      <c r="K109" s="938">
        <v>0</v>
      </c>
      <c r="L109" s="938">
        <v>0</v>
      </c>
      <c r="M109" s="938">
        <v>5</v>
      </c>
      <c r="N109" s="938">
        <v>5</v>
      </c>
      <c r="O109" s="933">
        <v>22</v>
      </c>
    </row>
    <row r="110" spans="1:15" x14ac:dyDescent="0.25">
      <c r="A110" s="916"/>
      <c r="B110" s="913" t="s">
        <v>552</v>
      </c>
      <c r="C110" s="938">
        <v>0</v>
      </c>
      <c r="D110" s="938">
        <v>0</v>
      </c>
      <c r="E110" s="938">
        <v>0</v>
      </c>
      <c r="F110" s="938">
        <v>0</v>
      </c>
      <c r="G110" s="938">
        <v>0</v>
      </c>
      <c r="H110" s="938">
        <v>0</v>
      </c>
      <c r="I110" s="938">
        <v>0</v>
      </c>
      <c r="J110" s="938">
        <v>0</v>
      </c>
      <c r="K110" s="938">
        <v>0</v>
      </c>
      <c r="L110" s="938">
        <v>0</v>
      </c>
      <c r="M110" s="938">
        <v>0</v>
      </c>
      <c r="N110" s="938">
        <v>0</v>
      </c>
      <c r="O110" s="933">
        <v>0</v>
      </c>
    </row>
    <row r="111" spans="1:15" x14ac:dyDescent="0.25">
      <c r="A111" s="916"/>
      <c r="B111" s="913" t="s">
        <v>553</v>
      </c>
      <c r="C111" s="938">
        <v>0</v>
      </c>
      <c r="D111" s="938">
        <v>0</v>
      </c>
      <c r="E111" s="938">
        <v>0</v>
      </c>
      <c r="F111" s="938">
        <v>0</v>
      </c>
      <c r="G111" s="938">
        <v>0</v>
      </c>
      <c r="H111" s="938">
        <v>0</v>
      </c>
      <c r="I111" s="938">
        <v>0</v>
      </c>
      <c r="J111" s="938">
        <v>0</v>
      </c>
      <c r="K111" s="938">
        <v>0</v>
      </c>
      <c r="L111" s="938">
        <v>0</v>
      </c>
      <c r="M111" s="938">
        <v>0</v>
      </c>
      <c r="N111" s="938">
        <v>0</v>
      </c>
      <c r="O111" s="933">
        <v>0</v>
      </c>
    </row>
    <row r="112" spans="1:15" x14ac:dyDescent="0.25">
      <c r="A112" s="916"/>
      <c r="B112" s="947" t="s">
        <v>554</v>
      </c>
      <c r="C112" s="938">
        <v>0</v>
      </c>
      <c r="D112" s="938">
        <v>0</v>
      </c>
      <c r="E112" s="938">
        <v>0</v>
      </c>
      <c r="F112" s="938">
        <v>0</v>
      </c>
      <c r="G112" s="938">
        <v>0</v>
      </c>
      <c r="H112" s="938">
        <v>0</v>
      </c>
      <c r="I112" s="938">
        <v>0</v>
      </c>
      <c r="J112" s="938">
        <v>0</v>
      </c>
      <c r="K112" s="938">
        <v>0</v>
      </c>
      <c r="L112" s="938">
        <v>0</v>
      </c>
      <c r="M112" s="938">
        <v>0</v>
      </c>
      <c r="N112" s="938">
        <v>0</v>
      </c>
      <c r="O112" s="933">
        <v>0</v>
      </c>
    </row>
    <row r="113" spans="1:15" x14ac:dyDescent="0.25">
      <c r="A113" s="916"/>
      <c r="B113" s="913" t="s">
        <v>555</v>
      </c>
      <c r="C113" s="938">
        <v>0</v>
      </c>
      <c r="D113" s="938">
        <v>0</v>
      </c>
      <c r="E113" s="938">
        <v>5</v>
      </c>
      <c r="F113" s="938">
        <v>10</v>
      </c>
      <c r="G113" s="938">
        <v>7</v>
      </c>
      <c r="H113" s="938">
        <v>10</v>
      </c>
      <c r="I113" s="938">
        <v>0</v>
      </c>
      <c r="J113" s="938">
        <v>0</v>
      </c>
      <c r="K113" s="938">
        <v>0</v>
      </c>
      <c r="L113" s="938">
        <v>19</v>
      </c>
      <c r="M113" s="938">
        <v>5</v>
      </c>
      <c r="N113" s="938">
        <v>5</v>
      </c>
      <c r="O113" s="933">
        <v>61</v>
      </c>
    </row>
    <row r="114" spans="1:15" ht="25.5" x14ac:dyDescent="0.25">
      <c r="A114" s="916"/>
      <c r="B114" s="913" t="s">
        <v>556</v>
      </c>
      <c r="C114" s="938">
        <v>0</v>
      </c>
      <c r="D114" s="938">
        <v>0</v>
      </c>
      <c r="E114" s="938">
        <v>0</v>
      </c>
      <c r="F114" s="938">
        <v>0</v>
      </c>
      <c r="G114" s="938">
        <v>0</v>
      </c>
      <c r="H114" s="938">
        <v>0</v>
      </c>
      <c r="I114" s="938">
        <v>0</v>
      </c>
      <c r="J114" s="938">
        <v>0</v>
      </c>
      <c r="K114" s="938">
        <v>0</v>
      </c>
      <c r="L114" s="938">
        <v>0</v>
      </c>
      <c r="M114" s="938">
        <v>0</v>
      </c>
      <c r="N114" s="938">
        <v>0</v>
      </c>
      <c r="O114" s="933">
        <v>0</v>
      </c>
    </row>
    <row r="115" spans="1:15" x14ac:dyDescent="0.25">
      <c r="A115" s="916"/>
      <c r="B115" s="913" t="s">
        <v>559</v>
      </c>
      <c r="C115" s="938">
        <v>0</v>
      </c>
      <c r="D115" s="938">
        <v>0</v>
      </c>
      <c r="E115" s="938">
        <v>0</v>
      </c>
      <c r="F115" s="938">
        <v>0</v>
      </c>
      <c r="G115" s="938">
        <v>0</v>
      </c>
      <c r="H115" s="938">
        <v>0</v>
      </c>
      <c r="I115" s="938">
        <v>0</v>
      </c>
      <c r="J115" s="938">
        <v>0</v>
      </c>
      <c r="K115" s="938">
        <v>0</v>
      </c>
      <c r="L115" s="938">
        <v>0</v>
      </c>
      <c r="M115" s="938">
        <v>0</v>
      </c>
      <c r="N115" s="938">
        <v>0</v>
      </c>
      <c r="O115" s="933">
        <v>0</v>
      </c>
    </row>
    <row r="116" spans="1:15" ht="25.5" x14ac:dyDescent="0.25">
      <c r="A116" s="916"/>
      <c r="B116" s="913" t="s">
        <v>560</v>
      </c>
      <c r="C116" s="938">
        <v>42</v>
      </c>
      <c r="D116" s="938">
        <v>37</v>
      </c>
      <c r="E116" s="938">
        <v>60</v>
      </c>
      <c r="F116" s="938">
        <v>125</v>
      </c>
      <c r="G116" s="938">
        <v>63</v>
      </c>
      <c r="H116" s="938">
        <v>97</v>
      </c>
      <c r="I116" s="938">
        <v>71</v>
      </c>
      <c r="J116" s="938">
        <v>62</v>
      </c>
      <c r="K116" s="938">
        <v>58</v>
      </c>
      <c r="L116" s="938">
        <v>48</v>
      </c>
      <c r="M116" s="938">
        <v>100</v>
      </c>
      <c r="N116" s="938"/>
      <c r="O116" s="946">
        <v>763</v>
      </c>
    </row>
    <row r="117" spans="1:15" s="919" customFormat="1" x14ac:dyDescent="0.25">
      <c r="A117" s="916"/>
      <c r="B117" s="941" t="s">
        <v>561</v>
      </c>
      <c r="C117" s="942">
        <v>108102</v>
      </c>
      <c r="D117" s="942">
        <v>110247</v>
      </c>
      <c r="E117" s="942">
        <v>139813</v>
      </c>
      <c r="F117" s="893">
        <v>149493</v>
      </c>
      <c r="G117" s="893">
        <v>149604</v>
      </c>
      <c r="H117" s="893">
        <v>144346</v>
      </c>
      <c r="I117" s="893">
        <v>113419</v>
      </c>
      <c r="J117" s="893">
        <v>111875</v>
      </c>
      <c r="K117" s="893">
        <v>108125</v>
      </c>
      <c r="L117" s="893">
        <v>108418</v>
      </c>
      <c r="M117" s="893">
        <v>113566</v>
      </c>
      <c r="N117" s="893">
        <v>121988</v>
      </c>
      <c r="O117" s="946">
        <v>1478996</v>
      </c>
    </row>
    <row r="118" spans="1:15" x14ac:dyDescent="0.25">
      <c r="A118" s="916"/>
      <c r="B118" s="912" t="s">
        <v>563</v>
      </c>
      <c r="C118" s="935">
        <v>22791</v>
      </c>
      <c r="D118" s="935">
        <v>21401</v>
      </c>
      <c r="E118" s="935">
        <v>27148</v>
      </c>
      <c r="F118" s="935">
        <v>27255</v>
      </c>
      <c r="G118" s="935">
        <v>29928</v>
      </c>
      <c r="H118" s="935">
        <v>26294</v>
      </c>
      <c r="I118" s="935">
        <v>26217</v>
      </c>
      <c r="J118" s="935">
        <v>13512</v>
      </c>
      <c r="K118" s="935">
        <v>26459</v>
      </c>
      <c r="L118" s="935">
        <v>26251</v>
      </c>
      <c r="M118" s="935">
        <v>21615</v>
      </c>
      <c r="N118" s="935">
        <v>19138</v>
      </c>
      <c r="O118" s="936">
        <v>288009</v>
      </c>
    </row>
    <row r="119" spans="1:15" x14ac:dyDescent="0.25">
      <c r="A119" s="916"/>
      <c r="B119" s="948" t="s">
        <v>562</v>
      </c>
      <c r="C119" s="938">
        <v>26475</v>
      </c>
      <c r="D119" s="938">
        <v>26470</v>
      </c>
      <c r="E119" s="938">
        <v>27924</v>
      </c>
      <c r="F119" s="938">
        <v>25179</v>
      </c>
      <c r="G119" s="938">
        <v>24090</v>
      </c>
      <c r="H119" s="938">
        <v>25109</v>
      </c>
      <c r="I119" s="938">
        <v>25312</v>
      </c>
      <c r="J119" s="938">
        <v>24695</v>
      </c>
      <c r="K119" s="938">
        <v>24506</v>
      </c>
      <c r="L119" s="938">
        <v>24435</v>
      </c>
      <c r="M119" s="938">
        <v>24574</v>
      </c>
      <c r="N119" s="938">
        <v>24309</v>
      </c>
      <c r="O119" s="946">
        <v>303078</v>
      </c>
    </row>
    <row r="120" spans="1:15" s="919" customFormat="1" x14ac:dyDescent="0.25">
      <c r="A120" s="916"/>
      <c r="B120" s="941" t="s">
        <v>564</v>
      </c>
      <c r="C120" s="942">
        <v>49266</v>
      </c>
      <c r="D120" s="942">
        <v>47871</v>
      </c>
      <c r="E120" s="942">
        <v>55072</v>
      </c>
      <c r="F120" s="893">
        <v>52434</v>
      </c>
      <c r="G120" s="893">
        <v>54018</v>
      </c>
      <c r="H120" s="893">
        <v>51403</v>
      </c>
      <c r="I120" s="893">
        <v>51529</v>
      </c>
      <c r="J120" s="893">
        <v>38207</v>
      </c>
      <c r="K120" s="893">
        <v>50965</v>
      </c>
      <c r="L120" s="893">
        <v>50686</v>
      </c>
      <c r="M120" s="893">
        <v>46189</v>
      </c>
      <c r="N120" s="893">
        <v>43447</v>
      </c>
      <c r="O120" s="946">
        <v>591087</v>
      </c>
    </row>
    <row r="121" spans="1:15" x14ac:dyDescent="0.25">
      <c r="A121" s="916"/>
      <c r="B121" s="934" t="s">
        <v>155</v>
      </c>
      <c r="C121" s="935">
        <v>14348</v>
      </c>
      <c r="D121" s="935">
        <v>15589</v>
      </c>
      <c r="E121" s="935">
        <v>17190</v>
      </c>
      <c r="F121" s="935">
        <v>23271</v>
      </c>
      <c r="G121" s="935">
        <v>21297</v>
      </c>
      <c r="H121" s="935">
        <v>23077</v>
      </c>
      <c r="I121" s="935">
        <v>3832</v>
      </c>
      <c r="J121" s="935">
        <v>15320</v>
      </c>
      <c r="K121" s="935">
        <v>18612</v>
      </c>
      <c r="L121" s="935">
        <v>23245</v>
      </c>
      <c r="M121" s="935">
        <v>17782</v>
      </c>
      <c r="N121" s="935">
        <v>17466</v>
      </c>
      <c r="O121" s="936">
        <v>211029</v>
      </c>
    </row>
    <row r="122" spans="1:15" x14ac:dyDescent="0.25">
      <c r="A122" s="916"/>
      <c r="B122" s="937" t="s">
        <v>157</v>
      </c>
      <c r="C122" s="938">
        <v>4530</v>
      </c>
      <c r="D122" s="938">
        <v>3506</v>
      </c>
      <c r="E122" s="938">
        <v>5450</v>
      </c>
      <c r="F122" s="938">
        <v>5002</v>
      </c>
      <c r="G122" s="938">
        <v>5288</v>
      </c>
      <c r="H122" s="938">
        <v>5380</v>
      </c>
      <c r="I122" s="938">
        <v>1241</v>
      </c>
      <c r="J122" s="938">
        <v>3522</v>
      </c>
      <c r="K122" s="938">
        <v>6500</v>
      </c>
      <c r="L122" s="938">
        <v>5047</v>
      </c>
      <c r="M122" s="938">
        <v>4015</v>
      </c>
      <c r="N122" s="938">
        <v>4813</v>
      </c>
      <c r="O122" s="933">
        <v>54294</v>
      </c>
    </row>
    <row r="123" spans="1:15" x14ac:dyDescent="0.25">
      <c r="A123" s="916"/>
      <c r="B123" s="937" t="s">
        <v>565</v>
      </c>
      <c r="C123" s="938">
        <v>13838</v>
      </c>
      <c r="D123" s="938">
        <v>13511</v>
      </c>
      <c r="E123" s="938">
        <v>16252</v>
      </c>
      <c r="F123" s="938">
        <v>20179</v>
      </c>
      <c r="G123" s="938">
        <v>18684</v>
      </c>
      <c r="H123" s="938">
        <v>19922</v>
      </c>
      <c r="I123" s="938">
        <v>6155</v>
      </c>
      <c r="J123" s="938">
        <v>8453</v>
      </c>
      <c r="K123" s="938">
        <v>20369</v>
      </c>
      <c r="L123" s="938">
        <v>15218</v>
      </c>
      <c r="M123" s="938">
        <v>13036</v>
      </c>
      <c r="N123" s="938">
        <v>14914</v>
      </c>
      <c r="O123" s="933">
        <v>180531</v>
      </c>
    </row>
    <row r="124" spans="1:15" x14ac:dyDescent="0.25">
      <c r="A124" s="916"/>
      <c r="B124" s="948" t="s">
        <v>566</v>
      </c>
      <c r="C124" s="938">
        <v>19886</v>
      </c>
      <c r="D124" s="938">
        <v>20377</v>
      </c>
      <c r="E124" s="938">
        <v>22473</v>
      </c>
      <c r="F124" s="938">
        <v>22151</v>
      </c>
      <c r="G124" s="938">
        <v>21459</v>
      </c>
      <c r="H124" s="938">
        <v>22027</v>
      </c>
      <c r="I124" s="938">
        <v>23708</v>
      </c>
      <c r="J124" s="938">
        <v>22292</v>
      </c>
      <c r="K124" s="938">
        <v>23301</v>
      </c>
      <c r="L124" s="938">
        <v>20243</v>
      </c>
      <c r="M124" s="938">
        <v>19262</v>
      </c>
      <c r="N124" s="938">
        <v>19660</v>
      </c>
      <c r="O124" s="946">
        <v>256839</v>
      </c>
    </row>
    <row r="125" spans="1:15" s="919" customFormat="1" x14ac:dyDescent="0.25">
      <c r="A125" s="916"/>
      <c r="B125" s="941" t="s">
        <v>567</v>
      </c>
      <c r="C125" s="942">
        <v>52602</v>
      </c>
      <c r="D125" s="942">
        <v>52983</v>
      </c>
      <c r="E125" s="942">
        <v>61365</v>
      </c>
      <c r="F125" s="893">
        <v>70603</v>
      </c>
      <c r="G125" s="893">
        <v>66728</v>
      </c>
      <c r="H125" s="893">
        <v>70406</v>
      </c>
      <c r="I125" s="893">
        <v>34936</v>
      </c>
      <c r="J125" s="893">
        <v>49587</v>
      </c>
      <c r="K125" s="893">
        <v>68782</v>
      </c>
      <c r="L125" s="893">
        <v>63753</v>
      </c>
      <c r="M125" s="893">
        <v>54095</v>
      </c>
      <c r="N125" s="893">
        <v>56853</v>
      </c>
      <c r="O125" s="946">
        <v>702693</v>
      </c>
    </row>
    <row r="126" spans="1:15" x14ac:dyDescent="0.25">
      <c r="A126" s="916"/>
      <c r="B126" s="912" t="s">
        <v>568</v>
      </c>
      <c r="C126" s="935">
        <v>12312</v>
      </c>
      <c r="D126" s="935">
        <v>14225</v>
      </c>
      <c r="E126" s="935">
        <v>13416</v>
      </c>
      <c r="F126" s="935">
        <v>18923</v>
      </c>
      <c r="G126" s="935">
        <v>22512</v>
      </c>
      <c r="H126" s="935">
        <v>17340</v>
      </c>
      <c r="I126" s="935">
        <v>18014</v>
      </c>
      <c r="J126" s="935">
        <v>10979</v>
      </c>
      <c r="K126" s="935">
        <v>17524</v>
      </c>
      <c r="L126" s="935">
        <v>19652</v>
      </c>
      <c r="M126" s="935">
        <v>14474</v>
      </c>
      <c r="N126" s="935">
        <v>15867</v>
      </c>
      <c r="O126" s="936">
        <v>195238</v>
      </c>
    </row>
    <row r="127" spans="1:15" x14ac:dyDescent="0.25">
      <c r="A127" s="916"/>
      <c r="B127" s="913" t="s">
        <v>569</v>
      </c>
      <c r="C127" s="938">
        <v>104439</v>
      </c>
      <c r="D127" s="938">
        <v>115639</v>
      </c>
      <c r="E127" s="938">
        <v>112267</v>
      </c>
      <c r="F127" s="938">
        <v>143476</v>
      </c>
      <c r="G127" s="938">
        <v>120095</v>
      </c>
      <c r="H127" s="938">
        <v>118159</v>
      </c>
      <c r="I127" s="938">
        <v>32803</v>
      </c>
      <c r="J127" s="938">
        <v>126913</v>
      </c>
      <c r="K127" s="938">
        <v>118526</v>
      </c>
      <c r="L127" s="938">
        <v>103619</v>
      </c>
      <c r="M127" s="938">
        <v>106477</v>
      </c>
      <c r="N127" s="938">
        <v>117493</v>
      </c>
      <c r="O127" s="933">
        <v>1319906</v>
      </c>
    </row>
    <row r="128" spans="1:15" x14ac:dyDescent="0.25">
      <c r="A128" s="916"/>
      <c r="B128" s="913" t="s">
        <v>570</v>
      </c>
      <c r="C128" s="938">
        <v>39693</v>
      </c>
      <c r="D128" s="938">
        <v>41214</v>
      </c>
      <c r="E128" s="938">
        <v>40567</v>
      </c>
      <c r="F128" s="938">
        <v>53459</v>
      </c>
      <c r="G128" s="938">
        <v>53341</v>
      </c>
      <c r="H128" s="938">
        <v>49323</v>
      </c>
      <c r="I128" s="938">
        <v>8298</v>
      </c>
      <c r="J128" s="938">
        <v>57568</v>
      </c>
      <c r="K128" s="938">
        <v>51293</v>
      </c>
      <c r="L128" s="938">
        <v>41146</v>
      </c>
      <c r="M128" s="938"/>
      <c r="N128" s="938">
        <v>41674</v>
      </c>
      <c r="O128" s="933">
        <v>477576</v>
      </c>
    </row>
    <row r="129" spans="1:15" x14ac:dyDescent="0.25">
      <c r="A129" s="916"/>
      <c r="B129" s="913" t="s">
        <v>571</v>
      </c>
      <c r="C129" s="938">
        <v>257555</v>
      </c>
      <c r="D129" s="938">
        <v>230615</v>
      </c>
      <c r="E129" s="938">
        <v>233952</v>
      </c>
      <c r="F129" s="938">
        <v>330762</v>
      </c>
      <c r="G129" s="938">
        <v>313435</v>
      </c>
      <c r="H129" s="938">
        <v>375933</v>
      </c>
      <c r="I129" s="938">
        <v>116703</v>
      </c>
      <c r="J129" s="938">
        <v>278908</v>
      </c>
      <c r="K129" s="938">
        <v>309280</v>
      </c>
      <c r="L129" s="938">
        <v>293861</v>
      </c>
      <c r="M129" s="938">
        <v>280610</v>
      </c>
      <c r="N129" s="938">
        <v>259587</v>
      </c>
      <c r="O129" s="933">
        <v>3281201</v>
      </c>
    </row>
    <row r="130" spans="1:15" x14ac:dyDescent="0.25">
      <c r="A130" s="916"/>
      <c r="B130" s="913" t="s">
        <v>572</v>
      </c>
      <c r="C130" s="938">
        <v>116693</v>
      </c>
      <c r="D130" s="938">
        <v>112582</v>
      </c>
      <c r="E130" s="938">
        <v>118800</v>
      </c>
      <c r="F130" s="938">
        <v>137337</v>
      </c>
      <c r="G130" s="938">
        <v>127764</v>
      </c>
      <c r="H130" s="938">
        <v>138184</v>
      </c>
      <c r="I130" s="938">
        <v>66584</v>
      </c>
      <c r="J130" s="938">
        <v>141144</v>
      </c>
      <c r="K130" s="938">
        <v>125487</v>
      </c>
      <c r="L130" s="938">
        <v>108165</v>
      </c>
      <c r="M130" s="938">
        <v>107266</v>
      </c>
      <c r="N130" s="938">
        <v>126081</v>
      </c>
      <c r="O130" s="933">
        <v>1426087</v>
      </c>
    </row>
    <row r="131" spans="1:15" x14ac:dyDescent="0.25">
      <c r="A131" s="916"/>
      <c r="B131" s="937" t="s">
        <v>573</v>
      </c>
      <c r="C131" s="938">
        <v>2812</v>
      </c>
      <c r="D131" s="938">
        <v>1642</v>
      </c>
      <c r="E131" s="938">
        <v>1581</v>
      </c>
      <c r="F131" s="938">
        <v>4389</v>
      </c>
      <c r="G131" s="938">
        <v>2986</v>
      </c>
      <c r="H131" s="938">
        <v>4481</v>
      </c>
      <c r="I131" s="938">
        <v>2592</v>
      </c>
      <c r="J131" s="938">
        <v>2592</v>
      </c>
      <c r="K131" s="938">
        <v>1907</v>
      </c>
      <c r="L131" s="938">
        <v>1716</v>
      </c>
      <c r="M131" s="938">
        <v>1350</v>
      </c>
      <c r="N131" s="938">
        <v>1361</v>
      </c>
      <c r="O131" s="933">
        <v>29409</v>
      </c>
    </row>
    <row r="132" spans="1:15" x14ac:dyDescent="0.25">
      <c r="A132" s="916"/>
      <c r="B132" s="939" t="s">
        <v>607</v>
      </c>
      <c r="C132" s="938">
        <v>0</v>
      </c>
      <c r="D132" s="938">
        <v>0</v>
      </c>
      <c r="E132" s="938">
        <v>0</v>
      </c>
      <c r="F132" s="938">
        <v>0</v>
      </c>
      <c r="G132" s="938">
        <v>0</v>
      </c>
      <c r="H132" s="938">
        <v>0</v>
      </c>
      <c r="I132" s="938">
        <v>0</v>
      </c>
      <c r="J132" s="938">
        <v>0</v>
      </c>
      <c r="K132" s="938">
        <v>0</v>
      </c>
      <c r="L132" s="938">
        <v>0</v>
      </c>
      <c r="M132" s="938">
        <v>0</v>
      </c>
      <c r="N132" s="938">
        <v>0</v>
      </c>
      <c r="O132" s="946">
        <v>0</v>
      </c>
    </row>
    <row r="133" spans="1:15" s="919" customFormat="1" ht="25.5" x14ac:dyDescent="0.25">
      <c r="A133" s="916"/>
      <c r="B133" s="941" t="s">
        <v>574</v>
      </c>
      <c r="C133" s="942">
        <v>533504</v>
      </c>
      <c r="D133" s="942">
        <v>515917</v>
      </c>
      <c r="E133" s="942">
        <v>520583</v>
      </c>
      <c r="F133" s="942">
        <v>688346</v>
      </c>
      <c r="G133" s="942">
        <v>640133</v>
      </c>
      <c r="H133" s="942">
        <v>703420</v>
      </c>
      <c r="I133" s="942">
        <v>244994</v>
      </c>
      <c r="J133" s="942">
        <v>618104</v>
      </c>
      <c r="K133" s="942">
        <v>624017</v>
      </c>
      <c r="L133" s="942">
        <v>568159</v>
      </c>
      <c r="M133" s="942">
        <v>510177</v>
      </c>
      <c r="N133" s="942">
        <v>562063</v>
      </c>
      <c r="O133" s="946">
        <v>6729417</v>
      </c>
    </row>
    <row r="134" spans="1:15" x14ac:dyDescent="0.25">
      <c r="A134" s="916"/>
      <c r="B134" s="912" t="s">
        <v>575</v>
      </c>
      <c r="C134" s="935">
        <v>34360</v>
      </c>
      <c r="D134" s="935">
        <v>29774</v>
      </c>
      <c r="E134" s="935">
        <v>32697</v>
      </c>
      <c r="F134" s="935">
        <v>36096</v>
      </c>
      <c r="G134" s="935">
        <v>34620</v>
      </c>
      <c r="H134" s="935">
        <v>33566</v>
      </c>
      <c r="I134" s="935">
        <v>21606</v>
      </c>
      <c r="J134" s="935">
        <v>25722</v>
      </c>
      <c r="K134" s="935">
        <v>29383</v>
      </c>
      <c r="L134" s="935">
        <v>31216</v>
      </c>
      <c r="M134" s="935">
        <v>25804</v>
      </c>
      <c r="N134" s="935">
        <v>32800</v>
      </c>
      <c r="O134" s="936">
        <v>367644</v>
      </c>
    </row>
    <row r="135" spans="1:15" x14ac:dyDescent="0.25">
      <c r="A135" s="916"/>
      <c r="B135" s="913" t="s">
        <v>576</v>
      </c>
      <c r="C135" s="938">
        <v>18497</v>
      </c>
      <c r="D135" s="938">
        <v>22171</v>
      </c>
      <c r="E135" s="938">
        <v>20853</v>
      </c>
      <c r="F135" s="938">
        <v>24068</v>
      </c>
      <c r="G135" s="938">
        <v>22430</v>
      </c>
      <c r="H135" s="938">
        <v>21349</v>
      </c>
      <c r="I135" s="938">
        <v>12385</v>
      </c>
      <c r="J135" s="938">
        <v>22112</v>
      </c>
      <c r="K135" s="938">
        <v>21788</v>
      </c>
      <c r="L135" s="938">
        <v>17364</v>
      </c>
      <c r="M135" s="938">
        <v>20623</v>
      </c>
      <c r="N135" s="938">
        <v>19446</v>
      </c>
      <c r="O135" s="933">
        <v>243086</v>
      </c>
    </row>
    <row r="136" spans="1:15" x14ac:dyDescent="0.25">
      <c r="A136" s="916"/>
      <c r="B136" s="913" t="s">
        <v>577</v>
      </c>
      <c r="C136" s="938">
        <v>22932</v>
      </c>
      <c r="D136" s="938">
        <v>24406</v>
      </c>
      <c r="E136" s="938">
        <v>21763</v>
      </c>
      <c r="F136" s="938">
        <v>24575</v>
      </c>
      <c r="G136" s="938">
        <v>23578</v>
      </c>
      <c r="H136" s="938">
        <v>23372</v>
      </c>
      <c r="I136" s="938">
        <v>16855</v>
      </c>
      <c r="J136" s="938">
        <v>18777</v>
      </c>
      <c r="K136" s="938">
        <v>22350</v>
      </c>
      <c r="L136" s="938">
        <v>19109</v>
      </c>
      <c r="M136" s="938">
        <v>22299</v>
      </c>
      <c r="N136" s="938">
        <v>21194</v>
      </c>
      <c r="O136" s="933">
        <v>261210</v>
      </c>
    </row>
    <row r="137" spans="1:15" x14ac:dyDescent="0.25">
      <c r="A137" s="916"/>
      <c r="B137" s="913" t="s">
        <v>578</v>
      </c>
      <c r="C137" s="938">
        <v>3468</v>
      </c>
      <c r="D137" s="938">
        <v>3590</v>
      </c>
      <c r="E137" s="938">
        <v>3471</v>
      </c>
      <c r="F137" s="938">
        <v>3773</v>
      </c>
      <c r="G137" s="938">
        <v>3785</v>
      </c>
      <c r="H137" s="938">
        <v>3889</v>
      </c>
      <c r="I137" s="938">
        <v>2100</v>
      </c>
      <c r="J137" s="938">
        <v>3092</v>
      </c>
      <c r="K137" s="938">
        <v>2764</v>
      </c>
      <c r="L137" s="938">
        <v>3776</v>
      </c>
      <c r="M137" s="938">
        <v>3182</v>
      </c>
      <c r="N137" s="938">
        <v>4029</v>
      </c>
      <c r="O137" s="933">
        <v>40919</v>
      </c>
    </row>
    <row r="138" spans="1:15" x14ac:dyDescent="0.25">
      <c r="A138" s="916"/>
      <c r="B138" s="913" t="s">
        <v>579</v>
      </c>
      <c r="C138" s="938">
        <v>54083</v>
      </c>
      <c r="D138" s="938">
        <v>54292</v>
      </c>
      <c r="E138" s="938">
        <v>57476</v>
      </c>
      <c r="F138" s="938">
        <v>74168</v>
      </c>
      <c r="G138" s="938">
        <v>65011</v>
      </c>
      <c r="H138" s="938">
        <v>57516</v>
      </c>
      <c r="I138" s="938">
        <v>31520</v>
      </c>
      <c r="J138" s="938">
        <v>53786</v>
      </c>
      <c r="K138" s="938">
        <v>56356</v>
      </c>
      <c r="L138" s="938">
        <v>46473</v>
      </c>
      <c r="M138" s="938">
        <v>56674</v>
      </c>
      <c r="N138" s="938">
        <v>57184</v>
      </c>
      <c r="O138" s="933">
        <v>664539</v>
      </c>
    </row>
    <row r="139" spans="1:15" x14ac:dyDescent="0.25">
      <c r="A139" s="916"/>
      <c r="B139" s="913" t="s">
        <v>580</v>
      </c>
      <c r="C139" s="938">
        <v>920</v>
      </c>
      <c r="D139" s="938">
        <v>3444</v>
      </c>
      <c r="E139" s="938">
        <v>970</v>
      </c>
      <c r="F139" s="938">
        <v>1034</v>
      </c>
      <c r="G139" s="938">
        <v>815</v>
      </c>
      <c r="H139" s="938">
        <v>966</v>
      </c>
      <c r="I139" s="938">
        <v>532</v>
      </c>
      <c r="J139" s="938">
        <v>680</v>
      </c>
      <c r="K139" s="938">
        <v>804</v>
      </c>
      <c r="L139" s="938">
        <v>1194</v>
      </c>
      <c r="M139" s="938">
        <v>976</v>
      </c>
      <c r="N139" s="938">
        <v>866</v>
      </c>
      <c r="O139" s="933">
        <v>13201</v>
      </c>
    </row>
    <row r="140" spans="1:15" x14ac:dyDescent="0.25">
      <c r="A140" s="916"/>
      <c r="B140" s="913" t="s">
        <v>581</v>
      </c>
      <c r="C140" s="938">
        <v>31570</v>
      </c>
      <c r="D140" s="938">
        <v>33334</v>
      </c>
      <c r="E140" s="938">
        <v>33925</v>
      </c>
      <c r="F140" s="938">
        <v>40165</v>
      </c>
      <c r="G140" s="938">
        <v>36989</v>
      </c>
      <c r="H140" s="938">
        <v>35835</v>
      </c>
      <c r="I140" s="938">
        <v>46470</v>
      </c>
      <c r="J140" s="938">
        <v>69026</v>
      </c>
      <c r="K140" s="938">
        <v>63570</v>
      </c>
      <c r="L140" s="938">
        <v>60682</v>
      </c>
      <c r="M140" s="938">
        <v>57949</v>
      </c>
      <c r="N140" s="938">
        <v>62731</v>
      </c>
      <c r="O140" s="933">
        <v>572246</v>
      </c>
    </row>
    <row r="141" spans="1:15" x14ac:dyDescent="0.25">
      <c r="A141" s="916"/>
      <c r="B141" s="913" t="s">
        <v>582</v>
      </c>
      <c r="C141" s="938">
        <v>7990</v>
      </c>
      <c r="D141" s="938">
        <v>7245</v>
      </c>
      <c r="E141" s="938">
        <v>7665</v>
      </c>
      <c r="F141" s="938">
        <v>8974</v>
      </c>
      <c r="G141" s="938">
        <v>7480</v>
      </c>
      <c r="H141" s="938">
        <v>7208</v>
      </c>
      <c r="I141" s="938">
        <v>4697</v>
      </c>
      <c r="J141" s="938">
        <v>6780</v>
      </c>
      <c r="K141" s="938">
        <v>6006</v>
      </c>
      <c r="L141" s="938">
        <v>6146</v>
      </c>
      <c r="M141" s="938">
        <v>6528</v>
      </c>
      <c r="N141" s="938">
        <v>7167</v>
      </c>
      <c r="O141" s="933">
        <v>83886</v>
      </c>
    </row>
    <row r="142" spans="1:15" x14ac:dyDescent="0.25">
      <c r="A142" s="916"/>
      <c r="B142" s="913" t="s">
        <v>583</v>
      </c>
      <c r="C142" s="938">
        <v>18390</v>
      </c>
      <c r="D142" s="938">
        <v>18087</v>
      </c>
      <c r="E142" s="938">
        <v>18842</v>
      </c>
      <c r="F142" s="938">
        <v>21225</v>
      </c>
      <c r="G142" s="938">
        <v>18570</v>
      </c>
      <c r="H142" s="938">
        <v>20684</v>
      </c>
      <c r="I142" s="938">
        <v>12105</v>
      </c>
      <c r="J142" s="938">
        <v>18057</v>
      </c>
      <c r="K142" s="938">
        <v>18997</v>
      </c>
      <c r="L142" s="938">
        <v>16372</v>
      </c>
      <c r="M142" s="938">
        <v>16421</v>
      </c>
      <c r="N142" s="938">
        <v>17911</v>
      </c>
      <c r="O142" s="933">
        <v>215661</v>
      </c>
    </row>
    <row r="143" spans="1:15" x14ac:dyDescent="0.25">
      <c r="A143" s="916"/>
      <c r="B143" s="913" t="s">
        <v>584</v>
      </c>
      <c r="C143" s="938">
        <v>26407</v>
      </c>
      <c r="D143" s="938">
        <v>26805</v>
      </c>
      <c r="E143" s="938">
        <v>28394</v>
      </c>
      <c r="F143" s="938">
        <v>30233</v>
      </c>
      <c r="G143" s="938">
        <v>29717</v>
      </c>
      <c r="H143" s="938">
        <v>27881</v>
      </c>
      <c r="I143" s="938">
        <v>13322</v>
      </c>
      <c r="J143" s="938">
        <v>20601</v>
      </c>
      <c r="K143" s="938">
        <v>26172</v>
      </c>
      <c r="L143" s="938">
        <v>23751</v>
      </c>
      <c r="M143" s="938">
        <v>24051</v>
      </c>
      <c r="N143" s="938">
        <v>28301</v>
      </c>
      <c r="O143" s="933">
        <v>305635</v>
      </c>
    </row>
    <row r="144" spans="1:15" x14ac:dyDescent="0.25">
      <c r="A144" s="916"/>
      <c r="B144" s="913" t="s">
        <v>585</v>
      </c>
      <c r="C144" s="938">
        <v>29850</v>
      </c>
      <c r="D144" s="938">
        <v>30585</v>
      </c>
      <c r="E144" s="938">
        <v>31461</v>
      </c>
      <c r="F144" s="938">
        <v>34272</v>
      </c>
      <c r="G144" s="938">
        <v>34869</v>
      </c>
      <c r="H144" s="938">
        <v>34773</v>
      </c>
      <c r="I144" s="938">
        <v>14895</v>
      </c>
      <c r="J144" s="938">
        <v>31463</v>
      </c>
      <c r="K144" s="938">
        <v>30307</v>
      </c>
      <c r="L144" s="938">
        <v>26187</v>
      </c>
      <c r="M144" s="938">
        <v>30448</v>
      </c>
      <c r="N144" s="938">
        <v>31926</v>
      </c>
      <c r="O144" s="933">
        <v>361036</v>
      </c>
    </row>
    <row r="145" spans="1:17" x14ac:dyDescent="0.25">
      <c r="A145" s="916"/>
      <c r="B145" s="913" t="s">
        <v>586</v>
      </c>
      <c r="C145" s="938">
        <v>5386</v>
      </c>
      <c r="D145" s="938">
        <v>5040</v>
      </c>
      <c r="E145" s="938">
        <v>7421</v>
      </c>
      <c r="F145" s="938">
        <v>8442</v>
      </c>
      <c r="G145" s="938">
        <v>6104</v>
      </c>
      <c r="H145" s="938">
        <v>6689</v>
      </c>
      <c r="I145" s="938">
        <v>1265</v>
      </c>
      <c r="J145" s="938">
        <v>6140</v>
      </c>
      <c r="K145" s="938">
        <v>5712</v>
      </c>
      <c r="L145" s="938">
        <v>4685</v>
      </c>
      <c r="M145" s="938">
        <v>5439</v>
      </c>
      <c r="N145" s="938">
        <v>6437</v>
      </c>
      <c r="O145" s="933">
        <v>68760</v>
      </c>
    </row>
    <row r="146" spans="1:17" x14ac:dyDescent="0.25">
      <c r="A146" s="916"/>
      <c r="B146" s="913" t="s">
        <v>587</v>
      </c>
      <c r="C146" s="938">
        <v>297</v>
      </c>
      <c r="D146" s="938">
        <v>297</v>
      </c>
      <c r="E146" s="938">
        <v>319</v>
      </c>
      <c r="F146" s="938">
        <v>344</v>
      </c>
      <c r="G146" s="938">
        <v>282</v>
      </c>
      <c r="H146" s="938">
        <v>307</v>
      </c>
      <c r="I146" s="938">
        <v>158</v>
      </c>
      <c r="J146" s="938">
        <v>193</v>
      </c>
      <c r="K146" s="938">
        <v>440</v>
      </c>
      <c r="L146" s="938">
        <v>380</v>
      </c>
      <c r="M146" s="938">
        <v>233</v>
      </c>
      <c r="N146" s="938">
        <v>480</v>
      </c>
      <c r="O146" s="933">
        <v>3730</v>
      </c>
    </row>
    <row r="147" spans="1:17" x14ac:dyDescent="0.25">
      <c r="A147" s="916"/>
      <c r="B147" s="913" t="s">
        <v>588</v>
      </c>
      <c r="C147" s="938">
        <v>424</v>
      </c>
      <c r="D147" s="938">
        <v>789</v>
      </c>
      <c r="E147" s="938">
        <v>604</v>
      </c>
      <c r="F147" s="938">
        <v>687</v>
      </c>
      <c r="G147" s="938">
        <v>339</v>
      </c>
      <c r="H147" s="938">
        <v>404</v>
      </c>
      <c r="I147" s="938">
        <v>285</v>
      </c>
      <c r="J147" s="938">
        <v>475</v>
      </c>
      <c r="K147" s="938">
        <v>421</v>
      </c>
      <c r="L147" s="938">
        <v>624</v>
      </c>
      <c r="M147" s="938">
        <v>318</v>
      </c>
      <c r="N147" s="938">
        <v>392</v>
      </c>
      <c r="O147" s="933">
        <v>5762</v>
      </c>
    </row>
    <row r="148" spans="1:17" x14ac:dyDescent="0.25">
      <c r="A148" s="916"/>
      <c r="B148" s="913" t="s">
        <v>589</v>
      </c>
      <c r="C148" s="938">
        <v>27969</v>
      </c>
      <c r="D148" s="938">
        <v>29011</v>
      </c>
      <c r="E148" s="938">
        <v>33010</v>
      </c>
      <c r="F148" s="938">
        <v>33430</v>
      </c>
      <c r="G148" s="938">
        <v>29077</v>
      </c>
      <c r="H148" s="938">
        <v>33313</v>
      </c>
      <c r="I148" s="938">
        <v>0</v>
      </c>
      <c r="J148" s="938">
        <v>0</v>
      </c>
      <c r="K148" s="938">
        <v>0</v>
      </c>
      <c r="L148" s="938">
        <v>0</v>
      </c>
      <c r="M148" s="938">
        <v>0</v>
      </c>
      <c r="N148" s="938">
        <v>0</v>
      </c>
      <c r="O148" s="933">
        <v>185810</v>
      </c>
    </row>
    <row r="149" spans="1:17" x14ac:dyDescent="0.25">
      <c r="A149" s="916"/>
      <c r="B149" s="913" t="s">
        <v>590</v>
      </c>
      <c r="C149" s="938">
        <v>5330</v>
      </c>
      <c r="D149" s="938">
        <v>4936</v>
      </c>
      <c r="E149" s="938">
        <v>0</v>
      </c>
      <c r="F149" s="938">
        <v>0</v>
      </c>
      <c r="G149" s="938">
        <v>0</v>
      </c>
      <c r="H149" s="938">
        <v>0</v>
      </c>
      <c r="I149" s="938">
        <v>0</v>
      </c>
      <c r="J149" s="938">
        <v>0</v>
      </c>
      <c r="K149" s="938">
        <v>0</v>
      </c>
      <c r="L149" s="938">
        <v>0</v>
      </c>
      <c r="M149" s="938">
        <v>0</v>
      </c>
      <c r="N149" s="938">
        <v>0</v>
      </c>
      <c r="O149" s="933">
        <v>10266</v>
      </c>
    </row>
    <row r="150" spans="1:17" x14ac:dyDescent="0.25">
      <c r="A150" s="916"/>
      <c r="B150" s="913" t="s">
        <v>591</v>
      </c>
      <c r="C150" s="938">
        <v>44563</v>
      </c>
      <c r="D150" s="938">
        <v>45850</v>
      </c>
      <c r="E150" s="938">
        <v>47089</v>
      </c>
      <c r="F150" s="938">
        <v>55587</v>
      </c>
      <c r="G150" s="938">
        <v>52184</v>
      </c>
      <c r="H150" s="938">
        <v>50550</v>
      </c>
      <c r="I150" s="938">
        <v>29085</v>
      </c>
      <c r="J150" s="938">
        <v>46645</v>
      </c>
      <c r="K150" s="938">
        <v>44646</v>
      </c>
      <c r="L150" s="938">
        <v>43050</v>
      </c>
      <c r="M150" s="938">
        <v>41819</v>
      </c>
      <c r="N150" s="938">
        <v>46203</v>
      </c>
      <c r="O150" s="933">
        <v>547271</v>
      </c>
    </row>
    <row r="151" spans="1:17" x14ac:dyDescent="0.25">
      <c r="A151" s="916"/>
      <c r="B151" s="913" t="s">
        <v>592</v>
      </c>
      <c r="C151" s="938">
        <v>588</v>
      </c>
      <c r="D151" s="938">
        <v>1285</v>
      </c>
      <c r="E151" s="938">
        <v>1475</v>
      </c>
      <c r="F151" s="938">
        <v>1439</v>
      </c>
      <c r="G151" s="938">
        <v>1297</v>
      </c>
      <c r="H151" s="938">
        <v>1590</v>
      </c>
      <c r="I151" s="938">
        <v>541</v>
      </c>
      <c r="J151" s="938">
        <v>1089</v>
      </c>
      <c r="K151" s="938">
        <v>1405</v>
      </c>
      <c r="L151" s="938">
        <v>1543</v>
      </c>
      <c r="M151" s="938">
        <v>1532</v>
      </c>
      <c r="N151" s="938">
        <v>1515</v>
      </c>
      <c r="O151" s="933">
        <v>15299</v>
      </c>
    </row>
    <row r="152" spans="1:17" x14ac:dyDescent="0.25">
      <c r="A152" s="916"/>
      <c r="B152" s="913" t="s">
        <v>593</v>
      </c>
      <c r="C152" s="938">
        <v>0</v>
      </c>
      <c r="D152" s="938">
        <v>0</v>
      </c>
      <c r="E152" s="938">
        <v>5109</v>
      </c>
      <c r="F152" s="938">
        <v>7960</v>
      </c>
      <c r="G152" s="938">
        <v>5884</v>
      </c>
      <c r="H152" s="938">
        <v>5290</v>
      </c>
      <c r="I152" s="938">
        <v>398</v>
      </c>
      <c r="J152" s="938">
        <v>5147</v>
      </c>
      <c r="K152" s="938">
        <v>6860</v>
      </c>
      <c r="L152" s="938">
        <v>5706</v>
      </c>
      <c r="M152" s="938">
        <v>5095</v>
      </c>
      <c r="N152" s="938">
        <v>4429</v>
      </c>
      <c r="O152" s="946">
        <v>51878</v>
      </c>
    </row>
    <row r="153" spans="1:17" s="919" customFormat="1" x14ac:dyDescent="0.25">
      <c r="A153" s="927"/>
      <c r="B153" s="941" t="s">
        <v>594</v>
      </c>
      <c r="C153" s="942">
        <v>333024</v>
      </c>
      <c r="D153" s="942">
        <v>340941</v>
      </c>
      <c r="E153" s="942">
        <v>352544</v>
      </c>
      <c r="F153" s="942">
        <v>406472</v>
      </c>
      <c r="G153" s="942">
        <v>373031</v>
      </c>
      <c r="H153" s="942">
        <v>365182</v>
      </c>
      <c r="I153" s="942">
        <v>208219</v>
      </c>
      <c r="J153" s="942">
        <v>329785</v>
      </c>
      <c r="K153" s="942">
        <v>337981</v>
      </c>
      <c r="L153" s="942">
        <v>308258</v>
      </c>
      <c r="M153" s="942">
        <v>319391</v>
      </c>
      <c r="N153" s="942">
        <v>343011</v>
      </c>
      <c r="O153" s="943">
        <v>4017839</v>
      </c>
    </row>
    <row r="154" spans="1:17" s="919" customFormat="1" x14ac:dyDescent="0.25">
      <c r="A154" s="916"/>
      <c r="B154" s="941" t="s">
        <v>17</v>
      </c>
      <c r="C154" s="942">
        <v>6472380</v>
      </c>
      <c r="D154" s="942">
        <v>6520629</v>
      </c>
      <c r="E154" s="942">
        <v>6435480</v>
      </c>
      <c r="F154" s="942">
        <v>7070073</v>
      </c>
      <c r="G154" s="942">
        <v>7487365</v>
      </c>
      <c r="H154" s="942">
        <v>8245792</v>
      </c>
      <c r="I154" s="942">
        <v>7527919</v>
      </c>
      <c r="J154" s="942">
        <v>5390846</v>
      </c>
      <c r="K154" s="942">
        <v>6676990</v>
      </c>
      <c r="L154" s="942">
        <v>6287141</v>
      </c>
      <c r="M154" s="942">
        <v>6927395</v>
      </c>
      <c r="N154" s="942">
        <v>6550627</v>
      </c>
      <c r="O154" s="943">
        <v>81592637</v>
      </c>
    </row>
    <row r="155" spans="1:17" x14ac:dyDescent="0.25">
      <c r="A155" s="916"/>
      <c r="B155" s="853" t="s">
        <v>608</v>
      </c>
      <c r="M155" s="918"/>
      <c r="N155" s="918"/>
      <c r="O155" s="926"/>
    </row>
    <row r="156" spans="1:17" x14ac:dyDescent="0.25">
      <c r="A156" s="916"/>
      <c r="B156" s="853" t="s">
        <v>609</v>
      </c>
      <c r="M156" s="918"/>
      <c r="N156" s="918"/>
      <c r="O156" s="926"/>
    </row>
    <row r="157" spans="1:17" x14ac:dyDescent="0.25">
      <c r="A157" s="916"/>
      <c r="B157" s="949" t="s">
        <v>596</v>
      </c>
    </row>
    <row r="158" spans="1:17" x14ac:dyDescent="0.25">
      <c r="A158" s="916"/>
      <c r="B158" s="853" t="s">
        <v>597</v>
      </c>
      <c r="M158" s="918"/>
      <c r="N158" s="918"/>
      <c r="Q158" s="918"/>
    </row>
    <row r="159" spans="1:17" x14ac:dyDescent="0.25">
      <c r="A159" s="916"/>
      <c r="M159" s="918"/>
      <c r="N159" s="918"/>
      <c r="O159" s="950"/>
    </row>
    <row r="160" spans="1:17" x14ac:dyDescent="0.25">
      <c r="A160" s="916"/>
      <c r="C160" s="951"/>
      <c r="D160" s="951"/>
      <c r="E160" s="951"/>
      <c r="F160" s="951"/>
      <c r="G160" s="951"/>
      <c r="H160" s="951"/>
      <c r="I160" s="951"/>
      <c r="J160" s="951"/>
      <c r="K160" s="951"/>
    </row>
    <row r="161" spans="1:15" x14ac:dyDescent="0.25">
      <c r="A161" s="916"/>
      <c r="B161" s="952"/>
      <c r="F161" s="917"/>
      <c r="G161" s="917"/>
      <c r="H161" s="917"/>
      <c r="I161" s="917"/>
      <c r="J161" s="917"/>
    </row>
    <row r="163" spans="1:15" x14ac:dyDescent="0.25">
      <c r="F163" s="917"/>
      <c r="G163" s="917"/>
      <c r="H163" s="917"/>
      <c r="I163" s="917"/>
      <c r="J163" s="917"/>
      <c r="K163" s="917"/>
      <c r="L163" s="917"/>
      <c r="M163" s="917"/>
      <c r="N163" s="917"/>
      <c r="O163" s="917"/>
    </row>
    <row r="179" spans="2:12" x14ac:dyDescent="0.25">
      <c r="B179" s="919"/>
    </row>
    <row r="180" spans="2:12" x14ac:dyDescent="0.25">
      <c r="B180" s="919"/>
      <c r="C180" s="954"/>
      <c r="D180" s="954"/>
      <c r="E180" s="954"/>
      <c r="F180" s="926"/>
      <c r="G180" s="926"/>
      <c r="H180" s="926"/>
      <c r="I180" s="926"/>
      <c r="J180" s="926"/>
      <c r="K180" s="926"/>
      <c r="L180" s="926"/>
    </row>
  </sheetData>
  <hyperlinks>
    <hyperlink ref="O4" location="Índice!A97" display="Volver" xr:uid="{00000000-0004-0000-3400-000000000000}"/>
  </hyperlinks>
  <printOptions horizontalCentered="1"/>
  <pageMargins left="0.19685039370078741" right="0.19685039370078741" top="0.78740157480314965" bottom="0.19685039370078741" header="0" footer="0"/>
  <pageSetup paperSize="14" scale="74" fitToHeight="3"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4" tint="0.79998168889431442"/>
    <pageSetUpPr fitToPage="1"/>
  </sheetPr>
  <dimension ref="A1:O17"/>
  <sheetViews>
    <sheetView showGridLines="0" zoomScale="90" zoomScaleNormal="90" workbookViewId="0"/>
  </sheetViews>
  <sheetFormatPr baseColWidth="10" defaultRowHeight="12.75" x14ac:dyDescent="0.2"/>
  <cols>
    <col min="1" max="1" width="28.42578125" style="198" bestFit="1" customWidth="1"/>
    <col min="2" max="2" width="10.85546875" style="198" bestFit="1" customWidth="1"/>
    <col min="3" max="3" width="9.140625" style="198" customWidth="1"/>
    <col min="4" max="9" width="8.140625" style="198" bestFit="1" customWidth="1"/>
    <col min="10" max="10" width="11" style="198" customWidth="1"/>
    <col min="11" max="11" width="9.85546875" style="198" customWidth="1"/>
    <col min="12" max="12" width="11.28515625" style="198" bestFit="1" customWidth="1"/>
    <col min="13" max="13" width="10.28515625" style="198" bestFit="1" customWidth="1"/>
    <col min="14" max="14" width="12.28515625" style="198" customWidth="1"/>
    <col min="15" max="16384" width="11.42578125" style="198"/>
  </cols>
  <sheetData>
    <row r="1" spans="1:15" x14ac:dyDescent="0.2">
      <c r="A1" s="1054"/>
      <c r="B1" s="1031" t="s">
        <v>316</v>
      </c>
      <c r="C1" s="1049"/>
      <c r="D1" s="1049"/>
      <c r="E1" s="1049"/>
      <c r="F1" s="1049"/>
      <c r="G1" s="1049"/>
      <c r="H1" s="1049"/>
      <c r="I1" s="1049"/>
      <c r="J1" s="1049"/>
      <c r="K1" s="1049"/>
      <c r="L1" s="1049"/>
      <c r="M1" s="1049"/>
      <c r="N1" s="1049"/>
    </row>
    <row r="2" spans="1:15" x14ac:dyDescent="0.2">
      <c r="B2" s="1368" t="s">
        <v>2</v>
      </c>
      <c r="C2" s="1368"/>
      <c r="D2" s="1368"/>
      <c r="E2" s="1368"/>
      <c r="F2" s="1368"/>
      <c r="G2" s="1369"/>
      <c r="H2" s="1369"/>
      <c r="I2" s="1369"/>
      <c r="J2" s="1369"/>
      <c r="K2" s="1369"/>
      <c r="L2" s="1369"/>
      <c r="M2" s="1369"/>
      <c r="N2" s="1369"/>
      <c r="O2" s="1192" t="s">
        <v>1070</v>
      </c>
    </row>
    <row r="3" spans="1:15" x14ac:dyDescent="0.2">
      <c r="A3" s="1055"/>
      <c r="B3" s="1370"/>
      <c r="C3" s="1370"/>
      <c r="D3" s="1370"/>
    </row>
    <row r="4" spans="1:15" s="1057" customFormat="1" ht="23.25" customHeight="1" x14ac:dyDescent="0.25">
      <c r="A4" s="7"/>
      <c r="B4" s="7" t="s">
        <v>5</v>
      </c>
      <c r="C4" s="7" t="s">
        <v>6</v>
      </c>
      <c r="D4" s="7" t="s">
        <v>7</v>
      </c>
      <c r="E4" s="7" t="s">
        <v>8</v>
      </c>
      <c r="F4" s="7" t="s">
        <v>9</v>
      </c>
      <c r="G4" s="7" t="s">
        <v>10</v>
      </c>
      <c r="H4" s="7" t="s">
        <v>11</v>
      </c>
      <c r="I4" s="7" t="s">
        <v>12</v>
      </c>
      <c r="J4" s="7" t="s">
        <v>13</v>
      </c>
      <c r="K4" s="7" t="s">
        <v>14</v>
      </c>
      <c r="L4" s="7" t="s">
        <v>15</v>
      </c>
      <c r="M4" s="7" t="s">
        <v>16</v>
      </c>
      <c r="N4" s="1056" t="s">
        <v>17</v>
      </c>
    </row>
    <row r="5" spans="1:15" ht="25.5" x14ac:dyDescent="0.2">
      <c r="A5" s="1058" t="s">
        <v>989</v>
      </c>
      <c r="B5" s="1059">
        <v>3515</v>
      </c>
      <c r="C5" s="1059">
        <v>2700</v>
      </c>
      <c r="D5" s="1059">
        <v>2763</v>
      </c>
      <c r="E5" s="1059">
        <v>3222</v>
      </c>
      <c r="F5" s="1059">
        <v>2926</v>
      </c>
      <c r="G5" s="1059">
        <v>3106</v>
      </c>
      <c r="H5" s="1059">
        <v>2776</v>
      </c>
      <c r="I5" s="1059">
        <v>2754</v>
      </c>
      <c r="J5" s="1059">
        <v>2694</v>
      </c>
      <c r="K5" s="1059">
        <v>3128</v>
      </c>
      <c r="L5" s="1059">
        <v>1085</v>
      </c>
      <c r="M5" s="1059">
        <v>3312</v>
      </c>
      <c r="N5" s="1060">
        <v>33981</v>
      </c>
    </row>
    <row r="6" spans="1:15" x14ac:dyDescent="0.2">
      <c r="A6" s="1061" t="s">
        <v>990</v>
      </c>
      <c r="B6" s="1062">
        <v>3514</v>
      </c>
      <c r="C6" s="1062">
        <v>2700</v>
      </c>
      <c r="D6" s="1062">
        <v>2762</v>
      </c>
      <c r="E6" s="1062">
        <v>3222</v>
      </c>
      <c r="F6" s="1062">
        <v>2924</v>
      </c>
      <c r="G6" s="1062">
        <v>3106</v>
      </c>
      <c r="H6" s="1063">
        <v>2776</v>
      </c>
      <c r="I6" s="1063">
        <v>2754</v>
      </c>
      <c r="J6" s="1064">
        <v>2694</v>
      </c>
      <c r="K6" s="1063">
        <v>3128</v>
      </c>
      <c r="L6" s="1065">
        <v>1083</v>
      </c>
      <c r="M6" s="1066">
        <v>3312</v>
      </c>
      <c r="N6" s="1067">
        <v>33975</v>
      </c>
    </row>
    <row r="7" spans="1:15" x14ac:dyDescent="0.2">
      <c r="A7" s="1068" t="s">
        <v>991</v>
      </c>
      <c r="B7" s="979"/>
      <c r="C7" s="979"/>
      <c r="D7" s="1069"/>
      <c r="E7" s="1069"/>
      <c r="F7" s="1069"/>
      <c r="G7" s="1069"/>
      <c r="H7" s="1069"/>
      <c r="I7" s="1069"/>
      <c r="J7" s="1070"/>
      <c r="K7" s="1069"/>
      <c r="L7" s="1071"/>
      <c r="M7" s="1069"/>
      <c r="N7" s="1072">
        <v>0</v>
      </c>
    </row>
    <row r="8" spans="1:15" x14ac:dyDescent="0.2">
      <c r="A8" s="1073" t="s">
        <v>992</v>
      </c>
      <c r="B8" s="983">
        <v>1</v>
      </c>
      <c r="C8" s="983"/>
      <c r="D8" s="1074">
        <v>1</v>
      </c>
      <c r="E8" s="1074"/>
      <c r="F8" s="1074">
        <v>2</v>
      </c>
      <c r="G8" s="1074">
        <v>0</v>
      </c>
      <c r="H8" s="1074">
        <v>0</v>
      </c>
      <c r="I8" s="1074">
        <v>0</v>
      </c>
      <c r="J8" s="1075">
        <v>0</v>
      </c>
      <c r="K8" s="1074">
        <v>0</v>
      </c>
      <c r="L8" s="1076">
        <v>2</v>
      </c>
      <c r="M8" s="1074">
        <v>0</v>
      </c>
      <c r="N8" s="1077">
        <v>6</v>
      </c>
    </row>
    <row r="9" spans="1:15" ht="25.5" x14ac:dyDescent="0.2">
      <c r="A9" s="1058" t="s">
        <v>993</v>
      </c>
      <c r="B9" s="1059">
        <v>1</v>
      </c>
      <c r="C9" s="1059">
        <v>3</v>
      </c>
      <c r="D9" s="1059">
        <v>2</v>
      </c>
      <c r="E9" s="1059">
        <v>6</v>
      </c>
      <c r="F9" s="1059">
        <v>4</v>
      </c>
      <c r="G9" s="1059">
        <v>8</v>
      </c>
      <c r="H9" s="1059">
        <v>5</v>
      </c>
      <c r="I9" s="1059">
        <v>12</v>
      </c>
      <c r="J9" s="1059">
        <v>6</v>
      </c>
      <c r="K9" s="1059">
        <v>10</v>
      </c>
      <c r="L9" s="1059">
        <v>6</v>
      </c>
      <c r="M9" s="1059">
        <v>13</v>
      </c>
      <c r="N9" s="1078">
        <v>76</v>
      </c>
    </row>
    <row r="10" spans="1:15" x14ac:dyDescent="0.2">
      <c r="A10" s="1061" t="s">
        <v>990</v>
      </c>
      <c r="B10" s="1079">
        <v>1</v>
      </c>
      <c r="C10" s="1079">
        <v>3</v>
      </c>
      <c r="D10" s="1079">
        <v>2</v>
      </c>
      <c r="E10" s="1079">
        <v>6</v>
      </c>
      <c r="F10" s="1079">
        <v>4</v>
      </c>
      <c r="G10" s="1079">
        <v>8</v>
      </c>
      <c r="H10" s="1079">
        <v>5</v>
      </c>
      <c r="I10" s="1079">
        <v>12</v>
      </c>
      <c r="J10" s="1080">
        <v>5</v>
      </c>
      <c r="K10" s="1066">
        <v>9</v>
      </c>
      <c r="L10" s="1066">
        <v>6</v>
      </c>
      <c r="M10" s="1066">
        <v>13</v>
      </c>
      <c r="N10" s="1067">
        <v>74</v>
      </c>
    </row>
    <row r="11" spans="1:15" x14ac:dyDescent="0.2">
      <c r="A11" s="1068" t="s">
        <v>991</v>
      </c>
      <c r="B11" s="1079"/>
      <c r="C11" s="1079"/>
      <c r="D11" s="1079"/>
      <c r="E11" s="1079"/>
      <c r="F11" s="1079"/>
      <c r="G11" s="1079"/>
      <c r="H11" s="1079"/>
      <c r="I11" s="1079"/>
      <c r="J11" s="1070">
        <v>1</v>
      </c>
      <c r="K11" s="1069"/>
      <c r="L11" s="1069"/>
      <c r="M11" s="1069"/>
      <c r="N11" s="1072">
        <v>1</v>
      </c>
    </row>
    <row r="12" spans="1:15" x14ac:dyDescent="0.2">
      <c r="A12" s="1073" t="s">
        <v>992</v>
      </c>
      <c r="B12" s="1079"/>
      <c r="C12" s="1079"/>
      <c r="D12" s="1079"/>
      <c r="E12" s="1079"/>
      <c r="F12" s="1079"/>
      <c r="G12" s="1079"/>
      <c r="H12" s="1079"/>
      <c r="I12" s="1079"/>
      <c r="J12" s="1075"/>
      <c r="K12" s="1074">
        <v>1</v>
      </c>
      <c r="L12" s="1074">
        <v>0</v>
      </c>
      <c r="M12" s="1074">
        <v>0</v>
      </c>
      <c r="N12" s="1077">
        <v>1</v>
      </c>
    </row>
    <row r="13" spans="1:15" ht="25.5" x14ac:dyDescent="0.2">
      <c r="A13" s="1058" t="s">
        <v>994</v>
      </c>
      <c r="B13" s="1059">
        <v>565151</v>
      </c>
      <c r="C13" s="1059">
        <v>434472</v>
      </c>
      <c r="D13" s="1081">
        <v>444437</v>
      </c>
      <c r="E13" s="1081">
        <v>518859</v>
      </c>
      <c r="F13" s="1081">
        <v>470959</v>
      </c>
      <c r="G13" s="1081">
        <v>500535</v>
      </c>
      <c r="H13" s="1081">
        <v>447010</v>
      </c>
      <c r="I13" s="1081">
        <v>444599</v>
      </c>
      <c r="J13" s="1081">
        <v>433990</v>
      </c>
      <c r="K13" s="1081">
        <v>517406</v>
      </c>
      <c r="L13" s="1081">
        <v>179888</v>
      </c>
      <c r="M13" s="1081">
        <v>548239</v>
      </c>
      <c r="N13" s="1078">
        <v>5505545</v>
      </c>
    </row>
    <row r="14" spans="1:15" ht="25.5" x14ac:dyDescent="0.2">
      <c r="A14" s="1082" t="s">
        <v>995</v>
      </c>
      <c r="B14" s="1083">
        <v>160736.91695108078</v>
      </c>
      <c r="C14" s="1083">
        <v>160736.9589345172</v>
      </c>
      <c r="D14" s="1083">
        <v>160736.70886075951</v>
      </c>
      <c r="E14" s="1083">
        <v>160736.98884758362</v>
      </c>
      <c r="F14" s="1083">
        <v>160736.86006825938</v>
      </c>
      <c r="G14" s="1083">
        <v>160736.99421965319</v>
      </c>
      <c r="H14" s="1083">
        <v>160737.1449119022</v>
      </c>
      <c r="I14" s="1083">
        <v>160737.16558206797</v>
      </c>
      <c r="J14" s="1083">
        <v>160737.03703703702</v>
      </c>
      <c r="K14" s="1083">
        <v>164884.00254939453</v>
      </c>
      <c r="L14" s="1083">
        <v>164883.59303391384</v>
      </c>
      <c r="M14" s="1083">
        <v>164883.90977443609</v>
      </c>
      <c r="N14" s="1084">
        <v>161773.69006421711</v>
      </c>
    </row>
    <row r="15" spans="1:15" ht="20.25" customHeight="1" x14ac:dyDescent="0.2">
      <c r="A15" s="1085" t="s">
        <v>996</v>
      </c>
      <c r="B15" s="1086">
        <v>3516</v>
      </c>
      <c r="C15" s="1086">
        <v>2703</v>
      </c>
      <c r="D15" s="1086">
        <v>2765</v>
      </c>
      <c r="E15" s="1086">
        <v>3228</v>
      </c>
      <c r="F15" s="1086">
        <v>2930</v>
      </c>
      <c r="G15" s="1086">
        <v>3114</v>
      </c>
      <c r="H15" s="1086">
        <v>2781</v>
      </c>
      <c r="I15" s="1086">
        <v>2766</v>
      </c>
      <c r="J15" s="1086">
        <v>2700</v>
      </c>
      <c r="K15" s="1086">
        <v>3138</v>
      </c>
      <c r="L15" s="1086">
        <v>1091</v>
      </c>
      <c r="M15" s="1086">
        <v>3325</v>
      </c>
      <c r="N15" s="1060">
        <v>34057</v>
      </c>
    </row>
    <row r="16" spans="1:15" x14ac:dyDescent="0.2">
      <c r="B16" s="1029"/>
      <c r="C16" s="1029"/>
      <c r="D16" s="1029"/>
      <c r="E16" s="1029"/>
    </row>
    <row r="17" spans="1:1" x14ac:dyDescent="0.2">
      <c r="A17" s="729" t="s">
        <v>988</v>
      </c>
    </row>
  </sheetData>
  <mergeCells count="2">
    <mergeCell ref="B2:N2"/>
    <mergeCell ref="B3:D3"/>
  </mergeCells>
  <hyperlinks>
    <hyperlink ref="O2" location="Índice!A97" display="Volver" xr:uid="{00000000-0004-0000-3500-000000000000}"/>
  </hyperlinks>
  <pageMargins left="0.70866141732283472" right="0.70866141732283472" top="0.74803149606299213" bottom="0.74803149606299213" header="0.31496062992125984" footer="0.31496062992125984"/>
  <pageSetup paperSize="14"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4" tint="0.79998168889431442"/>
    <pageSetUpPr fitToPage="1"/>
  </sheetPr>
  <dimension ref="B1:Q24"/>
  <sheetViews>
    <sheetView showGridLines="0" zoomScale="90" zoomScaleNormal="90" workbookViewId="0"/>
  </sheetViews>
  <sheetFormatPr baseColWidth="10" defaultColWidth="4.28515625" defaultRowHeight="12.75" x14ac:dyDescent="0.2"/>
  <cols>
    <col min="1" max="1" width="3.5703125" style="790" customWidth="1"/>
    <col min="2" max="2" width="30.42578125" style="790" customWidth="1"/>
    <col min="3" max="3" width="9.5703125" style="790" customWidth="1"/>
    <col min="4" max="4" width="10.28515625" style="790" customWidth="1"/>
    <col min="5" max="8" width="7.85546875" style="790" customWidth="1"/>
    <col min="9" max="9" width="9.42578125" style="790" customWidth="1"/>
    <col min="10" max="10" width="10.7109375" style="790" customWidth="1"/>
    <col min="11" max="11" width="10" style="790" customWidth="1"/>
    <col min="12" max="12" width="9.28515625" style="790" customWidth="1"/>
    <col min="13" max="13" width="10" style="790" customWidth="1"/>
    <col min="14" max="14" width="10.28515625" style="790" bestFit="1" customWidth="1"/>
    <col min="15" max="15" width="13.42578125" style="790" bestFit="1" customWidth="1"/>
    <col min="16" max="16" width="15" style="790" customWidth="1"/>
    <col min="17" max="17" width="10.140625" style="790" customWidth="1"/>
    <col min="18" max="18" width="8.5703125" style="790" customWidth="1"/>
    <col min="19" max="16384" width="4.28515625" style="790"/>
  </cols>
  <sheetData>
    <row r="1" spans="2:17" ht="21" customHeight="1" x14ac:dyDescent="0.2"/>
    <row r="2" spans="2:17" x14ac:dyDescent="0.2">
      <c r="B2" s="1087" t="s">
        <v>318</v>
      </c>
      <c r="C2" s="1088"/>
      <c r="D2" s="1088"/>
      <c r="E2" s="1088"/>
      <c r="F2" s="1088"/>
      <c r="G2" s="1088"/>
      <c r="H2" s="1088"/>
      <c r="I2" s="1088"/>
      <c r="J2" s="1088"/>
      <c r="K2" s="1088"/>
      <c r="L2" s="1088"/>
      <c r="M2" s="1088"/>
      <c r="N2" s="1088"/>
      <c r="O2" s="1088"/>
      <c r="P2" s="1192" t="s">
        <v>1070</v>
      </c>
    </row>
    <row r="3" spans="2:17" x14ac:dyDescent="0.2">
      <c r="B3" s="1087" t="s">
        <v>2</v>
      </c>
      <c r="C3" s="1088"/>
      <c r="D3" s="1088"/>
      <c r="E3" s="1088"/>
      <c r="F3" s="1088"/>
      <c r="G3" s="1088"/>
      <c r="H3" s="1088"/>
      <c r="I3" s="1088"/>
      <c r="J3" s="1088"/>
      <c r="K3" s="1088"/>
      <c r="L3" s="1088"/>
      <c r="M3" s="1088"/>
      <c r="N3" s="1088"/>
      <c r="O3" s="1088"/>
    </row>
    <row r="4" spans="2:17" x14ac:dyDescent="0.2">
      <c r="B4" s="1089"/>
    </row>
    <row r="5" spans="2:17" ht="23.25" customHeight="1" x14ac:dyDescent="0.2">
      <c r="B5" s="1090" t="s">
        <v>997</v>
      </c>
      <c r="C5" s="1091" t="s">
        <v>84</v>
      </c>
      <c r="D5" s="1091" t="s">
        <v>85</v>
      </c>
      <c r="E5" s="1091" t="s">
        <v>86</v>
      </c>
      <c r="F5" s="1091" t="s">
        <v>87</v>
      </c>
      <c r="G5" s="1091" t="s">
        <v>88</v>
      </c>
      <c r="H5" s="1091" t="s">
        <v>89</v>
      </c>
      <c r="I5" s="1091" t="s">
        <v>90</v>
      </c>
      <c r="J5" s="1091" t="s">
        <v>91</v>
      </c>
      <c r="K5" s="1091" t="s">
        <v>92</v>
      </c>
      <c r="L5" s="1091" t="s">
        <v>93</v>
      </c>
      <c r="M5" s="1091" t="s">
        <v>94</v>
      </c>
      <c r="N5" s="1091" t="s">
        <v>95</v>
      </c>
      <c r="O5" s="1092" t="s">
        <v>75</v>
      </c>
      <c r="Q5" s="1089"/>
    </row>
    <row r="6" spans="2:17" x14ac:dyDescent="0.2">
      <c r="B6" s="831" t="s">
        <v>452</v>
      </c>
      <c r="C6" s="1093">
        <v>115</v>
      </c>
      <c r="D6" s="1094">
        <v>94</v>
      </c>
      <c r="E6" s="1094">
        <v>111</v>
      </c>
      <c r="F6" s="1094">
        <v>112</v>
      </c>
      <c r="G6" s="1094">
        <v>99</v>
      </c>
      <c r="H6" s="1094">
        <v>89</v>
      </c>
      <c r="I6" s="1095">
        <v>114</v>
      </c>
      <c r="J6" s="1095">
        <v>104</v>
      </c>
      <c r="K6" s="1095">
        <v>97</v>
      </c>
      <c r="L6" s="1096">
        <v>87</v>
      </c>
      <c r="M6" s="1095">
        <v>100</v>
      </c>
      <c r="N6" s="1095">
        <v>67</v>
      </c>
      <c r="O6" s="848">
        <v>99.083333333333329</v>
      </c>
    </row>
    <row r="7" spans="2:17" x14ac:dyDescent="0.2">
      <c r="B7" s="836" t="s">
        <v>454</v>
      </c>
      <c r="C7" s="1012">
        <v>67</v>
      </c>
      <c r="D7" s="1012">
        <v>48</v>
      </c>
      <c r="E7" s="1012">
        <v>34</v>
      </c>
      <c r="F7" s="1012">
        <v>51</v>
      </c>
      <c r="G7" s="1012">
        <v>40</v>
      </c>
      <c r="H7" s="1012">
        <v>38</v>
      </c>
      <c r="I7" s="209">
        <v>50</v>
      </c>
      <c r="J7" s="209">
        <v>46</v>
      </c>
      <c r="K7" s="209">
        <v>47</v>
      </c>
      <c r="L7" s="198">
        <v>22</v>
      </c>
      <c r="M7" s="209">
        <v>29</v>
      </c>
      <c r="N7" s="209">
        <v>46</v>
      </c>
      <c r="O7" s="850">
        <v>43.166666666666664</v>
      </c>
    </row>
    <row r="8" spans="2:17" x14ac:dyDescent="0.2">
      <c r="B8" s="836" t="s">
        <v>998</v>
      </c>
      <c r="C8" s="1012">
        <v>12</v>
      </c>
      <c r="D8" s="1012">
        <v>10</v>
      </c>
      <c r="E8" s="1012">
        <v>10</v>
      </c>
      <c r="F8" s="1012">
        <v>12</v>
      </c>
      <c r="G8" s="1012">
        <v>10</v>
      </c>
      <c r="H8" s="1012">
        <v>6</v>
      </c>
      <c r="I8" s="209">
        <v>6</v>
      </c>
      <c r="J8" s="209">
        <v>4</v>
      </c>
      <c r="K8" s="209">
        <v>5</v>
      </c>
      <c r="L8" s="198">
        <v>9</v>
      </c>
      <c r="M8" s="209">
        <v>17</v>
      </c>
      <c r="N8" s="209">
        <v>17</v>
      </c>
      <c r="O8" s="850">
        <v>9.8333333333333339</v>
      </c>
    </row>
    <row r="9" spans="2:17" x14ac:dyDescent="0.2">
      <c r="B9" s="836" t="s">
        <v>999</v>
      </c>
      <c r="C9" s="1012">
        <v>9</v>
      </c>
      <c r="D9" s="1012">
        <v>4</v>
      </c>
      <c r="E9" s="1012">
        <v>4</v>
      </c>
      <c r="F9" s="1012">
        <v>11</v>
      </c>
      <c r="G9" s="1012">
        <v>13</v>
      </c>
      <c r="H9" s="1012">
        <v>20</v>
      </c>
      <c r="I9" s="209">
        <v>22</v>
      </c>
      <c r="J9" s="209">
        <v>30</v>
      </c>
      <c r="K9" s="209">
        <v>32</v>
      </c>
      <c r="L9" s="198">
        <v>50</v>
      </c>
      <c r="M9" s="209">
        <v>37</v>
      </c>
      <c r="N9" s="209">
        <v>22</v>
      </c>
      <c r="O9" s="850">
        <v>21.166666666666668</v>
      </c>
    </row>
    <row r="10" spans="2:17" x14ac:dyDescent="0.2">
      <c r="B10" s="1097" t="s">
        <v>603</v>
      </c>
      <c r="C10" s="1098">
        <v>34</v>
      </c>
      <c r="D10" s="1098">
        <v>28</v>
      </c>
      <c r="E10" s="1098">
        <v>26</v>
      </c>
      <c r="F10" s="1098">
        <v>30</v>
      </c>
      <c r="G10" s="1098">
        <v>31</v>
      </c>
      <c r="H10" s="1098">
        <v>35</v>
      </c>
      <c r="I10" s="1099">
        <v>37</v>
      </c>
      <c r="J10" s="1099">
        <v>44</v>
      </c>
      <c r="K10" s="1099">
        <v>42</v>
      </c>
      <c r="L10" s="1100">
        <v>43</v>
      </c>
      <c r="M10" s="1099">
        <v>41</v>
      </c>
      <c r="N10" s="1099">
        <v>43</v>
      </c>
      <c r="O10" s="852">
        <v>36.166666666666664</v>
      </c>
    </row>
    <row r="11" spans="2:17" x14ac:dyDescent="0.2">
      <c r="B11" s="1101" t="s">
        <v>17</v>
      </c>
      <c r="C11" s="1102">
        <v>237</v>
      </c>
      <c r="D11" s="1102">
        <v>184</v>
      </c>
      <c r="E11" s="1102">
        <v>185</v>
      </c>
      <c r="F11" s="1102">
        <v>216</v>
      </c>
      <c r="G11" s="1102">
        <v>193</v>
      </c>
      <c r="H11" s="1102">
        <v>188</v>
      </c>
      <c r="I11" s="1102">
        <v>229</v>
      </c>
      <c r="J11" s="1102">
        <v>228</v>
      </c>
      <c r="K11" s="1102">
        <v>223</v>
      </c>
      <c r="L11" s="1102">
        <v>211</v>
      </c>
      <c r="M11" s="1102">
        <v>224</v>
      </c>
      <c r="N11" s="1102">
        <v>195</v>
      </c>
      <c r="O11" s="852">
        <v>209.41666666666666</v>
      </c>
    </row>
    <row r="12" spans="2:17" x14ac:dyDescent="0.2">
      <c r="B12" s="1103"/>
      <c r="C12" s="1104"/>
      <c r="D12" s="1104"/>
      <c r="E12" s="1104"/>
      <c r="F12" s="1104"/>
      <c r="G12" s="1104"/>
      <c r="H12" s="1104"/>
      <c r="I12" s="1104"/>
      <c r="J12" s="1104"/>
      <c r="K12" s="1104"/>
      <c r="L12" s="1104"/>
      <c r="M12" s="1104"/>
      <c r="N12" s="1104"/>
      <c r="O12" s="1104"/>
    </row>
    <row r="14" spans="2:17" x14ac:dyDescent="0.2">
      <c r="B14" s="1087" t="s">
        <v>1000</v>
      </c>
      <c r="C14" s="1088"/>
      <c r="D14" s="1088"/>
      <c r="E14" s="1088"/>
      <c r="F14" s="1088"/>
      <c r="G14" s="1088"/>
      <c r="H14" s="1088"/>
      <c r="I14" s="1088"/>
      <c r="J14" s="1088"/>
      <c r="K14" s="1088"/>
      <c r="L14" s="1088"/>
      <c r="M14" s="1088"/>
      <c r="N14" s="1088"/>
      <c r="O14" s="1088"/>
      <c r="P14" s="1192" t="s">
        <v>1070</v>
      </c>
    </row>
    <row r="15" spans="2:17" x14ac:dyDescent="0.2">
      <c r="B15" s="1087" t="s">
        <v>2</v>
      </c>
      <c r="C15" s="1088"/>
      <c r="D15" s="1088"/>
      <c r="E15" s="1088"/>
      <c r="F15" s="1088"/>
      <c r="G15" s="1088"/>
      <c r="H15" s="1088"/>
      <c r="I15" s="1088"/>
      <c r="J15" s="1088"/>
      <c r="K15" s="1088"/>
      <c r="L15" s="1088"/>
      <c r="M15" s="1088"/>
      <c r="N15" s="1088"/>
      <c r="O15" s="1088"/>
    </row>
    <row r="16" spans="2:17" x14ac:dyDescent="0.2">
      <c r="B16" s="1105" t="s">
        <v>349</v>
      </c>
      <c r="C16" s="1106"/>
      <c r="D16" s="1106"/>
      <c r="E16" s="1106"/>
      <c r="F16" s="1106"/>
      <c r="G16" s="1106"/>
      <c r="H16" s="1106"/>
      <c r="I16" s="1106"/>
      <c r="J16" s="1106"/>
      <c r="K16" s="1106"/>
      <c r="L16" s="1106"/>
      <c r="M16" s="1106"/>
      <c r="N16" s="1106"/>
      <c r="O16" s="1106"/>
    </row>
    <row r="17" spans="2:17" s="930" customFormat="1" ht="25.5" x14ac:dyDescent="0.25">
      <c r="B17" s="1091" t="s">
        <v>997</v>
      </c>
      <c r="C17" s="1092" t="s">
        <v>84</v>
      </c>
      <c r="D17" s="1091" t="s">
        <v>85</v>
      </c>
      <c r="E17" s="1091" t="s">
        <v>86</v>
      </c>
      <c r="F17" s="1091" t="s">
        <v>87</v>
      </c>
      <c r="G17" s="1091" t="s">
        <v>88</v>
      </c>
      <c r="H17" s="1091" t="s">
        <v>89</v>
      </c>
      <c r="I17" s="1091" t="s">
        <v>90</v>
      </c>
      <c r="J17" s="1091" t="s">
        <v>91</v>
      </c>
      <c r="K17" s="1091" t="s">
        <v>92</v>
      </c>
      <c r="L17" s="1091" t="s">
        <v>93</v>
      </c>
      <c r="M17" s="1091" t="s">
        <v>94</v>
      </c>
      <c r="N17" s="1090" t="s">
        <v>95</v>
      </c>
      <c r="O17" s="1091" t="s">
        <v>17</v>
      </c>
    </row>
    <row r="18" spans="2:17" ht="21" customHeight="1" x14ac:dyDescent="0.2">
      <c r="B18" s="1096" t="s">
        <v>452</v>
      </c>
      <c r="C18" s="829">
        <v>1295.374</v>
      </c>
      <c r="D18" s="1107">
        <v>1052.732</v>
      </c>
      <c r="E18" s="1107">
        <v>1279.1959999999999</v>
      </c>
      <c r="F18" s="1107">
        <v>1293</v>
      </c>
      <c r="G18" s="1095">
        <v>1183</v>
      </c>
      <c r="H18" s="1095">
        <v>1050</v>
      </c>
      <c r="I18" s="1095">
        <v>1346</v>
      </c>
      <c r="J18" s="1095">
        <v>1249</v>
      </c>
      <c r="K18" s="1095">
        <v>1114</v>
      </c>
      <c r="L18" s="1095">
        <v>998</v>
      </c>
      <c r="M18" s="1095">
        <v>1187</v>
      </c>
      <c r="N18" s="1108">
        <v>767</v>
      </c>
      <c r="O18" s="1109">
        <v>13814.302</v>
      </c>
      <c r="P18" s="792"/>
      <c r="Q18" s="792"/>
    </row>
    <row r="19" spans="2:17" x14ac:dyDescent="0.2">
      <c r="B19" s="198" t="s">
        <v>454</v>
      </c>
      <c r="C19" s="835">
        <v>1017.697</v>
      </c>
      <c r="D19" s="211">
        <v>553.60500000000002</v>
      </c>
      <c r="E19" s="211">
        <v>411.69600000000003</v>
      </c>
      <c r="F19" s="211">
        <v>633</v>
      </c>
      <c r="G19" s="209">
        <v>453</v>
      </c>
      <c r="H19" s="209">
        <v>608</v>
      </c>
      <c r="I19" s="209">
        <v>732</v>
      </c>
      <c r="J19" s="209">
        <v>617</v>
      </c>
      <c r="K19" s="209">
        <v>463</v>
      </c>
      <c r="L19" s="209">
        <v>407</v>
      </c>
      <c r="M19" s="209">
        <v>399</v>
      </c>
      <c r="N19" s="1110">
        <v>773</v>
      </c>
      <c r="O19" s="907">
        <v>7067.9979999999996</v>
      </c>
      <c r="P19" s="792"/>
      <c r="Q19" s="792"/>
    </row>
    <row r="20" spans="2:17" x14ac:dyDescent="0.2">
      <c r="B20" s="198" t="s">
        <v>998</v>
      </c>
      <c r="C20" s="835">
        <v>251.01900000000001</v>
      </c>
      <c r="D20" s="211">
        <v>228.48</v>
      </c>
      <c r="E20" s="211">
        <v>188.79400000000001</v>
      </c>
      <c r="F20" s="211">
        <v>210</v>
      </c>
      <c r="G20" s="209">
        <v>167</v>
      </c>
      <c r="H20" s="209">
        <v>114</v>
      </c>
      <c r="I20" s="209">
        <v>111</v>
      </c>
      <c r="J20" s="209">
        <v>135</v>
      </c>
      <c r="K20" s="209">
        <v>88</v>
      </c>
      <c r="L20" s="209">
        <v>225</v>
      </c>
      <c r="M20" s="209">
        <v>387</v>
      </c>
      <c r="N20" s="1110">
        <v>256</v>
      </c>
      <c r="O20" s="907">
        <v>2361.2930000000001</v>
      </c>
      <c r="P20" s="792"/>
      <c r="Q20" s="792"/>
    </row>
    <row r="21" spans="2:17" x14ac:dyDescent="0.2">
      <c r="B21" s="198" t="s">
        <v>999</v>
      </c>
      <c r="C21" s="835">
        <v>98.25</v>
      </c>
      <c r="D21" s="211">
        <v>28.318999999999999</v>
      </c>
      <c r="E21" s="211">
        <v>62.415999999999997</v>
      </c>
      <c r="F21" s="211">
        <v>139</v>
      </c>
      <c r="G21" s="209">
        <v>140</v>
      </c>
      <c r="H21" s="209">
        <v>236</v>
      </c>
      <c r="I21" s="209">
        <v>298</v>
      </c>
      <c r="J21" s="209">
        <v>404</v>
      </c>
      <c r="K21" s="209">
        <v>400</v>
      </c>
      <c r="L21" s="209">
        <v>649</v>
      </c>
      <c r="M21" s="209">
        <v>439</v>
      </c>
      <c r="N21" s="1110">
        <v>205</v>
      </c>
      <c r="O21" s="907">
        <v>3098.9850000000001</v>
      </c>
      <c r="P21" s="792"/>
      <c r="Q21" s="792"/>
    </row>
    <row r="22" spans="2:17" x14ac:dyDescent="0.2">
      <c r="B22" s="1100" t="s">
        <v>603</v>
      </c>
      <c r="C22" s="1111">
        <v>497.12900000000002</v>
      </c>
      <c r="D22" s="1112">
        <v>413.815</v>
      </c>
      <c r="E22" s="1112">
        <v>300.15100000000001</v>
      </c>
      <c r="F22" s="1112">
        <v>263</v>
      </c>
      <c r="G22" s="1099">
        <v>374</v>
      </c>
      <c r="H22" s="1099">
        <v>399</v>
      </c>
      <c r="I22" s="1099">
        <v>480</v>
      </c>
      <c r="J22" s="1099">
        <v>471</v>
      </c>
      <c r="K22" s="1099">
        <v>606</v>
      </c>
      <c r="L22" s="1099">
        <v>559</v>
      </c>
      <c r="M22" s="1099">
        <v>541</v>
      </c>
      <c r="N22" s="1113">
        <v>466</v>
      </c>
      <c r="O22" s="1114">
        <v>5370.0950000000003</v>
      </c>
      <c r="P22" s="792"/>
      <c r="Q22" s="792"/>
    </row>
    <row r="23" spans="2:17" x14ac:dyDescent="0.2">
      <c r="B23" s="1115" t="s">
        <v>17</v>
      </c>
      <c r="C23" s="852">
        <v>3159.4690000000001</v>
      </c>
      <c r="D23" s="1114">
        <v>2276.951</v>
      </c>
      <c r="E23" s="1114">
        <v>2242.2529999999997</v>
      </c>
      <c r="F23" s="1114">
        <v>2538</v>
      </c>
      <c r="G23" s="1114">
        <v>2317</v>
      </c>
      <c r="H23" s="1114">
        <v>2407</v>
      </c>
      <c r="I23" s="1114">
        <v>2967</v>
      </c>
      <c r="J23" s="1114">
        <v>2876</v>
      </c>
      <c r="K23" s="1114">
        <v>2671</v>
      </c>
      <c r="L23" s="1114">
        <v>2838</v>
      </c>
      <c r="M23" s="1114">
        <v>2953</v>
      </c>
      <c r="N23" s="1114">
        <v>2467</v>
      </c>
      <c r="O23" s="1114">
        <v>31712.672999999999</v>
      </c>
      <c r="P23" s="792"/>
      <c r="Q23" s="792"/>
    </row>
    <row r="24" spans="2:17" x14ac:dyDescent="0.2">
      <c r="P24" s="792"/>
      <c r="Q24" s="792"/>
    </row>
  </sheetData>
  <hyperlinks>
    <hyperlink ref="P2" location="Índice!A114" display="Volver" xr:uid="{00000000-0004-0000-3600-000000000000}"/>
    <hyperlink ref="P14" location="Índice!A114" display="Volver" xr:uid="{00000000-0004-0000-3600-000001000000}"/>
  </hyperlinks>
  <printOptions horizontalCentered="1"/>
  <pageMargins left="0.19685039370078741" right="0.19685039370078741" top="0.82677165354330717" bottom="0.98425196850393704" header="0" footer="0"/>
  <pageSetup scale="92"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4" tint="0.79998168889431442"/>
  </sheetPr>
  <dimension ref="A1:P16"/>
  <sheetViews>
    <sheetView showGridLines="0" zoomScale="90" zoomScaleNormal="90" workbookViewId="0"/>
  </sheetViews>
  <sheetFormatPr baseColWidth="10" defaultRowHeight="15" x14ac:dyDescent="0.25"/>
  <cols>
    <col min="1" max="1" width="27.5703125" customWidth="1"/>
    <col min="2" max="2" width="21.5703125" customWidth="1"/>
    <col min="15" max="15" width="12.140625" bestFit="1" customWidth="1"/>
  </cols>
  <sheetData>
    <row r="1" spans="1:16" ht="15.75" customHeight="1" x14ac:dyDescent="0.25"/>
    <row r="2" spans="1:16" ht="15.75" customHeight="1" x14ac:dyDescent="0.25">
      <c r="A2" s="1372" t="s">
        <v>321</v>
      </c>
      <c r="B2" s="1372"/>
      <c r="C2" s="1372"/>
      <c r="D2" s="1372"/>
      <c r="E2" s="1372"/>
      <c r="F2" s="1372"/>
      <c r="G2" s="1372"/>
      <c r="H2" s="1372"/>
      <c r="I2" s="1372"/>
      <c r="J2" s="1372"/>
      <c r="K2" s="1372"/>
      <c r="L2" s="1372"/>
      <c r="M2" s="1372"/>
      <c r="N2" s="1372"/>
      <c r="O2" s="1372"/>
      <c r="P2" s="1192" t="s">
        <v>1070</v>
      </c>
    </row>
    <row r="3" spans="1:16" ht="15.75" customHeight="1" x14ac:dyDescent="0.25">
      <c r="A3" s="1372" t="s">
        <v>2</v>
      </c>
      <c r="B3" s="1372"/>
      <c r="C3" s="1372"/>
      <c r="D3" s="1372"/>
      <c r="E3" s="1372"/>
      <c r="F3" s="1372"/>
      <c r="G3" s="1372"/>
      <c r="H3" s="1372"/>
      <c r="I3" s="1372"/>
      <c r="J3" s="1372"/>
      <c r="K3" s="1372"/>
      <c r="L3" s="1372"/>
      <c r="M3" s="1372"/>
      <c r="N3" s="1372"/>
      <c r="O3" s="1372"/>
    </row>
    <row r="4" spans="1:16" x14ac:dyDescent="0.25">
      <c r="A4" s="1171"/>
      <c r="B4" s="1171"/>
      <c r="C4" s="1171"/>
      <c r="D4" s="1171"/>
      <c r="E4" s="1171"/>
      <c r="F4" s="1171"/>
      <c r="G4" s="1171"/>
      <c r="H4" s="1171"/>
      <c r="I4" s="1171"/>
      <c r="J4" s="1171"/>
      <c r="K4" s="1171"/>
      <c r="L4" s="1171"/>
      <c r="M4" s="1171"/>
      <c r="N4" s="1171"/>
      <c r="O4" s="1171"/>
    </row>
    <row r="5" spans="1:16" x14ac:dyDescent="0.25">
      <c r="A5" s="1172" t="s">
        <v>1023</v>
      </c>
      <c r="B5" s="1173" t="s">
        <v>366</v>
      </c>
      <c r="C5" s="1174" t="s">
        <v>1024</v>
      </c>
      <c r="D5" s="1174" t="s">
        <v>1025</v>
      </c>
      <c r="E5" s="1174" t="s">
        <v>1026</v>
      </c>
      <c r="F5" s="1174" t="s">
        <v>1027</v>
      </c>
      <c r="G5" s="1174" t="s">
        <v>1028</v>
      </c>
      <c r="H5" s="1174" t="s">
        <v>1029</v>
      </c>
      <c r="I5" s="1174" t="s">
        <v>1030</v>
      </c>
      <c r="J5" s="1174" t="s">
        <v>1031</v>
      </c>
      <c r="K5" s="1174" t="s">
        <v>1032</v>
      </c>
      <c r="L5" s="1174" t="s">
        <v>1033</v>
      </c>
      <c r="M5" s="1174" t="s">
        <v>1034</v>
      </c>
      <c r="N5" s="1174" t="s">
        <v>1035</v>
      </c>
      <c r="O5" s="1174" t="s">
        <v>17</v>
      </c>
    </row>
    <row r="6" spans="1:16" ht="15" customHeight="1" x14ac:dyDescent="0.25">
      <c r="A6" s="1373" t="s">
        <v>1036</v>
      </c>
      <c r="B6" s="1175" t="s">
        <v>21</v>
      </c>
      <c r="C6" s="1176">
        <v>247809</v>
      </c>
      <c r="D6" s="1176">
        <v>222282</v>
      </c>
      <c r="E6" s="1176">
        <v>275017</v>
      </c>
      <c r="F6" s="1176">
        <v>313641</v>
      </c>
      <c r="G6" s="1176">
        <v>345066</v>
      </c>
      <c r="H6" s="1176">
        <v>370860</v>
      </c>
      <c r="I6" s="1176">
        <v>372205</v>
      </c>
      <c r="J6" s="1176">
        <v>347990</v>
      </c>
      <c r="K6" s="1176">
        <v>312393</v>
      </c>
      <c r="L6" s="1176">
        <v>340534</v>
      </c>
      <c r="M6" s="1176">
        <v>296381</v>
      </c>
      <c r="N6" s="1176">
        <v>340399</v>
      </c>
      <c r="O6" s="1176">
        <v>3784577</v>
      </c>
    </row>
    <row r="7" spans="1:16" x14ac:dyDescent="0.25">
      <c r="A7" s="1373"/>
      <c r="B7" s="1177" t="s">
        <v>214</v>
      </c>
      <c r="C7" s="1178">
        <v>161202</v>
      </c>
      <c r="D7" s="1178">
        <v>140208</v>
      </c>
      <c r="E7" s="1178">
        <v>182703</v>
      </c>
      <c r="F7" s="1178">
        <v>211496</v>
      </c>
      <c r="G7" s="1178">
        <v>233177</v>
      </c>
      <c r="H7" s="1178">
        <v>249832</v>
      </c>
      <c r="I7" s="1178">
        <v>245442</v>
      </c>
      <c r="J7" s="1178">
        <v>233868</v>
      </c>
      <c r="K7" s="1178">
        <v>211561</v>
      </c>
      <c r="L7" s="1178">
        <v>229826</v>
      </c>
      <c r="M7" s="1178">
        <v>198543</v>
      </c>
      <c r="N7" s="1178">
        <v>226351</v>
      </c>
      <c r="O7" s="1176">
        <v>2524209</v>
      </c>
    </row>
    <row r="8" spans="1:16" x14ac:dyDescent="0.25">
      <c r="A8" s="1373"/>
      <c r="B8" s="1177" t="s">
        <v>213</v>
      </c>
      <c r="C8" s="1178">
        <v>86607</v>
      </c>
      <c r="D8" s="1178">
        <v>82074</v>
      </c>
      <c r="E8" s="1178">
        <v>92314</v>
      </c>
      <c r="F8" s="1178">
        <v>102145</v>
      </c>
      <c r="G8" s="1178">
        <v>111889</v>
      </c>
      <c r="H8" s="1178">
        <v>121028</v>
      </c>
      <c r="I8" s="1178">
        <v>126763</v>
      </c>
      <c r="J8" s="1178">
        <v>114122</v>
      </c>
      <c r="K8" s="1178">
        <v>100832</v>
      </c>
      <c r="L8" s="1178">
        <v>110708</v>
      </c>
      <c r="M8" s="1178">
        <v>97838</v>
      </c>
      <c r="N8" s="1178">
        <v>114048</v>
      </c>
      <c r="O8" s="1176">
        <v>1260368</v>
      </c>
    </row>
    <row r="9" spans="1:16" ht="15" customHeight="1" x14ac:dyDescent="0.25">
      <c r="A9" s="1373" t="s">
        <v>1037</v>
      </c>
      <c r="B9" s="1175" t="s">
        <v>21</v>
      </c>
      <c r="C9" s="1176">
        <v>94644</v>
      </c>
      <c r="D9" s="1176">
        <v>77513</v>
      </c>
      <c r="E9" s="1176">
        <v>108568</v>
      </c>
      <c r="F9" s="1176">
        <v>126128</v>
      </c>
      <c r="G9" s="1176">
        <v>142239</v>
      </c>
      <c r="H9" s="1176">
        <v>154036</v>
      </c>
      <c r="I9" s="1176">
        <v>144746</v>
      </c>
      <c r="J9" s="1176">
        <v>135932</v>
      </c>
      <c r="K9" s="1176">
        <v>120671</v>
      </c>
      <c r="L9" s="1176">
        <v>127283</v>
      </c>
      <c r="M9" s="1176">
        <v>108908</v>
      </c>
      <c r="N9" s="1176">
        <v>121392</v>
      </c>
      <c r="O9" s="1176">
        <v>1462060</v>
      </c>
    </row>
    <row r="10" spans="1:16" x14ac:dyDescent="0.25">
      <c r="A10" s="1373"/>
      <c r="B10" s="1177" t="s">
        <v>214</v>
      </c>
      <c r="C10" s="1178">
        <v>50555</v>
      </c>
      <c r="D10" s="1178">
        <v>40098</v>
      </c>
      <c r="E10" s="1178">
        <v>59622</v>
      </c>
      <c r="F10" s="1178">
        <v>70328</v>
      </c>
      <c r="G10" s="1178">
        <v>79160</v>
      </c>
      <c r="H10" s="1178">
        <v>85966</v>
      </c>
      <c r="I10" s="1178">
        <v>79187</v>
      </c>
      <c r="J10" s="1178">
        <v>76323</v>
      </c>
      <c r="K10" s="1178">
        <v>67847</v>
      </c>
      <c r="L10" s="1178">
        <v>71430</v>
      </c>
      <c r="M10" s="1178">
        <v>60461</v>
      </c>
      <c r="N10" s="1178">
        <v>66923</v>
      </c>
      <c r="O10" s="1176">
        <v>807900</v>
      </c>
    </row>
    <row r="11" spans="1:16" x14ac:dyDescent="0.25">
      <c r="A11" s="1373"/>
      <c r="B11" s="1177" t="s">
        <v>213</v>
      </c>
      <c r="C11" s="1178">
        <v>44089</v>
      </c>
      <c r="D11" s="1178">
        <v>37415</v>
      </c>
      <c r="E11" s="1178">
        <v>48946</v>
      </c>
      <c r="F11" s="1178">
        <v>55800</v>
      </c>
      <c r="G11" s="1178">
        <v>63079</v>
      </c>
      <c r="H11" s="1178">
        <v>68070</v>
      </c>
      <c r="I11" s="1178">
        <v>65559</v>
      </c>
      <c r="J11" s="1178">
        <v>59609</v>
      </c>
      <c r="K11" s="1178">
        <v>52824</v>
      </c>
      <c r="L11" s="1178">
        <v>55853</v>
      </c>
      <c r="M11" s="1178">
        <v>48447</v>
      </c>
      <c r="N11" s="1178">
        <v>54469</v>
      </c>
      <c r="O11" s="1176">
        <v>654160</v>
      </c>
    </row>
    <row r="12" spans="1:16" ht="15" customHeight="1" x14ac:dyDescent="0.25">
      <c r="A12" s="1373" t="s">
        <v>1112</v>
      </c>
      <c r="B12" s="1175" t="s">
        <v>21</v>
      </c>
      <c r="C12" s="1176">
        <v>0</v>
      </c>
      <c r="D12" s="1176">
        <v>0</v>
      </c>
      <c r="E12" s="1176">
        <v>0</v>
      </c>
      <c r="F12" s="1176">
        <v>0</v>
      </c>
      <c r="G12" s="1176">
        <v>0</v>
      </c>
      <c r="H12" s="1176">
        <v>0</v>
      </c>
      <c r="I12" s="1176">
        <v>0</v>
      </c>
      <c r="J12" s="1176">
        <v>1</v>
      </c>
      <c r="K12" s="1176">
        <v>28</v>
      </c>
      <c r="L12" s="1176">
        <v>296</v>
      </c>
      <c r="M12" s="1176">
        <v>2450</v>
      </c>
      <c r="N12" s="1176">
        <v>3355</v>
      </c>
      <c r="O12" s="1176">
        <v>6130</v>
      </c>
    </row>
    <row r="13" spans="1:16" x14ac:dyDescent="0.25">
      <c r="A13" s="1373"/>
      <c r="B13" s="1177" t="s">
        <v>214</v>
      </c>
      <c r="C13" s="1178"/>
      <c r="D13" s="1178"/>
      <c r="E13" s="1178"/>
      <c r="F13" s="1178"/>
      <c r="G13" s="1178"/>
      <c r="H13" s="1178"/>
      <c r="I13" s="1178"/>
      <c r="J13" s="1178">
        <v>1</v>
      </c>
      <c r="K13" s="1178">
        <v>19</v>
      </c>
      <c r="L13" s="1178">
        <v>109</v>
      </c>
      <c r="M13" s="1178">
        <v>1038</v>
      </c>
      <c r="N13" s="1178">
        <v>1459</v>
      </c>
      <c r="O13" s="1176">
        <v>2626</v>
      </c>
    </row>
    <row r="14" spans="1:16" x14ac:dyDescent="0.25">
      <c r="A14" s="1373"/>
      <c r="B14" s="1177" t="s">
        <v>213</v>
      </c>
      <c r="C14" s="1178"/>
      <c r="D14" s="1178"/>
      <c r="E14" s="1178"/>
      <c r="F14" s="1178"/>
      <c r="G14" s="1178"/>
      <c r="H14" s="1178"/>
      <c r="I14" s="1178"/>
      <c r="J14" s="1178">
        <v>0</v>
      </c>
      <c r="K14" s="1178">
        <v>9</v>
      </c>
      <c r="L14" s="1178">
        <v>187</v>
      </c>
      <c r="M14" s="1178">
        <v>1412</v>
      </c>
      <c r="N14" s="1178">
        <v>1896</v>
      </c>
      <c r="O14" s="1176">
        <v>3504</v>
      </c>
    </row>
    <row r="15" spans="1:16" x14ac:dyDescent="0.25">
      <c r="A15" s="1172" t="s">
        <v>17</v>
      </c>
      <c r="B15" s="1172"/>
      <c r="C15" s="1179">
        <v>342453</v>
      </c>
      <c r="D15" s="1179">
        <v>299795</v>
      </c>
      <c r="E15" s="1179">
        <v>383585</v>
      </c>
      <c r="F15" s="1179">
        <v>439769</v>
      </c>
      <c r="G15" s="1179">
        <v>487305</v>
      </c>
      <c r="H15" s="1179">
        <v>524896</v>
      </c>
      <c r="I15" s="1179">
        <v>516951</v>
      </c>
      <c r="J15" s="1179">
        <v>483923</v>
      </c>
      <c r="K15" s="1179">
        <v>433092</v>
      </c>
      <c r="L15" s="1179">
        <v>468113</v>
      </c>
      <c r="M15" s="1179">
        <v>407739</v>
      </c>
      <c r="N15" s="1179">
        <v>465146</v>
      </c>
      <c r="O15" s="1179">
        <v>5252767</v>
      </c>
    </row>
    <row r="16" spans="1:16" x14ac:dyDescent="0.25">
      <c r="A16" s="1371" t="s">
        <v>1038</v>
      </c>
      <c r="B16" s="1371"/>
      <c r="C16" s="1371"/>
      <c r="D16" s="1371"/>
      <c r="E16" s="1371"/>
      <c r="F16" s="1371"/>
      <c r="G16" s="1371"/>
      <c r="H16" s="1371"/>
      <c r="I16" s="1371"/>
      <c r="J16" s="1371"/>
      <c r="K16" s="1371"/>
      <c r="L16" s="1371"/>
      <c r="M16" s="1371"/>
      <c r="N16" s="1371"/>
      <c r="O16" s="1371"/>
    </row>
  </sheetData>
  <mergeCells count="6">
    <mergeCell ref="A16:O16"/>
    <mergeCell ref="A2:O2"/>
    <mergeCell ref="A3:O3"/>
    <mergeCell ref="A6:A8"/>
    <mergeCell ref="A9:A11"/>
    <mergeCell ref="A12:A14"/>
  </mergeCells>
  <hyperlinks>
    <hyperlink ref="P2" location="Índice!A119" display="Volver" xr:uid="{00000000-0004-0000-3700-000000000000}"/>
  </hyperlinks>
  <pageMargins left="0.7" right="0.7" top="0.75" bottom="0.75" header="0.3" footer="0.3"/>
  <pageSetup paperSize="9" orientation="portrait" horizontalDpi="200" verticalDpi="2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4" tint="0.79998168889431442"/>
  </sheetPr>
  <dimension ref="A2:P16"/>
  <sheetViews>
    <sheetView showGridLines="0" zoomScale="90" zoomScaleNormal="90" workbookViewId="0"/>
  </sheetViews>
  <sheetFormatPr baseColWidth="10" defaultRowHeight="15" x14ac:dyDescent="0.25"/>
  <cols>
    <col min="1" max="1" width="27.5703125" customWidth="1"/>
    <col min="2" max="2" width="21.5703125" customWidth="1"/>
    <col min="9" max="9" width="12" bestFit="1" customWidth="1"/>
    <col min="15" max="15" width="12.140625" bestFit="1" customWidth="1"/>
  </cols>
  <sheetData>
    <row r="2" spans="1:16" ht="15.75" customHeight="1" x14ac:dyDescent="0.25">
      <c r="A2" s="1372" t="s">
        <v>322</v>
      </c>
      <c r="B2" s="1372"/>
      <c r="C2" s="1372"/>
      <c r="D2" s="1372"/>
      <c r="E2" s="1372"/>
      <c r="F2" s="1372"/>
      <c r="G2" s="1372"/>
      <c r="H2" s="1372"/>
      <c r="I2" s="1372"/>
      <c r="J2" s="1372"/>
      <c r="K2" s="1372"/>
      <c r="L2" s="1372"/>
      <c r="M2" s="1372"/>
      <c r="N2" s="1372"/>
      <c r="O2" s="1372"/>
      <c r="P2" s="1192" t="s">
        <v>1070</v>
      </c>
    </row>
    <row r="3" spans="1:16" ht="15.75" x14ac:dyDescent="0.25">
      <c r="A3" s="1372" t="s">
        <v>2</v>
      </c>
      <c r="B3" s="1372"/>
      <c r="C3" s="1372"/>
      <c r="D3" s="1372"/>
      <c r="E3" s="1372"/>
      <c r="F3" s="1372"/>
      <c r="G3" s="1372"/>
      <c r="H3" s="1372"/>
      <c r="I3" s="1372"/>
      <c r="J3" s="1372"/>
      <c r="K3" s="1372"/>
      <c r="L3" s="1372"/>
      <c r="M3" s="1372"/>
      <c r="N3" s="1372"/>
      <c r="O3" s="1372"/>
    </row>
    <row r="4" spans="1:16" x14ac:dyDescent="0.25">
      <c r="A4" s="1171"/>
      <c r="B4" s="1171"/>
      <c r="C4" s="1171"/>
      <c r="D4" s="1171"/>
      <c r="E4" s="1171"/>
      <c r="F4" s="1171"/>
      <c r="G4" s="1171"/>
      <c r="H4" s="1171"/>
    </row>
    <row r="5" spans="1:16" x14ac:dyDescent="0.25">
      <c r="A5" s="1172" t="s">
        <v>1023</v>
      </c>
      <c r="B5" s="1173" t="s">
        <v>366</v>
      </c>
      <c r="C5" s="1174" t="s">
        <v>1024</v>
      </c>
      <c r="D5" s="1174" t="s">
        <v>1025</v>
      </c>
      <c r="E5" s="1174" t="s">
        <v>1026</v>
      </c>
      <c r="F5" s="1174" t="s">
        <v>1027</v>
      </c>
      <c r="G5" s="1174" t="s">
        <v>1028</v>
      </c>
      <c r="H5" s="1174" t="s">
        <v>1029</v>
      </c>
      <c r="I5" s="1174" t="s">
        <v>1030</v>
      </c>
      <c r="J5" s="1174" t="s">
        <v>1031</v>
      </c>
      <c r="K5" s="1174" t="s">
        <v>1032</v>
      </c>
      <c r="L5" s="1174" t="s">
        <v>1033</v>
      </c>
      <c r="M5" s="1174" t="s">
        <v>1034</v>
      </c>
      <c r="N5" s="1174" t="s">
        <v>1035</v>
      </c>
      <c r="O5" s="1174" t="s">
        <v>17</v>
      </c>
    </row>
    <row r="6" spans="1:16" ht="15" customHeight="1" x14ac:dyDescent="0.25">
      <c r="A6" s="1374" t="s">
        <v>1036</v>
      </c>
      <c r="B6" s="1175" t="s">
        <v>1039</v>
      </c>
      <c r="C6" s="1180">
        <v>0.52755549637018828</v>
      </c>
      <c r="D6" s="1180">
        <v>0.53479813930052811</v>
      </c>
      <c r="E6" s="1180">
        <v>0.53279979055840188</v>
      </c>
      <c r="F6" s="1180">
        <v>0.52419485972816049</v>
      </c>
      <c r="G6" s="1180">
        <v>0.52371140593393728</v>
      </c>
      <c r="H6" s="1180">
        <v>0.54936094483093345</v>
      </c>
      <c r="I6" s="1180">
        <v>0.55407369594712597</v>
      </c>
      <c r="J6" s="1180">
        <v>0.5761860973016466</v>
      </c>
      <c r="K6" s="1180">
        <v>0.59033973232434789</v>
      </c>
      <c r="L6" s="1180">
        <v>0.59095420721572589</v>
      </c>
      <c r="M6" s="1180">
        <v>0.60187056525215854</v>
      </c>
      <c r="N6" s="1180">
        <v>0.59937308864009586</v>
      </c>
      <c r="O6" s="1180">
        <v>0.56011570117347331</v>
      </c>
    </row>
    <row r="7" spans="1:16" x14ac:dyDescent="0.25">
      <c r="A7" s="1375"/>
      <c r="B7" s="1177" t="s">
        <v>1040</v>
      </c>
      <c r="C7" s="1181">
        <v>117076</v>
      </c>
      <c r="D7" s="1181">
        <v>103406</v>
      </c>
      <c r="E7" s="1181">
        <v>128488</v>
      </c>
      <c r="F7" s="1181">
        <v>149232</v>
      </c>
      <c r="G7" s="1181">
        <v>164351</v>
      </c>
      <c r="H7" s="1181">
        <v>167124</v>
      </c>
      <c r="I7" s="1181">
        <v>165976</v>
      </c>
      <c r="J7" s="1181">
        <v>147483</v>
      </c>
      <c r="K7" s="1181">
        <v>127975</v>
      </c>
      <c r="L7" s="1181">
        <v>139294</v>
      </c>
      <c r="M7" s="1181">
        <v>117998</v>
      </c>
      <c r="N7" s="1181">
        <v>136373</v>
      </c>
      <c r="O7" s="1176">
        <v>1664776</v>
      </c>
    </row>
    <row r="8" spans="1:16" x14ac:dyDescent="0.25">
      <c r="A8" s="1376"/>
      <c r="B8" s="1177" t="s">
        <v>1041</v>
      </c>
      <c r="C8" s="1181">
        <v>130733</v>
      </c>
      <c r="D8" s="1181">
        <v>118876</v>
      </c>
      <c r="E8" s="1181">
        <v>146529</v>
      </c>
      <c r="F8" s="1181">
        <v>164409</v>
      </c>
      <c r="G8" s="1181">
        <v>180715</v>
      </c>
      <c r="H8" s="1181">
        <v>203736</v>
      </c>
      <c r="I8" s="1181">
        <v>206229</v>
      </c>
      <c r="J8" s="1181">
        <v>200507</v>
      </c>
      <c r="K8" s="1181">
        <v>184418</v>
      </c>
      <c r="L8" s="1181">
        <v>201240</v>
      </c>
      <c r="M8" s="1181">
        <v>178383</v>
      </c>
      <c r="N8" s="1181">
        <v>204026</v>
      </c>
      <c r="O8" s="1176">
        <v>2119801</v>
      </c>
    </row>
    <row r="9" spans="1:16" ht="15" customHeight="1" x14ac:dyDescent="0.25">
      <c r="A9" s="1374" t="s">
        <v>1037</v>
      </c>
      <c r="B9" s="1175" t="s">
        <v>1039</v>
      </c>
      <c r="C9" s="1180">
        <v>0.69139089641181695</v>
      </c>
      <c r="D9" s="1180">
        <v>0.69117438365177453</v>
      </c>
      <c r="E9" s="1180">
        <v>0.6907928671431729</v>
      </c>
      <c r="F9" s="1180">
        <v>0.6911550171254599</v>
      </c>
      <c r="G9" s="1180">
        <v>0.69628582878113598</v>
      </c>
      <c r="H9" s="1180">
        <v>0.70288114466748031</v>
      </c>
      <c r="I9" s="1180">
        <v>0.71395409890428752</v>
      </c>
      <c r="J9" s="1180">
        <v>0.71983050348703759</v>
      </c>
      <c r="K9" s="1180">
        <v>0.72451541795460384</v>
      </c>
      <c r="L9" s="1180">
        <v>0.72873832326390797</v>
      </c>
      <c r="M9" s="1180">
        <v>0.7325449002828075</v>
      </c>
      <c r="N9" s="1180">
        <v>0.74444773955450116</v>
      </c>
      <c r="O9" s="1180">
        <v>0.71133537611315545</v>
      </c>
    </row>
    <row r="10" spans="1:16" x14ac:dyDescent="0.25">
      <c r="A10" s="1375"/>
      <c r="B10" s="1177" t="s">
        <v>1040</v>
      </c>
      <c r="C10" s="1181">
        <v>29208</v>
      </c>
      <c r="D10" s="1181">
        <v>23938</v>
      </c>
      <c r="E10" s="1181">
        <v>33570</v>
      </c>
      <c r="F10" s="1181">
        <v>38954</v>
      </c>
      <c r="G10" s="1181">
        <v>43200</v>
      </c>
      <c r="H10" s="1181">
        <v>45767</v>
      </c>
      <c r="I10" s="1181">
        <v>41404</v>
      </c>
      <c r="J10" s="1181">
        <v>38084</v>
      </c>
      <c r="K10" s="1181">
        <v>33243</v>
      </c>
      <c r="L10" s="1181">
        <v>34527</v>
      </c>
      <c r="M10" s="1181">
        <v>29128</v>
      </c>
      <c r="N10" s="1181">
        <v>31022</v>
      </c>
      <c r="O10" s="1176">
        <v>422045</v>
      </c>
    </row>
    <row r="11" spans="1:16" x14ac:dyDescent="0.25">
      <c r="A11" s="1376"/>
      <c r="B11" s="1177" t="s">
        <v>1041</v>
      </c>
      <c r="C11" s="1181">
        <v>65436</v>
      </c>
      <c r="D11" s="1181">
        <v>53575</v>
      </c>
      <c r="E11" s="1181">
        <v>74998</v>
      </c>
      <c r="F11" s="1181">
        <v>87174</v>
      </c>
      <c r="G11" s="1181">
        <v>99039</v>
      </c>
      <c r="H11" s="1181">
        <v>108269</v>
      </c>
      <c r="I11" s="1181">
        <v>103342</v>
      </c>
      <c r="J11" s="1181">
        <v>97848</v>
      </c>
      <c r="K11" s="1181">
        <v>87428</v>
      </c>
      <c r="L11" s="1181">
        <v>92756</v>
      </c>
      <c r="M11" s="1181">
        <v>79780</v>
      </c>
      <c r="N11" s="1181">
        <v>90370</v>
      </c>
      <c r="O11" s="1176">
        <v>1040015</v>
      </c>
    </row>
    <row r="12" spans="1:16" x14ac:dyDescent="0.25">
      <c r="A12" s="1374" t="s">
        <v>1112</v>
      </c>
      <c r="B12" s="1175" t="s">
        <v>1039</v>
      </c>
      <c r="C12" s="1180"/>
      <c r="D12" s="1180"/>
      <c r="E12" s="1180"/>
      <c r="F12" s="1180"/>
      <c r="G12" s="1180"/>
      <c r="H12" s="1180"/>
      <c r="I12" s="1180"/>
      <c r="J12" s="1180">
        <v>0</v>
      </c>
      <c r="K12" s="1180">
        <v>0.21428571428571427</v>
      </c>
      <c r="L12" s="1180">
        <v>0.33445945945945948</v>
      </c>
      <c r="M12" s="1180">
        <v>0.25673469387755105</v>
      </c>
      <c r="N12" s="1180">
        <v>0.37317436661698955</v>
      </c>
      <c r="O12" s="1180">
        <v>0.32398042414355627</v>
      </c>
    </row>
    <row r="13" spans="1:16" x14ac:dyDescent="0.25">
      <c r="A13" s="1375"/>
      <c r="B13" s="1177" t="s">
        <v>1040</v>
      </c>
      <c r="C13" s="1181"/>
      <c r="D13" s="1181"/>
      <c r="E13" s="1181"/>
      <c r="F13" s="1181"/>
      <c r="G13" s="1181"/>
      <c r="H13" s="1181"/>
      <c r="I13" s="1181"/>
      <c r="J13" s="1181">
        <v>1</v>
      </c>
      <c r="K13" s="1181">
        <v>22</v>
      </c>
      <c r="L13" s="1181">
        <v>197</v>
      </c>
      <c r="M13" s="1181">
        <v>1821</v>
      </c>
      <c r="N13" s="1181">
        <v>2103</v>
      </c>
      <c r="O13" s="1176">
        <v>4144</v>
      </c>
    </row>
    <row r="14" spans="1:16" x14ac:dyDescent="0.25">
      <c r="A14" s="1376"/>
      <c r="B14" s="1177" t="s">
        <v>1041</v>
      </c>
      <c r="C14" s="1181"/>
      <c r="D14" s="1181"/>
      <c r="E14" s="1181"/>
      <c r="F14" s="1181"/>
      <c r="G14" s="1181"/>
      <c r="H14" s="1181"/>
      <c r="I14" s="1181"/>
      <c r="J14" s="1181">
        <v>0</v>
      </c>
      <c r="K14" s="1181">
        <v>6</v>
      </c>
      <c r="L14" s="1181">
        <v>99</v>
      </c>
      <c r="M14" s="1181">
        <v>629</v>
      </c>
      <c r="N14" s="1181">
        <v>1252</v>
      </c>
      <c r="O14" s="1176">
        <v>1986</v>
      </c>
    </row>
    <row r="15" spans="1:16" x14ac:dyDescent="0.25">
      <c r="A15" s="1172" t="s">
        <v>17</v>
      </c>
      <c r="B15" s="1172"/>
      <c r="C15" s="1182">
        <v>0.5728348123684126</v>
      </c>
      <c r="D15" s="1182">
        <v>0.5752297403225537</v>
      </c>
      <c r="E15" s="1182">
        <v>0.57751736903163575</v>
      </c>
      <c r="F15" s="1182">
        <v>0.57207988739542803</v>
      </c>
      <c r="G15" s="1182">
        <v>0.57408399257138754</v>
      </c>
      <c r="H15" s="1182">
        <v>0.59441298847771751</v>
      </c>
      <c r="I15" s="1182">
        <v>0.59884012217792404</v>
      </c>
      <c r="J15" s="1182">
        <v>0.61653403537339613</v>
      </c>
      <c r="K15" s="1182">
        <v>0.62770035004109981</v>
      </c>
      <c r="L15" s="1182">
        <v>0.62825642526483993</v>
      </c>
      <c r="M15" s="1182">
        <v>0.63470013905954548</v>
      </c>
      <c r="N15" s="1182">
        <v>0.63560258499481881</v>
      </c>
      <c r="O15" s="1182">
        <v>0.55973384384496083</v>
      </c>
    </row>
    <row r="16" spans="1:16" x14ac:dyDescent="0.25">
      <c r="A16" s="1371" t="s">
        <v>1038</v>
      </c>
      <c r="B16" s="1371"/>
      <c r="C16" s="1371"/>
      <c r="D16" s="1371"/>
      <c r="E16" s="1371"/>
      <c r="F16" s="1371"/>
      <c r="G16" s="1371"/>
      <c r="H16" s="1371"/>
      <c r="I16" s="1371"/>
      <c r="J16" s="1371"/>
      <c r="K16" s="1371"/>
      <c r="L16" s="1371"/>
      <c r="M16" s="1371"/>
      <c r="N16" s="1371"/>
      <c r="O16" s="1371"/>
    </row>
  </sheetData>
  <mergeCells count="6">
    <mergeCell ref="A16:O16"/>
    <mergeCell ref="A2:O2"/>
    <mergeCell ref="A3:O3"/>
    <mergeCell ref="A6:A8"/>
    <mergeCell ref="A9:A11"/>
    <mergeCell ref="A12:A14"/>
  </mergeCells>
  <hyperlinks>
    <hyperlink ref="P2" location="Índice!A119" display="Volver" xr:uid="{00000000-0004-0000-3800-000000000000}"/>
  </hyperlinks>
  <pageMargins left="0.7" right="0.7" top="0.75" bottom="0.75" header="0.3" footer="0.3"/>
  <pageSetup paperSize="9" orientation="portrait" horizontalDpi="200" verticalDpi="2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theme="4" tint="0.79998168889431442"/>
  </sheetPr>
  <dimension ref="A2:P31"/>
  <sheetViews>
    <sheetView showGridLines="0" zoomScale="90" zoomScaleNormal="90" workbookViewId="0"/>
  </sheetViews>
  <sheetFormatPr baseColWidth="10" defaultRowHeight="15" x14ac:dyDescent="0.25"/>
  <cols>
    <col min="1" max="1" width="27.5703125" customWidth="1"/>
    <col min="2" max="2" width="21.5703125" customWidth="1"/>
    <col min="15" max="15" width="12.140625" bestFit="1" customWidth="1"/>
  </cols>
  <sheetData>
    <row r="2" spans="1:16" ht="15.75" customHeight="1" x14ac:dyDescent="0.25">
      <c r="A2" s="1372" t="s">
        <v>1042</v>
      </c>
      <c r="B2" s="1372"/>
      <c r="C2" s="1372"/>
      <c r="D2" s="1372"/>
      <c r="E2" s="1372"/>
      <c r="F2" s="1372"/>
      <c r="G2" s="1372"/>
      <c r="H2" s="1372"/>
      <c r="I2" s="1372"/>
      <c r="J2" s="1372"/>
      <c r="K2" s="1372"/>
      <c r="L2" s="1372"/>
      <c r="M2" s="1372"/>
      <c r="N2" s="1372"/>
      <c r="O2" s="1372"/>
      <c r="P2" s="1192" t="s">
        <v>1070</v>
      </c>
    </row>
    <row r="3" spans="1:16" ht="15.75" customHeight="1" x14ac:dyDescent="0.25">
      <c r="A3" s="1372" t="s">
        <v>2</v>
      </c>
      <c r="B3" s="1372"/>
      <c r="C3" s="1372"/>
      <c r="D3" s="1372"/>
      <c r="E3" s="1372"/>
      <c r="F3" s="1372"/>
      <c r="G3" s="1372"/>
      <c r="H3" s="1372"/>
      <c r="I3" s="1372"/>
      <c r="J3" s="1372"/>
      <c r="K3" s="1372"/>
      <c r="L3" s="1372"/>
      <c r="M3" s="1372"/>
      <c r="N3" s="1372"/>
      <c r="O3" s="1372"/>
    </row>
    <row r="4" spans="1:16" x14ac:dyDescent="0.25">
      <c r="A4" s="1171"/>
      <c r="B4" s="1171"/>
      <c r="C4" s="1171"/>
      <c r="D4" s="1171"/>
      <c r="E4" s="1171"/>
      <c r="F4" s="1171"/>
      <c r="G4" s="1171"/>
      <c r="H4" s="1171"/>
      <c r="I4" s="1171"/>
      <c r="J4" s="1171"/>
      <c r="K4" s="1171"/>
      <c r="L4" s="1171"/>
      <c r="M4" s="1171"/>
      <c r="N4" s="1171"/>
      <c r="O4" s="1171"/>
    </row>
    <row r="5" spans="1:16" x14ac:dyDescent="0.25">
      <c r="A5" s="1172" t="s">
        <v>1023</v>
      </c>
      <c r="B5" s="1173" t="s">
        <v>366</v>
      </c>
      <c r="C5" s="1174" t="s">
        <v>1024</v>
      </c>
      <c r="D5" s="1174" t="s">
        <v>1025</v>
      </c>
      <c r="E5" s="1174" t="s">
        <v>1026</v>
      </c>
      <c r="F5" s="1174" t="s">
        <v>1027</v>
      </c>
      <c r="G5" s="1174" t="s">
        <v>1028</v>
      </c>
      <c r="H5" s="1174" t="s">
        <v>1029</v>
      </c>
      <c r="I5" s="1174" t="s">
        <v>1030</v>
      </c>
      <c r="J5" s="1174" t="s">
        <v>1031</v>
      </c>
      <c r="K5" s="1174" t="s">
        <v>1032</v>
      </c>
      <c r="L5" s="1174" t="s">
        <v>1033</v>
      </c>
      <c r="M5" s="1174" t="s">
        <v>1034</v>
      </c>
      <c r="N5" s="1174" t="s">
        <v>1035</v>
      </c>
      <c r="O5" s="1174" t="s">
        <v>17</v>
      </c>
    </row>
    <row r="6" spans="1:16" ht="15" customHeight="1" x14ac:dyDescent="0.25">
      <c r="A6" s="1374" t="s">
        <v>1036</v>
      </c>
      <c r="B6" s="1175" t="s">
        <v>21</v>
      </c>
      <c r="C6" s="1176">
        <v>247809</v>
      </c>
      <c r="D6" s="1176">
        <v>222282</v>
      </c>
      <c r="E6" s="1176">
        <v>275017</v>
      </c>
      <c r="F6" s="1176">
        <v>313641</v>
      </c>
      <c r="G6" s="1176">
        <v>345066</v>
      </c>
      <c r="H6" s="1176">
        <v>370860</v>
      </c>
      <c r="I6" s="1176">
        <v>372205</v>
      </c>
      <c r="J6" s="1176">
        <v>347990</v>
      </c>
      <c r="K6" s="1176">
        <v>312393</v>
      </c>
      <c r="L6" s="1176">
        <v>340534</v>
      </c>
      <c r="M6" s="1176">
        <v>296381</v>
      </c>
      <c r="N6" s="1176">
        <v>340399</v>
      </c>
      <c r="O6" s="1176">
        <v>3784577</v>
      </c>
    </row>
    <row r="7" spans="1:16" x14ac:dyDescent="0.25">
      <c r="A7" s="1375"/>
      <c r="B7" s="1177" t="s">
        <v>1043</v>
      </c>
      <c r="C7" s="1178">
        <v>2232</v>
      </c>
      <c r="D7" s="1178">
        <v>1995</v>
      </c>
      <c r="E7" s="1178">
        <v>1807</v>
      </c>
      <c r="F7" s="1178">
        <v>1869</v>
      </c>
      <c r="G7" s="1178">
        <v>2097</v>
      </c>
      <c r="H7" s="1178">
        <v>2282</v>
      </c>
      <c r="I7" s="1178">
        <v>2319</v>
      </c>
      <c r="J7" s="1178">
        <v>1921</v>
      </c>
      <c r="K7" s="1178">
        <v>1981</v>
      </c>
      <c r="L7" s="1178">
        <v>1989</v>
      </c>
      <c r="M7" s="1178">
        <v>1884</v>
      </c>
      <c r="N7" s="1178">
        <v>2428</v>
      </c>
      <c r="O7" s="1176">
        <v>24804</v>
      </c>
    </row>
    <row r="8" spans="1:16" x14ac:dyDescent="0.25">
      <c r="A8" s="1375"/>
      <c r="B8" s="1177" t="s">
        <v>1044</v>
      </c>
      <c r="C8" s="1178">
        <v>23807</v>
      </c>
      <c r="D8" s="1178">
        <v>21983</v>
      </c>
      <c r="E8" s="1178">
        <v>23811</v>
      </c>
      <c r="F8" s="1178">
        <v>25787</v>
      </c>
      <c r="G8" s="1178">
        <v>27659</v>
      </c>
      <c r="H8" s="1178">
        <v>29526</v>
      </c>
      <c r="I8" s="1178">
        <v>30052</v>
      </c>
      <c r="J8" s="1178">
        <v>27150</v>
      </c>
      <c r="K8" s="1178">
        <v>25394</v>
      </c>
      <c r="L8" s="1178">
        <v>25997</v>
      </c>
      <c r="M8" s="1178">
        <v>23437</v>
      </c>
      <c r="N8" s="1178">
        <v>27606</v>
      </c>
      <c r="O8" s="1176">
        <v>312209</v>
      </c>
    </row>
    <row r="9" spans="1:16" x14ac:dyDescent="0.25">
      <c r="A9" s="1375"/>
      <c r="B9" s="1177" t="s">
        <v>1045</v>
      </c>
      <c r="C9" s="1178">
        <v>80543</v>
      </c>
      <c r="D9" s="1178">
        <v>71393</v>
      </c>
      <c r="E9" s="1178">
        <v>87678</v>
      </c>
      <c r="F9" s="1178">
        <v>100895</v>
      </c>
      <c r="G9" s="1178">
        <v>111650</v>
      </c>
      <c r="H9" s="1178">
        <v>119243</v>
      </c>
      <c r="I9" s="1178">
        <v>118256</v>
      </c>
      <c r="J9" s="1178">
        <v>111611</v>
      </c>
      <c r="K9" s="1178">
        <v>102503</v>
      </c>
      <c r="L9" s="1178">
        <v>110472</v>
      </c>
      <c r="M9" s="1178">
        <v>96694</v>
      </c>
      <c r="N9" s="1178">
        <v>112216</v>
      </c>
      <c r="O9" s="1176">
        <v>1223154</v>
      </c>
    </row>
    <row r="10" spans="1:16" x14ac:dyDescent="0.25">
      <c r="A10" s="1375"/>
      <c r="B10" s="1177" t="s">
        <v>1046</v>
      </c>
      <c r="C10" s="1178">
        <v>56545</v>
      </c>
      <c r="D10" s="1178">
        <v>50448</v>
      </c>
      <c r="E10" s="1178">
        <v>63062</v>
      </c>
      <c r="F10" s="1178">
        <v>73055</v>
      </c>
      <c r="G10" s="1178">
        <v>80875</v>
      </c>
      <c r="H10" s="1178">
        <v>86778</v>
      </c>
      <c r="I10" s="1178">
        <v>86396</v>
      </c>
      <c r="J10" s="1178">
        <v>80424</v>
      </c>
      <c r="K10" s="1178">
        <v>72523</v>
      </c>
      <c r="L10" s="1178">
        <v>79254</v>
      </c>
      <c r="M10" s="1178">
        <v>69066</v>
      </c>
      <c r="N10" s="1178">
        <v>79720</v>
      </c>
      <c r="O10" s="1176">
        <v>878146</v>
      </c>
    </row>
    <row r="11" spans="1:16" x14ac:dyDescent="0.25">
      <c r="A11" s="1375"/>
      <c r="B11" s="1177" t="s">
        <v>1047</v>
      </c>
      <c r="C11" s="1178">
        <v>43665</v>
      </c>
      <c r="D11" s="1178">
        <v>39257</v>
      </c>
      <c r="E11" s="1178">
        <v>50353</v>
      </c>
      <c r="F11" s="1178">
        <v>57326</v>
      </c>
      <c r="G11" s="1178">
        <v>63399</v>
      </c>
      <c r="H11" s="1178">
        <v>68878</v>
      </c>
      <c r="I11" s="1178">
        <v>68796</v>
      </c>
      <c r="J11" s="1178">
        <v>64040</v>
      </c>
      <c r="K11" s="1178">
        <v>55644</v>
      </c>
      <c r="L11" s="1178">
        <v>62069</v>
      </c>
      <c r="M11" s="1178">
        <v>52839</v>
      </c>
      <c r="N11" s="1178">
        <v>59818</v>
      </c>
      <c r="O11" s="1176">
        <v>686084</v>
      </c>
    </row>
    <row r="12" spans="1:16" x14ac:dyDescent="0.25">
      <c r="A12" s="1375"/>
      <c r="B12" s="1177" t="s">
        <v>1048</v>
      </c>
      <c r="C12" s="1178">
        <v>31664</v>
      </c>
      <c r="D12" s="1178">
        <v>28636</v>
      </c>
      <c r="E12" s="1178">
        <v>37620</v>
      </c>
      <c r="F12" s="1178">
        <v>42732</v>
      </c>
      <c r="G12" s="1178">
        <v>46495</v>
      </c>
      <c r="H12" s="1178">
        <v>50055</v>
      </c>
      <c r="I12" s="1178">
        <v>51106</v>
      </c>
      <c r="J12" s="1178">
        <v>48420</v>
      </c>
      <c r="K12" s="1178">
        <v>41945</v>
      </c>
      <c r="L12" s="1178">
        <v>46802</v>
      </c>
      <c r="M12" s="1178">
        <v>40394</v>
      </c>
      <c r="N12" s="1178">
        <v>45169</v>
      </c>
      <c r="O12" s="1176">
        <v>511038</v>
      </c>
    </row>
    <row r="13" spans="1:16" x14ac:dyDescent="0.25">
      <c r="A13" s="1376"/>
      <c r="B13" s="1177" t="s">
        <v>1049</v>
      </c>
      <c r="C13" s="1178">
        <v>9353</v>
      </c>
      <c r="D13" s="1178">
        <v>8570</v>
      </c>
      <c r="E13" s="1178">
        <v>10686</v>
      </c>
      <c r="F13" s="1178">
        <v>11977</v>
      </c>
      <c r="G13" s="1178">
        <v>12891</v>
      </c>
      <c r="H13" s="1178">
        <v>14098</v>
      </c>
      <c r="I13" s="1178">
        <v>15280</v>
      </c>
      <c r="J13" s="1178">
        <v>14424</v>
      </c>
      <c r="K13" s="1178">
        <v>12403</v>
      </c>
      <c r="L13" s="1178">
        <v>13951</v>
      </c>
      <c r="M13" s="1178">
        <v>12067</v>
      </c>
      <c r="N13" s="1178">
        <v>13442</v>
      </c>
      <c r="O13" s="1176">
        <v>149142</v>
      </c>
    </row>
    <row r="14" spans="1:16" ht="15" customHeight="1" x14ac:dyDescent="0.25">
      <c r="A14" s="1374" t="s">
        <v>1037</v>
      </c>
      <c r="B14" s="1175" t="s">
        <v>21</v>
      </c>
      <c r="C14" s="1176">
        <v>94644</v>
      </c>
      <c r="D14" s="1176">
        <v>77513</v>
      </c>
      <c r="E14" s="1176">
        <v>108568</v>
      </c>
      <c r="F14" s="1176">
        <v>126128</v>
      </c>
      <c r="G14" s="1176">
        <v>142239</v>
      </c>
      <c r="H14" s="1176">
        <v>154036</v>
      </c>
      <c r="I14" s="1176">
        <v>144746</v>
      </c>
      <c r="J14" s="1176">
        <v>135932</v>
      </c>
      <c r="K14" s="1176">
        <v>120671</v>
      </c>
      <c r="L14" s="1176">
        <v>127283</v>
      </c>
      <c r="M14" s="1176">
        <v>108908</v>
      </c>
      <c r="N14" s="1176">
        <v>121392</v>
      </c>
      <c r="O14" s="1176">
        <v>1462060</v>
      </c>
    </row>
    <row r="15" spans="1:16" x14ac:dyDescent="0.25">
      <c r="A15" s="1375"/>
      <c r="B15" s="1177" t="s">
        <v>1043</v>
      </c>
      <c r="C15" s="1178">
        <v>111</v>
      </c>
      <c r="D15" s="1178">
        <v>64</v>
      </c>
      <c r="E15" s="1178">
        <v>80</v>
      </c>
      <c r="F15" s="1178">
        <v>101</v>
      </c>
      <c r="G15" s="1178">
        <v>121</v>
      </c>
      <c r="H15" s="1178">
        <v>122</v>
      </c>
      <c r="I15" s="1178">
        <v>154</v>
      </c>
      <c r="J15" s="1178">
        <v>124</v>
      </c>
      <c r="K15" s="1178">
        <v>100</v>
      </c>
      <c r="L15" s="1178">
        <v>114</v>
      </c>
      <c r="M15" s="1178">
        <v>111</v>
      </c>
      <c r="N15" s="1178">
        <v>129</v>
      </c>
      <c r="O15" s="1176">
        <v>1331</v>
      </c>
    </row>
    <row r="16" spans="1:16" x14ac:dyDescent="0.25">
      <c r="A16" s="1375"/>
      <c r="B16" s="1177" t="s">
        <v>1044</v>
      </c>
      <c r="C16" s="1178">
        <v>3790</v>
      </c>
      <c r="D16" s="1178">
        <v>3225</v>
      </c>
      <c r="E16" s="1178">
        <v>3683</v>
      </c>
      <c r="F16" s="1178">
        <v>4117</v>
      </c>
      <c r="G16" s="1178">
        <v>4353</v>
      </c>
      <c r="H16" s="1178">
        <v>4572</v>
      </c>
      <c r="I16" s="1178">
        <v>4724</v>
      </c>
      <c r="J16" s="1178">
        <v>4128</v>
      </c>
      <c r="K16" s="1178">
        <v>3738</v>
      </c>
      <c r="L16" s="1178">
        <v>3618</v>
      </c>
      <c r="M16" s="1178">
        <v>3342</v>
      </c>
      <c r="N16" s="1178">
        <v>3720</v>
      </c>
      <c r="O16" s="1176">
        <v>47010</v>
      </c>
    </row>
    <row r="17" spans="1:15" x14ac:dyDescent="0.25">
      <c r="A17" s="1375"/>
      <c r="B17" s="1177" t="s">
        <v>1045</v>
      </c>
      <c r="C17" s="1178">
        <v>36349</v>
      </c>
      <c r="D17" s="1178">
        <v>30223</v>
      </c>
      <c r="E17" s="1178">
        <v>40602</v>
      </c>
      <c r="F17" s="1178">
        <v>46112</v>
      </c>
      <c r="G17" s="1178">
        <v>51833</v>
      </c>
      <c r="H17" s="1178">
        <v>55877</v>
      </c>
      <c r="I17" s="1178">
        <v>53687</v>
      </c>
      <c r="J17" s="1178">
        <v>48984</v>
      </c>
      <c r="K17" s="1178">
        <v>44081</v>
      </c>
      <c r="L17" s="1178">
        <v>45578</v>
      </c>
      <c r="M17" s="1178">
        <v>39107</v>
      </c>
      <c r="N17" s="1178">
        <v>44758</v>
      </c>
      <c r="O17" s="1176">
        <v>537191</v>
      </c>
    </row>
    <row r="18" spans="1:15" x14ac:dyDescent="0.25">
      <c r="A18" s="1375"/>
      <c r="B18" s="1177" t="s">
        <v>1046</v>
      </c>
      <c r="C18" s="1178">
        <v>28670</v>
      </c>
      <c r="D18" s="1178">
        <v>23358</v>
      </c>
      <c r="E18" s="1178">
        <v>32634</v>
      </c>
      <c r="F18" s="1178">
        <v>38530</v>
      </c>
      <c r="G18" s="1178">
        <v>43280</v>
      </c>
      <c r="H18" s="1178">
        <v>47049</v>
      </c>
      <c r="I18" s="1178">
        <v>43855</v>
      </c>
      <c r="J18" s="1178">
        <v>40684</v>
      </c>
      <c r="K18" s="1178">
        <v>36470</v>
      </c>
      <c r="L18" s="1178">
        <v>39176</v>
      </c>
      <c r="M18" s="1178">
        <v>33440</v>
      </c>
      <c r="N18" s="1178">
        <v>37477</v>
      </c>
      <c r="O18" s="1176">
        <v>444623</v>
      </c>
    </row>
    <row r="19" spans="1:15" x14ac:dyDescent="0.25">
      <c r="A19" s="1375"/>
      <c r="B19" s="1177" t="s">
        <v>1047</v>
      </c>
      <c r="C19" s="1178">
        <v>14720</v>
      </c>
      <c r="D19" s="1178">
        <v>11682</v>
      </c>
      <c r="E19" s="1178">
        <v>17540</v>
      </c>
      <c r="F19" s="1178">
        <v>20636</v>
      </c>
      <c r="G19" s="1178">
        <v>23865</v>
      </c>
      <c r="H19" s="1178">
        <v>26202</v>
      </c>
      <c r="I19" s="1178">
        <v>23701</v>
      </c>
      <c r="J19" s="1178">
        <v>22891</v>
      </c>
      <c r="K19" s="1178">
        <v>19828</v>
      </c>
      <c r="L19" s="1178">
        <v>21406</v>
      </c>
      <c r="M19" s="1178">
        <v>17911</v>
      </c>
      <c r="N19" s="1178">
        <v>19740</v>
      </c>
      <c r="O19" s="1176">
        <v>240122</v>
      </c>
    </row>
    <row r="20" spans="1:15" x14ac:dyDescent="0.25">
      <c r="A20" s="1375"/>
      <c r="B20" s="1177" t="s">
        <v>1048</v>
      </c>
      <c r="C20" s="1178">
        <v>9134</v>
      </c>
      <c r="D20" s="1178">
        <v>7488</v>
      </c>
      <c r="E20" s="1178">
        <v>11581</v>
      </c>
      <c r="F20" s="1178">
        <v>13877</v>
      </c>
      <c r="G20" s="1178">
        <v>15703</v>
      </c>
      <c r="H20" s="1178">
        <v>16790</v>
      </c>
      <c r="I20" s="1178">
        <v>15396</v>
      </c>
      <c r="J20" s="1178">
        <v>15799</v>
      </c>
      <c r="K20" s="1178">
        <v>13655</v>
      </c>
      <c r="L20" s="1178">
        <v>14316</v>
      </c>
      <c r="M20" s="1178">
        <v>12339</v>
      </c>
      <c r="N20" s="1178">
        <v>12914</v>
      </c>
      <c r="O20" s="1176">
        <v>158992</v>
      </c>
    </row>
    <row r="21" spans="1:15" x14ac:dyDescent="0.25">
      <c r="A21" s="1376"/>
      <c r="B21" s="1177" t="s">
        <v>1049</v>
      </c>
      <c r="C21" s="1178">
        <v>1870</v>
      </c>
      <c r="D21" s="1178">
        <v>1473</v>
      </c>
      <c r="E21" s="1178">
        <v>2448</v>
      </c>
      <c r="F21" s="1178">
        <v>2755</v>
      </c>
      <c r="G21" s="1178">
        <v>3084</v>
      </c>
      <c r="H21" s="1178">
        <v>3424</v>
      </c>
      <c r="I21" s="1178">
        <v>3229</v>
      </c>
      <c r="J21" s="1178">
        <v>3322</v>
      </c>
      <c r="K21" s="1178">
        <v>2799</v>
      </c>
      <c r="L21" s="1178">
        <v>3075</v>
      </c>
      <c r="M21" s="1178">
        <v>2658</v>
      </c>
      <c r="N21" s="1178">
        <v>2654</v>
      </c>
      <c r="O21" s="1176">
        <v>32791</v>
      </c>
    </row>
    <row r="22" spans="1:15" x14ac:dyDescent="0.25">
      <c r="A22" s="1374" t="s">
        <v>1112</v>
      </c>
      <c r="B22" s="1175" t="s">
        <v>21</v>
      </c>
      <c r="C22" s="1176">
        <v>0</v>
      </c>
      <c r="D22" s="1176">
        <v>0</v>
      </c>
      <c r="E22" s="1176">
        <v>0</v>
      </c>
      <c r="F22" s="1176">
        <v>0</v>
      </c>
      <c r="G22" s="1176">
        <v>0</v>
      </c>
      <c r="H22" s="1176">
        <v>0</v>
      </c>
      <c r="I22" s="1176">
        <v>0</v>
      </c>
      <c r="J22" s="1176">
        <v>1</v>
      </c>
      <c r="K22" s="1176">
        <v>28</v>
      </c>
      <c r="L22" s="1176">
        <v>296</v>
      </c>
      <c r="M22" s="1176">
        <v>2450</v>
      </c>
      <c r="N22" s="1176">
        <v>3355</v>
      </c>
      <c r="O22" s="1176">
        <v>6130</v>
      </c>
    </row>
    <row r="23" spans="1:15" x14ac:dyDescent="0.25">
      <c r="A23" s="1375"/>
      <c r="B23" s="1177" t="s">
        <v>1043</v>
      </c>
      <c r="C23" s="1178"/>
      <c r="D23" s="1178"/>
      <c r="E23" s="1178"/>
      <c r="F23" s="1178"/>
      <c r="G23" s="1178"/>
      <c r="H23" s="1178"/>
      <c r="I23" s="1178"/>
      <c r="J23" s="1178">
        <v>0</v>
      </c>
      <c r="K23" s="1178">
        <v>2</v>
      </c>
      <c r="L23" s="1178">
        <v>8</v>
      </c>
      <c r="M23" s="1178">
        <v>64</v>
      </c>
      <c r="N23" s="1178">
        <v>69</v>
      </c>
      <c r="O23" s="1176">
        <v>143</v>
      </c>
    </row>
    <row r="24" spans="1:15" x14ac:dyDescent="0.25">
      <c r="A24" s="1375"/>
      <c r="B24" s="1177" t="s">
        <v>1044</v>
      </c>
      <c r="C24" s="1178"/>
      <c r="D24" s="1178"/>
      <c r="E24" s="1178"/>
      <c r="F24" s="1178"/>
      <c r="G24" s="1178"/>
      <c r="H24" s="1178"/>
      <c r="I24" s="1178"/>
      <c r="J24" s="1178">
        <v>0</v>
      </c>
      <c r="K24" s="1178">
        <v>0</v>
      </c>
      <c r="L24" s="1178">
        <v>28</v>
      </c>
      <c r="M24" s="1178">
        <v>145</v>
      </c>
      <c r="N24" s="1178">
        <v>207</v>
      </c>
      <c r="O24" s="1176">
        <v>380</v>
      </c>
    </row>
    <row r="25" spans="1:15" x14ac:dyDescent="0.25">
      <c r="A25" s="1375"/>
      <c r="B25" s="1177" t="s">
        <v>1045</v>
      </c>
      <c r="C25" s="1178"/>
      <c r="D25" s="1178"/>
      <c r="E25" s="1178"/>
      <c r="F25" s="1178"/>
      <c r="G25" s="1178"/>
      <c r="H25" s="1178"/>
      <c r="I25" s="1178"/>
      <c r="J25" s="1178">
        <v>1</v>
      </c>
      <c r="K25" s="1178">
        <v>11</v>
      </c>
      <c r="L25" s="1178">
        <v>82</v>
      </c>
      <c r="M25" s="1178">
        <v>667</v>
      </c>
      <c r="N25" s="1178">
        <v>987</v>
      </c>
      <c r="O25" s="1176">
        <v>1748</v>
      </c>
    </row>
    <row r="26" spans="1:15" x14ac:dyDescent="0.25">
      <c r="A26" s="1375"/>
      <c r="B26" s="1177" t="s">
        <v>1046</v>
      </c>
      <c r="C26" s="1178"/>
      <c r="D26" s="1178"/>
      <c r="E26" s="1178"/>
      <c r="F26" s="1178"/>
      <c r="G26" s="1178"/>
      <c r="H26" s="1178"/>
      <c r="I26" s="1178"/>
      <c r="J26" s="1178">
        <v>0</v>
      </c>
      <c r="K26" s="1178">
        <v>5</v>
      </c>
      <c r="L26" s="1178">
        <v>74</v>
      </c>
      <c r="M26" s="1178">
        <v>578</v>
      </c>
      <c r="N26" s="1178">
        <v>820</v>
      </c>
      <c r="O26" s="1176">
        <v>1477</v>
      </c>
    </row>
    <row r="27" spans="1:15" x14ac:dyDescent="0.25">
      <c r="A27" s="1375"/>
      <c r="B27" s="1177" t="s">
        <v>1047</v>
      </c>
      <c r="C27" s="1178"/>
      <c r="D27" s="1178"/>
      <c r="E27" s="1178"/>
      <c r="F27" s="1178"/>
      <c r="G27" s="1178"/>
      <c r="H27" s="1178"/>
      <c r="I27" s="1178"/>
      <c r="J27" s="1178">
        <v>0</v>
      </c>
      <c r="K27" s="1178">
        <v>6</v>
      </c>
      <c r="L27" s="1178">
        <v>55</v>
      </c>
      <c r="M27" s="1178">
        <v>562</v>
      </c>
      <c r="N27" s="1178">
        <v>648</v>
      </c>
      <c r="O27" s="1176">
        <v>1271</v>
      </c>
    </row>
    <row r="28" spans="1:15" x14ac:dyDescent="0.25">
      <c r="A28" s="1375"/>
      <c r="B28" s="1177" t="s">
        <v>1048</v>
      </c>
      <c r="C28" s="1178"/>
      <c r="D28" s="1178"/>
      <c r="E28" s="1178"/>
      <c r="F28" s="1178"/>
      <c r="G28" s="1178"/>
      <c r="H28" s="1178"/>
      <c r="I28" s="1178"/>
      <c r="J28" s="1178">
        <v>0</v>
      </c>
      <c r="K28" s="1178">
        <v>4</v>
      </c>
      <c r="L28" s="1178">
        <v>43</v>
      </c>
      <c r="M28" s="1178">
        <v>371</v>
      </c>
      <c r="N28" s="1178">
        <v>538</v>
      </c>
      <c r="O28" s="1176">
        <v>956</v>
      </c>
    </row>
    <row r="29" spans="1:15" x14ac:dyDescent="0.25">
      <c r="A29" s="1376"/>
      <c r="B29" s="1177" t="s">
        <v>1049</v>
      </c>
      <c r="C29" s="1178"/>
      <c r="D29" s="1178"/>
      <c r="E29" s="1178"/>
      <c r="F29" s="1178"/>
      <c r="G29" s="1178"/>
      <c r="H29" s="1178"/>
      <c r="I29" s="1178"/>
      <c r="J29" s="1178">
        <v>0</v>
      </c>
      <c r="K29" s="1178">
        <v>0</v>
      </c>
      <c r="L29" s="1178">
        <v>6</v>
      </c>
      <c r="M29" s="1178">
        <v>63</v>
      </c>
      <c r="N29" s="1178">
        <v>86</v>
      </c>
      <c r="O29" s="1176">
        <v>155</v>
      </c>
    </row>
    <row r="30" spans="1:15" x14ac:dyDescent="0.25">
      <c r="A30" s="1172" t="s">
        <v>17</v>
      </c>
      <c r="B30" s="1172"/>
      <c r="C30" s="1179">
        <v>342453</v>
      </c>
      <c r="D30" s="1179">
        <v>299795</v>
      </c>
      <c r="E30" s="1179">
        <v>383585</v>
      </c>
      <c r="F30" s="1179">
        <v>439769</v>
      </c>
      <c r="G30" s="1179">
        <v>487305</v>
      </c>
      <c r="H30" s="1179">
        <v>524896</v>
      </c>
      <c r="I30" s="1179">
        <v>516951</v>
      </c>
      <c r="J30" s="1179">
        <v>483923</v>
      </c>
      <c r="K30" s="1179">
        <v>433092</v>
      </c>
      <c r="L30" s="1179">
        <v>468113</v>
      </c>
      <c r="M30" s="1179">
        <v>407739</v>
      </c>
      <c r="N30" s="1179">
        <v>465146</v>
      </c>
      <c r="O30" s="1179">
        <v>5252767</v>
      </c>
    </row>
    <row r="31" spans="1:15" x14ac:dyDescent="0.25">
      <c r="A31" s="1371" t="s">
        <v>1038</v>
      </c>
      <c r="B31" s="1371"/>
      <c r="C31" s="1371"/>
      <c r="D31" s="1371"/>
      <c r="E31" s="1371"/>
      <c r="F31" s="1371"/>
      <c r="G31" s="1371"/>
      <c r="H31" s="1371"/>
      <c r="I31" s="1371"/>
      <c r="J31" s="1371"/>
      <c r="K31" s="1371"/>
      <c r="L31" s="1371"/>
      <c r="M31" s="1371"/>
      <c r="N31" s="1371"/>
      <c r="O31" s="1371"/>
    </row>
  </sheetData>
  <mergeCells count="6">
    <mergeCell ref="A31:O31"/>
    <mergeCell ref="A2:O2"/>
    <mergeCell ref="A3:O3"/>
    <mergeCell ref="A6:A13"/>
    <mergeCell ref="A14:A21"/>
    <mergeCell ref="A22:A29"/>
  </mergeCells>
  <hyperlinks>
    <hyperlink ref="P2" location="Índice!A119" display="Volver" xr:uid="{00000000-0004-0000-3900-000000000000}"/>
  </hyperlinks>
  <pageMargins left="0.7" right="0.7" top="0.75" bottom="0.75" header="0.3" footer="0.3"/>
  <pageSetup paperSize="9" orientation="portrait" horizontalDpi="200" verticalDpi="2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4" tint="0.79998168889431442"/>
  </sheetPr>
  <dimension ref="A2:P41"/>
  <sheetViews>
    <sheetView showGridLines="0" zoomScale="80" zoomScaleNormal="80" workbookViewId="0"/>
  </sheetViews>
  <sheetFormatPr baseColWidth="10" defaultRowHeight="15" x14ac:dyDescent="0.25"/>
  <cols>
    <col min="1" max="1" width="27.5703125" customWidth="1"/>
    <col min="2" max="2" width="21.5703125" customWidth="1"/>
    <col min="15" max="15" width="12.140625" bestFit="1" customWidth="1"/>
  </cols>
  <sheetData>
    <row r="2" spans="1:16" ht="15.75" customHeight="1" x14ac:dyDescent="0.25">
      <c r="A2" s="1372" t="s">
        <v>1050</v>
      </c>
      <c r="B2" s="1372"/>
      <c r="C2" s="1372"/>
      <c r="D2" s="1372"/>
      <c r="E2" s="1372"/>
      <c r="F2" s="1372"/>
      <c r="G2" s="1372"/>
      <c r="H2" s="1372"/>
      <c r="I2" s="1372"/>
      <c r="J2" s="1372"/>
      <c r="K2" s="1372"/>
      <c r="L2" s="1372"/>
      <c r="M2" s="1372"/>
      <c r="N2" s="1372"/>
      <c r="O2" s="1372"/>
      <c r="P2" s="1192" t="s">
        <v>1070</v>
      </c>
    </row>
    <row r="3" spans="1:16" ht="15.75" customHeight="1" x14ac:dyDescent="0.25">
      <c r="A3" s="1372" t="s">
        <v>2</v>
      </c>
      <c r="B3" s="1372"/>
      <c r="C3" s="1372"/>
      <c r="D3" s="1372"/>
      <c r="E3" s="1372"/>
      <c r="F3" s="1372"/>
      <c r="G3" s="1372"/>
      <c r="H3" s="1372"/>
      <c r="I3" s="1372"/>
      <c r="J3" s="1372"/>
      <c r="K3" s="1372"/>
      <c r="L3" s="1372"/>
      <c r="M3" s="1372"/>
      <c r="N3" s="1372"/>
      <c r="O3" s="1372"/>
    </row>
    <row r="4" spans="1:16" x14ac:dyDescent="0.25">
      <c r="A4" s="1171"/>
      <c r="B4" s="1171"/>
      <c r="C4" s="1171"/>
      <c r="D4" s="1171"/>
      <c r="E4" s="1171"/>
      <c r="F4" s="1171"/>
      <c r="G4" s="1171"/>
      <c r="H4" s="1171"/>
    </row>
    <row r="5" spans="1:16" x14ac:dyDescent="0.25">
      <c r="A5" s="1172" t="s">
        <v>1051</v>
      </c>
      <c r="B5" s="1173" t="s">
        <v>366</v>
      </c>
      <c r="C5" s="1174" t="s">
        <v>1024</v>
      </c>
      <c r="D5" s="1174" t="s">
        <v>1025</v>
      </c>
      <c r="E5" s="1174" t="s">
        <v>1026</v>
      </c>
      <c r="F5" s="1174" t="s">
        <v>1027</v>
      </c>
      <c r="G5" s="1174" t="s">
        <v>1028</v>
      </c>
      <c r="H5" s="1174" t="s">
        <v>1029</v>
      </c>
      <c r="I5" s="1174" t="s">
        <v>1030</v>
      </c>
      <c r="J5" s="1174" t="s">
        <v>1031</v>
      </c>
      <c r="K5" s="1174" t="s">
        <v>1032</v>
      </c>
      <c r="L5" s="1174" t="s">
        <v>1033</v>
      </c>
      <c r="M5" s="1174" t="s">
        <v>1034</v>
      </c>
      <c r="N5" s="1174" t="s">
        <v>1035</v>
      </c>
      <c r="O5" s="1174" t="s">
        <v>17</v>
      </c>
    </row>
    <row r="6" spans="1:16" ht="15" customHeight="1" x14ac:dyDescent="0.25">
      <c r="A6" s="1373" t="s">
        <v>1036</v>
      </c>
      <c r="B6" s="1183" t="s">
        <v>21</v>
      </c>
      <c r="C6" s="1176">
        <v>247809</v>
      </c>
      <c r="D6" s="1176">
        <v>222282</v>
      </c>
      <c r="E6" s="1176">
        <v>275017</v>
      </c>
      <c r="F6" s="1176">
        <v>313641</v>
      </c>
      <c r="G6" s="1176">
        <v>345066</v>
      </c>
      <c r="H6" s="1176">
        <v>370860</v>
      </c>
      <c r="I6" s="1176">
        <v>372205</v>
      </c>
      <c r="J6" s="1176">
        <v>347990</v>
      </c>
      <c r="K6" s="1176">
        <v>312393</v>
      </c>
      <c r="L6" s="1176">
        <v>340534</v>
      </c>
      <c r="M6" s="1176">
        <v>296381</v>
      </c>
      <c r="N6" s="1176">
        <v>340399</v>
      </c>
      <c r="O6" s="1176">
        <v>3784577</v>
      </c>
    </row>
    <row r="7" spans="1:16" x14ac:dyDescent="0.25">
      <c r="A7" s="1373"/>
      <c r="B7" s="1177" t="s">
        <v>1052</v>
      </c>
      <c r="C7" s="1178">
        <v>46887</v>
      </c>
      <c r="D7" s="1178">
        <v>36723</v>
      </c>
      <c r="E7" s="1178">
        <v>54121</v>
      </c>
      <c r="F7" s="1178">
        <v>68572</v>
      </c>
      <c r="G7" s="1178">
        <v>81740</v>
      </c>
      <c r="H7" s="1178">
        <v>86721</v>
      </c>
      <c r="I7" s="1178">
        <v>76824</v>
      </c>
      <c r="J7" s="1178">
        <v>72950</v>
      </c>
      <c r="K7" s="1178">
        <v>68663</v>
      </c>
      <c r="L7" s="1178">
        <v>69517</v>
      </c>
      <c r="M7" s="1178">
        <v>53493</v>
      </c>
      <c r="N7" s="1178">
        <v>64502</v>
      </c>
      <c r="O7" s="1176">
        <v>780713</v>
      </c>
    </row>
    <row r="8" spans="1:16" x14ac:dyDescent="0.25">
      <c r="A8" s="1373"/>
      <c r="B8" s="1177" t="s">
        <v>1053</v>
      </c>
      <c r="C8" s="1178">
        <v>56167</v>
      </c>
      <c r="D8" s="1178">
        <v>51835</v>
      </c>
      <c r="E8" s="1178">
        <v>66221</v>
      </c>
      <c r="F8" s="1178">
        <v>76578</v>
      </c>
      <c r="G8" s="1178">
        <v>91448</v>
      </c>
      <c r="H8" s="1178">
        <v>112049</v>
      </c>
      <c r="I8" s="1178">
        <v>100979</v>
      </c>
      <c r="J8" s="1178">
        <v>88043</v>
      </c>
      <c r="K8" s="1178">
        <v>73866</v>
      </c>
      <c r="L8" s="1178">
        <v>78160</v>
      </c>
      <c r="M8" s="1178">
        <v>64895</v>
      </c>
      <c r="N8" s="1178">
        <v>73370</v>
      </c>
      <c r="O8" s="1176">
        <v>933611</v>
      </c>
    </row>
    <row r="9" spans="1:16" x14ac:dyDescent="0.25">
      <c r="A9" s="1373"/>
      <c r="B9" s="1177" t="s">
        <v>1054</v>
      </c>
      <c r="C9" s="1178">
        <v>34218</v>
      </c>
      <c r="D9" s="1178">
        <v>33233</v>
      </c>
      <c r="E9" s="1178">
        <v>37791</v>
      </c>
      <c r="F9" s="1178">
        <v>40022</v>
      </c>
      <c r="G9" s="1178">
        <v>41819</v>
      </c>
      <c r="H9" s="1178">
        <v>44273</v>
      </c>
      <c r="I9" s="1178">
        <v>47528</v>
      </c>
      <c r="J9" s="1178">
        <v>43021</v>
      </c>
      <c r="K9" s="1178">
        <v>36593</v>
      </c>
      <c r="L9" s="1178">
        <v>43251</v>
      </c>
      <c r="M9" s="1178">
        <v>38793</v>
      </c>
      <c r="N9" s="1178">
        <v>45768</v>
      </c>
      <c r="O9" s="1176">
        <v>486310</v>
      </c>
    </row>
    <row r="10" spans="1:16" x14ac:dyDescent="0.25">
      <c r="A10" s="1373"/>
      <c r="B10" s="1177" t="s">
        <v>1055</v>
      </c>
      <c r="C10" s="1178">
        <v>40564</v>
      </c>
      <c r="D10" s="1178">
        <v>38452</v>
      </c>
      <c r="E10" s="1178">
        <v>45639</v>
      </c>
      <c r="F10" s="1178">
        <v>49583</v>
      </c>
      <c r="G10" s="1178">
        <v>50281</v>
      </c>
      <c r="H10" s="1178">
        <v>49553</v>
      </c>
      <c r="I10" s="1178">
        <v>56299</v>
      </c>
      <c r="J10" s="1178">
        <v>53914</v>
      </c>
      <c r="K10" s="1178">
        <v>47217</v>
      </c>
      <c r="L10" s="1178">
        <v>55381</v>
      </c>
      <c r="M10" s="1178">
        <v>50888</v>
      </c>
      <c r="N10" s="1178">
        <v>57194</v>
      </c>
      <c r="O10" s="1176">
        <v>594965</v>
      </c>
    </row>
    <row r="11" spans="1:16" x14ac:dyDescent="0.25">
      <c r="A11" s="1373"/>
      <c r="B11" s="1177" t="s">
        <v>1056</v>
      </c>
      <c r="C11" s="1178">
        <v>19894</v>
      </c>
      <c r="D11" s="1178">
        <v>17077</v>
      </c>
      <c r="E11" s="1178">
        <v>20103</v>
      </c>
      <c r="F11" s="1178">
        <v>22429</v>
      </c>
      <c r="G11" s="1178">
        <v>22177</v>
      </c>
      <c r="H11" s="1178">
        <v>21816</v>
      </c>
      <c r="I11" s="1178">
        <v>25485</v>
      </c>
      <c r="J11" s="1178">
        <v>26308</v>
      </c>
      <c r="K11" s="1178">
        <v>25255</v>
      </c>
      <c r="L11" s="1178">
        <v>26697</v>
      </c>
      <c r="M11" s="1178">
        <v>25095</v>
      </c>
      <c r="N11" s="1178">
        <v>29102</v>
      </c>
      <c r="O11" s="1176">
        <v>281438</v>
      </c>
    </row>
    <row r="12" spans="1:16" x14ac:dyDescent="0.25">
      <c r="A12" s="1373"/>
      <c r="B12" s="1177" t="s">
        <v>1057</v>
      </c>
      <c r="C12" s="1178">
        <v>38892</v>
      </c>
      <c r="D12" s="1178">
        <v>35321</v>
      </c>
      <c r="E12" s="1178">
        <v>40334</v>
      </c>
      <c r="F12" s="1178">
        <v>44854</v>
      </c>
      <c r="G12" s="1178">
        <v>45964</v>
      </c>
      <c r="H12" s="1178">
        <v>45209</v>
      </c>
      <c r="I12" s="1178">
        <v>52242</v>
      </c>
      <c r="J12" s="1178">
        <v>51070</v>
      </c>
      <c r="K12" s="1178">
        <v>48487</v>
      </c>
      <c r="L12" s="1178">
        <v>54231</v>
      </c>
      <c r="M12" s="1178">
        <v>50778</v>
      </c>
      <c r="N12" s="1178">
        <v>56603</v>
      </c>
      <c r="O12" s="1176">
        <v>563985</v>
      </c>
    </row>
    <row r="13" spans="1:16" x14ac:dyDescent="0.25">
      <c r="A13" s="1373"/>
      <c r="B13" s="1177" t="s">
        <v>1058</v>
      </c>
      <c r="C13" s="1178">
        <v>471</v>
      </c>
      <c r="D13" s="1178">
        <v>295</v>
      </c>
      <c r="E13" s="1178">
        <v>257</v>
      </c>
      <c r="F13" s="1178">
        <v>293</v>
      </c>
      <c r="G13" s="1178">
        <v>338</v>
      </c>
      <c r="H13" s="1178">
        <v>349</v>
      </c>
      <c r="I13" s="1178">
        <v>563</v>
      </c>
      <c r="J13" s="1178">
        <v>621</v>
      </c>
      <c r="K13" s="1178">
        <v>455</v>
      </c>
      <c r="L13" s="1178">
        <v>615</v>
      </c>
      <c r="M13" s="1178">
        <v>428</v>
      </c>
      <c r="N13" s="1178">
        <v>691</v>
      </c>
      <c r="O13" s="1176">
        <v>5376</v>
      </c>
    </row>
    <row r="14" spans="1:16" x14ac:dyDescent="0.25">
      <c r="A14" s="1373"/>
      <c r="B14" s="1177" t="s">
        <v>1059</v>
      </c>
      <c r="C14" s="1178">
        <v>3909</v>
      </c>
      <c r="D14" s="1178">
        <v>3725</v>
      </c>
      <c r="E14" s="1178">
        <v>3842</v>
      </c>
      <c r="F14" s="1178">
        <v>4388</v>
      </c>
      <c r="G14" s="1178">
        <v>4192</v>
      </c>
      <c r="H14" s="1178">
        <v>3804</v>
      </c>
      <c r="I14" s="1178">
        <v>4363</v>
      </c>
      <c r="J14" s="1178">
        <v>4412</v>
      </c>
      <c r="K14" s="1178">
        <v>4066</v>
      </c>
      <c r="L14" s="1178">
        <v>4347</v>
      </c>
      <c r="M14" s="1178">
        <v>4256</v>
      </c>
      <c r="N14" s="1178">
        <v>4678</v>
      </c>
      <c r="O14" s="1176">
        <v>49982</v>
      </c>
    </row>
    <row r="15" spans="1:16" x14ac:dyDescent="0.25">
      <c r="A15" s="1373"/>
      <c r="B15" s="1177" t="s">
        <v>1060</v>
      </c>
      <c r="C15" s="1178">
        <v>2515</v>
      </c>
      <c r="D15" s="1178">
        <v>1756</v>
      </c>
      <c r="E15" s="1178">
        <v>2275</v>
      </c>
      <c r="F15" s="1178">
        <v>2544</v>
      </c>
      <c r="G15" s="1178">
        <v>2561</v>
      </c>
      <c r="H15" s="1178">
        <v>2658</v>
      </c>
      <c r="I15" s="1178">
        <v>3133</v>
      </c>
      <c r="J15" s="1178">
        <v>3257</v>
      </c>
      <c r="K15" s="1178">
        <v>3139</v>
      </c>
      <c r="L15" s="1178">
        <v>3554</v>
      </c>
      <c r="M15" s="1178">
        <v>3267</v>
      </c>
      <c r="N15" s="1178">
        <v>3508</v>
      </c>
      <c r="O15" s="1176">
        <v>34167</v>
      </c>
    </row>
    <row r="16" spans="1:16" x14ac:dyDescent="0.25">
      <c r="A16" s="1373"/>
      <c r="B16" s="1177" t="s">
        <v>1061</v>
      </c>
      <c r="C16" s="1178">
        <v>4021</v>
      </c>
      <c r="D16" s="1178">
        <v>3707</v>
      </c>
      <c r="E16" s="1178">
        <v>4228</v>
      </c>
      <c r="F16" s="1178">
        <v>4194</v>
      </c>
      <c r="G16" s="1178">
        <v>4352</v>
      </c>
      <c r="H16" s="1178">
        <v>4188</v>
      </c>
      <c r="I16" s="1178">
        <v>4473</v>
      </c>
      <c r="J16" s="1178">
        <v>4122</v>
      </c>
      <c r="K16" s="1178">
        <v>4325</v>
      </c>
      <c r="L16" s="1178">
        <v>4366</v>
      </c>
      <c r="M16" s="1178">
        <v>4104</v>
      </c>
      <c r="N16" s="1178">
        <v>4539</v>
      </c>
      <c r="O16" s="1176">
        <v>50619</v>
      </c>
    </row>
    <row r="17" spans="1:15" x14ac:dyDescent="0.25">
      <c r="A17" s="1373"/>
      <c r="B17" s="1177" t="s">
        <v>1062</v>
      </c>
      <c r="C17" s="1178">
        <v>271</v>
      </c>
      <c r="D17" s="1178">
        <v>158</v>
      </c>
      <c r="E17" s="1178">
        <v>206</v>
      </c>
      <c r="F17" s="1178">
        <v>184</v>
      </c>
      <c r="G17" s="1178">
        <v>194</v>
      </c>
      <c r="H17" s="1178">
        <v>240</v>
      </c>
      <c r="I17" s="1178">
        <v>316</v>
      </c>
      <c r="J17" s="1178">
        <v>272</v>
      </c>
      <c r="K17" s="1178">
        <v>327</v>
      </c>
      <c r="L17" s="1178">
        <v>415</v>
      </c>
      <c r="M17" s="1178">
        <v>384</v>
      </c>
      <c r="N17" s="1178">
        <v>444</v>
      </c>
      <c r="O17" s="1176">
        <v>3411</v>
      </c>
    </row>
    <row r="18" spans="1:15" ht="15" customHeight="1" x14ac:dyDescent="0.25">
      <c r="A18" s="1373" t="s">
        <v>1037</v>
      </c>
      <c r="B18" s="1183" t="s">
        <v>21</v>
      </c>
      <c r="C18" s="1176">
        <v>94644</v>
      </c>
      <c r="D18" s="1176">
        <v>77513</v>
      </c>
      <c r="E18" s="1176">
        <v>108568</v>
      </c>
      <c r="F18" s="1176">
        <v>126128</v>
      </c>
      <c r="G18" s="1176">
        <v>142239</v>
      </c>
      <c r="H18" s="1176">
        <v>154036</v>
      </c>
      <c r="I18" s="1176">
        <v>144746</v>
      </c>
      <c r="J18" s="1176">
        <v>135932</v>
      </c>
      <c r="K18" s="1176">
        <v>120671</v>
      </c>
      <c r="L18" s="1176">
        <v>127283</v>
      </c>
      <c r="M18" s="1176">
        <v>108908</v>
      </c>
      <c r="N18" s="1176">
        <v>121392</v>
      </c>
      <c r="O18" s="1176">
        <v>1462060</v>
      </c>
    </row>
    <row r="19" spans="1:15" x14ac:dyDescent="0.25">
      <c r="A19" s="1373"/>
      <c r="B19" s="1177" t="s">
        <v>1052</v>
      </c>
      <c r="C19" s="1178">
        <v>29430</v>
      </c>
      <c r="D19" s="1178">
        <v>21762</v>
      </c>
      <c r="E19" s="1178">
        <v>35936</v>
      </c>
      <c r="F19" s="1178">
        <v>45657</v>
      </c>
      <c r="G19" s="1178">
        <v>54540</v>
      </c>
      <c r="H19" s="1178">
        <v>58544</v>
      </c>
      <c r="I19" s="1178">
        <v>49965</v>
      </c>
      <c r="J19" s="1178">
        <v>46452</v>
      </c>
      <c r="K19" s="1178">
        <v>42496</v>
      </c>
      <c r="L19" s="1178">
        <v>41866</v>
      </c>
      <c r="M19" s="1178">
        <v>31167</v>
      </c>
      <c r="N19" s="1178">
        <v>36529</v>
      </c>
      <c r="O19" s="1176">
        <v>494344</v>
      </c>
    </row>
    <row r="20" spans="1:15" x14ac:dyDescent="0.25">
      <c r="A20" s="1373"/>
      <c r="B20" s="1177" t="s">
        <v>1053</v>
      </c>
      <c r="C20" s="1178">
        <v>18226</v>
      </c>
      <c r="D20" s="1178">
        <v>16007</v>
      </c>
      <c r="E20" s="1178">
        <v>23145</v>
      </c>
      <c r="F20" s="1178">
        <v>27171</v>
      </c>
      <c r="G20" s="1178">
        <v>32878</v>
      </c>
      <c r="H20" s="1178">
        <v>41842</v>
      </c>
      <c r="I20" s="1178">
        <v>35163</v>
      </c>
      <c r="J20" s="1178">
        <v>30637</v>
      </c>
      <c r="K20" s="1178">
        <v>26541</v>
      </c>
      <c r="L20" s="1178">
        <v>26291</v>
      </c>
      <c r="M20" s="1178">
        <v>22602</v>
      </c>
      <c r="N20" s="1178">
        <v>23806</v>
      </c>
      <c r="O20" s="1176">
        <v>324309</v>
      </c>
    </row>
    <row r="21" spans="1:15" x14ac:dyDescent="0.25">
      <c r="A21" s="1373"/>
      <c r="B21" s="1177" t="s">
        <v>1054</v>
      </c>
      <c r="C21" s="1178">
        <v>9679</v>
      </c>
      <c r="D21" s="1178">
        <v>8387</v>
      </c>
      <c r="E21" s="1178">
        <v>10667</v>
      </c>
      <c r="F21" s="1178">
        <v>11051</v>
      </c>
      <c r="G21" s="1178">
        <v>11809</v>
      </c>
      <c r="H21" s="1178">
        <v>12237</v>
      </c>
      <c r="I21" s="1178">
        <v>13138</v>
      </c>
      <c r="J21" s="1178">
        <v>12213</v>
      </c>
      <c r="K21" s="1178">
        <v>10328</v>
      </c>
      <c r="L21" s="1178">
        <v>11992</v>
      </c>
      <c r="M21" s="1178">
        <v>11104</v>
      </c>
      <c r="N21" s="1178">
        <v>12300</v>
      </c>
      <c r="O21" s="1176">
        <v>134905</v>
      </c>
    </row>
    <row r="22" spans="1:15" x14ac:dyDescent="0.25">
      <c r="A22" s="1373"/>
      <c r="B22" s="1177" t="s">
        <v>1055</v>
      </c>
      <c r="C22" s="1178">
        <v>13915</v>
      </c>
      <c r="D22" s="1178">
        <v>12085</v>
      </c>
      <c r="E22" s="1178">
        <v>15694</v>
      </c>
      <c r="F22" s="1178">
        <v>17150</v>
      </c>
      <c r="G22" s="1178">
        <v>17256</v>
      </c>
      <c r="H22" s="1178">
        <v>16953</v>
      </c>
      <c r="I22" s="1178">
        <v>18366</v>
      </c>
      <c r="J22" s="1178">
        <v>18709</v>
      </c>
      <c r="K22" s="1178">
        <v>14913</v>
      </c>
      <c r="L22" s="1178">
        <v>18052</v>
      </c>
      <c r="M22" s="1178">
        <v>17329</v>
      </c>
      <c r="N22" s="1178">
        <v>18853</v>
      </c>
      <c r="O22" s="1176">
        <v>199275</v>
      </c>
    </row>
    <row r="23" spans="1:15" x14ac:dyDescent="0.25">
      <c r="A23" s="1373"/>
      <c r="B23" s="1177" t="s">
        <v>1056</v>
      </c>
      <c r="C23" s="1178">
        <v>7087</v>
      </c>
      <c r="D23" s="1178">
        <v>5801</v>
      </c>
      <c r="E23" s="1178">
        <v>7325</v>
      </c>
      <c r="F23" s="1178">
        <v>8287</v>
      </c>
      <c r="G23" s="1178">
        <v>8320</v>
      </c>
      <c r="H23" s="1178">
        <v>7922</v>
      </c>
      <c r="I23" s="1178">
        <v>8966</v>
      </c>
      <c r="J23" s="1178">
        <v>9125</v>
      </c>
      <c r="K23" s="1178">
        <v>8579</v>
      </c>
      <c r="L23" s="1178">
        <v>9575</v>
      </c>
      <c r="M23" s="1178">
        <v>8830</v>
      </c>
      <c r="N23" s="1178">
        <v>10304</v>
      </c>
      <c r="O23" s="1176">
        <v>100121</v>
      </c>
    </row>
    <row r="24" spans="1:15" x14ac:dyDescent="0.25">
      <c r="A24" s="1373"/>
      <c r="B24" s="1177" t="s">
        <v>1057</v>
      </c>
      <c r="C24" s="1178">
        <v>12473</v>
      </c>
      <c r="D24" s="1178">
        <v>10183</v>
      </c>
      <c r="E24" s="1178">
        <v>12040</v>
      </c>
      <c r="F24" s="1178">
        <v>13223</v>
      </c>
      <c r="G24" s="1178">
        <v>13638</v>
      </c>
      <c r="H24" s="1178">
        <v>13040</v>
      </c>
      <c r="I24" s="1178">
        <v>15175</v>
      </c>
      <c r="J24" s="1178">
        <v>14759</v>
      </c>
      <c r="K24" s="1178">
        <v>13975</v>
      </c>
      <c r="L24" s="1178">
        <v>15512</v>
      </c>
      <c r="M24" s="1178">
        <v>14162</v>
      </c>
      <c r="N24" s="1178">
        <v>15280</v>
      </c>
      <c r="O24" s="1176">
        <v>163460</v>
      </c>
    </row>
    <row r="25" spans="1:15" x14ac:dyDescent="0.25">
      <c r="A25" s="1373"/>
      <c r="B25" s="1177" t="s">
        <v>1058</v>
      </c>
      <c r="C25" s="1178">
        <v>6</v>
      </c>
      <c r="D25" s="1178">
        <v>6</v>
      </c>
      <c r="E25" s="1178">
        <v>1</v>
      </c>
      <c r="F25" s="1178">
        <v>1</v>
      </c>
      <c r="G25" s="1178">
        <v>7</v>
      </c>
      <c r="H25" s="1178">
        <v>55</v>
      </c>
      <c r="I25" s="1178">
        <v>62</v>
      </c>
      <c r="J25" s="1178">
        <v>109</v>
      </c>
      <c r="K25" s="1178">
        <v>73</v>
      </c>
      <c r="L25" s="1178">
        <v>72</v>
      </c>
      <c r="M25" s="1178">
        <v>79</v>
      </c>
      <c r="N25" s="1178">
        <v>117</v>
      </c>
      <c r="O25" s="1176">
        <v>588</v>
      </c>
    </row>
    <row r="26" spans="1:15" x14ac:dyDescent="0.25">
      <c r="A26" s="1373"/>
      <c r="B26" s="1177" t="s">
        <v>1059</v>
      </c>
      <c r="C26" s="1178">
        <v>1988</v>
      </c>
      <c r="D26" s="1178">
        <v>1635</v>
      </c>
      <c r="E26" s="1178">
        <v>1835</v>
      </c>
      <c r="F26" s="1178">
        <v>1818</v>
      </c>
      <c r="G26" s="1178">
        <v>1863</v>
      </c>
      <c r="H26" s="1178">
        <v>1664</v>
      </c>
      <c r="I26" s="1178">
        <v>1916</v>
      </c>
      <c r="J26" s="1178">
        <v>1940</v>
      </c>
      <c r="K26" s="1178">
        <v>1809</v>
      </c>
      <c r="L26" s="1178">
        <v>1871</v>
      </c>
      <c r="M26" s="1178">
        <v>1795</v>
      </c>
      <c r="N26" s="1178">
        <v>2078</v>
      </c>
      <c r="O26" s="1176">
        <v>22212</v>
      </c>
    </row>
    <row r="27" spans="1:15" x14ac:dyDescent="0.25">
      <c r="A27" s="1373"/>
      <c r="B27" s="1177" t="s">
        <v>1060</v>
      </c>
      <c r="C27" s="1178">
        <v>8</v>
      </c>
      <c r="D27" s="1178">
        <v>0</v>
      </c>
      <c r="E27" s="1178">
        <v>4</v>
      </c>
      <c r="F27" s="1178">
        <v>2</v>
      </c>
      <c r="G27" s="1178">
        <v>3</v>
      </c>
      <c r="H27" s="1178">
        <v>68</v>
      </c>
      <c r="I27" s="1178">
        <v>98</v>
      </c>
      <c r="J27" s="1178">
        <v>129</v>
      </c>
      <c r="K27" s="1178">
        <v>139</v>
      </c>
      <c r="L27" s="1178">
        <v>138</v>
      </c>
      <c r="M27" s="1178">
        <v>130</v>
      </c>
      <c r="N27" s="1178">
        <v>160</v>
      </c>
      <c r="O27" s="1176">
        <v>879</v>
      </c>
    </row>
    <row r="28" spans="1:15" x14ac:dyDescent="0.25">
      <c r="A28" s="1373"/>
      <c r="B28" s="1177" t="s">
        <v>1061</v>
      </c>
      <c r="C28" s="1178">
        <v>1781</v>
      </c>
      <c r="D28" s="1178">
        <v>1605</v>
      </c>
      <c r="E28" s="1178">
        <v>1871</v>
      </c>
      <c r="F28" s="1178">
        <v>1728</v>
      </c>
      <c r="G28" s="1178">
        <v>1880</v>
      </c>
      <c r="H28" s="1178">
        <v>1662</v>
      </c>
      <c r="I28" s="1178">
        <v>1832</v>
      </c>
      <c r="J28" s="1178">
        <v>1781</v>
      </c>
      <c r="K28" s="1178">
        <v>1745</v>
      </c>
      <c r="L28" s="1178">
        <v>1850</v>
      </c>
      <c r="M28" s="1178">
        <v>1657</v>
      </c>
      <c r="N28" s="1178">
        <v>1916</v>
      </c>
      <c r="O28" s="1176">
        <v>21308</v>
      </c>
    </row>
    <row r="29" spans="1:15" x14ac:dyDescent="0.25">
      <c r="A29" s="1373"/>
      <c r="B29" s="1177" t="s">
        <v>1062</v>
      </c>
      <c r="C29" s="1178">
        <v>51</v>
      </c>
      <c r="D29" s="1178">
        <v>42</v>
      </c>
      <c r="E29" s="1178">
        <v>50</v>
      </c>
      <c r="F29" s="1178">
        <v>40</v>
      </c>
      <c r="G29" s="1178">
        <v>45</v>
      </c>
      <c r="H29" s="1178">
        <v>49</v>
      </c>
      <c r="I29" s="1178">
        <v>65</v>
      </c>
      <c r="J29" s="1178">
        <v>78</v>
      </c>
      <c r="K29" s="1178">
        <v>73</v>
      </c>
      <c r="L29" s="1178">
        <v>64</v>
      </c>
      <c r="M29" s="1178">
        <v>53</v>
      </c>
      <c r="N29" s="1178">
        <v>49</v>
      </c>
      <c r="O29" s="1176">
        <v>659</v>
      </c>
    </row>
    <row r="30" spans="1:15" x14ac:dyDescent="0.25">
      <c r="A30" s="1373" t="s">
        <v>1112</v>
      </c>
      <c r="B30" s="1183" t="s">
        <v>21</v>
      </c>
      <c r="C30" s="1176">
        <v>0</v>
      </c>
      <c r="D30" s="1176">
        <v>0</v>
      </c>
      <c r="E30" s="1176">
        <v>0</v>
      </c>
      <c r="F30" s="1176">
        <v>0</v>
      </c>
      <c r="G30" s="1176">
        <v>0</v>
      </c>
      <c r="H30" s="1176">
        <v>0</v>
      </c>
      <c r="I30" s="1176">
        <v>0</v>
      </c>
      <c r="J30" s="1176">
        <v>1</v>
      </c>
      <c r="K30" s="1176">
        <v>28</v>
      </c>
      <c r="L30" s="1176">
        <v>296</v>
      </c>
      <c r="M30" s="1176">
        <v>2450</v>
      </c>
      <c r="N30" s="1176">
        <v>3355</v>
      </c>
      <c r="O30" s="1176">
        <v>6130</v>
      </c>
    </row>
    <row r="31" spans="1:15" x14ac:dyDescent="0.25">
      <c r="A31" s="1373"/>
      <c r="B31" s="1177" t="s">
        <v>1052</v>
      </c>
      <c r="C31" s="1178"/>
      <c r="D31" s="1178"/>
      <c r="E31" s="1178"/>
      <c r="F31" s="1178"/>
      <c r="G31" s="1178"/>
      <c r="H31" s="1178"/>
      <c r="I31" s="1178"/>
      <c r="J31" s="1178">
        <v>1</v>
      </c>
      <c r="K31" s="1178">
        <v>9</v>
      </c>
      <c r="L31" s="1178">
        <v>32</v>
      </c>
      <c r="M31" s="1178">
        <v>264</v>
      </c>
      <c r="N31" s="1178">
        <v>319</v>
      </c>
      <c r="O31" s="1176">
        <v>625</v>
      </c>
    </row>
    <row r="32" spans="1:15" x14ac:dyDescent="0.25">
      <c r="A32" s="1373"/>
      <c r="B32" s="1177" t="s">
        <v>1053</v>
      </c>
      <c r="C32" s="1178"/>
      <c r="D32" s="1178"/>
      <c r="E32" s="1178"/>
      <c r="F32" s="1178"/>
      <c r="G32" s="1178"/>
      <c r="H32" s="1178"/>
      <c r="I32" s="1178"/>
      <c r="J32" s="1178">
        <v>0</v>
      </c>
      <c r="K32" s="1178">
        <v>9</v>
      </c>
      <c r="L32" s="1178">
        <v>57</v>
      </c>
      <c r="M32" s="1178">
        <v>505</v>
      </c>
      <c r="N32" s="1178">
        <v>722</v>
      </c>
      <c r="O32" s="1176">
        <v>1293</v>
      </c>
    </row>
    <row r="33" spans="1:15" x14ac:dyDescent="0.25">
      <c r="A33" s="1373"/>
      <c r="B33" s="1177" t="s">
        <v>1054</v>
      </c>
      <c r="C33" s="1178"/>
      <c r="D33" s="1178"/>
      <c r="E33" s="1178"/>
      <c r="F33" s="1178"/>
      <c r="G33" s="1178"/>
      <c r="H33" s="1178"/>
      <c r="I33" s="1178"/>
      <c r="J33" s="1178">
        <v>0</v>
      </c>
      <c r="K33" s="1178">
        <v>4</v>
      </c>
      <c r="L33" s="1178">
        <v>57</v>
      </c>
      <c r="M33" s="1178">
        <v>361</v>
      </c>
      <c r="N33" s="1178">
        <v>520</v>
      </c>
      <c r="O33" s="1176">
        <v>942</v>
      </c>
    </row>
    <row r="34" spans="1:15" x14ac:dyDescent="0.25">
      <c r="A34" s="1373"/>
      <c r="B34" s="1177" t="s">
        <v>1055</v>
      </c>
      <c r="C34" s="1178"/>
      <c r="D34" s="1178"/>
      <c r="E34" s="1178"/>
      <c r="F34" s="1178"/>
      <c r="G34" s="1178"/>
      <c r="H34" s="1178"/>
      <c r="I34" s="1178"/>
      <c r="J34" s="1178">
        <v>0</v>
      </c>
      <c r="K34" s="1178">
        <v>3</v>
      </c>
      <c r="L34" s="1178">
        <v>59</v>
      </c>
      <c r="M34" s="1178">
        <v>430</v>
      </c>
      <c r="N34" s="1178">
        <v>588</v>
      </c>
      <c r="O34" s="1176">
        <v>1080</v>
      </c>
    </row>
    <row r="35" spans="1:15" x14ac:dyDescent="0.25">
      <c r="A35" s="1373"/>
      <c r="B35" s="1177" t="s">
        <v>1056</v>
      </c>
      <c r="C35" s="1178"/>
      <c r="D35" s="1178"/>
      <c r="E35" s="1178"/>
      <c r="F35" s="1178"/>
      <c r="G35" s="1178"/>
      <c r="H35" s="1178"/>
      <c r="I35" s="1178"/>
      <c r="J35" s="1178">
        <v>0</v>
      </c>
      <c r="K35" s="1178">
        <v>1</v>
      </c>
      <c r="L35" s="1178">
        <v>30</v>
      </c>
      <c r="M35" s="1178">
        <v>229</v>
      </c>
      <c r="N35" s="1178">
        <v>353</v>
      </c>
      <c r="O35" s="1176">
        <v>613</v>
      </c>
    </row>
    <row r="36" spans="1:15" x14ac:dyDescent="0.25">
      <c r="A36" s="1373"/>
      <c r="B36" s="1177" t="s">
        <v>1057</v>
      </c>
      <c r="C36" s="1178"/>
      <c r="D36" s="1178"/>
      <c r="E36" s="1178"/>
      <c r="F36" s="1178"/>
      <c r="G36" s="1178"/>
      <c r="H36" s="1178"/>
      <c r="I36" s="1178"/>
      <c r="J36" s="1178">
        <v>0</v>
      </c>
      <c r="K36" s="1178">
        <v>2</v>
      </c>
      <c r="L36" s="1178">
        <v>59</v>
      </c>
      <c r="M36" s="1178">
        <v>615</v>
      </c>
      <c r="N36" s="1178">
        <v>791</v>
      </c>
      <c r="O36" s="1176">
        <v>1467</v>
      </c>
    </row>
    <row r="37" spans="1:15" x14ac:dyDescent="0.25">
      <c r="A37" s="1373"/>
      <c r="B37" s="1177" t="s">
        <v>1058</v>
      </c>
      <c r="C37" s="1178"/>
      <c r="D37" s="1178"/>
      <c r="E37" s="1178"/>
      <c r="F37" s="1178"/>
      <c r="G37" s="1178"/>
      <c r="H37" s="1178"/>
      <c r="I37" s="1178"/>
      <c r="J37" s="1178">
        <v>0</v>
      </c>
      <c r="K37" s="1178">
        <v>0</v>
      </c>
      <c r="L37" s="1178">
        <v>0</v>
      </c>
      <c r="M37" s="1178">
        <v>4</v>
      </c>
      <c r="N37" s="1178">
        <v>8</v>
      </c>
      <c r="O37" s="1176">
        <v>12</v>
      </c>
    </row>
    <row r="38" spans="1:15" x14ac:dyDescent="0.25">
      <c r="A38" s="1373"/>
      <c r="B38" s="1177" t="s">
        <v>1060</v>
      </c>
      <c r="C38" s="1178"/>
      <c r="D38" s="1178"/>
      <c r="E38" s="1178"/>
      <c r="F38" s="1178"/>
      <c r="G38" s="1178"/>
      <c r="H38" s="1178"/>
      <c r="I38" s="1178"/>
      <c r="J38" s="1178">
        <v>0</v>
      </c>
      <c r="K38" s="1178">
        <v>0</v>
      </c>
      <c r="L38" s="1178">
        <v>1</v>
      </c>
      <c r="M38" s="1178">
        <v>41</v>
      </c>
      <c r="N38" s="1178">
        <v>52</v>
      </c>
      <c r="O38" s="1176">
        <v>94</v>
      </c>
    </row>
    <row r="39" spans="1:15" x14ac:dyDescent="0.25">
      <c r="A39" s="1373"/>
      <c r="B39" s="1177" t="s">
        <v>1062</v>
      </c>
      <c r="C39" s="1178"/>
      <c r="D39" s="1178"/>
      <c r="E39" s="1178"/>
      <c r="F39" s="1178"/>
      <c r="G39" s="1178"/>
      <c r="H39" s="1178"/>
      <c r="I39" s="1178"/>
      <c r="J39" s="1178">
        <v>0</v>
      </c>
      <c r="K39" s="1178">
        <v>0</v>
      </c>
      <c r="L39" s="1178">
        <v>1</v>
      </c>
      <c r="M39" s="1178">
        <v>1</v>
      </c>
      <c r="N39" s="1178">
        <v>2</v>
      </c>
      <c r="O39" s="1176">
        <v>4</v>
      </c>
    </row>
    <row r="40" spans="1:15" x14ac:dyDescent="0.25">
      <c r="A40" s="1172" t="s">
        <v>17</v>
      </c>
      <c r="B40" s="1184"/>
      <c r="C40" s="1179">
        <v>342453</v>
      </c>
      <c r="D40" s="1179">
        <v>299795</v>
      </c>
      <c r="E40" s="1179">
        <v>383585</v>
      </c>
      <c r="F40" s="1179">
        <v>439769</v>
      </c>
      <c r="G40" s="1179">
        <v>487305</v>
      </c>
      <c r="H40" s="1179">
        <v>524896</v>
      </c>
      <c r="I40" s="1179">
        <v>516951</v>
      </c>
      <c r="J40" s="1179">
        <v>483923</v>
      </c>
      <c r="K40" s="1179">
        <v>433092</v>
      </c>
      <c r="L40" s="1179">
        <v>468113</v>
      </c>
      <c r="M40" s="1179">
        <v>407739</v>
      </c>
      <c r="N40" s="1179">
        <v>465146</v>
      </c>
      <c r="O40" s="1179">
        <v>5252767</v>
      </c>
    </row>
    <row r="41" spans="1:15" x14ac:dyDescent="0.25">
      <c r="A41" s="1371" t="s">
        <v>1038</v>
      </c>
      <c r="B41" s="1371"/>
      <c r="C41" s="1371"/>
      <c r="D41" s="1371"/>
      <c r="E41" s="1371"/>
      <c r="F41" s="1371"/>
      <c r="G41" s="1371"/>
      <c r="H41" s="1371"/>
      <c r="I41" s="1371"/>
      <c r="J41" s="1371"/>
      <c r="K41" s="1371"/>
      <c r="L41" s="1371"/>
      <c r="M41" s="1371"/>
      <c r="N41" s="1371"/>
      <c r="O41" s="1371"/>
    </row>
  </sheetData>
  <mergeCells count="6">
    <mergeCell ref="A41:O41"/>
    <mergeCell ref="A2:O2"/>
    <mergeCell ref="A3:O3"/>
    <mergeCell ref="A6:A17"/>
    <mergeCell ref="A18:A29"/>
    <mergeCell ref="A30:A39"/>
  </mergeCells>
  <hyperlinks>
    <hyperlink ref="P2" location="Índice!A119" display="Volver" xr:uid="{00000000-0004-0000-3A00-000000000000}"/>
  </hyperlinks>
  <pageMargins left="0.7" right="0.7" top="0.75" bottom="0.75" header="0.3" footer="0.3"/>
  <pageSetup paperSize="9" orientation="portrait" horizontalDpi="200" verticalDpi="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79998168889431442"/>
    <pageSetUpPr fitToPage="1"/>
  </sheetPr>
  <dimension ref="B1:BU32"/>
  <sheetViews>
    <sheetView showGridLines="0" zoomScale="90" zoomScaleNormal="90" workbookViewId="0"/>
  </sheetViews>
  <sheetFormatPr baseColWidth="10" defaultColWidth="10.85546875" defaultRowHeight="12.75" x14ac:dyDescent="0.2"/>
  <cols>
    <col min="1" max="1" width="2.28515625" style="2" customWidth="1"/>
    <col min="2" max="2" width="50.42578125" style="2" customWidth="1"/>
    <col min="3" max="3" width="11.140625" style="2" customWidth="1"/>
    <col min="4" max="4" width="11.140625" style="81" customWidth="1"/>
    <col min="5" max="6" width="10.28515625" style="81" customWidth="1"/>
    <col min="7" max="9" width="11" style="81" customWidth="1"/>
    <col min="10" max="11" width="10.28515625" style="81" customWidth="1"/>
    <col min="12" max="15" width="11.5703125" style="81" customWidth="1"/>
    <col min="16" max="17" width="11.5703125" style="2" customWidth="1"/>
    <col min="18" max="19" width="11.140625" style="2" bestFit="1" customWidth="1"/>
    <col min="20" max="22" width="10.28515625" style="2" customWidth="1"/>
    <col min="23" max="24" width="11.140625" style="2" bestFit="1" customWidth="1"/>
    <col min="25" max="27" width="10.28515625" style="2" customWidth="1"/>
    <col min="28" max="29" width="11.140625" style="2" bestFit="1" customWidth="1"/>
    <col min="30" max="32" width="10.28515625" style="2" customWidth="1"/>
    <col min="33" max="34" width="11.140625" style="2" bestFit="1" customWidth="1"/>
    <col min="35" max="37" width="10.28515625" style="2" customWidth="1"/>
    <col min="38" max="39" width="10.85546875" style="2" customWidth="1"/>
    <col min="40" max="42" width="10.28515625" style="2" customWidth="1"/>
    <col min="43" max="44" width="11.140625" style="2" customWidth="1"/>
    <col min="45" max="47" width="10.28515625" style="2" customWidth="1"/>
    <col min="48" max="49" width="11.140625" style="2" bestFit="1" customWidth="1"/>
    <col min="50" max="52" width="10.28515625" style="2" customWidth="1"/>
    <col min="53" max="54" width="11.140625" style="2" bestFit="1" customWidth="1"/>
    <col min="55" max="57" width="10.28515625" style="2" customWidth="1"/>
    <col min="58" max="59" width="11.140625" style="2" bestFit="1" customWidth="1"/>
    <col min="60" max="62" width="10.28515625" style="2" customWidth="1"/>
    <col min="63" max="64" width="11.140625" style="2" bestFit="1" customWidth="1"/>
    <col min="65" max="67" width="10.28515625" style="2" customWidth="1"/>
    <col min="68" max="16384" width="10.85546875" style="2"/>
  </cols>
  <sheetData>
    <row r="1" spans="2:73" s="5" customFormat="1" ht="18" x14ac:dyDescent="0.2">
      <c r="B1" s="36" t="s">
        <v>174</v>
      </c>
      <c r="C1" s="33"/>
      <c r="D1" s="34"/>
      <c r="E1" s="34"/>
      <c r="F1" s="34"/>
      <c r="G1" s="34"/>
      <c r="H1" s="34"/>
      <c r="I1" s="34"/>
      <c r="J1" s="34"/>
      <c r="K1" s="34"/>
      <c r="L1" s="35"/>
      <c r="M1" s="1191" t="s">
        <v>1070</v>
      </c>
      <c r="N1" s="35"/>
      <c r="O1" s="35"/>
    </row>
    <row r="2" spans="2:73" s="5" customFormat="1" ht="15.75" x14ac:dyDescent="0.25">
      <c r="B2" s="37" t="s">
        <v>2</v>
      </c>
      <c r="C2" s="38"/>
      <c r="D2" s="39"/>
      <c r="E2" s="39"/>
      <c r="F2" s="39"/>
      <c r="G2" s="39"/>
      <c r="H2" s="39"/>
      <c r="I2" s="39"/>
      <c r="J2" s="39"/>
      <c r="K2" s="39"/>
      <c r="L2" s="35"/>
      <c r="M2" s="35"/>
      <c r="N2" s="35"/>
      <c r="O2" s="35"/>
    </row>
    <row r="3" spans="2:73" s="46" customFormat="1" x14ac:dyDescent="0.2">
      <c r="B3" s="148"/>
      <c r="C3" s="148"/>
      <c r="D3" s="149"/>
      <c r="E3" s="150"/>
      <c r="F3" s="150"/>
      <c r="G3" s="150"/>
      <c r="H3" s="151"/>
      <c r="I3" s="151"/>
      <c r="J3" s="151"/>
      <c r="K3" s="151"/>
      <c r="L3" s="151"/>
      <c r="M3" s="151"/>
      <c r="N3" s="151"/>
      <c r="O3" s="151"/>
      <c r="P3" s="154"/>
      <c r="Q3" s="154"/>
      <c r="R3" s="154"/>
    </row>
    <row r="4" spans="2:73" s="46" customFormat="1" x14ac:dyDescent="0.2">
      <c r="B4" s="1253" t="s">
        <v>100</v>
      </c>
      <c r="C4" s="1246" t="s">
        <v>5</v>
      </c>
      <c r="D4" s="1247"/>
      <c r="E4" s="1247"/>
      <c r="F4" s="1247"/>
      <c r="G4" s="1247"/>
      <c r="H4" s="1246" t="s">
        <v>6</v>
      </c>
      <c r="I4" s="1247"/>
      <c r="J4" s="1247"/>
      <c r="K4" s="1247"/>
      <c r="L4" s="1248"/>
      <c r="M4" s="1247" t="s">
        <v>7</v>
      </c>
      <c r="N4" s="1247"/>
      <c r="O4" s="1247"/>
      <c r="P4" s="1247"/>
      <c r="Q4" s="1247"/>
      <c r="R4" s="1246" t="s">
        <v>8</v>
      </c>
      <c r="S4" s="1247"/>
      <c r="T4" s="1247"/>
      <c r="U4" s="1247"/>
      <c r="V4" s="1248"/>
      <c r="W4" s="1247" t="s">
        <v>9</v>
      </c>
      <c r="X4" s="1247"/>
      <c r="Y4" s="1247"/>
      <c r="Z4" s="1247"/>
      <c r="AA4" s="1247"/>
      <c r="AB4" s="1246" t="s">
        <v>10</v>
      </c>
      <c r="AC4" s="1247"/>
      <c r="AD4" s="1247"/>
      <c r="AE4" s="1247"/>
      <c r="AF4" s="1248"/>
      <c r="AG4" s="1247" t="s">
        <v>11</v>
      </c>
      <c r="AH4" s="1247"/>
      <c r="AI4" s="1247"/>
      <c r="AJ4" s="1247"/>
      <c r="AK4" s="1247"/>
      <c r="AL4" s="1246" t="s">
        <v>12</v>
      </c>
      <c r="AM4" s="1247"/>
      <c r="AN4" s="1247"/>
      <c r="AO4" s="1247"/>
      <c r="AP4" s="1248"/>
      <c r="AQ4" s="1247" t="s">
        <v>13</v>
      </c>
      <c r="AR4" s="1247"/>
      <c r="AS4" s="1247"/>
      <c r="AT4" s="1247"/>
      <c r="AU4" s="1247"/>
      <c r="AV4" s="1246" t="s">
        <v>14</v>
      </c>
      <c r="AW4" s="1247"/>
      <c r="AX4" s="1247"/>
      <c r="AY4" s="1247"/>
      <c r="AZ4" s="1248"/>
      <c r="BA4" s="1247" t="s">
        <v>15</v>
      </c>
      <c r="BB4" s="1247"/>
      <c r="BC4" s="1247"/>
      <c r="BD4" s="1247"/>
      <c r="BE4" s="1247"/>
      <c r="BF4" s="1246" t="s">
        <v>16</v>
      </c>
      <c r="BG4" s="1247"/>
      <c r="BH4" s="1247"/>
      <c r="BI4" s="1247"/>
      <c r="BJ4" s="1248"/>
      <c r="BK4" s="1247" t="s">
        <v>101</v>
      </c>
      <c r="BL4" s="1247"/>
      <c r="BM4" s="1247"/>
      <c r="BN4" s="1247"/>
      <c r="BO4" s="1248"/>
      <c r="BP4" s="285"/>
      <c r="BQ4" s="285"/>
      <c r="BR4" s="285"/>
      <c r="BS4" s="285"/>
      <c r="BT4" s="285"/>
      <c r="BU4" s="285"/>
    </row>
    <row r="5" spans="2:73" s="46" customFormat="1" x14ac:dyDescent="0.2">
      <c r="B5" s="1254"/>
      <c r="C5" s="1249"/>
      <c r="D5" s="1250"/>
      <c r="E5" s="1250"/>
      <c r="F5" s="1250"/>
      <c r="G5" s="1250"/>
      <c r="H5" s="1249"/>
      <c r="I5" s="1250"/>
      <c r="J5" s="1250"/>
      <c r="K5" s="1250"/>
      <c r="L5" s="1251"/>
      <c r="M5" s="1250"/>
      <c r="N5" s="1250"/>
      <c r="O5" s="1250"/>
      <c r="P5" s="1250"/>
      <c r="Q5" s="1250"/>
      <c r="R5" s="1249"/>
      <c r="S5" s="1250"/>
      <c r="T5" s="1250"/>
      <c r="U5" s="1250"/>
      <c r="V5" s="1251"/>
      <c r="W5" s="1250"/>
      <c r="X5" s="1250"/>
      <c r="Y5" s="1250"/>
      <c r="Z5" s="1250"/>
      <c r="AA5" s="1250"/>
      <c r="AB5" s="1249"/>
      <c r="AC5" s="1250"/>
      <c r="AD5" s="1250"/>
      <c r="AE5" s="1250"/>
      <c r="AF5" s="1251"/>
      <c r="AG5" s="1250"/>
      <c r="AH5" s="1250"/>
      <c r="AI5" s="1250"/>
      <c r="AJ5" s="1250"/>
      <c r="AK5" s="1250"/>
      <c r="AL5" s="1249"/>
      <c r="AM5" s="1250"/>
      <c r="AN5" s="1250"/>
      <c r="AO5" s="1250"/>
      <c r="AP5" s="1251"/>
      <c r="AQ5" s="1250"/>
      <c r="AR5" s="1250"/>
      <c r="AS5" s="1250"/>
      <c r="AT5" s="1250"/>
      <c r="AU5" s="1250"/>
      <c r="AV5" s="1249"/>
      <c r="AW5" s="1250"/>
      <c r="AX5" s="1250"/>
      <c r="AY5" s="1250"/>
      <c r="AZ5" s="1251"/>
      <c r="BA5" s="1250"/>
      <c r="BB5" s="1250"/>
      <c r="BC5" s="1250"/>
      <c r="BD5" s="1250"/>
      <c r="BE5" s="1250"/>
      <c r="BF5" s="1249"/>
      <c r="BG5" s="1250"/>
      <c r="BH5" s="1250"/>
      <c r="BI5" s="1250"/>
      <c r="BJ5" s="1251"/>
      <c r="BK5" s="1250"/>
      <c r="BL5" s="1250"/>
      <c r="BM5" s="1250"/>
      <c r="BN5" s="1250"/>
      <c r="BO5" s="1251"/>
      <c r="BP5" s="285"/>
      <c r="BQ5" s="285"/>
      <c r="BR5" s="285"/>
      <c r="BS5" s="285"/>
      <c r="BT5" s="285"/>
      <c r="BU5" s="285"/>
    </row>
    <row r="6" spans="2:73" s="46" customFormat="1" ht="15" x14ac:dyDescent="0.2">
      <c r="B6" s="1245"/>
      <c r="C6" s="286" t="s">
        <v>102</v>
      </c>
      <c r="D6" s="287" t="s">
        <v>103</v>
      </c>
      <c r="E6" s="287" t="s">
        <v>23</v>
      </c>
      <c r="F6" s="287" t="s">
        <v>1111</v>
      </c>
      <c r="G6" s="288" t="s">
        <v>17</v>
      </c>
      <c r="H6" s="286" t="s">
        <v>102</v>
      </c>
      <c r="I6" s="287" t="s">
        <v>103</v>
      </c>
      <c r="J6" s="287" t="s">
        <v>23</v>
      </c>
      <c r="K6" s="287" t="s">
        <v>1111</v>
      </c>
      <c r="L6" s="288" t="s">
        <v>17</v>
      </c>
      <c r="M6" s="286" t="s">
        <v>102</v>
      </c>
      <c r="N6" s="287" t="s">
        <v>103</v>
      </c>
      <c r="O6" s="287" t="s">
        <v>23</v>
      </c>
      <c r="P6" s="287" t="s">
        <v>1111</v>
      </c>
      <c r="Q6" s="288" t="s">
        <v>17</v>
      </c>
      <c r="R6" s="286" t="s">
        <v>102</v>
      </c>
      <c r="S6" s="287" t="s">
        <v>103</v>
      </c>
      <c r="T6" s="287" t="s">
        <v>23</v>
      </c>
      <c r="U6" s="287" t="s">
        <v>1111</v>
      </c>
      <c r="V6" s="288" t="s">
        <v>17</v>
      </c>
      <c r="W6" s="286" t="s">
        <v>102</v>
      </c>
      <c r="X6" s="287" t="s">
        <v>103</v>
      </c>
      <c r="Y6" s="287" t="s">
        <v>23</v>
      </c>
      <c r="Z6" s="287" t="s">
        <v>1111</v>
      </c>
      <c r="AA6" s="288" t="s">
        <v>17</v>
      </c>
      <c r="AB6" s="286" t="s">
        <v>102</v>
      </c>
      <c r="AC6" s="287" t="s">
        <v>103</v>
      </c>
      <c r="AD6" s="287" t="s">
        <v>23</v>
      </c>
      <c r="AE6" s="287" t="s">
        <v>1111</v>
      </c>
      <c r="AF6" s="288" t="s">
        <v>17</v>
      </c>
      <c r="AG6" s="286" t="s">
        <v>102</v>
      </c>
      <c r="AH6" s="287" t="s">
        <v>103</v>
      </c>
      <c r="AI6" s="287" t="s">
        <v>23</v>
      </c>
      <c r="AJ6" s="287" t="s">
        <v>175</v>
      </c>
      <c r="AK6" s="288" t="s">
        <v>17</v>
      </c>
      <c r="AL6" s="286" t="s">
        <v>102</v>
      </c>
      <c r="AM6" s="130" t="s">
        <v>103</v>
      </c>
      <c r="AN6" s="287" t="s">
        <v>23</v>
      </c>
      <c r="AO6" s="287" t="s">
        <v>175</v>
      </c>
      <c r="AP6" s="288" t="s">
        <v>17</v>
      </c>
      <c r="AQ6" s="286" t="s">
        <v>102</v>
      </c>
      <c r="AR6" s="287" t="s">
        <v>103</v>
      </c>
      <c r="AS6" s="287" t="s">
        <v>23</v>
      </c>
      <c r="AT6" s="287" t="s">
        <v>175</v>
      </c>
      <c r="AU6" s="288" t="s">
        <v>17</v>
      </c>
      <c r="AV6" s="286" t="s">
        <v>102</v>
      </c>
      <c r="AW6" s="287" t="s">
        <v>103</v>
      </c>
      <c r="AX6" s="287" t="s">
        <v>23</v>
      </c>
      <c r="AY6" s="287" t="s">
        <v>175</v>
      </c>
      <c r="AZ6" s="288" t="s">
        <v>17</v>
      </c>
      <c r="BA6" s="286" t="s">
        <v>102</v>
      </c>
      <c r="BB6" s="287" t="s">
        <v>103</v>
      </c>
      <c r="BC6" s="287" t="s">
        <v>23</v>
      </c>
      <c r="BD6" s="287" t="s">
        <v>175</v>
      </c>
      <c r="BE6" s="288" t="s">
        <v>17</v>
      </c>
      <c r="BF6" s="286" t="s">
        <v>102</v>
      </c>
      <c r="BG6" s="287" t="s">
        <v>103</v>
      </c>
      <c r="BH6" s="287" t="s">
        <v>23</v>
      </c>
      <c r="BI6" s="287" t="s">
        <v>175</v>
      </c>
      <c r="BJ6" s="288" t="s">
        <v>17</v>
      </c>
      <c r="BK6" s="286" t="s">
        <v>102</v>
      </c>
      <c r="BL6" s="287" t="s">
        <v>103</v>
      </c>
      <c r="BM6" s="287" t="s">
        <v>23</v>
      </c>
      <c r="BN6" s="287" t="s">
        <v>175</v>
      </c>
      <c r="BO6" s="288" t="s">
        <v>17</v>
      </c>
      <c r="BP6" s="285"/>
      <c r="BQ6" s="285"/>
      <c r="BR6" s="285"/>
      <c r="BS6" s="285"/>
      <c r="BT6" s="285"/>
      <c r="BU6" s="285"/>
    </row>
    <row r="7" spans="2:73" x14ac:dyDescent="0.2">
      <c r="B7" s="54" t="s">
        <v>104</v>
      </c>
      <c r="C7" s="133">
        <v>238117</v>
      </c>
      <c r="D7" s="134">
        <v>176815</v>
      </c>
      <c r="E7" s="134">
        <v>30294</v>
      </c>
      <c r="F7" s="134">
        <v>73552</v>
      </c>
      <c r="G7" s="135">
        <v>518778</v>
      </c>
      <c r="H7" s="55">
        <v>231545</v>
      </c>
      <c r="I7" s="56">
        <v>169383</v>
      </c>
      <c r="J7" s="56">
        <v>29208</v>
      </c>
      <c r="K7" s="56">
        <v>69409</v>
      </c>
      <c r="L7" s="135">
        <v>499545</v>
      </c>
      <c r="M7" s="55">
        <v>203923</v>
      </c>
      <c r="N7" s="56">
        <v>150959</v>
      </c>
      <c r="O7" s="56">
        <v>28820</v>
      </c>
      <c r="P7" s="56">
        <v>68118</v>
      </c>
      <c r="Q7" s="135">
        <v>451820</v>
      </c>
      <c r="R7" s="55">
        <v>187672</v>
      </c>
      <c r="S7" s="56">
        <v>131983</v>
      </c>
      <c r="T7" s="56">
        <v>27837</v>
      </c>
      <c r="U7" s="56">
        <v>63854</v>
      </c>
      <c r="V7" s="135">
        <v>411346</v>
      </c>
      <c r="W7" s="55">
        <v>164885</v>
      </c>
      <c r="X7" s="56">
        <v>114591</v>
      </c>
      <c r="Y7" s="56">
        <v>26135</v>
      </c>
      <c r="Z7" s="56">
        <v>59272</v>
      </c>
      <c r="AA7" s="135">
        <v>364883</v>
      </c>
      <c r="AB7" s="55">
        <v>164018</v>
      </c>
      <c r="AC7" s="56">
        <v>116222</v>
      </c>
      <c r="AD7" s="56">
        <v>26131</v>
      </c>
      <c r="AE7" s="56">
        <v>56025</v>
      </c>
      <c r="AF7" s="135">
        <v>362396</v>
      </c>
      <c r="AG7" s="55">
        <v>164208</v>
      </c>
      <c r="AH7" s="56">
        <v>121239</v>
      </c>
      <c r="AI7" s="56">
        <v>26653</v>
      </c>
      <c r="AJ7" s="56">
        <v>58932</v>
      </c>
      <c r="AK7" s="135">
        <v>371032</v>
      </c>
      <c r="AL7" s="55">
        <v>165784</v>
      </c>
      <c r="AM7" s="56">
        <v>120314</v>
      </c>
      <c r="AN7" s="56">
        <v>27393</v>
      </c>
      <c r="AO7" s="56">
        <v>59852</v>
      </c>
      <c r="AP7" s="135">
        <v>373343</v>
      </c>
      <c r="AQ7" s="55">
        <v>156115</v>
      </c>
      <c r="AR7" s="56">
        <v>109809</v>
      </c>
      <c r="AS7" s="56">
        <v>26234</v>
      </c>
      <c r="AT7" s="56">
        <v>61416</v>
      </c>
      <c r="AU7" s="135">
        <v>353574</v>
      </c>
      <c r="AV7" s="55">
        <v>166093</v>
      </c>
      <c r="AW7" s="56">
        <v>121924</v>
      </c>
      <c r="AX7" s="56">
        <v>26952</v>
      </c>
      <c r="AY7" s="56">
        <v>57926</v>
      </c>
      <c r="AZ7" s="135">
        <v>372895</v>
      </c>
      <c r="BA7" s="55">
        <v>210998</v>
      </c>
      <c r="BB7" s="56">
        <v>168918</v>
      </c>
      <c r="BC7" s="56">
        <v>29332</v>
      </c>
      <c r="BD7" s="56">
        <v>64710</v>
      </c>
      <c r="BE7" s="135">
        <v>473958</v>
      </c>
      <c r="BF7" s="55">
        <v>250049</v>
      </c>
      <c r="BG7" s="56">
        <v>186369</v>
      </c>
      <c r="BH7" s="56">
        <v>29977</v>
      </c>
      <c r="BI7" s="56">
        <v>76590</v>
      </c>
      <c r="BJ7" s="135">
        <v>542985</v>
      </c>
      <c r="BK7" s="55">
        <v>191950.58333333334</v>
      </c>
      <c r="BL7" s="56">
        <v>140710.5</v>
      </c>
      <c r="BM7" s="56">
        <v>27913.833333333332</v>
      </c>
      <c r="BN7" s="56">
        <v>64138</v>
      </c>
      <c r="BO7" s="135">
        <v>424712.91666666669</v>
      </c>
      <c r="BP7" s="368"/>
      <c r="BQ7" s="123"/>
    </row>
    <row r="8" spans="2:73" x14ac:dyDescent="0.2">
      <c r="B8" s="58" t="s">
        <v>105</v>
      </c>
      <c r="C8" s="137">
        <v>27835</v>
      </c>
      <c r="D8" s="138">
        <v>11933</v>
      </c>
      <c r="E8" s="138">
        <v>2270</v>
      </c>
      <c r="F8" s="138">
        <v>2248</v>
      </c>
      <c r="G8" s="135">
        <v>44286</v>
      </c>
      <c r="H8" s="59">
        <v>27584</v>
      </c>
      <c r="I8" s="60">
        <v>12037</v>
      </c>
      <c r="J8" s="60">
        <v>2195</v>
      </c>
      <c r="K8" s="60">
        <v>2080</v>
      </c>
      <c r="L8" s="135">
        <v>43896</v>
      </c>
      <c r="M8" s="59">
        <v>27188</v>
      </c>
      <c r="N8" s="60">
        <v>11964</v>
      </c>
      <c r="O8" s="60">
        <v>2277</v>
      </c>
      <c r="P8" s="60">
        <v>2013</v>
      </c>
      <c r="Q8" s="135">
        <v>43442</v>
      </c>
      <c r="R8" s="59">
        <v>26305</v>
      </c>
      <c r="S8" s="60">
        <v>11839</v>
      </c>
      <c r="T8" s="60">
        <v>2184</v>
      </c>
      <c r="U8" s="60">
        <v>2157</v>
      </c>
      <c r="V8" s="135">
        <v>42485</v>
      </c>
      <c r="W8" s="59">
        <v>26126</v>
      </c>
      <c r="X8" s="60">
        <v>11788</v>
      </c>
      <c r="Y8" s="60">
        <v>2172</v>
      </c>
      <c r="Z8" s="60">
        <v>2326</v>
      </c>
      <c r="AA8" s="135">
        <v>42412</v>
      </c>
      <c r="AB8" s="59">
        <v>25767</v>
      </c>
      <c r="AC8" s="60">
        <v>11576</v>
      </c>
      <c r="AD8" s="60">
        <v>2211</v>
      </c>
      <c r="AE8" s="60">
        <v>2481</v>
      </c>
      <c r="AF8" s="135">
        <v>42035</v>
      </c>
      <c r="AG8" s="59">
        <v>25768</v>
      </c>
      <c r="AH8" s="60">
        <v>11263</v>
      </c>
      <c r="AI8" s="60">
        <v>2082</v>
      </c>
      <c r="AJ8" s="60">
        <v>2641</v>
      </c>
      <c r="AK8" s="135">
        <v>41754</v>
      </c>
      <c r="AL8" s="59">
        <v>27819</v>
      </c>
      <c r="AM8" s="60">
        <v>11492</v>
      </c>
      <c r="AN8" s="60">
        <v>2123</v>
      </c>
      <c r="AO8" s="60">
        <v>2845</v>
      </c>
      <c r="AP8" s="135">
        <v>44279</v>
      </c>
      <c r="AQ8" s="59">
        <v>26560</v>
      </c>
      <c r="AR8" s="60">
        <v>12085</v>
      </c>
      <c r="AS8" s="60">
        <v>1867</v>
      </c>
      <c r="AT8" s="60">
        <v>2843</v>
      </c>
      <c r="AU8" s="135">
        <v>43355</v>
      </c>
      <c r="AV8" s="59">
        <v>27852</v>
      </c>
      <c r="AW8" s="60">
        <v>12723</v>
      </c>
      <c r="AX8" s="60">
        <v>1926</v>
      </c>
      <c r="AY8" s="60">
        <v>2756</v>
      </c>
      <c r="AZ8" s="135">
        <v>45257</v>
      </c>
      <c r="BA8" s="59">
        <v>29133</v>
      </c>
      <c r="BB8" s="60">
        <v>13190</v>
      </c>
      <c r="BC8" s="60">
        <v>1901</v>
      </c>
      <c r="BD8" s="60">
        <v>2954</v>
      </c>
      <c r="BE8" s="135">
        <v>47178</v>
      </c>
      <c r="BF8" s="59">
        <v>29950</v>
      </c>
      <c r="BG8" s="60">
        <v>13495</v>
      </c>
      <c r="BH8" s="60">
        <v>1886</v>
      </c>
      <c r="BI8" s="60">
        <v>3101</v>
      </c>
      <c r="BJ8" s="135">
        <v>48432</v>
      </c>
      <c r="BK8" s="59">
        <v>27323.916666666668</v>
      </c>
      <c r="BL8" s="60">
        <v>12115.416666666666</v>
      </c>
      <c r="BM8" s="60">
        <v>2091.1666666666665</v>
      </c>
      <c r="BN8" s="60">
        <v>2537.0833333333335</v>
      </c>
      <c r="BO8" s="135">
        <v>44067.583333333336</v>
      </c>
      <c r="BP8" s="368"/>
      <c r="BQ8" s="123"/>
    </row>
    <row r="9" spans="2:73" x14ac:dyDescent="0.2">
      <c r="B9" s="58" t="s">
        <v>106</v>
      </c>
      <c r="C9" s="137">
        <v>29165</v>
      </c>
      <c r="D9" s="138">
        <v>27664</v>
      </c>
      <c r="E9" s="138">
        <v>4686</v>
      </c>
      <c r="F9" s="138">
        <v>16652</v>
      </c>
      <c r="G9" s="135">
        <v>78167</v>
      </c>
      <c r="H9" s="59">
        <v>28650</v>
      </c>
      <c r="I9" s="60">
        <v>27908</v>
      </c>
      <c r="J9" s="60">
        <v>4699</v>
      </c>
      <c r="K9" s="60">
        <v>16403</v>
      </c>
      <c r="L9" s="135">
        <v>77660</v>
      </c>
      <c r="M9" s="59">
        <v>28829</v>
      </c>
      <c r="N9" s="60">
        <v>27899</v>
      </c>
      <c r="O9" s="60">
        <v>4698</v>
      </c>
      <c r="P9" s="60">
        <v>16357</v>
      </c>
      <c r="Q9" s="135">
        <v>77783</v>
      </c>
      <c r="R9" s="59">
        <v>28876</v>
      </c>
      <c r="S9" s="60">
        <v>28032</v>
      </c>
      <c r="T9" s="60">
        <v>4734</v>
      </c>
      <c r="U9" s="60">
        <v>16422</v>
      </c>
      <c r="V9" s="135">
        <v>78064</v>
      </c>
      <c r="W9" s="59">
        <v>28874</v>
      </c>
      <c r="X9" s="60">
        <v>27905</v>
      </c>
      <c r="Y9" s="60">
        <v>4771</v>
      </c>
      <c r="Z9" s="60">
        <v>16116</v>
      </c>
      <c r="AA9" s="135">
        <v>77666</v>
      </c>
      <c r="AB9" s="59">
        <v>27493</v>
      </c>
      <c r="AC9" s="60">
        <v>28935</v>
      </c>
      <c r="AD9" s="60">
        <v>4766</v>
      </c>
      <c r="AE9" s="60">
        <v>16097</v>
      </c>
      <c r="AF9" s="135">
        <v>77291</v>
      </c>
      <c r="AG9" s="59">
        <v>27494</v>
      </c>
      <c r="AH9" s="60">
        <v>29844</v>
      </c>
      <c r="AI9" s="60">
        <v>2146</v>
      </c>
      <c r="AJ9" s="60">
        <v>16087</v>
      </c>
      <c r="AK9" s="135">
        <v>75571</v>
      </c>
      <c r="AL9" s="59">
        <v>30645</v>
      </c>
      <c r="AM9" s="60">
        <v>29823</v>
      </c>
      <c r="AN9" s="60">
        <v>2161</v>
      </c>
      <c r="AO9" s="60">
        <v>16047</v>
      </c>
      <c r="AP9" s="135">
        <v>78676</v>
      </c>
      <c r="AQ9" s="59">
        <v>30382</v>
      </c>
      <c r="AR9" s="60">
        <v>29812</v>
      </c>
      <c r="AS9" s="60">
        <v>2133</v>
      </c>
      <c r="AT9" s="60">
        <v>15857</v>
      </c>
      <c r="AU9" s="135">
        <v>78184</v>
      </c>
      <c r="AV9" s="59">
        <v>30890</v>
      </c>
      <c r="AW9" s="60">
        <v>29994</v>
      </c>
      <c r="AX9" s="60">
        <v>2145</v>
      </c>
      <c r="AY9" s="60">
        <v>15571</v>
      </c>
      <c r="AZ9" s="135">
        <v>78600</v>
      </c>
      <c r="BA9" s="59">
        <v>31162</v>
      </c>
      <c r="BB9" s="60">
        <v>29639</v>
      </c>
      <c r="BC9" s="60">
        <v>2156</v>
      </c>
      <c r="BD9" s="60">
        <v>15689</v>
      </c>
      <c r="BE9" s="135">
        <v>78646</v>
      </c>
      <c r="BF9" s="59">
        <v>31142</v>
      </c>
      <c r="BG9" s="60">
        <v>30172</v>
      </c>
      <c r="BH9" s="60">
        <v>2159</v>
      </c>
      <c r="BI9" s="60">
        <v>15610</v>
      </c>
      <c r="BJ9" s="135">
        <v>79083</v>
      </c>
      <c r="BK9" s="59">
        <v>29466.833333333332</v>
      </c>
      <c r="BL9" s="60">
        <v>28968.916666666668</v>
      </c>
      <c r="BM9" s="60">
        <v>3437.8333333333335</v>
      </c>
      <c r="BN9" s="60">
        <v>16075.666666666666</v>
      </c>
      <c r="BO9" s="135">
        <v>77949.25</v>
      </c>
      <c r="BP9" s="368"/>
      <c r="BQ9" s="123"/>
    </row>
    <row r="10" spans="2:73" x14ac:dyDescent="0.2">
      <c r="B10" s="58" t="s">
        <v>107</v>
      </c>
      <c r="C10" s="137">
        <v>270200</v>
      </c>
      <c r="D10" s="138">
        <v>176230</v>
      </c>
      <c r="E10" s="138">
        <v>65542</v>
      </c>
      <c r="F10" s="138">
        <v>45800</v>
      </c>
      <c r="G10" s="135">
        <v>557772</v>
      </c>
      <c r="H10" s="59">
        <v>269832</v>
      </c>
      <c r="I10" s="60">
        <v>176670</v>
      </c>
      <c r="J10" s="60">
        <v>65478</v>
      </c>
      <c r="K10" s="60">
        <v>46160</v>
      </c>
      <c r="L10" s="135">
        <v>558140</v>
      </c>
      <c r="M10" s="59">
        <v>271230</v>
      </c>
      <c r="N10" s="60">
        <v>177729</v>
      </c>
      <c r="O10" s="60">
        <v>67169</v>
      </c>
      <c r="P10" s="60">
        <v>45861</v>
      </c>
      <c r="Q10" s="135">
        <v>561989</v>
      </c>
      <c r="R10" s="59">
        <v>266095</v>
      </c>
      <c r="S10" s="60">
        <v>173527</v>
      </c>
      <c r="T10" s="60">
        <v>66944</v>
      </c>
      <c r="U10" s="60">
        <v>46561</v>
      </c>
      <c r="V10" s="135">
        <v>553127</v>
      </c>
      <c r="W10" s="59">
        <v>264173</v>
      </c>
      <c r="X10" s="60">
        <v>171511</v>
      </c>
      <c r="Y10" s="60">
        <v>65100</v>
      </c>
      <c r="Z10" s="60">
        <v>47018</v>
      </c>
      <c r="AA10" s="135">
        <v>547802</v>
      </c>
      <c r="AB10" s="59">
        <v>265930</v>
      </c>
      <c r="AC10" s="60">
        <v>168540</v>
      </c>
      <c r="AD10" s="60">
        <v>62856</v>
      </c>
      <c r="AE10" s="60">
        <v>47023</v>
      </c>
      <c r="AF10" s="135">
        <v>544349</v>
      </c>
      <c r="AG10" s="59">
        <v>265951</v>
      </c>
      <c r="AH10" s="60">
        <v>171030</v>
      </c>
      <c r="AI10" s="60">
        <v>59525</v>
      </c>
      <c r="AJ10" s="60">
        <v>49538</v>
      </c>
      <c r="AK10" s="135">
        <v>546044</v>
      </c>
      <c r="AL10" s="59">
        <v>263748</v>
      </c>
      <c r="AM10" s="60">
        <v>170097</v>
      </c>
      <c r="AN10" s="60">
        <v>60079</v>
      </c>
      <c r="AO10" s="60">
        <v>49981</v>
      </c>
      <c r="AP10" s="135">
        <v>543905</v>
      </c>
      <c r="AQ10" s="59">
        <v>259933</v>
      </c>
      <c r="AR10" s="60">
        <v>169983</v>
      </c>
      <c r="AS10" s="60">
        <v>59063</v>
      </c>
      <c r="AT10" s="60">
        <v>50073</v>
      </c>
      <c r="AU10" s="135">
        <v>539052</v>
      </c>
      <c r="AV10" s="59">
        <v>261178</v>
      </c>
      <c r="AW10" s="60">
        <v>171959</v>
      </c>
      <c r="AX10" s="60">
        <v>58596</v>
      </c>
      <c r="AY10" s="60">
        <v>48446</v>
      </c>
      <c r="AZ10" s="135">
        <v>540179</v>
      </c>
      <c r="BA10" s="59">
        <v>262024</v>
      </c>
      <c r="BB10" s="60">
        <v>173677</v>
      </c>
      <c r="BC10" s="60">
        <v>58731</v>
      </c>
      <c r="BD10" s="60">
        <v>50798</v>
      </c>
      <c r="BE10" s="135">
        <v>545230</v>
      </c>
      <c r="BF10" s="59">
        <v>263898</v>
      </c>
      <c r="BG10" s="60">
        <v>174600</v>
      </c>
      <c r="BH10" s="60">
        <v>58773</v>
      </c>
      <c r="BI10" s="60">
        <v>51150</v>
      </c>
      <c r="BJ10" s="135">
        <v>548421</v>
      </c>
      <c r="BK10" s="59">
        <v>265349.33333333331</v>
      </c>
      <c r="BL10" s="60">
        <v>172962.75</v>
      </c>
      <c r="BM10" s="60">
        <v>62321.333333333336</v>
      </c>
      <c r="BN10" s="60">
        <v>48200.75</v>
      </c>
      <c r="BO10" s="135">
        <v>548834.16666666663</v>
      </c>
      <c r="BP10" s="368"/>
      <c r="BQ10" s="123"/>
    </row>
    <row r="11" spans="2:73" x14ac:dyDescent="0.2">
      <c r="B11" s="58" t="s">
        <v>108</v>
      </c>
      <c r="C11" s="137">
        <v>15593</v>
      </c>
      <c r="D11" s="138">
        <v>11153</v>
      </c>
      <c r="E11" s="138">
        <v>1963</v>
      </c>
      <c r="F11" s="138">
        <v>3399</v>
      </c>
      <c r="G11" s="135">
        <v>32108</v>
      </c>
      <c r="H11" s="59">
        <v>15756</v>
      </c>
      <c r="I11" s="60">
        <v>11234</v>
      </c>
      <c r="J11" s="60">
        <v>1956</v>
      </c>
      <c r="K11" s="60">
        <v>3485</v>
      </c>
      <c r="L11" s="135">
        <v>32431</v>
      </c>
      <c r="M11" s="59">
        <v>15832</v>
      </c>
      <c r="N11" s="60">
        <v>11257</v>
      </c>
      <c r="O11" s="60">
        <v>1955</v>
      </c>
      <c r="P11" s="60">
        <v>3543</v>
      </c>
      <c r="Q11" s="135">
        <v>32587</v>
      </c>
      <c r="R11" s="59">
        <v>16999</v>
      </c>
      <c r="S11" s="60">
        <v>10459</v>
      </c>
      <c r="T11" s="60">
        <v>1956</v>
      </c>
      <c r="U11" s="60">
        <v>3523</v>
      </c>
      <c r="V11" s="135">
        <v>32937</v>
      </c>
      <c r="W11" s="59">
        <v>17426</v>
      </c>
      <c r="X11" s="60">
        <v>10171</v>
      </c>
      <c r="Y11" s="60">
        <v>1969</v>
      </c>
      <c r="Z11" s="60">
        <v>3697</v>
      </c>
      <c r="AA11" s="135">
        <v>33263</v>
      </c>
      <c r="AB11" s="59">
        <v>16752</v>
      </c>
      <c r="AC11" s="60">
        <v>11364</v>
      </c>
      <c r="AD11" s="60">
        <v>1950</v>
      </c>
      <c r="AE11" s="60">
        <v>3495</v>
      </c>
      <c r="AF11" s="135">
        <v>33561</v>
      </c>
      <c r="AG11" s="59">
        <v>16752</v>
      </c>
      <c r="AH11" s="60">
        <v>10983</v>
      </c>
      <c r="AI11" s="60">
        <v>1864</v>
      </c>
      <c r="AJ11" s="60">
        <v>3528</v>
      </c>
      <c r="AK11" s="135">
        <v>33127</v>
      </c>
      <c r="AL11" s="59">
        <v>17096</v>
      </c>
      <c r="AM11" s="60">
        <v>11099</v>
      </c>
      <c r="AN11" s="60">
        <v>1845</v>
      </c>
      <c r="AO11" s="60">
        <v>3581</v>
      </c>
      <c r="AP11" s="135">
        <v>33621</v>
      </c>
      <c r="AQ11" s="59">
        <v>17060</v>
      </c>
      <c r="AR11" s="60">
        <v>11081</v>
      </c>
      <c r="AS11" s="60">
        <v>1846</v>
      </c>
      <c r="AT11" s="60">
        <v>3529</v>
      </c>
      <c r="AU11" s="135">
        <v>33516</v>
      </c>
      <c r="AV11" s="59">
        <v>17113</v>
      </c>
      <c r="AW11" s="60">
        <v>11109</v>
      </c>
      <c r="AX11" s="60">
        <v>1847</v>
      </c>
      <c r="AY11" s="60">
        <v>3492</v>
      </c>
      <c r="AZ11" s="135">
        <v>33561</v>
      </c>
      <c r="BA11" s="59">
        <v>17118</v>
      </c>
      <c r="BB11" s="60">
        <v>11063</v>
      </c>
      <c r="BC11" s="60">
        <v>1851</v>
      </c>
      <c r="BD11" s="60">
        <v>3608</v>
      </c>
      <c r="BE11" s="135">
        <v>33640</v>
      </c>
      <c r="BF11" s="59">
        <v>17221</v>
      </c>
      <c r="BG11" s="60">
        <v>11044</v>
      </c>
      <c r="BH11" s="60">
        <v>1845</v>
      </c>
      <c r="BI11" s="60">
        <v>3656</v>
      </c>
      <c r="BJ11" s="135">
        <v>33766</v>
      </c>
      <c r="BK11" s="59">
        <v>16726.5</v>
      </c>
      <c r="BL11" s="60">
        <v>11001.416666666666</v>
      </c>
      <c r="BM11" s="60">
        <v>1903.9166666666667</v>
      </c>
      <c r="BN11" s="60">
        <v>3544.6666666666665</v>
      </c>
      <c r="BO11" s="135">
        <v>33176.5</v>
      </c>
      <c r="BP11" s="368"/>
      <c r="BQ11" s="123"/>
    </row>
    <row r="12" spans="2:73" x14ac:dyDescent="0.2">
      <c r="B12" s="58" t="s">
        <v>109</v>
      </c>
      <c r="C12" s="137">
        <v>186338</v>
      </c>
      <c r="D12" s="138">
        <v>398347</v>
      </c>
      <c r="E12" s="138">
        <v>51314</v>
      </c>
      <c r="F12" s="138">
        <v>60026</v>
      </c>
      <c r="G12" s="135">
        <v>696025</v>
      </c>
      <c r="H12" s="59">
        <v>185456</v>
      </c>
      <c r="I12" s="60">
        <v>399399</v>
      </c>
      <c r="J12" s="60">
        <v>50784</v>
      </c>
      <c r="K12" s="60">
        <v>60266</v>
      </c>
      <c r="L12" s="135">
        <v>695905</v>
      </c>
      <c r="M12" s="59">
        <v>187027</v>
      </c>
      <c r="N12" s="60">
        <v>406447</v>
      </c>
      <c r="O12" s="60">
        <v>51331</v>
      </c>
      <c r="P12" s="60">
        <v>60118</v>
      </c>
      <c r="Q12" s="135">
        <v>704923</v>
      </c>
      <c r="R12" s="59">
        <v>188332</v>
      </c>
      <c r="S12" s="60">
        <v>404321</v>
      </c>
      <c r="T12" s="60">
        <v>50812</v>
      </c>
      <c r="U12" s="60">
        <v>60831</v>
      </c>
      <c r="V12" s="135">
        <v>704296</v>
      </c>
      <c r="W12" s="59">
        <v>187911</v>
      </c>
      <c r="X12" s="60">
        <v>403675</v>
      </c>
      <c r="Y12" s="60">
        <v>50434</v>
      </c>
      <c r="Z12" s="60">
        <v>60200</v>
      </c>
      <c r="AA12" s="135">
        <v>702220</v>
      </c>
      <c r="AB12" s="59">
        <v>183981</v>
      </c>
      <c r="AC12" s="60">
        <v>402472</v>
      </c>
      <c r="AD12" s="60">
        <v>50726</v>
      </c>
      <c r="AE12" s="60">
        <v>60369</v>
      </c>
      <c r="AF12" s="135">
        <v>697548</v>
      </c>
      <c r="AG12" s="59">
        <v>184170</v>
      </c>
      <c r="AH12" s="60">
        <v>404319</v>
      </c>
      <c r="AI12" s="60">
        <v>50507</v>
      </c>
      <c r="AJ12" s="60">
        <v>63049</v>
      </c>
      <c r="AK12" s="135">
        <v>702045</v>
      </c>
      <c r="AL12" s="59">
        <v>188902</v>
      </c>
      <c r="AM12" s="60">
        <v>407095</v>
      </c>
      <c r="AN12" s="60">
        <v>51514</v>
      </c>
      <c r="AO12" s="60">
        <v>64360</v>
      </c>
      <c r="AP12" s="135">
        <v>711871</v>
      </c>
      <c r="AQ12" s="59">
        <v>185131</v>
      </c>
      <c r="AR12" s="60">
        <v>396634</v>
      </c>
      <c r="AS12" s="60">
        <v>51372</v>
      </c>
      <c r="AT12" s="60">
        <v>65246</v>
      </c>
      <c r="AU12" s="135">
        <v>698383</v>
      </c>
      <c r="AV12" s="59">
        <v>189262</v>
      </c>
      <c r="AW12" s="60">
        <v>405555</v>
      </c>
      <c r="AX12" s="60">
        <v>52514</v>
      </c>
      <c r="AY12" s="60">
        <v>61718</v>
      </c>
      <c r="AZ12" s="135">
        <v>709049</v>
      </c>
      <c r="BA12" s="59">
        <v>189077</v>
      </c>
      <c r="BB12" s="60">
        <v>407124</v>
      </c>
      <c r="BC12" s="60">
        <v>52244</v>
      </c>
      <c r="BD12" s="60">
        <v>67063</v>
      </c>
      <c r="BE12" s="135">
        <v>715508</v>
      </c>
      <c r="BF12" s="59">
        <v>187499</v>
      </c>
      <c r="BG12" s="60">
        <v>402540</v>
      </c>
      <c r="BH12" s="60">
        <v>51030</v>
      </c>
      <c r="BI12" s="60">
        <v>68137</v>
      </c>
      <c r="BJ12" s="135">
        <v>709206</v>
      </c>
      <c r="BK12" s="59">
        <v>186923.83333333334</v>
      </c>
      <c r="BL12" s="60">
        <v>403160.66666666669</v>
      </c>
      <c r="BM12" s="60">
        <v>51215.166666666664</v>
      </c>
      <c r="BN12" s="60">
        <v>62615.25</v>
      </c>
      <c r="BO12" s="135">
        <v>703914.91666666663</v>
      </c>
      <c r="BP12" s="368"/>
      <c r="BQ12" s="123"/>
    </row>
    <row r="13" spans="2:73" x14ac:dyDescent="0.2">
      <c r="B13" s="58" t="s">
        <v>110</v>
      </c>
      <c r="C13" s="137">
        <v>365221</v>
      </c>
      <c r="D13" s="138">
        <v>354352</v>
      </c>
      <c r="E13" s="138">
        <v>70884</v>
      </c>
      <c r="F13" s="138">
        <v>145192</v>
      </c>
      <c r="G13" s="135">
        <v>935649</v>
      </c>
      <c r="H13" s="59">
        <v>363910</v>
      </c>
      <c r="I13" s="60">
        <v>350202</v>
      </c>
      <c r="J13" s="60">
        <v>72311</v>
      </c>
      <c r="K13" s="60">
        <v>145843</v>
      </c>
      <c r="L13" s="135">
        <v>932266</v>
      </c>
      <c r="M13" s="59">
        <v>360273</v>
      </c>
      <c r="N13" s="60">
        <v>347081</v>
      </c>
      <c r="O13" s="60">
        <v>73889</v>
      </c>
      <c r="P13" s="60">
        <v>144971</v>
      </c>
      <c r="Q13" s="135">
        <v>926214</v>
      </c>
      <c r="R13" s="59">
        <v>354840</v>
      </c>
      <c r="S13" s="60">
        <v>343012</v>
      </c>
      <c r="T13" s="60">
        <v>72474</v>
      </c>
      <c r="U13" s="60">
        <v>145992</v>
      </c>
      <c r="V13" s="135">
        <v>916318</v>
      </c>
      <c r="W13" s="59">
        <v>356190</v>
      </c>
      <c r="X13" s="60">
        <v>343760</v>
      </c>
      <c r="Y13" s="60">
        <v>66979</v>
      </c>
      <c r="Z13" s="60">
        <v>146944</v>
      </c>
      <c r="AA13" s="135">
        <v>913873</v>
      </c>
      <c r="AB13" s="59">
        <v>353414</v>
      </c>
      <c r="AC13" s="60">
        <v>343893</v>
      </c>
      <c r="AD13" s="60">
        <v>66341</v>
      </c>
      <c r="AE13" s="60">
        <v>148377</v>
      </c>
      <c r="AF13" s="135">
        <v>912025</v>
      </c>
      <c r="AG13" s="59">
        <v>353507</v>
      </c>
      <c r="AH13" s="60">
        <v>337050</v>
      </c>
      <c r="AI13" s="60">
        <v>64671</v>
      </c>
      <c r="AJ13" s="60">
        <v>156281</v>
      </c>
      <c r="AK13" s="135">
        <v>911509</v>
      </c>
      <c r="AL13" s="59">
        <v>362521</v>
      </c>
      <c r="AM13" s="60">
        <v>336986</v>
      </c>
      <c r="AN13" s="60">
        <v>64510</v>
      </c>
      <c r="AO13" s="60">
        <v>157122</v>
      </c>
      <c r="AP13" s="135">
        <v>921139</v>
      </c>
      <c r="AQ13" s="59">
        <v>359854</v>
      </c>
      <c r="AR13" s="60">
        <v>335585</v>
      </c>
      <c r="AS13" s="60">
        <v>63605</v>
      </c>
      <c r="AT13" s="60">
        <v>158129</v>
      </c>
      <c r="AU13" s="135">
        <v>917173</v>
      </c>
      <c r="AV13" s="59">
        <v>362954</v>
      </c>
      <c r="AW13" s="60">
        <v>333935</v>
      </c>
      <c r="AX13" s="60">
        <v>63958</v>
      </c>
      <c r="AY13" s="60">
        <v>152850</v>
      </c>
      <c r="AZ13" s="135">
        <v>913697</v>
      </c>
      <c r="BA13" s="59">
        <v>364969</v>
      </c>
      <c r="BB13" s="60">
        <v>335356</v>
      </c>
      <c r="BC13" s="60">
        <v>63911</v>
      </c>
      <c r="BD13" s="60">
        <v>160344</v>
      </c>
      <c r="BE13" s="135">
        <v>924580</v>
      </c>
      <c r="BF13" s="59">
        <v>370464</v>
      </c>
      <c r="BG13" s="60">
        <v>341813</v>
      </c>
      <c r="BH13" s="60">
        <v>65016</v>
      </c>
      <c r="BI13" s="60">
        <v>161232</v>
      </c>
      <c r="BJ13" s="135">
        <v>938525</v>
      </c>
      <c r="BK13" s="59">
        <v>360676.41666666669</v>
      </c>
      <c r="BL13" s="60">
        <v>341918.75</v>
      </c>
      <c r="BM13" s="60">
        <v>67379.083333333328</v>
      </c>
      <c r="BN13" s="60">
        <v>151939.75</v>
      </c>
      <c r="BO13" s="135">
        <v>921914.00000000012</v>
      </c>
      <c r="BP13" s="368"/>
      <c r="BQ13" s="123"/>
    </row>
    <row r="14" spans="2:73" x14ac:dyDescent="0.2">
      <c r="B14" s="58" t="s">
        <v>111</v>
      </c>
      <c r="C14" s="137">
        <v>115675</v>
      </c>
      <c r="D14" s="138">
        <v>98637</v>
      </c>
      <c r="E14" s="138">
        <v>39709</v>
      </c>
      <c r="F14" s="138">
        <v>57388</v>
      </c>
      <c r="G14" s="135">
        <v>311409</v>
      </c>
      <c r="H14" s="59">
        <v>114628</v>
      </c>
      <c r="I14" s="60">
        <v>97898</v>
      </c>
      <c r="J14" s="60">
        <v>40098</v>
      </c>
      <c r="K14" s="60">
        <v>59392</v>
      </c>
      <c r="L14" s="135">
        <v>312016</v>
      </c>
      <c r="M14" s="59">
        <v>116457</v>
      </c>
      <c r="N14" s="60">
        <v>95572</v>
      </c>
      <c r="O14" s="60">
        <v>40458</v>
      </c>
      <c r="P14" s="60">
        <v>59026</v>
      </c>
      <c r="Q14" s="135">
        <v>311513</v>
      </c>
      <c r="R14" s="59">
        <v>113905</v>
      </c>
      <c r="S14" s="60">
        <v>86558</v>
      </c>
      <c r="T14" s="60">
        <v>49145</v>
      </c>
      <c r="U14" s="60">
        <v>57949</v>
      </c>
      <c r="V14" s="135">
        <v>307557</v>
      </c>
      <c r="W14" s="59">
        <v>111340</v>
      </c>
      <c r="X14" s="60">
        <v>86636</v>
      </c>
      <c r="Y14" s="60">
        <v>48792</v>
      </c>
      <c r="Z14" s="60">
        <v>57381</v>
      </c>
      <c r="AA14" s="135">
        <v>304149</v>
      </c>
      <c r="AB14" s="59">
        <v>112412</v>
      </c>
      <c r="AC14" s="60">
        <v>86484</v>
      </c>
      <c r="AD14" s="60">
        <v>48344</v>
      </c>
      <c r="AE14" s="60">
        <v>57892</v>
      </c>
      <c r="AF14" s="135">
        <v>305132</v>
      </c>
      <c r="AG14" s="59">
        <v>112483</v>
      </c>
      <c r="AH14" s="60">
        <v>88917</v>
      </c>
      <c r="AI14" s="60">
        <v>51473</v>
      </c>
      <c r="AJ14" s="60">
        <v>59802</v>
      </c>
      <c r="AK14" s="135">
        <v>312675</v>
      </c>
      <c r="AL14" s="59">
        <v>115926</v>
      </c>
      <c r="AM14" s="60">
        <v>89870</v>
      </c>
      <c r="AN14" s="60">
        <v>51771</v>
      </c>
      <c r="AO14" s="60">
        <v>59921</v>
      </c>
      <c r="AP14" s="135">
        <v>317488</v>
      </c>
      <c r="AQ14" s="59">
        <v>115585</v>
      </c>
      <c r="AR14" s="60">
        <v>89342</v>
      </c>
      <c r="AS14" s="60">
        <v>52008</v>
      </c>
      <c r="AT14" s="60">
        <v>60097</v>
      </c>
      <c r="AU14" s="135">
        <v>317032</v>
      </c>
      <c r="AV14" s="59">
        <v>115524</v>
      </c>
      <c r="AW14" s="60">
        <v>89150</v>
      </c>
      <c r="AX14" s="60">
        <v>52513</v>
      </c>
      <c r="AY14" s="60">
        <v>58380</v>
      </c>
      <c r="AZ14" s="135">
        <v>315567</v>
      </c>
      <c r="BA14" s="59">
        <v>113866</v>
      </c>
      <c r="BB14" s="60">
        <v>86612</v>
      </c>
      <c r="BC14" s="60">
        <v>51354</v>
      </c>
      <c r="BD14" s="60">
        <v>61708</v>
      </c>
      <c r="BE14" s="135">
        <v>313540</v>
      </c>
      <c r="BF14" s="59">
        <v>112603</v>
      </c>
      <c r="BG14" s="60">
        <v>86573</v>
      </c>
      <c r="BH14" s="60">
        <v>51128</v>
      </c>
      <c r="BI14" s="60">
        <v>61357</v>
      </c>
      <c r="BJ14" s="135">
        <v>311661</v>
      </c>
      <c r="BK14" s="59">
        <v>114200.33333333333</v>
      </c>
      <c r="BL14" s="60">
        <v>90187.416666666672</v>
      </c>
      <c r="BM14" s="60">
        <v>48066.083333333336</v>
      </c>
      <c r="BN14" s="60">
        <v>59191.083333333336</v>
      </c>
      <c r="BO14" s="135">
        <v>311644.91666666669</v>
      </c>
      <c r="BP14" s="368"/>
      <c r="BQ14" s="123"/>
    </row>
    <row r="15" spans="2:73" x14ac:dyDescent="0.2">
      <c r="B15" s="58" t="s">
        <v>112</v>
      </c>
      <c r="C15" s="137">
        <v>167871</v>
      </c>
      <c r="D15" s="138">
        <v>146544</v>
      </c>
      <c r="E15" s="138">
        <v>63649</v>
      </c>
      <c r="F15" s="138">
        <v>64277</v>
      </c>
      <c r="G15" s="135">
        <v>442341</v>
      </c>
      <c r="H15" s="59">
        <v>168714</v>
      </c>
      <c r="I15" s="60">
        <v>143278</v>
      </c>
      <c r="J15" s="60">
        <v>64040</v>
      </c>
      <c r="K15" s="60">
        <v>63248</v>
      </c>
      <c r="L15" s="135">
        <v>439280</v>
      </c>
      <c r="M15" s="59">
        <v>168441</v>
      </c>
      <c r="N15" s="60">
        <v>142962</v>
      </c>
      <c r="O15" s="60">
        <v>64182</v>
      </c>
      <c r="P15" s="60">
        <v>63296</v>
      </c>
      <c r="Q15" s="135">
        <v>438881</v>
      </c>
      <c r="R15" s="59">
        <v>168275</v>
      </c>
      <c r="S15" s="60">
        <v>140745</v>
      </c>
      <c r="T15" s="60">
        <v>64510</v>
      </c>
      <c r="U15" s="60">
        <v>64521</v>
      </c>
      <c r="V15" s="135">
        <v>438051</v>
      </c>
      <c r="W15" s="59">
        <v>167006</v>
      </c>
      <c r="X15" s="60">
        <v>143026</v>
      </c>
      <c r="Y15" s="60">
        <v>61848</v>
      </c>
      <c r="Z15" s="60">
        <v>64524</v>
      </c>
      <c r="AA15" s="135">
        <v>436404</v>
      </c>
      <c r="AB15" s="59">
        <v>166540</v>
      </c>
      <c r="AC15" s="60">
        <v>142164</v>
      </c>
      <c r="AD15" s="60">
        <v>61780</v>
      </c>
      <c r="AE15" s="60">
        <v>64086</v>
      </c>
      <c r="AF15" s="135">
        <v>434570</v>
      </c>
      <c r="AG15" s="59">
        <v>166563</v>
      </c>
      <c r="AH15" s="60">
        <v>144871</v>
      </c>
      <c r="AI15" s="60">
        <v>60573</v>
      </c>
      <c r="AJ15" s="60">
        <v>66902</v>
      </c>
      <c r="AK15" s="135">
        <v>438909</v>
      </c>
      <c r="AL15" s="59">
        <v>164707</v>
      </c>
      <c r="AM15" s="60">
        <v>144604</v>
      </c>
      <c r="AN15" s="60">
        <v>61554</v>
      </c>
      <c r="AO15" s="60">
        <v>66182</v>
      </c>
      <c r="AP15" s="135">
        <v>437047</v>
      </c>
      <c r="AQ15" s="59">
        <v>164230</v>
      </c>
      <c r="AR15" s="60">
        <v>145129</v>
      </c>
      <c r="AS15" s="60">
        <v>61613</v>
      </c>
      <c r="AT15" s="60">
        <v>66407</v>
      </c>
      <c r="AU15" s="135">
        <v>437379</v>
      </c>
      <c r="AV15" s="59">
        <v>165193</v>
      </c>
      <c r="AW15" s="60">
        <v>145447</v>
      </c>
      <c r="AX15" s="60">
        <v>61933</v>
      </c>
      <c r="AY15" s="60">
        <v>63753</v>
      </c>
      <c r="AZ15" s="135">
        <v>436326</v>
      </c>
      <c r="BA15" s="59">
        <v>167781</v>
      </c>
      <c r="BB15" s="60">
        <v>145998</v>
      </c>
      <c r="BC15" s="60">
        <v>61051</v>
      </c>
      <c r="BD15" s="60">
        <v>67645</v>
      </c>
      <c r="BE15" s="135">
        <v>442475</v>
      </c>
      <c r="BF15" s="59">
        <v>169127</v>
      </c>
      <c r="BG15" s="60">
        <v>147081</v>
      </c>
      <c r="BH15" s="60">
        <v>62521</v>
      </c>
      <c r="BI15" s="60">
        <v>68862</v>
      </c>
      <c r="BJ15" s="135">
        <v>447591</v>
      </c>
      <c r="BK15" s="59">
        <v>167037.33333333334</v>
      </c>
      <c r="BL15" s="60">
        <v>144320.75</v>
      </c>
      <c r="BM15" s="60">
        <v>62437.833333333336</v>
      </c>
      <c r="BN15" s="60">
        <v>65308.583333333336</v>
      </c>
      <c r="BO15" s="135">
        <v>439104.5</v>
      </c>
      <c r="BP15" s="368"/>
      <c r="BQ15" s="123"/>
    </row>
    <row r="16" spans="2:73" x14ac:dyDescent="0.2">
      <c r="B16" s="58" t="s">
        <v>113</v>
      </c>
      <c r="C16" s="137">
        <v>77621</v>
      </c>
      <c r="D16" s="138">
        <v>94845</v>
      </c>
      <c r="E16" s="138">
        <v>13990</v>
      </c>
      <c r="F16" s="138">
        <v>12593</v>
      </c>
      <c r="G16" s="135">
        <v>199049</v>
      </c>
      <c r="H16" s="59">
        <v>77678</v>
      </c>
      <c r="I16" s="60">
        <v>94734</v>
      </c>
      <c r="J16" s="60">
        <v>13998</v>
      </c>
      <c r="K16" s="60">
        <v>12460</v>
      </c>
      <c r="L16" s="135">
        <v>198870</v>
      </c>
      <c r="M16" s="59">
        <v>78737</v>
      </c>
      <c r="N16" s="60">
        <v>95217</v>
      </c>
      <c r="O16" s="60">
        <v>13980</v>
      </c>
      <c r="P16" s="60">
        <v>12540</v>
      </c>
      <c r="Q16" s="135">
        <v>200474</v>
      </c>
      <c r="R16" s="59">
        <v>75565</v>
      </c>
      <c r="S16" s="60">
        <v>97533</v>
      </c>
      <c r="T16" s="60">
        <v>13949</v>
      </c>
      <c r="U16" s="60">
        <v>12686</v>
      </c>
      <c r="V16" s="135">
        <v>199733</v>
      </c>
      <c r="W16" s="59">
        <v>76433</v>
      </c>
      <c r="X16" s="60">
        <v>97247</v>
      </c>
      <c r="Y16" s="60">
        <v>13925</v>
      </c>
      <c r="Z16" s="60">
        <v>12838</v>
      </c>
      <c r="AA16" s="135">
        <v>200443</v>
      </c>
      <c r="AB16" s="59">
        <v>77035</v>
      </c>
      <c r="AC16" s="60">
        <v>95997</v>
      </c>
      <c r="AD16" s="60">
        <v>14363</v>
      </c>
      <c r="AE16" s="60">
        <v>12911</v>
      </c>
      <c r="AF16" s="135">
        <v>200306</v>
      </c>
      <c r="AG16" s="59">
        <v>77035</v>
      </c>
      <c r="AH16" s="60">
        <v>96971</v>
      </c>
      <c r="AI16" s="60">
        <v>14310</v>
      </c>
      <c r="AJ16" s="60">
        <v>15420</v>
      </c>
      <c r="AK16" s="135">
        <v>203736</v>
      </c>
      <c r="AL16" s="59">
        <v>74438</v>
      </c>
      <c r="AM16" s="60">
        <v>97024</v>
      </c>
      <c r="AN16" s="60">
        <v>14333</v>
      </c>
      <c r="AO16" s="60">
        <v>15562</v>
      </c>
      <c r="AP16" s="135">
        <v>201357</v>
      </c>
      <c r="AQ16" s="59">
        <v>71111</v>
      </c>
      <c r="AR16" s="60">
        <v>97031</v>
      </c>
      <c r="AS16" s="60">
        <v>14348</v>
      </c>
      <c r="AT16" s="60">
        <v>15704</v>
      </c>
      <c r="AU16" s="135">
        <v>198194</v>
      </c>
      <c r="AV16" s="59">
        <v>74849</v>
      </c>
      <c r="AW16" s="60">
        <v>96683</v>
      </c>
      <c r="AX16" s="60">
        <v>14357</v>
      </c>
      <c r="AY16" s="60">
        <v>14848</v>
      </c>
      <c r="AZ16" s="135">
        <v>200737</v>
      </c>
      <c r="BA16" s="59">
        <v>75264</v>
      </c>
      <c r="BB16" s="60">
        <v>96553</v>
      </c>
      <c r="BC16" s="60">
        <v>14326</v>
      </c>
      <c r="BD16" s="60">
        <v>15915</v>
      </c>
      <c r="BE16" s="135">
        <v>202058</v>
      </c>
      <c r="BF16" s="59">
        <v>77473</v>
      </c>
      <c r="BG16" s="60">
        <v>96608</v>
      </c>
      <c r="BH16" s="60">
        <v>14377</v>
      </c>
      <c r="BI16" s="60">
        <v>16089</v>
      </c>
      <c r="BJ16" s="135">
        <v>204547</v>
      </c>
      <c r="BK16" s="59">
        <v>76103.25</v>
      </c>
      <c r="BL16" s="60">
        <v>96370.25</v>
      </c>
      <c r="BM16" s="60">
        <v>14188</v>
      </c>
      <c r="BN16" s="60">
        <v>14130.5</v>
      </c>
      <c r="BO16" s="135">
        <v>200792</v>
      </c>
      <c r="BP16" s="368"/>
      <c r="BQ16" s="123"/>
    </row>
    <row r="17" spans="2:69" x14ac:dyDescent="0.2">
      <c r="B17" s="58" t="s">
        <v>114</v>
      </c>
      <c r="C17" s="137">
        <v>441175</v>
      </c>
      <c r="D17" s="138">
        <v>291583</v>
      </c>
      <c r="E17" s="138">
        <v>84378</v>
      </c>
      <c r="F17" s="138">
        <v>88352</v>
      </c>
      <c r="G17" s="135">
        <v>905488</v>
      </c>
      <c r="H17" s="59">
        <v>439711</v>
      </c>
      <c r="I17" s="60">
        <v>290558</v>
      </c>
      <c r="J17" s="60">
        <v>84101</v>
      </c>
      <c r="K17" s="60">
        <v>90802</v>
      </c>
      <c r="L17" s="135">
        <v>905172</v>
      </c>
      <c r="M17" s="59">
        <v>436364</v>
      </c>
      <c r="N17" s="60">
        <v>295360</v>
      </c>
      <c r="O17" s="60">
        <v>82791</v>
      </c>
      <c r="P17" s="60">
        <v>91177</v>
      </c>
      <c r="Q17" s="135">
        <v>905692</v>
      </c>
      <c r="R17" s="59">
        <v>433466</v>
      </c>
      <c r="S17" s="60">
        <v>286307</v>
      </c>
      <c r="T17" s="60">
        <v>79597</v>
      </c>
      <c r="U17" s="60">
        <v>91481</v>
      </c>
      <c r="V17" s="135">
        <v>890851</v>
      </c>
      <c r="W17" s="59">
        <v>430210</v>
      </c>
      <c r="X17" s="60">
        <v>290198</v>
      </c>
      <c r="Y17" s="60">
        <v>76595</v>
      </c>
      <c r="Z17" s="60">
        <v>90919</v>
      </c>
      <c r="AA17" s="135">
        <v>887922</v>
      </c>
      <c r="AB17" s="59">
        <v>427752</v>
      </c>
      <c r="AC17" s="60">
        <v>289253</v>
      </c>
      <c r="AD17" s="60">
        <v>76725</v>
      </c>
      <c r="AE17" s="60">
        <v>90204</v>
      </c>
      <c r="AF17" s="135">
        <v>883934</v>
      </c>
      <c r="AG17" s="59">
        <v>427952</v>
      </c>
      <c r="AH17" s="60">
        <v>293452</v>
      </c>
      <c r="AI17" s="60">
        <v>75926</v>
      </c>
      <c r="AJ17" s="60">
        <v>218036</v>
      </c>
      <c r="AK17" s="135">
        <v>1015366</v>
      </c>
      <c r="AL17" s="59">
        <v>429697</v>
      </c>
      <c r="AM17" s="60">
        <v>294241</v>
      </c>
      <c r="AN17" s="60">
        <v>74972</v>
      </c>
      <c r="AO17" s="60">
        <v>219869</v>
      </c>
      <c r="AP17" s="135">
        <v>1018779</v>
      </c>
      <c r="AQ17" s="59">
        <v>426367</v>
      </c>
      <c r="AR17" s="60">
        <v>293918</v>
      </c>
      <c r="AS17" s="60">
        <v>73776</v>
      </c>
      <c r="AT17" s="60">
        <v>221053</v>
      </c>
      <c r="AU17" s="135">
        <v>1015114</v>
      </c>
      <c r="AV17" s="59">
        <v>426639</v>
      </c>
      <c r="AW17" s="60">
        <v>296399</v>
      </c>
      <c r="AX17" s="60">
        <v>73443</v>
      </c>
      <c r="AY17" s="60">
        <v>216919</v>
      </c>
      <c r="AZ17" s="135">
        <v>1013400</v>
      </c>
      <c r="BA17" s="59">
        <v>428674</v>
      </c>
      <c r="BB17" s="60">
        <v>294636</v>
      </c>
      <c r="BC17" s="60">
        <v>73167</v>
      </c>
      <c r="BD17" s="60">
        <v>223736</v>
      </c>
      <c r="BE17" s="135">
        <v>1020213</v>
      </c>
      <c r="BF17" s="59">
        <v>435553</v>
      </c>
      <c r="BG17" s="60">
        <v>298695</v>
      </c>
      <c r="BH17" s="60">
        <v>74132</v>
      </c>
      <c r="BI17" s="60">
        <v>224869</v>
      </c>
      <c r="BJ17" s="135">
        <v>1033249</v>
      </c>
      <c r="BK17" s="59">
        <v>431963.33333333331</v>
      </c>
      <c r="BL17" s="60">
        <v>292883.33333333331</v>
      </c>
      <c r="BM17" s="60">
        <v>77466.916666666672</v>
      </c>
      <c r="BN17" s="60">
        <v>155618.08333333334</v>
      </c>
      <c r="BO17" s="135">
        <v>957931.66666666663</v>
      </c>
      <c r="BP17" s="368"/>
      <c r="BQ17" s="123"/>
    </row>
    <row r="18" spans="2:69" x14ac:dyDescent="0.2">
      <c r="B18" s="58" t="s">
        <v>115</v>
      </c>
      <c r="C18" s="137">
        <v>224949</v>
      </c>
      <c r="D18" s="138">
        <v>120741</v>
      </c>
      <c r="E18" s="138">
        <v>58889</v>
      </c>
      <c r="F18" s="138">
        <v>40432</v>
      </c>
      <c r="G18" s="135">
        <v>445011</v>
      </c>
      <c r="H18" s="59">
        <v>222220</v>
      </c>
      <c r="I18" s="60">
        <v>123108</v>
      </c>
      <c r="J18" s="60">
        <v>59550</v>
      </c>
      <c r="K18" s="60">
        <v>40440</v>
      </c>
      <c r="L18" s="135">
        <v>445318</v>
      </c>
      <c r="M18" s="59">
        <v>218959</v>
      </c>
      <c r="N18" s="60">
        <v>126443</v>
      </c>
      <c r="O18" s="60">
        <v>59713</v>
      </c>
      <c r="P18" s="60">
        <v>42266</v>
      </c>
      <c r="Q18" s="135">
        <v>447381</v>
      </c>
      <c r="R18" s="59">
        <v>222100</v>
      </c>
      <c r="S18" s="60">
        <v>131122</v>
      </c>
      <c r="T18" s="60">
        <v>60108</v>
      </c>
      <c r="U18" s="60">
        <v>41580</v>
      </c>
      <c r="V18" s="135">
        <v>454910</v>
      </c>
      <c r="W18" s="59">
        <v>223498</v>
      </c>
      <c r="X18" s="60">
        <v>129890</v>
      </c>
      <c r="Y18" s="60">
        <v>60398</v>
      </c>
      <c r="Z18" s="60">
        <v>40505</v>
      </c>
      <c r="AA18" s="135">
        <v>454291</v>
      </c>
      <c r="AB18" s="59">
        <v>220514</v>
      </c>
      <c r="AC18" s="60">
        <v>132128</v>
      </c>
      <c r="AD18" s="60">
        <v>62511</v>
      </c>
      <c r="AE18" s="60">
        <v>40191</v>
      </c>
      <c r="AF18" s="135">
        <v>455344</v>
      </c>
      <c r="AG18" s="59">
        <v>220517</v>
      </c>
      <c r="AH18" s="60">
        <v>135549</v>
      </c>
      <c r="AI18" s="60">
        <v>63045</v>
      </c>
      <c r="AJ18" s="60">
        <v>39939</v>
      </c>
      <c r="AK18" s="135">
        <v>459050</v>
      </c>
      <c r="AL18" s="59">
        <v>219388</v>
      </c>
      <c r="AM18" s="60">
        <v>136867</v>
      </c>
      <c r="AN18" s="60">
        <v>63845</v>
      </c>
      <c r="AO18" s="60">
        <v>27853</v>
      </c>
      <c r="AP18" s="135">
        <v>447953</v>
      </c>
      <c r="AQ18" s="59">
        <v>223525</v>
      </c>
      <c r="AR18" s="60">
        <v>137220</v>
      </c>
      <c r="AS18" s="60">
        <v>64024</v>
      </c>
      <c r="AT18" s="60">
        <v>28114</v>
      </c>
      <c r="AU18" s="135">
        <v>452883</v>
      </c>
      <c r="AV18" s="59">
        <v>223999</v>
      </c>
      <c r="AW18" s="60">
        <v>137983</v>
      </c>
      <c r="AX18" s="60">
        <v>64235</v>
      </c>
      <c r="AY18" s="60">
        <v>28223</v>
      </c>
      <c r="AZ18" s="135">
        <v>454440</v>
      </c>
      <c r="BA18" s="59">
        <v>224880</v>
      </c>
      <c r="BB18" s="60">
        <v>138038</v>
      </c>
      <c r="BC18" s="60">
        <v>62956</v>
      </c>
      <c r="BD18" s="60">
        <v>28154</v>
      </c>
      <c r="BE18" s="135">
        <v>454028</v>
      </c>
      <c r="BF18" s="59">
        <v>225677</v>
      </c>
      <c r="BG18" s="60">
        <v>134719</v>
      </c>
      <c r="BH18" s="60">
        <v>64356</v>
      </c>
      <c r="BI18" s="60">
        <v>28488</v>
      </c>
      <c r="BJ18" s="135">
        <v>453240</v>
      </c>
      <c r="BK18" s="59">
        <v>222518.83333333334</v>
      </c>
      <c r="BL18" s="60">
        <v>131984</v>
      </c>
      <c r="BM18" s="60">
        <v>61969.166666666664</v>
      </c>
      <c r="BN18" s="60">
        <v>35515.416666666664</v>
      </c>
      <c r="BO18" s="135">
        <v>451987.41666666674</v>
      </c>
      <c r="BP18" s="368"/>
      <c r="BQ18" s="123"/>
    </row>
    <row r="19" spans="2:69" x14ac:dyDescent="0.2">
      <c r="B19" s="58" t="s">
        <v>116</v>
      </c>
      <c r="C19" s="137">
        <v>213992</v>
      </c>
      <c r="D19" s="138">
        <v>119846</v>
      </c>
      <c r="E19" s="138">
        <v>41127</v>
      </c>
      <c r="F19" s="138">
        <v>32951</v>
      </c>
      <c r="G19" s="135">
        <v>407916</v>
      </c>
      <c r="H19" s="59">
        <v>208394</v>
      </c>
      <c r="I19" s="60">
        <v>118783</v>
      </c>
      <c r="J19" s="60">
        <v>40744</v>
      </c>
      <c r="K19" s="60">
        <v>30574</v>
      </c>
      <c r="L19" s="135">
        <v>398495</v>
      </c>
      <c r="M19" s="59">
        <v>220296</v>
      </c>
      <c r="N19" s="60">
        <v>127102</v>
      </c>
      <c r="O19" s="60">
        <v>42891</v>
      </c>
      <c r="P19" s="60">
        <v>30436</v>
      </c>
      <c r="Q19" s="135">
        <v>420725</v>
      </c>
      <c r="R19" s="59">
        <v>223667</v>
      </c>
      <c r="S19" s="60">
        <v>129850</v>
      </c>
      <c r="T19" s="60">
        <v>43466</v>
      </c>
      <c r="U19" s="60">
        <v>33991</v>
      </c>
      <c r="V19" s="135">
        <v>430974</v>
      </c>
      <c r="W19" s="59">
        <v>226385</v>
      </c>
      <c r="X19" s="60">
        <v>130677</v>
      </c>
      <c r="Y19" s="60">
        <v>43757</v>
      </c>
      <c r="Z19" s="60">
        <v>34350</v>
      </c>
      <c r="AA19" s="135">
        <v>435169</v>
      </c>
      <c r="AB19" s="59">
        <v>230908</v>
      </c>
      <c r="AC19" s="60">
        <v>132252</v>
      </c>
      <c r="AD19" s="60">
        <v>41718</v>
      </c>
      <c r="AE19" s="60">
        <v>33219</v>
      </c>
      <c r="AF19" s="135">
        <v>438097</v>
      </c>
      <c r="AG19" s="59">
        <v>230917</v>
      </c>
      <c r="AH19" s="60">
        <v>132586</v>
      </c>
      <c r="AI19" s="60">
        <v>41343</v>
      </c>
      <c r="AJ19" s="60">
        <v>54503</v>
      </c>
      <c r="AK19" s="135">
        <v>459349</v>
      </c>
      <c r="AL19" s="59">
        <v>232714</v>
      </c>
      <c r="AM19" s="60">
        <v>132711</v>
      </c>
      <c r="AN19" s="60">
        <v>42007</v>
      </c>
      <c r="AO19" s="60">
        <v>53335</v>
      </c>
      <c r="AP19" s="135">
        <v>460767</v>
      </c>
      <c r="AQ19" s="59">
        <v>233270</v>
      </c>
      <c r="AR19" s="60">
        <v>133611</v>
      </c>
      <c r="AS19" s="60">
        <v>42057</v>
      </c>
      <c r="AT19" s="60">
        <v>53617</v>
      </c>
      <c r="AU19" s="135">
        <v>462555</v>
      </c>
      <c r="AV19" s="59">
        <v>232677</v>
      </c>
      <c r="AW19" s="60">
        <v>133633</v>
      </c>
      <c r="AX19" s="60">
        <v>42037</v>
      </c>
      <c r="AY19" s="60">
        <v>53478</v>
      </c>
      <c r="AZ19" s="135">
        <v>461825</v>
      </c>
      <c r="BA19" s="59">
        <v>229753</v>
      </c>
      <c r="BB19" s="60">
        <v>133430</v>
      </c>
      <c r="BC19" s="60">
        <v>41825</v>
      </c>
      <c r="BD19" s="60">
        <v>54042</v>
      </c>
      <c r="BE19" s="135">
        <v>459050</v>
      </c>
      <c r="BF19" s="59">
        <v>227276</v>
      </c>
      <c r="BG19" s="60">
        <v>130701</v>
      </c>
      <c r="BH19" s="60">
        <v>41192</v>
      </c>
      <c r="BI19" s="60">
        <v>54133</v>
      </c>
      <c r="BJ19" s="135">
        <v>453302</v>
      </c>
      <c r="BK19" s="59">
        <v>225854.08333333334</v>
      </c>
      <c r="BL19" s="60">
        <v>129598.5</v>
      </c>
      <c r="BM19" s="60">
        <v>42013.666666666664</v>
      </c>
      <c r="BN19" s="60">
        <v>43219.083333333336</v>
      </c>
      <c r="BO19" s="135">
        <v>440685.33333333337</v>
      </c>
      <c r="BP19" s="368"/>
      <c r="BQ19" s="123"/>
    </row>
    <row r="20" spans="2:69" x14ac:dyDescent="0.2">
      <c r="B20" s="58" t="s">
        <v>117</v>
      </c>
      <c r="C20" s="137">
        <v>108025</v>
      </c>
      <c r="D20" s="138">
        <v>55870</v>
      </c>
      <c r="E20" s="138">
        <v>36999</v>
      </c>
      <c r="F20" s="138">
        <v>84569</v>
      </c>
      <c r="G20" s="135">
        <v>285463</v>
      </c>
      <c r="H20" s="59">
        <v>109703</v>
      </c>
      <c r="I20" s="60">
        <v>56278</v>
      </c>
      <c r="J20" s="60">
        <v>37443</v>
      </c>
      <c r="K20" s="60">
        <v>86713</v>
      </c>
      <c r="L20" s="135">
        <v>290137</v>
      </c>
      <c r="M20" s="59">
        <v>109137</v>
      </c>
      <c r="N20" s="60">
        <v>56344</v>
      </c>
      <c r="O20" s="60">
        <v>37188</v>
      </c>
      <c r="P20" s="60">
        <v>89670</v>
      </c>
      <c r="Q20" s="135">
        <v>292339</v>
      </c>
      <c r="R20" s="59">
        <v>109197</v>
      </c>
      <c r="S20" s="60">
        <v>55848</v>
      </c>
      <c r="T20" s="60">
        <v>36835</v>
      </c>
      <c r="U20" s="60">
        <v>89740</v>
      </c>
      <c r="V20" s="135">
        <v>291620</v>
      </c>
      <c r="W20" s="59">
        <v>109286</v>
      </c>
      <c r="X20" s="60">
        <v>55882</v>
      </c>
      <c r="Y20" s="60">
        <v>36917</v>
      </c>
      <c r="Z20" s="60">
        <v>87580</v>
      </c>
      <c r="AA20" s="135">
        <v>289665</v>
      </c>
      <c r="AB20" s="59">
        <v>110119</v>
      </c>
      <c r="AC20" s="60">
        <v>55841</v>
      </c>
      <c r="AD20" s="60">
        <v>36749</v>
      </c>
      <c r="AE20" s="60">
        <v>87381</v>
      </c>
      <c r="AF20" s="135">
        <v>290090</v>
      </c>
      <c r="AG20" s="59">
        <v>110121</v>
      </c>
      <c r="AH20" s="60">
        <v>59143</v>
      </c>
      <c r="AI20" s="60">
        <v>41345</v>
      </c>
      <c r="AJ20" s="60">
        <v>163745</v>
      </c>
      <c r="AK20" s="135">
        <v>374354</v>
      </c>
      <c r="AL20" s="59">
        <v>118077</v>
      </c>
      <c r="AM20" s="60">
        <v>59281</v>
      </c>
      <c r="AN20" s="60">
        <v>41237</v>
      </c>
      <c r="AO20" s="60">
        <v>160382</v>
      </c>
      <c r="AP20" s="135">
        <v>378977</v>
      </c>
      <c r="AQ20" s="59">
        <v>117750</v>
      </c>
      <c r="AR20" s="60">
        <v>59090</v>
      </c>
      <c r="AS20" s="60">
        <v>41269</v>
      </c>
      <c r="AT20" s="60">
        <v>161364</v>
      </c>
      <c r="AU20" s="135">
        <v>379473</v>
      </c>
      <c r="AV20" s="59">
        <v>118247</v>
      </c>
      <c r="AW20" s="60">
        <v>59482</v>
      </c>
      <c r="AX20" s="60">
        <v>41556</v>
      </c>
      <c r="AY20" s="60">
        <v>159800</v>
      </c>
      <c r="AZ20" s="135">
        <v>379085</v>
      </c>
      <c r="BA20" s="59">
        <v>119529</v>
      </c>
      <c r="BB20" s="60">
        <v>59109</v>
      </c>
      <c r="BC20" s="60">
        <v>42555</v>
      </c>
      <c r="BD20" s="60">
        <v>161838</v>
      </c>
      <c r="BE20" s="135">
        <v>383031</v>
      </c>
      <c r="BF20" s="59">
        <v>122313</v>
      </c>
      <c r="BG20" s="60">
        <v>64850</v>
      </c>
      <c r="BH20" s="60">
        <v>43235</v>
      </c>
      <c r="BI20" s="60">
        <v>162486</v>
      </c>
      <c r="BJ20" s="135">
        <v>392884</v>
      </c>
      <c r="BK20" s="59">
        <v>113458.66666666667</v>
      </c>
      <c r="BL20" s="60">
        <v>58084.833333333336</v>
      </c>
      <c r="BM20" s="60">
        <v>39444</v>
      </c>
      <c r="BN20" s="60">
        <v>124605.66666666667</v>
      </c>
      <c r="BO20" s="135">
        <v>335593.16666666669</v>
      </c>
      <c r="BP20" s="368"/>
      <c r="BQ20" s="123"/>
    </row>
    <row r="21" spans="2:69" x14ac:dyDescent="0.2">
      <c r="B21" s="58" t="s">
        <v>118</v>
      </c>
      <c r="C21" s="137">
        <v>168557</v>
      </c>
      <c r="D21" s="138">
        <v>72726</v>
      </c>
      <c r="E21" s="138">
        <v>25143</v>
      </c>
      <c r="F21" s="138">
        <v>45757</v>
      </c>
      <c r="G21" s="135">
        <v>312183</v>
      </c>
      <c r="H21" s="59">
        <v>167122</v>
      </c>
      <c r="I21" s="60">
        <v>72902</v>
      </c>
      <c r="J21" s="60">
        <v>25567</v>
      </c>
      <c r="K21" s="60">
        <v>51669</v>
      </c>
      <c r="L21" s="135">
        <v>317260</v>
      </c>
      <c r="M21" s="59">
        <v>167293</v>
      </c>
      <c r="N21" s="60">
        <v>74733</v>
      </c>
      <c r="O21" s="60">
        <v>25035</v>
      </c>
      <c r="P21" s="60">
        <v>50149</v>
      </c>
      <c r="Q21" s="135">
        <v>317210</v>
      </c>
      <c r="R21" s="59">
        <v>168063</v>
      </c>
      <c r="S21" s="60">
        <v>74743</v>
      </c>
      <c r="T21" s="60">
        <v>23719</v>
      </c>
      <c r="U21" s="60">
        <v>48014</v>
      </c>
      <c r="V21" s="135">
        <v>314539</v>
      </c>
      <c r="W21" s="59">
        <v>171041</v>
      </c>
      <c r="X21" s="60">
        <v>72624</v>
      </c>
      <c r="Y21" s="60">
        <v>23017</v>
      </c>
      <c r="Z21" s="60">
        <v>48201</v>
      </c>
      <c r="AA21" s="135">
        <v>314883</v>
      </c>
      <c r="AB21" s="59">
        <v>171143</v>
      </c>
      <c r="AC21" s="60">
        <v>74897</v>
      </c>
      <c r="AD21" s="60">
        <v>22566</v>
      </c>
      <c r="AE21" s="60">
        <v>47967</v>
      </c>
      <c r="AF21" s="135">
        <v>316573</v>
      </c>
      <c r="AG21" s="59">
        <v>171162</v>
      </c>
      <c r="AH21" s="60">
        <v>77354</v>
      </c>
      <c r="AI21" s="60">
        <v>22196</v>
      </c>
      <c r="AJ21" s="60">
        <v>288767</v>
      </c>
      <c r="AK21" s="135">
        <v>559479</v>
      </c>
      <c r="AL21" s="59">
        <v>174064</v>
      </c>
      <c r="AM21" s="60">
        <v>76855</v>
      </c>
      <c r="AN21" s="60">
        <v>22057</v>
      </c>
      <c r="AO21" s="60">
        <v>294654</v>
      </c>
      <c r="AP21" s="135">
        <v>567630</v>
      </c>
      <c r="AQ21" s="59">
        <v>173512</v>
      </c>
      <c r="AR21" s="60">
        <v>76032</v>
      </c>
      <c r="AS21" s="60">
        <v>22171</v>
      </c>
      <c r="AT21" s="60">
        <v>290975</v>
      </c>
      <c r="AU21" s="135">
        <v>562690</v>
      </c>
      <c r="AV21" s="59">
        <v>172747</v>
      </c>
      <c r="AW21" s="60">
        <v>76688</v>
      </c>
      <c r="AX21" s="60">
        <v>22104</v>
      </c>
      <c r="AY21" s="60">
        <v>289594</v>
      </c>
      <c r="AZ21" s="135">
        <v>561133</v>
      </c>
      <c r="BA21" s="59">
        <v>172180</v>
      </c>
      <c r="BB21" s="60">
        <v>75405</v>
      </c>
      <c r="BC21" s="60">
        <v>21903</v>
      </c>
      <c r="BD21" s="60">
        <v>294748</v>
      </c>
      <c r="BE21" s="135">
        <v>564236</v>
      </c>
      <c r="BF21" s="59">
        <v>169928</v>
      </c>
      <c r="BG21" s="60">
        <v>75335</v>
      </c>
      <c r="BH21" s="60">
        <v>23062</v>
      </c>
      <c r="BI21" s="60">
        <v>294997</v>
      </c>
      <c r="BJ21" s="135">
        <v>563322</v>
      </c>
      <c r="BK21" s="59">
        <v>170567.66666666666</v>
      </c>
      <c r="BL21" s="60">
        <v>75024.5</v>
      </c>
      <c r="BM21" s="60">
        <v>23211.666666666668</v>
      </c>
      <c r="BN21" s="60">
        <v>170457.66666666666</v>
      </c>
      <c r="BO21" s="135">
        <v>439261.5</v>
      </c>
      <c r="BP21" s="368"/>
      <c r="BQ21" s="123"/>
    </row>
    <row r="22" spans="2:69" x14ac:dyDescent="0.2">
      <c r="B22" s="58" t="s">
        <v>119</v>
      </c>
      <c r="C22" s="137">
        <v>19659</v>
      </c>
      <c r="D22" s="138">
        <v>24555</v>
      </c>
      <c r="E22" s="138">
        <v>5190</v>
      </c>
      <c r="F22" s="138">
        <v>176822</v>
      </c>
      <c r="G22" s="135">
        <v>226226</v>
      </c>
      <c r="H22" s="59">
        <v>19822</v>
      </c>
      <c r="I22" s="60">
        <v>24714</v>
      </c>
      <c r="J22" s="60">
        <v>5187</v>
      </c>
      <c r="K22" s="60">
        <v>168676</v>
      </c>
      <c r="L22" s="135">
        <v>218399</v>
      </c>
      <c r="M22" s="59">
        <v>20037</v>
      </c>
      <c r="N22" s="60">
        <v>24388</v>
      </c>
      <c r="O22" s="60">
        <v>5241</v>
      </c>
      <c r="P22" s="60">
        <v>174874</v>
      </c>
      <c r="Q22" s="135">
        <v>224540</v>
      </c>
      <c r="R22" s="59">
        <v>20168</v>
      </c>
      <c r="S22" s="60">
        <v>24128</v>
      </c>
      <c r="T22" s="60">
        <v>5159</v>
      </c>
      <c r="U22" s="60">
        <v>176700</v>
      </c>
      <c r="V22" s="135">
        <v>226155</v>
      </c>
      <c r="W22" s="59">
        <v>20328</v>
      </c>
      <c r="X22" s="60">
        <v>24131</v>
      </c>
      <c r="Y22" s="60">
        <v>5149</v>
      </c>
      <c r="Z22" s="60">
        <v>176584</v>
      </c>
      <c r="AA22" s="135">
        <v>226192</v>
      </c>
      <c r="AB22" s="59">
        <v>20473</v>
      </c>
      <c r="AC22" s="60">
        <v>24225</v>
      </c>
      <c r="AD22" s="60">
        <v>5166</v>
      </c>
      <c r="AE22" s="60">
        <v>176019</v>
      </c>
      <c r="AF22" s="135">
        <v>225883</v>
      </c>
      <c r="AG22" s="59">
        <v>20484</v>
      </c>
      <c r="AH22" s="60">
        <v>24676</v>
      </c>
      <c r="AI22" s="60">
        <v>5252</v>
      </c>
      <c r="AJ22" s="60">
        <v>180251</v>
      </c>
      <c r="AK22" s="135">
        <v>230663</v>
      </c>
      <c r="AL22" s="59">
        <v>20595</v>
      </c>
      <c r="AM22" s="60">
        <v>24803</v>
      </c>
      <c r="AN22" s="60">
        <v>5247</v>
      </c>
      <c r="AO22" s="60">
        <v>180747</v>
      </c>
      <c r="AP22" s="135">
        <v>231392</v>
      </c>
      <c r="AQ22" s="59">
        <v>20542</v>
      </c>
      <c r="AR22" s="60">
        <v>24701</v>
      </c>
      <c r="AS22" s="60">
        <v>5266</v>
      </c>
      <c r="AT22" s="60">
        <v>178446</v>
      </c>
      <c r="AU22" s="135">
        <v>228955</v>
      </c>
      <c r="AV22" s="59">
        <v>20524</v>
      </c>
      <c r="AW22" s="60">
        <v>24738</v>
      </c>
      <c r="AX22" s="60">
        <v>5267</v>
      </c>
      <c r="AY22" s="60">
        <v>152646</v>
      </c>
      <c r="AZ22" s="135">
        <v>203175</v>
      </c>
      <c r="BA22" s="59">
        <v>20566</v>
      </c>
      <c r="BB22" s="60">
        <v>24790</v>
      </c>
      <c r="BC22" s="60">
        <v>5246</v>
      </c>
      <c r="BD22" s="60">
        <v>184351</v>
      </c>
      <c r="BE22" s="135">
        <v>234953</v>
      </c>
      <c r="BF22" s="59">
        <v>20629</v>
      </c>
      <c r="BG22" s="60">
        <v>24878</v>
      </c>
      <c r="BH22" s="60">
        <v>5320</v>
      </c>
      <c r="BI22" s="60">
        <v>187632</v>
      </c>
      <c r="BJ22" s="135">
        <v>238459</v>
      </c>
      <c r="BK22" s="59">
        <v>20318.916666666668</v>
      </c>
      <c r="BL22" s="60">
        <v>24560.583333333332</v>
      </c>
      <c r="BM22" s="60">
        <v>5224.166666666667</v>
      </c>
      <c r="BN22" s="60">
        <v>176145.66666666666</v>
      </c>
      <c r="BO22" s="135">
        <v>226249.33333333331</v>
      </c>
      <c r="BP22" s="368"/>
      <c r="BQ22" s="123"/>
    </row>
    <row r="23" spans="2:69" x14ac:dyDescent="0.2">
      <c r="B23" s="58" t="s">
        <v>120</v>
      </c>
      <c r="C23" s="137">
        <v>154</v>
      </c>
      <c r="D23" s="138">
        <v>563</v>
      </c>
      <c r="E23" s="138">
        <v>35</v>
      </c>
      <c r="F23" s="138">
        <v>329</v>
      </c>
      <c r="G23" s="135">
        <v>1081</v>
      </c>
      <c r="H23" s="59">
        <v>113</v>
      </c>
      <c r="I23" s="60">
        <v>560</v>
      </c>
      <c r="J23" s="60">
        <v>35</v>
      </c>
      <c r="K23" s="60">
        <v>336</v>
      </c>
      <c r="L23" s="135">
        <v>1044</v>
      </c>
      <c r="M23" s="59">
        <v>126</v>
      </c>
      <c r="N23" s="60">
        <v>559</v>
      </c>
      <c r="O23" s="60">
        <v>35</v>
      </c>
      <c r="P23" s="60">
        <v>325</v>
      </c>
      <c r="Q23" s="135">
        <v>1045</v>
      </c>
      <c r="R23" s="59">
        <v>126</v>
      </c>
      <c r="S23" s="60">
        <v>559</v>
      </c>
      <c r="T23" s="60">
        <v>35</v>
      </c>
      <c r="U23" s="60">
        <v>363</v>
      </c>
      <c r="V23" s="135">
        <v>1083</v>
      </c>
      <c r="W23" s="59">
        <v>127</v>
      </c>
      <c r="X23" s="60">
        <v>567</v>
      </c>
      <c r="Y23" s="60">
        <v>35</v>
      </c>
      <c r="Z23" s="60">
        <v>343</v>
      </c>
      <c r="AA23" s="135">
        <v>1072</v>
      </c>
      <c r="AB23" s="59">
        <v>125</v>
      </c>
      <c r="AC23" s="60">
        <v>577</v>
      </c>
      <c r="AD23" s="60">
        <v>35</v>
      </c>
      <c r="AE23" s="60">
        <v>320</v>
      </c>
      <c r="AF23" s="135">
        <v>1057</v>
      </c>
      <c r="AG23" s="59">
        <v>125</v>
      </c>
      <c r="AH23" s="60">
        <v>570</v>
      </c>
      <c r="AI23" s="60">
        <v>35</v>
      </c>
      <c r="AJ23" s="60">
        <v>330</v>
      </c>
      <c r="AK23" s="135">
        <v>1060</v>
      </c>
      <c r="AL23" s="59">
        <v>108</v>
      </c>
      <c r="AM23" s="60">
        <v>562</v>
      </c>
      <c r="AN23" s="60">
        <v>34</v>
      </c>
      <c r="AO23" s="60">
        <v>339</v>
      </c>
      <c r="AP23" s="135">
        <v>1043</v>
      </c>
      <c r="AQ23" s="59">
        <v>108</v>
      </c>
      <c r="AR23" s="60">
        <v>559</v>
      </c>
      <c r="AS23" s="60">
        <v>34</v>
      </c>
      <c r="AT23" s="60">
        <v>334</v>
      </c>
      <c r="AU23" s="135">
        <v>1035</v>
      </c>
      <c r="AV23" s="59">
        <v>108</v>
      </c>
      <c r="AW23" s="60">
        <v>560</v>
      </c>
      <c r="AX23" s="60">
        <v>35</v>
      </c>
      <c r="AY23" s="60">
        <v>313</v>
      </c>
      <c r="AZ23" s="135">
        <v>1016</v>
      </c>
      <c r="BA23" s="59">
        <v>109</v>
      </c>
      <c r="BB23" s="60">
        <v>561</v>
      </c>
      <c r="BC23" s="60">
        <v>36</v>
      </c>
      <c r="BD23" s="60">
        <v>346</v>
      </c>
      <c r="BE23" s="135">
        <v>1052</v>
      </c>
      <c r="BF23" s="59">
        <v>118</v>
      </c>
      <c r="BG23" s="60">
        <v>555</v>
      </c>
      <c r="BH23" s="60">
        <v>35</v>
      </c>
      <c r="BI23" s="60">
        <v>348</v>
      </c>
      <c r="BJ23" s="135">
        <v>1056</v>
      </c>
      <c r="BK23" s="59">
        <v>120.58333333333333</v>
      </c>
      <c r="BL23" s="60">
        <v>562.66666666666663</v>
      </c>
      <c r="BM23" s="60">
        <v>34.916666666666664</v>
      </c>
      <c r="BN23" s="60">
        <v>335.5</v>
      </c>
      <c r="BO23" s="135">
        <v>1053.6666666666665</v>
      </c>
      <c r="BP23" s="368"/>
      <c r="BQ23" s="123"/>
    </row>
    <row r="24" spans="2:69" x14ac:dyDescent="0.2">
      <c r="B24" s="136" t="s">
        <v>125</v>
      </c>
      <c r="C24" s="137"/>
      <c r="D24" s="138"/>
      <c r="E24" s="138"/>
      <c r="F24" s="138">
        <v>0</v>
      </c>
      <c r="G24" s="135"/>
      <c r="H24" s="59"/>
      <c r="I24" s="60"/>
      <c r="J24" s="60"/>
      <c r="K24" s="60">
        <v>0</v>
      </c>
      <c r="L24" s="135"/>
      <c r="M24" s="59"/>
      <c r="N24" s="60"/>
      <c r="O24" s="60"/>
      <c r="P24" s="60">
        <v>0</v>
      </c>
      <c r="Q24" s="135"/>
      <c r="R24" s="59"/>
      <c r="S24" s="60"/>
      <c r="T24" s="60"/>
      <c r="U24" s="60">
        <v>0</v>
      </c>
      <c r="V24" s="135"/>
      <c r="W24" s="59"/>
      <c r="X24" s="60"/>
      <c r="Y24" s="60"/>
      <c r="Z24" s="60">
        <v>0</v>
      </c>
      <c r="AA24" s="135"/>
      <c r="AB24" s="59"/>
      <c r="AC24" s="60"/>
      <c r="AD24" s="60"/>
      <c r="AE24" s="60">
        <v>0</v>
      </c>
      <c r="AF24" s="135"/>
      <c r="AG24" s="59"/>
      <c r="AH24" s="60"/>
      <c r="AI24" s="60"/>
      <c r="AJ24" s="60">
        <v>22629</v>
      </c>
      <c r="AK24" s="135">
        <v>22629</v>
      </c>
      <c r="AL24" s="59"/>
      <c r="AM24" s="60"/>
      <c r="AN24" s="60"/>
      <c r="AO24" s="60">
        <v>22653</v>
      </c>
      <c r="AP24" s="135">
        <v>22653</v>
      </c>
      <c r="AQ24" s="59"/>
      <c r="AR24" s="60"/>
      <c r="AS24" s="60"/>
      <c r="AT24" s="60">
        <v>22651</v>
      </c>
      <c r="AU24" s="135">
        <v>22651</v>
      </c>
      <c r="AV24" s="59"/>
      <c r="AW24" s="60"/>
      <c r="AX24" s="60"/>
      <c r="AY24" s="60">
        <v>22651</v>
      </c>
      <c r="AZ24" s="135">
        <v>22651</v>
      </c>
      <c r="BA24" s="59"/>
      <c r="BB24" s="60"/>
      <c r="BC24" s="60"/>
      <c r="BD24" s="60">
        <v>22958</v>
      </c>
      <c r="BE24" s="135">
        <v>22958</v>
      </c>
      <c r="BF24" s="59"/>
      <c r="BG24" s="60"/>
      <c r="BH24" s="60"/>
      <c r="BI24" s="60">
        <v>22956</v>
      </c>
      <c r="BJ24" s="135">
        <v>22956</v>
      </c>
      <c r="BK24" s="59"/>
      <c r="BL24" s="60"/>
      <c r="BM24" s="60"/>
      <c r="BN24" s="60">
        <v>11374.833333333334</v>
      </c>
      <c r="BO24" s="135">
        <v>11374.833333333334</v>
      </c>
      <c r="BP24" s="368"/>
      <c r="BQ24" s="123"/>
    </row>
    <row r="25" spans="2:69" ht="15" x14ac:dyDescent="0.25">
      <c r="B25" s="62" t="s">
        <v>21</v>
      </c>
      <c r="C25" s="140">
        <v>2670147</v>
      </c>
      <c r="D25" s="141">
        <v>2182404</v>
      </c>
      <c r="E25" s="141">
        <v>596062</v>
      </c>
      <c r="F25" s="141">
        <v>950339</v>
      </c>
      <c r="G25" s="135">
        <v>6398952</v>
      </c>
      <c r="H25" s="63">
        <v>2650838</v>
      </c>
      <c r="I25" s="64">
        <v>2169646</v>
      </c>
      <c r="J25" s="64">
        <v>597394</v>
      </c>
      <c r="K25" s="64">
        <v>947956</v>
      </c>
      <c r="L25" s="135">
        <v>6365834</v>
      </c>
      <c r="M25" s="63">
        <v>2630149</v>
      </c>
      <c r="N25" s="64">
        <v>2172016</v>
      </c>
      <c r="O25" s="64">
        <v>601653</v>
      </c>
      <c r="P25" s="64">
        <v>954740</v>
      </c>
      <c r="Q25" s="135">
        <v>6358558</v>
      </c>
      <c r="R25" s="63">
        <v>2603651</v>
      </c>
      <c r="S25" s="64">
        <v>2130566</v>
      </c>
      <c r="T25" s="64">
        <v>603464</v>
      </c>
      <c r="U25" s="64">
        <v>956365</v>
      </c>
      <c r="V25" s="135">
        <v>6294046</v>
      </c>
      <c r="W25" s="63">
        <v>2581239</v>
      </c>
      <c r="X25" s="64">
        <v>2114279</v>
      </c>
      <c r="Y25" s="64">
        <v>587993</v>
      </c>
      <c r="Z25" s="64">
        <v>948798</v>
      </c>
      <c r="AA25" s="135">
        <v>6232309</v>
      </c>
      <c r="AB25" s="63">
        <v>2574376</v>
      </c>
      <c r="AC25" s="64">
        <v>2116820</v>
      </c>
      <c r="AD25" s="64">
        <v>584938</v>
      </c>
      <c r="AE25" s="64">
        <v>944057</v>
      </c>
      <c r="AF25" s="135">
        <v>6220191</v>
      </c>
      <c r="AG25" s="63">
        <v>2575209</v>
      </c>
      <c r="AH25" s="64">
        <v>2139817</v>
      </c>
      <c r="AI25" s="64">
        <v>582946</v>
      </c>
      <c r="AJ25" s="64">
        <v>1460380</v>
      </c>
      <c r="AK25" s="135">
        <v>6758352</v>
      </c>
      <c r="AL25" s="63">
        <v>2606229</v>
      </c>
      <c r="AM25" s="64">
        <v>2143724</v>
      </c>
      <c r="AN25" s="64">
        <v>586682</v>
      </c>
      <c r="AO25" s="64">
        <v>1455285</v>
      </c>
      <c r="AP25" s="135">
        <v>6791920</v>
      </c>
      <c r="AQ25" s="63">
        <v>2581035</v>
      </c>
      <c r="AR25" s="64">
        <v>2121622</v>
      </c>
      <c r="AS25" s="64">
        <v>582686</v>
      </c>
      <c r="AT25" s="64">
        <v>1455855</v>
      </c>
      <c r="AU25" s="135">
        <v>6741198</v>
      </c>
      <c r="AV25" s="63">
        <v>2605849</v>
      </c>
      <c r="AW25" s="64">
        <v>2147962</v>
      </c>
      <c r="AX25" s="64">
        <v>585418</v>
      </c>
      <c r="AY25" s="64">
        <v>1403364</v>
      </c>
      <c r="AZ25" s="135">
        <v>6742593</v>
      </c>
      <c r="BA25" s="63">
        <v>2657083</v>
      </c>
      <c r="BB25" s="64">
        <v>2194099</v>
      </c>
      <c r="BC25" s="64">
        <v>584545</v>
      </c>
      <c r="BD25" s="64">
        <v>1480607</v>
      </c>
      <c r="BE25" s="135">
        <v>6916334</v>
      </c>
      <c r="BF25" s="63">
        <v>2710920</v>
      </c>
      <c r="BG25" s="64">
        <v>2220028</v>
      </c>
      <c r="BH25" s="64">
        <v>590044</v>
      </c>
      <c r="BI25" s="64">
        <v>1501693</v>
      </c>
      <c r="BJ25" s="135">
        <v>7022685</v>
      </c>
      <c r="BK25" s="63">
        <v>2620560.416666666</v>
      </c>
      <c r="BL25" s="64">
        <v>2154415.25</v>
      </c>
      <c r="BM25" s="64">
        <v>590318.74999999988</v>
      </c>
      <c r="BN25" s="64">
        <v>1204953.2499999998</v>
      </c>
      <c r="BO25" s="135">
        <v>6570247.666666666</v>
      </c>
      <c r="BQ25" s="123"/>
    </row>
    <row r="26" spans="2:69" x14ac:dyDescent="0.2">
      <c r="B26" s="80" t="s">
        <v>176</v>
      </c>
      <c r="C26" s="142"/>
      <c r="R26" s="81"/>
      <c r="V26" s="81"/>
      <c r="BQ26" s="123"/>
    </row>
    <row r="27" spans="2:69" x14ac:dyDescent="0.2">
      <c r="B27" s="120" t="s">
        <v>80</v>
      </c>
      <c r="BQ27" s="123"/>
    </row>
    <row r="28" spans="2:69" ht="49.5" customHeight="1" x14ac:dyDescent="0.2">
      <c r="B28" s="1252" t="s">
        <v>177</v>
      </c>
      <c r="C28" s="1252"/>
      <c r="D28" s="1252"/>
      <c r="E28" s="1252"/>
      <c r="F28" s="1252"/>
      <c r="G28" s="1252"/>
      <c r="H28" s="1252"/>
      <c r="I28" s="1252"/>
      <c r="J28" s="1252"/>
      <c r="BQ28" s="123"/>
    </row>
    <row r="29" spans="2:69" x14ac:dyDescent="0.2">
      <c r="B29" s="80"/>
      <c r="C29" s="18"/>
      <c r="H29" s="18"/>
      <c r="M29" s="18"/>
      <c r="P29" s="81"/>
      <c r="Q29" s="81"/>
      <c r="R29" s="18"/>
      <c r="S29" s="81"/>
      <c r="T29" s="81"/>
      <c r="U29" s="81"/>
      <c r="V29" s="81"/>
      <c r="W29" s="18"/>
      <c r="X29" s="81"/>
      <c r="Y29" s="81"/>
      <c r="Z29" s="81"/>
      <c r="AA29" s="81"/>
      <c r="AB29" s="18"/>
      <c r="AC29" s="81"/>
      <c r="AD29" s="81"/>
      <c r="AE29" s="81"/>
      <c r="AF29" s="81"/>
      <c r="AG29" s="18"/>
      <c r="AH29" s="81"/>
      <c r="AI29" s="81"/>
      <c r="AJ29" s="81"/>
      <c r="AK29" s="81"/>
      <c r="AL29" s="18"/>
      <c r="AM29" s="81"/>
      <c r="AN29" s="81"/>
      <c r="AO29" s="81"/>
      <c r="AP29" s="81"/>
      <c r="AQ29" s="18"/>
      <c r="AR29" s="81"/>
      <c r="AS29" s="81"/>
      <c r="AT29" s="81"/>
      <c r="AU29" s="81"/>
      <c r="AV29" s="18"/>
      <c r="AW29" s="81"/>
      <c r="AX29" s="81"/>
      <c r="AY29" s="81"/>
      <c r="AZ29" s="81"/>
      <c r="BA29" s="18"/>
      <c r="BB29" s="81"/>
      <c r="BC29" s="81"/>
      <c r="BD29" s="81"/>
      <c r="BE29" s="81"/>
      <c r="BF29" s="18"/>
      <c r="BG29" s="81"/>
      <c r="BH29" s="81"/>
      <c r="BI29" s="81"/>
      <c r="BJ29" s="81"/>
    </row>
    <row r="30" spans="2:69" x14ac:dyDescent="0.2">
      <c r="C30" s="289"/>
      <c r="D30" s="289"/>
      <c r="E30" s="289"/>
      <c r="F30" s="289"/>
      <c r="G30" s="289"/>
      <c r="H30" s="289"/>
      <c r="I30" s="289"/>
      <c r="J30" s="289"/>
      <c r="K30" s="289"/>
      <c r="L30" s="289"/>
      <c r="M30" s="289"/>
      <c r="N30" s="289"/>
      <c r="O30" s="289"/>
      <c r="P30" s="289"/>
      <c r="Q30" s="289"/>
      <c r="R30" s="289"/>
      <c r="S30" s="289"/>
      <c r="T30" s="289"/>
      <c r="U30" s="289"/>
      <c r="V30" s="289"/>
      <c r="W30" s="289"/>
      <c r="X30" s="289"/>
      <c r="Y30" s="289"/>
      <c r="Z30" s="289"/>
      <c r="AA30" s="289"/>
      <c r="AB30" s="289"/>
      <c r="AC30" s="289"/>
      <c r="AD30" s="289"/>
      <c r="AE30" s="289"/>
      <c r="AF30" s="289"/>
      <c r="AG30" s="289"/>
      <c r="AH30" s="289"/>
      <c r="AI30" s="289"/>
      <c r="AJ30" s="289"/>
      <c r="AK30" s="289"/>
      <c r="AL30" s="289"/>
      <c r="AM30" s="289"/>
      <c r="AN30" s="289"/>
      <c r="AO30" s="289"/>
      <c r="AP30" s="289"/>
      <c r="AQ30" s="289"/>
      <c r="AR30" s="289"/>
      <c r="AS30" s="289"/>
      <c r="AT30" s="289"/>
      <c r="AU30" s="289"/>
      <c r="AV30" s="289"/>
      <c r="AW30" s="289"/>
      <c r="AX30" s="289"/>
      <c r="AY30" s="289"/>
      <c r="AZ30" s="289"/>
      <c r="BA30" s="289"/>
      <c r="BB30" s="289"/>
      <c r="BC30" s="289"/>
      <c r="BD30" s="289"/>
      <c r="BE30" s="289"/>
      <c r="BF30" s="289"/>
      <c r="BG30" s="289"/>
      <c r="BH30" s="289"/>
      <c r="BI30" s="289"/>
      <c r="BJ30" s="289"/>
      <c r="BK30" s="289"/>
      <c r="BL30" s="289"/>
      <c r="BM30" s="289"/>
      <c r="BN30" s="289"/>
      <c r="BO30" s="289"/>
    </row>
    <row r="32" spans="2:69" x14ac:dyDescent="0.2">
      <c r="V32" s="289"/>
    </row>
  </sheetData>
  <mergeCells count="15">
    <mergeCell ref="BF4:BJ5"/>
    <mergeCell ref="BK4:BO5"/>
    <mergeCell ref="B28:J28"/>
    <mergeCell ref="AB4:AF5"/>
    <mergeCell ref="AG4:AK5"/>
    <mergeCell ref="AL4:AP5"/>
    <mergeCell ref="AQ4:AU5"/>
    <mergeCell ref="AV4:AZ5"/>
    <mergeCell ref="BA4:BE5"/>
    <mergeCell ref="B4:B6"/>
    <mergeCell ref="C4:G5"/>
    <mergeCell ref="H4:L5"/>
    <mergeCell ref="M4:Q5"/>
    <mergeCell ref="R4:V5"/>
    <mergeCell ref="W4:AA5"/>
  </mergeCells>
  <hyperlinks>
    <hyperlink ref="M1" location="Índice!A1" display="Volver" xr:uid="{F8F9DCED-88A0-4105-8D79-6A4875D24B9D}"/>
  </hyperlinks>
  <printOptions horizontalCentered="1"/>
  <pageMargins left="0" right="0" top="0.78740157480314965" bottom="0.98425196850393704" header="0" footer="0"/>
  <pageSetup scale="63" fitToWidth="2"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4" tint="0.79998168889431442"/>
  </sheetPr>
  <dimension ref="A2:P16"/>
  <sheetViews>
    <sheetView showGridLines="0" zoomScale="90" zoomScaleNormal="90" workbookViewId="0"/>
  </sheetViews>
  <sheetFormatPr baseColWidth="10" defaultRowHeight="15" x14ac:dyDescent="0.25"/>
  <cols>
    <col min="1" max="1" width="27.5703125" customWidth="1"/>
    <col min="2" max="2" width="21.5703125" customWidth="1"/>
    <col min="15" max="15" width="12.140625" bestFit="1" customWidth="1"/>
  </cols>
  <sheetData>
    <row r="2" spans="1:16" ht="15.75" customHeight="1" x14ac:dyDescent="0.25">
      <c r="A2" s="1372" t="s">
        <v>1063</v>
      </c>
      <c r="B2" s="1372"/>
      <c r="C2" s="1372"/>
      <c r="D2" s="1372"/>
      <c r="E2" s="1372"/>
      <c r="F2" s="1372"/>
      <c r="G2" s="1372"/>
      <c r="H2" s="1372"/>
      <c r="I2" s="1372"/>
      <c r="J2" s="1372"/>
      <c r="K2" s="1372"/>
      <c r="L2" s="1372"/>
      <c r="M2" s="1372"/>
      <c r="N2" s="1372"/>
      <c r="O2" s="1372"/>
      <c r="P2" s="1192" t="s">
        <v>1070</v>
      </c>
    </row>
    <row r="3" spans="1:16" ht="15.75" x14ac:dyDescent="0.25">
      <c r="A3" s="1372" t="s">
        <v>2</v>
      </c>
      <c r="B3" s="1372"/>
      <c r="C3" s="1372"/>
      <c r="D3" s="1372"/>
      <c r="E3" s="1372"/>
      <c r="F3" s="1372"/>
      <c r="G3" s="1372"/>
      <c r="H3" s="1372"/>
      <c r="I3" s="1372"/>
      <c r="J3" s="1372"/>
      <c r="K3" s="1372"/>
      <c r="L3" s="1372"/>
      <c r="M3" s="1372"/>
      <c r="N3" s="1372"/>
      <c r="O3" s="1372"/>
    </row>
    <row r="4" spans="1:16" x14ac:dyDescent="0.25">
      <c r="A4" s="1171"/>
      <c r="B4" s="1171"/>
      <c r="C4" s="1171"/>
      <c r="D4" s="1171"/>
      <c r="E4" s="1171"/>
      <c r="F4" s="1171"/>
      <c r="G4" s="1171"/>
      <c r="H4" s="1171"/>
    </row>
    <row r="5" spans="1:16" x14ac:dyDescent="0.25">
      <c r="A5" s="1172" t="s">
        <v>1023</v>
      </c>
      <c r="B5" s="1173" t="s">
        <v>366</v>
      </c>
      <c r="C5" s="1174" t="s">
        <v>1024</v>
      </c>
      <c r="D5" s="1174" t="s">
        <v>1025</v>
      </c>
      <c r="E5" s="1174" t="s">
        <v>1026</v>
      </c>
      <c r="F5" s="1174" t="s">
        <v>1027</v>
      </c>
      <c r="G5" s="1174" t="s">
        <v>1028</v>
      </c>
      <c r="H5" s="1174" t="s">
        <v>1029</v>
      </c>
      <c r="I5" s="1174" t="s">
        <v>1030</v>
      </c>
      <c r="J5" s="1174" t="s">
        <v>1031</v>
      </c>
      <c r="K5" s="1174" t="s">
        <v>1032</v>
      </c>
      <c r="L5" s="1174" t="s">
        <v>1033</v>
      </c>
      <c r="M5" s="1174" t="s">
        <v>1034</v>
      </c>
      <c r="N5" s="1174" t="s">
        <v>1035</v>
      </c>
      <c r="O5" s="1174" t="s">
        <v>17</v>
      </c>
    </row>
    <row r="6" spans="1:16" ht="15" customHeight="1" x14ac:dyDescent="0.25">
      <c r="A6" s="1373" t="s">
        <v>1036</v>
      </c>
      <c r="B6" s="1175" t="s">
        <v>21</v>
      </c>
      <c r="C6" s="1176">
        <v>247809</v>
      </c>
      <c r="D6" s="1176">
        <v>222282</v>
      </c>
      <c r="E6" s="1176">
        <v>275017</v>
      </c>
      <c r="F6" s="1176">
        <v>313641</v>
      </c>
      <c r="G6" s="1176">
        <v>345066</v>
      </c>
      <c r="H6" s="1176">
        <v>370860</v>
      </c>
      <c r="I6" s="1176">
        <v>372205</v>
      </c>
      <c r="J6" s="1176">
        <v>347990</v>
      </c>
      <c r="K6" s="1176">
        <v>312393</v>
      </c>
      <c r="L6" s="1176">
        <v>340534</v>
      </c>
      <c r="M6" s="1176">
        <v>296381</v>
      </c>
      <c r="N6" s="1176">
        <v>340399</v>
      </c>
      <c r="O6" s="1176">
        <v>3784577</v>
      </c>
    </row>
    <row r="7" spans="1:16" x14ac:dyDescent="0.25">
      <c r="A7" s="1373"/>
      <c r="B7" s="1177" t="s">
        <v>1064</v>
      </c>
      <c r="C7" s="1178">
        <v>247321</v>
      </c>
      <c r="D7" s="1178">
        <v>221826</v>
      </c>
      <c r="E7" s="1178">
        <v>274342</v>
      </c>
      <c r="F7" s="1178">
        <v>312869</v>
      </c>
      <c r="G7" s="1178">
        <v>344264</v>
      </c>
      <c r="H7" s="1178">
        <v>370081</v>
      </c>
      <c r="I7" s="1178">
        <v>371367</v>
      </c>
      <c r="J7" s="1178">
        <v>347081</v>
      </c>
      <c r="K7" s="1178">
        <v>311464</v>
      </c>
      <c r="L7" s="1178">
        <v>339444</v>
      </c>
      <c r="M7" s="1178">
        <v>295473</v>
      </c>
      <c r="N7" s="1178">
        <v>339497</v>
      </c>
      <c r="O7" s="1176">
        <v>3775029</v>
      </c>
    </row>
    <row r="8" spans="1:16" x14ac:dyDescent="0.25">
      <c r="A8" s="1373"/>
      <c r="B8" s="1177" t="s">
        <v>1065</v>
      </c>
      <c r="C8" s="1178">
        <v>488</v>
      </c>
      <c r="D8" s="1178">
        <v>456</v>
      </c>
      <c r="E8" s="1178">
        <v>675</v>
      </c>
      <c r="F8" s="1178">
        <v>772</v>
      </c>
      <c r="G8" s="1178">
        <v>802</v>
      </c>
      <c r="H8" s="1178">
        <v>779</v>
      </c>
      <c r="I8" s="1178">
        <v>838</v>
      </c>
      <c r="J8" s="1178">
        <v>909</v>
      </c>
      <c r="K8" s="1178">
        <v>929</v>
      </c>
      <c r="L8" s="1178">
        <v>1090</v>
      </c>
      <c r="M8" s="1178">
        <v>908</v>
      </c>
      <c r="N8" s="1178">
        <v>902</v>
      </c>
      <c r="O8" s="1176">
        <v>9548</v>
      </c>
    </row>
    <row r="9" spans="1:16" ht="15" customHeight="1" x14ac:dyDescent="0.25">
      <c r="A9" s="1373" t="s">
        <v>1037</v>
      </c>
      <c r="B9" s="1175" t="s">
        <v>21</v>
      </c>
      <c r="C9" s="1176">
        <v>94644</v>
      </c>
      <c r="D9" s="1176">
        <v>77513</v>
      </c>
      <c r="E9" s="1176">
        <v>108568</v>
      </c>
      <c r="F9" s="1176">
        <v>126128</v>
      </c>
      <c r="G9" s="1176">
        <v>142239</v>
      </c>
      <c r="H9" s="1176">
        <v>154036</v>
      </c>
      <c r="I9" s="1176">
        <v>144746</v>
      </c>
      <c r="J9" s="1176">
        <v>135932</v>
      </c>
      <c r="K9" s="1176">
        <v>120671</v>
      </c>
      <c r="L9" s="1176">
        <v>127283</v>
      </c>
      <c r="M9" s="1176">
        <v>108908</v>
      </c>
      <c r="N9" s="1176">
        <v>121392</v>
      </c>
      <c r="O9" s="1176">
        <v>1462060</v>
      </c>
    </row>
    <row r="10" spans="1:16" x14ac:dyDescent="0.25">
      <c r="A10" s="1373"/>
      <c r="B10" s="1177" t="s">
        <v>1064</v>
      </c>
      <c r="C10" s="1178">
        <v>94143</v>
      </c>
      <c r="D10" s="1178">
        <v>77111</v>
      </c>
      <c r="E10" s="1178">
        <v>107999</v>
      </c>
      <c r="F10" s="1178">
        <v>125448</v>
      </c>
      <c r="G10" s="1178">
        <v>141570</v>
      </c>
      <c r="H10" s="1178">
        <v>153358</v>
      </c>
      <c r="I10" s="1178">
        <v>144077</v>
      </c>
      <c r="J10" s="1178">
        <v>135193</v>
      </c>
      <c r="K10" s="1178">
        <v>120037</v>
      </c>
      <c r="L10" s="1178">
        <v>126498</v>
      </c>
      <c r="M10" s="1178">
        <v>108260</v>
      </c>
      <c r="N10" s="1178">
        <v>120717</v>
      </c>
      <c r="O10" s="1176">
        <v>1454411</v>
      </c>
    </row>
    <row r="11" spans="1:16" x14ac:dyDescent="0.25">
      <c r="A11" s="1373"/>
      <c r="B11" s="1177" t="s">
        <v>1065</v>
      </c>
      <c r="C11" s="1178">
        <v>501</v>
      </c>
      <c r="D11" s="1178">
        <v>402</v>
      </c>
      <c r="E11" s="1178">
        <v>569</v>
      </c>
      <c r="F11" s="1178">
        <v>680</v>
      </c>
      <c r="G11" s="1178">
        <v>669</v>
      </c>
      <c r="H11" s="1178">
        <v>678</v>
      </c>
      <c r="I11" s="1178">
        <v>669</v>
      </c>
      <c r="J11" s="1178">
        <v>739</v>
      </c>
      <c r="K11" s="1178">
        <v>634</v>
      </c>
      <c r="L11" s="1178">
        <v>785</v>
      </c>
      <c r="M11" s="1178">
        <v>648</v>
      </c>
      <c r="N11" s="1178">
        <v>675</v>
      </c>
      <c r="O11" s="1176">
        <v>7649</v>
      </c>
    </row>
    <row r="12" spans="1:16" x14ac:dyDescent="0.25">
      <c r="A12" s="1373" t="s">
        <v>1112</v>
      </c>
      <c r="B12" s="1175" t="s">
        <v>21</v>
      </c>
      <c r="C12" s="1176">
        <v>0</v>
      </c>
      <c r="D12" s="1176">
        <v>0</v>
      </c>
      <c r="E12" s="1176">
        <v>0</v>
      </c>
      <c r="F12" s="1176">
        <v>0</v>
      </c>
      <c r="G12" s="1176">
        <v>0</v>
      </c>
      <c r="H12" s="1176">
        <v>0</v>
      </c>
      <c r="I12" s="1176">
        <v>0</v>
      </c>
      <c r="J12" s="1176">
        <v>1</v>
      </c>
      <c r="K12" s="1176">
        <v>28</v>
      </c>
      <c r="L12" s="1176">
        <v>296</v>
      </c>
      <c r="M12" s="1176">
        <v>2450</v>
      </c>
      <c r="N12" s="1176">
        <v>3355</v>
      </c>
      <c r="O12" s="1176">
        <v>6130</v>
      </c>
    </row>
    <row r="13" spans="1:16" x14ac:dyDescent="0.25">
      <c r="A13" s="1373"/>
      <c r="B13" s="1177" t="s">
        <v>1064</v>
      </c>
      <c r="C13" s="1178"/>
      <c r="D13" s="1178"/>
      <c r="E13" s="1178"/>
      <c r="F13" s="1178"/>
      <c r="G13" s="1178"/>
      <c r="H13" s="1178"/>
      <c r="I13" s="1178"/>
      <c r="J13" s="1178">
        <v>1</v>
      </c>
      <c r="K13" s="1178">
        <v>28</v>
      </c>
      <c r="L13" s="1178">
        <v>296</v>
      </c>
      <c r="M13" s="1178">
        <v>2437</v>
      </c>
      <c r="N13" s="1178">
        <v>3348</v>
      </c>
      <c r="O13" s="1176">
        <v>6110</v>
      </c>
    </row>
    <row r="14" spans="1:16" x14ac:dyDescent="0.25">
      <c r="A14" s="1373"/>
      <c r="B14" s="1177" t="s">
        <v>1065</v>
      </c>
      <c r="C14" s="1178"/>
      <c r="D14" s="1178"/>
      <c r="E14" s="1178"/>
      <c r="F14" s="1178"/>
      <c r="G14" s="1178"/>
      <c r="H14" s="1178"/>
      <c r="I14" s="1178"/>
      <c r="J14" s="1178">
        <v>0</v>
      </c>
      <c r="K14" s="1178">
        <v>0</v>
      </c>
      <c r="L14" s="1178">
        <v>0</v>
      </c>
      <c r="M14" s="1178">
        <v>13</v>
      </c>
      <c r="N14" s="1178">
        <v>7</v>
      </c>
      <c r="O14" s="1176">
        <v>20</v>
      </c>
    </row>
    <row r="15" spans="1:16" x14ac:dyDescent="0.25">
      <c r="A15" s="1172" t="s">
        <v>17</v>
      </c>
      <c r="B15" s="1172"/>
      <c r="C15" s="1179">
        <v>342453</v>
      </c>
      <c r="D15" s="1179">
        <v>299795</v>
      </c>
      <c r="E15" s="1179">
        <v>383585</v>
      </c>
      <c r="F15" s="1179">
        <v>439769</v>
      </c>
      <c r="G15" s="1179">
        <v>487305</v>
      </c>
      <c r="H15" s="1179">
        <v>524896</v>
      </c>
      <c r="I15" s="1179">
        <v>516951</v>
      </c>
      <c r="J15" s="1179">
        <v>483923</v>
      </c>
      <c r="K15" s="1179">
        <v>433092</v>
      </c>
      <c r="L15" s="1179">
        <v>468113</v>
      </c>
      <c r="M15" s="1179">
        <v>407739</v>
      </c>
      <c r="N15" s="1179">
        <v>465146</v>
      </c>
      <c r="O15" s="1179">
        <v>5252767</v>
      </c>
    </row>
    <row r="16" spans="1:16" x14ac:dyDescent="0.25">
      <c r="A16" s="1377" t="s">
        <v>1038</v>
      </c>
      <c r="B16" s="1377"/>
      <c r="C16" s="1377"/>
      <c r="D16" s="1377"/>
      <c r="E16" s="1377"/>
      <c r="F16" s="1377"/>
      <c r="G16" s="1377"/>
      <c r="H16" s="1377"/>
      <c r="I16" s="1377"/>
      <c r="J16" s="1377"/>
      <c r="K16" s="1377"/>
      <c r="L16" s="1377"/>
      <c r="M16" s="1377"/>
      <c r="N16" s="1377"/>
      <c r="O16" s="1377"/>
    </row>
  </sheetData>
  <mergeCells count="6">
    <mergeCell ref="A16:O16"/>
    <mergeCell ref="A2:O2"/>
    <mergeCell ref="A3:O3"/>
    <mergeCell ref="A6:A8"/>
    <mergeCell ref="A9:A11"/>
    <mergeCell ref="A12:A14"/>
  </mergeCells>
  <hyperlinks>
    <hyperlink ref="P2" location="Índice!A119" display="Volver" xr:uid="{00000000-0004-0000-3B00-000000000000}"/>
  </hyperlinks>
  <pageMargins left="0.7" right="0.7" top="0.75" bottom="0.75" header="0.3" footer="0.3"/>
  <pageSetup paperSize="9" orientation="portrait" horizontalDpi="200" verticalDpi="2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4" tint="0.79998168889431442"/>
  </sheetPr>
  <dimension ref="A2:P18"/>
  <sheetViews>
    <sheetView showGridLines="0" zoomScale="90" zoomScaleNormal="90" workbookViewId="0"/>
  </sheetViews>
  <sheetFormatPr baseColWidth="10" defaultRowHeight="15" x14ac:dyDescent="0.25"/>
  <cols>
    <col min="1" max="1" width="27.5703125" customWidth="1"/>
    <col min="2" max="2" width="21.5703125" customWidth="1"/>
    <col min="15" max="15" width="12.140625" bestFit="1" customWidth="1"/>
  </cols>
  <sheetData>
    <row r="2" spans="1:16" ht="15.75" customHeight="1" x14ac:dyDescent="0.25">
      <c r="A2" s="1372" t="s">
        <v>1066</v>
      </c>
      <c r="B2" s="1372"/>
      <c r="C2" s="1372"/>
      <c r="D2" s="1372"/>
      <c r="E2" s="1372"/>
      <c r="F2" s="1372"/>
      <c r="G2" s="1372"/>
      <c r="H2" s="1372"/>
      <c r="I2" s="1372"/>
      <c r="J2" s="1372"/>
      <c r="K2" s="1372"/>
      <c r="L2" s="1372"/>
      <c r="M2" s="1372"/>
      <c r="N2" s="1372"/>
      <c r="O2" s="1372"/>
      <c r="P2" s="1192" t="s">
        <v>1070</v>
      </c>
    </row>
    <row r="3" spans="1:16" ht="15.75" customHeight="1" x14ac:dyDescent="0.25">
      <c r="A3" s="1372" t="s">
        <v>2</v>
      </c>
      <c r="B3" s="1372"/>
      <c r="C3" s="1372"/>
      <c r="D3" s="1372"/>
      <c r="E3" s="1372"/>
      <c r="F3" s="1372"/>
      <c r="G3" s="1372"/>
      <c r="H3" s="1372"/>
      <c r="I3" s="1372"/>
      <c r="J3" s="1372"/>
      <c r="K3" s="1372"/>
      <c r="L3" s="1372"/>
      <c r="M3" s="1372"/>
      <c r="N3" s="1372"/>
      <c r="O3" s="1372"/>
    </row>
    <row r="4" spans="1:16" x14ac:dyDescent="0.25">
      <c r="A4" s="1171"/>
      <c r="B4" s="1171"/>
      <c r="C4" s="1171"/>
      <c r="D4" s="1171"/>
      <c r="E4" s="1171"/>
      <c r="F4" s="1171"/>
      <c r="G4" s="1171"/>
      <c r="H4" s="1171"/>
    </row>
    <row r="5" spans="1:16" x14ac:dyDescent="0.25">
      <c r="A5" s="1185" t="s">
        <v>1023</v>
      </c>
      <c r="B5" s="1173" t="s">
        <v>366</v>
      </c>
      <c r="C5" s="1186" t="s">
        <v>1024</v>
      </c>
      <c r="D5" s="1186" t="s">
        <v>1025</v>
      </c>
      <c r="E5" s="1186" t="s">
        <v>1026</v>
      </c>
      <c r="F5" s="1186" t="s">
        <v>1027</v>
      </c>
      <c r="G5" s="1186" t="s">
        <v>1028</v>
      </c>
      <c r="H5" s="1186" t="s">
        <v>1029</v>
      </c>
      <c r="I5" s="1186" t="s">
        <v>1030</v>
      </c>
      <c r="J5" s="1186" t="s">
        <v>1031</v>
      </c>
      <c r="K5" s="1186" t="s">
        <v>1032</v>
      </c>
      <c r="L5" s="1186" t="s">
        <v>1033</v>
      </c>
      <c r="M5" s="1186" t="s">
        <v>1034</v>
      </c>
      <c r="N5" s="1186" t="s">
        <v>1035</v>
      </c>
      <c r="O5" s="1186" t="s">
        <v>17</v>
      </c>
    </row>
    <row r="6" spans="1:16" ht="15" customHeight="1" x14ac:dyDescent="0.25">
      <c r="A6" s="1374" t="s">
        <v>1036</v>
      </c>
      <c r="B6" s="1175" t="s">
        <v>21</v>
      </c>
      <c r="C6" s="1176">
        <v>247809</v>
      </c>
      <c r="D6" s="1176">
        <v>222282</v>
      </c>
      <c r="E6" s="1176">
        <v>275017</v>
      </c>
      <c r="F6" s="1176">
        <v>313641</v>
      </c>
      <c r="G6" s="1176">
        <v>345066</v>
      </c>
      <c r="H6" s="1176">
        <v>370860</v>
      </c>
      <c r="I6" s="1176">
        <v>372205</v>
      </c>
      <c r="J6" s="1176">
        <v>347990</v>
      </c>
      <c r="K6" s="1176">
        <v>312393</v>
      </c>
      <c r="L6" s="1176">
        <v>340534</v>
      </c>
      <c r="M6" s="1176">
        <v>296381</v>
      </c>
      <c r="N6" s="1176">
        <v>340399</v>
      </c>
      <c r="O6" s="1176">
        <v>3784577</v>
      </c>
    </row>
    <row r="7" spans="1:16" x14ac:dyDescent="0.25">
      <c r="A7" s="1375"/>
      <c r="B7" s="1177" t="s">
        <v>1067</v>
      </c>
      <c r="C7" s="1178">
        <v>241857</v>
      </c>
      <c r="D7" s="1178">
        <v>216811</v>
      </c>
      <c r="E7" s="1178">
        <v>268701</v>
      </c>
      <c r="F7" s="1178">
        <v>306748</v>
      </c>
      <c r="G7" s="1178">
        <v>338225</v>
      </c>
      <c r="H7" s="1178">
        <v>364170</v>
      </c>
      <c r="I7" s="1178">
        <v>364791</v>
      </c>
      <c r="J7" s="1178">
        <v>340744</v>
      </c>
      <c r="K7" s="1178">
        <v>305712</v>
      </c>
      <c r="L7" s="1178">
        <v>333140</v>
      </c>
      <c r="M7" s="1178">
        <v>289621</v>
      </c>
      <c r="N7" s="1178">
        <v>333071</v>
      </c>
      <c r="O7" s="1176">
        <v>3703591</v>
      </c>
    </row>
    <row r="8" spans="1:16" x14ac:dyDescent="0.25">
      <c r="A8" s="1375"/>
      <c r="B8" s="1177" t="s">
        <v>1068</v>
      </c>
      <c r="C8" s="1178">
        <v>800</v>
      </c>
      <c r="D8" s="1178">
        <v>595</v>
      </c>
      <c r="E8" s="1178">
        <v>939</v>
      </c>
      <c r="F8" s="1178">
        <v>1099</v>
      </c>
      <c r="G8" s="1178">
        <v>1145</v>
      </c>
      <c r="H8" s="1178">
        <v>1192</v>
      </c>
      <c r="I8" s="1178">
        <v>1333</v>
      </c>
      <c r="J8" s="1178">
        <v>1436</v>
      </c>
      <c r="K8" s="1178">
        <v>1044</v>
      </c>
      <c r="L8" s="1178">
        <v>1426</v>
      </c>
      <c r="M8" s="1178">
        <v>1259</v>
      </c>
      <c r="N8" s="1178">
        <v>1289</v>
      </c>
      <c r="O8" s="1176">
        <v>13557</v>
      </c>
    </row>
    <row r="9" spans="1:16" x14ac:dyDescent="0.25">
      <c r="A9" s="1376"/>
      <c r="B9" s="1177" t="s">
        <v>1069</v>
      </c>
      <c r="C9" s="1178">
        <v>5152</v>
      </c>
      <c r="D9" s="1178">
        <v>4876</v>
      </c>
      <c r="E9" s="1178">
        <v>5377</v>
      </c>
      <c r="F9" s="1178">
        <v>5794</v>
      </c>
      <c r="G9" s="1178">
        <v>5696</v>
      </c>
      <c r="H9" s="1178">
        <v>5498</v>
      </c>
      <c r="I9" s="1178">
        <v>6081</v>
      </c>
      <c r="J9" s="1178">
        <v>5810</v>
      </c>
      <c r="K9" s="1178">
        <v>5637</v>
      </c>
      <c r="L9" s="1178">
        <v>5968</v>
      </c>
      <c r="M9" s="1178">
        <v>5501</v>
      </c>
      <c r="N9" s="1178">
        <v>6039</v>
      </c>
      <c r="O9" s="1176">
        <v>67429</v>
      </c>
    </row>
    <row r="10" spans="1:16" ht="15" customHeight="1" x14ac:dyDescent="0.25">
      <c r="A10" s="1374" t="s">
        <v>1037</v>
      </c>
      <c r="B10" s="1175" t="s">
        <v>21</v>
      </c>
      <c r="C10" s="1176">
        <v>94644</v>
      </c>
      <c r="D10" s="1176">
        <v>77513</v>
      </c>
      <c r="E10" s="1176">
        <v>108568</v>
      </c>
      <c r="F10" s="1176">
        <v>126128</v>
      </c>
      <c r="G10" s="1176">
        <v>142239</v>
      </c>
      <c r="H10" s="1176">
        <v>154036</v>
      </c>
      <c r="I10" s="1176">
        <v>144746</v>
      </c>
      <c r="J10" s="1176">
        <v>135932</v>
      </c>
      <c r="K10" s="1176">
        <v>120671</v>
      </c>
      <c r="L10" s="1176">
        <v>127283</v>
      </c>
      <c r="M10" s="1176">
        <v>108908</v>
      </c>
      <c r="N10" s="1176">
        <v>121392</v>
      </c>
      <c r="O10" s="1176">
        <v>1462060</v>
      </c>
    </row>
    <row r="11" spans="1:16" x14ac:dyDescent="0.25">
      <c r="A11" s="1375"/>
      <c r="B11" s="1177" t="s">
        <v>1067</v>
      </c>
      <c r="C11" s="1228">
        <v>93763</v>
      </c>
      <c r="D11" s="1228">
        <v>76714</v>
      </c>
      <c r="E11" s="1228">
        <v>107529</v>
      </c>
      <c r="F11" s="1228">
        <v>125024</v>
      </c>
      <c r="G11" s="1228">
        <v>141117</v>
      </c>
      <c r="H11" s="1228">
        <v>152930</v>
      </c>
      <c r="I11" s="1228">
        <v>143570</v>
      </c>
      <c r="J11" s="1228">
        <v>134588</v>
      </c>
      <c r="K11" s="1228">
        <v>119592</v>
      </c>
      <c r="L11" s="1228">
        <v>125991</v>
      </c>
      <c r="M11" s="1228">
        <v>107813</v>
      </c>
      <c r="N11" s="1228">
        <v>120177</v>
      </c>
      <c r="O11" s="1176">
        <v>1448808</v>
      </c>
    </row>
    <row r="12" spans="1:16" x14ac:dyDescent="0.25">
      <c r="A12" s="1375"/>
      <c r="B12" s="1177" t="s">
        <v>1068</v>
      </c>
      <c r="C12" s="1228">
        <v>353</v>
      </c>
      <c r="D12" s="1228">
        <v>250</v>
      </c>
      <c r="E12" s="1228">
        <v>423</v>
      </c>
      <c r="F12" s="1228">
        <v>483</v>
      </c>
      <c r="G12" s="1228">
        <v>460</v>
      </c>
      <c r="H12" s="1228">
        <v>494</v>
      </c>
      <c r="I12" s="1228">
        <v>499</v>
      </c>
      <c r="J12" s="1228">
        <v>676</v>
      </c>
      <c r="K12" s="1228">
        <v>427</v>
      </c>
      <c r="L12" s="1228">
        <v>539</v>
      </c>
      <c r="M12" s="1228">
        <v>493</v>
      </c>
      <c r="N12" s="1228">
        <v>477</v>
      </c>
      <c r="O12" s="1176">
        <v>5574</v>
      </c>
    </row>
    <row r="13" spans="1:16" x14ac:dyDescent="0.25">
      <c r="A13" s="1376"/>
      <c r="B13" s="1177" t="s">
        <v>1069</v>
      </c>
      <c r="C13" s="1228">
        <v>528</v>
      </c>
      <c r="D13" s="1228">
        <v>549</v>
      </c>
      <c r="E13" s="1228">
        <v>616</v>
      </c>
      <c r="F13" s="1228">
        <v>621</v>
      </c>
      <c r="G13" s="1228">
        <v>662</v>
      </c>
      <c r="H13" s="1228">
        <v>612</v>
      </c>
      <c r="I13" s="1228">
        <v>677</v>
      </c>
      <c r="J13" s="1228">
        <v>668</v>
      </c>
      <c r="K13" s="1228">
        <v>652</v>
      </c>
      <c r="L13" s="1228">
        <v>753</v>
      </c>
      <c r="M13" s="1228">
        <v>602</v>
      </c>
      <c r="N13" s="1228">
        <v>738</v>
      </c>
      <c r="O13" s="1176">
        <v>7678</v>
      </c>
    </row>
    <row r="14" spans="1:16" x14ac:dyDescent="0.25">
      <c r="A14" s="1374" t="s">
        <v>1112</v>
      </c>
      <c r="B14" s="1175" t="s">
        <v>21</v>
      </c>
      <c r="C14" s="1176">
        <v>0</v>
      </c>
      <c r="D14" s="1176">
        <v>0</v>
      </c>
      <c r="E14" s="1176">
        <v>0</v>
      </c>
      <c r="F14" s="1176">
        <v>0</v>
      </c>
      <c r="G14" s="1176">
        <v>0</v>
      </c>
      <c r="H14" s="1176">
        <v>0</v>
      </c>
      <c r="I14" s="1176">
        <v>0</v>
      </c>
      <c r="J14" s="1176">
        <v>1</v>
      </c>
      <c r="K14" s="1176">
        <v>28</v>
      </c>
      <c r="L14" s="1176">
        <v>296</v>
      </c>
      <c r="M14" s="1176">
        <v>2450</v>
      </c>
      <c r="N14" s="1176">
        <v>3355</v>
      </c>
      <c r="O14" s="1176">
        <v>6130</v>
      </c>
    </row>
    <row r="15" spans="1:16" x14ac:dyDescent="0.25">
      <c r="A15" s="1375"/>
      <c r="B15" s="1177" t="s">
        <v>1067</v>
      </c>
      <c r="C15" s="1178"/>
      <c r="D15" s="1178"/>
      <c r="E15" s="1178"/>
      <c r="F15" s="1178"/>
      <c r="G15" s="1178"/>
      <c r="H15" s="1178"/>
      <c r="I15" s="1178"/>
      <c r="J15" s="1178">
        <v>1</v>
      </c>
      <c r="K15" s="1178">
        <v>28</v>
      </c>
      <c r="L15" s="1178">
        <v>295</v>
      </c>
      <c r="M15" s="1178">
        <v>2444</v>
      </c>
      <c r="N15" s="1178">
        <v>3344</v>
      </c>
      <c r="O15" s="1176">
        <v>6112</v>
      </c>
    </row>
    <row r="16" spans="1:16" ht="15.75" customHeight="1" x14ac:dyDescent="0.25">
      <c r="A16" s="1375"/>
      <c r="B16" s="1177" t="s">
        <v>1068</v>
      </c>
      <c r="C16" s="1178"/>
      <c r="D16" s="1178"/>
      <c r="E16" s="1178"/>
      <c r="F16" s="1178"/>
      <c r="G16" s="1178"/>
      <c r="H16" s="1178"/>
      <c r="I16" s="1178"/>
      <c r="J16" s="1178">
        <v>0</v>
      </c>
      <c r="K16" s="1178">
        <v>0</v>
      </c>
      <c r="L16" s="1178">
        <v>1</v>
      </c>
      <c r="M16" s="1178">
        <v>6</v>
      </c>
      <c r="N16" s="1178">
        <v>11</v>
      </c>
      <c r="O16" s="1176">
        <v>18</v>
      </c>
    </row>
    <row r="17" spans="1:15" x14ac:dyDescent="0.25">
      <c r="A17" s="1187" t="s">
        <v>17</v>
      </c>
      <c r="B17" s="1172"/>
      <c r="C17" s="1179">
        <v>342453</v>
      </c>
      <c r="D17" s="1179">
        <v>299795</v>
      </c>
      <c r="E17" s="1179">
        <v>383585</v>
      </c>
      <c r="F17" s="1179">
        <v>439769</v>
      </c>
      <c r="G17" s="1179">
        <v>487305</v>
      </c>
      <c r="H17" s="1179">
        <v>524896</v>
      </c>
      <c r="I17" s="1179">
        <v>516951</v>
      </c>
      <c r="J17" s="1179">
        <v>483923</v>
      </c>
      <c r="K17" s="1179">
        <v>433092</v>
      </c>
      <c r="L17" s="1179">
        <v>468113</v>
      </c>
      <c r="M17" s="1179">
        <v>407739</v>
      </c>
      <c r="N17" s="1179">
        <v>465146</v>
      </c>
      <c r="O17" s="1179">
        <v>5252767</v>
      </c>
    </row>
    <row r="18" spans="1:15" x14ac:dyDescent="0.25">
      <c r="A18" s="1371" t="s">
        <v>1038</v>
      </c>
      <c r="B18" s="1371"/>
      <c r="C18" s="1371"/>
      <c r="D18" s="1371"/>
      <c r="E18" s="1371"/>
      <c r="F18" s="1371"/>
      <c r="G18" s="1371"/>
      <c r="H18" s="1371"/>
      <c r="I18" s="1371"/>
      <c r="J18" s="1371"/>
      <c r="K18" s="1371"/>
      <c r="L18" s="1371"/>
      <c r="M18" s="1371"/>
      <c r="N18" s="1371"/>
      <c r="O18" s="1371"/>
    </row>
  </sheetData>
  <mergeCells count="6">
    <mergeCell ref="A18:O18"/>
    <mergeCell ref="A2:O2"/>
    <mergeCell ref="A3:O3"/>
    <mergeCell ref="A6:A9"/>
    <mergeCell ref="A10:A13"/>
    <mergeCell ref="A14:A16"/>
  </mergeCells>
  <hyperlinks>
    <hyperlink ref="P2" location="Índice!A119" display="Volver" xr:uid="{00000000-0004-0000-3C00-000000000000}"/>
  </hyperlinks>
  <pageMargins left="0.7" right="0.7" top="0.75" bottom="0.75" header="0.3" footer="0.3"/>
  <pageSetup paperSize="9" orientation="portrait" horizontalDpi="200" verticalDpi="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79998168889431442"/>
  </sheetPr>
  <dimension ref="A1:BQ28"/>
  <sheetViews>
    <sheetView showGridLines="0" zoomScale="90" zoomScaleNormal="90" workbookViewId="0"/>
  </sheetViews>
  <sheetFormatPr baseColWidth="10" defaultRowHeight="12.75" x14ac:dyDescent="0.2"/>
  <cols>
    <col min="1" max="1" width="3" style="254" customWidth="1"/>
    <col min="2" max="2" width="31.140625" style="334" customWidth="1"/>
    <col min="3" max="16384" width="11.42578125" style="254"/>
  </cols>
  <sheetData>
    <row r="1" spans="1:69" ht="18" x14ac:dyDescent="0.25">
      <c r="A1" s="5"/>
      <c r="B1" s="36" t="s">
        <v>199</v>
      </c>
      <c r="C1" s="33"/>
      <c r="D1" s="34"/>
      <c r="E1" s="34"/>
      <c r="F1" s="34"/>
      <c r="G1" s="34"/>
      <c r="H1" s="35"/>
      <c r="I1" s="35"/>
      <c r="J1" s="35"/>
      <c r="K1" s="1191" t="s">
        <v>1070</v>
      </c>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c r="AQ1"/>
      <c r="AR1"/>
      <c r="AS1"/>
      <c r="AT1"/>
      <c r="AU1"/>
      <c r="AV1"/>
      <c r="AW1"/>
      <c r="AX1"/>
      <c r="AY1"/>
      <c r="AZ1"/>
      <c r="BA1"/>
      <c r="BB1"/>
      <c r="BC1"/>
      <c r="BD1"/>
      <c r="BE1"/>
      <c r="BF1"/>
      <c r="BG1"/>
      <c r="BH1"/>
      <c r="BI1"/>
      <c r="BJ1"/>
      <c r="BK1"/>
      <c r="BL1"/>
      <c r="BM1"/>
      <c r="BN1"/>
      <c r="BO1"/>
    </row>
    <row r="2" spans="1:69" ht="18" x14ac:dyDescent="0.25">
      <c r="A2" s="5"/>
      <c r="B2" s="36" t="s">
        <v>200</v>
      </c>
      <c r="C2" s="33"/>
      <c r="D2" s="34"/>
      <c r="E2" s="34"/>
      <c r="F2" s="34"/>
      <c r="G2" s="34"/>
      <c r="H2" s="35"/>
      <c r="I2" s="35"/>
      <c r="J2" s="3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c r="AQ2"/>
      <c r="AR2"/>
      <c r="AS2"/>
      <c r="AT2"/>
      <c r="AU2"/>
      <c r="AV2"/>
      <c r="AW2"/>
      <c r="AX2"/>
      <c r="AY2"/>
      <c r="AZ2"/>
      <c r="BA2"/>
      <c r="BB2"/>
      <c r="BC2"/>
      <c r="BD2"/>
      <c r="BE2"/>
      <c r="BF2"/>
      <c r="BG2"/>
      <c r="BH2"/>
      <c r="BI2"/>
      <c r="BJ2"/>
      <c r="BK2"/>
      <c r="BL2"/>
      <c r="BM2"/>
      <c r="BN2"/>
      <c r="BO2"/>
    </row>
    <row r="3" spans="1:69" ht="15.75" x14ac:dyDescent="0.25">
      <c r="A3" s="5"/>
      <c r="B3" s="331" t="s">
        <v>2</v>
      </c>
      <c r="C3" s="38"/>
      <c r="D3" s="39"/>
      <c r="E3" s="39"/>
      <c r="F3" s="39"/>
      <c r="G3" s="39"/>
      <c r="H3" s="35"/>
      <c r="I3" s="35"/>
      <c r="J3" s="3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c r="AQ3"/>
      <c r="AR3"/>
      <c r="AS3"/>
      <c r="AT3"/>
      <c r="AU3"/>
      <c r="AV3"/>
      <c r="AW3"/>
      <c r="AX3"/>
      <c r="AY3"/>
      <c r="AZ3"/>
      <c r="BA3"/>
      <c r="BB3"/>
      <c r="BC3"/>
      <c r="BD3"/>
      <c r="BE3"/>
      <c r="BF3"/>
      <c r="BG3"/>
      <c r="BH3"/>
      <c r="BI3"/>
      <c r="BJ3"/>
      <c r="BK3"/>
      <c r="BL3"/>
      <c r="BM3"/>
      <c r="BN3"/>
      <c r="BO3"/>
    </row>
    <row r="4" spans="1:69" ht="15" x14ac:dyDescent="0.25">
      <c r="A4" s="46"/>
      <c r="B4" s="40"/>
      <c r="C4" s="40"/>
      <c r="D4" s="41"/>
      <c r="E4" s="42"/>
      <c r="F4" s="43"/>
      <c r="G4" s="43"/>
      <c r="H4" s="43"/>
      <c r="I4" s="43"/>
      <c r="J4" s="43"/>
      <c r="K4" s="44"/>
      <c r="L4" s="44"/>
      <c r="M4" s="45"/>
      <c r="N4" s="45"/>
      <c r="O4" s="45"/>
      <c r="P4" s="45"/>
      <c r="Q4" s="45"/>
      <c r="R4" s="45"/>
      <c r="S4" s="45"/>
      <c r="T4" s="45"/>
      <c r="U4" s="45"/>
      <c r="V4" s="45"/>
      <c r="W4" s="45"/>
      <c r="X4" s="45"/>
      <c r="Y4" s="45"/>
      <c r="Z4" s="45"/>
      <c r="AA4" s="45"/>
      <c r="AB4" s="45"/>
      <c r="AC4" s="45"/>
      <c r="AD4" s="45"/>
      <c r="AE4" s="45"/>
      <c r="AF4" s="45"/>
      <c r="AG4" s="45"/>
      <c r="AH4" s="45"/>
      <c r="AI4" s="46"/>
      <c r="AJ4" s="46"/>
      <c r="AK4" s="46"/>
      <c r="AL4" s="46"/>
      <c r="AM4" s="46"/>
      <c r="AN4" s="46"/>
      <c r="AO4" s="46"/>
      <c r="AP4"/>
      <c r="AQ4"/>
      <c r="AR4"/>
      <c r="AS4"/>
      <c r="AT4"/>
      <c r="AU4"/>
      <c r="AV4"/>
      <c r="AW4"/>
      <c r="AX4"/>
      <c r="AY4"/>
      <c r="AZ4"/>
      <c r="BA4"/>
      <c r="BB4"/>
      <c r="BC4"/>
      <c r="BD4"/>
      <c r="BE4"/>
      <c r="BF4"/>
      <c r="BG4"/>
      <c r="BH4"/>
      <c r="BI4"/>
      <c r="BJ4"/>
      <c r="BK4"/>
      <c r="BL4"/>
      <c r="BM4"/>
      <c r="BN4"/>
      <c r="BO4"/>
    </row>
    <row r="5" spans="1:69" ht="15" x14ac:dyDescent="0.25">
      <c r="A5"/>
      <c r="B5" s="1253" t="s">
        <v>29</v>
      </c>
      <c r="C5" s="1246" t="s">
        <v>5</v>
      </c>
      <c r="D5" s="1247"/>
      <c r="E5" s="1247"/>
      <c r="F5" s="1247"/>
      <c r="G5" s="1248"/>
      <c r="H5" s="1246" t="s">
        <v>6</v>
      </c>
      <c r="I5" s="1247"/>
      <c r="J5" s="1247"/>
      <c r="K5" s="1247"/>
      <c r="L5" s="1248"/>
      <c r="M5" s="1247" t="s">
        <v>7</v>
      </c>
      <c r="N5" s="1247"/>
      <c r="O5" s="1247"/>
      <c r="P5" s="1247"/>
      <c r="Q5" s="1247"/>
      <c r="R5" s="1246" t="s">
        <v>8</v>
      </c>
      <c r="S5" s="1247"/>
      <c r="T5" s="1247"/>
      <c r="U5" s="1247"/>
      <c r="V5" s="1248"/>
      <c r="W5" s="1247" t="s">
        <v>9</v>
      </c>
      <c r="X5" s="1247"/>
      <c r="Y5" s="1247"/>
      <c r="Z5" s="1247"/>
      <c r="AA5" s="1247"/>
      <c r="AB5" s="1246" t="s">
        <v>10</v>
      </c>
      <c r="AC5" s="1247"/>
      <c r="AD5" s="1247"/>
      <c r="AE5" s="1247"/>
      <c r="AF5" s="1248"/>
      <c r="AG5" s="1247" t="s">
        <v>11</v>
      </c>
      <c r="AH5" s="1247"/>
      <c r="AI5" s="1247"/>
      <c r="AJ5" s="1247"/>
      <c r="AK5" s="1247"/>
      <c r="AL5" s="1246" t="s">
        <v>12</v>
      </c>
      <c r="AM5" s="1247"/>
      <c r="AN5" s="1247"/>
      <c r="AO5" s="1247"/>
      <c r="AP5" s="1248"/>
      <c r="AQ5" s="1246" t="s">
        <v>13</v>
      </c>
      <c r="AR5" s="1247"/>
      <c r="AS5" s="1247"/>
      <c r="AT5" s="1247"/>
      <c r="AU5" s="1248"/>
      <c r="AV5" s="1246" t="s">
        <v>14</v>
      </c>
      <c r="AW5" s="1247"/>
      <c r="AX5" s="1247"/>
      <c r="AY5" s="1247"/>
      <c r="AZ5" s="1248"/>
      <c r="BA5" s="1247" t="s">
        <v>15</v>
      </c>
      <c r="BB5" s="1247"/>
      <c r="BC5" s="1247"/>
      <c r="BD5" s="1247"/>
      <c r="BE5" s="1247"/>
      <c r="BF5" s="1246" t="s">
        <v>16</v>
      </c>
      <c r="BG5" s="1247"/>
      <c r="BH5" s="1247"/>
      <c r="BI5" s="1247"/>
      <c r="BJ5" s="1248"/>
      <c r="BK5" s="1247" t="s">
        <v>101</v>
      </c>
      <c r="BL5" s="1247"/>
      <c r="BM5" s="1247"/>
      <c r="BN5" s="1247"/>
      <c r="BO5" s="1248"/>
    </row>
    <row r="6" spans="1:69" ht="15" x14ac:dyDescent="0.25">
      <c r="A6"/>
      <c r="B6" s="1254"/>
      <c r="C6" s="1249"/>
      <c r="D6" s="1250"/>
      <c r="E6" s="1250"/>
      <c r="F6" s="1250"/>
      <c r="G6" s="1251"/>
      <c r="H6" s="1249"/>
      <c r="I6" s="1250"/>
      <c r="J6" s="1250"/>
      <c r="K6" s="1250"/>
      <c r="L6" s="1251"/>
      <c r="M6" s="1250"/>
      <c r="N6" s="1250"/>
      <c r="O6" s="1250"/>
      <c r="P6" s="1250"/>
      <c r="Q6" s="1250"/>
      <c r="R6" s="1249"/>
      <c r="S6" s="1250"/>
      <c r="T6" s="1250"/>
      <c r="U6" s="1250"/>
      <c r="V6" s="1251"/>
      <c r="W6" s="1250"/>
      <c r="X6" s="1250"/>
      <c r="Y6" s="1250"/>
      <c r="Z6" s="1250"/>
      <c r="AA6" s="1250"/>
      <c r="AB6" s="1249"/>
      <c r="AC6" s="1250"/>
      <c r="AD6" s="1250"/>
      <c r="AE6" s="1250"/>
      <c r="AF6" s="1251"/>
      <c r="AG6" s="1250"/>
      <c r="AH6" s="1250"/>
      <c r="AI6" s="1250"/>
      <c r="AJ6" s="1250"/>
      <c r="AK6" s="1250"/>
      <c r="AL6" s="1249"/>
      <c r="AM6" s="1250"/>
      <c r="AN6" s="1250"/>
      <c r="AO6" s="1250"/>
      <c r="AP6" s="1251"/>
      <c r="AQ6" s="1249"/>
      <c r="AR6" s="1250"/>
      <c r="AS6" s="1250"/>
      <c r="AT6" s="1250"/>
      <c r="AU6" s="1251"/>
      <c r="AV6" s="1249"/>
      <c r="AW6" s="1250"/>
      <c r="AX6" s="1250"/>
      <c r="AY6" s="1250"/>
      <c r="AZ6" s="1251"/>
      <c r="BA6" s="1250"/>
      <c r="BB6" s="1250"/>
      <c r="BC6" s="1250"/>
      <c r="BD6" s="1250"/>
      <c r="BE6" s="1250"/>
      <c r="BF6" s="1249"/>
      <c r="BG6" s="1250"/>
      <c r="BH6" s="1250"/>
      <c r="BI6" s="1250"/>
      <c r="BJ6" s="1251"/>
      <c r="BK6" s="1250"/>
      <c r="BL6" s="1250"/>
      <c r="BM6" s="1250"/>
      <c r="BN6" s="1250"/>
      <c r="BO6" s="1251"/>
    </row>
    <row r="7" spans="1:69" ht="15" x14ac:dyDescent="0.25">
      <c r="A7"/>
      <c r="B7" s="1245"/>
      <c r="C7" s="340" t="s">
        <v>102</v>
      </c>
      <c r="D7" s="340" t="s">
        <v>103</v>
      </c>
      <c r="E7" s="340" t="s">
        <v>23</v>
      </c>
      <c r="F7" s="340" t="s">
        <v>68</v>
      </c>
      <c r="G7" s="340" t="s">
        <v>17</v>
      </c>
      <c r="H7" s="341" t="s">
        <v>102</v>
      </c>
      <c r="I7" s="342" t="s">
        <v>103</v>
      </c>
      <c r="J7" s="342" t="s">
        <v>23</v>
      </c>
      <c r="K7" s="340" t="s">
        <v>68</v>
      </c>
      <c r="L7" s="343" t="s">
        <v>17</v>
      </c>
      <c r="M7" s="341" t="s">
        <v>102</v>
      </c>
      <c r="N7" s="342" t="s">
        <v>103</v>
      </c>
      <c r="O7" s="342" t="s">
        <v>23</v>
      </c>
      <c r="P7" s="340" t="s">
        <v>68</v>
      </c>
      <c r="Q7" s="343" t="s">
        <v>17</v>
      </c>
      <c r="R7" s="341" t="s">
        <v>102</v>
      </c>
      <c r="S7" s="342" t="s">
        <v>103</v>
      </c>
      <c r="T7" s="342" t="s">
        <v>23</v>
      </c>
      <c r="U7" s="340" t="s">
        <v>68</v>
      </c>
      <c r="V7" s="343" t="s">
        <v>17</v>
      </c>
      <c r="W7" s="341" t="s">
        <v>102</v>
      </c>
      <c r="X7" s="342" t="s">
        <v>103</v>
      </c>
      <c r="Y7" s="342" t="s">
        <v>23</v>
      </c>
      <c r="Z7" s="340" t="s">
        <v>68</v>
      </c>
      <c r="AA7" s="343" t="s">
        <v>17</v>
      </c>
      <c r="AB7" s="341" t="s">
        <v>102</v>
      </c>
      <c r="AC7" s="342" t="s">
        <v>103</v>
      </c>
      <c r="AD7" s="342" t="s">
        <v>23</v>
      </c>
      <c r="AE7" s="340" t="s">
        <v>68</v>
      </c>
      <c r="AF7" s="343" t="s">
        <v>17</v>
      </c>
      <c r="AG7" s="341" t="s">
        <v>102</v>
      </c>
      <c r="AH7" s="342" t="s">
        <v>103</v>
      </c>
      <c r="AI7" s="342" t="s">
        <v>23</v>
      </c>
      <c r="AJ7" s="340" t="s">
        <v>68</v>
      </c>
      <c r="AK7" s="343" t="s">
        <v>17</v>
      </c>
      <c r="AL7" s="341" t="s">
        <v>102</v>
      </c>
      <c r="AM7" s="130" t="s">
        <v>201</v>
      </c>
      <c r="AN7" s="342" t="s">
        <v>23</v>
      </c>
      <c r="AO7" s="340" t="s">
        <v>68</v>
      </c>
      <c r="AP7" s="343" t="s">
        <v>17</v>
      </c>
      <c r="AQ7" s="341" t="s">
        <v>102</v>
      </c>
      <c r="AR7" s="342" t="s">
        <v>103</v>
      </c>
      <c r="AS7" s="342" t="s">
        <v>23</v>
      </c>
      <c r="AT7" s="340" t="s">
        <v>68</v>
      </c>
      <c r="AU7" s="343" t="s">
        <v>17</v>
      </c>
      <c r="AV7" s="341" t="s">
        <v>102</v>
      </c>
      <c r="AW7" s="342" t="s">
        <v>103</v>
      </c>
      <c r="AX7" s="342" t="s">
        <v>23</v>
      </c>
      <c r="AY7" s="340" t="s">
        <v>68</v>
      </c>
      <c r="AZ7" s="343" t="s">
        <v>17</v>
      </c>
      <c r="BA7" s="341" t="s">
        <v>102</v>
      </c>
      <c r="BB7" s="342" t="s">
        <v>103</v>
      </c>
      <c r="BC7" s="342" t="s">
        <v>23</v>
      </c>
      <c r="BD7" s="340" t="s">
        <v>68</v>
      </c>
      <c r="BE7" s="343" t="s">
        <v>17</v>
      </c>
      <c r="BF7" s="341" t="s">
        <v>102</v>
      </c>
      <c r="BG7" s="342" t="s">
        <v>103</v>
      </c>
      <c r="BH7" s="342" t="s">
        <v>23</v>
      </c>
      <c r="BI7" s="340" t="s">
        <v>68</v>
      </c>
      <c r="BJ7" s="343" t="s">
        <v>17</v>
      </c>
      <c r="BK7" s="341" t="s">
        <v>102</v>
      </c>
      <c r="BL7" s="342" t="s">
        <v>103</v>
      </c>
      <c r="BM7" s="342" t="s">
        <v>23</v>
      </c>
      <c r="BN7" s="340" t="s">
        <v>68</v>
      </c>
      <c r="BO7" s="343" t="s">
        <v>17</v>
      </c>
    </row>
    <row r="8" spans="1:69" ht="15" x14ac:dyDescent="0.25">
      <c r="A8"/>
      <c r="B8" s="132" t="s">
        <v>34</v>
      </c>
      <c r="C8" s="133">
        <v>13497</v>
      </c>
      <c r="D8" s="134">
        <v>10653</v>
      </c>
      <c r="E8" s="134">
        <v>3554</v>
      </c>
      <c r="F8" s="134">
        <v>11539</v>
      </c>
      <c r="G8" s="135">
        <v>39243</v>
      </c>
      <c r="H8" s="137">
        <v>13920</v>
      </c>
      <c r="I8" s="138">
        <v>11031</v>
      </c>
      <c r="J8" s="138">
        <v>3612</v>
      </c>
      <c r="K8" s="138">
        <v>11479</v>
      </c>
      <c r="L8" s="344">
        <v>40042</v>
      </c>
      <c r="M8" s="133">
        <v>14110</v>
      </c>
      <c r="N8" s="134">
        <v>11188</v>
      </c>
      <c r="O8" s="134">
        <v>3548</v>
      </c>
      <c r="P8" s="134">
        <v>11354</v>
      </c>
      <c r="Q8" s="135">
        <v>40200</v>
      </c>
      <c r="R8" s="133">
        <v>14376</v>
      </c>
      <c r="S8" s="134">
        <v>11258</v>
      </c>
      <c r="T8" s="134">
        <v>3483</v>
      </c>
      <c r="U8" s="134">
        <v>11631</v>
      </c>
      <c r="V8" s="135">
        <v>40748</v>
      </c>
      <c r="W8" s="133">
        <v>14606</v>
      </c>
      <c r="X8" s="134">
        <v>11053</v>
      </c>
      <c r="Y8" s="134">
        <v>3538</v>
      </c>
      <c r="Z8" s="134">
        <v>11830</v>
      </c>
      <c r="AA8" s="135">
        <v>41027</v>
      </c>
      <c r="AB8" s="133">
        <v>14379</v>
      </c>
      <c r="AC8" s="134">
        <v>11345</v>
      </c>
      <c r="AD8" s="134">
        <v>3602</v>
      </c>
      <c r="AE8" s="134">
        <v>11859</v>
      </c>
      <c r="AF8" s="135">
        <v>41185</v>
      </c>
      <c r="AG8" s="133">
        <v>14380</v>
      </c>
      <c r="AH8" s="134">
        <v>11482</v>
      </c>
      <c r="AI8" s="134">
        <v>3289</v>
      </c>
      <c r="AJ8" s="134">
        <v>17448</v>
      </c>
      <c r="AK8" s="135">
        <v>46599</v>
      </c>
      <c r="AL8" s="133">
        <v>14800</v>
      </c>
      <c r="AM8" s="134">
        <v>11593</v>
      </c>
      <c r="AN8" s="134">
        <v>3281</v>
      </c>
      <c r="AO8" s="134">
        <v>17742</v>
      </c>
      <c r="AP8" s="135">
        <v>47416</v>
      </c>
      <c r="AQ8" s="133">
        <v>14790</v>
      </c>
      <c r="AR8" s="134">
        <v>11373</v>
      </c>
      <c r="AS8" s="134">
        <v>3262</v>
      </c>
      <c r="AT8" s="134">
        <v>17782</v>
      </c>
      <c r="AU8" s="135">
        <v>47207</v>
      </c>
      <c r="AV8" s="133">
        <v>14656</v>
      </c>
      <c r="AW8" s="134">
        <v>11590</v>
      </c>
      <c r="AX8" s="134">
        <v>3275</v>
      </c>
      <c r="AY8" s="134">
        <v>17286</v>
      </c>
      <c r="AZ8" s="135">
        <v>46807</v>
      </c>
      <c r="BA8" s="133">
        <v>14720</v>
      </c>
      <c r="BB8" s="134">
        <v>11571</v>
      </c>
      <c r="BC8" s="134">
        <v>3344</v>
      </c>
      <c r="BD8" s="56">
        <v>17716</v>
      </c>
      <c r="BE8" s="135">
        <v>47351</v>
      </c>
      <c r="BF8" s="133">
        <v>14775</v>
      </c>
      <c r="BG8" s="134">
        <v>11439</v>
      </c>
      <c r="BH8" s="134">
        <v>3446</v>
      </c>
      <c r="BI8" s="56">
        <v>17612</v>
      </c>
      <c r="BJ8" s="135">
        <v>47272</v>
      </c>
      <c r="BK8" s="55">
        <v>14417.416666666666</v>
      </c>
      <c r="BL8" s="56">
        <v>11298</v>
      </c>
      <c r="BM8" s="56">
        <v>3436.1666666666665</v>
      </c>
      <c r="BN8" s="56">
        <v>14606.5</v>
      </c>
      <c r="BO8" s="135">
        <v>43758.083333333336</v>
      </c>
      <c r="BQ8" s="1229"/>
    </row>
    <row r="9" spans="1:69" ht="15" x14ac:dyDescent="0.25">
      <c r="A9"/>
      <c r="B9" s="136" t="s">
        <v>35</v>
      </c>
      <c r="C9" s="137">
        <v>20720</v>
      </c>
      <c r="D9" s="138">
        <v>27056</v>
      </c>
      <c r="E9" s="138">
        <v>2994</v>
      </c>
      <c r="F9" s="138">
        <v>22155</v>
      </c>
      <c r="G9" s="135">
        <v>72925</v>
      </c>
      <c r="H9" s="137">
        <v>20225</v>
      </c>
      <c r="I9" s="138">
        <v>27051</v>
      </c>
      <c r="J9" s="138">
        <v>2946</v>
      </c>
      <c r="K9" s="138">
        <v>22392</v>
      </c>
      <c r="L9" s="135">
        <v>72614</v>
      </c>
      <c r="M9" s="137">
        <v>20925</v>
      </c>
      <c r="N9" s="138">
        <v>27363</v>
      </c>
      <c r="O9" s="138">
        <v>3039</v>
      </c>
      <c r="P9" s="138">
        <v>22562</v>
      </c>
      <c r="Q9" s="135">
        <v>73889</v>
      </c>
      <c r="R9" s="137">
        <v>21143</v>
      </c>
      <c r="S9" s="138">
        <v>27562</v>
      </c>
      <c r="T9" s="138">
        <v>2997</v>
      </c>
      <c r="U9" s="138">
        <v>22714</v>
      </c>
      <c r="V9" s="135">
        <v>74416</v>
      </c>
      <c r="W9" s="137">
        <v>21328</v>
      </c>
      <c r="X9" s="138">
        <v>27477</v>
      </c>
      <c r="Y9" s="138">
        <v>2797</v>
      </c>
      <c r="Z9" s="138">
        <v>22520</v>
      </c>
      <c r="AA9" s="135">
        <v>74122</v>
      </c>
      <c r="AB9" s="137">
        <v>22494</v>
      </c>
      <c r="AC9" s="138">
        <v>26862</v>
      </c>
      <c r="AD9" s="138">
        <v>2771</v>
      </c>
      <c r="AE9" s="138">
        <v>22743</v>
      </c>
      <c r="AF9" s="135">
        <v>74870</v>
      </c>
      <c r="AG9" s="137">
        <v>22527</v>
      </c>
      <c r="AH9" s="138">
        <v>25730</v>
      </c>
      <c r="AI9" s="138">
        <v>2799</v>
      </c>
      <c r="AJ9" s="138">
        <v>31349</v>
      </c>
      <c r="AK9" s="135">
        <v>82405</v>
      </c>
      <c r="AL9" s="137">
        <v>24317</v>
      </c>
      <c r="AM9" s="138">
        <v>25166</v>
      </c>
      <c r="AN9" s="138">
        <v>2811</v>
      </c>
      <c r="AO9" s="138">
        <v>31699</v>
      </c>
      <c r="AP9" s="135">
        <v>83993</v>
      </c>
      <c r="AQ9" s="137">
        <v>24381</v>
      </c>
      <c r="AR9" s="138">
        <v>25604</v>
      </c>
      <c r="AS9" s="138">
        <v>2822</v>
      </c>
      <c r="AT9" s="138">
        <v>31890</v>
      </c>
      <c r="AU9" s="135">
        <v>84697</v>
      </c>
      <c r="AV9" s="137">
        <v>24553</v>
      </c>
      <c r="AW9" s="138">
        <v>25679</v>
      </c>
      <c r="AX9" s="138">
        <v>2805</v>
      </c>
      <c r="AY9" s="138">
        <v>31101</v>
      </c>
      <c r="AZ9" s="135">
        <v>84138</v>
      </c>
      <c r="BA9" s="137">
        <v>22530</v>
      </c>
      <c r="BB9" s="138">
        <v>24965</v>
      </c>
      <c r="BC9" s="138">
        <v>2788</v>
      </c>
      <c r="BD9" s="60">
        <v>32117</v>
      </c>
      <c r="BE9" s="135">
        <v>82400</v>
      </c>
      <c r="BF9" s="137">
        <v>22343</v>
      </c>
      <c r="BG9" s="138">
        <v>24774</v>
      </c>
      <c r="BH9" s="138">
        <v>2761</v>
      </c>
      <c r="BI9" s="60">
        <v>32045</v>
      </c>
      <c r="BJ9" s="135">
        <v>81923</v>
      </c>
      <c r="BK9" s="55">
        <v>22290.5</v>
      </c>
      <c r="BL9" s="56">
        <v>26274.083333333332</v>
      </c>
      <c r="BM9" s="56">
        <v>2860.8333333333335</v>
      </c>
      <c r="BN9" s="56">
        <v>27107.25</v>
      </c>
      <c r="BO9" s="135">
        <v>78532.666666666672</v>
      </c>
      <c r="BQ9" s="1229"/>
    </row>
    <row r="10" spans="1:69" ht="15" x14ac:dyDescent="0.25">
      <c r="A10"/>
      <c r="B10" s="136" t="s">
        <v>36</v>
      </c>
      <c r="C10" s="137">
        <v>51867</v>
      </c>
      <c r="D10" s="138">
        <v>57887</v>
      </c>
      <c r="E10" s="138">
        <v>8496</v>
      </c>
      <c r="F10" s="138">
        <v>36326</v>
      </c>
      <c r="G10" s="135">
        <v>154576</v>
      </c>
      <c r="H10" s="137">
        <v>51765</v>
      </c>
      <c r="I10" s="138">
        <v>58657</v>
      </c>
      <c r="J10" s="138">
        <v>8795</v>
      </c>
      <c r="K10" s="138">
        <v>36091</v>
      </c>
      <c r="L10" s="135">
        <v>155308</v>
      </c>
      <c r="M10" s="137">
        <v>52684</v>
      </c>
      <c r="N10" s="138">
        <v>59122</v>
      </c>
      <c r="O10" s="138">
        <v>8963</v>
      </c>
      <c r="P10" s="138">
        <v>36037</v>
      </c>
      <c r="Q10" s="135">
        <v>156806</v>
      </c>
      <c r="R10" s="137">
        <v>54265</v>
      </c>
      <c r="S10" s="138">
        <v>59292</v>
      </c>
      <c r="T10" s="138">
        <v>8850</v>
      </c>
      <c r="U10" s="138">
        <v>36316</v>
      </c>
      <c r="V10" s="135">
        <v>158723</v>
      </c>
      <c r="W10" s="137">
        <v>53788</v>
      </c>
      <c r="X10" s="138">
        <v>58452</v>
      </c>
      <c r="Y10" s="138">
        <v>8722</v>
      </c>
      <c r="Z10" s="138">
        <v>36411</v>
      </c>
      <c r="AA10" s="135">
        <v>157373</v>
      </c>
      <c r="AB10" s="137">
        <v>51889</v>
      </c>
      <c r="AC10" s="138">
        <v>59512</v>
      </c>
      <c r="AD10" s="138">
        <v>8747</v>
      </c>
      <c r="AE10" s="138">
        <v>43980</v>
      </c>
      <c r="AF10" s="135">
        <v>164128</v>
      </c>
      <c r="AG10" s="137">
        <v>51933</v>
      </c>
      <c r="AH10" s="138">
        <v>58708</v>
      </c>
      <c r="AI10" s="138">
        <v>7802</v>
      </c>
      <c r="AJ10" s="138">
        <v>51735</v>
      </c>
      <c r="AK10" s="135">
        <v>170178</v>
      </c>
      <c r="AL10" s="137">
        <v>52445</v>
      </c>
      <c r="AM10" s="138">
        <v>58388</v>
      </c>
      <c r="AN10" s="138">
        <v>8037</v>
      </c>
      <c r="AO10" s="138">
        <v>52209</v>
      </c>
      <c r="AP10" s="135">
        <v>171079</v>
      </c>
      <c r="AQ10" s="137">
        <v>51919</v>
      </c>
      <c r="AR10" s="138">
        <v>58133</v>
      </c>
      <c r="AS10" s="138">
        <v>8054</v>
      </c>
      <c r="AT10" s="138">
        <v>51981</v>
      </c>
      <c r="AU10" s="135">
        <v>170087</v>
      </c>
      <c r="AV10" s="137">
        <v>53915</v>
      </c>
      <c r="AW10" s="138">
        <v>58035</v>
      </c>
      <c r="AX10" s="138">
        <v>8081</v>
      </c>
      <c r="AY10" s="138">
        <v>50452</v>
      </c>
      <c r="AZ10" s="135">
        <v>170483</v>
      </c>
      <c r="BA10" s="137">
        <v>53291</v>
      </c>
      <c r="BB10" s="138">
        <v>57513</v>
      </c>
      <c r="BC10" s="138">
        <v>8120</v>
      </c>
      <c r="BD10" s="60">
        <v>52188</v>
      </c>
      <c r="BE10" s="135">
        <v>171112</v>
      </c>
      <c r="BF10" s="137">
        <v>53505</v>
      </c>
      <c r="BG10" s="138">
        <v>57090</v>
      </c>
      <c r="BH10" s="138">
        <v>8128</v>
      </c>
      <c r="BI10" s="60">
        <v>51775</v>
      </c>
      <c r="BJ10" s="135">
        <v>170498</v>
      </c>
      <c r="BK10" s="55">
        <v>52772.166666666664</v>
      </c>
      <c r="BL10" s="56">
        <v>58399.083333333336</v>
      </c>
      <c r="BM10" s="56">
        <v>8399.5833333333339</v>
      </c>
      <c r="BN10" s="56">
        <v>44625.083333333336</v>
      </c>
      <c r="BO10" s="135">
        <v>164195.91666666666</v>
      </c>
      <c r="BQ10" s="1229"/>
    </row>
    <row r="11" spans="1:69" ht="15" x14ac:dyDescent="0.25">
      <c r="A11"/>
      <c r="B11" s="136" t="s">
        <v>37</v>
      </c>
      <c r="C11" s="137">
        <v>38577</v>
      </c>
      <c r="D11" s="138">
        <v>16265</v>
      </c>
      <c r="E11" s="138">
        <v>1853</v>
      </c>
      <c r="F11" s="138">
        <v>15025</v>
      </c>
      <c r="G11" s="135">
        <v>71720</v>
      </c>
      <c r="H11" s="137">
        <v>37460</v>
      </c>
      <c r="I11" s="138">
        <v>15950</v>
      </c>
      <c r="J11" s="138">
        <v>1926</v>
      </c>
      <c r="K11" s="138">
        <v>14949</v>
      </c>
      <c r="L11" s="135">
        <v>70285</v>
      </c>
      <c r="M11" s="137">
        <v>36548</v>
      </c>
      <c r="N11" s="138">
        <v>15878</v>
      </c>
      <c r="O11" s="138">
        <v>1970</v>
      </c>
      <c r="P11" s="138">
        <v>14959</v>
      </c>
      <c r="Q11" s="135">
        <v>69355</v>
      </c>
      <c r="R11" s="137">
        <v>35654</v>
      </c>
      <c r="S11" s="138">
        <v>14217</v>
      </c>
      <c r="T11" s="138">
        <v>1982</v>
      </c>
      <c r="U11" s="138">
        <v>15126</v>
      </c>
      <c r="V11" s="135">
        <v>66979</v>
      </c>
      <c r="W11" s="137">
        <v>34471</v>
      </c>
      <c r="X11" s="138">
        <v>14688</v>
      </c>
      <c r="Y11" s="138">
        <v>1993</v>
      </c>
      <c r="Z11" s="138">
        <v>14566</v>
      </c>
      <c r="AA11" s="135">
        <v>65718</v>
      </c>
      <c r="AB11" s="137">
        <v>35444</v>
      </c>
      <c r="AC11" s="138">
        <v>15036</v>
      </c>
      <c r="AD11" s="138">
        <v>1906</v>
      </c>
      <c r="AE11" s="138">
        <v>12812</v>
      </c>
      <c r="AF11" s="135">
        <v>65198</v>
      </c>
      <c r="AG11" s="137">
        <v>35446</v>
      </c>
      <c r="AH11" s="138">
        <v>14775</v>
      </c>
      <c r="AI11" s="138">
        <v>1330</v>
      </c>
      <c r="AJ11" s="138">
        <v>21011</v>
      </c>
      <c r="AK11" s="135">
        <v>72562</v>
      </c>
      <c r="AL11" s="137">
        <v>37123</v>
      </c>
      <c r="AM11" s="138">
        <v>14975</v>
      </c>
      <c r="AN11" s="138">
        <v>1423</v>
      </c>
      <c r="AO11" s="138">
        <v>21251</v>
      </c>
      <c r="AP11" s="135">
        <v>74772</v>
      </c>
      <c r="AQ11" s="137">
        <v>37550</v>
      </c>
      <c r="AR11" s="138">
        <v>15004</v>
      </c>
      <c r="AS11" s="138">
        <v>1466</v>
      </c>
      <c r="AT11" s="138">
        <v>20935</v>
      </c>
      <c r="AU11" s="135">
        <v>74955</v>
      </c>
      <c r="AV11" s="137">
        <v>38572</v>
      </c>
      <c r="AW11" s="138">
        <v>15477</v>
      </c>
      <c r="AX11" s="138">
        <v>1294</v>
      </c>
      <c r="AY11" s="138">
        <v>20226</v>
      </c>
      <c r="AZ11" s="135">
        <v>75569</v>
      </c>
      <c r="BA11" s="137">
        <v>38199</v>
      </c>
      <c r="BB11" s="138">
        <v>15292</v>
      </c>
      <c r="BC11" s="138">
        <v>1297</v>
      </c>
      <c r="BD11" s="60">
        <v>21259</v>
      </c>
      <c r="BE11" s="135">
        <v>76047</v>
      </c>
      <c r="BF11" s="137">
        <v>40576</v>
      </c>
      <c r="BG11" s="138">
        <v>14976</v>
      </c>
      <c r="BH11" s="138">
        <v>1384</v>
      </c>
      <c r="BI11" s="60">
        <v>21193</v>
      </c>
      <c r="BJ11" s="135">
        <v>78129</v>
      </c>
      <c r="BK11" s="55">
        <v>37135</v>
      </c>
      <c r="BL11" s="56">
        <v>15211.083333333334</v>
      </c>
      <c r="BM11" s="56">
        <v>1652</v>
      </c>
      <c r="BN11" s="56">
        <v>17776</v>
      </c>
      <c r="BO11" s="135">
        <v>71774.083333333328</v>
      </c>
      <c r="BQ11" s="1229"/>
    </row>
    <row r="12" spans="1:69" ht="15" x14ac:dyDescent="0.25">
      <c r="A12"/>
      <c r="B12" s="136" t="s">
        <v>38</v>
      </c>
      <c r="C12" s="137">
        <v>59183</v>
      </c>
      <c r="D12" s="138">
        <v>45852</v>
      </c>
      <c r="E12" s="138">
        <v>3761</v>
      </c>
      <c r="F12" s="138">
        <v>33733</v>
      </c>
      <c r="G12" s="135">
        <v>142529</v>
      </c>
      <c r="H12" s="137">
        <v>57639</v>
      </c>
      <c r="I12" s="138">
        <v>47916</v>
      </c>
      <c r="J12" s="138">
        <v>3734</v>
      </c>
      <c r="K12" s="138">
        <v>34335</v>
      </c>
      <c r="L12" s="135">
        <v>143624</v>
      </c>
      <c r="M12" s="137">
        <v>57762</v>
      </c>
      <c r="N12" s="138">
        <v>47802</v>
      </c>
      <c r="O12" s="138">
        <v>3773</v>
      </c>
      <c r="P12" s="138">
        <v>34401</v>
      </c>
      <c r="Q12" s="135">
        <v>143738</v>
      </c>
      <c r="R12" s="137">
        <v>58085</v>
      </c>
      <c r="S12" s="138">
        <v>46623</v>
      </c>
      <c r="T12" s="138">
        <v>3852</v>
      </c>
      <c r="U12" s="138">
        <v>34220</v>
      </c>
      <c r="V12" s="135">
        <v>142780</v>
      </c>
      <c r="W12" s="137">
        <v>58485</v>
      </c>
      <c r="X12" s="138">
        <v>46885</v>
      </c>
      <c r="Y12" s="138">
        <v>3735</v>
      </c>
      <c r="Z12" s="138">
        <v>34210</v>
      </c>
      <c r="AA12" s="135">
        <v>143315</v>
      </c>
      <c r="AB12" s="137">
        <v>58848</v>
      </c>
      <c r="AC12" s="138">
        <v>47471</v>
      </c>
      <c r="AD12" s="138">
        <v>3814</v>
      </c>
      <c r="AE12" s="138">
        <v>34210</v>
      </c>
      <c r="AF12" s="135">
        <v>144343</v>
      </c>
      <c r="AG12" s="137">
        <v>58862</v>
      </c>
      <c r="AH12" s="138">
        <v>47521</v>
      </c>
      <c r="AI12" s="138">
        <v>1859</v>
      </c>
      <c r="AJ12" s="138">
        <v>51442</v>
      </c>
      <c r="AK12" s="135">
        <v>159684</v>
      </c>
      <c r="AL12" s="137">
        <v>60865</v>
      </c>
      <c r="AM12" s="138">
        <v>47867</v>
      </c>
      <c r="AN12" s="138">
        <v>1922</v>
      </c>
      <c r="AO12" s="138">
        <v>51671</v>
      </c>
      <c r="AP12" s="135">
        <v>162325</v>
      </c>
      <c r="AQ12" s="137">
        <v>60033</v>
      </c>
      <c r="AR12" s="138">
        <v>47016</v>
      </c>
      <c r="AS12" s="138">
        <v>1949</v>
      </c>
      <c r="AT12" s="138">
        <v>51860</v>
      </c>
      <c r="AU12" s="135">
        <v>160858</v>
      </c>
      <c r="AV12" s="137">
        <v>62076</v>
      </c>
      <c r="AW12" s="138">
        <v>47251</v>
      </c>
      <c r="AX12" s="138">
        <v>1945</v>
      </c>
      <c r="AY12" s="138">
        <v>50316</v>
      </c>
      <c r="AZ12" s="135">
        <v>161588</v>
      </c>
      <c r="BA12" s="137">
        <v>60878</v>
      </c>
      <c r="BB12" s="138">
        <v>47128</v>
      </c>
      <c r="BC12" s="138">
        <v>1513</v>
      </c>
      <c r="BD12" s="60">
        <v>51962</v>
      </c>
      <c r="BE12" s="135">
        <v>161481</v>
      </c>
      <c r="BF12" s="137">
        <v>60765</v>
      </c>
      <c r="BG12" s="138">
        <v>46755</v>
      </c>
      <c r="BH12" s="138">
        <v>1919</v>
      </c>
      <c r="BI12" s="60">
        <v>52109</v>
      </c>
      <c r="BJ12" s="135">
        <v>161548</v>
      </c>
      <c r="BK12" s="55">
        <v>59456.75</v>
      </c>
      <c r="BL12" s="56">
        <v>47173.916666666664</v>
      </c>
      <c r="BM12" s="56">
        <v>2814.6666666666665</v>
      </c>
      <c r="BN12" s="56">
        <v>42872.416666666664</v>
      </c>
      <c r="BO12" s="135">
        <v>152317.75</v>
      </c>
      <c r="BQ12" s="1229"/>
    </row>
    <row r="13" spans="1:69" ht="15" x14ac:dyDescent="0.25">
      <c r="A13"/>
      <c r="B13" s="136" t="s">
        <v>39</v>
      </c>
      <c r="C13" s="137">
        <v>80570</v>
      </c>
      <c r="D13" s="138">
        <v>82824</v>
      </c>
      <c r="E13" s="138">
        <v>219429</v>
      </c>
      <c r="F13" s="138">
        <v>92760</v>
      </c>
      <c r="G13" s="135">
        <v>475583</v>
      </c>
      <c r="H13" s="137">
        <v>80101</v>
      </c>
      <c r="I13" s="138">
        <v>82648</v>
      </c>
      <c r="J13" s="138">
        <v>220751</v>
      </c>
      <c r="K13" s="138">
        <v>93626</v>
      </c>
      <c r="L13" s="135">
        <v>477126</v>
      </c>
      <c r="M13" s="137">
        <v>80501</v>
      </c>
      <c r="N13" s="138">
        <v>82853</v>
      </c>
      <c r="O13" s="138">
        <v>220980</v>
      </c>
      <c r="P13" s="138">
        <v>93972</v>
      </c>
      <c r="Q13" s="135">
        <v>478306</v>
      </c>
      <c r="R13" s="137">
        <v>78760</v>
      </c>
      <c r="S13" s="138">
        <v>81211</v>
      </c>
      <c r="T13" s="138">
        <v>220107</v>
      </c>
      <c r="U13" s="138">
        <v>93086</v>
      </c>
      <c r="V13" s="135">
        <v>473164</v>
      </c>
      <c r="W13" s="137">
        <v>85099</v>
      </c>
      <c r="X13" s="138">
        <v>80832</v>
      </c>
      <c r="Y13" s="138">
        <v>214280</v>
      </c>
      <c r="Z13" s="138">
        <v>91839</v>
      </c>
      <c r="AA13" s="135">
        <v>472050</v>
      </c>
      <c r="AB13" s="137">
        <v>85540</v>
      </c>
      <c r="AC13" s="138">
        <v>81661</v>
      </c>
      <c r="AD13" s="138">
        <v>214788</v>
      </c>
      <c r="AE13" s="138">
        <v>89858</v>
      </c>
      <c r="AF13" s="135">
        <v>471847</v>
      </c>
      <c r="AG13" s="137">
        <v>85701</v>
      </c>
      <c r="AH13" s="138">
        <v>84584</v>
      </c>
      <c r="AI13" s="138">
        <v>212400</v>
      </c>
      <c r="AJ13" s="138">
        <v>135884</v>
      </c>
      <c r="AK13" s="135">
        <v>518569</v>
      </c>
      <c r="AL13" s="137">
        <v>86323</v>
      </c>
      <c r="AM13" s="138">
        <v>84860</v>
      </c>
      <c r="AN13" s="138">
        <v>213956</v>
      </c>
      <c r="AO13" s="138">
        <v>137434</v>
      </c>
      <c r="AP13" s="135">
        <v>522573</v>
      </c>
      <c r="AQ13" s="137">
        <v>85278</v>
      </c>
      <c r="AR13" s="138">
        <v>83663</v>
      </c>
      <c r="AS13" s="138">
        <v>213080</v>
      </c>
      <c r="AT13" s="138">
        <v>137138</v>
      </c>
      <c r="AU13" s="135">
        <v>519159</v>
      </c>
      <c r="AV13" s="137">
        <v>81601</v>
      </c>
      <c r="AW13" s="138">
        <v>85187</v>
      </c>
      <c r="AX13" s="138">
        <v>214019</v>
      </c>
      <c r="AY13" s="138">
        <v>132902</v>
      </c>
      <c r="AZ13" s="135">
        <v>513709</v>
      </c>
      <c r="BA13" s="137">
        <v>82143</v>
      </c>
      <c r="BB13" s="138">
        <v>84610</v>
      </c>
      <c r="BC13" s="138">
        <v>213734</v>
      </c>
      <c r="BD13" s="60">
        <v>137914</v>
      </c>
      <c r="BE13" s="135">
        <v>518401</v>
      </c>
      <c r="BF13" s="137">
        <v>82127</v>
      </c>
      <c r="BG13" s="138">
        <v>83230</v>
      </c>
      <c r="BH13" s="138">
        <v>215211</v>
      </c>
      <c r="BI13" s="60">
        <v>139029</v>
      </c>
      <c r="BJ13" s="135">
        <v>519597</v>
      </c>
      <c r="BK13" s="55">
        <v>82812</v>
      </c>
      <c r="BL13" s="56">
        <v>83180.25</v>
      </c>
      <c r="BM13" s="56">
        <v>216061.25</v>
      </c>
      <c r="BN13" s="56">
        <v>114620.16666666667</v>
      </c>
      <c r="BO13" s="135">
        <v>496673.66666666669</v>
      </c>
      <c r="BQ13" s="1229"/>
    </row>
    <row r="14" spans="1:69" ht="15" x14ac:dyDescent="0.25">
      <c r="A14"/>
      <c r="B14" s="136" t="s">
        <v>40</v>
      </c>
      <c r="C14" s="137">
        <v>109364</v>
      </c>
      <c r="D14" s="138">
        <v>96678</v>
      </c>
      <c r="E14" s="138">
        <v>15309</v>
      </c>
      <c r="F14" s="138">
        <v>59766</v>
      </c>
      <c r="G14" s="135">
        <v>281117</v>
      </c>
      <c r="H14" s="137">
        <v>109070</v>
      </c>
      <c r="I14" s="138">
        <v>97720</v>
      </c>
      <c r="J14" s="138">
        <v>15279</v>
      </c>
      <c r="K14" s="138">
        <v>57086</v>
      </c>
      <c r="L14" s="135">
        <v>279155</v>
      </c>
      <c r="M14" s="137">
        <v>106937</v>
      </c>
      <c r="N14" s="138">
        <v>94435</v>
      </c>
      <c r="O14" s="138">
        <v>15958</v>
      </c>
      <c r="P14" s="138">
        <v>58328</v>
      </c>
      <c r="Q14" s="135">
        <v>275658</v>
      </c>
      <c r="R14" s="137">
        <v>102503</v>
      </c>
      <c r="S14" s="138">
        <v>86862</v>
      </c>
      <c r="T14" s="138">
        <v>15908</v>
      </c>
      <c r="U14" s="138">
        <v>57585</v>
      </c>
      <c r="V14" s="135">
        <v>262858</v>
      </c>
      <c r="W14" s="137">
        <v>94482</v>
      </c>
      <c r="X14" s="138">
        <v>79196</v>
      </c>
      <c r="Y14" s="138">
        <v>16023</v>
      </c>
      <c r="Z14" s="138">
        <v>54522</v>
      </c>
      <c r="AA14" s="135">
        <v>244223</v>
      </c>
      <c r="AB14" s="137">
        <v>94025</v>
      </c>
      <c r="AC14" s="138">
        <v>78704</v>
      </c>
      <c r="AD14" s="138">
        <v>15997</v>
      </c>
      <c r="AE14" s="138">
        <v>48790</v>
      </c>
      <c r="AF14" s="135">
        <v>237516</v>
      </c>
      <c r="AG14" s="137">
        <v>94231</v>
      </c>
      <c r="AH14" s="138">
        <v>78887</v>
      </c>
      <c r="AI14" s="138">
        <v>22492</v>
      </c>
      <c r="AJ14" s="138">
        <v>72073</v>
      </c>
      <c r="AK14" s="135">
        <v>267683</v>
      </c>
      <c r="AL14" s="137">
        <v>94195</v>
      </c>
      <c r="AM14" s="138">
        <v>79072</v>
      </c>
      <c r="AN14" s="138">
        <v>22432</v>
      </c>
      <c r="AO14" s="138">
        <v>66219</v>
      </c>
      <c r="AP14" s="135">
        <v>261918</v>
      </c>
      <c r="AQ14" s="137">
        <v>91246</v>
      </c>
      <c r="AR14" s="138">
        <v>75502</v>
      </c>
      <c r="AS14" s="138">
        <v>22081</v>
      </c>
      <c r="AT14" s="138">
        <v>67077</v>
      </c>
      <c r="AU14" s="135">
        <v>255906</v>
      </c>
      <c r="AV14" s="137">
        <v>94610</v>
      </c>
      <c r="AW14" s="138">
        <v>83150</v>
      </c>
      <c r="AX14" s="138">
        <v>22172</v>
      </c>
      <c r="AY14" s="138">
        <v>63715</v>
      </c>
      <c r="AZ14" s="135">
        <v>263647</v>
      </c>
      <c r="BA14" s="137">
        <v>104837</v>
      </c>
      <c r="BB14" s="138">
        <v>102788</v>
      </c>
      <c r="BC14" s="138">
        <v>22994</v>
      </c>
      <c r="BD14" s="60">
        <v>68334</v>
      </c>
      <c r="BE14" s="135">
        <v>298953</v>
      </c>
      <c r="BF14" s="137">
        <v>109458</v>
      </c>
      <c r="BG14" s="138">
        <v>105833</v>
      </c>
      <c r="BH14" s="138">
        <v>23073</v>
      </c>
      <c r="BI14" s="60">
        <v>73835</v>
      </c>
      <c r="BJ14" s="135">
        <v>312199</v>
      </c>
      <c r="BK14" s="55">
        <v>100413.16666666667</v>
      </c>
      <c r="BL14" s="56">
        <v>88235.583333333328</v>
      </c>
      <c r="BM14" s="56">
        <v>19143.166666666668</v>
      </c>
      <c r="BN14" s="56">
        <v>62277.5</v>
      </c>
      <c r="BO14" s="135">
        <v>270069.41666666669</v>
      </c>
      <c r="BQ14" s="1229"/>
    </row>
    <row r="15" spans="1:69" ht="15" x14ac:dyDescent="0.25">
      <c r="A15"/>
      <c r="B15" s="136" t="s">
        <v>41</v>
      </c>
      <c r="C15" s="137">
        <v>101396</v>
      </c>
      <c r="D15" s="138">
        <v>99940</v>
      </c>
      <c r="E15" s="138">
        <v>16636</v>
      </c>
      <c r="F15" s="138">
        <v>58235</v>
      </c>
      <c r="G15" s="135">
        <v>276207</v>
      </c>
      <c r="H15" s="137">
        <v>101757</v>
      </c>
      <c r="I15" s="138">
        <v>99146</v>
      </c>
      <c r="J15" s="138">
        <v>15815</v>
      </c>
      <c r="K15" s="138">
        <v>56552</v>
      </c>
      <c r="L15" s="135">
        <v>273270</v>
      </c>
      <c r="M15" s="137">
        <v>94465</v>
      </c>
      <c r="N15" s="138">
        <v>101574</v>
      </c>
      <c r="O15" s="138">
        <v>15665</v>
      </c>
      <c r="P15" s="138">
        <v>56716</v>
      </c>
      <c r="Q15" s="135">
        <v>268420</v>
      </c>
      <c r="R15" s="137">
        <v>92716</v>
      </c>
      <c r="S15" s="138">
        <v>99910</v>
      </c>
      <c r="T15" s="138">
        <v>15429</v>
      </c>
      <c r="U15" s="138">
        <v>55919</v>
      </c>
      <c r="V15" s="135">
        <v>263974</v>
      </c>
      <c r="W15" s="137">
        <v>86689</v>
      </c>
      <c r="X15" s="138">
        <v>94970</v>
      </c>
      <c r="Y15" s="138">
        <v>15222</v>
      </c>
      <c r="Z15" s="138">
        <v>55687</v>
      </c>
      <c r="AA15" s="135">
        <v>252568</v>
      </c>
      <c r="AB15" s="137">
        <v>85295</v>
      </c>
      <c r="AC15" s="138">
        <v>94030</v>
      </c>
      <c r="AD15" s="138">
        <v>14736</v>
      </c>
      <c r="AE15" s="138">
        <v>55219</v>
      </c>
      <c r="AF15" s="135">
        <v>249280</v>
      </c>
      <c r="AG15" s="137">
        <v>79702</v>
      </c>
      <c r="AH15" s="138">
        <v>95808</v>
      </c>
      <c r="AI15" s="138">
        <v>14907</v>
      </c>
      <c r="AJ15" s="138">
        <v>75462</v>
      </c>
      <c r="AK15" s="135">
        <v>265879</v>
      </c>
      <c r="AL15" s="137">
        <v>80652</v>
      </c>
      <c r="AM15" s="138">
        <v>95798</v>
      </c>
      <c r="AN15" s="138">
        <v>14714</v>
      </c>
      <c r="AO15" s="138">
        <v>76102</v>
      </c>
      <c r="AP15" s="135">
        <v>267266</v>
      </c>
      <c r="AQ15" s="137">
        <v>75918</v>
      </c>
      <c r="AR15" s="138">
        <v>91793</v>
      </c>
      <c r="AS15" s="138">
        <v>13850</v>
      </c>
      <c r="AT15" s="138">
        <v>76349</v>
      </c>
      <c r="AU15" s="135">
        <v>257910</v>
      </c>
      <c r="AV15" s="137">
        <v>79683</v>
      </c>
      <c r="AW15" s="138">
        <v>95368</v>
      </c>
      <c r="AX15" s="138">
        <v>14642</v>
      </c>
      <c r="AY15" s="138">
        <v>73781</v>
      </c>
      <c r="AZ15" s="135">
        <v>263474</v>
      </c>
      <c r="BA15" s="137">
        <v>99866</v>
      </c>
      <c r="BB15" s="138">
        <v>107582</v>
      </c>
      <c r="BC15" s="138">
        <v>16842</v>
      </c>
      <c r="BD15" s="60">
        <v>76750</v>
      </c>
      <c r="BE15" s="135">
        <v>301040</v>
      </c>
      <c r="BF15" s="137">
        <v>112895</v>
      </c>
      <c r="BG15" s="138">
        <v>113011</v>
      </c>
      <c r="BH15" s="138">
        <v>17309</v>
      </c>
      <c r="BI15" s="60">
        <v>80206</v>
      </c>
      <c r="BJ15" s="135">
        <v>323421</v>
      </c>
      <c r="BK15" s="55">
        <v>90919.5</v>
      </c>
      <c r="BL15" s="56">
        <v>99077.5</v>
      </c>
      <c r="BM15" s="56">
        <v>15480.583333333334</v>
      </c>
      <c r="BN15" s="56">
        <v>66414.833333333328</v>
      </c>
      <c r="BO15" s="135">
        <v>271892.41666666669</v>
      </c>
      <c r="BQ15" s="1229"/>
    </row>
    <row r="16" spans="1:69" ht="15" x14ac:dyDescent="0.25">
      <c r="A16"/>
      <c r="B16" s="136" t="s">
        <v>42</v>
      </c>
      <c r="C16" s="137">
        <v>43807</v>
      </c>
      <c r="D16" s="138">
        <v>38871</v>
      </c>
      <c r="E16" s="138">
        <v>2366</v>
      </c>
      <c r="F16" s="138">
        <v>25317</v>
      </c>
      <c r="G16" s="135">
        <v>110361</v>
      </c>
      <c r="H16" s="137">
        <v>40283</v>
      </c>
      <c r="I16" s="138">
        <v>34863</v>
      </c>
      <c r="J16" s="138">
        <v>2104</v>
      </c>
      <c r="K16" s="138">
        <v>25175</v>
      </c>
      <c r="L16" s="135">
        <v>102425</v>
      </c>
      <c r="M16" s="137">
        <v>36525</v>
      </c>
      <c r="N16" s="138">
        <v>31495</v>
      </c>
      <c r="O16" s="138">
        <v>2051</v>
      </c>
      <c r="P16" s="138">
        <v>24519</v>
      </c>
      <c r="Q16" s="135">
        <v>94590</v>
      </c>
      <c r="R16" s="137">
        <v>34966</v>
      </c>
      <c r="S16" s="138">
        <v>29709</v>
      </c>
      <c r="T16" s="138">
        <v>1971</v>
      </c>
      <c r="U16" s="138">
        <v>24329</v>
      </c>
      <c r="V16" s="135">
        <v>90975</v>
      </c>
      <c r="W16" s="137">
        <v>34175</v>
      </c>
      <c r="X16" s="138">
        <v>28746</v>
      </c>
      <c r="Y16" s="138">
        <v>1760</v>
      </c>
      <c r="Z16" s="138">
        <v>23785</v>
      </c>
      <c r="AA16" s="135">
        <v>88466</v>
      </c>
      <c r="AB16" s="137">
        <v>35344</v>
      </c>
      <c r="AC16" s="138">
        <v>28345</v>
      </c>
      <c r="AD16" s="138">
        <v>1628</v>
      </c>
      <c r="AE16" s="138">
        <v>23611</v>
      </c>
      <c r="AF16" s="135">
        <v>88928</v>
      </c>
      <c r="AG16" s="137">
        <v>35376</v>
      </c>
      <c r="AH16" s="138">
        <v>28149</v>
      </c>
      <c r="AI16" s="138">
        <v>1627</v>
      </c>
      <c r="AJ16" s="138">
        <v>32502</v>
      </c>
      <c r="AK16" s="135">
        <v>97654</v>
      </c>
      <c r="AL16" s="137">
        <v>40082</v>
      </c>
      <c r="AM16" s="138">
        <v>27847</v>
      </c>
      <c r="AN16" s="138">
        <v>1655</v>
      </c>
      <c r="AO16" s="138">
        <v>28724</v>
      </c>
      <c r="AP16" s="135">
        <v>98308</v>
      </c>
      <c r="AQ16" s="137">
        <v>39165</v>
      </c>
      <c r="AR16" s="138">
        <v>27358</v>
      </c>
      <c r="AS16" s="138">
        <v>1591</v>
      </c>
      <c r="AT16" s="138">
        <v>28352</v>
      </c>
      <c r="AU16" s="135">
        <v>96466</v>
      </c>
      <c r="AV16" s="137">
        <v>39362</v>
      </c>
      <c r="AW16" s="138">
        <v>29150</v>
      </c>
      <c r="AX16" s="138">
        <v>1713</v>
      </c>
      <c r="AY16" s="138">
        <v>27762</v>
      </c>
      <c r="AZ16" s="135">
        <v>97987</v>
      </c>
      <c r="BA16" s="137">
        <v>42574</v>
      </c>
      <c r="BB16" s="138">
        <v>32956</v>
      </c>
      <c r="BC16" s="138">
        <v>1721</v>
      </c>
      <c r="BD16" s="60">
        <v>28587</v>
      </c>
      <c r="BE16" s="135">
        <v>105838</v>
      </c>
      <c r="BF16" s="137">
        <v>48601</v>
      </c>
      <c r="BG16" s="138">
        <v>38242</v>
      </c>
      <c r="BH16" s="138">
        <v>1925</v>
      </c>
      <c r="BI16" s="60">
        <v>29636</v>
      </c>
      <c r="BJ16" s="135">
        <v>118404</v>
      </c>
      <c r="BK16" s="55">
        <v>39188.333333333336</v>
      </c>
      <c r="BL16" s="56">
        <v>31310.916666666668</v>
      </c>
      <c r="BM16" s="56">
        <v>1842.6666666666667</v>
      </c>
      <c r="BN16" s="56">
        <v>26858.25</v>
      </c>
      <c r="BO16" s="135">
        <v>99200.166666666672</v>
      </c>
      <c r="BQ16" s="1229"/>
    </row>
    <row r="17" spans="1:69" ht="15" x14ac:dyDescent="0.25">
      <c r="A17"/>
      <c r="B17" s="136" t="s">
        <v>43</v>
      </c>
      <c r="C17" s="137">
        <v>185341</v>
      </c>
      <c r="D17" s="138">
        <v>101877</v>
      </c>
      <c r="E17" s="138">
        <v>28653</v>
      </c>
      <c r="F17" s="138">
        <v>72759</v>
      </c>
      <c r="G17" s="135">
        <v>388630</v>
      </c>
      <c r="H17" s="137">
        <v>181030</v>
      </c>
      <c r="I17" s="138">
        <v>100087</v>
      </c>
      <c r="J17" s="138">
        <v>28731</v>
      </c>
      <c r="K17" s="138">
        <v>71929</v>
      </c>
      <c r="L17" s="135">
        <v>381777</v>
      </c>
      <c r="M17" s="137">
        <v>179971</v>
      </c>
      <c r="N17" s="138">
        <v>105085</v>
      </c>
      <c r="O17" s="138">
        <v>29180</v>
      </c>
      <c r="P17" s="138">
        <v>72815</v>
      </c>
      <c r="Q17" s="135">
        <v>387051</v>
      </c>
      <c r="R17" s="137">
        <v>179495</v>
      </c>
      <c r="S17" s="138">
        <v>100888</v>
      </c>
      <c r="T17" s="138">
        <v>28470</v>
      </c>
      <c r="U17" s="138">
        <v>73245</v>
      </c>
      <c r="V17" s="135">
        <v>382098</v>
      </c>
      <c r="W17" s="137">
        <v>180897</v>
      </c>
      <c r="X17" s="138">
        <v>97437</v>
      </c>
      <c r="Y17" s="138">
        <v>28097</v>
      </c>
      <c r="Z17" s="138">
        <v>73194</v>
      </c>
      <c r="AA17" s="135">
        <v>379625</v>
      </c>
      <c r="AB17" s="137">
        <v>175144</v>
      </c>
      <c r="AC17" s="138">
        <v>95154</v>
      </c>
      <c r="AD17" s="138">
        <v>29664</v>
      </c>
      <c r="AE17" s="138">
        <v>72918</v>
      </c>
      <c r="AF17" s="135">
        <v>372880</v>
      </c>
      <c r="AG17" s="137">
        <v>180738</v>
      </c>
      <c r="AH17" s="138">
        <v>101411</v>
      </c>
      <c r="AI17" s="138">
        <v>30223</v>
      </c>
      <c r="AJ17" s="138">
        <v>112364</v>
      </c>
      <c r="AK17" s="135">
        <v>424736</v>
      </c>
      <c r="AL17" s="137">
        <v>177615</v>
      </c>
      <c r="AM17" s="138">
        <v>101722</v>
      </c>
      <c r="AN17" s="138">
        <v>30193</v>
      </c>
      <c r="AO17" s="138">
        <v>112422</v>
      </c>
      <c r="AP17" s="135">
        <v>421952</v>
      </c>
      <c r="AQ17" s="137">
        <v>178130</v>
      </c>
      <c r="AR17" s="138">
        <v>102393</v>
      </c>
      <c r="AS17" s="138">
        <v>29919</v>
      </c>
      <c r="AT17" s="138">
        <v>113262</v>
      </c>
      <c r="AU17" s="135">
        <v>423704</v>
      </c>
      <c r="AV17" s="137">
        <v>178367</v>
      </c>
      <c r="AW17" s="138">
        <v>103208</v>
      </c>
      <c r="AX17" s="138">
        <v>29844</v>
      </c>
      <c r="AY17" s="138">
        <v>109961</v>
      </c>
      <c r="AZ17" s="135">
        <v>421380</v>
      </c>
      <c r="BA17" s="137">
        <v>185328</v>
      </c>
      <c r="BB17" s="138">
        <v>103027</v>
      </c>
      <c r="BC17" s="138">
        <v>29697</v>
      </c>
      <c r="BD17" s="60">
        <v>113889</v>
      </c>
      <c r="BE17" s="135">
        <v>431941</v>
      </c>
      <c r="BF17" s="137">
        <v>190348</v>
      </c>
      <c r="BG17" s="138">
        <v>103598</v>
      </c>
      <c r="BH17" s="138">
        <v>29761</v>
      </c>
      <c r="BI17" s="60">
        <v>114892</v>
      </c>
      <c r="BJ17" s="135">
        <v>438599</v>
      </c>
      <c r="BK17" s="55">
        <v>181033.66666666666</v>
      </c>
      <c r="BL17" s="56">
        <v>101323.91666666667</v>
      </c>
      <c r="BM17" s="56">
        <v>29369.333333333332</v>
      </c>
      <c r="BN17" s="56">
        <v>92804.166666666672</v>
      </c>
      <c r="BO17" s="135">
        <v>404531.08333333331</v>
      </c>
      <c r="BQ17" s="1229"/>
    </row>
    <row r="18" spans="1:69" ht="15" x14ac:dyDescent="0.25">
      <c r="A18"/>
      <c r="B18" s="136" t="s">
        <v>44</v>
      </c>
      <c r="C18" s="137">
        <v>55527</v>
      </c>
      <c r="D18" s="138">
        <v>108088</v>
      </c>
      <c r="E18" s="138">
        <v>741</v>
      </c>
      <c r="F18" s="138">
        <v>49827</v>
      </c>
      <c r="G18" s="135">
        <v>214183</v>
      </c>
      <c r="H18" s="137">
        <v>50875</v>
      </c>
      <c r="I18" s="138">
        <v>105551</v>
      </c>
      <c r="J18" s="138">
        <v>867</v>
      </c>
      <c r="K18" s="138">
        <v>51340</v>
      </c>
      <c r="L18" s="135">
        <v>208633</v>
      </c>
      <c r="M18" s="137">
        <v>46798</v>
      </c>
      <c r="N18" s="138">
        <v>104962</v>
      </c>
      <c r="O18" s="138">
        <v>907</v>
      </c>
      <c r="P18" s="138">
        <v>50930</v>
      </c>
      <c r="Q18" s="135">
        <v>203597</v>
      </c>
      <c r="R18" s="137">
        <v>46092</v>
      </c>
      <c r="S18" s="138">
        <v>103966</v>
      </c>
      <c r="T18" s="138">
        <v>1053</v>
      </c>
      <c r="U18" s="138">
        <v>50234</v>
      </c>
      <c r="V18" s="135">
        <v>201345</v>
      </c>
      <c r="W18" s="137">
        <v>45884</v>
      </c>
      <c r="X18" s="138">
        <v>102605</v>
      </c>
      <c r="Y18" s="138">
        <v>1102</v>
      </c>
      <c r="Z18" s="138">
        <v>49059</v>
      </c>
      <c r="AA18" s="135">
        <v>198650</v>
      </c>
      <c r="AB18" s="137">
        <v>45432</v>
      </c>
      <c r="AC18" s="138">
        <v>103388</v>
      </c>
      <c r="AD18" s="138">
        <v>1129</v>
      </c>
      <c r="AE18" s="138">
        <v>49093</v>
      </c>
      <c r="AF18" s="135">
        <v>199042</v>
      </c>
      <c r="AG18" s="137">
        <v>45684</v>
      </c>
      <c r="AH18" s="138">
        <v>103920</v>
      </c>
      <c r="AI18" s="138">
        <v>1156</v>
      </c>
      <c r="AJ18" s="138">
        <v>71944</v>
      </c>
      <c r="AK18" s="135">
        <v>222704</v>
      </c>
      <c r="AL18" s="137">
        <v>43441</v>
      </c>
      <c r="AM18" s="138">
        <v>103873</v>
      </c>
      <c r="AN18" s="138">
        <v>1181</v>
      </c>
      <c r="AO18" s="138">
        <v>72262</v>
      </c>
      <c r="AP18" s="135">
        <v>220757</v>
      </c>
      <c r="AQ18" s="137">
        <v>42632</v>
      </c>
      <c r="AR18" s="138">
        <v>102658</v>
      </c>
      <c r="AS18" s="138">
        <v>1165</v>
      </c>
      <c r="AT18" s="138">
        <v>72689</v>
      </c>
      <c r="AU18" s="135">
        <v>219144</v>
      </c>
      <c r="AV18" s="137">
        <v>43122</v>
      </c>
      <c r="AW18" s="138">
        <v>102872</v>
      </c>
      <c r="AX18" s="138">
        <v>1168</v>
      </c>
      <c r="AY18" s="138">
        <v>70861</v>
      </c>
      <c r="AZ18" s="135">
        <v>218023</v>
      </c>
      <c r="BA18" s="137">
        <v>45204</v>
      </c>
      <c r="BB18" s="138">
        <v>104908</v>
      </c>
      <c r="BC18" s="138">
        <v>1159</v>
      </c>
      <c r="BD18" s="60">
        <v>72889</v>
      </c>
      <c r="BE18" s="135">
        <v>224160</v>
      </c>
      <c r="BF18" s="137">
        <v>50722</v>
      </c>
      <c r="BG18" s="138">
        <v>105481</v>
      </c>
      <c r="BH18" s="138">
        <v>1152</v>
      </c>
      <c r="BI18" s="60">
        <v>73723</v>
      </c>
      <c r="BJ18" s="135">
        <v>231078</v>
      </c>
      <c r="BK18" s="55">
        <v>46784.416666666664</v>
      </c>
      <c r="BL18" s="56">
        <v>104356</v>
      </c>
      <c r="BM18" s="56">
        <v>1065</v>
      </c>
      <c r="BN18" s="56">
        <v>61237.583333333336</v>
      </c>
      <c r="BO18" s="135">
        <v>213443</v>
      </c>
      <c r="BQ18" s="1229"/>
    </row>
    <row r="19" spans="1:69" ht="15" x14ac:dyDescent="0.25">
      <c r="A19"/>
      <c r="B19" s="136" t="s">
        <v>45</v>
      </c>
      <c r="C19" s="137">
        <v>36793</v>
      </c>
      <c r="D19" s="138">
        <v>22585</v>
      </c>
      <c r="E19" s="138">
        <v>1015</v>
      </c>
      <c r="F19" s="138">
        <v>20494</v>
      </c>
      <c r="G19" s="135">
        <v>80887</v>
      </c>
      <c r="H19" s="137">
        <v>37241</v>
      </c>
      <c r="I19" s="138">
        <v>21871</v>
      </c>
      <c r="J19" s="138">
        <v>1038</v>
      </c>
      <c r="K19" s="138">
        <v>20703</v>
      </c>
      <c r="L19" s="135">
        <v>80853</v>
      </c>
      <c r="M19" s="137">
        <v>33418</v>
      </c>
      <c r="N19" s="138">
        <v>21585</v>
      </c>
      <c r="O19" s="138">
        <v>1106</v>
      </c>
      <c r="P19" s="138">
        <v>21024</v>
      </c>
      <c r="Q19" s="135">
        <v>77133</v>
      </c>
      <c r="R19" s="137">
        <v>32216</v>
      </c>
      <c r="S19" s="138">
        <v>21352</v>
      </c>
      <c r="T19" s="138">
        <v>1077</v>
      </c>
      <c r="U19" s="138">
        <v>20632</v>
      </c>
      <c r="V19" s="135">
        <v>75277</v>
      </c>
      <c r="W19" s="137">
        <v>32329</v>
      </c>
      <c r="X19" s="138">
        <v>21364</v>
      </c>
      <c r="Y19" s="138">
        <v>1058</v>
      </c>
      <c r="Z19" s="138">
        <v>20514</v>
      </c>
      <c r="AA19" s="135">
        <v>75265</v>
      </c>
      <c r="AB19" s="137">
        <v>32649</v>
      </c>
      <c r="AC19" s="138">
        <v>21244</v>
      </c>
      <c r="AD19" s="138">
        <v>804</v>
      </c>
      <c r="AE19" s="138">
        <v>20577</v>
      </c>
      <c r="AF19" s="135">
        <v>75274</v>
      </c>
      <c r="AG19" s="137">
        <v>32659</v>
      </c>
      <c r="AH19" s="138">
        <v>20909</v>
      </c>
      <c r="AI19" s="138">
        <v>779</v>
      </c>
      <c r="AJ19" s="138">
        <v>29829</v>
      </c>
      <c r="AK19" s="135">
        <v>84176</v>
      </c>
      <c r="AL19" s="137">
        <v>32668</v>
      </c>
      <c r="AM19" s="138">
        <v>20654</v>
      </c>
      <c r="AN19" s="138">
        <v>830</v>
      </c>
      <c r="AO19" s="138">
        <v>29984</v>
      </c>
      <c r="AP19" s="135">
        <v>84136</v>
      </c>
      <c r="AQ19" s="137">
        <v>32622</v>
      </c>
      <c r="AR19" s="138">
        <v>20763</v>
      </c>
      <c r="AS19" s="138">
        <v>847</v>
      </c>
      <c r="AT19" s="138">
        <v>29857</v>
      </c>
      <c r="AU19" s="135">
        <v>84089</v>
      </c>
      <c r="AV19" s="137">
        <v>32617</v>
      </c>
      <c r="AW19" s="138">
        <v>20918</v>
      </c>
      <c r="AX19" s="138">
        <v>876</v>
      </c>
      <c r="AY19" s="138">
        <v>29303</v>
      </c>
      <c r="AZ19" s="135">
        <v>83714</v>
      </c>
      <c r="BA19" s="137">
        <v>32556</v>
      </c>
      <c r="BB19" s="138">
        <v>20634</v>
      </c>
      <c r="BC19" s="138">
        <v>840</v>
      </c>
      <c r="BD19" s="60">
        <v>30121</v>
      </c>
      <c r="BE19" s="135">
        <v>84151</v>
      </c>
      <c r="BF19" s="137">
        <v>35935</v>
      </c>
      <c r="BG19" s="138">
        <v>20504</v>
      </c>
      <c r="BH19" s="138">
        <v>846</v>
      </c>
      <c r="BI19" s="60">
        <v>30189</v>
      </c>
      <c r="BJ19" s="135">
        <v>87474</v>
      </c>
      <c r="BK19" s="55">
        <v>33641.916666666664</v>
      </c>
      <c r="BL19" s="56">
        <v>21198.583333333332</v>
      </c>
      <c r="BM19" s="56">
        <v>926.33333333333337</v>
      </c>
      <c r="BN19" s="56">
        <v>25268.916666666668</v>
      </c>
      <c r="BO19" s="135">
        <v>81035.75</v>
      </c>
      <c r="BQ19" s="1229"/>
    </row>
    <row r="20" spans="1:69" ht="15" x14ac:dyDescent="0.25">
      <c r="A20"/>
      <c r="B20" s="136" t="s">
        <v>46</v>
      </c>
      <c r="C20" s="137">
        <v>81937</v>
      </c>
      <c r="D20" s="138">
        <v>84839</v>
      </c>
      <c r="E20" s="138">
        <v>23336</v>
      </c>
      <c r="F20" s="138">
        <v>45163</v>
      </c>
      <c r="G20" s="135">
        <v>235275</v>
      </c>
      <c r="H20" s="137">
        <v>79937</v>
      </c>
      <c r="I20" s="138">
        <v>85643</v>
      </c>
      <c r="J20" s="138">
        <v>23255</v>
      </c>
      <c r="K20" s="138">
        <v>46248</v>
      </c>
      <c r="L20" s="135">
        <v>235083</v>
      </c>
      <c r="M20" s="137">
        <v>77525</v>
      </c>
      <c r="N20" s="138">
        <v>86296</v>
      </c>
      <c r="O20" s="138">
        <v>23370</v>
      </c>
      <c r="P20" s="138">
        <v>46457</v>
      </c>
      <c r="Q20" s="135">
        <v>233648</v>
      </c>
      <c r="R20" s="137">
        <v>76634</v>
      </c>
      <c r="S20" s="138">
        <v>84777</v>
      </c>
      <c r="T20" s="138">
        <v>23118</v>
      </c>
      <c r="U20" s="138">
        <v>46703</v>
      </c>
      <c r="V20" s="135">
        <v>231232</v>
      </c>
      <c r="W20" s="137">
        <v>75796</v>
      </c>
      <c r="X20" s="138">
        <v>84422</v>
      </c>
      <c r="Y20" s="138">
        <v>23024</v>
      </c>
      <c r="Z20" s="138">
        <v>46194</v>
      </c>
      <c r="AA20" s="135">
        <v>229436</v>
      </c>
      <c r="AB20" s="137">
        <v>77039</v>
      </c>
      <c r="AC20" s="138">
        <v>84108</v>
      </c>
      <c r="AD20" s="138">
        <v>22950</v>
      </c>
      <c r="AE20" s="138">
        <v>46218</v>
      </c>
      <c r="AF20" s="135">
        <v>230315</v>
      </c>
      <c r="AG20" s="137">
        <v>77087</v>
      </c>
      <c r="AH20" s="138">
        <v>82809</v>
      </c>
      <c r="AI20" s="138">
        <v>22910</v>
      </c>
      <c r="AJ20" s="138">
        <v>63752</v>
      </c>
      <c r="AK20" s="135">
        <v>246558</v>
      </c>
      <c r="AL20" s="137">
        <v>81925</v>
      </c>
      <c r="AM20" s="138">
        <v>83306</v>
      </c>
      <c r="AN20" s="138">
        <v>23481</v>
      </c>
      <c r="AO20" s="138">
        <v>63819</v>
      </c>
      <c r="AP20" s="135">
        <v>252531</v>
      </c>
      <c r="AQ20" s="137">
        <v>80962</v>
      </c>
      <c r="AR20" s="138">
        <v>85498</v>
      </c>
      <c r="AS20" s="138">
        <v>23446</v>
      </c>
      <c r="AT20" s="138">
        <v>63730</v>
      </c>
      <c r="AU20" s="135">
        <v>253636</v>
      </c>
      <c r="AV20" s="137">
        <v>82798</v>
      </c>
      <c r="AW20" s="138">
        <v>86167</v>
      </c>
      <c r="AX20" s="138">
        <v>23429</v>
      </c>
      <c r="AY20" s="138">
        <v>61771</v>
      </c>
      <c r="AZ20" s="135">
        <v>254165</v>
      </c>
      <c r="BA20" s="137">
        <v>83642</v>
      </c>
      <c r="BB20" s="138">
        <v>86652</v>
      </c>
      <c r="BC20" s="138">
        <v>23166</v>
      </c>
      <c r="BD20" s="60">
        <v>64315</v>
      </c>
      <c r="BE20" s="135">
        <v>257775</v>
      </c>
      <c r="BF20" s="137">
        <v>85806</v>
      </c>
      <c r="BG20" s="138">
        <v>87212</v>
      </c>
      <c r="BH20" s="138">
        <v>23378</v>
      </c>
      <c r="BI20" s="60">
        <v>64329</v>
      </c>
      <c r="BJ20" s="135">
        <v>260725</v>
      </c>
      <c r="BK20" s="55">
        <v>80090.666666666672</v>
      </c>
      <c r="BL20" s="56">
        <v>85144.083333333328</v>
      </c>
      <c r="BM20" s="56">
        <v>23238.583333333332</v>
      </c>
      <c r="BN20" s="56">
        <v>54891.583333333336</v>
      </c>
      <c r="BO20" s="135">
        <v>243364.91666666666</v>
      </c>
      <c r="BQ20" s="1229"/>
    </row>
    <row r="21" spans="1:69" ht="15" x14ac:dyDescent="0.25">
      <c r="A21"/>
      <c r="B21" s="136" t="s">
        <v>47</v>
      </c>
      <c r="C21" s="137">
        <v>7413</v>
      </c>
      <c r="D21" s="138">
        <v>8857</v>
      </c>
      <c r="E21" s="138">
        <v>137</v>
      </c>
      <c r="F21" s="138">
        <v>5913</v>
      </c>
      <c r="G21" s="135">
        <v>22320</v>
      </c>
      <c r="H21" s="137">
        <v>7780</v>
      </c>
      <c r="I21" s="138">
        <v>8770</v>
      </c>
      <c r="J21" s="138">
        <v>123</v>
      </c>
      <c r="K21" s="138">
        <v>5977</v>
      </c>
      <c r="L21" s="135">
        <v>22650</v>
      </c>
      <c r="M21" s="137">
        <v>7781</v>
      </c>
      <c r="N21" s="138">
        <v>8588</v>
      </c>
      <c r="O21" s="138">
        <v>126</v>
      </c>
      <c r="P21" s="138">
        <v>5966</v>
      </c>
      <c r="Q21" s="135">
        <v>22461</v>
      </c>
      <c r="R21" s="137">
        <v>7973</v>
      </c>
      <c r="S21" s="138">
        <v>8429</v>
      </c>
      <c r="T21" s="138">
        <v>139</v>
      </c>
      <c r="U21" s="138">
        <v>6007</v>
      </c>
      <c r="V21" s="135">
        <v>22548</v>
      </c>
      <c r="W21" s="137">
        <v>7956</v>
      </c>
      <c r="X21" s="138">
        <v>8017</v>
      </c>
      <c r="Y21" s="138">
        <v>150</v>
      </c>
      <c r="Z21" s="138">
        <v>5967</v>
      </c>
      <c r="AA21" s="135">
        <v>22090</v>
      </c>
      <c r="AB21" s="137">
        <v>7950</v>
      </c>
      <c r="AC21" s="138">
        <v>8071</v>
      </c>
      <c r="AD21" s="138">
        <v>142</v>
      </c>
      <c r="AE21" s="138">
        <v>6024</v>
      </c>
      <c r="AF21" s="135">
        <v>22187</v>
      </c>
      <c r="AG21" s="137">
        <v>7952</v>
      </c>
      <c r="AH21" s="138">
        <v>8778</v>
      </c>
      <c r="AI21" s="138">
        <v>137</v>
      </c>
      <c r="AJ21" s="138">
        <v>9889</v>
      </c>
      <c r="AK21" s="135">
        <v>26756</v>
      </c>
      <c r="AL21" s="137">
        <v>7328</v>
      </c>
      <c r="AM21" s="138">
        <v>8867</v>
      </c>
      <c r="AN21" s="138">
        <v>139</v>
      </c>
      <c r="AO21" s="138">
        <v>9896</v>
      </c>
      <c r="AP21" s="135">
        <v>26230</v>
      </c>
      <c r="AQ21" s="137">
        <v>7361</v>
      </c>
      <c r="AR21" s="138">
        <v>8682</v>
      </c>
      <c r="AS21" s="138">
        <v>140</v>
      </c>
      <c r="AT21" s="138">
        <v>10000</v>
      </c>
      <c r="AU21" s="135">
        <v>26183</v>
      </c>
      <c r="AV21" s="137">
        <v>7612</v>
      </c>
      <c r="AW21" s="138">
        <v>8840</v>
      </c>
      <c r="AX21" s="138">
        <v>135</v>
      </c>
      <c r="AY21" s="138">
        <v>9649</v>
      </c>
      <c r="AZ21" s="135">
        <v>26236</v>
      </c>
      <c r="BA21" s="137">
        <v>7684</v>
      </c>
      <c r="BB21" s="138">
        <v>8794</v>
      </c>
      <c r="BC21" s="138">
        <v>139</v>
      </c>
      <c r="BD21" s="60">
        <v>10083</v>
      </c>
      <c r="BE21" s="135">
        <v>26700</v>
      </c>
      <c r="BF21" s="137">
        <v>7864</v>
      </c>
      <c r="BG21" s="138">
        <v>8852</v>
      </c>
      <c r="BH21" s="138">
        <v>144</v>
      </c>
      <c r="BI21" s="60">
        <v>10072</v>
      </c>
      <c r="BJ21" s="135">
        <v>26932</v>
      </c>
      <c r="BK21" s="55">
        <v>7721.166666666667</v>
      </c>
      <c r="BL21" s="56">
        <v>8628.75</v>
      </c>
      <c r="BM21" s="56">
        <v>137.58333333333334</v>
      </c>
      <c r="BN21" s="56">
        <v>7953.583333333333</v>
      </c>
      <c r="BO21" s="135">
        <v>24441.083333333332</v>
      </c>
      <c r="BQ21" s="1229"/>
    </row>
    <row r="22" spans="1:69" ht="15" x14ac:dyDescent="0.25">
      <c r="A22"/>
      <c r="B22" s="136" t="s">
        <v>48</v>
      </c>
      <c r="C22" s="137">
        <v>9364</v>
      </c>
      <c r="D22" s="138">
        <v>12398</v>
      </c>
      <c r="E22" s="138">
        <v>14075</v>
      </c>
      <c r="F22" s="138">
        <v>13606</v>
      </c>
      <c r="G22" s="135">
        <v>49443</v>
      </c>
      <c r="H22" s="137">
        <v>9375</v>
      </c>
      <c r="I22" s="138">
        <v>11965</v>
      </c>
      <c r="J22" s="138">
        <v>14246</v>
      </c>
      <c r="K22" s="138">
        <v>13344</v>
      </c>
      <c r="L22" s="135">
        <v>48930</v>
      </c>
      <c r="M22" s="137">
        <v>9408</v>
      </c>
      <c r="N22" s="138">
        <v>12461</v>
      </c>
      <c r="O22" s="138">
        <v>14885</v>
      </c>
      <c r="P22" s="138">
        <v>13618</v>
      </c>
      <c r="Q22" s="135">
        <v>50372</v>
      </c>
      <c r="R22" s="137">
        <v>9336</v>
      </c>
      <c r="S22" s="138">
        <v>12439</v>
      </c>
      <c r="T22" s="138">
        <v>14776</v>
      </c>
      <c r="U22" s="138">
        <v>13817</v>
      </c>
      <c r="V22" s="135">
        <v>50368</v>
      </c>
      <c r="W22" s="137">
        <v>9389</v>
      </c>
      <c r="X22" s="138">
        <v>12335</v>
      </c>
      <c r="Y22" s="138">
        <v>14513</v>
      </c>
      <c r="Z22" s="138">
        <v>13825</v>
      </c>
      <c r="AA22" s="135">
        <v>50062</v>
      </c>
      <c r="AB22" s="137">
        <v>9648</v>
      </c>
      <c r="AC22" s="138">
        <v>11948</v>
      </c>
      <c r="AD22" s="138">
        <v>14287</v>
      </c>
      <c r="AE22" s="138">
        <v>13788</v>
      </c>
      <c r="AF22" s="135">
        <v>49671</v>
      </c>
      <c r="AG22" s="137">
        <v>9621</v>
      </c>
      <c r="AH22" s="138">
        <v>14992</v>
      </c>
      <c r="AI22" s="138">
        <v>14406</v>
      </c>
      <c r="AJ22" s="138">
        <v>16519</v>
      </c>
      <c r="AK22" s="135">
        <v>55538</v>
      </c>
      <c r="AL22" s="137">
        <v>8505</v>
      </c>
      <c r="AM22" s="138">
        <v>14997</v>
      </c>
      <c r="AN22" s="138">
        <v>14473</v>
      </c>
      <c r="AO22" s="138">
        <v>16614</v>
      </c>
      <c r="AP22" s="135">
        <v>54589</v>
      </c>
      <c r="AQ22" s="137">
        <v>8775</v>
      </c>
      <c r="AR22" s="138">
        <v>15034</v>
      </c>
      <c r="AS22" s="138">
        <v>14463</v>
      </c>
      <c r="AT22" s="138">
        <v>16729</v>
      </c>
      <c r="AU22" s="135">
        <v>55001</v>
      </c>
      <c r="AV22" s="137">
        <v>8672</v>
      </c>
      <c r="AW22" s="138">
        <v>15305</v>
      </c>
      <c r="AX22" s="138">
        <v>14548</v>
      </c>
      <c r="AY22" s="138">
        <v>16324</v>
      </c>
      <c r="AZ22" s="135">
        <v>54849</v>
      </c>
      <c r="BA22" s="137">
        <v>9274</v>
      </c>
      <c r="BB22" s="138">
        <v>15396</v>
      </c>
      <c r="BC22" s="138">
        <v>14733</v>
      </c>
      <c r="BD22" s="60">
        <v>16921</v>
      </c>
      <c r="BE22" s="135">
        <v>56324</v>
      </c>
      <c r="BF22" s="137">
        <v>9171</v>
      </c>
      <c r="BG22" s="138">
        <v>15497</v>
      </c>
      <c r="BH22" s="138">
        <v>14858</v>
      </c>
      <c r="BI22" s="60">
        <v>17078</v>
      </c>
      <c r="BJ22" s="135">
        <v>56604</v>
      </c>
      <c r="BK22" s="55">
        <v>9211.5</v>
      </c>
      <c r="BL22" s="56">
        <v>13730.583333333334</v>
      </c>
      <c r="BM22" s="56">
        <v>14521.916666666666</v>
      </c>
      <c r="BN22" s="56">
        <v>15181.916666666666</v>
      </c>
      <c r="BO22" s="135">
        <v>52645.916666666664</v>
      </c>
      <c r="BQ22" s="1229"/>
    </row>
    <row r="23" spans="1:69" ht="15" x14ac:dyDescent="0.25">
      <c r="A23"/>
      <c r="B23" s="136" t="s">
        <v>49</v>
      </c>
      <c r="C23" s="133">
        <v>1774791</v>
      </c>
      <c r="D23" s="134">
        <v>1367734</v>
      </c>
      <c r="E23" s="134">
        <v>253707</v>
      </c>
      <c r="F23" s="134">
        <v>387721</v>
      </c>
      <c r="G23" s="135">
        <v>3783953</v>
      </c>
      <c r="H23" s="133">
        <v>1772380</v>
      </c>
      <c r="I23" s="134">
        <v>1360777</v>
      </c>
      <c r="J23" s="134">
        <v>254172</v>
      </c>
      <c r="K23" s="134">
        <v>386730</v>
      </c>
      <c r="L23" s="135">
        <v>3774059</v>
      </c>
      <c r="M23" s="133">
        <v>1774791</v>
      </c>
      <c r="N23" s="134">
        <v>1361329</v>
      </c>
      <c r="O23" s="134">
        <v>256132</v>
      </c>
      <c r="P23" s="134">
        <v>391082</v>
      </c>
      <c r="Q23" s="135">
        <v>3783334</v>
      </c>
      <c r="R23" s="133">
        <v>1759437</v>
      </c>
      <c r="S23" s="134">
        <v>1342071</v>
      </c>
      <c r="T23" s="134">
        <v>260252</v>
      </c>
      <c r="U23" s="134">
        <v>394801</v>
      </c>
      <c r="V23" s="135">
        <v>3756561</v>
      </c>
      <c r="W23" s="133">
        <v>1745865</v>
      </c>
      <c r="X23" s="134">
        <v>1345800</v>
      </c>
      <c r="Y23" s="134">
        <v>251979</v>
      </c>
      <c r="Z23" s="134">
        <v>394675</v>
      </c>
      <c r="AA23" s="135">
        <v>3738319</v>
      </c>
      <c r="AB23" s="133">
        <v>1743256</v>
      </c>
      <c r="AC23" s="134">
        <v>1349941</v>
      </c>
      <c r="AD23" s="134">
        <v>247973</v>
      </c>
      <c r="AE23" s="134">
        <v>392357</v>
      </c>
      <c r="AF23" s="135">
        <v>3733527</v>
      </c>
      <c r="AG23" s="133">
        <v>1743310</v>
      </c>
      <c r="AH23" s="134">
        <v>1361354</v>
      </c>
      <c r="AI23" s="134">
        <v>244830</v>
      </c>
      <c r="AJ23" s="134">
        <v>655574</v>
      </c>
      <c r="AK23" s="135">
        <v>4005068</v>
      </c>
      <c r="AL23" s="133">
        <v>1763945</v>
      </c>
      <c r="AM23" s="134">
        <v>1364739</v>
      </c>
      <c r="AN23" s="134">
        <v>246154</v>
      </c>
      <c r="AO23" s="134">
        <v>655712</v>
      </c>
      <c r="AP23" s="135">
        <v>4030550</v>
      </c>
      <c r="AQ23" s="133">
        <v>1750273</v>
      </c>
      <c r="AR23" s="134">
        <v>1351148</v>
      </c>
      <c r="AS23" s="134">
        <v>244551</v>
      </c>
      <c r="AT23" s="134">
        <v>654905</v>
      </c>
      <c r="AU23" s="135">
        <v>4000877</v>
      </c>
      <c r="AV23" s="133">
        <v>1763633</v>
      </c>
      <c r="AW23" s="134">
        <v>1359765</v>
      </c>
      <c r="AX23" s="134">
        <v>245472</v>
      </c>
      <c r="AY23" s="134">
        <v>626692</v>
      </c>
      <c r="AZ23" s="135">
        <v>3995562</v>
      </c>
      <c r="BA23" s="133">
        <v>1774357</v>
      </c>
      <c r="BB23" s="134">
        <v>1370283</v>
      </c>
      <c r="BC23" s="134">
        <v>242458</v>
      </c>
      <c r="BD23" s="56">
        <v>674351</v>
      </c>
      <c r="BE23" s="135">
        <v>4061449</v>
      </c>
      <c r="BF23" s="133">
        <v>1786029</v>
      </c>
      <c r="BG23" s="134">
        <v>1383534</v>
      </c>
      <c r="BH23" s="134">
        <v>244749</v>
      </c>
      <c r="BI23" s="56">
        <v>682759</v>
      </c>
      <c r="BJ23" s="135">
        <v>4097071</v>
      </c>
      <c r="BK23" s="55">
        <v>1762672.25</v>
      </c>
      <c r="BL23" s="56">
        <v>1359872.9166666667</v>
      </c>
      <c r="BM23" s="56">
        <v>249369.08333333334</v>
      </c>
      <c r="BN23" s="56">
        <v>524779.91666666663</v>
      </c>
      <c r="BO23" s="135">
        <v>3896694.1666666665</v>
      </c>
      <c r="BQ23" s="1229"/>
    </row>
    <row r="24" spans="1:69" ht="15" x14ac:dyDescent="0.25">
      <c r="A24"/>
      <c r="B24" s="345" t="s">
        <v>125</v>
      </c>
      <c r="C24" s="133"/>
      <c r="D24" s="134"/>
      <c r="E24" s="134"/>
      <c r="F24" s="134"/>
      <c r="G24" s="135">
        <v>0</v>
      </c>
      <c r="H24" s="133"/>
      <c r="I24" s="134"/>
      <c r="J24" s="134"/>
      <c r="K24" s="134"/>
      <c r="L24" s="135">
        <v>0</v>
      </c>
      <c r="M24" s="133"/>
      <c r="N24" s="134"/>
      <c r="O24" s="134"/>
      <c r="P24" s="134"/>
      <c r="Q24" s="135">
        <v>0</v>
      </c>
      <c r="R24" s="133"/>
      <c r="S24" s="134"/>
      <c r="T24" s="134"/>
      <c r="U24" s="134"/>
      <c r="V24" s="135">
        <v>0</v>
      </c>
      <c r="W24" s="133"/>
      <c r="X24" s="134"/>
      <c r="Y24" s="134"/>
      <c r="Z24" s="134"/>
      <c r="AA24" s="135">
        <v>0</v>
      </c>
      <c r="AB24" s="133"/>
      <c r="AC24" s="134"/>
      <c r="AD24" s="134"/>
      <c r="AE24" s="134"/>
      <c r="AF24" s="135">
        <v>0</v>
      </c>
      <c r="AG24" s="133"/>
      <c r="AH24" s="134"/>
      <c r="AI24" s="134"/>
      <c r="AJ24" s="134">
        <v>11603</v>
      </c>
      <c r="AK24" s="135">
        <v>11603</v>
      </c>
      <c r="AL24" s="133"/>
      <c r="AM24" s="134"/>
      <c r="AN24" s="134"/>
      <c r="AO24" s="134">
        <v>11525</v>
      </c>
      <c r="AP24" s="135">
        <v>11525</v>
      </c>
      <c r="AQ24" s="133"/>
      <c r="AR24" s="134"/>
      <c r="AS24" s="134"/>
      <c r="AT24" s="134">
        <v>11319</v>
      </c>
      <c r="AU24" s="135">
        <v>11319</v>
      </c>
      <c r="AV24" s="133"/>
      <c r="AW24" s="134"/>
      <c r="AX24" s="134"/>
      <c r="AY24" s="134">
        <v>11262</v>
      </c>
      <c r="AZ24" s="135">
        <v>11262</v>
      </c>
      <c r="BA24" s="133"/>
      <c r="BB24" s="134"/>
      <c r="BC24" s="134"/>
      <c r="BD24" s="56">
        <v>11211</v>
      </c>
      <c r="BE24" s="135">
        <v>11211</v>
      </c>
      <c r="BF24" s="133"/>
      <c r="BG24" s="134"/>
      <c r="BH24" s="134"/>
      <c r="BI24" s="56">
        <v>11211</v>
      </c>
      <c r="BJ24" s="135">
        <v>11211</v>
      </c>
      <c r="BK24" s="55"/>
      <c r="BL24" s="56"/>
      <c r="BM24" s="56"/>
      <c r="BN24" s="56">
        <f>AVERAGE(AJ24+AO24+AT24+AY24+BD24+BI24)/12</f>
        <v>5677.583333333333</v>
      </c>
      <c r="BO24" s="135">
        <v>5677.583333333333</v>
      </c>
      <c r="BQ24" s="1229"/>
    </row>
    <row r="25" spans="1:69" ht="15" x14ac:dyDescent="0.25">
      <c r="A25"/>
      <c r="B25" s="213" t="s">
        <v>21</v>
      </c>
      <c r="C25" s="140">
        <v>2670147</v>
      </c>
      <c r="D25" s="141">
        <v>2182404</v>
      </c>
      <c r="E25" s="141">
        <v>596062</v>
      </c>
      <c r="F25" s="141">
        <v>950339</v>
      </c>
      <c r="G25" s="135">
        <v>6398952</v>
      </c>
      <c r="H25" s="140">
        <v>2650838</v>
      </c>
      <c r="I25" s="141">
        <v>2169646</v>
      </c>
      <c r="J25" s="141">
        <v>597394</v>
      </c>
      <c r="K25" s="141">
        <v>947956</v>
      </c>
      <c r="L25" s="135">
        <v>6365834</v>
      </c>
      <c r="M25" s="140">
        <v>2630149</v>
      </c>
      <c r="N25" s="141">
        <v>2172016</v>
      </c>
      <c r="O25" s="141">
        <v>601653</v>
      </c>
      <c r="P25" s="141">
        <v>954740</v>
      </c>
      <c r="Q25" s="135">
        <v>6358558</v>
      </c>
      <c r="R25" s="140">
        <v>2603651</v>
      </c>
      <c r="S25" s="141">
        <v>2130566</v>
      </c>
      <c r="T25" s="141">
        <v>603464</v>
      </c>
      <c r="U25" s="141">
        <v>956365</v>
      </c>
      <c r="V25" s="135">
        <v>6294046</v>
      </c>
      <c r="W25" s="140">
        <v>2581239</v>
      </c>
      <c r="X25" s="141">
        <v>2114279</v>
      </c>
      <c r="Y25" s="141">
        <v>587993</v>
      </c>
      <c r="Z25" s="141">
        <v>948798</v>
      </c>
      <c r="AA25" s="135">
        <v>6232309</v>
      </c>
      <c r="AB25" s="140">
        <v>2574376</v>
      </c>
      <c r="AC25" s="141">
        <v>2116820</v>
      </c>
      <c r="AD25" s="141">
        <v>584938</v>
      </c>
      <c r="AE25" s="141">
        <v>944057</v>
      </c>
      <c r="AF25" s="135">
        <v>6220191</v>
      </c>
      <c r="AG25" s="140">
        <v>2575209</v>
      </c>
      <c r="AH25" s="141">
        <v>2139817</v>
      </c>
      <c r="AI25" s="141">
        <v>582946</v>
      </c>
      <c r="AJ25" s="141">
        <v>1460380</v>
      </c>
      <c r="AK25" s="135">
        <v>6758352</v>
      </c>
      <c r="AL25" s="140">
        <v>2606229</v>
      </c>
      <c r="AM25" s="141">
        <v>2143724</v>
      </c>
      <c r="AN25" s="141">
        <v>586682</v>
      </c>
      <c r="AO25" s="141">
        <v>1455285</v>
      </c>
      <c r="AP25" s="135">
        <v>6791920</v>
      </c>
      <c r="AQ25" s="140">
        <v>2581035</v>
      </c>
      <c r="AR25" s="141">
        <v>2121622</v>
      </c>
      <c r="AS25" s="141">
        <v>582686</v>
      </c>
      <c r="AT25" s="141">
        <v>1455855</v>
      </c>
      <c r="AU25" s="135">
        <v>6741198</v>
      </c>
      <c r="AV25" s="140">
        <v>2605849</v>
      </c>
      <c r="AW25" s="141">
        <v>2147962</v>
      </c>
      <c r="AX25" s="141">
        <v>585418</v>
      </c>
      <c r="AY25" s="141">
        <v>1403364</v>
      </c>
      <c r="AZ25" s="135">
        <v>6742593</v>
      </c>
      <c r="BA25" s="140">
        <v>2657083</v>
      </c>
      <c r="BB25" s="141">
        <v>2194099</v>
      </c>
      <c r="BC25" s="141">
        <v>584545</v>
      </c>
      <c r="BD25" s="64">
        <v>1480607</v>
      </c>
      <c r="BE25" s="135">
        <v>6916334</v>
      </c>
      <c r="BF25" s="140">
        <v>2710920</v>
      </c>
      <c r="BG25" s="141">
        <v>2220028</v>
      </c>
      <c r="BH25" s="141">
        <v>590044</v>
      </c>
      <c r="BI25" s="64">
        <v>1501693</v>
      </c>
      <c r="BJ25" s="135">
        <v>7022685</v>
      </c>
      <c r="BK25" s="293">
        <v>2620560.4166666665</v>
      </c>
      <c r="BL25" s="246">
        <v>2154415.25</v>
      </c>
      <c r="BM25" s="246">
        <v>590318.75</v>
      </c>
      <c r="BN25" s="246">
        <v>1204953.25</v>
      </c>
      <c r="BO25" s="135">
        <v>6570247.666666666</v>
      </c>
      <c r="BQ25" s="1229"/>
    </row>
    <row r="26" spans="1:69" ht="15" x14ac:dyDescent="0.25">
      <c r="A26"/>
      <c r="B26" s="80" t="s">
        <v>176</v>
      </c>
      <c r="C26" s="2"/>
      <c r="D26" s="81"/>
      <c r="E26" s="81"/>
      <c r="F26" s="81"/>
      <c r="G26" s="81"/>
      <c r="H26" s="81"/>
      <c r="I26" s="81"/>
      <c r="J26" s="81"/>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c r="BL26"/>
      <c r="BM26"/>
      <c r="BN26"/>
      <c r="BO26" s="164"/>
      <c r="BQ26" s="1229"/>
    </row>
    <row r="27" spans="1:69" ht="15" x14ac:dyDescent="0.25">
      <c r="A27"/>
      <c r="B27" s="80" t="s">
        <v>80</v>
      </c>
      <c r="C27" s="2"/>
      <c r="D27" s="81"/>
      <c r="E27"/>
      <c r="F27"/>
      <c r="G27"/>
      <c r="H27" s="2"/>
      <c r="I27" s="81"/>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s="1211"/>
      <c r="BL27" s="1211"/>
      <c r="BM27" s="1211"/>
      <c r="BN27" s="1211"/>
      <c r="BO27" s="164"/>
      <c r="BQ27" s="1229"/>
    </row>
    <row r="28" spans="1:69" ht="54.75" customHeight="1" x14ac:dyDescent="0.25">
      <c r="A28"/>
      <c r="B28" s="1252" t="s">
        <v>202</v>
      </c>
      <c r="C28" s="1252"/>
      <c r="D28" s="1252"/>
      <c r="E28" s="1252"/>
      <c r="F28" s="1252"/>
      <c r="G28" s="1252"/>
      <c r="H28" s="1252"/>
      <c r="I28" s="1252"/>
      <c r="J28" s="1252"/>
      <c r="K28" s="125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Q28" s="1229"/>
    </row>
  </sheetData>
  <mergeCells count="15">
    <mergeCell ref="BF5:BJ6"/>
    <mergeCell ref="BK5:BO6"/>
    <mergeCell ref="B28:K28"/>
    <mergeCell ref="AB5:AF6"/>
    <mergeCell ref="AG5:AK6"/>
    <mergeCell ref="AL5:AP6"/>
    <mergeCell ref="AQ5:AU6"/>
    <mergeCell ref="AV5:AZ6"/>
    <mergeCell ref="BA5:BE6"/>
    <mergeCell ref="B5:B7"/>
    <mergeCell ref="C5:G6"/>
    <mergeCell ref="H5:L6"/>
    <mergeCell ref="M5:Q6"/>
    <mergeCell ref="R5:V6"/>
    <mergeCell ref="W5:AA6"/>
  </mergeCells>
  <hyperlinks>
    <hyperlink ref="K1" location="Índice!A1" display="Volver" xr:uid="{D55F5B1E-033C-4E11-973B-8DCFE090D08E}"/>
  </hyperlinks>
  <pageMargins left="0.7" right="0.7" top="0.75" bottom="0.75" header="0.3" footer="0.3"/>
  <pageSetup paperSize="14"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79998168889431442"/>
  </sheetPr>
  <dimension ref="A1:BB83"/>
  <sheetViews>
    <sheetView showGridLines="0" zoomScale="90" zoomScaleNormal="90" workbookViewId="0"/>
  </sheetViews>
  <sheetFormatPr baseColWidth="10" defaultRowHeight="12.75" x14ac:dyDescent="0.2"/>
  <cols>
    <col min="1" max="1" width="2.5703125" style="332" customWidth="1"/>
    <col min="2" max="2" width="33.5703125" style="334" customWidth="1"/>
    <col min="3" max="37" width="11.42578125" style="254"/>
    <col min="38" max="38" width="12.42578125" style="254" customWidth="1"/>
    <col min="39" max="54" width="11.42578125" style="254"/>
    <col min="55" max="16384" width="11.42578125" style="332"/>
  </cols>
  <sheetData>
    <row r="1" spans="1:54" ht="18" x14ac:dyDescent="0.2">
      <c r="A1" s="5"/>
      <c r="B1" s="331" t="s">
        <v>191</v>
      </c>
      <c r="C1" s="33"/>
      <c r="D1" s="34"/>
      <c r="E1" s="34"/>
      <c r="F1" s="34"/>
      <c r="G1" s="34"/>
      <c r="H1" s="34"/>
      <c r="I1" s="34"/>
      <c r="J1" s="35"/>
      <c r="K1" s="1191" t="s">
        <v>1070</v>
      </c>
      <c r="L1" s="35"/>
      <c r="M1" s="3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row>
    <row r="2" spans="1:54" ht="15.75" x14ac:dyDescent="0.2">
      <c r="A2" s="5"/>
      <c r="B2" s="36" t="s">
        <v>28</v>
      </c>
      <c r="C2" s="33"/>
      <c r="D2" s="34"/>
      <c r="E2" s="34"/>
      <c r="F2" s="34"/>
      <c r="G2" s="34"/>
      <c r="H2" s="34"/>
      <c r="I2" s="34"/>
      <c r="J2" s="35"/>
      <c r="K2" s="35"/>
      <c r="L2" s="35"/>
      <c r="M2" s="3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row>
    <row r="3" spans="1:54" ht="15.75" x14ac:dyDescent="0.25">
      <c r="A3" s="5"/>
      <c r="B3" s="331" t="s">
        <v>2</v>
      </c>
      <c r="C3" s="38"/>
      <c r="D3" s="39"/>
      <c r="E3" s="39"/>
      <c r="F3" s="39"/>
      <c r="G3" s="39"/>
      <c r="H3" s="39"/>
      <c r="I3" s="39"/>
      <c r="J3" s="35"/>
      <c r="K3" s="35"/>
      <c r="L3" s="35"/>
      <c r="M3" s="3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row>
    <row r="4" spans="1:54" x14ac:dyDescent="0.2">
      <c r="A4" s="46"/>
      <c r="B4" s="40"/>
      <c r="C4" s="40"/>
      <c r="D4" s="41"/>
      <c r="E4" s="41"/>
      <c r="F4" s="42"/>
      <c r="G4" s="43"/>
      <c r="H4" s="43"/>
      <c r="I4" s="43"/>
      <c r="J4" s="43"/>
      <c r="K4" s="43"/>
      <c r="L4" s="43"/>
      <c r="M4" s="43"/>
      <c r="N4" s="44"/>
      <c r="O4" s="44"/>
      <c r="P4" s="45"/>
      <c r="Q4" s="45"/>
      <c r="R4" s="45"/>
      <c r="S4" s="45"/>
      <c r="T4" s="45"/>
      <c r="U4" s="45"/>
      <c r="V4" s="45"/>
      <c r="W4" s="45"/>
      <c r="X4" s="45"/>
      <c r="Y4" s="45"/>
      <c r="Z4" s="45"/>
      <c r="AA4" s="45"/>
      <c r="AB4" s="45"/>
      <c r="AC4" s="45"/>
      <c r="AD4" s="45"/>
      <c r="AE4" s="45"/>
      <c r="AF4" s="45"/>
      <c r="AG4" s="45"/>
      <c r="AH4" s="45"/>
      <c r="AI4" s="45"/>
      <c r="AJ4" s="45"/>
      <c r="AK4" s="45"/>
      <c r="AL4" s="45"/>
      <c r="AM4" s="45"/>
      <c r="AN4" s="45"/>
      <c r="AO4" s="45"/>
      <c r="AP4" s="45"/>
      <c r="AQ4" s="45"/>
      <c r="AR4" s="45"/>
      <c r="AS4" s="46"/>
      <c r="AT4" s="46"/>
      <c r="AU4" s="46"/>
      <c r="AV4" s="46"/>
      <c r="AW4" s="46"/>
      <c r="AX4" s="46"/>
      <c r="AY4" s="46"/>
      <c r="AZ4" s="46"/>
      <c r="BA4" s="46"/>
      <c r="BB4" s="46"/>
    </row>
    <row r="5" spans="1:54" x14ac:dyDescent="0.2">
      <c r="A5" s="5"/>
      <c r="B5" s="1240" t="s">
        <v>29</v>
      </c>
      <c r="C5" s="1237" t="s">
        <v>5</v>
      </c>
      <c r="D5" s="1238"/>
      <c r="E5" s="1238"/>
      <c r="F5" s="1239"/>
      <c r="G5" s="1237" t="s">
        <v>6</v>
      </c>
      <c r="H5" s="1238"/>
      <c r="I5" s="1238"/>
      <c r="J5" s="1239"/>
      <c r="K5" s="1237" t="s">
        <v>7</v>
      </c>
      <c r="L5" s="1238"/>
      <c r="M5" s="1238"/>
      <c r="N5" s="1239"/>
      <c r="O5" s="1237" t="s">
        <v>8</v>
      </c>
      <c r="P5" s="1238"/>
      <c r="Q5" s="1238"/>
      <c r="R5" s="1239"/>
      <c r="S5" s="1237" t="s">
        <v>9</v>
      </c>
      <c r="T5" s="1238"/>
      <c r="U5" s="1238"/>
      <c r="V5" s="1239"/>
      <c r="W5" s="1237" t="s">
        <v>10</v>
      </c>
      <c r="X5" s="1238"/>
      <c r="Y5" s="1238"/>
      <c r="Z5" s="1239"/>
      <c r="AA5" s="1237" t="s">
        <v>11</v>
      </c>
      <c r="AB5" s="1238"/>
      <c r="AC5" s="1238"/>
      <c r="AD5" s="1239"/>
      <c r="AE5" s="1237" t="s">
        <v>12</v>
      </c>
      <c r="AF5" s="1238"/>
      <c r="AG5" s="1238"/>
      <c r="AH5" s="1239"/>
      <c r="AI5" s="1237" t="s">
        <v>13</v>
      </c>
      <c r="AJ5" s="1238"/>
      <c r="AK5" s="1238"/>
      <c r="AL5" s="1239"/>
      <c r="AM5" s="1237" t="s">
        <v>14</v>
      </c>
      <c r="AN5" s="1238"/>
      <c r="AO5" s="1238"/>
      <c r="AP5" s="1239"/>
      <c r="AQ5" s="1237" t="s">
        <v>15</v>
      </c>
      <c r="AR5" s="1238"/>
      <c r="AS5" s="1238"/>
      <c r="AT5" s="1239"/>
      <c r="AU5" s="1237" t="s">
        <v>16</v>
      </c>
      <c r="AV5" s="1238"/>
      <c r="AW5" s="1238"/>
      <c r="AX5" s="1239"/>
      <c r="AY5" s="1237" t="s">
        <v>101</v>
      </c>
      <c r="AZ5" s="1238"/>
      <c r="BA5" s="1238"/>
      <c r="BB5" s="1239"/>
    </row>
    <row r="6" spans="1:54" x14ac:dyDescent="0.2">
      <c r="A6" s="2"/>
      <c r="B6" s="1241"/>
      <c r="C6" s="290" t="s">
        <v>31</v>
      </c>
      <c r="D6" s="291" t="s">
        <v>32</v>
      </c>
      <c r="E6" s="291" t="s">
        <v>125</v>
      </c>
      <c r="F6" s="292" t="s">
        <v>17</v>
      </c>
      <c r="G6" s="290" t="s">
        <v>31</v>
      </c>
      <c r="H6" s="291" t="s">
        <v>32</v>
      </c>
      <c r="I6" s="291" t="s">
        <v>125</v>
      </c>
      <c r="J6" s="292" t="s">
        <v>17</v>
      </c>
      <c r="K6" s="290" t="s">
        <v>31</v>
      </c>
      <c r="L6" s="291" t="s">
        <v>32</v>
      </c>
      <c r="M6" s="291" t="s">
        <v>125</v>
      </c>
      <c r="N6" s="292" t="s">
        <v>17</v>
      </c>
      <c r="O6" s="290" t="s">
        <v>31</v>
      </c>
      <c r="P6" s="291" t="s">
        <v>32</v>
      </c>
      <c r="Q6" s="291" t="s">
        <v>125</v>
      </c>
      <c r="R6" s="292" t="s">
        <v>17</v>
      </c>
      <c r="S6" s="290" t="s">
        <v>31</v>
      </c>
      <c r="T6" s="291" t="s">
        <v>32</v>
      </c>
      <c r="U6" s="291" t="s">
        <v>125</v>
      </c>
      <c r="V6" s="292" t="s">
        <v>17</v>
      </c>
      <c r="W6" s="290" t="s">
        <v>31</v>
      </c>
      <c r="X6" s="291" t="s">
        <v>32</v>
      </c>
      <c r="Y6" s="291" t="s">
        <v>125</v>
      </c>
      <c r="Z6" s="292" t="s">
        <v>17</v>
      </c>
      <c r="AA6" s="290" t="s">
        <v>31</v>
      </c>
      <c r="AB6" s="291" t="s">
        <v>32</v>
      </c>
      <c r="AC6" s="291" t="s">
        <v>125</v>
      </c>
      <c r="AD6" s="292" t="s">
        <v>17</v>
      </c>
      <c r="AE6" s="290" t="s">
        <v>31</v>
      </c>
      <c r="AF6" s="291" t="s">
        <v>32</v>
      </c>
      <c r="AG6" s="291" t="s">
        <v>125</v>
      </c>
      <c r="AH6" s="292" t="s">
        <v>17</v>
      </c>
      <c r="AI6" s="290" t="s">
        <v>31</v>
      </c>
      <c r="AJ6" s="291" t="s">
        <v>32</v>
      </c>
      <c r="AK6" s="291" t="s">
        <v>125</v>
      </c>
      <c r="AL6" s="292" t="s">
        <v>17</v>
      </c>
      <c r="AM6" s="290" t="s">
        <v>31</v>
      </c>
      <c r="AN6" s="291" t="s">
        <v>32</v>
      </c>
      <c r="AO6" s="291" t="s">
        <v>125</v>
      </c>
      <c r="AP6" s="292" t="s">
        <v>17</v>
      </c>
      <c r="AQ6" s="290" t="s">
        <v>31</v>
      </c>
      <c r="AR6" s="291" t="s">
        <v>32</v>
      </c>
      <c r="AS6" s="291" t="s">
        <v>125</v>
      </c>
      <c r="AT6" s="292" t="s">
        <v>17</v>
      </c>
      <c r="AU6" s="290" t="s">
        <v>31</v>
      </c>
      <c r="AV6" s="291" t="s">
        <v>32</v>
      </c>
      <c r="AW6" s="291" t="s">
        <v>125</v>
      </c>
      <c r="AX6" s="292" t="s">
        <v>17</v>
      </c>
      <c r="AY6" s="290" t="s">
        <v>31</v>
      </c>
      <c r="AZ6" s="291" t="s">
        <v>32</v>
      </c>
      <c r="BA6" s="291" t="s">
        <v>125</v>
      </c>
      <c r="BB6" s="292" t="s">
        <v>17</v>
      </c>
    </row>
    <row r="7" spans="1:54" x14ac:dyDescent="0.2">
      <c r="A7" s="2"/>
      <c r="B7" s="132" t="s">
        <v>34</v>
      </c>
      <c r="C7" s="55">
        <v>15476</v>
      </c>
      <c r="D7" s="56">
        <v>12228</v>
      </c>
      <c r="E7" s="56"/>
      <c r="F7" s="57">
        <v>27704</v>
      </c>
      <c r="G7" s="55">
        <v>15837</v>
      </c>
      <c r="H7" s="56">
        <v>12726</v>
      </c>
      <c r="I7" s="56"/>
      <c r="J7" s="57">
        <v>28563</v>
      </c>
      <c r="K7" s="55">
        <v>15772</v>
      </c>
      <c r="L7" s="56">
        <v>13074</v>
      </c>
      <c r="M7" s="56"/>
      <c r="N7" s="57">
        <v>28846</v>
      </c>
      <c r="O7" s="55">
        <v>16081</v>
      </c>
      <c r="P7" s="56">
        <v>13036</v>
      </c>
      <c r="Q7" s="56"/>
      <c r="R7" s="57">
        <v>29117</v>
      </c>
      <c r="S7" s="55">
        <v>16183</v>
      </c>
      <c r="T7" s="56">
        <v>13014</v>
      </c>
      <c r="U7" s="56"/>
      <c r="V7" s="57">
        <v>29197</v>
      </c>
      <c r="W7" s="55">
        <v>15965</v>
      </c>
      <c r="X7" s="56">
        <v>13361</v>
      </c>
      <c r="Y7" s="56"/>
      <c r="Z7" s="57">
        <v>29326</v>
      </c>
      <c r="AA7" s="55">
        <v>16175</v>
      </c>
      <c r="AB7" s="56">
        <v>12976</v>
      </c>
      <c r="AC7" s="56"/>
      <c r="AD7" s="57">
        <v>29151</v>
      </c>
      <c r="AE7" s="55">
        <v>16431</v>
      </c>
      <c r="AF7" s="56">
        <v>13243</v>
      </c>
      <c r="AG7" s="56"/>
      <c r="AH7" s="57">
        <v>29674</v>
      </c>
      <c r="AI7" s="55">
        <v>15960</v>
      </c>
      <c r="AJ7" s="56">
        <v>13465</v>
      </c>
      <c r="AK7" s="56"/>
      <c r="AL7" s="57">
        <v>29425</v>
      </c>
      <c r="AM7" s="55">
        <v>16155</v>
      </c>
      <c r="AN7" s="56">
        <v>13366</v>
      </c>
      <c r="AO7" s="56"/>
      <c r="AP7" s="57">
        <v>29521</v>
      </c>
      <c r="AQ7" s="55">
        <v>16084</v>
      </c>
      <c r="AR7" s="56">
        <v>13551</v>
      </c>
      <c r="AS7" s="56"/>
      <c r="AT7" s="57">
        <v>29635</v>
      </c>
      <c r="AU7" s="55">
        <v>16077</v>
      </c>
      <c r="AV7" s="56">
        <v>13583</v>
      </c>
      <c r="AW7" s="56"/>
      <c r="AX7" s="57">
        <v>29660</v>
      </c>
      <c r="AY7" s="55">
        <v>16016.333333333334</v>
      </c>
      <c r="AZ7" s="56">
        <v>13135.25</v>
      </c>
      <c r="BA7" s="56"/>
      <c r="BB7" s="57">
        <v>29151.583333333332</v>
      </c>
    </row>
    <row r="8" spans="1:54" x14ac:dyDescent="0.2">
      <c r="A8" s="2"/>
      <c r="B8" s="136" t="s">
        <v>35</v>
      </c>
      <c r="C8" s="59">
        <v>33045</v>
      </c>
      <c r="D8" s="60">
        <v>17725</v>
      </c>
      <c r="E8" s="60"/>
      <c r="F8" s="57">
        <v>50770</v>
      </c>
      <c r="G8" s="59">
        <v>32779</v>
      </c>
      <c r="H8" s="60">
        <v>17443</v>
      </c>
      <c r="I8" s="60"/>
      <c r="J8" s="57">
        <v>50222</v>
      </c>
      <c r="K8" s="59">
        <v>33314</v>
      </c>
      <c r="L8" s="60">
        <v>18013</v>
      </c>
      <c r="M8" s="60"/>
      <c r="N8" s="57">
        <v>51327</v>
      </c>
      <c r="O8" s="59">
        <v>33697</v>
      </c>
      <c r="P8" s="60">
        <v>18005</v>
      </c>
      <c r="Q8" s="60"/>
      <c r="R8" s="57">
        <v>51702</v>
      </c>
      <c r="S8" s="59">
        <v>33542</v>
      </c>
      <c r="T8" s="60">
        <v>18060</v>
      </c>
      <c r="U8" s="60"/>
      <c r="V8" s="57">
        <v>51602</v>
      </c>
      <c r="W8" s="59">
        <v>33858</v>
      </c>
      <c r="X8" s="60">
        <v>18269</v>
      </c>
      <c r="Y8" s="60"/>
      <c r="Z8" s="57">
        <v>52127</v>
      </c>
      <c r="AA8" s="59">
        <v>33525</v>
      </c>
      <c r="AB8" s="60">
        <v>17531</v>
      </c>
      <c r="AC8" s="60"/>
      <c r="AD8" s="57">
        <v>51056</v>
      </c>
      <c r="AE8" s="59">
        <v>33889</v>
      </c>
      <c r="AF8" s="60">
        <v>18405</v>
      </c>
      <c r="AG8" s="60"/>
      <c r="AH8" s="57">
        <v>52294</v>
      </c>
      <c r="AI8" s="59">
        <v>34309</v>
      </c>
      <c r="AJ8" s="60">
        <v>18498</v>
      </c>
      <c r="AK8" s="60"/>
      <c r="AL8" s="57">
        <v>52807</v>
      </c>
      <c r="AM8" s="59">
        <v>34547</v>
      </c>
      <c r="AN8" s="60">
        <v>18490</v>
      </c>
      <c r="AO8" s="60"/>
      <c r="AP8" s="57">
        <v>53037</v>
      </c>
      <c r="AQ8" s="59">
        <v>32251</v>
      </c>
      <c r="AR8" s="60">
        <v>18032</v>
      </c>
      <c r="AS8" s="60"/>
      <c r="AT8" s="57">
        <v>50283</v>
      </c>
      <c r="AU8" s="59">
        <v>31933</v>
      </c>
      <c r="AV8" s="60">
        <v>17945</v>
      </c>
      <c r="AW8" s="60"/>
      <c r="AX8" s="57">
        <v>49878</v>
      </c>
      <c r="AY8" s="55">
        <v>33390.75</v>
      </c>
      <c r="AZ8" s="56">
        <v>18034.666666666668</v>
      </c>
      <c r="BA8" s="56"/>
      <c r="BB8" s="57">
        <v>51425.416666666664</v>
      </c>
    </row>
    <row r="9" spans="1:54" x14ac:dyDescent="0.2">
      <c r="A9" s="2"/>
      <c r="B9" s="136" t="s">
        <v>36</v>
      </c>
      <c r="C9" s="59">
        <v>83100</v>
      </c>
      <c r="D9" s="60">
        <v>35150</v>
      </c>
      <c r="E9" s="60"/>
      <c r="F9" s="57">
        <v>118250</v>
      </c>
      <c r="G9" s="59">
        <v>83933</v>
      </c>
      <c r="H9" s="60">
        <v>35284</v>
      </c>
      <c r="I9" s="60"/>
      <c r="J9" s="57">
        <v>119217</v>
      </c>
      <c r="K9" s="59">
        <v>84469</v>
      </c>
      <c r="L9" s="60">
        <v>36300</v>
      </c>
      <c r="M9" s="60"/>
      <c r="N9" s="57">
        <v>120769</v>
      </c>
      <c r="O9" s="59">
        <v>86132</v>
      </c>
      <c r="P9" s="60">
        <v>36275</v>
      </c>
      <c r="Q9" s="60"/>
      <c r="R9" s="57">
        <v>122407</v>
      </c>
      <c r="S9" s="59">
        <v>84334</v>
      </c>
      <c r="T9" s="60">
        <v>36628</v>
      </c>
      <c r="U9" s="60"/>
      <c r="V9" s="57">
        <v>120962</v>
      </c>
      <c r="W9" s="59">
        <v>83687</v>
      </c>
      <c r="X9" s="60">
        <v>36461</v>
      </c>
      <c r="Y9" s="60"/>
      <c r="Z9" s="57">
        <v>120148</v>
      </c>
      <c r="AA9" s="59">
        <v>82788</v>
      </c>
      <c r="AB9" s="60">
        <v>35655</v>
      </c>
      <c r="AC9" s="60"/>
      <c r="AD9" s="57">
        <v>118443</v>
      </c>
      <c r="AE9" s="59">
        <v>82345</v>
      </c>
      <c r="AF9" s="60">
        <v>36525</v>
      </c>
      <c r="AG9" s="60"/>
      <c r="AH9" s="57">
        <v>118870</v>
      </c>
      <c r="AI9" s="59">
        <v>81489</v>
      </c>
      <c r="AJ9" s="60">
        <v>36617</v>
      </c>
      <c r="AK9" s="60"/>
      <c r="AL9" s="57">
        <v>118106</v>
      </c>
      <c r="AM9" s="59">
        <v>83262</v>
      </c>
      <c r="AN9" s="60">
        <v>36769</v>
      </c>
      <c r="AO9" s="60"/>
      <c r="AP9" s="57">
        <v>120031</v>
      </c>
      <c r="AQ9" s="59">
        <v>82171</v>
      </c>
      <c r="AR9" s="60">
        <v>36753</v>
      </c>
      <c r="AS9" s="60"/>
      <c r="AT9" s="57">
        <v>118924</v>
      </c>
      <c r="AU9" s="59">
        <v>82219</v>
      </c>
      <c r="AV9" s="60">
        <v>36504</v>
      </c>
      <c r="AW9" s="60"/>
      <c r="AX9" s="57">
        <v>118723</v>
      </c>
      <c r="AY9" s="55">
        <v>83327.416666666672</v>
      </c>
      <c r="AZ9" s="56">
        <v>36243.416666666664</v>
      </c>
      <c r="BA9" s="56"/>
      <c r="BB9" s="57">
        <v>119570.83333333333</v>
      </c>
    </row>
    <row r="10" spans="1:54" x14ac:dyDescent="0.2">
      <c r="A10" s="2"/>
      <c r="B10" s="136" t="s">
        <v>37</v>
      </c>
      <c r="C10" s="59">
        <v>37371</v>
      </c>
      <c r="D10" s="60">
        <v>19324</v>
      </c>
      <c r="E10" s="60"/>
      <c r="F10" s="57">
        <v>56695</v>
      </c>
      <c r="G10" s="59">
        <v>36063</v>
      </c>
      <c r="H10" s="60">
        <v>19273</v>
      </c>
      <c r="I10" s="60"/>
      <c r="J10" s="57">
        <v>55336</v>
      </c>
      <c r="K10" s="59">
        <v>35652</v>
      </c>
      <c r="L10" s="60">
        <v>18744</v>
      </c>
      <c r="M10" s="60"/>
      <c r="N10" s="57">
        <v>54396</v>
      </c>
      <c r="O10" s="59">
        <v>34021</v>
      </c>
      <c r="P10" s="60">
        <v>17832</v>
      </c>
      <c r="Q10" s="60"/>
      <c r="R10" s="57">
        <v>51853</v>
      </c>
      <c r="S10" s="59">
        <v>33559</v>
      </c>
      <c r="T10" s="60">
        <v>17593</v>
      </c>
      <c r="U10" s="60"/>
      <c r="V10" s="57">
        <v>51152</v>
      </c>
      <c r="W10" s="59">
        <v>34689</v>
      </c>
      <c r="X10" s="60">
        <v>17697</v>
      </c>
      <c r="Y10" s="60"/>
      <c r="Z10" s="57">
        <v>52386</v>
      </c>
      <c r="AA10" s="59">
        <v>34066</v>
      </c>
      <c r="AB10" s="60">
        <v>17485</v>
      </c>
      <c r="AC10" s="60"/>
      <c r="AD10" s="57">
        <v>51551</v>
      </c>
      <c r="AE10" s="59">
        <v>35720</v>
      </c>
      <c r="AF10" s="60">
        <v>17801</v>
      </c>
      <c r="AG10" s="60"/>
      <c r="AH10" s="57">
        <v>53521</v>
      </c>
      <c r="AI10" s="59">
        <v>35719</v>
      </c>
      <c r="AJ10" s="60">
        <v>18301</v>
      </c>
      <c r="AK10" s="60"/>
      <c r="AL10" s="57">
        <v>54020</v>
      </c>
      <c r="AM10" s="59">
        <v>36859</v>
      </c>
      <c r="AN10" s="60">
        <v>18484</v>
      </c>
      <c r="AO10" s="60"/>
      <c r="AP10" s="57">
        <v>55343</v>
      </c>
      <c r="AQ10" s="59">
        <v>36721</v>
      </c>
      <c r="AR10" s="60">
        <v>18067</v>
      </c>
      <c r="AS10" s="60"/>
      <c r="AT10" s="57">
        <v>54788</v>
      </c>
      <c r="AU10" s="59">
        <v>37456</v>
      </c>
      <c r="AV10" s="60">
        <v>19480</v>
      </c>
      <c r="AW10" s="60"/>
      <c r="AX10" s="57">
        <v>56936</v>
      </c>
      <c r="AY10" s="55">
        <v>35658</v>
      </c>
      <c r="AZ10" s="56">
        <v>18340.083333333332</v>
      </c>
      <c r="BA10" s="56"/>
      <c r="BB10" s="57">
        <v>53998.083333333336</v>
      </c>
    </row>
    <row r="11" spans="1:54" x14ac:dyDescent="0.2">
      <c r="A11" s="2"/>
      <c r="B11" s="136" t="s">
        <v>38</v>
      </c>
      <c r="C11" s="59">
        <v>66421</v>
      </c>
      <c r="D11" s="60">
        <v>42375</v>
      </c>
      <c r="E11" s="60"/>
      <c r="F11" s="57">
        <v>108796</v>
      </c>
      <c r="G11" s="59">
        <v>66374</v>
      </c>
      <c r="H11" s="60">
        <v>42915</v>
      </c>
      <c r="I11" s="60"/>
      <c r="J11" s="57">
        <v>109289</v>
      </c>
      <c r="K11" s="59">
        <v>66011</v>
      </c>
      <c r="L11" s="60">
        <v>43326</v>
      </c>
      <c r="M11" s="60"/>
      <c r="N11" s="57">
        <v>109337</v>
      </c>
      <c r="O11" s="59">
        <v>65804</v>
      </c>
      <c r="P11" s="60">
        <v>42756</v>
      </c>
      <c r="Q11" s="60"/>
      <c r="R11" s="57">
        <v>108560</v>
      </c>
      <c r="S11" s="59">
        <v>65925</v>
      </c>
      <c r="T11" s="60">
        <v>43180</v>
      </c>
      <c r="U11" s="60"/>
      <c r="V11" s="57">
        <v>109105</v>
      </c>
      <c r="W11" s="59">
        <v>66562</v>
      </c>
      <c r="X11" s="60">
        <v>43571</v>
      </c>
      <c r="Y11" s="60"/>
      <c r="Z11" s="57">
        <v>110133</v>
      </c>
      <c r="AA11" s="59">
        <v>65003</v>
      </c>
      <c r="AB11" s="60">
        <v>43239</v>
      </c>
      <c r="AC11" s="60"/>
      <c r="AD11" s="57">
        <v>108242</v>
      </c>
      <c r="AE11" s="59">
        <v>67456</v>
      </c>
      <c r="AF11" s="60">
        <v>43198</v>
      </c>
      <c r="AG11" s="60"/>
      <c r="AH11" s="57">
        <v>110654</v>
      </c>
      <c r="AI11" s="59">
        <v>65632</v>
      </c>
      <c r="AJ11" s="60">
        <v>43366</v>
      </c>
      <c r="AK11" s="60"/>
      <c r="AL11" s="57">
        <v>108998</v>
      </c>
      <c r="AM11" s="59">
        <v>67434</v>
      </c>
      <c r="AN11" s="60">
        <v>43838</v>
      </c>
      <c r="AO11" s="60"/>
      <c r="AP11" s="57">
        <v>111272</v>
      </c>
      <c r="AQ11" s="59">
        <v>65602</v>
      </c>
      <c r="AR11" s="60">
        <v>43917</v>
      </c>
      <c r="AS11" s="60"/>
      <c r="AT11" s="57">
        <v>109519</v>
      </c>
      <c r="AU11" s="59">
        <v>65439</v>
      </c>
      <c r="AV11" s="60">
        <v>44000</v>
      </c>
      <c r="AW11" s="60"/>
      <c r="AX11" s="57">
        <v>109439</v>
      </c>
      <c r="AY11" s="55">
        <v>66138.583333333328</v>
      </c>
      <c r="AZ11" s="56">
        <v>43306.75</v>
      </c>
      <c r="BA11" s="56"/>
      <c r="BB11" s="57">
        <v>109445.33333333333</v>
      </c>
    </row>
    <row r="12" spans="1:54" x14ac:dyDescent="0.2">
      <c r="A12" s="2"/>
      <c r="B12" s="136" t="s">
        <v>39</v>
      </c>
      <c r="C12" s="59">
        <v>242838</v>
      </c>
      <c r="D12" s="60">
        <v>139985</v>
      </c>
      <c r="E12" s="60"/>
      <c r="F12" s="57">
        <v>382823</v>
      </c>
      <c r="G12" s="59">
        <v>243027</v>
      </c>
      <c r="H12" s="60">
        <v>140473</v>
      </c>
      <c r="I12" s="60"/>
      <c r="J12" s="57">
        <v>383500</v>
      </c>
      <c r="K12" s="59">
        <v>243096</v>
      </c>
      <c r="L12" s="60">
        <v>141238</v>
      </c>
      <c r="M12" s="60"/>
      <c r="N12" s="57">
        <v>384334</v>
      </c>
      <c r="O12" s="59">
        <v>240611</v>
      </c>
      <c r="P12" s="60">
        <v>139467</v>
      </c>
      <c r="Q12" s="60"/>
      <c r="R12" s="57">
        <v>380078</v>
      </c>
      <c r="S12" s="59">
        <v>237789</v>
      </c>
      <c r="T12" s="60">
        <v>142422</v>
      </c>
      <c r="U12" s="60"/>
      <c r="V12" s="57">
        <v>380211</v>
      </c>
      <c r="W12" s="59">
        <v>238988</v>
      </c>
      <c r="X12" s="60">
        <v>143001</v>
      </c>
      <c r="Y12" s="60"/>
      <c r="Z12" s="57">
        <v>381989</v>
      </c>
      <c r="AA12" s="59">
        <v>240726</v>
      </c>
      <c r="AB12" s="60">
        <v>141959</v>
      </c>
      <c r="AC12" s="60"/>
      <c r="AD12" s="57">
        <v>382685</v>
      </c>
      <c r="AE12" s="59">
        <v>242482</v>
      </c>
      <c r="AF12" s="60">
        <v>142657</v>
      </c>
      <c r="AG12" s="60"/>
      <c r="AH12" s="57">
        <v>385139</v>
      </c>
      <c r="AI12" s="59">
        <v>239134</v>
      </c>
      <c r="AJ12" s="60">
        <v>142887</v>
      </c>
      <c r="AK12" s="60"/>
      <c r="AL12" s="57">
        <v>382021</v>
      </c>
      <c r="AM12" s="59">
        <v>237967</v>
      </c>
      <c r="AN12" s="60">
        <v>142840</v>
      </c>
      <c r="AO12" s="60"/>
      <c r="AP12" s="57">
        <v>380807</v>
      </c>
      <c r="AQ12" s="59">
        <v>237834</v>
      </c>
      <c r="AR12" s="60">
        <v>142653</v>
      </c>
      <c r="AS12" s="60"/>
      <c r="AT12" s="57">
        <v>380487</v>
      </c>
      <c r="AU12" s="59">
        <v>237630</v>
      </c>
      <c r="AV12" s="60">
        <v>142938</v>
      </c>
      <c r="AW12" s="60"/>
      <c r="AX12" s="57">
        <v>380568</v>
      </c>
      <c r="AY12" s="55">
        <v>240176.83333333334</v>
      </c>
      <c r="AZ12" s="56">
        <v>141876.66666666666</v>
      </c>
      <c r="BA12" s="56"/>
      <c r="BB12" s="57">
        <v>382053.5</v>
      </c>
    </row>
    <row r="13" spans="1:54" x14ac:dyDescent="0.2">
      <c r="A13" s="2"/>
      <c r="B13" s="136" t="s">
        <v>40</v>
      </c>
      <c r="C13" s="59">
        <v>138680</v>
      </c>
      <c r="D13" s="60">
        <v>82671</v>
      </c>
      <c r="E13" s="60"/>
      <c r="F13" s="57">
        <v>221351</v>
      </c>
      <c r="G13" s="59">
        <v>139966</v>
      </c>
      <c r="H13" s="60">
        <v>82103</v>
      </c>
      <c r="I13" s="60"/>
      <c r="J13" s="57">
        <v>222069</v>
      </c>
      <c r="K13" s="59">
        <v>137449</v>
      </c>
      <c r="L13" s="60">
        <v>79881</v>
      </c>
      <c r="M13" s="60"/>
      <c r="N13" s="57">
        <v>217330</v>
      </c>
      <c r="O13" s="59">
        <v>129471</v>
      </c>
      <c r="P13" s="60">
        <v>75802</v>
      </c>
      <c r="Q13" s="60"/>
      <c r="R13" s="57">
        <v>205273</v>
      </c>
      <c r="S13" s="59">
        <v>120447</v>
      </c>
      <c r="T13" s="60">
        <v>69254</v>
      </c>
      <c r="U13" s="60"/>
      <c r="V13" s="57">
        <v>189701</v>
      </c>
      <c r="W13" s="59">
        <v>121930</v>
      </c>
      <c r="X13" s="60">
        <v>66796</v>
      </c>
      <c r="Y13" s="60"/>
      <c r="Z13" s="57">
        <v>188726</v>
      </c>
      <c r="AA13" s="59">
        <v>123531</v>
      </c>
      <c r="AB13" s="60">
        <v>72079</v>
      </c>
      <c r="AC13" s="60"/>
      <c r="AD13" s="57">
        <v>195610</v>
      </c>
      <c r="AE13" s="59">
        <v>124034</v>
      </c>
      <c r="AF13" s="60">
        <v>71665</v>
      </c>
      <c r="AG13" s="60"/>
      <c r="AH13" s="57">
        <v>195699</v>
      </c>
      <c r="AI13" s="59">
        <v>119016</v>
      </c>
      <c r="AJ13" s="60">
        <v>69813</v>
      </c>
      <c r="AK13" s="60"/>
      <c r="AL13" s="57">
        <v>188829</v>
      </c>
      <c r="AM13" s="59">
        <v>125993</v>
      </c>
      <c r="AN13" s="60">
        <v>73939</v>
      </c>
      <c r="AO13" s="60"/>
      <c r="AP13" s="57">
        <v>199932</v>
      </c>
      <c r="AQ13" s="59">
        <v>141668</v>
      </c>
      <c r="AR13" s="60">
        <v>88951</v>
      </c>
      <c r="AS13" s="60"/>
      <c r="AT13" s="57">
        <v>230619</v>
      </c>
      <c r="AU13" s="59">
        <v>144795</v>
      </c>
      <c r="AV13" s="60">
        <v>93569</v>
      </c>
      <c r="AW13" s="60"/>
      <c r="AX13" s="57">
        <v>238364</v>
      </c>
      <c r="AY13" s="55">
        <v>130581.66666666667</v>
      </c>
      <c r="AZ13" s="56">
        <v>77210.25</v>
      </c>
      <c r="BA13" s="56"/>
      <c r="BB13" s="57">
        <v>207791.91666666666</v>
      </c>
    </row>
    <row r="14" spans="1:54" x14ac:dyDescent="0.2">
      <c r="A14" s="2"/>
      <c r="B14" s="136" t="s">
        <v>41</v>
      </c>
      <c r="C14" s="59">
        <v>137168</v>
      </c>
      <c r="D14" s="60">
        <v>80804</v>
      </c>
      <c r="E14" s="60"/>
      <c r="F14" s="57">
        <v>217972</v>
      </c>
      <c r="G14" s="59">
        <v>138144</v>
      </c>
      <c r="H14" s="60">
        <v>78574</v>
      </c>
      <c r="I14" s="60"/>
      <c r="J14" s="57">
        <v>216718</v>
      </c>
      <c r="K14" s="59">
        <v>135562</v>
      </c>
      <c r="L14" s="60">
        <v>76142</v>
      </c>
      <c r="M14" s="60"/>
      <c r="N14" s="57">
        <v>211704</v>
      </c>
      <c r="O14" s="59">
        <v>132843</v>
      </c>
      <c r="P14" s="60">
        <v>75212</v>
      </c>
      <c r="Q14" s="60"/>
      <c r="R14" s="57">
        <v>208055</v>
      </c>
      <c r="S14" s="59">
        <v>125514</v>
      </c>
      <c r="T14" s="60">
        <v>71367</v>
      </c>
      <c r="U14" s="60"/>
      <c r="V14" s="57">
        <v>196881</v>
      </c>
      <c r="W14" s="59">
        <v>124286</v>
      </c>
      <c r="X14" s="60">
        <v>69775</v>
      </c>
      <c r="Y14" s="60"/>
      <c r="Z14" s="57">
        <v>194061</v>
      </c>
      <c r="AA14" s="59">
        <v>120799</v>
      </c>
      <c r="AB14" s="60">
        <v>69618</v>
      </c>
      <c r="AC14" s="60"/>
      <c r="AD14" s="57">
        <v>190417</v>
      </c>
      <c r="AE14" s="59">
        <v>121811</v>
      </c>
      <c r="AF14" s="60">
        <v>69353</v>
      </c>
      <c r="AG14" s="60"/>
      <c r="AH14" s="57">
        <v>191164</v>
      </c>
      <c r="AI14" s="59">
        <v>115692</v>
      </c>
      <c r="AJ14" s="60">
        <v>65869</v>
      </c>
      <c r="AK14" s="60"/>
      <c r="AL14" s="57">
        <v>181561</v>
      </c>
      <c r="AM14" s="59">
        <v>120428</v>
      </c>
      <c r="AN14" s="60">
        <v>69265</v>
      </c>
      <c r="AO14" s="60"/>
      <c r="AP14" s="57">
        <v>189693</v>
      </c>
      <c r="AQ14" s="59">
        <v>138229</v>
      </c>
      <c r="AR14" s="60">
        <v>86061</v>
      </c>
      <c r="AS14" s="60"/>
      <c r="AT14" s="57">
        <v>224290</v>
      </c>
      <c r="AU14" s="59">
        <v>147821</v>
      </c>
      <c r="AV14" s="60">
        <v>95394</v>
      </c>
      <c r="AW14" s="60"/>
      <c r="AX14" s="57">
        <v>243215</v>
      </c>
      <c r="AY14" s="55">
        <v>129858.08333333333</v>
      </c>
      <c r="AZ14" s="56">
        <v>75619.5</v>
      </c>
      <c r="BA14" s="56"/>
      <c r="BB14" s="57">
        <v>205477.58333333334</v>
      </c>
    </row>
    <row r="15" spans="1:54" x14ac:dyDescent="0.2">
      <c r="A15" s="2"/>
      <c r="B15" s="136" t="s">
        <v>42</v>
      </c>
      <c r="C15" s="59">
        <v>50804</v>
      </c>
      <c r="D15" s="60">
        <v>34240</v>
      </c>
      <c r="E15" s="60"/>
      <c r="F15" s="57">
        <v>85044</v>
      </c>
      <c r="G15" s="59">
        <v>46690</v>
      </c>
      <c r="H15" s="60">
        <v>30560</v>
      </c>
      <c r="I15" s="60"/>
      <c r="J15" s="57">
        <v>77250</v>
      </c>
      <c r="K15" s="59">
        <v>43103</v>
      </c>
      <c r="L15" s="60">
        <v>26968</v>
      </c>
      <c r="M15" s="60"/>
      <c r="N15" s="57">
        <v>70071</v>
      </c>
      <c r="O15" s="59">
        <v>41412</v>
      </c>
      <c r="P15" s="60">
        <v>25234</v>
      </c>
      <c r="Q15" s="60"/>
      <c r="R15" s="57">
        <v>66646</v>
      </c>
      <c r="S15" s="59">
        <v>40121</v>
      </c>
      <c r="T15" s="60">
        <v>24560</v>
      </c>
      <c r="U15" s="60"/>
      <c r="V15" s="57">
        <v>64681</v>
      </c>
      <c r="W15" s="59">
        <v>40754</v>
      </c>
      <c r="X15" s="60">
        <v>24563</v>
      </c>
      <c r="Y15" s="60"/>
      <c r="Z15" s="57">
        <v>65317</v>
      </c>
      <c r="AA15" s="59">
        <v>40598</v>
      </c>
      <c r="AB15" s="60">
        <v>24554</v>
      </c>
      <c r="AC15" s="60"/>
      <c r="AD15" s="57">
        <v>65152</v>
      </c>
      <c r="AE15" s="59">
        <v>42072</v>
      </c>
      <c r="AF15" s="60">
        <v>27512</v>
      </c>
      <c r="AG15" s="60"/>
      <c r="AH15" s="57">
        <v>69584</v>
      </c>
      <c r="AI15" s="59">
        <v>41005</v>
      </c>
      <c r="AJ15" s="60">
        <v>27109</v>
      </c>
      <c r="AK15" s="60"/>
      <c r="AL15" s="57">
        <v>68114</v>
      </c>
      <c r="AM15" s="59">
        <v>42146</v>
      </c>
      <c r="AN15" s="60">
        <v>28079</v>
      </c>
      <c r="AO15" s="60"/>
      <c r="AP15" s="57">
        <v>70225</v>
      </c>
      <c r="AQ15" s="59">
        <v>45566</v>
      </c>
      <c r="AR15" s="60">
        <v>31685</v>
      </c>
      <c r="AS15" s="60"/>
      <c r="AT15" s="57">
        <v>77251</v>
      </c>
      <c r="AU15" s="59">
        <v>51542</v>
      </c>
      <c r="AV15" s="60">
        <v>37226</v>
      </c>
      <c r="AW15" s="60"/>
      <c r="AX15" s="57">
        <v>88768</v>
      </c>
      <c r="AY15" s="55">
        <v>43817.75</v>
      </c>
      <c r="AZ15" s="56">
        <v>28524.166666666668</v>
      </c>
      <c r="BA15" s="56"/>
      <c r="BB15" s="57">
        <v>72341.916666666672</v>
      </c>
    </row>
    <row r="16" spans="1:54" x14ac:dyDescent="0.2">
      <c r="A16" s="2"/>
      <c r="B16" s="136" t="s">
        <v>43</v>
      </c>
      <c r="C16" s="59">
        <v>200594</v>
      </c>
      <c r="D16" s="60">
        <v>115277</v>
      </c>
      <c r="E16" s="60"/>
      <c r="F16" s="57">
        <v>315871</v>
      </c>
      <c r="G16" s="59">
        <v>199112</v>
      </c>
      <c r="H16" s="60">
        <v>110736</v>
      </c>
      <c r="I16" s="60"/>
      <c r="J16" s="57">
        <v>309848</v>
      </c>
      <c r="K16" s="59">
        <v>202412</v>
      </c>
      <c r="L16" s="60">
        <v>111824</v>
      </c>
      <c r="M16" s="60"/>
      <c r="N16" s="57">
        <v>314236</v>
      </c>
      <c r="O16" s="59">
        <v>196500</v>
      </c>
      <c r="P16" s="60">
        <v>112353</v>
      </c>
      <c r="Q16" s="60"/>
      <c r="R16" s="57">
        <v>308853</v>
      </c>
      <c r="S16" s="59">
        <v>195177</v>
      </c>
      <c r="T16" s="60">
        <v>111254</v>
      </c>
      <c r="U16" s="60"/>
      <c r="V16" s="57">
        <v>306431</v>
      </c>
      <c r="W16" s="59">
        <v>191740</v>
      </c>
      <c r="X16" s="60">
        <v>108222</v>
      </c>
      <c r="Y16" s="60"/>
      <c r="Z16" s="57">
        <v>299962</v>
      </c>
      <c r="AA16" s="59">
        <v>201392</v>
      </c>
      <c r="AB16" s="60">
        <v>110980</v>
      </c>
      <c r="AC16" s="60"/>
      <c r="AD16" s="57">
        <v>312372</v>
      </c>
      <c r="AE16" s="59">
        <v>200440</v>
      </c>
      <c r="AF16" s="60">
        <v>109090</v>
      </c>
      <c r="AG16" s="60"/>
      <c r="AH16" s="57">
        <v>309530</v>
      </c>
      <c r="AI16" s="59">
        <v>200565</v>
      </c>
      <c r="AJ16" s="60">
        <v>109877</v>
      </c>
      <c r="AK16" s="60"/>
      <c r="AL16" s="57">
        <v>310442</v>
      </c>
      <c r="AM16" s="59">
        <v>201838</v>
      </c>
      <c r="AN16" s="60">
        <v>109581</v>
      </c>
      <c r="AO16" s="60"/>
      <c r="AP16" s="57">
        <v>311419</v>
      </c>
      <c r="AQ16" s="59">
        <v>205612</v>
      </c>
      <c r="AR16" s="60">
        <v>112440</v>
      </c>
      <c r="AS16" s="60"/>
      <c r="AT16" s="57">
        <v>318052</v>
      </c>
      <c r="AU16" s="59">
        <v>207512</v>
      </c>
      <c r="AV16" s="60">
        <v>116195</v>
      </c>
      <c r="AW16" s="60"/>
      <c r="AX16" s="57">
        <v>323707</v>
      </c>
      <c r="AY16" s="55">
        <v>200241.16666666666</v>
      </c>
      <c r="AZ16" s="56">
        <v>111485.75</v>
      </c>
      <c r="BA16" s="56"/>
      <c r="BB16" s="57">
        <v>311726.91666666669</v>
      </c>
    </row>
    <row r="17" spans="1:54" x14ac:dyDescent="0.2">
      <c r="A17" s="2"/>
      <c r="B17" s="136" t="s">
        <v>44</v>
      </c>
      <c r="C17" s="59">
        <v>102990</v>
      </c>
      <c r="D17" s="60">
        <v>61366</v>
      </c>
      <c r="E17" s="60"/>
      <c r="F17" s="57">
        <v>164356</v>
      </c>
      <c r="G17" s="59">
        <v>99730</v>
      </c>
      <c r="H17" s="60">
        <v>57563</v>
      </c>
      <c r="I17" s="60"/>
      <c r="J17" s="57">
        <v>157293</v>
      </c>
      <c r="K17" s="59">
        <v>97711</v>
      </c>
      <c r="L17" s="60">
        <v>54956</v>
      </c>
      <c r="M17" s="60"/>
      <c r="N17" s="57">
        <v>152667</v>
      </c>
      <c r="O17" s="59">
        <v>96391</v>
      </c>
      <c r="P17" s="60">
        <v>54720</v>
      </c>
      <c r="Q17" s="60"/>
      <c r="R17" s="57">
        <v>151111</v>
      </c>
      <c r="S17" s="59">
        <v>95281</v>
      </c>
      <c r="T17" s="60">
        <v>54310</v>
      </c>
      <c r="U17" s="60"/>
      <c r="V17" s="57">
        <v>149591</v>
      </c>
      <c r="W17" s="59">
        <v>95014</v>
      </c>
      <c r="X17" s="60">
        <v>54935</v>
      </c>
      <c r="Y17" s="60"/>
      <c r="Z17" s="57">
        <v>149949</v>
      </c>
      <c r="AA17" s="59">
        <v>95406</v>
      </c>
      <c r="AB17" s="60">
        <v>55354</v>
      </c>
      <c r="AC17" s="60"/>
      <c r="AD17" s="57">
        <v>150760</v>
      </c>
      <c r="AE17" s="59">
        <v>94122</v>
      </c>
      <c r="AF17" s="60">
        <v>54373</v>
      </c>
      <c r="AG17" s="60"/>
      <c r="AH17" s="57">
        <v>148495</v>
      </c>
      <c r="AI17" s="59">
        <v>92214</v>
      </c>
      <c r="AJ17" s="60">
        <v>54241</v>
      </c>
      <c r="AK17" s="60"/>
      <c r="AL17" s="57">
        <v>146455</v>
      </c>
      <c r="AM17" s="59">
        <v>92770</v>
      </c>
      <c r="AN17" s="60">
        <v>54392</v>
      </c>
      <c r="AO17" s="60"/>
      <c r="AP17" s="57">
        <v>147162</v>
      </c>
      <c r="AQ17" s="59">
        <v>95468</v>
      </c>
      <c r="AR17" s="60">
        <v>55803</v>
      </c>
      <c r="AS17" s="60"/>
      <c r="AT17" s="57">
        <v>151271</v>
      </c>
      <c r="AU17" s="59">
        <v>97442</v>
      </c>
      <c r="AV17" s="60">
        <v>59913</v>
      </c>
      <c r="AW17" s="60"/>
      <c r="AX17" s="57">
        <v>157355</v>
      </c>
      <c r="AY17" s="55">
        <v>96211.583333333328</v>
      </c>
      <c r="AZ17" s="56">
        <v>55993.833333333336</v>
      </c>
      <c r="BA17" s="56"/>
      <c r="BB17" s="57">
        <v>152205.41666666666</v>
      </c>
    </row>
    <row r="18" spans="1:54" x14ac:dyDescent="0.2">
      <c r="A18" s="2"/>
      <c r="B18" s="136" t="s">
        <v>45</v>
      </c>
      <c r="C18" s="59">
        <v>37445</v>
      </c>
      <c r="D18" s="60">
        <v>22948</v>
      </c>
      <c r="E18" s="60"/>
      <c r="F18" s="57">
        <v>60393</v>
      </c>
      <c r="G18" s="59">
        <v>37191</v>
      </c>
      <c r="H18" s="60">
        <v>22959</v>
      </c>
      <c r="I18" s="60"/>
      <c r="J18" s="57">
        <v>60150</v>
      </c>
      <c r="K18" s="59">
        <v>35519</v>
      </c>
      <c r="L18" s="60">
        <v>20590</v>
      </c>
      <c r="M18" s="60"/>
      <c r="N18" s="57">
        <v>56109</v>
      </c>
      <c r="O18" s="59">
        <v>34755</v>
      </c>
      <c r="P18" s="60">
        <v>19890</v>
      </c>
      <c r="Q18" s="60"/>
      <c r="R18" s="57">
        <v>54645</v>
      </c>
      <c r="S18" s="59">
        <v>34460</v>
      </c>
      <c r="T18" s="60">
        <v>20291</v>
      </c>
      <c r="U18" s="60"/>
      <c r="V18" s="57">
        <v>54751</v>
      </c>
      <c r="W18" s="59">
        <v>34263</v>
      </c>
      <c r="X18" s="60">
        <v>20434</v>
      </c>
      <c r="Y18" s="60"/>
      <c r="Z18" s="57">
        <v>54697</v>
      </c>
      <c r="AA18" s="59">
        <v>33953</v>
      </c>
      <c r="AB18" s="60">
        <v>20394</v>
      </c>
      <c r="AC18" s="60"/>
      <c r="AD18" s="57">
        <v>54347</v>
      </c>
      <c r="AE18" s="59">
        <v>34050</v>
      </c>
      <c r="AF18" s="60">
        <v>20102</v>
      </c>
      <c r="AG18" s="60"/>
      <c r="AH18" s="57">
        <v>54152</v>
      </c>
      <c r="AI18" s="59">
        <v>34090</v>
      </c>
      <c r="AJ18" s="60">
        <v>20142</v>
      </c>
      <c r="AK18" s="60"/>
      <c r="AL18" s="57">
        <v>54232</v>
      </c>
      <c r="AM18" s="59">
        <v>34259</v>
      </c>
      <c r="AN18" s="60">
        <v>20152</v>
      </c>
      <c r="AO18" s="60"/>
      <c r="AP18" s="57">
        <v>54411</v>
      </c>
      <c r="AQ18" s="59">
        <v>34063</v>
      </c>
      <c r="AR18" s="60">
        <v>19967</v>
      </c>
      <c r="AS18" s="60"/>
      <c r="AT18" s="57">
        <v>54030</v>
      </c>
      <c r="AU18" s="59">
        <v>35318</v>
      </c>
      <c r="AV18" s="60">
        <v>21967</v>
      </c>
      <c r="AW18" s="60"/>
      <c r="AX18" s="57">
        <v>57285</v>
      </c>
      <c r="AY18" s="55">
        <v>34947.166666666664</v>
      </c>
      <c r="AZ18" s="56">
        <v>20819.666666666668</v>
      </c>
      <c r="BA18" s="56"/>
      <c r="BB18" s="57">
        <v>55766.833333333336</v>
      </c>
    </row>
    <row r="19" spans="1:54" x14ac:dyDescent="0.2">
      <c r="A19" s="2"/>
      <c r="B19" s="136" t="s">
        <v>46</v>
      </c>
      <c r="C19" s="59">
        <v>123130</v>
      </c>
      <c r="D19" s="60">
        <v>66982</v>
      </c>
      <c r="E19" s="60"/>
      <c r="F19" s="57">
        <v>190112</v>
      </c>
      <c r="G19" s="59">
        <v>123288</v>
      </c>
      <c r="H19" s="60">
        <v>65547</v>
      </c>
      <c r="I19" s="60"/>
      <c r="J19" s="57">
        <v>188835</v>
      </c>
      <c r="K19" s="59">
        <v>122462</v>
      </c>
      <c r="L19" s="60">
        <v>64729</v>
      </c>
      <c r="M19" s="60"/>
      <c r="N19" s="57">
        <v>187191</v>
      </c>
      <c r="O19" s="59">
        <v>120617</v>
      </c>
      <c r="P19" s="60">
        <v>63912</v>
      </c>
      <c r="Q19" s="60"/>
      <c r="R19" s="57">
        <v>184529</v>
      </c>
      <c r="S19" s="59">
        <v>120117</v>
      </c>
      <c r="T19" s="60">
        <v>63125</v>
      </c>
      <c r="U19" s="60"/>
      <c r="V19" s="57">
        <v>183242</v>
      </c>
      <c r="W19" s="59">
        <v>120680</v>
      </c>
      <c r="X19" s="60">
        <v>63417</v>
      </c>
      <c r="Y19" s="60"/>
      <c r="Z19" s="57">
        <v>184097</v>
      </c>
      <c r="AA19" s="59">
        <v>119492</v>
      </c>
      <c r="AB19" s="60">
        <v>63314</v>
      </c>
      <c r="AC19" s="60"/>
      <c r="AD19" s="57">
        <v>182806</v>
      </c>
      <c r="AE19" s="59">
        <v>124123</v>
      </c>
      <c r="AF19" s="60">
        <v>64589</v>
      </c>
      <c r="AG19" s="60"/>
      <c r="AH19" s="57">
        <v>188712</v>
      </c>
      <c r="AI19" s="59">
        <v>124910</v>
      </c>
      <c r="AJ19" s="60">
        <v>64996</v>
      </c>
      <c r="AK19" s="60"/>
      <c r="AL19" s="57">
        <v>189906</v>
      </c>
      <c r="AM19" s="59">
        <v>126063</v>
      </c>
      <c r="AN19" s="60">
        <v>66331</v>
      </c>
      <c r="AO19" s="60"/>
      <c r="AP19" s="57">
        <v>192394</v>
      </c>
      <c r="AQ19" s="59">
        <v>126551</v>
      </c>
      <c r="AR19" s="60">
        <v>66909</v>
      </c>
      <c r="AS19" s="60"/>
      <c r="AT19" s="57">
        <v>193460</v>
      </c>
      <c r="AU19" s="59">
        <v>127672</v>
      </c>
      <c r="AV19" s="60">
        <v>68724</v>
      </c>
      <c r="AW19" s="60"/>
      <c r="AX19" s="57">
        <v>196396</v>
      </c>
      <c r="AY19" s="55">
        <v>123258.75</v>
      </c>
      <c r="AZ19" s="56">
        <v>65214.583333333336</v>
      </c>
      <c r="BA19" s="56"/>
      <c r="BB19" s="57">
        <v>188473.33333333334</v>
      </c>
    </row>
    <row r="20" spans="1:54" x14ac:dyDescent="0.2">
      <c r="A20" s="2"/>
      <c r="B20" s="136" t="s">
        <v>47</v>
      </c>
      <c r="C20" s="59">
        <v>8938</v>
      </c>
      <c r="D20" s="60">
        <v>7469</v>
      </c>
      <c r="E20" s="60"/>
      <c r="F20" s="57">
        <v>16407</v>
      </c>
      <c r="G20" s="59">
        <v>9071</v>
      </c>
      <c r="H20" s="60">
        <v>7602</v>
      </c>
      <c r="I20" s="60"/>
      <c r="J20" s="57">
        <v>16673</v>
      </c>
      <c r="K20" s="59">
        <v>8884</v>
      </c>
      <c r="L20" s="60">
        <v>7611</v>
      </c>
      <c r="M20" s="60"/>
      <c r="N20" s="57">
        <v>16495</v>
      </c>
      <c r="O20" s="59">
        <v>9050</v>
      </c>
      <c r="P20" s="60">
        <v>7491</v>
      </c>
      <c r="Q20" s="60"/>
      <c r="R20" s="57">
        <v>16541</v>
      </c>
      <c r="S20" s="59">
        <v>8668</v>
      </c>
      <c r="T20" s="60">
        <v>7455</v>
      </c>
      <c r="U20" s="60"/>
      <c r="V20" s="57">
        <v>16123</v>
      </c>
      <c r="W20" s="59">
        <v>8627</v>
      </c>
      <c r="X20" s="60">
        <v>7536</v>
      </c>
      <c r="Y20" s="60"/>
      <c r="Z20" s="57">
        <v>16163</v>
      </c>
      <c r="AA20" s="59">
        <v>8932</v>
      </c>
      <c r="AB20" s="60">
        <v>7935</v>
      </c>
      <c r="AC20" s="60"/>
      <c r="AD20" s="57">
        <v>16867</v>
      </c>
      <c r="AE20" s="59">
        <v>8698</v>
      </c>
      <c r="AF20" s="60">
        <v>7636</v>
      </c>
      <c r="AG20" s="60"/>
      <c r="AH20" s="57">
        <v>16334</v>
      </c>
      <c r="AI20" s="59">
        <v>8576</v>
      </c>
      <c r="AJ20" s="60">
        <v>7607</v>
      </c>
      <c r="AK20" s="60"/>
      <c r="AL20" s="57">
        <v>16183</v>
      </c>
      <c r="AM20" s="59">
        <v>8890</v>
      </c>
      <c r="AN20" s="60">
        <v>7697</v>
      </c>
      <c r="AO20" s="60"/>
      <c r="AP20" s="57">
        <v>16587</v>
      </c>
      <c r="AQ20" s="59">
        <v>8942</v>
      </c>
      <c r="AR20" s="60">
        <v>7675</v>
      </c>
      <c r="AS20" s="60"/>
      <c r="AT20" s="57">
        <v>16617</v>
      </c>
      <c r="AU20" s="59">
        <v>8994</v>
      </c>
      <c r="AV20" s="60">
        <v>7866</v>
      </c>
      <c r="AW20" s="60"/>
      <c r="AX20" s="57">
        <v>16860</v>
      </c>
      <c r="AY20" s="55">
        <v>8855.8333333333339</v>
      </c>
      <c r="AZ20" s="56">
        <v>7631.666666666667</v>
      </c>
      <c r="BA20" s="56"/>
      <c r="BB20" s="57">
        <v>16487.5</v>
      </c>
    </row>
    <row r="21" spans="1:54" x14ac:dyDescent="0.2">
      <c r="A21" s="2"/>
      <c r="B21" s="136" t="s">
        <v>48</v>
      </c>
      <c r="C21" s="59">
        <v>22587</v>
      </c>
      <c r="D21" s="60">
        <v>13250</v>
      </c>
      <c r="E21" s="60"/>
      <c r="F21" s="57">
        <v>35837</v>
      </c>
      <c r="G21" s="59">
        <v>22580</v>
      </c>
      <c r="H21" s="60">
        <v>13006</v>
      </c>
      <c r="I21" s="60"/>
      <c r="J21" s="57">
        <v>35586</v>
      </c>
      <c r="K21" s="59">
        <v>23039</v>
      </c>
      <c r="L21" s="60">
        <v>13715</v>
      </c>
      <c r="M21" s="60"/>
      <c r="N21" s="57">
        <v>36754</v>
      </c>
      <c r="O21" s="59">
        <v>22860</v>
      </c>
      <c r="P21" s="60">
        <v>13691</v>
      </c>
      <c r="Q21" s="60"/>
      <c r="R21" s="57">
        <v>36551</v>
      </c>
      <c r="S21" s="59">
        <v>22625</v>
      </c>
      <c r="T21" s="60">
        <v>13612</v>
      </c>
      <c r="U21" s="60"/>
      <c r="V21" s="57">
        <v>36237</v>
      </c>
      <c r="W21" s="59">
        <v>22582</v>
      </c>
      <c r="X21" s="60">
        <v>13301</v>
      </c>
      <c r="Y21" s="60"/>
      <c r="Z21" s="57">
        <v>35883</v>
      </c>
      <c r="AA21" s="59">
        <v>23247</v>
      </c>
      <c r="AB21" s="60">
        <v>15772</v>
      </c>
      <c r="AC21" s="60"/>
      <c r="AD21" s="57">
        <v>39019</v>
      </c>
      <c r="AE21" s="59">
        <v>22909</v>
      </c>
      <c r="AF21" s="60">
        <v>15066</v>
      </c>
      <c r="AG21" s="60"/>
      <c r="AH21" s="57">
        <v>37975</v>
      </c>
      <c r="AI21" s="59">
        <v>23030</v>
      </c>
      <c r="AJ21" s="60">
        <v>15242</v>
      </c>
      <c r="AK21" s="60"/>
      <c r="AL21" s="57">
        <v>38272</v>
      </c>
      <c r="AM21" s="59">
        <v>23217</v>
      </c>
      <c r="AN21" s="60">
        <v>15308</v>
      </c>
      <c r="AO21" s="60"/>
      <c r="AP21" s="57">
        <v>38525</v>
      </c>
      <c r="AQ21" s="59">
        <v>23664</v>
      </c>
      <c r="AR21" s="60">
        <v>15739</v>
      </c>
      <c r="AS21" s="60"/>
      <c r="AT21" s="57">
        <v>39403</v>
      </c>
      <c r="AU21" s="59">
        <v>23638</v>
      </c>
      <c r="AV21" s="60">
        <v>15888</v>
      </c>
      <c r="AW21" s="60"/>
      <c r="AX21" s="57">
        <v>39526</v>
      </c>
      <c r="AY21" s="55">
        <v>22998.166666666668</v>
      </c>
      <c r="AZ21" s="56">
        <v>14465.833333333334</v>
      </c>
      <c r="BA21" s="56"/>
      <c r="BB21" s="57">
        <v>37464</v>
      </c>
    </row>
    <row r="22" spans="1:54" x14ac:dyDescent="0.2">
      <c r="A22" s="2"/>
      <c r="B22" s="136" t="s">
        <v>49</v>
      </c>
      <c r="C22" s="59">
        <v>2034742</v>
      </c>
      <c r="D22" s="60">
        <v>1361490</v>
      </c>
      <c r="E22" s="60"/>
      <c r="F22" s="57">
        <v>3396232</v>
      </c>
      <c r="G22" s="59">
        <v>2031927</v>
      </c>
      <c r="H22" s="60">
        <v>1355402</v>
      </c>
      <c r="I22" s="60"/>
      <c r="J22" s="57">
        <v>3387329</v>
      </c>
      <c r="K22" s="59">
        <v>2033875</v>
      </c>
      <c r="L22" s="60">
        <v>1358377</v>
      </c>
      <c r="M22" s="60"/>
      <c r="N22" s="57">
        <v>3392252</v>
      </c>
      <c r="O22" s="59">
        <v>2014365</v>
      </c>
      <c r="P22" s="60">
        <v>1347395</v>
      </c>
      <c r="Q22" s="60"/>
      <c r="R22" s="57">
        <v>3361760</v>
      </c>
      <c r="S22" s="59">
        <v>2004281</v>
      </c>
      <c r="T22" s="60">
        <v>1339363</v>
      </c>
      <c r="U22" s="60"/>
      <c r="V22" s="57">
        <v>3343644</v>
      </c>
      <c r="W22" s="59">
        <v>2001414</v>
      </c>
      <c r="X22" s="60">
        <v>1339756</v>
      </c>
      <c r="Y22" s="60"/>
      <c r="Z22" s="57">
        <v>3341170</v>
      </c>
      <c r="AA22" s="59">
        <v>2008959</v>
      </c>
      <c r="AB22" s="60">
        <v>1340535</v>
      </c>
      <c r="AC22" s="60"/>
      <c r="AD22" s="57">
        <v>3349494</v>
      </c>
      <c r="AE22" s="59">
        <v>2028258</v>
      </c>
      <c r="AF22" s="60">
        <v>1346580</v>
      </c>
      <c r="AG22" s="60"/>
      <c r="AH22" s="57">
        <v>3374838</v>
      </c>
      <c r="AI22" s="59">
        <v>2006881</v>
      </c>
      <c r="AJ22" s="60">
        <v>1339091</v>
      </c>
      <c r="AK22" s="60"/>
      <c r="AL22" s="57">
        <v>3345972</v>
      </c>
      <c r="AM22" s="59">
        <v>2022909</v>
      </c>
      <c r="AN22" s="60">
        <v>1345961</v>
      </c>
      <c r="AO22" s="60"/>
      <c r="AP22" s="57">
        <v>3368870</v>
      </c>
      <c r="AQ22" s="59">
        <v>2030290</v>
      </c>
      <c r="AR22" s="60">
        <v>1356808</v>
      </c>
      <c r="AS22" s="60"/>
      <c r="AT22" s="57">
        <v>3387098</v>
      </c>
      <c r="AU22" s="59">
        <v>2039718</v>
      </c>
      <c r="AV22" s="60">
        <v>1374594</v>
      </c>
      <c r="AW22" s="60"/>
      <c r="AX22" s="57">
        <v>3414312</v>
      </c>
      <c r="AY22" s="55">
        <v>2021468.25</v>
      </c>
      <c r="AZ22" s="56">
        <v>1350446</v>
      </c>
      <c r="BA22" s="56"/>
      <c r="BB22" s="57">
        <v>3371914.25</v>
      </c>
    </row>
    <row r="23" spans="1:54" x14ac:dyDescent="0.2">
      <c r="A23" s="2"/>
      <c r="B23" s="136" t="s">
        <v>125</v>
      </c>
      <c r="C23" s="59"/>
      <c r="D23" s="60"/>
      <c r="E23" s="60"/>
      <c r="F23" s="57"/>
      <c r="G23" s="59"/>
      <c r="H23" s="60"/>
      <c r="I23" s="60"/>
      <c r="J23" s="57"/>
      <c r="K23" s="59"/>
      <c r="L23" s="60"/>
      <c r="M23" s="60"/>
      <c r="N23" s="57"/>
      <c r="O23" s="59"/>
      <c r="P23" s="60"/>
      <c r="Q23" s="60"/>
      <c r="R23" s="57"/>
      <c r="S23" s="59"/>
      <c r="T23" s="60"/>
      <c r="U23" s="60"/>
      <c r="V23" s="57"/>
      <c r="W23" s="59"/>
      <c r="X23" s="60"/>
      <c r="Y23" s="60"/>
      <c r="Z23" s="57"/>
      <c r="AA23" s="59"/>
      <c r="AB23" s="60"/>
      <c r="AC23" s="60"/>
      <c r="AD23" s="57"/>
      <c r="AE23" s="59"/>
      <c r="AF23" s="60"/>
      <c r="AG23" s="60"/>
      <c r="AH23" s="57"/>
      <c r="AI23" s="59"/>
      <c r="AJ23" s="60"/>
      <c r="AK23" s="60"/>
      <c r="AL23" s="57"/>
      <c r="AM23" s="59"/>
      <c r="AN23" s="60"/>
      <c r="AO23" s="60"/>
      <c r="AP23" s="57"/>
      <c r="AQ23" s="59"/>
      <c r="AR23" s="60"/>
      <c r="AS23" s="60"/>
      <c r="AT23" s="57"/>
      <c r="AU23" s="59"/>
      <c r="AV23" s="60"/>
      <c r="AW23" s="60"/>
      <c r="AX23" s="57">
        <v>0</v>
      </c>
      <c r="AY23" s="55"/>
      <c r="AZ23" s="56"/>
      <c r="BA23" s="56"/>
      <c r="BB23" s="57">
        <v>0</v>
      </c>
    </row>
    <row r="24" spans="1:54" x14ac:dyDescent="0.2">
      <c r="A24" s="2"/>
      <c r="B24" s="213" t="s">
        <v>21</v>
      </c>
      <c r="C24" s="293">
        <v>3335329</v>
      </c>
      <c r="D24" s="246">
        <v>2113284</v>
      </c>
      <c r="E24" s="246"/>
      <c r="F24" s="57">
        <v>5448613</v>
      </c>
      <c r="G24" s="293">
        <v>3325712</v>
      </c>
      <c r="H24" s="246">
        <v>2092166</v>
      </c>
      <c r="I24" s="246"/>
      <c r="J24" s="57">
        <v>5417878</v>
      </c>
      <c r="K24" s="293">
        <v>3318330</v>
      </c>
      <c r="L24" s="246">
        <v>2085488</v>
      </c>
      <c r="M24" s="246"/>
      <c r="N24" s="57">
        <v>5403818</v>
      </c>
      <c r="O24" s="293">
        <v>3274610</v>
      </c>
      <c r="P24" s="246">
        <v>2063071</v>
      </c>
      <c r="Q24" s="246"/>
      <c r="R24" s="57">
        <v>5337681</v>
      </c>
      <c r="S24" s="293">
        <v>3238023</v>
      </c>
      <c r="T24" s="246">
        <v>2045488</v>
      </c>
      <c r="U24" s="246"/>
      <c r="V24" s="57">
        <v>5283511</v>
      </c>
      <c r="W24" s="293">
        <v>3235039</v>
      </c>
      <c r="X24" s="246">
        <v>2041095</v>
      </c>
      <c r="Y24" s="246"/>
      <c r="Z24" s="57">
        <v>5276134</v>
      </c>
      <c r="AA24" s="293">
        <v>3248592</v>
      </c>
      <c r="AB24" s="246">
        <v>2049380</v>
      </c>
      <c r="AC24" s="246"/>
      <c r="AD24" s="57">
        <v>5297972</v>
      </c>
      <c r="AE24" s="293">
        <v>3278840</v>
      </c>
      <c r="AF24" s="246">
        <v>2057795</v>
      </c>
      <c r="AG24" s="246"/>
      <c r="AH24" s="57">
        <v>5336635</v>
      </c>
      <c r="AI24" s="293">
        <v>3238222</v>
      </c>
      <c r="AJ24" s="246">
        <v>2047121</v>
      </c>
      <c r="AK24" s="246"/>
      <c r="AL24" s="57">
        <v>5285343</v>
      </c>
      <c r="AM24" s="293">
        <v>3274737</v>
      </c>
      <c r="AN24" s="246">
        <v>2064492</v>
      </c>
      <c r="AO24" s="246"/>
      <c r="AP24" s="57">
        <v>5339229</v>
      </c>
      <c r="AQ24" s="293">
        <v>3320716</v>
      </c>
      <c r="AR24" s="246">
        <v>2115011</v>
      </c>
      <c r="AS24" s="246"/>
      <c r="AT24" s="57">
        <v>5435727</v>
      </c>
      <c r="AU24" s="293">
        <v>3355206</v>
      </c>
      <c r="AV24" s="246">
        <v>2165786</v>
      </c>
      <c r="AW24" s="246"/>
      <c r="AX24" s="57">
        <v>5520992</v>
      </c>
      <c r="AY24" s="293">
        <v>3286946.3333333335</v>
      </c>
      <c r="AZ24" s="246">
        <v>2078348.0833333333</v>
      </c>
      <c r="BA24" s="246"/>
      <c r="BB24" s="57">
        <v>5365294.416666667</v>
      </c>
    </row>
    <row r="25" spans="1:54" x14ac:dyDescent="0.2">
      <c r="A25" s="2"/>
      <c r="B25" s="80" t="s">
        <v>176</v>
      </c>
      <c r="C25" s="123"/>
      <c r="D25" s="259"/>
      <c r="E25" s="259"/>
      <c r="F25" s="259"/>
      <c r="G25" s="259"/>
      <c r="H25" s="259"/>
      <c r="I25" s="259"/>
      <c r="J25" s="259"/>
      <c r="K25" s="259"/>
      <c r="L25" s="259"/>
      <c r="M25" s="259"/>
      <c r="N25" s="123"/>
      <c r="O25" s="259"/>
      <c r="P25" s="123"/>
      <c r="Q25" s="123"/>
      <c r="R25" s="259"/>
      <c r="S25" s="123"/>
      <c r="T25" s="123"/>
      <c r="U25" s="123"/>
      <c r="V25" s="123"/>
      <c r="W25" s="123"/>
      <c r="X25" s="123"/>
      <c r="Y25" s="123"/>
      <c r="Z25" s="123"/>
      <c r="AA25" s="123"/>
      <c r="AB25" s="123"/>
      <c r="AC25" s="123"/>
      <c r="AD25" s="123"/>
      <c r="AE25" s="123"/>
      <c r="AF25" s="123"/>
      <c r="AG25" s="123"/>
      <c r="AH25" s="123"/>
      <c r="AI25" s="123"/>
      <c r="AJ25" s="123"/>
      <c r="AK25" s="123"/>
      <c r="AL25" s="123"/>
      <c r="AM25" s="123"/>
      <c r="AN25" s="123"/>
      <c r="AO25" s="123"/>
      <c r="AP25" s="123"/>
      <c r="AQ25" s="123"/>
      <c r="AR25" s="123"/>
      <c r="AS25" s="123"/>
      <c r="AT25" s="123"/>
      <c r="AU25" s="123"/>
      <c r="AV25" s="123"/>
      <c r="AW25" s="123"/>
      <c r="AX25" s="123"/>
      <c r="AY25" s="123"/>
      <c r="AZ25" s="123"/>
      <c r="BA25" s="123"/>
      <c r="BB25" s="123"/>
    </row>
    <row r="26" spans="1:54" x14ac:dyDescent="0.2">
      <c r="A26" s="2"/>
      <c r="B26" s="80"/>
      <c r="C26" s="123"/>
      <c r="D26" s="259"/>
      <c r="E26" s="259"/>
      <c r="F26" s="259"/>
      <c r="G26" s="259"/>
      <c r="H26" s="259"/>
      <c r="I26" s="259"/>
      <c r="J26" s="259"/>
      <c r="K26" s="259"/>
      <c r="L26" s="259"/>
      <c r="M26" s="259"/>
      <c r="N26" s="123"/>
      <c r="O26" s="259"/>
      <c r="P26" s="123"/>
      <c r="Q26" s="123"/>
      <c r="R26" s="259"/>
      <c r="S26" s="123"/>
      <c r="T26" s="123"/>
      <c r="U26" s="123"/>
      <c r="V26" s="123"/>
      <c r="W26" s="123"/>
      <c r="X26" s="123"/>
      <c r="Y26" s="123"/>
      <c r="Z26" s="123"/>
      <c r="AA26" s="123"/>
      <c r="AB26" s="123"/>
      <c r="AC26" s="123"/>
      <c r="AD26" s="123"/>
      <c r="AE26" s="123"/>
      <c r="AF26" s="123"/>
      <c r="AG26" s="123"/>
      <c r="AH26" s="123"/>
      <c r="AI26" s="123"/>
      <c r="AJ26" s="123"/>
      <c r="AK26" s="123"/>
      <c r="AL26" s="123"/>
      <c r="AM26" s="123"/>
      <c r="AN26" s="123"/>
      <c r="AO26" s="123"/>
      <c r="AP26" s="123"/>
      <c r="AQ26" s="123"/>
      <c r="AR26" s="123"/>
      <c r="AS26" s="123"/>
      <c r="AT26" s="123"/>
      <c r="AU26" s="123"/>
      <c r="AV26" s="123"/>
      <c r="AW26" s="123"/>
      <c r="AX26" s="123"/>
      <c r="AY26" s="123"/>
      <c r="AZ26" s="123"/>
      <c r="BA26" s="123"/>
      <c r="BB26" s="123"/>
    </row>
    <row r="27" spans="1:54" ht="15.75" x14ac:dyDescent="0.2">
      <c r="A27" s="2"/>
      <c r="B27" s="36"/>
      <c r="C27" s="123"/>
      <c r="D27" s="123"/>
      <c r="E27" s="123"/>
      <c r="F27" s="123"/>
      <c r="G27" s="123"/>
      <c r="H27" s="123"/>
      <c r="I27" s="123"/>
      <c r="J27" s="123"/>
      <c r="K27" s="123"/>
      <c r="L27" s="123"/>
      <c r="M27" s="123"/>
      <c r="N27" s="123"/>
      <c r="O27" s="123"/>
      <c r="P27" s="123"/>
      <c r="Q27" s="123"/>
      <c r="R27" s="123"/>
      <c r="S27" s="123"/>
      <c r="T27" s="123"/>
      <c r="U27" s="123"/>
      <c r="V27" s="123"/>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3"/>
      <c r="AZ27" s="123"/>
      <c r="BA27" s="123"/>
      <c r="BB27" s="123"/>
    </row>
    <row r="28" spans="1:54" ht="15.75" x14ac:dyDescent="0.2">
      <c r="A28" s="2"/>
      <c r="B28" s="36" t="s">
        <v>192</v>
      </c>
      <c r="C28" s="123"/>
      <c r="D28" s="259"/>
      <c r="E28" s="259"/>
      <c r="F28" s="259"/>
      <c r="G28" s="259"/>
      <c r="H28" s="259"/>
      <c r="I28" s="259"/>
      <c r="J28" s="259"/>
      <c r="L28" s="259"/>
      <c r="M28" s="259"/>
      <c r="N28" s="123"/>
      <c r="O28" s="123"/>
      <c r="P28" s="123"/>
      <c r="Q28" s="123"/>
      <c r="R28" s="123"/>
      <c r="S28" s="123"/>
      <c r="T28" s="123"/>
      <c r="U28" s="123"/>
      <c r="V28" s="123"/>
      <c r="W28" s="123"/>
      <c r="X28" s="123"/>
      <c r="Y28" s="123"/>
      <c r="Z28" s="123"/>
      <c r="AA28" s="123"/>
      <c r="AB28" s="123"/>
      <c r="AC28" s="123"/>
      <c r="AD28" s="123"/>
      <c r="AE28" s="123"/>
      <c r="AF28" s="123"/>
      <c r="AG28" s="123"/>
      <c r="AH28" s="123"/>
      <c r="AI28" s="123"/>
      <c r="AJ28" s="123"/>
      <c r="AK28" s="123"/>
      <c r="AL28" s="123"/>
      <c r="AM28" s="123"/>
      <c r="AN28" s="123"/>
      <c r="AO28" s="123"/>
      <c r="AP28" s="123"/>
      <c r="AQ28" s="123"/>
      <c r="AR28" s="123"/>
      <c r="AS28" s="123"/>
      <c r="AT28" s="123"/>
      <c r="AU28" s="123"/>
      <c r="AV28" s="123"/>
      <c r="AW28" s="123"/>
      <c r="AX28" s="123"/>
      <c r="AY28" s="123"/>
      <c r="AZ28" s="123"/>
      <c r="BA28" s="123"/>
      <c r="BB28" s="123"/>
    </row>
    <row r="29" spans="1:54" ht="18" x14ac:dyDescent="0.2">
      <c r="A29" s="2"/>
      <c r="B29" s="333" t="s">
        <v>180</v>
      </c>
      <c r="C29" s="123"/>
      <c r="D29" s="123"/>
      <c r="E29" s="123"/>
      <c r="F29" s="123"/>
      <c r="G29" s="123"/>
      <c r="H29" s="123"/>
      <c r="I29" s="123"/>
      <c r="J29" s="123"/>
      <c r="K29" s="123"/>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3"/>
      <c r="AM29" s="123"/>
      <c r="AN29" s="123"/>
      <c r="AO29" s="123"/>
      <c r="AP29" s="123"/>
      <c r="AQ29" s="123"/>
      <c r="AR29" s="123"/>
      <c r="AS29" s="123"/>
      <c r="AT29" s="123"/>
      <c r="AU29" s="123"/>
      <c r="AV29" s="123"/>
      <c r="AW29" s="123"/>
      <c r="AX29" s="123"/>
      <c r="AY29" s="123"/>
      <c r="AZ29" s="123"/>
      <c r="BA29" s="123"/>
      <c r="BB29" s="123"/>
    </row>
    <row r="30" spans="1:54" ht="15.75" x14ac:dyDescent="0.2">
      <c r="A30" s="2"/>
      <c r="B30" s="331" t="s">
        <v>2</v>
      </c>
      <c r="C30" s="123"/>
      <c r="D30" s="259"/>
      <c r="E30" s="259"/>
      <c r="F30" s="259"/>
      <c r="G30" s="259"/>
      <c r="H30" s="259"/>
      <c r="I30" s="259"/>
      <c r="J30" s="259"/>
      <c r="K30" s="259"/>
      <c r="L30" s="259"/>
      <c r="M30" s="259"/>
      <c r="N30" s="123"/>
      <c r="O30" s="123"/>
      <c r="P30" s="123"/>
      <c r="Q30" s="123"/>
      <c r="R30" s="123"/>
      <c r="S30" s="123"/>
      <c r="T30" s="123"/>
      <c r="U30" s="123"/>
      <c r="V30" s="123"/>
      <c r="W30" s="123"/>
      <c r="X30" s="123"/>
      <c r="Y30" s="123"/>
      <c r="Z30" s="123"/>
      <c r="AA30" s="123"/>
      <c r="AB30" s="123"/>
      <c r="AC30" s="123"/>
      <c r="AD30" s="123"/>
      <c r="AE30" s="123"/>
      <c r="AF30" s="123"/>
      <c r="AG30" s="123"/>
      <c r="AH30" s="123"/>
      <c r="AI30" s="123"/>
      <c r="AJ30" s="123"/>
      <c r="AK30" s="123"/>
      <c r="AL30" s="123"/>
      <c r="AM30" s="123"/>
      <c r="AN30" s="123"/>
      <c r="AO30" s="123"/>
      <c r="AP30" s="123"/>
      <c r="AQ30" s="123"/>
      <c r="AR30" s="123"/>
      <c r="AS30" s="123"/>
      <c r="AT30" s="123"/>
      <c r="AU30" s="123"/>
      <c r="AV30" s="123"/>
      <c r="AW30" s="123"/>
      <c r="AX30" s="123"/>
      <c r="AY30" s="123"/>
      <c r="AZ30" s="123"/>
      <c r="BA30" s="123"/>
      <c r="BB30" s="123"/>
    </row>
    <row r="31" spans="1:54" ht="15.75" x14ac:dyDescent="0.2">
      <c r="A31" s="2"/>
      <c r="B31" s="36"/>
      <c r="C31" s="123"/>
      <c r="D31" s="259"/>
      <c r="E31" s="259"/>
      <c r="F31" s="259"/>
      <c r="G31" s="259"/>
      <c r="H31" s="259"/>
      <c r="I31" s="259"/>
      <c r="J31" s="259"/>
      <c r="K31" s="259"/>
      <c r="L31" s="259"/>
      <c r="M31" s="259"/>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c r="AU31" s="123"/>
      <c r="AV31" s="123"/>
      <c r="AW31" s="123"/>
      <c r="AX31" s="123"/>
      <c r="AY31" s="123"/>
      <c r="AZ31" s="123"/>
      <c r="BA31" s="123"/>
      <c r="BB31" s="123"/>
    </row>
    <row r="32" spans="1:54" x14ac:dyDescent="0.2">
      <c r="A32" s="2"/>
      <c r="B32" s="1240" t="s">
        <v>29</v>
      </c>
      <c r="C32" s="1242" t="s">
        <v>5</v>
      </c>
      <c r="D32" s="1243"/>
      <c r="E32" s="1243"/>
      <c r="F32" s="1244"/>
      <c r="G32" s="1242" t="s">
        <v>6</v>
      </c>
      <c r="H32" s="1243"/>
      <c r="I32" s="1243"/>
      <c r="J32" s="1244"/>
      <c r="K32" s="1242" t="s">
        <v>7</v>
      </c>
      <c r="L32" s="1243"/>
      <c r="M32" s="1243"/>
      <c r="N32" s="1244"/>
      <c r="O32" s="1242" t="s">
        <v>8</v>
      </c>
      <c r="P32" s="1243"/>
      <c r="Q32" s="1243"/>
      <c r="R32" s="1244"/>
      <c r="S32" s="1242" t="s">
        <v>9</v>
      </c>
      <c r="T32" s="1243"/>
      <c r="U32" s="1243"/>
      <c r="V32" s="1244"/>
      <c r="W32" s="1242" t="s">
        <v>10</v>
      </c>
      <c r="X32" s="1243"/>
      <c r="Y32" s="1243"/>
      <c r="Z32" s="1244"/>
      <c r="AA32" s="1242" t="s">
        <v>11</v>
      </c>
      <c r="AB32" s="1243"/>
      <c r="AC32" s="1243"/>
      <c r="AD32" s="1244"/>
      <c r="AE32" s="1242" t="s">
        <v>12</v>
      </c>
      <c r="AF32" s="1243"/>
      <c r="AG32" s="1243"/>
      <c r="AH32" s="1244"/>
      <c r="AI32" s="1242" t="s">
        <v>13</v>
      </c>
      <c r="AJ32" s="1243"/>
      <c r="AK32" s="1243"/>
      <c r="AL32" s="1244"/>
      <c r="AM32" s="1242" t="s">
        <v>14</v>
      </c>
      <c r="AN32" s="1243"/>
      <c r="AO32" s="1243"/>
      <c r="AP32" s="1244"/>
      <c r="AQ32" s="1242" t="s">
        <v>15</v>
      </c>
      <c r="AR32" s="1243"/>
      <c r="AS32" s="1243"/>
      <c r="AT32" s="1244"/>
      <c r="AU32" s="1242" t="s">
        <v>16</v>
      </c>
      <c r="AV32" s="1243"/>
      <c r="AW32" s="1243"/>
      <c r="AX32" s="1244"/>
      <c r="AY32" s="1242" t="s">
        <v>101</v>
      </c>
      <c r="AZ32" s="1243"/>
      <c r="BA32" s="1243"/>
      <c r="BB32" s="1244"/>
    </row>
    <row r="33" spans="1:54" x14ac:dyDescent="0.2">
      <c r="A33" s="2"/>
      <c r="B33" s="1245"/>
      <c r="C33" s="310" t="s">
        <v>31</v>
      </c>
      <c r="D33" s="311" t="s">
        <v>32</v>
      </c>
      <c r="E33" s="311" t="s">
        <v>125</v>
      </c>
      <c r="F33" s="312" t="s">
        <v>17</v>
      </c>
      <c r="G33" s="310" t="s">
        <v>31</v>
      </c>
      <c r="H33" s="311" t="s">
        <v>32</v>
      </c>
      <c r="I33" s="311" t="s">
        <v>125</v>
      </c>
      <c r="J33" s="312" t="s">
        <v>17</v>
      </c>
      <c r="K33" s="310" t="s">
        <v>31</v>
      </c>
      <c r="L33" s="311" t="s">
        <v>32</v>
      </c>
      <c r="M33" s="311" t="s">
        <v>125</v>
      </c>
      <c r="N33" s="312" t="s">
        <v>17</v>
      </c>
      <c r="O33" s="310" t="s">
        <v>31</v>
      </c>
      <c r="P33" s="311" t="s">
        <v>32</v>
      </c>
      <c r="Q33" s="311" t="s">
        <v>125</v>
      </c>
      <c r="R33" s="312" t="s">
        <v>17</v>
      </c>
      <c r="S33" s="310" t="s">
        <v>31</v>
      </c>
      <c r="T33" s="311" t="s">
        <v>32</v>
      </c>
      <c r="U33" s="311" t="s">
        <v>125</v>
      </c>
      <c r="V33" s="312" t="s">
        <v>17</v>
      </c>
      <c r="W33" s="310" t="s">
        <v>31</v>
      </c>
      <c r="X33" s="311" t="s">
        <v>32</v>
      </c>
      <c r="Y33" s="311" t="s">
        <v>125</v>
      </c>
      <c r="Z33" s="312" t="s">
        <v>17</v>
      </c>
      <c r="AA33" s="310" t="s">
        <v>31</v>
      </c>
      <c r="AB33" s="311" t="s">
        <v>32</v>
      </c>
      <c r="AC33" s="311" t="s">
        <v>125</v>
      </c>
      <c r="AD33" s="312" t="s">
        <v>17</v>
      </c>
      <c r="AE33" s="310" t="s">
        <v>31</v>
      </c>
      <c r="AF33" s="311" t="s">
        <v>32</v>
      </c>
      <c r="AG33" s="311" t="s">
        <v>125</v>
      </c>
      <c r="AH33" s="312" t="s">
        <v>17</v>
      </c>
      <c r="AI33" s="310" t="s">
        <v>31</v>
      </c>
      <c r="AJ33" s="311" t="s">
        <v>32</v>
      </c>
      <c r="AK33" s="311" t="s">
        <v>125</v>
      </c>
      <c r="AL33" s="312" t="s">
        <v>17</v>
      </c>
      <c r="AM33" s="310" t="s">
        <v>31</v>
      </c>
      <c r="AN33" s="311" t="s">
        <v>32</v>
      </c>
      <c r="AO33" s="311" t="s">
        <v>125</v>
      </c>
      <c r="AP33" s="312" t="s">
        <v>17</v>
      </c>
      <c r="AQ33" s="310" t="s">
        <v>31</v>
      </c>
      <c r="AR33" s="311" t="s">
        <v>32</v>
      </c>
      <c r="AS33" s="311" t="s">
        <v>125</v>
      </c>
      <c r="AT33" s="312" t="s">
        <v>17</v>
      </c>
      <c r="AU33" s="310" t="s">
        <v>31</v>
      </c>
      <c r="AV33" s="311" t="s">
        <v>32</v>
      </c>
      <c r="AW33" s="311" t="s">
        <v>125</v>
      </c>
      <c r="AX33" s="312" t="s">
        <v>17</v>
      </c>
      <c r="AY33" s="310" t="s">
        <v>31</v>
      </c>
      <c r="AZ33" s="311" t="s">
        <v>32</v>
      </c>
      <c r="BA33" s="311" t="s">
        <v>125</v>
      </c>
      <c r="BB33" s="312" t="s">
        <v>17</v>
      </c>
    </row>
    <row r="34" spans="1:54" x14ac:dyDescent="0.2">
      <c r="A34" s="2"/>
      <c r="B34" s="132" t="s">
        <v>34</v>
      </c>
      <c r="C34" s="55">
        <v>6269</v>
      </c>
      <c r="D34" s="56">
        <v>5270</v>
      </c>
      <c r="E34" s="56"/>
      <c r="F34" s="57">
        <v>11539</v>
      </c>
      <c r="G34" s="55">
        <v>6253</v>
      </c>
      <c r="H34" s="56">
        <v>5226</v>
      </c>
      <c r="I34" s="56"/>
      <c r="J34" s="57">
        <v>11479</v>
      </c>
      <c r="K34" s="55">
        <v>6137</v>
      </c>
      <c r="L34" s="56">
        <v>5217</v>
      </c>
      <c r="M34" s="56"/>
      <c r="N34" s="57">
        <v>11354</v>
      </c>
      <c r="O34" s="55">
        <v>6323</v>
      </c>
      <c r="P34" s="56">
        <v>5308</v>
      </c>
      <c r="Q34" s="56"/>
      <c r="R34" s="57">
        <v>11631</v>
      </c>
      <c r="S34" s="55">
        <v>6460</v>
      </c>
      <c r="T34" s="56">
        <v>5370</v>
      </c>
      <c r="U34" s="56"/>
      <c r="V34" s="57">
        <v>11830</v>
      </c>
      <c r="W34" s="55">
        <v>6455</v>
      </c>
      <c r="X34" s="56">
        <v>5404</v>
      </c>
      <c r="Y34" s="56"/>
      <c r="Z34" s="57">
        <v>11859</v>
      </c>
      <c r="AA34" s="55">
        <v>9415</v>
      </c>
      <c r="AB34" s="56">
        <v>8016</v>
      </c>
      <c r="AC34" s="56">
        <v>17</v>
      </c>
      <c r="AD34" s="57">
        <v>17448</v>
      </c>
      <c r="AE34" s="55">
        <v>9588</v>
      </c>
      <c r="AF34" s="56">
        <v>8137</v>
      </c>
      <c r="AG34" s="56">
        <v>17</v>
      </c>
      <c r="AH34" s="57">
        <v>17742</v>
      </c>
      <c r="AI34" s="55">
        <v>9690</v>
      </c>
      <c r="AJ34" s="56">
        <v>8075</v>
      </c>
      <c r="AK34" s="56">
        <v>17</v>
      </c>
      <c r="AL34" s="57">
        <v>17782</v>
      </c>
      <c r="AM34" s="55">
        <v>9401</v>
      </c>
      <c r="AN34" s="56">
        <v>7868</v>
      </c>
      <c r="AO34" s="56">
        <v>17</v>
      </c>
      <c r="AP34" s="57">
        <v>17286</v>
      </c>
      <c r="AQ34" s="55">
        <v>9644</v>
      </c>
      <c r="AR34" s="56">
        <v>8037</v>
      </c>
      <c r="AS34" s="56">
        <v>35</v>
      </c>
      <c r="AT34" s="57">
        <v>17716</v>
      </c>
      <c r="AU34" s="55">
        <v>9564</v>
      </c>
      <c r="AV34" s="56">
        <v>8013</v>
      </c>
      <c r="AW34" s="56">
        <v>35</v>
      </c>
      <c r="AX34" s="57">
        <v>17612</v>
      </c>
      <c r="AY34" s="55">
        <v>7933.25</v>
      </c>
      <c r="AZ34" s="56">
        <v>6661.75</v>
      </c>
      <c r="BA34" s="56">
        <v>11.5</v>
      </c>
      <c r="BB34" s="57">
        <v>14606.5</v>
      </c>
    </row>
    <row r="35" spans="1:54" x14ac:dyDescent="0.2">
      <c r="A35" s="2"/>
      <c r="B35" s="136" t="s">
        <v>35</v>
      </c>
      <c r="C35" s="59">
        <v>11691</v>
      </c>
      <c r="D35" s="60">
        <v>10464</v>
      </c>
      <c r="E35" s="60"/>
      <c r="F35" s="57">
        <v>22155</v>
      </c>
      <c r="G35" s="59">
        <v>11881</v>
      </c>
      <c r="H35" s="60">
        <v>10511</v>
      </c>
      <c r="I35" s="60"/>
      <c r="J35" s="57">
        <v>22392</v>
      </c>
      <c r="K35" s="59">
        <v>11860</v>
      </c>
      <c r="L35" s="60">
        <v>10702</v>
      </c>
      <c r="M35" s="60"/>
      <c r="N35" s="57">
        <v>22562</v>
      </c>
      <c r="O35" s="59">
        <v>11870</v>
      </c>
      <c r="P35" s="60">
        <v>10844</v>
      </c>
      <c r="Q35" s="60"/>
      <c r="R35" s="57">
        <v>22714</v>
      </c>
      <c r="S35" s="59">
        <v>11705</v>
      </c>
      <c r="T35" s="60">
        <v>10815</v>
      </c>
      <c r="U35" s="60"/>
      <c r="V35" s="57">
        <v>22520</v>
      </c>
      <c r="W35" s="59">
        <v>11928</v>
      </c>
      <c r="X35" s="60">
        <v>10815</v>
      </c>
      <c r="Y35" s="60"/>
      <c r="Z35" s="57">
        <v>22743</v>
      </c>
      <c r="AA35" s="59">
        <v>16524</v>
      </c>
      <c r="AB35" s="60">
        <v>14779</v>
      </c>
      <c r="AC35" s="60">
        <v>46</v>
      </c>
      <c r="AD35" s="57">
        <v>31349</v>
      </c>
      <c r="AE35" s="59">
        <v>16767</v>
      </c>
      <c r="AF35" s="60">
        <v>14886</v>
      </c>
      <c r="AG35" s="60">
        <v>46</v>
      </c>
      <c r="AH35" s="57">
        <v>31699</v>
      </c>
      <c r="AI35" s="59">
        <v>16884</v>
      </c>
      <c r="AJ35" s="60">
        <v>14960</v>
      </c>
      <c r="AK35" s="60">
        <v>46</v>
      </c>
      <c r="AL35" s="57">
        <v>31890</v>
      </c>
      <c r="AM35" s="59">
        <v>16479</v>
      </c>
      <c r="AN35" s="60">
        <v>14576</v>
      </c>
      <c r="AO35" s="60">
        <v>46</v>
      </c>
      <c r="AP35" s="57">
        <v>31101</v>
      </c>
      <c r="AQ35" s="59">
        <v>17099</v>
      </c>
      <c r="AR35" s="60">
        <v>14961</v>
      </c>
      <c r="AS35" s="60">
        <v>57</v>
      </c>
      <c r="AT35" s="57">
        <v>32117</v>
      </c>
      <c r="AU35" s="59">
        <v>17101</v>
      </c>
      <c r="AV35" s="60">
        <v>14887</v>
      </c>
      <c r="AW35" s="60">
        <v>57</v>
      </c>
      <c r="AX35" s="57">
        <v>32045</v>
      </c>
      <c r="AY35" s="55">
        <v>14315.75</v>
      </c>
      <c r="AZ35" s="56">
        <v>12766.666666666666</v>
      </c>
      <c r="BA35" s="56">
        <v>24.833333333333332</v>
      </c>
      <c r="BB35" s="57">
        <v>27107.25</v>
      </c>
    </row>
    <row r="36" spans="1:54" x14ac:dyDescent="0.2">
      <c r="A36" s="2"/>
      <c r="B36" s="136" t="s">
        <v>36</v>
      </c>
      <c r="C36" s="59">
        <v>21424</v>
      </c>
      <c r="D36" s="60">
        <v>14902</v>
      </c>
      <c r="E36" s="60"/>
      <c r="F36" s="57">
        <v>36326</v>
      </c>
      <c r="G36" s="59">
        <v>21393</v>
      </c>
      <c r="H36" s="60">
        <v>14698</v>
      </c>
      <c r="I36" s="60"/>
      <c r="J36" s="57">
        <v>36091</v>
      </c>
      <c r="K36" s="59">
        <v>21414</v>
      </c>
      <c r="L36" s="60">
        <v>14623</v>
      </c>
      <c r="M36" s="60"/>
      <c r="N36" s="57">
        <v>36037</v>
      </c>
      <c r="O36" s="59">
        <v>21330</v>
      </c>
      <c r="P36" s="60">
        <v>14986</v>
      </c>
      <c r="Q36" s="60"/>
      <c r="R36" s="57">
        <v>36316</v>
      </c>
      <c r="S36" s="59">
        <v>21216</v>
      </c>
      <c r="T36" s="60">
        <v>15195</v>
      </c>
      <c r="U36" s="60"/>
      <c r="V36" s="57">
        <v>36411</v>
      </c>
      <c r="W36" s="59">
        <v>28412</v>
      </c>
      <c r="X36" s="60">
        <v>15568</v>
      </c>
      <c r="Y36" s="60"/>
      <c r="Z36" s="57">
        <v>43980</v>
      </c>
      <c r="AA36" s="59">
        <v>29108</v>
      </c>
      <c r="AB36" s="60">
        <v>22557</v>
      </c>
      <c r="AC36" s="60">
        <v>70</v>
      </c>
      <c r="AD36" s="57">
        <v>51735</v>
      </c>
      <c r="AE36" s="59">
        <v>29389</v>
      </c>
      <c r="AF36" s="60">
        <v>22749</v>
      </c>
      <c r="AG36" s="60">
        <v>71</v>
      </c>
      <c r="AH36" s="57">
        <v>52209</v>
      </c>
      <c r="AI36" s="59">
        <v>29376</v>
      </c>
      <c r="AJ36" s="60">
        <v>22534</v>
      </c>
      <c r="AK36" s="60">
        <v>71</v>
      </c>
      <c r="AL36" s="57">
        <v>51981</v>
      </c>
      <c r="AM36" s="59">
        <v>28866</v>
      </c>
      <c r="AN36" s="60">
        <v>21515</v>
      </c>
      <c r="AO36" s="60">
        <v>71</v>
      </c>
      <c r="AP36" s="57">
        <v>50452</v>
      </c>
      <c r="AQ36" s="59">
        <v>29597</v>
      </c>
      <c r="AR36" s="60">
        <v>22477</v>
      </c>
      <c r="AS36" s="60">
        <v>114</v>
      </c>
      <c r="AT36" s="57">
        <v>52188</v>
      </c>
      <c r="AU36" s="59">
        <v>29263</v>
      </c>
      <c r="AV36" s="60">
        <v>22398</v>
      </c>
      <c r="AW36" s="60">
        <v>114</v>
      </c>
      <c r="AX36" s="57">
        <v>51775</v>
      </c>
      <c r="AY36" s="55">
        <v>25899</v>
      </c>
      <c r="AZ36" s="56">
        <v>18683.5</v>
      </c>
      <c r="BA36" s="56">
        <v>42.583333333333336</v>
      </c>
      <c r="BB36" s="57">
        <v>44625.083333333336</v>
      </c>
    </row>
    <row r="37" spans="1:54" x14ac:dyDescent="0.2">
      <c r="A37" s="2"/>
      <c r="B37" s="136" t="s">
        <v>37</v>
      </c>
      <c r="C37" s="59">
        <v>9151</v>
      </c>
      <c r="D37" s="60">
        <v>5874</v>
      </c>
      <c r="E37" s="60"/>
      <c r="F37" s="57">
        <v>15025</v>
      </c>
      <c r="G37" s="59">
        <v>9157</v>
      </c>
      <c r="H37" s="60">
        <v>5792</v>
      </c>
      <c r="I37" s="60"/>
      <c r="J37" s="57">
        <v>14949</v>
      </c>
      <c r="K37" s="59">
        <v>9070</v>
      </c>
      <c r="L37" s="60">
        <v>5889</v>
      </c>
      <c r="M37" s="60"/>
      <c r="N37" s="57">
        <v>14959</v>
      </c>
      <c r="O37" s="59">
        <v>9190</v>
      </c>
      <c r="P37" s="60">
        <v>5936</v>
      </c>
      <c r="Q37" s="60"/>
      <c r="R37" s="57">
        <v>15126</v>
      </c>
      <c r="S37" s="59">
        <v>8750</v>
      </c>
      <c r="T37" s="60">
        <v>5816</v>
      </c>
      <c r="U37" s="60"/>
      <c r="V37" s="57">
        <v>14566</v>
      </c>
      <c r="W37" s="59">
        <v>7136</v>
      </c>
      <c r="X37" s="60">
        <v>5676</v>
      </c>
      <c r="Y37" s="60"/>
      <c r="Z37" s="57">
        <v>12812</v>
      </c>
      <c r="AA37" s="59">
        <v>12166</v>
      </c>
      <c r="AB37" s="60">
        <v>8830</v>
      </c>
      <c r="AC37" s="60">
        <v>15</v>
      </c>
      <c r="AD37" s="57">
        <v>21011</v>
      </c>
      <c r="AE37" s="59">
        <v>12372</v>
      </c>
      <c r="AF37" s="60">
        <v>8863</v>
      </c>
      <c r="AG37" s="60">
        <v>16</v>
      </c>
      <c r="AH37" s="57">
        <v>21251</v>
      </c>
      <c r="AI37" s="59">
        <v>12164</v>
      </c>
      <c r="AJ37" s="60">
        <v>8755</v>
      </c>
      <c r="AK37" s="60">
        <v>16</v>
      </c>
      <c r="AL37" s="57">
        <v>20935</v>
      </c>
      <c r="AM37" s="59">
        <v>11851</v>
      </c>
      <c r="AN37" s="60">
        <v>8359</v>
      </c>
      <c r="AO37" s="60">
        <v>16</v>
      </c>
      <c r="AP37" s="57">
        <v>20226</v>
      </c>
      <c r="AQ37" s="59">
        <v>12404</v>
      </c>
      <c r="AR37" s="60">
        <v>8811</v>
      </c>
      <c r="AS37" s="60">
        <v>44</v>
      </c>
      <c r="AT37" s="57">
        <v>21259</v>
      </c>
      <c r="AU37" s="59">
        <v>12369</v>
      </c>
      <c r="AV37" s="60">
        <v>8780</v>
      </c>
      <c r="AW37" s="60">
        <v>44</v>
      </c>
      <c r="AX37" s="57">
        <v>21193</v>
      </c>
      <c r="AY37" s="55">
        <v>10481.666666666666</v>
      </c>
      <c r="AZ37" s="56">
        <v>7281.75</v>
      </c>
      <c r="BA37" s="56">
        <v>12.583333333333334</v>
      </c>
      <c r="BB37" s="57">
        <v>17776</v>
      </c>
    </row>
    <row r="38" spans="1:54" x14ac:dyDescent="0.2">
      <c r="A38" s="2"/>
      <c r="B38" s="136" t="s">
        <v>38</v>
      </c>
      <c r="C38" s="59">
        <v>18752</v>
      </c>
      <c r="D38" s="60">
        <v>14981</v>
      </c>
      <c r="E38" s="60"/>
      <c r="F38" s="57">
        <v>33733</v>
      </c>
      <c r="G38" s="59">
        <v>19115</v>
      </c>
      <c r="H38" s="60">
        <v>15220</v>
      </c>
      <c r="I38" s="60"/>
      <c r="J38" s="57">
        <v>34335</v>
      </c>
      <c r="K38" s="59">
        <v>19046</v>
      </c>
      <c r="L38" s="60">
        <v>15355</v>
      </c>
      <c r="M38" s="60"/>
      <c r="N38" s="57">
        <v>34401</v>
      </c>
      <c r="O38" s="59">
        <v>18932</v>
      </c>
      <c r="P38" s="60">
        <v>15288</v>
      </c>
      <c r="Q38" s="60"/>
      <c r="R38" s="57">
        <v>34220</v>
      </c>
      <c r="S38" s="59">
        <v>18932</v>
      </c>
      <c r="T38" s="60">
        <v>15278</v>
      </c>
      <c r="U38" s="60"/>
      <c r="V38" s="57">
        <v>34210</v>
      </c>
      <c r="W38" s="59">
        <v>19098</v>
      </c>
      <c r="X38" s="60">
        <v>15112</v>
      </c>
      <c r="Y38" s="60"/>
      <c r="Z38" s="57">
        <v>34210</v>
      </c>
      <c r="AA38" s="59">
        <v>28245</v>
      </c>
      <c r="AB38" s="60">
        <v>23147</v>
      </c>
      <c r="AC38" s="60">
        <v>50</v>
      </c>
      <c r="AD38" s="57">
        <v>51442</v>
      </c>
      <c r="AE38" s="59">
        <v>28372</v>
      </c>
      <c r="AF38" s="60">
        <v>23247</v>
      </c>
      <c r="AG38" s="60">
        <v>52</v>
      </c>
      <c r="AH38" s="57">
        <v>51671</v>
      </c>
      <c r="AI38" s="59">
        <v>28516</v>
      </c>
      <c r="AJ38" s="60">
        <v>23286</v>
      </c>
      <c r="AK38" s="60">
        <v>58</v>
      </c>
      <c r="AL38" s="57">
        <v>51860</v>
      </c>
      <c r="AM38" s="59">
        <v>27722</v>
      </c>
      <c r="AN38" s="60">
        <v>22536</v>
      </c>
      <c r="AO38" s="60">
        <v>58</v>
      </c>
      <c r="AP38" s="57">
        <v>50316</v>
      </c>
      <c r="AQ38" s="59">
        <v>28534</v>
      </c>
      <c r="AR38" s="60">
        <v>23290</v>
      </c>
      <c r="AS38" s="60">
        <v>138</v>
      </c>
      <c r="AT38" s="57">
        <v>51962</v>
      </c>
      <c r="AU38" s="59">
        <v>28628</v>
      </c>
      <c r="AV38" s="60">
        <v>23343</v>
      </c>
      <c r="AW38" s="60">
        <v>138</v>
      </c>
      <c r="AX38" s="57">
        <v>52109</v>
      </c>
      <c r="AY38" s="55">
        <v>23657.666666666668</v>
      </c>
      <c r="AZ38" s="56">
        <v>19173.583333333332</v>
      </c>
      <c r="BA38" s="56">
        <v>41.166666666666664</v>
      </c>
      <c r="BB38" s="57">
        <v>42872.416666666664</v>
      </c>
    </row>
    <row r="39" spans="1:54" x14ac:dyDescent="0.2">
      <c r="A39" s="2"/>
      <c r="B39" s="136" t="s">
        <v>39</v>
      </c>
      <c r="C39" s="59">
        <v>48578</v>
      </c>
      <c r="D39" s="60">
        <v>44182</v>
      </c>
      <c r="E39" s="60"/>
      <c r="F39" s="57">
        <v>92760</v>
      </c>
      <c r="G39" s="59">
        <v>49283</v>
      </c>
      <c r="H39" s="60">
        <v>44343</v>
      </c>
      <c r="I39" s="60"/>
      <c r="J39" s="57">
        <v>93626</v>
      </c>
      <c r="K39" s="59">
        <v>49212</v>
      </c>
      <c r="L39" s="60">
        <v>44760</v>
      </c>
      <c r="M39" s="60"/>
      <c r="N39" s="57">
        <v>93972</v>
      </c>
      <c r="O39" s="59">
        <v>48588</v>
      </c>
      <c r="P39" s="60">
        <v>44498</v>
      </c>
      <c r="Q39" s="60"/>
      <c r="R39" s="57">
        <v>93086</v>
      </c>
      <c r="S39" s="59">
        <v>48016</v>
      </c>
      <c r="T39" s="60">
        <v>43823</v>
      </c>
      <c r="U39" s="60"/>
      <c r="V39" s="57">
        <v>91839</v>
      </c>
      <c r="W39" s="59">
        <v>46323</v>
      </c>
      <c r="X39" s="60">
        <v>43535</v>
      </c>
      <c r="Y39" s="60"/>
      <c r="Z39" s="57">
        <v>89858</v>
      </c>
      <c r="AA39" s="59">
        <v>71724</v>
      </c>
      <c r="AB39" s="60">
        <v>64002</v>
      </c>
      <c r="AC39" s="60">
        <v>158</v>
      </c>
      <c r="AD39" s="57">
        <v>135884</v>
      </c>
      <c r="AE39" s="59">
        <v>72672</v>
      </c>
      <c r="AF39" s="60">
        <v>64603</v>
      </c>
      <c r="AG39" s="60">
        <v>159</v>
      </c>
      <c r="AH39" s="57">
        <v>137434</v>
      </c>
      <c r="AI39" s="59">
        <v>73039</v>
      </c>
      <c r="AJ39" s="60">
        <v>63939</v>
      </c>
      <c r="AK39" s="60">
        <v>160</v>
      </c>
      <c r="AL39" s="57">
        <v>137138</v>
      </c>
      <c r="AM39" s="59">
        <v>71451</v>
      </c>
      <c r="AN39" s="60">
        <v>61290</v>
      </c>
      <c r="AO39" s="60">
        <v>161</v>
      </c>
      <c r="AP39" s="57">
        <v>132902</v>
      </c>
      <c r="AQ39" s="59">
        <v>73321</v>
      </c>
      <c r="AR39" s="60">
        <v>64287</v>
      </c>
      <c r="AS39" s="60">
        <v>306</v>
      </c>
      <c r="AT39" s="57">
        <v>137914</v>
      </c>
      <c r="AU39" s="59">
        <v>73877</v>
      </c>
      <c r="AV39" s="60">
        <v>64846</v>
      </c>
      <c r="AW39" s="60">
        <v>306</v>
      </c>
      <c r="AX39" s="57">
        <v>139029</v>
      </c>
      <c r="AY39" s="55">
        <v>60507</v>
      </c>
      <c r="AZ39" s="56">
        <v>54009</v>
      </c>
      <c r="BA39" s="56">
        <v>104.16666666666667</v>
      </c>
      <c r="BB39" s="57">
        <v>114620.16666666667</v>
      </c>
    </row>
    <row r="40" spans="1:54" x14ac:dyDescent="0.2">
      <c r="A40" s="2"/>
      <c r="B40" s="136" t="s">
        <v>40</v>
      </c>
      <c r="C40" s="59">
        <v>34391</v>
      </c>
      <c r="D40" s="60">
        <v>25375</v>
      </c>
      <c r="E40" s="60"/>
      <c r="F40" s="57">
        <v>59766</v>
      </c>
      <c r="G40" s="59">
        <v>32673</v>
      </c>
      <c r="H40" s="60">
        <v>24413</v>
      </c>
      <c r="I40" s="60"/>
      <c r="J40" s="57">
        <v>57086</v>
      </c>
      <c r="K40" s="59">
        <v>33167</v>
      </c>
      <c r="L40" s="60">
        <v>25161</v>
      </c>
      <c r="M40" s="60"/>
      <c r="N40" s="57">
        <v>58328</v>
      </c>
      <c r="O40" s="59">
        <v>32572</v>
      </c>
      <c r="P40" s="60">
        <v>25013</v>
      </c>
      <c r="Q40" s="60"/>
      <c r="R40" s="57">
        <v>57585</v>
      </c>
      <c r="S40" s="59">
        <v>31029</v>
      </c>
      <c r="T40" s="60">
        <v>23493</v>
      </c>
      <c r="U40" s="60"/>
      <c r="V40" s="57">
        <v>54522</v>
      </c>
      <c r="W40" s="59">
        <v>26071</v>
      </c>
      <c r="X40" s="60">
        <v>22719</v>
      </c>
      <c r="Y40" s="60"/>
      <c r="Z40" s="57">
        <v>48790</v>
      </c>
      <c r="AA40" s="59">
        <v>40798</v>
      </c>
      <c r="AB40" s="60">
        <v>31230</v>
      </c>
      <c r="AC40" s="60">
        <v>45</v>
      </c>
      <c r="AD40" s="57">
        <v>72073</v>
      </c>
      <c r="AE40" s="59">
        <v>39299</v>
      </c>
      <c r="AF40" s="60">
        <v>26875</v>
      </c>
      <c r="AG40" s="60">
        <v>45</v>
      </c>
      <c r="AH40" s="57">
        <v>66219</v>
      </c>
      <c r="AI40" s="59">
        <v>39855</v>
      </c>
      <c r="AJ40" s="60">
        <v>27177</v>
      </c>
      <c r="AK40" s="60">
        <v>45</v>
      </c>
      <c r="AL40" s="57">
        <v>67077</v>
      </c>
      <c r="AM40" s="59">
        <v>37746</v>
      </c>
      <c r="AN40" s="60">
        <v>25924</v>
      </c>
      <c r="AO40" s="60">
        <v>45</v>
      </c>
      <c r="AP40" s="57">
        <v>63715</v>
      </c>
      <c r="AQ40" s="59">
        <v>40539</v>
      </c>
      <c r="AR40" s="60">
        <v>27688</v>
      </c>
      <c r="AS40" s="60">
        <v>107</v>
      </c>
      <c r="AT40" s="57">
        <v>68334</v>
      </c>
      <c r="AU40" s="59">
        <v>43876</v>
      </c>
      <c r="AV40" s="60">
        <v>29852</v>
      </c>
      <c r="AW40" s="60">
        <v>107</v>
      </c>
      <c r="AX40" s="57">
        <v>73835</v>
      </c>
      <c r="AY40" s="55">
        <v>36001.333333333336</v>
      </c>
      <c r="AZ40" s="56">
        <v>26243.333333333332</v>
      </c>
      <c r="BA40" s="56">
        <v>32.833333333333336</v>
      </c>
      <c r="BB40" s="57">
        <v>62277.5</v>
      </c>
    </row>
    <row r="41" spans="1:54" x14ac:dyDescent="0.2">
      <c r="A41" s="2"/>
      <c r="B41" s="136" t="s">
        <v>41</v>
      </c>
      <c r="C41" s="59">
        <v>31137</v>
      </c>
      <c r="D41" s="60">
        <v>27098</v>
      </c>
      <c r="E41" s="60"/>
      <c r="F41" s="57">
        <v>58235</v>
      </c>
      <c r="G41" s="59">
        <v>30165</v>
      </c>
      <c r="H41" s="60">
        <v>26387</v>
      </c>
      <c r="I41" s="60"/>
      <c r="J41" s="57">
        <v>56552</v>
      </c>
      <c r="K41" s="59">
        <v>30450</v>
      </c>
      <c r="L41" s="60">
        <v>26266</v>
      </c>
      <c r="M41" s="60"/>
      <c r="N41" s="57">
        <v>56716</v>
      </c>
      <c r="O41" s="59">
        <v>30064</v>
      </c>
      <c r="P41" s="60">
        <v>25855</v>
      </c>
      <c r="Q41" s="60"/>
      <c r="R41" s="57">
        <v>55919</v>
      </c>
      <c r="S41" s="59">
        <v>29999</v>
      </c>
      <c r="T41" s="60">
        <v>25688</v>
      </c>
      <c r="U41" s="60"/>
      <c r="V41" s="57">
        <v>55687</v>
      </c>
      <c r="W41" s="59">
        <v>29867</v>
      </c>
      <c r="X41" s="60">
        <v>25352</v>
      </c>
      <c r="Y41" s="60"/>
      <c r="Z41" s="57">
        <v>55219</v>
      </c>
      <c r="AA41" s="59">
        <v>40916</v>
      </c>
      <c r="AB41" s="60">
        <v>34495</v>
      </c>
      <c r="AC41" s="60">
        <v>51</v>
      </c>
      <c r="AD41" s="57">
        <v>75462</v>
      </c>
      <c r="AE41" s="59">
        <v>41209</v>
      </c>
      <c r="AF41" s="60">
        <v>34842</v>
      </c>
      <c r="AG41" s="60">
        <v>51</v>
      </c>
      <c r="AH41" s="57">
        <v>76102</v>
      </c>
      <c r="AI41" s="59">
        <v>41325</v>
      </c>
      <c r="AJ41" s="60">
        <v>34973</v>
      </c>
      <c r="AK41" s="60">
        <v>51</v>
      </c>
      <c r="AL41" s="57">
        <v>76349</v>
      </c>
      <c r="AM41" s="59">
        <v>40230</v>
      </c>
      <c r="AN41" s="60">
        <v>33500</v>
      </c>
      <c r="AO41" s="60">
        <v>51</v>
      </c>
      <c r="AP41" s="57">
        <v>73781</v>
      </c>
      <c r="AQ41" s="59">
        <v>41644</v>
      </c>
      <c r="AR41" s="60">
        <v>34984</v>
      </c>
      <c r="AS41" s="60">
        <v>122</v>
      </c>
      <c r="AT41" s="57">
        <v>76750</v>
      </c>
      <c r="AU41" s="59">
        <v>43383</v>
      </c>
      <c r="AV41" s="60">
        <v>36701</v>
      </c>
      <c r="AW41" s="60">
        <v>122</v>
      </c>
      <c r="AX41" s="57">
        <v>80206</v>
      </c>
      <c r="AY41" s="55">
        <v>35865.75</v>
      </c>
      <c r="AZ41" s="56">
        <v>30511.75</v>
      </c>
      <c r="BA41" s="56">
        <v>37.333333333333336</v>
      </c>
      <c r="BB41" s="57">
        <v>66414.833333333328</v>
      </c>
    </row>
    <row r="42" spans="1:54" x14ac:dyDescent="0.2">
      <c r="A42" s="2"/>
      <c r="B42" s="136" t="s">
        <v>42</v>
      </c>
      <c r="C42" s="59">
        <v>12907</v>
      </c>
      <c r="D42" s="60">
        <v>12410</v>
      </c>
      <c r="E42" s="60"/>
      <c r="F42" s="57">
        <v>25317</v>
      </c>
      <c r="G42" s="59">
        <v>13034</v>
      </c>
      <c r="H42" s="60">
        <v>12141</v>
      </c>
      <c r="I42" s="60"/>
      <c r="J42" s="57">
        <v>25175</v>
      </c>
      <c r="K42" s="59">
        <v>12828</v>
      </c>
      <c r="L42" s="60">
        <v>11691</v>
      </c>
      <c r="M42" s="60"/>
      <c r="N42" s="57">
        <v>24519</v>
      </c>
      <c r="O42" s="59">
        <v>12733</v>
      </c>
      <c r="P42" s="60">
        <v>11596</v>
      </c>
      <c r="Q42" s="60"/>
      <c r="R42" s="57">
        <v>24329</v>
      </c>
      <c r="S42" s="59">
        <v>12380</v>
      </c>
      <c r="T42" s="60">
        <v>11405</v>
      </c>
      <c r="U42" s="60"/>
      <c r="V42" s="57">
        <v>23785</v>
      </c>
      <c r="W42" s="59">
        <v>12188</v>
      </c>
      <c r="X42" s="60">
        <v>11423</v>
      </c>
      <c r="Y42" s="60"/>
      <c r="Z42" s="57">
        <v>23611</v>
      </c>
      <c r="AA42" s="59">
        <v>16798</v>
      </c>
      <c r="AB42" s="60">
        <v>15694</v>
      </c>
      <c r="AC42" s="60">
        <v>10</v>
      </c>
      <c r="AD42" s="57">
        <v>32502</v>
      </c>
      <c r="AE42" s="59">
        <v>15805</v>
      </c>
      <c r="AF42" s="60">
        <v>12909</v>
      </c>
      <c r="AG42" s="60">
        <v>10</v>
      </c>
      <c r="AH42" s="57">
        <v>28724</v>
      </c>
      <c r="AI42" s="59">
        <v>15574</v>
      </c>
      <c r="AJ42" s="60">
        <v>12768</v>
      </c>
      <c r="AK42" s="60">
        <v>10</v>
      </c>
      <c r="AL42" s="57">
        <v>28352</v>
      </c>
      <c r="AM42" s="59">
        <v>15364</v>
      </c>
      <c r="AN42" s="60">
        <v>12388</v>
      </c>
      <c r="AO42" s="60">
        <v>10</v>
      </c>
      <c r="AP42" s="57">
        <v>27762</v>
      </c>
      <c r="AQ42" s="59">
        <v>15700</v>
      </c>
      <c r="AR42" s="60">
        <v>12838</v>
      </c>
      <c r="AS42" s="60">
        <v>49</v>
      </c>
      <c r="AT42" s="57">
        <v>28587</v>
      </c>
      <c r="AU42" s="59">
        <v>16192</v>
      </c>
      <c r="AV42" s="60">
        <v>13395</v>
      </c>
      <c r="AW42" s="60">
        <v>49</v>
      </c>
      <c r="AX42" s="57">
        <v>29636</v>
      </c>
      <c r="AY42" s="55">
        <v>14291.916666666666</v>
      </c>
      <c r="AZ42" s="56">
        <v>12554.833333333334</v>
      </c>
      <c r="BA42" s="56">
        <v>11.5</v>
      </c>
      <c r="BB42" s="57">
        <v>26858.25</v>
      </c>
    </row>
    <row r="43" spans="1:54" x14ac:dyDescent="0.2">
      <c r="A43" s="2"/>
      <c r="B43" s="136" t="s">
        <v>43</v>
      </c>
      <c r="C43" s="59">
        <v>36009</v>
      </c>
      <c r="D43" s="60">
        <v>36750</v>
      </c>
      <c r="E43" s="60"/>
      <c r="F43" s="57">
        <v>72759</v>
      </c>
      <c r="G43" s="59">
        <v>35858</v>
      </c>
      <c r="H43" s="60">
        <v>36071</v>
      </c>
      <c r="I43" s="60"/>
      <c r="J43" s="57">
        <v>71929</v>
      </c>
      <c r="K43" s="59">
        <v>36115</v>
      </c>
      <c r="L43" s="60">
        <v>36700</v>
      </c>
      <c r="M43" s="60"/>
      <c r="N43" s="57">
        <v>72815</v>
      </c>
      <c r="O43" s="59">
        <v>36148</v>
      </c>
      <c r="P43" s="60">
        <v>37097</v>
      </c>
      <c r="Q43" s="60"/>
      <c r="R43" s="57">
        <v>73245</v>
      </c>
      <c r="S43" s="59">
        <v>36349</v>
      </c>
      <c r="T43" s="60">
        <v>36845</v>
      </c>
      <c r="U43" s="60"/>
      <c r="V43" s="57">
        <v>73194</v>
      </c>
      <c r="W43" s="59">
        <v>36308</v>
      </c>
      <c r="X43" s="60">
        <v>36610</v>
      </c>
      <c r="Y43" s="60"/>
      <c r="Z43" s="57">
        <v>72918</v>
      </c>
      <c r="AA43" s="59">
        <v>57414</v>
      </c>
      <c r="AB43" s="60">
        <v>54871</v>
      </c>
      <c r="AC43" s="60">
        <v>79</v>
      </c>
      <c r="AD43" s="57">
        <v>112364</v>
      </c>
      <c r="AE43" s="59">
        <v>57734</v>
      </c>
      <c r="AF43" s="60">
        <v>54609</v>
      </c>
      <c r="AG43" s="60">
        <v>79</v>
      </c>
      <c r="AH43" s="57">
        <v>112422</v>
      </c>
      <c r="AI43" s="59">
        <v>58346</v>
      </c>
      <c r="AJ43" s="60">
        <v>54837</v>
      </c>
      <c r="AK43" s="60">
        <v>79</v>
      </c>
      <c r="AL43" s="57">
        <v>113262</v>
      </c>
      <c r="AM43" s="59">
        <v>57013</v>
      </c>
      <c r="AN43" s="60">
        <v>52869</v>
      </c>
      <c r="AO43" s="60">
        <v>79</v>
      </c>
      <c r="AP43" s="57">
        <v>109961</v>
      </c>
      <c r="AQ43" s="59">
        <v>58949</v>
      </c>
      <c r="AR43" s="60">
        <v>54710</v>
      </c>
      <c r="AS43" s="60">
        <v>230</v>
      </c>
      <c r="AT43" s="57">
        <v>113889</v>
      </c>
      <c r="AU43" s="59">
        <v>59486</v>
      </c>
      <c r="AV43" s="60">
        <v>55176</v>
      </c>
      <c r="AW43" s="60">
        <v>230</v>
      </c>
      <c r="AX43" s="57">
        <v>114892</v>
      </c>
      <c r="AY43" s="55">
        <v>47144.083333333336</v>
      </c>
      <c r="AZ43" s="56">
        <v>45595.416666666664</v>
      </c>
      <c r="BA43" s="56">
        <v>64.666666666666671</v>
      </c>
      <c r="BB43" s="57">
        <v>92804.166666666672</v>
      </c>
    </row>
    <row r="44" spans="1:54" x14ac:dyDescent="0.2">
      <c r="A44" s="2"/>
      <c r="B44" s="136" t="s">
        <v>44</v>
      </c>
      <c r="C44" s="59">
        <v>24930</v>
      </c>
      <c r="D44" s="60">
        <v>24897</v>
      </c>
      <c r="E44" s="60"/>
      <c r="F44" s="57">
        <v>49827</v>
      </c>
      <c r="G44" s="59">
        <v>25791</v>
      </c>
      <c r="H44" s="60">
        <v>25549</v>
      </c>
      <c r="I44" s="60"/>
      <c r="J44" s="57">
        <v>51340</v>
      </c>
      <c r="K44" s="59">
        <v>25528</v>
      </c>
      <c r="L44" s="60">
        <v>25402</v>
      </c>
      <c r="M44" s="60"/>
      <c r="N44" s="57">
        <v>50930</v>
      </c>
      <c r="O44" s="59">
        <v>25341</v>
      </c>
      <c r="P44" s="60">
        <v>24893</v>
      </c>
      <c r="Q44" s="60"/>
      <c r="R44" s="57">
        <v>50234</v>
      </c>
      <c r="S44" s="59">
        <v>24880</v>
      </c>
      <c r="T44" s="60">
        <v>24179</v>
      </c>
      <c r="U44" s="60"/>
      <c r="V44" s="57">
        <v>49059</v>
      </c>
      <c r="W44" s="59">
        <v>24944</v>
      </c>
      <c r="X44" s="60">
        <v>24149</v>
      </c>
      <c r="Y44" s="60"/>
      <c r="Z44" s="57">
        <v>49093</v>
      </c>
      <c r="AA44" s="59">
        <v>36756</v>
      </c>
      <c r="AB44" s="60">
        <v>35132</v>
      </c>
      <c r="AC44" s="60">
        <v>56</v>
      </c>
      <c r="AD44" s="57">
        <v>71944</v>
      </c>
      <c r="AE44" s="59">
        <v>36958</v>
      </c>
      <c r="AF44" s="60">
        <v>35247</v>
      </c>
      <c r="AG44" s="60">
        <v>57</v>
      </c>
      <c r="AH44" s="57">
        <v>72262</v>
      </c>
      <c r="AI44" s="59">
        <v>37251</v>
      </c>
      <c r="AJ44" s="60">
        <v>35381</v>
      </c>
      <c r="AK44" s="60">
        <v>57</v>
      </c>
      <c r="AL44" s="57">
        <v>72689</v>
      </c>
      <c r="AM44" s="59">
        <v>36446</v>
      </c>
      <c r="AN44" s="60">
        <v>34358</v>
      </c>
      <c r="AO44" s="60">
        <v>57</v>
      </c>
      <c r="AP44" s="57">
        <v>70861</v>
      </c>
      <c r="AQ44" s="59">
        <v>37509</v>
      </c>
      <c r="AR44" s="60">
        <v>35235</v>
      </c>
      <c r="AS44" s="60">
        <v>145</v>
      </c>
      <c r="AT44" s="57">
        <v>72889</v>
      </c>
      <c r="AU44" s="59">
        <v>38063</v>
      </c>
      <c r="AV44" s="60">
        <v>35515</v>
      </c>
      <c r="AW44" s="60">
        <v>145</v>
      </c>
      <c r="AX44" s="57">
        <v>73723</v>
      </c>
      <c r="AY44" s="55">
        <v>31199.75</v>
      </c>
      <c r="AZ44" s="56">
        <v>29994.75</v>
      </c>
      <c r="BA44" s="56">
        <v>43.083333333333336</v>
      </c>
      <c r="BB44" s="57">
        <v>61237.583333333336</v>
      </c>
    </row>
    <row r="45" spans="1:54" x14ac:dyDescent="0.2">
      <c r="A45" s="2"/>
      <c r="B45" s="136" t="s">
        <v>45</v>
      </c>
      <c r="C45" s="59">
        <v>10573</v>
      </c>
      <c r="D45" s="60">
        <v>9921</v>
      </c>
      <c r="E45" s="60"/>
      <c r="F45" s="57">
        <v>20494</v>
      </c>
      <c r="G45" s="59">
        <v>10619</v>
      </c>
      <c r="H45" s="60">
        <v>10084</v>
      </c>
      <c r="I45" s="60"/>
      <c r="J45" s="57">
        <v>20703</v>
      </c>
      <c r="K45" s="59">
        <v>10822</v>
      </c>
      <c r="L45" s="60">
        <v>10202</v>
      </c>
      <c r="M45" s="60"/>
      <c r="N45" s="57">
        <v>21024</v>
      </c>
      <c r="O45" s="59">
        <v>10683</v>
      </c>
      <c r="P45" s="60">
        <v>9949</v>
      </c>
      <c r="Q45" s="60"/>
      <c r="R45" s="57">
        <v>20632</v>
      </c>
      <c r="S45" s="59">
        <v>10682</v>
      </c>
      <c r="T45" s="60">
        <v>9832</v>
      </c>
      <c r="U45" s="60"/>
      <c r="V45" s="57">
        <v>20514</v>
      </c>
      <c r="W45" s="59">
        <v>10732</v>
      </c>
      <c r="X45" s="60">
        <v>9845</v>
      </c>
      <c r="Y45" s="60"/>
      <c r="Z45" s="57">
        <v>20577</v>
      </c>
      <c r="AA45" s="59">
        <v>15523</v>
      </c>
      <c r="AB45" s="60">
        <v>14275</v>
      </c>
      <c r="AC45" s="60">
        <v>31</v>
      </c>
      <c r="AD45" s="57">
        <v>29829</v>
      </c>
      <c r="AE45" s="59">
        <v>15675</v>
      </c>
      <c r="AF45" s="60">
        <v>14278</v>
      </c>
      <c r="AG45" s="60">
        <v>31</v>
      </c>
      <c r="AH45" s="57">
        <v>29984</v>
      </c>
      <c r="AI45" s="59">
        <v>15628</v>
      </c>
      <c r="AJ45" s="60">
        <v>14198</v>
      </c>
      <c r="AK45" s="60">
        <v>31</v>
      </c>
      <c r="AL45" s="57">
        <v>29857</v>
      </c>
      <c r="AM45" s="59">
        <v>15430</v>
      </c>
      <c r="AN45" s="60">
        <v>13842</v>
      </c>
      <c r="AO45" s="60">
        <v>31</v>
      </c>
      <c r="AP45" s="57">
        <v>29303</v>
      </c>
      <c r="AQ45" s="59">
        <v>15871</v>
      </c>
      <c r="AR45" s="60">
        <v>14188</v>
      </c>
      <c r="AS45" s="60">
        <v>62</v>
      </c>
      <c r="AT45" s="57">
        <v>30121</v>
      </c>
      <c r="AU45" s="59">
        <v>15821</v>
      </c>
      <c r="AV45" s="60">
        <v>14306</v>
      </c>
      <c r="AW45" s="60">
        <v>62</v>
      </c>
      <c r="AX45" s="57">
        <v>30189</v>
      </c>
      <c r="AY45" s="55">
        <v>13171.583333333334</v>
      </c>
      <c r="AZ45" s="56">
        <v>12076.666666666666</v>
      </c>
      <c r="BA45" s="56">
        <v>20.666666666666668</v>
      </c>
      <c r="BB45" s="57">
        <v>25268.916666666668</v>
      </c>
    </row>
    <row r="46" spans="1:54" x14ac:dyDescent="0.2">
      <c r="A46" s="2"/>
      <c r="B46" s="136" t="s">
        <v>46</v>
      </c>
      <c r="C46" s="59">
        <v>23823</v>
      </c>
      <c r="D46" s="60">
        <v>21340</v>
      </c>
      <c r="E46" s="60"/>
      <c r="F46" s="57">
        <v>45163</v>
      </c>
      <c r="G46" s="59">
        <v>24627</v>
      </c>
      <c r="H46" s="60">
        <v>21621</v>
      </c>
      <c r="I46" s="60"/>
      <c r="J46" s="57">
        <v>46248</v>
      </c>
      <c r="K46" s="59">
        <v>24649</v>
      </c>
      <c r="L46" s="60">
        <v>21808</v>
      </c>
      <c r="M46" s="60"/>
      <c r="N46" s="57">
        <v>46457</v>
      </c>
      <c r="O46" s="59">
        <v>24590</v>
      </c>
      <c r="P46" s="60">
        <v>22113</v>
      </c>
      <c r="Q46" s="60"/>
      <c r="R46" s="57">
        <v>46703</v>
      </c>
      <c r="S46" s="59">
        <v>24457</v>
      </c>
      <c r="T46" s="60">
        <v>21737</v>
      </c>
      <c r="U46" s="60"/>
      <c r="V46" s="57">
        <v>46194</v>
      </c>
      <c r="W46" s="59">
        <v>24506</v>
      </c>
      <c r="X46" s="60">
        <v>21712</v>
      </c>
      <c r="Y46" s="60"/>
      <c r="Z46" s="57">
        <v>46218</v>
      </c>
      <c r="AA46" s="59">
        <v>34303</v>
      </c>
      <c r="AB46" s="60">
        <v>29408</v>
      </c>
      <c r="AC46" s="60">
        <v>41</v>
      </c>
      <c r="AD46" s="57">
        <v>63752</v>
      </c>
      <c r="AE46" s="59">
        <v>34633</v>
      </c>
      <c r="AF46" s="60">
        <v>29145</v>
      </c>
      <c r="AG46" s="60">
        <v>41</v>
      </c>
      <c r="AH46" s="57">
        <v>63819</v>
      </c>
      <c r="AI46" s="59">
        <v>34598</v>
      </c>
      <c r="AJ46" s="60">
        <v>29091</v>
      </c>
      <c r="AK46" s="60">
        <v>41</v>
      </c>
      <c r="AL46" s="57">
        <v>63730</v>
      </c>
      <c r="AM46" s="59">
        <v>33790</v>
      </c>
      <c r="AN46" s="60">
        <v>27940</v>
      </c>
      <c r="AO46" s="60">
        <v>41</v>
      </c>
      <c r="AP46" s="57">
        <v>61771</v>
      </c>
      <c r="AQ46" s="59">
        <v>35227</v>
      </c>
      <c r="AR46" s="60">
        <v>28975</v>
      </c>
      <c r="AS46" s="60">
        <v>113</v>
      </c>
      <c r="AT46" s="57">
        <v>64315</v>
      </c>
      <c r="AU46" s="59">
        <v>35080</v>
      </c>
      <c r="AV46" s="60">
        <v>29136</v>
      </c>
      <c r="AW46" s="60">
        <v>113</v>
      </c>
      <c r="AX46" s="57">
        <v>64329</v>
      </c>
      <c r="AY46" s="55">
        <v>29523.583333333332</v>
      </c>
      <c r="AZ46" s="56">
        <v>25335.5</v>
      </c>
      <c r="BA46" s="56">
        <v>32.5</v>
      </c>
      <c r="BB46" s="57">
        <v>54891.583333333336</v>
      </c>
    </row>
    <row r="47" spans="1:54" x14ac:dyDescent="0.2">
      <c r="A47" s="2"/>
      <c r="B47" s="136" t="s">
        <v>47</v>
      </c>
      <c r="C47" s="59">
        <v>3093</v>
      </c>
      <c r="D47" s="60">
        <v>2820</v>
      </c>
      <c r="E47" s="60"/>
      <c r="F47" s="57">
        <v>5913</v>
      </c>
      <c r="G47" s="59">
        <v>3158</v>
      </c>
      <c r="H47" s="60">
        <v>2819</v>
      </c>
      <c r="I47" s="60"/>
      <c r="J47" s="57">
        <v>5977</v>
      </c>
      <c r="K47" s="59">
        <v>3168</v>
      </c>
      <c r="L47" s="60">
        <v>2798</v>
      </c>
      <c r="M47" s="60"/>
      <c r="N47" s="57">
        <v>5966</v>
      </c>
      <c r="O47" s="59">
        <v>3190</v>
      </c>
      <c r="P47" s="60">
        <v>2817</v>
      </c>
      <c r="Q47" s="60"/>
      <c r="R47" s="57">
        <v>6007</v>
      </c>
      <c r="S47" s="59">
        <v>3152</v>
      </c>
      <c r="T47" s="60">
        <v>2815</v>
      </c>
      <c r="U47" s="60"/>
      <c r="V47" s="57">
        <v>5967</v>
      </c>
      <c r="W47" s="59">
        <v>3207</v>
      </c>
      <c r="X47" s="60">
        <v>2817</v>
      </c>
      <c r="Y47" s="60"/>
      <c r="Z47" s="57">
        <v>6024</v>
      </c>
      <c r="AA47" s="59">
        <v>5249</v>
      </c>
      <c r="AB47" s="60">
        <v>4633</v>
      </c>
      <c r="AC47" s="60">
        <v>7</v>
      </c>
      <c r="AD47" s="57">
        <v>9889</v>
      </c>
      <c r="AE47" s="59">
        <v>5277</v>
      </c>
      <c r="AF47" s="60">
        <v>4612</v>
      </c>
      <c r="AG47" s="60">
        <v>7</v>
      </c>
      <c r="AH47" s="57">
        <v>9896</v>
      </c>
      <c r="AI47" s="59">
        <v>5337</v>
      </c>
      <c r="AJ47" s="60">
        <v>4657</v>
      </c>
      <c r="AK47" s="60">
        <v>6</v>
      </c>
      <c r="AL47" s="57">
        <v>10000</v>
      </c>
      <c r="AM47" s="59">
        <v>5209</v>
      </c>
      <c r="AN47" s="60">
        <v>4434</v>
      </c>
      <c r="AO47" s="60">
        <v>6</v>
      </c>
      <c r="AP47" s="57">
        <v>9649</v>
      </c>
      <c r="AQ47" s="59">
        <v>5409</v>
      </c>
      <c r="AR47" s="60">
        <v>4662</v>
      </c>
      <c r="AS47" s="60">
        <v>12</v>
      </c>
      <c r="AT47" s="57">
        <v>10083</v>
      </c>
      <c r="AU47" s="59">
        <v>5412</v>
      </c>
      <c r="AV47" s="60">
        <v>4648</v>
      </c>
      <c r="AW47" s="60">
        <v>12</v>
      </c>
      <c r="AX47" s="57">
        <v>10072</v>
      </c>
      <c r="AY47" s="55">
        <v>4238.416666666667</v>
      </c>
      <c r="AZ47" s="56">
        <v>3711</v>
      </c>
      <c r="BA47" s="56">
        <v>4.166666666666667</v>
      </c>
      <c r="BB47" s="57">
        <v>7953.583333333333</v>
      </c>
    </row>
    <row r="48" spans="1:54" x14ac:dyDescent="0.2">
      <c r="A48" s="2"/>
      <c r="B48" s="136" t="s">
        <v>48</v>
      </c>
      <c r="C48" s="59">
        <v>6421</v>
      </c>
      <c r="D48" s="60">
        <v>7185</v>
      </c>
      <c r="E48" s="60"/>
      <c r="F48" s="57">
        <v>13606</v>
      </c>
      <c r="G48" s="59">
        <v>6290</v>
      </c>
      <c r="H48" s="60">
        <v>7054</v>
      </c>
      <c r="I48" s="60"/>
      <c r="J48" s="57">
        <v>13344</v>
      </c>
      <c r="K48" s="59">
        <v>6418</v>
      </c>
      <c r="L48" s="60">
        <v>7200</v>
      </c>
      <c r="M48" s="60"/>
      <c r="N48" s="57">
        <v>13618</v>
      </c>
      <c r="O48" s="59">
        <v>6655</v>
      </c>
      <c r="P48" s="60">
        <v>7162</v>
      </c>
      <c r="Q48" s="60"/>
      <c r="R48" s="57">
        <v>13817</v>
      </c>
      <c r="S48" s="59">
        <v>6664</v>
      </c>
      <c r="T48" s="60">
        <v>7161</v>
      </c>
      <c r="U48" s="60"/>
      <c r="V48" s="57">
        <v>13825</v>
      </c>
      <c r="W48" s="59">
        <v>6673</v>
      </c>
      <c r="X48" s="60">
        <v>7115</v>
      </c>
      <c r="Y48" s="60"/>
      <c r="Z48" s="57">
        <v>13788</v>
      </c>
      <c r="AA48" s="59">
        <v>8682</v>
      </c>
      <c r="AB48" s="60">
        <v>7820</v>
      </c>
      <c r="AC48" s="60">
        <v>17</v>
      </c>
      <c r="AD48" s="57">
        <v>16519</v>
      </c>
      <c r="AE48" s="59">
        <v>8865</v>
      </c>
      <c r="AF48" s="60">
        <v>7732</v>
      </c>
      <c r="AG48" s="60">
        <v>17</v>
      </c>
      <c r="AH48" s="57">
        <v>16614</v>
      </c>
      <c r="AI48" s="59">
        <v>9012</v>
      </c>
      <c r="AJ48" s="60">
        <v>7700</v>
      </c>
      <c r="AK48" s="60">
        <v>17</v>
      </c>
      <c r="AL48" s="57">
        <v>16729</v>
      </c>
      <c r="AM48" s="59">
        <v>8925</v>
      </c>
      <c r="AN48" s="60">
        <v>7382</v>
      </c>
      <c r="AO48" s="60">
        <v>17</v>
      </c>
      <c r="AP48" s="57">
        <v>16324</v>
      </c>
      <c r="AQ48" s="59">
        <v>9153</v>
      </c>
      <c r="AR48" s="60">
        <v>7737</v>
      </c>
      <c r="AS48" s="60">
        <v>31</v>
      </c>
      <c r="AT48" s="57">
        <v>16921</v>
      </c>
      <c r="AU48" s="59">
        <v>9221</v>
      </c>
      <c r="AV48" s="60">
        <v>7826</v>
      </c>
      <c r="AW48" s="60">
        <v>31</v>
      </c>
      <c r="AX48" s="57">
        <v>17078</v>
      </c>
      <c r="AY48" s="55">
        <v>7748.25</v>
      </c>
      <c r="AZ48" s="56">
        <v>7422.833333333333</v>
      </c>
      <c r="BA48" s="56">
        <v>10.833333333333334</v>
      </c>
      <c r="BB48" s="57">
        <v>15181.916666666666</v>
      </c>
    </row>
    <row r="49" spans="1:54" ht="15" x14ac:dyDescent="0.25">
      <c r="A49" s="1212"/>
      <c r="B49" s="136" t="s">
        <v>49</v>
      </c>
      <c r="C49" s="59">
        <v>180581</v>
      </c>
      <c r="D49" s="60">
        <v>207140</v>
      </c>
      <c r="E49" s="60"/>
      <c r="F49" s="57">
        <v>387721</v>
      </c>
      <c r="G49" s="59">
        <v>181717</v>
      </c>
      <c r="H49" s="60">
        <v>205013</v>
      </c>
      <c r="I49" s="60"/>
      <c r="J49" s="57">
        <v>386730</v>
      </c>
      <c r="K49" s="59">
        <v>181655</v>
      </c>
      <c r="L49" s="60">
        <v>209427</v>
      </c>
      <c r="M49" s="60"/>
      <c r="N49" s="57">
        <v>391082</v>
      </c>
      <c r="O49" s="59">
        <v>183733</v>
      </c>
      <c r="P49" s="60">
        <v>211068</v>
      </c>
      <c r="Q49" s="60"/>
      <c r="R49" s="57">
        <v>394801</v>
      </c>
      <c r="S49" s="59">
        <v>183526</v>
      </c>
      <c r="T49" s="60">
        <v>211149</v>
      </c>
      <c r="U49" s="60"/>
      <c r="V49" s="57">
        <v>394675</v>
      </c>
      <c r="W49" s="59">
        <v>182251</v>
      </c>
      <c r="X49" s="60">
        <v>210106</v>
      </c>
      <c r="Y49" s="60"/>
      <c r="Z49" s="57">
        <v>392357</v>
      </c>
      <c r="AA49" s="59">
        <v>325896</v>
      </c>
      <c r="AB49" s="60">
        <v>328253</v>
      </c>
      <c r="AC49" s="60">
        <v>1425</v>
      </c>
      <c r="AD49" s="57">
        <v>655574</v>
      </c>
      <c r="AE49" s="59">
        <v>327705</v>
      </c>
      <c r="AF49" s="60">
        <v>326557</v>
      </c>
      <c r="AG49" s="60">
        <v>1450</v>
      </c>
      <c r="AH49" s="57">
        <v>655712</v>
      </c>
      <c r="AI49" s="59">
        <v>328292</v>
      </c>
      <c r="AJ49" s="60">
        <v>325161</v>
      </c>
      <c r="AK49" s="60">
        <v>1452</v>
      </c>
      <c r="AL49" s="57">
        <v>654905</v>
      </c>
      <c r="AM49" s="59">
        <v>319865</v>
      </c>
      <c r="AN49" s="60">
        <v>305373</v>
      </c>
      <c r="AO49" s="60">
        <v>1454</v>
      </c>
      <c r="AP49" s="57">
        <v>626692</v>
      </c>
      <c r="AQ49" s="59">
        <v>337970</v>
      </c>
      <c r="AR49" s="60">
        <v>334098</v>
      </c>
      <c r="AS49" s="60">
        <v>2283</v>
      </c>
      <c r="AT49" s="57">
        <v>674351</v>
      </c>
      <c r="AU49" s="59">
        <v>342155</v>
      </c>
      <c r="AV49" s="60">
        <v>338321</v>
      </c>
      <c r="AW49" s="60">
        <v>2283</v>
      </c>
      <c r="AX49" s="57">
        <v>682759</v>
      </c>
      <c r="AY49" s="55">
        <v>256278.83333333334</v>
      </c>
      <c r="AZ49" s="56">
        <v>267638.83333333331</v>
      </c>
      <c r="BA49" s="56">
        <v>862.25</v>
      </c>
      <c r="BB49" s="57">
        <v>524779.91666666663</v>
      </c>
    </row>
    <row r="50" spans="1:54" ht="15" x14ac:dyDescent="0.25">
      <c r="A50" s="1212"/>
      <c r="B50" s="136" t="s">
        <v>125</v>
      </c>
      <c r="C50" s="59"/>
      <c r="D50" s="60"/>
      <c r="E50" s="60"/>
      <c r="F50" s="57"/>
      <c r="G50" s="59"/>
      <c r="H50" s="60"/>
      <c r="I50" s="60"/>
      <c r="J50" s="57"/>
      <c r="K50" s="59"/>
      <c r="L50" s="60"/>
      <c r="M50" s="60"/>
      <c r="N50" s="57"/>
      <c r="O50" s="59"/>
      <c r="P50" s="60"/>
      <c r="Q50" s="60"/>
      <c r="R50" s="57"/>
      <c r="S50" s="59"/>
      <c r="T50" s="60"/>
      <c r="U50" s="60"/>
      <c r="V50" s="57"/>
      <c r="W50" s="59"/>
      <c r="X50" s="60"/>
      <c r="Y50" s="60"/>
      <c r="Z50" s="57"/>
      <c r="AA50" s="59">
        <v>7409</v>
      </c>
      <c r="AB50" s="60">
        <v>3508</v>
      </c>
      <c r="AC50" s="60">
        <v>686</v>
      </c>
      <c r="AD50" s="57">
        <v>11603</v>
      </c>
      <c r="AE50" s="59">
        <v>7362</v>
      </c>
      <c r="AF50" s="60">
        <v>3483</v>
      </c>
      <c r="AG50" s="60">
        <v>680</v>
      </c>
      <c r="AH50" s="57">
        <v>11525</v>
      </c>
      <c r="AI50" s="59">
        <v>7235</v>
      </c>
      <c r="AJ50" s="60">
        <v>3413</v>
      </c>
      <c r="AK50" s="60">
        <v>671</v>
      </c>
      <c r="AL50" s="57">
        <v>11319</v>
      </c>
      <c r="AM50" s="59">
        <v>7203</v>
      </c>
      <c r="AN50" s="60">
        <v>3391</v>
      </c>
      <c r="AO50" s="60">
        <v>668</v>
      </c>
      <c r="AP50" s="57">
        <v>11262</v>
      </c>
      <c r="AQ50" s="59">
        <v>7171</v>
      </c>
      <c r="AR50" s="60">
        <v>3373</v>
      </c>
      <c r="AS50" s="60">
        <v>667</v>
      </c>
      <c r="AT50" s="57">
        <v>11211</v>
      </c>
      <c r="AU50" s="59">
        <v>7171</v>
      </c>
      <c r="AV50" s="60">
        <v>3373</v>
      </c>
      <c r="AW50" s="60">
        <v>667</v>
      </c>
      <c r="AX50" s="57">
        <v>11211</v>
      </c>
      <c r="AY50" s="56">
        <v>3629.25</v>
      </c>
      <c r="AZ50" s="56">
        <v>1711.75</v>
      </c>
      <c r="BA50" s="56">
        <v>336.58333333333331</v>
      </c>
      <c r="BB50" s="57">
        <v>5677.583333333333</v>
      </c>
    </row>
    <row r="51" spans="1:54" ht="15" x14ac:dyDescent="0.25">
      <c r="A51" s="1212"/>
      <c r="B51" s="213" t="s">
        <v>21</v>
      </c>
      <c r="C51" s="63">
        <v>479730</v>
      </c>
      <c r="D51" s="64">
        <v>470609</v>
      </c>
      <c r="E51" s="64"/>
      <c r="F51" s="57">
        <v>950339</v>
      </c>
      <c r="G51" s="63">
        <v>481014</v>
      </c>
      <c r="H51" s="64">
        <v>466942</v>
      </c>
      <c r="I51" s="64"/>
      <c r="J51" s="57">
        <v>947956</v>
      </c>
      <c r="K51" s="63">
        <v>481539</v>
      </c>
      <c r="L51" s="64">
        <v>473201</v>
      </c>
      <c r="M51" s="64"/>
      <c r="N51" s="57">
        <v>954740</v>
      </c>
      <c r="O51" s="63">
        <v>481942</v>
      </c>
      <c r="P51" s="64">
        <v>474423</v>
      </c>
      <c r="Q51" s="64"/>
      <c r="R51" s="57">
        <v>956365</v>
      </c>
      <c r="S51" s="63">
        <v>478197</v>
      </c>
      <c r="T51" s="64">
        <v>470601</v>
      </c>
      <c r="U51" s="64"/>
      <c r="V51" s="57">
        <v>948798</v>
      </c>
      <c r="W51" s="63">
        <v>476099</v>
      </c>
      <c r="X51" s="64">
        <v>467958</v>
      </c>
      <c r="Y51" s="64"/>
      <c r="Z51" s="57">
        <v>944057</v>
      </c>
      <c r="AA51" s="63">
        <v>756926</v>
      </c>
      <c r="AB51" s="64">
        <v>700650</v>
      </c>
      <c r="AC51" s="64">
        <v>2804</v>
      </c>
      <c r="AD51" s="57">
        <v>1460380</v>
      </c>
      <c r="AE51" s="63">
        <v>759682</v>
      </c>
      <c r="AF51" s="64">
        <v>692774</v>
      </c>
      <c r="AG51" s="64">
        <v>2829</v>
      </c>
      <c r="AH51" s="57">
        <v>1455285</v>
      </c>
      <c r="AI51" s="63">
        <v>762122</v>
      </c>
      <c r="AJ51" s="64">
        <v>690905</v>
      </c>
      <c r="AK51" s="64">
        <v>2828</v>
      </c>
      <c r="AL51" s="57">
        <v>1455855</v>
      </c>
      <c r="AM51" s="63">
        <v>742991</v>
      </c>
      <c r="AN51" s="64">
        <v>657545</v>
      </c>
      <c r="AO51" s="64">
        <v>2828</v>
      </c>
      <c r="AP51" s="57">
        <v>1403364</v>
      </c>
      <c r="AQ51" s="63">
        <v>775741</v>
      </c>
      <c r="AR51" s="64">
        <v>700351</v>
      </c>
      <c r="AS51" s="64">
        <v>4515</v>
      </c>
      <c r="AT51" s="57">
        <v>1480607</v>
      </c>
      <c r="AU51" s="63">
        <v>786662</v>
      </c>
      <c r="AV51" s="64">
        <v>710516</v>
      </c>
      <c r="AW51" s="64">
        <v>4515</v>
      </c>
      <c r="AX51" s="57">
        <v>1501693</v>
      </c>
      <c r="AY51" s="293">
        <v>621887.08333333337</v>
      </c>
      <c r="AZ51" s="246">
        <v>581372.91666666663</v>
      </c>
      <c r="BA51" s="246">
        <v>1693.2499999999998</v>
      </c>
      <c r="BB51" s="57">
        <v>1204953.25</v>
      </c>
    </row>
    <row r="52" spans="1:54" ht="15" x14ac:dyDescent="0.25">
      <c r="A52" s="1212"/>
      <c r="B52" s="80" t="s">
        <v>176</v>
      </c>
      <c r="C52" s="1213"/>
      <c r="D52" s="1213"/>
      <c r="E52" s="1213"/>
      <c r="F52" s="1213"/>
      <c r="G52" s="1213"/>
      <c r="H52" s="1213"/>
      <c r="I52" s="1213"/>
      <c r="J52" s="1213"/>
      <c r="K52" s="1213"/>
      <c r="L52" s="1213"/>
      <c r="M52" s="1213"/>
      <c r="N52" s="1213"/>
      <c r="O52" s="1213"/>
      <c r="P52" s="1213"/>
      <c r="Q52" s="1213"/>
      <c r="R52" s="1213"/>
      <c r="S52" s="1213"/>
      <c r="T52" s="1213"/>
      <c r="U52" s="1213"/>
      <c r="V52" s="1213"/>
      <c r="W52" s="1213"/>
      <c r="X52" s="1213"/>
      <c r="Y52" s="1213"/>
      <c r="Z52" s="1213"/>
      <c r="AA52" s="1214"/>
      <c r="AB52" s="1214"/>
      <c r="AC52" s="1214"/>
      <c r="AD52" s="1214"/>
      <c r="AE52" s="1213"/>
      <c r="AF52" s="1213"/>
      <c r="AG52" s="1213"/>
      <c r="AH52" s="1213"/>
      <c r="AI52" s="1213"/>
      <c r="AJ52" s="1213"/>
      <c r="AK52" s="1213"/>
      <c r="AL52" s="1213"/>
      <c r="AM52" s="1213"/>
      <c r="AN52" s="1213"/>
      <c r="AO52" s="1213"/>
      <c r="AP52" s="1213"/>
      <c r="AQ52" s="1213"/>
      <c r="AR52" s="1213"/>
      <c r="AS52" s="1213"/>
      <c r="AT52" s="1213"/>
      <c r="AU52" s="1213"/>
      <c r="AV52" s="1213"/>
      <c r="AW52" s="1213"/>
      <c r="AX52" s="1213"/>
      <c r="AY52" s="1213"/>
      <c r="AZ52" s="1213"/>
      <c r="BA52" s="1213"/>
      <c r="BB52" s="1213"/>
    </row>
    <row r="53" spans="1:54" ht="13.5" customHeight="1" x14ac:dyDescent="0.25">
      <c r="A53" s="5"/>
      <c r="B53" s="120" t="s">
        <v>181</v>
      </c>
      <c r="C53" s="1213"/>
      <c r="D53" s="1213"/>
      <c r="E53" s="1213"/>
      <c r="F53" s="1213"/>
      <c r="G53" s="1213"/>
      <c r="H53" s="1213"/>
      <c r="I53" s="1213"/>
      <c r="J53" s="1213"/>
      <c r="K53" s="1213"/>
      <c r="L53" s="1213"/>
      <c r="M53" s="1213"/>
      <c r="N53" s="1213"/>
      <c r="O53" s="1213"/>
      <c r="P53" s="1213"/>
      <c r="Q53" s="1213"/>
      <c r="R53" s="1213"/>
      <c r="S53" s="1213"/>
      <c r="T53" s="1213"/>
      <c r="U53" s="1213"/>
      <c r="V53" s="1213"/>
      <c r="W53" s="1213"/>
      <c r="X53" s="1213"/>
      <c r="Y53" s="1213"/>
      <c r="Z53" s="1213"/>
      <c r="AA53" s="1214"/>
      <c r="AB53" s="1214"/>
      <c r="AC53" s="1214"/>
      <c r="AD53" s="1214"/>
      <c r="AE53" s="1213"/>
      <c r="AF53" s="1213"/>
      <c r="AG53" s="1213"/>
      <c r="AH53" s="1213"/>
      <c r="AI53" s="1213"/>
      <c r="AJ53" s="1213"/>
      <c r="AK53" s="1213"/>
      <c r="AL53" s="1213"/>
      <c r="AM53" s="1213"/>
      <c r="AN53" s="1213"/>
      <c r="AO53" s="1213"/>
      <c r="AP53" s="1213"/>
      <c r="AQ53" s="1213"/>
      <c r="AR53" s="1213"/>
      <c r="AS53" s="1213"/>
      <c r="AT53" s="1213"/>
      <c r="AU53" s="1213"/>
      <c r="AV53" s="1213"/>
      <c r="AW53" s="1213"/>
      <c r="AX53" s="1213"/>
      <c r="AY53" s="1213"/>
      <c r="AZ53" s="1213"/>
      <c r="BA53" s="1213"/>
      <c r="BB53" s="1213"/>
    </row>
    <row r="54" spans="1:54" ht="28.5" customHeight="1" x14ac:dyDescent="0.25">
      <c r="A54" s="5"/>
      <c r="B54" s="1233" t="s">
        <v>193</v>
      </c>
      <c r="C54" s="1233"/>
      <c r="D54" s="1233"/>
      <c r="E54" s="1233"/>
      <c r="F54" s="1233"/>
      <c r="G54" s="1233"/>
      <c r="H54" s="1233"/>
      <c r="I54" s="1233"/>
      <c r="J54" s="1233"/>
      <c r="K54" s="1233"/>
      <c r="L54" s="1233"/>
      <c r="M54" s="1233"/>
      <c r="N54" s="1233"/>
      <c r="O54" s="1233"/>
      <c r="P54" s="1233"/>
      <c r="Q54" s="1233"/>
      <c r="R54" s="1233"/>
      <c r="S54" s="1213"/>
      <c r="T54" s="1213"/>
      <c r="U54" s="1213"/>
      <c r="V54" s="1213"/>
      <c r="W54" s="1213"/>
      <c r="X54" s="1213"/>
      <c r="Y54" s="1213"/>
      <c r="Z54" s="1213"/>
      <c r="AA54" s="1213"/>
      <c r="AB54" s="1213"/>
      <c r="AC54" s="1213"/>
      <c r="AD54" s="1213"/>
      <c r="AE54" s="1213"/>
      <c r="AF54" s="1213"/>
      <c r="AG54" s="1213"/>
      <c r="AH54" s="1213"/>
      <c r="AI54" s="1213"/>
      <c r="AJ54" s="1213"/>
      <c r="AK54" s="1213"/>
      <c r="AL54" s="1213"/>
      <c r="AM54" s="1213"/>
      <c r="AN54" s="1213"/>
      <c r="AO54" s="1213"/>
      <c r="AP54" s="1213"/>
      <c r="AQ54" s="1213"/>
      <c r="AR54" s="1213"/>
      <c r="AS54" s="1213"/>
      <c r="AT54" s="1213"/>
      <c r="AU54" s="1213"/>
      <c r="AV54" s="1213"/>
      <c r="AW54" s="1213"/>
      <c r="AX54" s="1213"/>
      <c r="AY54" s="1213"/>
      <c r="AZ54" s="1213"/>
      <c r="BA54" s="1213"/>
      <c r="BB54" s="1213"/>
    </row>
    <row r="55" spans="1:54" ht="13.5" customHeight="1" x14ac:dyDescent="0.25">
      <c r="A55" s="5"/>
      <c r="B55" s="1215"/>
      <c r="C55" s="1213"/>
      <c r="D55" s="1213"/>
      <c r="E55" s="1213"/>
      <c r="F55" s="1213"/>
      <c r="G55" s="1213"/>
      <c r="H55" s="1213"/>
      <c r="I55" s="1213"/>
      <c r="J55" s="1213"/>
      <c r="K55" s="1213"/>
      <c r="L55" s="1213"/>
      <c r="M55" s="1213"/>
      <c r="N55" s="1213"/>
      <c r="O55" s="1213"/>
      <c r="P55" s="1213"/>
      <c r="Q55" s="1213"/>
      <c r="R55" s="1213"/>
      <c r="S55" s="1213"/>
      <c r="T55" s="1213"/>
      <c r="U55" s="1213"/>
      <c r="V55" s="1213"/>
      <c r="W55" s="1213"/>
      <c r="X55" s="1213"/>
      <c r="Y55" s="1213"/>
      <c r="Z55" s="1213"/>
      <c r="AA55" s="1213"/>
      <c r="AB55" s="1213"/>
      <c r="AC55" s="1213"/>
      <c r="AD55" s="1213"/>
      <c r="AE55" s="1213"/>
      <c r="AF55" s="1213"/>
      <c r="AG55" s="1213"/>
      <c r="AH55" s="1213"/>
      <c r="AI55" s="1213"/>
      <c r="AJ55" s="1213"/>
      <c r="AK55" s="1213"/>
      <c r="AL55" s="1213"/>
      <c r="AM55" s="1213"/>
      <c r="AN55" s="1213"/>
      <c r="AO55" s="1213"/>
      <c r="AP55" s="1213"/>
      <c r="AQ55" s="1213"/>
      <c r="AR55" s="1213"/>
      <c r="AS55" s="1213"/>
      <c r="AT55" s="1213"/>
      <c r="AU55" s="1213"/>
      <c r="AV55" s="1213"/>
      <c r="AW55" s="1213"/>
      <c r="AX55" s="1213"/>
      <c r="AY55" s="1213"/>
      <c r="AZ55" s="1213"/>
      <c r="BA55" s="1213"/>
      <c r="BB55" s="1213"/>
    </row>
    <row r="56" spans="1:54" ht="13.5" customHeight="1" x14ac:dyDescent="0.2">
      <c r="A56" s="46"/>
      <c r="B56" s="36" t="s">
        <v>194</v>
      </c>
      <c r="C56" s="296"/>
      <c r="D56" s="297"/>
      <c r="E56" s="297"/>
      <c r="F56" s="297"/>
      <c r="G56" s="297"/>
      <c r="H56" s="297"/>
      <c r="I56" s="297"/>
      <c r="J56" s="298"/>
      <c r="K56" s="298"/>
      <c r="L56" s="298"/>
      <c r="M56" s="298"/>
      <c r="N56" s="300"/>
      <c r="O56" s="300"/>
      <c r="P56" s="300"/>
      <c r="Q56" s="300"/>
      <c r="R56" s="300"/>
      <c r="S56" s="300"/>
      <c r="T56" s="300"/>
      <c r="U56" s="300"/>
      <c r="V56" s="300"/>
      <c r="W56" s="300"/>
      <c r="X56" s="300"/>
      <c r="Y56" s="300"/>
      <c r="Z56" s="300"/>
      <c r="AA56" s="300"/>
      <c r="AB56" s="300"/>
      <c r="AC56" s="300"/>
      <c r="AD56" s="300"/>
      <c r="AE56" s="300"/>
      <c r="AF56" s="300"/>
      <c r="AG56" s="300"/>
      <c r="AH56" s="300"/>
      <c r="AI56" s="300"/>
      <c r="AJ56" s="300"/>
      <c r="AK56" s="300"/>
      <c r="AL56" s="300"/>
      <c r="AM56" s="300"/>
      <c r="AN56" s="300"/>
      <c r="AO56" s="300"/>
      <c r="AP56" s="300"/>
      <c r="AQ56" s="300"/>
      <c r="AR56" s="300"/>
      <c r="AS56" s="300"/>
      <c r="AT56" s="300"/>
      <c r="AU56" s="300"/>
      <c r="AV56" s="300"/>
      <c r="AW56" s="300"/>
      <c r="AX56" s="300"/>
      <c r="AY56" s="300"/>
      <c r="AZ56" s="300"/>
      <c r="BA56" s="300"/>
      <c r="BB56" s="300"/>
    </row>
    <row r="57" spans="1:54" ht="18" x14ac:dyDescent="0.2">
      <c r="A57" s="5"/>
      <c r="B57" s="36" t="s">
        <v>183</v>
      </c>
      <c r="C57" s="296"/>
      <c r="D57" s="297"/>
      <c r="E57" s="297"/>
      <c r="F57" s="297"/>
      <c r="G57" s="297"/>
      <c r="H57" s="297"/>
      <c r="I57" s="297"/>
      <c r="J57" s="298"/>
      <c r="K57" s="298"/>
      <c r="L57" s="298"/>
      <c r="M57" s="298"/>
      <c r="N57" s="300"/>
      <c r="O57" s="300"/>
      <c r="P57" s="300"/>
      <c r="Q57" s="300"/>
      <c r="R57" s="300"/>
      <c r="S57" s="300"/>
      <c r="T57" s="300"/>
      <c r="U57" s="300"/>
      <c r="V57" s="300"/>
      <c r="W57" s="300"/>
      <c r="X57" s="300"/>
      <c r="Y57" s="300"/>
      <c r="Z57" s="300"/>
      <c r="AA57" s="300"/>
      <c r="AB57" s="300"/>
      <c r="AC57" s="300"/>
      <c r="AD57" s="300"/>
      <c r="AE57" s="300"/>
      <c r="AF57" s="300"/>
      <c r="AG57" s="300"/>
      <c r="AH57" s="300"/>
      <c r="AI57" s="300"/>
      <c r="AJ57" s="300"/>
      <c r="AK57" s="300"/>
      <c r="AL57" s="300"/>
      <c r="AM57" s="300"/>
      <c r="AN57" s="300"/>
      <c r="AO57" s="300"/>
      <c r="AP57" s="300"/>
      <c r="AQ57" s="300"/>
      <c r="AR57" s="300"/>
      <c r="AS57" s="300"/>
      <c r="AT57" s="300"/>
      <c r="AU57" s="300"/>
      <c r="AV57" s="300"/>
      <c r="AW57" s="300"/>
      <c r="AX57" s="300"/>
      <c r="AY57" s="300"/>
      <c r="AZ57" s="300"/>
      <c r="BA57" s="300"/>
      <c r="BB57" s="300"/>
    </row>
    <row r="58" spans="1:54" ht="15.75" x14ac:dyDescent="0.25">
      <c r="A58" s="2"/>
      <c r="B58" s="331" t="s">
        <v>2</v>
      </c>
      <c r="C58" s="301"/>
      <c r="D58" s="302"/>
      <c r="E58" s="302"/>
      <c r="F58" s="302"/>
      <c r="G58" s="302"/>
      <c r="H58" s="302"/>
      <c r="I58" s="302"/>
      <c r="J58" s="298"/>
      <c r="K58" s="298"/>
      <c r="L58" s="298"/>
      <c r="M58" s="298"/>
      <c r="N58" s="300"/>
      <c r="O58" s="300"/>
      <c r="P58" s="300"/>
      <c r="Q58" s="300"/>
      <c r="R58" s="300"/>
      <c r="S58" s="300"/>
      <c r="T58" s="300"/>
      <c r="U58" s="300"/>
      <c r="V58" s="300"/>
      <c r="W58" s="300"/>
      <c r="X58" s="300"/>
      <c r="Y58" s="300"/>
      <c r="Z58" s="300"/>
      <c r="AA58" s="300"/>
      <c r="AB58" s="300"/>
      <c r="AC58" s="300"/>
      <c r="AD58" s="300"/>
      <c r="AE58" s="300"/>
      <c r="AF58" s="300"/>
      <c r="AG58" s="300"/>
      <c r="AH58" s="300"/>
      <c r="AI58" s="300"/>
      <c r="AJ58" s="300"/>
      <c r="AK58" s="300"/>
      <c r="AL58" s="300"/>
      <c r="AM58" s="300"/>
      <c r="AN58" s="300"/>
      <c r="AO58" s="300"/>
      <c r="AP58" s="300"/>
      <c r="AQ58" s="300"/>
      <c r="AR58" s="300"/>
      <c r="AS58" s="300"/>
      <c r="AT58" s="300"/>
      <c r="AU58" s="300"/>
      <c r="AV58" s="300"/>
      <c r="AW58" s="300"/>
      <c r="AX58" s="300"/>
      <c r="AY58" s="300"/>
      <c r="AZ58" s="300"/>
      <c r="BA58" s="300"/>
      <c r="BB58" s="300"/>
    </row>
    <row r="59" spans="1:54" x14ac:dyDescent="0.2">
      <c r="A59" s="2"/>
      <c r="B59" s="40"/>
      <c r="C59" s="303"/>
      <c r="D59" s="304"/>
      <c r="E59" s="304"/>
      <c r="F59" s="305"/>
      <c r="G59" s="306"/>
      <c r="H59" s="306"/>
      <c r="I59" s="306"/>
      <c r="J59" s="306"/>
      <c r="K59" s="306"/>
      <c r="L59" s="306"/>
      <c r="M59" s="306"/>
      <c r="N59" s="307"/>
      <c r="O59" s="307"/>
      <c r="P59" s="308"/>
      <c r="Q59" s="308"/>
      <c r="R59" s="308"/>
      <c r="S59" s="308"/>
      <c r="T59" s="308"/>
      <c r="U59" s="308"/>
      <c r="V59" s="308"/>
      <c r="W59" s="308"/>
      <c r="X59" s="308"/>
      <c r="Y59" s="308"/>
      <c r="Z59" s="308"/>
      <c r="AA59" s="308"/>
      <c r="AB59" s="308"/>
      <c r="AC59" s="308"/>
      <c r="AD59" s="308"/>
      <c r="AE59" s="308"/>
      <c r="AF59" s="308"/>
      <c r="AG59" s="308"/>
      <c r="AH59" s="308"/>
      <c r="AI59" s="308"/>
      <c r="AJ59" s="308"/>
      <c r="AK59" s="308"/>
      <c r="AL59" s="308"/>
      <c r="AM59" s="308"/>
      <c r="AN59" s="308"/>
      <c r="AO59" s="308"/>
      <c r="AP59" s="308"/>
      <c r="AQ59" s="308"/>
      <c r="AR59" s="308"/>
      <c r="AS59" s="309"/>
      <c r="AT59" s="309"/>
      <c r="AU59" s="309"/>
      <c r="AV59" s="309"/>
      <c r="AW59" s="309"/>
      <c r="AX59" s="309"/>
      <c r="AY59" s="309"/>
      <c r="AZ59" s="309"/>
      <c r="BA59" s="309"/>
      <c r="BB59" s="309"/>
    </row>
    <row r="60" spans="1:54" x14ac:dyDescent="0.2">
      <c r="A60" s="2"/>
      <c r="B60" s="1240" t="s">
        <v>29</v>
      </c>
      <c r="C60" s="1242" t="s">
        <v>5</v>
      </c>
      <c r="D60" s="1243"/>
      <c r="E60" s="1243"/>
      <c r="F60" s="1244"/>
      <c r="G60" s="1242" t="s">
        <v>6</v>
      </c>
      <c r="H60" s="1243"/>
      <c r="I60" s="1243"/>
      <c r="J60" s="1244"/>
      <c r="K60" s="1242" t="s">
        <v>7</v>
      </c>
      <c r="L60" s="1243"/>
      <c r="M60" s="1243"/>
      <c r="N60" s="1244"/>
      <c r="O60" s="1242" t="s">
        <v>8</v>
      </c>
      <c r="P60" s="1243"/>
      <c r="Q60" s="1243"/>
      <c r="R60" s="1244"/>
      <c r="S60" s="1242" t="s">
        <v>9</v>
      </c>
      <c r="T60" s="1243"/>
      <c r="U60" s="1243"/>
      <c r="V60" s="1244"/>
      <c r="W60" s="1242" t="s">
        <v>10</v>
      </c>
      <c r="X60" s="1243"/>
      <c r="Y60" s="1243"/>
      <c r="Z60" s="1244"/>
      <c r="AA60" s="1242" t="s">
        <v>11</v>
      </c>
      <c r="AB60" s="1243"/>
      <c r="AC60" s="1243"/>
      <c r="AD60" s="1244"/>
      <c r="AE60" s="1242" t="s">
        <v>12</v>
      </c>
      <c r="AF60" s="1243"/>
      <c r="AG60" s="1243"/>
      <c r="AH60" s="1244"/>
      <c r="AI60" s="1242" t="s">
        <v>13</v>
      </c>
      <c r="AJ60" s="1243"/>
      <c r="AK60" s="1243"/>
      <c r="AL60" s="1244"/>
      <c r="AM60" s="1242" t="s">
        <v>14</v>
      </c>
      <c r="AN60" s="1243"/>
      <c r="AO60" s="1243"/>
      <c r="AP60" s="1244"/>
      <c r="AQ60" s="1242" t="s">
        <v>15</v>
      </c>
      <c r="AR60" s="1243"/>
      <c r="AS60" s="1243"/>
      <c r="AT60" s="1244"/>
      <c r="AU60" s="1242" t="s">
        <v>16</v>
      </c>
      <c r="AV60" s="1243"/>
      <c r="AW60" s="1243"/>
      <c r="AX60" s="1244"/>
      <c r="AY60" s="1242" t="s">
        <v>101</v>
      </c>
      <c r="AZ60" s="1243"/>
      <c r="BA60" s="1243"/>
      <c r="BB60" s="1244"/>
    </row>
    <row r="61" spans="1:54" x14ac:dyDescent="0.2">
      <c r="A61" s="2"/>
      <c r="B61" s="1245"/>
      <c r="C61" s="310" t="s">
        <v>31</v>
      </c>
      <c r="D61" s="311" t="s">
        <v>32</v>
      </c>
      <c r="E61" s="311" t="s">
        <v>125</v>
      </c>
      <c r="F61" s="312" t="s">
        <v>17</v>
      </c>
      <c r="G61" s="310" t="s">
        <v>31</v>
      </c>
      <c r="H61" s="311" t="s">
        <v>32</v>
      </c>
      <c r="I61" s="311" t="s">
        <v>125</v>
      </c>
      <c r="J61" s="312" t="s">
        <v>17</v>
      </c>
      <c r="K61" s="310" t="s">
        <v>31</v>
      </c>
      <c r="L61" s="311" t="s">
        <v>32</v>
      </c>
      <c r="M61" s="311" t="s">
        <v>125</v>
      </c>
      <c r="N61" s="312" t="s">
        <v>17</v>
      </c>
      <c r="O61" s="310" t="s">
        <v>31</v>
      </c>
      <c r="P61" s="311" t="s">
        <v>32</v>
      </c>
      <c r="Q61" s="311" t="s">
        <v>125</v>
      </c>
      <c r="R61" s="312" t="s">
        <v>17</v>
      </c>
      <c r="S61" s="310" t="s">
        <v>31</v>
      </c>
      <c r="T61" s="311" t="s">
        <v>32</v>
      </c>
      <c r="U61" s="311" t="s">
        <v>125</v>
      </c>
      <c r="V61" s="312" t="s">
        <v>17</v>
      </c>
      <c r="W61" s="310" t="s">
        <v>31</v>
      </c>
      <c r="X61" s="311" t="s">
        <v>32</v>
      </c>
      <c r="Y61" s="311" t="s">
        <v>125</v>
      </c>
      <c r="Z61" s="312" t="s">
        <v>17</v>
      </c>
      <c r="AA61" s="310" t="s">
        <v>31</v>
      </c>
      <c r="AB61" s="311" t="s">
        <v>32</v>
      </c>
      <c r="AC61" s="311" t="s">
        <v>125</v>
      </c>
      <c r="AD61" s="312" t="s">
        <v>17</v>
      </c>
      <c r="AE61" s="310" t="s">
        <v>31</v>
      </c>
      <c r="AF61" s="311" t="s">
        <v>32</v>
      </c>
      <c r="AG61" s="311" t="s">
        <v>125</v>
      </c>
      <c r="AH61" s="312" t="s">
        <v>17</v>
      </c>
      <c r="AI61" s="310" t="s">
        <v>31</v>
      </c>
      <c r="AJ61" s="311" t="s">
        <v>32</v>
      </c>
      <c r="AK61" s="311" t="s">
        <v>125</v>
      </c>
      <c r="AL61" s="312" t="s">
        <v>17</v>
      </c>
      <c r="AM61" s="310" t="s">
        <v>31</v>
      </c>
      <c r="AN61" s="311" t="s">
        <v>32</v>
      </c>
      <c r="AO61" s="311" t="s">
        <v>125</v>
      </c>
      <c r="AP61" s="312" t="s">
        <v>17</v>
      </c>
      <c r="AQ61" s="310" t="s">
        <v>31</v>
      </c>
      <c r="AR61" s="311" t="s">
        <v>32</v>
      </c>
      <c r="AS61" s="311"/>
      <c r="AT61" s="312" t="s">
        <v>17</v>
      </c>
      <c r="AU61" s="310" t="s">
        <v>31</v>
      </c>
      <c r="AV61" s="311" t="s">
        <v>32</v>
      </c>
      <c r="AW61" s="311"/>
      <c r="AX61" s="312" t="s">
        <v>17</v>
      </c>
      <c r="AY61" s="310" t="s">
        <v>31</v>
      </c>
      <c r="AZ61" s="311" t="s">
        <v>32</v>
      </c>
      <c r="BA61" s="311" t="s">
        <v>125</v>
      </c>
      <c r="BB61" s="312" t="s">
        <v>17</v>
      </c>
    </row>
    <row r="62" spans="1:54" x14ac:dyDescent="0.2">
      <c r="A62" s="2"/>
      <c r="B62" s="132" t="s">
        <v>34</v>
      </c>
      <c r="C62" s="55">
        <v>21745</v>
      </c>
      <c r="D62" s="56">
        <v>17498</v>
      </c>
      <c r="E62" s="56"/>
      <c r="F62" s="57">
        <v>39243</v>
      </c>
      <c r="G62" s="55">
        <v>22090</v>
      </c>
      <c r="H62" s="56">
        <v>17952</v>
      </c>
      <c r="I62" s="56"/>
      <c r="J62" s="57">
        <v>40042</v>
      </c>
      <c r="K62" s="55">
        <v>21909</v>
      </c>
      <c r="L62" s="56">
        <v>18291</v>
      </c>
      <c r="M62" s="56"/>
      <c r="N62" s="57">
        <v>40200</v>
      </c>
      <c r="O62" s="55">
        <v>22404</v>
      </c>
      <c r="P62" s="56">
        <v>18344</v>
      </c>
      <c r="Q62" s="56"/>
      <c r="R62" s="57">
        <v>40748</v>
      </c>
      <c r="S62" s="55">
        <v>22643</v>
      </c>
      <c r="T62" s="56">
        <v>18384</v>
      </c>
      <c r="U62" s="56"/>
      <c r="V62" s="57">
        <v>41027</v>
      </c>
      <c r="W62" s="55">
        <v>22420</v>
      </c>
      <c r="X62" s="56">
        <v>18765</v>
      </c>
      <c r="Y62" s="56"/>
      <c r="Z62" s="57">
        <v>41185</v>
      </c>
      <c r="AA62" s="55">
        <v>25590</v>
      </c>
      <c r="AB62" s="56">
        <v>20992</v>
      </c>
      <c r="AC62" s="56">
        <v>17</v>
      </c>
      <c r="AD62" s="57">
        <v>46582</v>
      </c>
      <c r="AE62" s="55">
        <v>26019</v>
      </c>
      <c r="AF62" s="56">
        <v>21380</v>
      </c>
      <c r="AG62" s="56">
        <v>17</v>
      </c>
      <c r="AH62" s="57">
        <v>47416</v>
      </c>
      <c r="AI62" s="55">
        <v>25650</v>
      </c>
      <c r="AJ62" s="56">
        <v>21540</v>
      </c>
      <c r="AK62" s="56">
        <v>17</v>
      </c>
      <c r="AL62" s="57">
        <v>47207</v>
      </c>
      <c r="AM62" s="55">
        <v>25556</v>
      </c>
      <c r="AN62" s="56">
        <v>21234</v>
      </c>
      <c r="AO62" s="56">
        <v>17</v>
      </c>
      <c r="AP62" s="57">
        <v>46807</v>
      </c>
      <c r="AQ62" s="55">
        <v>25728</v>
      </c>
      <c r="AR62" s="56">
        <v>21588</v>
      </c>
      <c r="AS62" s="56">
        <v>35</v>
      </c>
      <c r="AT62" s="57">
        <v>47351</v>
      </c>
      <c r="AU62" s="55">
        <v>25641</v>
      </c>
      <c r="AV62" s="56">
        <v>21596</v>
      </c>
      <c r="AW62" s="56">
        <v>35</v>
      </c>
      <c r="AX62" s="57">
        <v>47272</v>
      </c>
      <c r="AY62" s="55">
        <v>23949.583333333336</v>
      </c>
      <c r="AZ62" s="56">
        <v>19797</v>
      </c>
      <c r="BA62" s="56">
        <v>23</v>
      </c>
      <c r="BB62" s="57">
        <v>43758.083333333328</v>
      </c>
    </row>
    <row r="63" spans="1:54" x14ac:dyDescent="0.2">
      <c r="A63" s="2"/>
      <c r="B63" s="136" t="s">
        <v>35</v>
      </c>
      <c r="C63" s="55">
        <v>44736</v>
      </c>
      <c r="D63" s="56">
        <v>28189</v>
      </c>
      <c r="E63" s="56"/>
      <c r="F63" s="57">
        <v>72925</v>
      </c>
      <c r="G63" s="55">
        <v>44660</v>
      </c>
      <c r="H63" s="56">
        <v>27954</v>
      </c>
      <c r="I63" s="56"/>
      <c r="J63" s="57">
        <v>72614</v>
      </c>
      <c r="K63" s="55">
        <v>45174</v>
      </c>
      <c r="L63" s="56">
        <v>28715</v>
      </c>
      <c r="M63" s="56"/>
      <c r="N63" s="57">
        <v>73889</v>
      </c>
      <c r="O63" s="55">
        <v>45567</v>
      </c>
      <c r="P63" s="56">
        <v>28849</v>
      </c>
      <c r="Q63" s="56"/>
      <c r="R63" s="57">
        <v>74416</v>
      </c>
      <c r="S63" s="55">
        <v>45247</v>
      </c>
      <c r="T63" s="56">
        <v>28875</v>
      </c>
      <c r="U63" s="56"/>
      <c r="V63" s="57">
        <v>74122</v>
      </c>
      <c r="W63" s="55">
        <v>45786</v>
      </c>
      <c r="X63" s="56">
        <v>29084</v>
      </c>
      <c r="Y63" s="56"/>
      <c r="Z63" s="57">
        <v>74870</v>
      </c>
      <c r="AA63" s="55">
        <v>50049</v>
      </c>
      <c r="AB63" s="56">
        <v>32310</v>
      </c>
      <c r="AC63" s="56">
        <v>46</v>
      </c>
      <c r="AD63" s="57">
        <v>82359</v>
      </c>
      <c r="AE63" s="55">
        <v>50656</v>
      </c>
      <c r="AF63" s="56">
        <v>33291</v>
      </c>
      <c r="AG63" s="56">
        <v>46</v>
      </c>
      <c r="AH63" s="57">
        <v>83993</v>
      </c>
      <c r="AI63" s="55">
        <v>51193</v>
      </c>
      <c r="AJ63" s="56">
        <v>33458</v>
      </c>
      <c r="AK63" s="56">
        <v>46</v>
      </c>
      <c r="AL63" s="57">
        <v>84697</v>
      </c>
      <c r="AM63" s="55">
        <v>51026</v>
      </c>
      <c r="AN63" s="56">
        <v>33066</v>
      </c>
      <c r="AO63" s="56">
        <v>46</v>
      </c>
      <c r="AP63" s="57">
        <v>84138</v>
      </c>
      <c r="AQ63" s="55">
        <v>49350</v>
      </c>
      <c r="AR63" s="56">
        <v>32993</v>
      </c>
      <c r="AS63" s="56">
        <v>57</v>
      </c>
      <c r="AT63" s="57">
        <v>82400</v>
      </c>
      <c r="AU63" s="55">
        <v>49034</v>
      </c>
      <c r="AV63" s="56">
        <v>32832</v>
      </c>
      <c r="AW63" s="56">
        <v>57</v>
      </c>
      <c r="AX63" s="57">
        <v>81923</v>
      </c>
      <c r="AY63" s="55">
        <v>47706.5</v>
      </c>
      <c r="AZ63" s="56">
        <v>30801.333333333336</v>
      </c>
      <c r="BA63" s="56">
        <v>49.666666666666664</v>
      </c>
      <c r="BB63" s="57">
        <v>78532.666666666657</v>
      </c>
    </row>
    <row r="64" spans="1:54" x14ac:dyDescent="0.2">
      <c r="A64" s="2"/>
      <c r="B64" s="136" t="s">
        <v>36</v>
      </c>
      <c r="C64" s="55">
        <v>104524</v>
      </c>
      <c r="D64" s="56">
        <v>50052</v>
      </c>
      <c r="E64" s="56"/>
      <c r="F64" s="57">
        <v>154576</v>
      </c>
      <c r="G64" s="55">
        <v>105326</v>
      </c>
      <c r="H64" s="56">
        <v>49982</v>
      </c>
      <c r="I64" s="56"/>
      <c r="J64" s="57">
        <v>155308</v>
      </c>
      <c r="K64" s="55">
        <v>105883</v>
      </c>
      <c r="L64" s="56">
        <v>50923</v>
      </c>
      <c r="M64" s="56"/>
      <c r="N64" s="57">
        <v>156806</v>
      </c>
      <c r="O64" s="55">
        <v>107462</v>
      </c>
      <c r="P64" s="56">
        <v>51261</v>
      </c>
      <c r="Q64" s="56"/>
      <c r="R64" s="57">
        <v>158723</v>
      </c>
      <c r="S64" s="55">
        <v>105550</v>
      </c>
      <c r="T64" s="56">
        <v>51823</v>
      </c>
      <c r="U64" s="56"/>
      <c r="V64" s="57">
        <v>157373</v>
      </c>
      <c r="W64" s="55">
        <v>112099</v>
      </c>
      <c r="X64" s="56">
        <v>52029</v>
      </c>
      <c r="Y64" s="56"/>
      <c r="Z64" s="57">
        <v>164128</v>
      </c>
      <c r="AA64" s="55">
        <v>111896</v>
      </c>
      <c r="AB64" s="56">
        <v>58212</v>
      </c>
      <c r="AC64" s="56">
        <v>70</v>
      </c>
      <c r="AD64" s="57">
        <v>170108</v>
      </c>
      <c r="AE64" s="55">
        <v>111734</v>
      </c>
      <c r="AF64" s="56">
        <v>59274</v>
      </c>
      <c r="AG64" s="56">
        <v>71</v>
      </c>
      <c r="AH64" s="57">
        <v>171079</v>
      </c>
      <c r="AI64" s="55">
        <v>110865</v>
      </c>
      <c r="AJ64" s="56">
        <v>59151</v>
      </c>
      <c r="AK64" s="56">
        <v>71</v>
      </c>
      <c r="AL64" s="57">
        <v>170087</v>
      </c>
      <c r="AM64" s="55">
        <v>112128</v>
      </c>
      <c r="AN64" s="56">
        <v>58284</v>
      </c>
      <c r="AO64" s="56">
        <v>71</v>
      </c>
      <c r="AP64" s="57">
        <v>170483</v>
      </c>
      <c r="AQ64" s="55">
        <v>111768</v>
      </c>
      <c r="AR64" s="56">
        <v>59230</v>
      </c>
      <c r="AS64" s="56">
        <v>114</v>
      </c>
      <c r="AT64" s="57">
        <v>171112</v>
      </c>
      <c r="AU64" s="55">
        <v>111482</v>
      </c>
      <c r="AV64" s="56">
        <v>58902</v>
      </c>
      <c r="AW64" s="56">
        <v>114</v>
      </c>
      <c r="AX64" s="57">
        <v>170498</v>
      </c>
      <c r="AY64" s="55">
        <v>109226.41666666667</v>
      </c>
      <c r="AZ64" s="56">
        <v>54926.916666666664</v>
      </c>
      <c r="BA64" s="56">
        <v>85.166666666666671</v>
      </c>
      <c r="BB64" s="57">
        <v>164195.91666666666</v>
      </c>
    </row>
    <row r="65" spans="1:54" x14ac:dyDescent="0.2">
      <c r="A65" s="2"/>
      <c r="B65" s="136" t="s">
        <v>37</v>
      </c>
      <c r="C65" s="55">
        <v>46522</v>
      </c>
      <c r="D65" s="56">
        <v>25198</v>
      </c>
      <c r="E65" s="56"/>
      <c r="F65" s="57">
        <v>71720</v>
      </c>
      <c r="G65" s="55">
        <v>45220</v>
      </c>
      <c r="H65" s="56">
        <v>25065</v>
      </c>
      <c r="I65" s="56"/>
      <c r="J65" s="57">
        <v>70285</v>
      </c>
      <c r="K65" s="55">
        <v>44722</v>
      </c>
      <c r="L65" s="56">
        <v>24633</v>
      </c>
      <c r="M65" s="56"/>
      <c r="N65" s="57">
        <v>69355</v>
      </c>
      <c r="O65" s="55">
        <v>43211</v>
      </c>
      <c r="P65" s="56">
        <v>23768</v>
      </c>
      <c r="Q65" s="56"/>
      <c r="R65" s="57">
        <v>66979</v>
      </c>
      <c r="S65" s="55">
        <v>42309</v>
      </c>
      <c r="T65" s="56">
        <v>23409</v>
      </c>
      <c r="U65" s="56"/>
      <c r="V65" s="57">
        <v>65718</v>
      </c>
      <c r="W65" s="55">
        <v>41825</v>
      </c>
      <c r="X65" s="56">
        <v>23373</v>
      </c>
      <c r="Y65" s="56"/>
      <c r="Z65" s="57">
        <v>65198</v>
      </c>
      <c r="AA65" s="55">
        <v>46232</v>
      </c>
      <c r="AB65" s="56">
        <v>26315</v>
      </c>
      <c r="AC65" s="56">
        <v>15</v>
      </c>
      <c r="AD65" s="57">
        <v>72547</v>
      </c>
      <c r="AE65" s="55">
        <v>48092</v>
      </c>
      <c r="AF65" s="56">
        <v>26664</v>
      </c>
      <c r="AG65" s="56">
        <v>16</v>
      </c>
      <c r="AH65" s="57">
        <v>74772</v>
      </c>
      <c r="AI65" s="55">
        <v>47883</v>
      </c>
      <c r="AJ65" s="56">
        <v>27056</v>
      </c>
      <c r="AK65" s="56">
        <v>16</v>
      </c>
      <c r="AL65" s="57">
        <v>74955</v>
      </c>
      <c r="AM65" s="55">
        <v>48710</v>
      </c>
      <c r="AN65" s="56">
        <v>26843</v>
      </c>
      <c r="AO65" s="56">
        <v>16</v>
      </c>
      <c r="AP65" s="57">
        <v>75569</v>
      </c>
      <c r="AQ65" s="55">
        <v>49125</v>
      </c>
      <c r="AR65" s="56">
        <v>26878</v>
      </c>
      <c r="AS65" s="56">
        <v>44</v>
      </c>
      <c r="AT65" s="57">
        <v>76047</v>
      </c>
      <c r="AU65" s="55">
        <v>49825</v>
      </c>
      <c r="AV65" s="56">
        <v>28260</v>
      </c>
      <c r="AW65" s="56">
        <v>44</v>
      </c>
      <c r="AX65" s="57">
        <v>78129</v>
      </c>
      <c r="AY65" s="55">
        <v>46139.666666666664</v>
      </c>
      <c r="AZ65" s="56">
        <v>25621.833333333332</v>
      </c>
      <c r="BA65" s="56">
        <v>25.166666666666668</v>
      </c>
      <c r="BB65" s="57">
        <v>71774.083333333343</v>
      </c>
    </row>
    <row r="66" spans="1:54" x14ac:dyDescent="0.2">
      <c r="A66" s="2"/>
      <c r="B66" s="136" t="s">
        <v>38</v>
      </c>
      <c r="C66" s="55">
        <v>85173</v>
      </c>
      <c r="D66" s="56">
        <v>57356</v>
      </c>
      <c r="E66" s="56"/>
      <c r="F66" s="57">
        <v>142529</v>
      </c>
      <c r="G66" s="55">
        <v>85489</v>
      </c>
      <c r="H66" s="56">
        <v>58135</v>
      </c>
      <c r="I66" s="56"/>
      <c r="J66" s="57">
        <v>143624</v>
      </c>
      <c r="K66" s="55">
        <v>85057</v>
      </c>
      <c r="L66" s="56">
        <v>58681</v>
      </c>
      <c r="M66" s="56"/>
      <c r="N66" s="57">
        <v>143738</v>
      </c>
      <c r="O66" s="55">
        <v>84736</v>
      </c>
      <c r="P66" s="56">
        <v>58044</v>
      </c>
      <c r="Q66" s="56"/>
      <c r="R66" s="57">
        <v>142780</v>
      </c>
      <c r="S66" s="55">
        <v>84857</v>
      </c>
      <c r="T66" s="56">
        <v>58458</v>
      </c>
      <c r="U66" s="56"/>
      <c r="V66" s="57">
        <v>143315</v>
      </c>
      <c r="W66" s="55">
        <v>85660</v>
      </c>
      <c r="X66" s="56">
        <v>58683</v>
      </c>
      <c r="Y66" s="56"/>
      <c r="Z66" s="57">
        <v>144343</v>
      </c>
      <c r="AA66" s="55">
        <v>93248</v>
      </c>
      <c r="AB66" s="56">
        <v>66386</v>
      </c>
      <c r="AC66" s="56">
        <v>50</v>
      </c>
      <c r="AD66" s="57">
        <v>159634</v>
      </c>
      <c r="AE66" s="55">
        <v>95828</v>
      </c>
      <c r="AF66" s="56">
        <v>66445</v>
      </c>
      <c r="AG66" s="56">
        <v>52</v>
      </c>
      <c r="AH66" s="57">
        <v>162325</v>
      </c>
      <c r="AI66" s="55">
        <v>94148</v>
      </c>
      <c r="AJ66" s="56">
        <v>66652</v>
      </c>
      <c r="AK66" s="56">
        <v>58</v>
      </c>
      <c r="AL66" s="57">
        <v>160858</v>
      </c>
      <c r="AM66" s="55">
        <v>95156</v>
      </c>
      <c r="AN66" s="56">
        <v>66374</v>
      </c>
      <c r="AO66" s="56">
        <v>58</v>
      </c>
      <c r="AP66" s="57">
        <v>161588</v>
      </c>
      <c r="AQ66" s="55">
        <v>94136</v>
      </c>
      <c r="AR66" s="56">
        <v>67207</v>
      </c>
      <c r="AS66" s="56">
        <v>138</v>
      </c>
      <c r="AT66" s="57">
        <v>161481</v>
      </c>
      <c r="AU66" s="55">
        <v>94067</v>
      </c>
      <c r="AV66" s="56">
        <v>67343</v>
      </c>
      <c r="AW66" s="56">
        <v>138</v>
      </c>
      <c r="AX66" s="57">
        <v>161548</v>
      </c>
      <c r="AY66" s="55">
        <v>89796.25</v>
      </c>
      <c r="AZ66" s="56">
        <v>62480.333333333328</v>
      </c>
      <c r="BA66" s="56">
        <v>82.333333333333329</v>
      </c>
      <c r="BB66" s="57">
        <v>152317.75</v>
      </c>
    </row>
    <row r="67" spans="1:54" x14ac:dyDescent="0.2">
      <c r="A67" s="2"/>
      <c r="B67" s="136" t="s">
        <v>39</v>
      </c>
      <c r="C67" s="55">
        <v>291416</v>
      </c>
      <c r="D67" s="56">
        <v>184167</v>
      </c>
      <c r="E67" s="56"/>
      <c r="F67" s="57">
        <v>475583</v>
      </c>
      <c r="G67" s="55">
        <v>292310</v>
      </c>
      <c r="H67" s="56">
        <v>184816</v>
      </c>
      <c r="I67" s="56"/>
      <c r="J67" s="57">
        <v>477126</v>
      </c>
      <c r="K67" s="55">
        <v>292308</v>
      </c>
      <c r="L67" s="56">
        <v>185998</v>
      </c>
      <c r="M67" s="56"/>
      <c r="N67" s="57">
        <v>478306</v>
      </c>
      <c r="O67" s="55">
        <v>289199</v>
      </c>
      <c r="P67" s="56">
        <v>183965</v>
      </c>
      <c r="Q67" s="56"/>
      <c r="R67" s="57">
        <v>473164</v>
      </c>
      <c r="S67" s="55">
        <v>285805</v>
      </c>
      <c r="T67" s="56">
        <v>186245</v>
      </c>
      <c r="U67" s="56"/>
      <c r="V67" s="57">
        <v>472050</v>
      </c>
      <c r="W67" s="55">
        <v>285311</v>
      </c>
      <c r="X67" s="56">
        <v>186536</v>
      </c>
      <c r="Y67" s="56"/>
      <c r="Z67" s="57">
        <v>471847</v>
      </c>
      <c r="AA67" s="55">
        <v>312450</v>
      </c>
      <c r="AB67" s="56">
        <v>205961</v>
      </c>
      <c r="AC67" s="56">
        <v>158</v>
      </c>
      <c r="AD67" s="57">
        <v>518411</v>
      </c>
      <c r="AE67" s="55">
        <v>315154</v>
      </c>
      <c r="AF67" s="56">
        <v>207260</v>
      </c>
      <c r="AG67" s="56">
        <v>159</v>
      </c>
      <c r="AH67" s="57">
        <v>522573</v>
      </c>
      <c r="AI67" s="55">
        <v>312173</v>
      </c>
      <c r="AJ67" s="56">
        <v>206826</v>
      </c>
      <c r="AK67" s="56">
        <v>160</v>
      </c>
      <c r="AL67" s="57">
        <v>519159</v>
      </c>
      <c r="AM67" s="55">
        <v>309418</v>
      </c>
      <c r="AN67" s="56">
        <v>204130</v>
      </c>
      <c r="AO67" s="56">
        <v>161</v>
      </c>
      <c r="AP67" s="57">
        <v>513709</v>
      </c>
      <c r="AQ67" s="55">
        <v>311155</v>
      </c>
      <c r="AR67" s="56">
        <v>206940</v>
      </c>
      <c r="AS67" s="56">
        <v>306</v>
      </c>
      <c r="AT67" s="57">
        <v>518401</v>
      </c>
      <c r="AU67" s="55">
        <v>311507</v>
      </c>
      <c r="AV67" s="56">
        <v>207784</v>
      </c>
      <c r="AW67" s="56">
        <v>306</v>
      </c>
      <c r="AX67" s="57">
        <v>519597</v>
      </c>
      <c r="AY67" s="55">
        <v>300683.83333333337</v>
      </c>
      <c r="AZ67" s="56">
        <v>195885.66666666666</v>
      </c>
      <c r="BA67" s="56">
        <v>208.33333333333334</v>
      </c>
      <c r="BB67" s="57">
        <v>496673.66666666669</v>
      </c>
    </row>
    <row r="68" spans="1:54" x14ac:dyDescent="0.2">
      <c r="A68" s="2"/>
      <c r="B68" s="136" t="s">
        <v>40</v>
      </c>
      <c r="C68" s="55">
        <v>173071</v>
      </c>
      <c r="D68" s="56">
        <v>108046</v>
      </c>
      <c r="E68" s="56"/>
      <c r="F68" s="57">
        <v>281117</v>
      </c>
      <c r="G68" s="55">
        <v>172639</v>
      </c>
      <c r="H68" s="56">
        <v>106516</v>
      </c>
      <c r="I68" s="56"/>
      <c r="J68" s="57">
        <v>279155</v>
      </c>
      <c r="K68" s="55">
        <v>170616</v>
      </c>
      <c r="L68" s="56">
        <v>105042</v>
      </c>
      <c r="M68" s="56"/>
      <c r="N68" s="57">
        <v>275658</v>
      </c>
      <c r="O68" s="55">
        <v>162043</v>
      </c>
      <c r="P68" s="56">
        <v>100815</v>
      </c>
      <c r="Q68" s="56"/>
      <c r="R68" s="57">
        <v>262858</v>
      </c>
      <c r="S68" s="55">
        <v>151476</v>
      </c>
      <c r="T68" s="56">
        <v>92747</v>
      </c>
      <c r="U68" s="56"/>
      <c r="V68" s="57">
        <v>244223</v>
      </c>
      <c r="W68" s="55">
        <v>148001</v>
      </c>
      <c r="X68" s="56">
        <v>89515</v>
      </c>
      <c r="Y68" s="56"/>
      <c r="Z68" s="57">
        <v>237516</v>
      </c>
      <c r="AA68" s="55">
        <v>164329</v>
      </c>
      <c r="AB68" s="56">
        <v>103309</v>
      </c>
      <c r="AC68" s="56">
        <v>45</v>
      </c>
      <c r="AD68" s="57">
        <v>267638</v>
      </c>
      <c r="AE68" s="55">
        <v>163333</v>
      </c>
      <c r="AF68" s="56">
        <v>98540</v>
      </c>
      <c r="AG68" s="56">
        <v>45</v>
      </c>
      <c r="AH68" s="57">
        <v>261918</v>
      </c>
      <c r="AI68" s="55">
        <v>158871</v>
      </c>
      <c r="AJ68" s="56">
        <v>96990</v>
      </c>
      <c r="AK68" s="56">
        <v>45</v>
      </c>
      <c r="AL68" s="57">
        <v>255906</v>
      </c>
      <c r="AM68" s="55">
        <v>163739</v>
      </c>
      <c r="AN68" s="56">
        <v>99863</v>
      </c>
      <c r="AO68" s="56">
        <v>45</v>
      </c>
      <c r="AP68" s="57">
        <v>263647</v>
      </c>
      <c r="AQ68" s="55">
        <v>182207</v>
      </c>
      <c r="AR68" s="56">
        <v>116639</v>
      </c>
      <c r="AS68" s="56">
        <v>107</v>
      </c>
      <c r="AT68" s="57">
        <v>298953</v>
      </c>
      <c r="AU68" s="55">
        <v>188671</v>
      </c>
      <c r="AV68" s="56">
        <v>123421</v>
      </c>
      <c r="AW68" s="56">
        <v>107</v>
      </c>
      <c r="AX68" s="57">
        <v>312199</v>
      </c>
      <c r="AY68" s="55">
        <v>166583</v>
      </c>
      <c r="AZ68" s="56">
        <v>103453.58333333333</v>
      </c>
      <c r="BA68" s="56">
        <v>65.666666666666671</v>
      </c>
      <c r="BB68" s="57">
        <v>270069.41666666663</v>
      </c>
    </row>
    <row r="69" spans="1:54" x14ac:dyDescent="0.2">
      <c r="A69" s="2"/>
      <c r="B69" s="136" t="s">
        <v>41</v>
      </c>
      <c r="C69" s="55">
        <v>168305</v>
      </c>
      <c r="D69" s="56">
        <v>107902</v>
      </c>
      <c r="E69" s="56"/>
      <c r="F69" s="57">
        <v>276207</v>
      </c>
      <c r="G69" s="55">
        <v>168309</v>
      </c>
      <c r="H69" s="56">
        <v>104961</v>
      </c>
      <c r="I69" s="56"/>
      <c r="J69" s="57">
        <v>273270</v>
      </c>
      <c r="K69" s="55">
        <v>166012</v>
      </c>
      <c r="L69" s="56">
        <v>102408</v>
      </c>
      <c r="M69" s="56"/>
      <c r="N69" s="57">
        <v>268420</v>
      </c>
      <c r="O69" s="55">
        <v>162907</v>
      </c>
      <c r="P69" s="56">
        <v>101067</v>
      </c>
      <c r="Q69" s="56"/>
      <c r="R69" s="57">
        <v>263974</v>
      </c>
      <c r="S69" s="55">
        <v>155513</v>
      </c>
      <c r="T69" s="56">
        <v>97055</v>
      </c>
      <c r="U69" s="56"/>
      <c r="V69" s="57">
        <v>252568</v>
      </c>
      <c r="W69" s="55">
        <v>154153</v>
      </c>
      <c r="X69" s="56">
        <v>95127</v>
      </c>
      <c r="Y69" s="56"/>
      <c r="Z69" s="57">
        <v>249280</v>
      </c>
      <c r="AA69" s="55">
        <v>161715</v>
      </c>
      <c r="AB69" s="56">
        <v>104113</v>
      </c>
      <c r="AC69" s="56">
        <v>51</v>
      </c>
      <c r="AD69" s="57">
        <v>265828</v>
      </c>
      <c r="AE69" s="55">
        <v>163020</v>
      </c>
      <c r="AF69" s="56">
        <v>104195</v>
      </c>
      <c r="AG69" s="56">
        <v>51</v>
      </c>
      <c r="AH69" s="57">
        <v>267266</v>
      </c>
      <c r="AI69" s="55">
        <v>157017</v>
      </c>
      <c r="AJ69" s="56">
        <v>100842</v>
      </c>
      <c r="AK69" s="56">
        <v>51</v>
      </c>
      <c r="AL69" s="57">
        <v>257910</v>
      </c>
      <c r="AM69" s="55">
        <v>160658</v>
      </c>
      <c r="AN69" s="56">
        <v>102765</v>
      </c>
      <c r="AO69" s="56">
        <v>51</v>
      </c>
      <c r="AP69" s="57">
        <v>263474</v>
      </c>
      <c r="AQ69" s="55">
        <v>179873</v>
      </c>
      <c r="AR69" s="56">
        <v>121045</v>
      </c>
      <c r="AS69" s="56">
        <v>122</v>
      </c>
      <c r="AT69" s="57">
        <v>301040</v>
      </c>
      <c r="AU69" s="55">
        <v>191204</v>
      </c>
      <c r="AV69" s="56">
        <v>132095</v>
      </c>
      <c r="AW69" s="56">
        <v>122</v>
      </c>
      <c r="AX69" s="57">
        <v>323421</v>
      </c>
      <c r="AY69" s="55">
        <v>165723.83333333331</v>
      </c>
      <c r="AZ69" s="56">
        <v>106131.25</v>
      </c>
      <c r="BA69" s="56">
        <v>74.666666666666671</v>
      </c>
      <c r="BB69" s="57">
        <v>271892.41666666669</v>
      </c>
    </row>
    <row r="70" spans="1:54" x14ac:dyDescent="0.2">
      <c r="A70" s="2"/>
      <c r="B70" s="136" t="s">
        <v>42</v>
      </c>
      <c r="C70" s="55">
        <v>63711</v>
      </c>
      <c r="D70" s="56">
        <v>46650</v>
      </c>
      <c r="E70" s="56"/>
      <c r="F70" s="57">
        <v>110361</v>
      </c>
      <c r="G70" s="55">
        <v>59724</v>
      </c>
      <c r="H70" s="56">
        <v>42701</v>
      </c>
      <c r="I70" s="56"/>
      <c r="J70" s="57">
        <v>102425</v>
      </c>
      <c r="K70" s="55">
        <v>55931</v>
      </c>
      <c r="L70" s="56">
        <v>38659</v>
      </c>
      <c r="M70" s="56"/>
      <c r="N70" s="57">
        <v>94590</v>
      </c>
      <c r="O70" s="55">
        <v>54145</v>
      </c>
      <c r="P70" s="56">
        <v>36830</v>
      </c>
      <c r="Q70" s="56"/>
      <c r="R70" s="57">
        <v>90975</v>
      </c>
      <c r="S70" s="55">
        <v>52501</v>
      </c>
      <c r="T70" s="56">
        <v>35965</v>
      </c>
      <c r="U70" s="56"/>
      <c r="V70" s="57">
        <v>88466</v>
      </c>
      <c r="W70" s="55">
        <v>52942</v>
      </c>
      <c r="X70" s="56">
        <v>35986</v>
      </c>
      <c r="Y70" s="56"/>
      <c r="Z70" s="57">
        <v>88928</v>
      </c>
      <c r="AA70" s="55">
        <v>57396</v>
      </c>
      <c r="AB70" s="56">
        <v>40248</v>
      </c>
      <c r="AC70" s="56">
        <v>10</v>
      </c>
      <c r="AD70" s="57">
        <v>97644</v>
      </c>
      <c r="AE70" s="55">
        <v>57877</v>
      </c>
      <c r="AF70" s="56">
        <v>40421</v>
      </c>
      <c r="AG70" s="56">
        <v>10</v>
      </c>
      <c r="AH70" s="57">
        <v>98308</v>
      </c>
      <c r="AI70" s="55">
        <v>56579</v>
      </c>
      <c r="AJ70" s="56">
        <v>39877</v>
      </c>
      <c r="AK70" s="56">
        <v>10</v>
      </c>
      <c r="AL70" s="57">
        <v>96466</v>
      </c>
      <c r="AM70" s="55">
        <v>57510</v>
      </c>
      <c r="AN70" s="56">
        <v>40467</v>
      </c>
      <c r="AO70" s="56">
        <v>10</v>
      </c>
      <c r="AP70" s="57">
        <v>97987</v>
      </c>
      <c r="AQ70" s="55">
        <v>61266</v>
      </c>
      <c r="AR70" s="56">
        <v>44523</v>
      </c>
      <c r="AS70" s="56">
        <v>49</v>
      </c>
      <c r="AT70" s="57">
        <v>105838</v>
      </c>
      <c r="AU70" s="55">
        <v>67734</v>
      </c>
      <c r="AV70" s="56">
        <v>50621</v>
      </c>
      <c r="AW70" s="56">
        <v>49</v>
      </c>
      <c r="AX70" s="57">
        <v>118404</v>
      </c>
      <c r="AY70" s="55">
        <v>58109.666666666664</v>
      </c>
      <c r="AZ70" s="56">
        <v>41079</v>
      </c>
      <c r="BA70" s="56">
        <v>23</v>
      </c>
      <c r="BB70" s="57">
        <v>99200.166666666672</v>
      </c>
    </row>
    <row r="71" spans="1:54" x14ac:dyDescent="0.2">
      <c r="A71" s="2"/>
      <c r="B71" s="136" t="s">
        <v>43</v>
      </c>
      <c r="C71" s="55">
        <v>236603</v>
      </c>
      <c r="D71" s="56">
        <v>152027</v>
      </c>
      <c r="E71" s="56"/>
      <c r="F71" s="57">
        <v>388630</v>
      </c>
      <c r="G71" s="55">
        <v>234970</v>
      </c>
      <c r="H71" s="56">
        <v>146807</v>
      </c>
      <c r="I71" s="56"/>
      <c r="J71" s="57">
        <v>381777</v>
      </c>
      <c r="K71" s="55">
        <v>238527</v>
      </c>
      <c r="L71" s="56">
        <v>148524</v>
      </c>
      <c r="M71" s="56"/>
      <c r="N71" s="57">
        <v>387051</v>
      </c>
      <c r="O71" s="55">
        <v>232648</v>
      </c>
      <c r="P71" s="56">
        <v>149450</v>
      </c>
      <c r="Q71" s="56"/>
      <c r="R71" s="57">
        <v>382098</v>
      </c>
      <c r="S71" s="55">
        <v>231526</v>
      </c>
      <c r="T71" s="56">
        <v>148099</v>
      </c>
      <c r="U71" s="56"/>
      <c r="V71" s="57">
        <v>379625</v>
      </c>
      <c r="W71" s="55">
        <v>228048</v>
      </c>
      <c r="X71" s="56">
        <v>144832</v>
      </c>
      <c r="Y71" s="56"/>
      <c r="Z71" s="57">
        <v>372880</v>
      </c>
      <c r="AA71" s="55">
        <v>258806</v>
      </c>
      <c r="AB71" s="56">
        <v>165851</v>
      </c>
      <c r="AC71" s="56">
        <v>79</v>
      </c>
      <c r="AD71" s="57">
        <v>424657</v>
      </c>
      <c r="AE71" s="55">
        <v>258174</v>
      </c>
      <c r="AF71" s="56">
        <v>163699</v>
      </c>
      <c r="AG71" s="56">
        <v>79</v>
      </c>
      <c r="AH71" s="57">
        <v>421952</v>
      </c>
      <c r="AI71" s="55">
        <v>258911</v>
      </c>
      <c r="AJ71" s="56">
        <v>164714</v>
      </c>
      <c r="AK71" s="56">
        <v>79</v>
      </c>
      <c r="AL71" s="57">
        <v>423704</v>
      </c>
      <c r="AM71" s="55">
        <v>258851</v>
      </c>
      <c r="AN71" s="56">
        <v>162450</v>
      </c>
      <c r="AO71" s="56">
        <v>79</v>
      </c>
      <c r="AP71" s="57">
        <v>421380</v>
      </c>
      <c r="AQ71" s="55">
        <v>264561</v>
      </c>
      <c r="AR71" s="56">
        <v>167150</v>
      </c>
      <c r="AS71" s="56">
        <v>230</v>
      </c>
      <c r="AT71" s="57">
        <v>431941</v>
      </c>
      <c r="AU71" s="55">
        <v>266998</v>
      </c>
      <c r="AV71" s="56">
        <v>171371</v>
      </c>
      <c r="AW71" s="56">
        <v>230</v>
      </c>
      <c r="AX71" s="57">
        <v>438599</v>
      </c>
      <c r="AY71" s="55">
        <v>247385.25</v>
      </c>
      <c r="AZ71" s="56">
        <v>157081.16666666666</v>
      </c>
      <c r="BA71" s="56">
        <v>129.33333333333334</v>
      </c>
      <c r="BB71" s="57">
        <v>404531.08333333337</v>
      </c>
    </row>
    <row r="72" spans="1:54" x14ac:dyDescent="0.2">
      <c r="A72" s="2"/>
      <c r="B72" s="136" t="s">
        <v>44</v>
      </c>
      <c r="C72" s="55">
        <v>127920</v>
      </c>
      <c r="D72" s="56">
        <v>86263</v>
      </c>
      <c r="E72" s="56"/>
      <c r="F72" s="57">
        <v>214183</v>
      </c>
      <c r="G72" s="55">
        <v>125521</v>
      </c>
      <c r="H72" s="56">
        <v>83112</v>
      </c>
      <c r="I72" s="56"/>
      <c r="J72" s="57">
        <v>208633</v>
      </c>
      <c r="K72" s="55">
        <v>123239</v>
      </c>
      <c r="L72" s="56">
        <v>80358</v>
      </c>
      <c r="M72" s="56"/>
      <c r="N72" s="57">
        <v>203597</v>
      </c>
      <c r="O72" s="55">
        <v>121732</v>
      </c>
      <c r="P72" s="56">
        <v>79613</v>
      </c>
      <c r="Q72" s="56"/>
      <c r="R72" s="57">
        <v>201345</v>
      </c>
      <c r="S72" s="55">
        <v>120161</v>
      </c>
      <c r="T72" s="56">
        <v>78489</v>
      </c>
      <c r="U72" s="56"/>
      <c r="V72" s="57">
        <v>198650</v>
      </c>
      <c r="W72" s="55">
        <v>119958</v>
      </c>
      <c r="X72" s="56">
        <v>79084</v>
      </c>
      <c r="Y72" s="56"/>
      <c r="Z72" s="57">
        <v>199042</v>
      </c>
      <c r="AA72" s="55">
        <v>132162</v>
      </c>
      <c r="AB72" s="56">
        <v>90486</v>
      </c>
      <c r="AC72" s="56">
        <v>56</v>
      </c>
      <c r="AD72" s="57">
        <v>222648</v>
      </c>
      <c r="AE72" s="55">
        <v>131080</v>
      </c>
      <c r="AF72" s="56">
        <v>89620</v>
      </c>
      <c r="AG72" s="56">
        <v>57</v>
      </c>
      <c r="AH72" s="57">
        <v>220757</v>
      </c>
      <c r="AI72" s="55">
        <v>129465</v>
      </c>
      <c r="AJ72" s="56">
        <v>89622</v>
      </c>
      <c r="AK72" s="56">
        <v>57</v>
      </c>
      <c r="AL72" s="57">
        <v>219144</v>
      </c>
      <c r="AM72" s="55">
        <v>129216</v>
      </c>
      <c r="AN72" s="56">
        <v>88750</v>
      </c>
      <c r="AO72" s="56">
        <v>57</v>
      </c>
      <c r="AP72" s="57">
        <v>218023</v>
      </c>
      <c r="AQ72" s="55">
        <v>132977</v>
      </c>
      <c r="AR72" s="56">
        <v>91038</v>
      </c>
      <c r="AS72" s="56">
        <v>145</v>
      </c>
      <c r="AT72" s="57">
        <v>224160</v>
      </c>
      <c r="AU72" s="55">
        <v>135505</v>
      </c>
      <c r="AV72" s="56">
        <v>95428</v>
      </c>
      <c r="AW72" s="56">
        <v>145</v>
      </c>
      <c r="AX72" s="57">
        <v>231078</v>
      </c>
      <c r="AY72" s="55">
        <v>127411.33333333333</v>
      </c>
      <c r="AZ72" s="56">
        <v>85988.583333333343</v>
      </c>
      <c r="BA72" s="56">
        <v>86.166666666666671</v>
      </c>
      <c r="BB72" s="57">
        <v>213443</v>
      </c>
    </row>
    <row r="73" spans="1:54" x14ac:dyDescent="0.2">
      <c r="A73" s="2"/>
      <c r="B73" s="136" t="s">
        <v>45</v>
      </c>
      <c r="C73" s="55">
        <v>48018</v>
      </c>
      <c r="D73" s="56">
        <v>32869</v>
      </c>
      <c r="E73" s="56"/>
      <c r="F73" s="57">
        <v>80887</v>
      </c>
      <c r="G73" s="55">
        <v>47810</v>
      </c>
      <c r="H73" s="56">
        <v>33043</v>
      </c>
      <c r="I73" s="56"/>
      <c r="J73" s="57">
        <v>80853</v>
      </c>
      <c r="K73" s="55">
        <v>46341</v>
      </c>
      <c r="L73" s="56">
        <v>30792</v>
      </c>
      <c r="M73" s="56"/>
      <c r="N73" s="57">
        <v>77133</v>
      </c>
      <c r="O73" s="55">
        <v>45438</v>
      </c>
      <c r="P73" s="56">
        <v>29839</v>
      </c>
      <c r="Q73" s="56"/>
      <c r="R73" s="57">
        <v>75277</v>
      </c>
      <c r="S73" s="55">
        <v>45142</v>
      </c>
      <c r="T73" s="56">
        <v>30123</v>
      </c>
      <c r="U73" s="56"/>
      <c r="V73" s="57">
        <v>75265</v>
      </c>
      <c r="W73" s="55">
        <v>44995</v>
      </c>
      <c r="X73" s="56">
        <v>30279</v>
      </c>
      <c r="Y73" s="56"/>
      <c r="Z73" s="57">
        <v>75274</v>
      </c>
      <c r="AA73" s="55">
        <v>49476</v>
      </c>
      <c r="AB73" s="56">
        <v>34669</v>
      </c>
      <c r="AC73" s="56">
        <v>31</v>
      </c>
      <c r="AD73" s="57">
        <v>84145</v>
      </c>
      <c r="AE73" s="55">
        <v>49725</v>
      </c>
      <c r="AF73" s="56">
        <v>34380</v>
      </c>
      <c r="AG73" s="56">
        <v>31</v>
      </c>
      <c r="AH73" s="57">
        <v>84136</v>
      </c>
      <c r="AI73" s="55">
        <v>49718</v>
      </c>
      <c r="AJ73" s="56">
        <v>34340</v>
      </c>
      <c r="AK73" s="56">
        <v>31</v>
      </c>
      <c r="AL73" s="57">
        <v>84089</v>
      </c>
      <c r="AM73" s="55">
        <v>49689</v>
      </c>
      <c r="AN73" s="56">
        <v>33994</v>
      </c>
      <c r="AO73" s="56">
        <v>31</v>
      </c>
      <c r="AP73" s="57">
        <v>83714</v>
      </c>
      <c r="AQ73" s="55">
        <v>49934</v>
      </c>
      <c r="AR73" s="56">
        <v>34155</v>
      </c>
      <c r="AS73" s="56">
        <v>62</v>
      </c>
      <c r="AT73" s="57">
        <v>84151</v>
      </c>
      <c r="AU73" s="55">
        <v>51139</v>
      </c>
      <c r="AV73" s="56">
        <v>36273</v>
      </c>
      <c r="AW73" s="56">
        <v>62</v>
      </c>
      <c r="AX73" s="57">
        <v>87474</v>
      </c>
      <c r="AY73" s="55">
        <v>48118.75</v>
      </c>
      <c r="AZ73" s="56">
        <v>32896.333333333336</v>
      </c>
      <c r="BA73" s="56">
        <v>41.333333333333336</v>
      </c>
      <c r="BB73" s="57">
        <v>81035.75</v>
      </c>
    </row>
    <row r="74" spans="1:54" x14ac:dyDescent="0.2">
      <c r="A74" s="2"/>
      <c r="B74" s="136" t="s">
        <v>46</v>
      </c>
      <c r="C74" s="55">
        <v>146953</v>
      </c>
      <c r="D74" s="56">
        <v>88322</v>
      </c>
      <c r="E74" s="56"/>
      <c r="F74" s="57">
        <v>235275</v>
      </c>
      <c r="G74" s="55">
        <v>147915</v>
      </c>
      <c r="H74" s="56">
        <v>87168</v>
      </c>
      <c r="I74" s="56"/>
      <c r="J74" s="57">
        <v>235083</v>
      </c>
      <c r="K74" s="55">
        <v>147111</v>
      </c>
      <c r="L74" s="56">
        <v>86537</v>
      </c>
      <c r="M74" s="56"/>
      <c r="N74" s="57">
        <v>233648</v>
      </c>
      <c r="O74" s="55">
        <v>145207</v>
      </c>
      <c r="P74" s="56">
        <v>86025</v>
      </c>
      <c r="Q74" s="56"/>
      <c r="R74" s="57">
        <v>231232</v>
      </c>
      <c r="S74" s="55">
        <v>144574</v>
      </c>
      <c r="T74" s="56">
        <v>84862</v>
      </c>
      <c r="U74" s="56"/>
      <c r="V74" s="57">
        <v>229436</v>
      </c>
      <c r="W74" s="55">
        <v>145186</v>
      </c>
      <c r="X74" s="56">
        <v>85129</v>
      </c>
      <c r="Y74" s="56"/>
      <c r="Z74" s="57">
        <v>230315</v>
      </c>
      <c r="AA74" s="55">
        <v>153795</v>
      </c>
      <c r="AB74" s="56">
        <v>92722</v>
      </c>
      <c r="AC74" s="56">
        <v>41</v>
      </c>
      <c r="AD74" s="57">
        <v>246517</v>
      </c>
      <c r="AE74" s="55">
        <v>158756</v>
      </c>
      <c r="AF74" s="56">
        <v>93734</v>
      </c>
      <c r="AG74" s="56">
        <v>41</v>
      </c>
      <c r="AH74" s="57">
        <v>252531</v>
      </c>
      <c r="AI74" s="55">
        <v>159508</v>
      </c>
      <c r="AJ74" s="56">
        <v>94087</v>
      </c>
      <c r="AK74" s="56">
        <v>41</v>
      </c>
      <c r="AL74" s="57">
        <v>253636</v>
      </c>
      <c r="AM74" s="55">
        <v>159853</v>
      </c>
      <c r="AN74" s="56">
        <v>94271</v>
      </c>
      <c r="AO74" s="56">
        <v>41</v>
      </c>
      <c r="AP74" s="57">
        <v>254165</v>
      </c>
      <c r="AQ74" s="55">
        <v>161778</v>
      </c>
      <c r="AR74" s="56">
        <v>95884</v>
      </c>
      <c r="AS74" s="56">
        <v>113</v>
      </c>
      <c r="AT74" s="57">
        <v>257775</v>
      </c>
      <c r="AU74" s="55">
        <v>162752</v>
      </c>
      <c r="AV74" s="56">
        <v>97860</v>
      </c>
      <c r="AW74" s="56">
        <v>113</v>
      </c>
      <c r="AX74" s="57">
        <v>260725</v>
      </c>
      <c r="AY74" s="55">
        <v>152782.33333333334</v>
      </c>
      <c r="AZ74" s="56">
        <v>90550.083333333343</v>
      </c>
      <c r="BA74" s="56">
        <v>65</v>
      </c>
      <c r="BB74" s="57">
        <v>243364.91666666669</v>
      </c>
    </row>
    <row r="75" spans="1:54" ht="15" x14ac:dyDescent="0.25">
      <c r="A75" s="1212"/>
      <c r="B75" s="136" t="s">
        <v>47</v>
      </c>
      <c r="C75" s="55">
        <v>12031</v>
      </c>
      <c r="D75" s="56">
        <v>10289</v>
      </c>
      <c r="E75" s="56"/>
      <c r="F75" s="57">
        <v>22320</v>
      </c>
      <c r="G75" s="55">
        <v>12229</v>
      </c>
      <c r="H75" s="56">
        <v>10421</v>
      </c>
      <c r="I75" s="56"/>
      <c r="J75" s="57">
        <v>22650</v>
      </c>
      <c r="K75" s="55">
        <v>12052</v>
      </c>
      <c r="L75" s="56">
        <v>10409</v>
      </c>
      <c r="M75" s="56"/>
      <c r="N75" s="57">
        <v>22461</v>
      </c>
      <c r="O75" s="55">
        <v>12240</v>
      </c>
      <c r="P75" s="56">
        <v>10308</v>
      </c>
      <c r="Q75" s="56"/>
      <c r="R75" s="57">
        <v>22548</v>
      </c>
      <c r="S75" s="55">
        <v>11820</v>
      </c>
      <c r="T75" s="56">
        <v>10270</v>
      </c>
      <c r="U75" s="56"/>
      <c r="V75" s="57">
        <v>22090</v>
      </c>
      <c r="W75" s="55">
        <v>11834</v>
      </c>
      <c r="X75" s="56">
        <v>10353</v>
      </c>
      <c r="Y75" s="56"/>
      <c r="Z75" s="57">
        <v>22187</v>
      </c>
      <c r="AA75" s="55">
        <v>14181</v>
      </c>
      <c r="AB75" s="56">
        <v>12568</v>
      </c>
      <c r="AC75" s="56">
        <v>7</v>
      </c>
      <c r="AD75" s="57">
        <v>26749</v>
      </c>
      <c r="AE75" s="55">
        <v>13975</v>
      </c>
      <c r="AF75" s="56">
        <v>12248</v>
      </c>
      <c r="AG75" s="56">
        <v>7</v>
      </c>
      <c r="AH75" s="57">
        <v>26230</v>
      </c>
      <c r="AI75" s="55">
        <v>13913</v>
      </c>
      <c r="AJ75" s="56">
        <v>12264</v>
      </c>
      <c r="AK75" s="56">
        <v>6</v>
      </c>
      <c r="AL75" s="57">
        <v>26183</v>
      </c>
      <c r="AM75" s="55">
        <v>14099</v>
      </c>
      <c r="AN75" s="56">
        <v>12131</v>
      </c>
      <c r="AO75" s="56">
        <v>6</v>
      </c>
      <c r="AP75" s="57">
        <v>26236</v>
      </c>
      <c r="AQ75" s="55">
        <v>14351</v>
      </c>
      <c r="AR75" s="56">
        <v>12337</v>
      </c>
      <c r="AS75" s="56">
        <v>12</v>
      </c>
      <c r="AT75" s="57">
        <v>26700</v>
      </c>
      <c r="AU75" s="55">
        <v>14406</v>
      </c>
      <c r="AV75" s="56">
        <v>12514</v>
      </c>
      <c r="AW75" s="56">
        <v>12</v>
      </c>
      <c r="AX75" s="57">
        <v>26932</v>
      </c>
      <c r="AY75" s="55">
        <v>13094.25</v>
      </c>
      <c r="AZ75" s="56">
        <v>11342.666666666668</v>
      </c>
      <c r="BA75" s="56">
        <v>8.3333333333333339</v>
      </c>
      <c r="BB75" s="57">
        <v>24441.083333333332</v>
      </c>
    </row>
    <row r="76" spans="1:54" ht="15" x14ac:dyDescent="0.25">
      <c r="A76" s="1212"/>
      <c r="B76" s="136" t="s">
        <v>48</v>
      </c>
      <c r="C76" s="55">
        <v>29008</v>
      </c>
      <c r="D76" s="56">
        <v>20435</v>
      </c>
      <c r="E76" s="56"/>
      <c r="F76" s="57">
        <v>49443</v>
      </c>
      <c r="G76" s="55">
        <v>28870</v>
      </c>
      <c r="H76" s="56">
        <v>20060</v>
      </c>
      <c r="I76" s="56"/>
      <c r="J76" s="57">
        <v>48930</v>
      </c>
      <c r="K76" s="55">
        <v>29457</v>
      </c>
      <c r="L76" s="56">
        <v>20915</v>
      </c>
      <c r="M76" s="56"/>
      <c r="N76" s="57">
        <v>50372</v>
      </c>
      <c r="O76" s="55">
        <v>29515</v>
      </c>
      <c r="P76" s="56">
        <v>20853</v>
      </c>
      <c r="Q76" s="56"/>
      <c r="R76" s="57">
        <v>50368</v>
      </c>
      <c r="S76" s="55">
        <v>29289</v>
      </c>
      <c r="T76" s="56">
        <v>20773</v>
      </c>
      <c r="U76" s="56"/>
      <c r="V76" s="57">
        <v>50062</v>
      </c>
      <c r="W76" s="55">
        <v>29255</v>
      </c>
      <c r="X76" s="56">
        <v>20416</v>
      </c>
      <c r="Y76" s="56"/>
      <c r="Z76" s="57">
        <v>49671</v>
      </c>
      <c r="AA76" s="55">
        <v>31929</v>
      </c>
      <c r="AB76" s="56">
        <v>23592</v>
      </c>
      <c r="AC76" s="56">
        <v>17</v>
      </c>
      <c r="AD76" s="57">
        <v>55521</v>
      </c>
      <c r="AE76" s="55">
        <v>31774</v>
      </c>
      <c r="AF76" s="56">
        <v>22798</v>
      </c>
      <c r="AG76" s="56">
        <v>17</v>
      </c>
      <c r="AH76" s="57">
        <v>54589</v>
      </c>
      <c r="AI76" s="55">
        <v>32042</v>
      </c>
      <c r="AJ76" s="56">
        <v>22942</v>
      </c>
      <c r="AK76" s="56">
        <v>17</v>
      </c>
      <c r="AL76" s="57">
        <v>55001</v>
      </c>
      <c r="AM76" s="55">
        <v>32142</v>
      </c>
      <c r="AN76" s="56">
        <v>22690</v>
      </c>
      <c r="AO76" s="56">
        <v>17</v>
      </c>
      <c r="AP76" s="57">
        <v>54849</v>
      </c>
      <c r="AQ76" s="55">
        <v>32817</v>
      </c>
      <c r="AR76" s="56">
        <v>23476</v>
      </c>
      <c r="AS76" s="56">
        <v>31</v>
      </c>
      <c r="AT76" s="57">
        <v>56324</v>
      </c>
      <c r="AU76" s="55">
        <v>32859</v>
      </c>
      <c r="AV76" s="56">
        <v>23714</v>
      </c>
      <c r="AW76" s="56">
        <v>31</v>
      </c>
      <c r="AX76" s="57">
        <v>56604</v>
      </c>
      <c r="AY76" s="55">
        <v>30746.416666666668</v>
      </c>
      <c r="AZ76" s="56">
        <v>21888.666666666668</v>
      </c>
      <c r="BA76" s="56">
        <v>21.666666666666668</v>
      </c>
      <c r="BB76" s="57">
        <v>52645.916666666664</v>
      </c>
    </row>
    <row r="77" spans="1:54" ht="15" x14ac:dyDescent="0.25">
      <c r="A77" s="1212"/>
      <c r="B77" s="136" t="s">
        <v>49</v>
      </c>
      <c r="C77" s="55">
        <v>2215323</v>
      </c>
      <c r="D77" s="56">
        <v>1568630</v>
      </c>
      <c r="E77" s="56"/>
      <c r="F77" s="57">
        <v>3783953</v>
      </c>
      <c r="G77" s="55">
        <v>2213644</v>
      </c>
      <c r="H77" s="56">
        <v>1560415</v>
      </c>
      <c r="I77" s="56"/>
      <c r="J77" s="57">
        <v>3774059</v>
      </c>
      <c r="K77" s="55">
        <v>2215530</v>
      </c>
      <c r="L77" s="56">
        <v>1567804</v>
      </c>
      <c r="M77" s="56"/>
      <c r="N77" s="57">
        <v>3783334</v>
      </c>
      <c r="O77" s="55">
        <v>2198098</v>
      </c>
      <c r="P77" s="56">
        <v>1558463</v>
      </c>
      <c r="Q77" s="56"/>
      <c r="R77" s="57">
        <v>3756561</v>
      </c>
      <c r="S77" s="55">
        <v>2187807</v>
      </c>
      <c r="T77" s="56">
        <v>1550512</v>
      </c>
      <c r="U77" s="56"/>
      <c r="V77" s="57">
        <v>3738319</v>
      </c>
      <c r="W77" s="55">
        <v>2183665</v>
      </c>
      <c r="X77" s="56">
        <v>1549862</v>
      </c>
      <c r="Y77" s="56"/>
      <c r="Z77" s="57">
        <v>3733527</v>
      </c>
      <c r="AA77" s="55">
        <v>2334855</v>
      </c>
      <c r="AB77" s="56">
        <v>1668788</v>
      </c>
      <c r="AC77" s="56">
        <v>1425</v>
      </c>
      <c r="AD77" s="57">
        <v>4003643</v>
      </c>
      <c r="AE77" s="55">
        <v>2355963</v>
      </c>
      <c r="AF77" s="56">
        <v>1673137</v>
      </c>
      <c r="AG77" s="56">
        <v>1450</v>
      </c>
      <c r="AH77" s="57">
        <v>4030550</v>
      </c>
      <c r="AI77" s="55">
        <v>2335173</v>
      </c>
      <c r="AJ77" s="56">
        <v>1664252</v>
      </c>
      <c r="AK77" s="56">
        <v>1452</v>
      </c>
      <c r="AL77" s="57">
        <v>4000877</v>
      </c>
      <c r="AM77" s="55">
        <v>2342774</v>
      </c>
      <c r="AN77" s="56">
        <v>1651334</v>
      </c>
      <c r="AO77" s="56">
        <v>1454</v>
      </c>
      <c r="AP77" s="57">
        <v>3995562</v>
      </c>
      <c r="AQ77" s="55">
        <v>2368260</v>
      </c>
      <c r="AR77" s="56">
        <v>1690906</v>
      </c>
      <c r="AS77" s="56">
        <v>2283</v>
      </c>
      <c r="AT77" s="57">
        <v>4061449</v>
      </c>
      <c r="AU77" s="55">
        <v>2381873</v>
      </c>
      <c r="AV77" s="56">
        <v>1712915</v>
      </c>
      <c r="AW77" s="56">
        <v>2283</v>
      </c>
      <c r="AX77" s="57">
        <v>4097071</v>
      </c>
      <c r="AY77" s="55">
        <v>2277747.0833333335</v>
      </c>
      <c r="AZ77" s="56">
        <v>1618084.8333333333</v>
      </c>
      <c r="BA77" s="56">
        <v>1724.5</v>
      </c>
      <c r="BB77" s="57">
        <v>3896694.1666666665</v>
      </c>
    </row>
    <row r="78" spans="1:54" ht="15" x14ac:dyDescent="0.25">
      <c r="A78" s="1212"/>
      <c r="B78" s="136" t="s">
        <v>125</v>
      </c>
      <c r="C78" s="55"/>
      <c r="D78" s="56"/>
      <c r="E78" s="56"/>
      <c r="F78" s="57"/>
      <c r="G78" s="55"/>
      <c r="H78" s="56"/>
      <c r="I78" s="56"/>
      <c r="J78" s="57"/>
      <c r="K78" s="55"/>
      <c r="L78" s="56"/>
      <c r="M78" s="56"/>
      <c r="N78" s="57"/>
      <c r="O78" s="55"/>
      <c r="P78" s="56"/>
      <c r="Q78" s="56"/>
      <c r="R78" s="57"/>
      <c r="S78" s="55"/>
      <c r="T78" s="56"/>
      <c r="U78" s="56"/>
      <c r="V78" s="57"/>
      <c r="W78" s="55"/>
      <c r="X78" s="56"/>
      <c r="Y78" s="56"/>
      <c r="Z78" s="57"/>
      <c r="AA78" s="55">
        <v>7409</v>
      </c>
      <c r="AB78" s="56">
        <v>3508</v>
      </c>
      <c r="AC78" s="56">
        <v>686</v>
      </c>
      <c r="AD78" s="57">
        <v>10917</v>
      </c>
      <c r="AE78" s="55">
        <v>7362</v>
      </c>
      <c r="AF78" s="56">
        <v>3483</v>
      </c>
      <c r="AG78" s="56">
        <v>680</v>
      </c>
      <c r="AH78" s="57">
        <v>11525</v>
      </c>
      <c r="AI78" s="55">
        <v>7235</v>
      </c>
      <c r="AJ78" s="56">
        <v>3413</v>
      </c>
      <c r="AK78" s="56">
        <v>671</v>
      </c>
      <c r="AL78" s="57">
        <v>11319</v>
      </c>
      <c r="AM78" s="55">
        <v>7203</v>
      </c>
      <c r="AN78" s="56">
        <v>3391</v>
      </c>
      <c r="AO78" s="56">
        <v>668</v>
      </c>
      <c r="AP78" s="57">
        <v>11262</v>
      </c>
      <c r="AQ78" s="55">
        <v>7171</v>
      </c>
      <c r="AR78" s="56">
        <v>3373</v>
      </c>
      <c r="AS78" s="56">
        <v>667</v>
      </c>
      <c r="AT78" s="57">
        <v>11211</v>
      </c>
      <c r="AU78" s="55">
        <v>7171</v>
      </c>
      <c r="AV78" s="56">
        <v>3373</v>
      </c>
      <c r="AW78" s="56">
        <v>667</v>
      </c>
      <c r="AX78" s="57">
        <v>11211</v>
      </c>
      <c r="AY78" s="55">
        <v>7258.5</v>
      </c>
      <c r="AZ78" s="56">
        <v>3423.5</v>
      </c>
      <c r="BA78" s="56">
        <v>673.16666666666663</v>
      </c>
      <c r="BB78" s="57">
        <v>5677.583333333333</v>
      </c>
    </row>
    <row r="79" spans="1:54" ht="15" x14ac:dyDescent="0.25">
      <c r="A79" s="1212"/>
      <c r="B79" s="213" t="s">
        <v>21</v>
      </c>
      <c r="C79" s="293">
        <v>3815059</v>
      </c>
      <c r="D79" s="246">
        <v>2583893</v>
      </c>
      <c r="E79" s="246"/>
      <c r="F79" s="57">
        <v>6398952</v>
      </c>
      <c r="G79" s="293">
        <v>3806726</v>
      </c>
      <c r="H79" s="246">
        <v>2559108</v>
      </c>
      <c r="I79" s="246"/>
      <c r="J79" s="57">
        <v>6365834</v>
      </c>
      <c r="K79" s="293">
        <v>3799869</v>
      </c>
      <c r="L79" s="246">
        <v>2558689</v>
      </c>
      <c r="M79" s="246"/>
      <c r="N79" s="57">
        <v>6358558</v>
      </c>
      <c r="O79" s="293">
        <v>3756552</v>
      </c>
      <c r="P79" s="246">
        <v>2537494</v>
      </c>
      <c r="Q79" s="246"/>
      <c r="R79" s="57">
        <v>6294046</v>
      </c>
      <c r="S79" s="293">
        <v>3716220</v>
      </c>
      <c r="T79" s="246">
        <v>2516089</v>
      </c>
      <c r="U79" s="246"/>
      <c r="V79" s="57">
        <v>6232309</v>
      </c>
      <c r="W79" s="293">
        <v>3711138</v>
      </c>
      <c r="X79" s="246">
        <v>2509053</v>
      </c>
      <c r="Y79" s="246"/>
      <c r="Z79" s="57">
        <v>6220191</v>
      </c>
      <c r="AA79" s="293">
        <v>4005518</v>
      </c>
      <c r="AB79" s="246">
        <v>2750030</v>
      </c>
      <c r="AC79" s="246">
        <v>2804</v>
      </c>
      <c r="AD79" s="57">
        <v>6758352</v>
      </c>
      <c r="AE79" s="293">
        <v>4038522</v>
      </c>
      <c r="AF79" s="246">
        <v>2750569</v>
      </c>
      <c r="AG79" s="246">
        <v>2829</v>
      </c>
      <c r="AH79" s="57">
        <v>6791920</v>
      </c>
      <c r="AI79" s="293">
        <v>4000344</v>
      </c>
      <c r="AJ79" s="246">
        <v>2738026</v>
      </c>
      <c r="AK79" s="246">
        <v>2828</v>
      </c>
      <c r="AL79" s="57">
        <v>6741198</v>
      </c>
      <c r="AM79" s="293">
        <v>4017728</v>
      </c>
      <c r="AN79" s="246">
        <v>2722037</v>
      </c>
      <c r="AO79" s="246">
        <v>2828</v>
      </c>
      <c r="AP79" s="57">
        <v>6742593</v>
      </c>
      <c r="AQ79" s="293">
        <v>4096457</v>
      </c>
      <c r="AR79" s="246">
        <v>2815362</v>
      </c>
      <c r="AS79" s="246">
        <v>4515</v>
      </c>
      <c r="AT79" s="57">
        <v>6916334</v>
      </c>
      <c r="AU79" s="293">
        <v>4141868</v>
      </c>
      <c r="AV79" s="246">
        <v>2876302</v>
      </c>
      <c r="AW79" s="246">
        <v>4515</v>
      </c>
      <c r="AX79" s="57">
        <v>7022685</v>
      </c>
      <c r="AY79" s="293">
        <v>3908833.416666667</v>
      </c>
      <c r="AZ79" s="246">
        <v>2659721</v>
      </c>
      <c r="BA79" s="246">
        <v>3386.5</v>
      </c>
      <c r="BB79" s="57">
        <v>6570247.666666667</v>
      </c>
    </row>
    <row r="80" spans="1:54" ht="15" x14ac:dyDescent="0.25">
      <c r="A80" s="1212"/>
      <c r="B80" s="80" t="s">
        <v>176</v>
      </c>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row>
    <row r="81" spans="1:54" ht="15" x14ac:dyDescent="0.25">
      <c r="A81" s="1212"/>
      <c r="B81" s="120" t="s">
        <v>181</v>
      </c>
      <c r="C81" s="1216"/>
      <c r="D81" s="1216"/>
      <c r="E81" s="1216"/>
      <c r="F81" s="1216"/>
      <c r="G81" s="1216"/>
      <c r="H81" s="1216"/>
      <c r="I81" s="1216"/>
      <c r="J81" s="1216"/>
      <c r="K81" s="1216"/>
      <c r="L81" s="1216"/>
      <c r="M81" s="1216"/>
      <c r="N81" s="1216"/>
      <c r="O81" s="1216"/>
      <c r="P81" s="1216"/>
      <c r="Q81" s="1216"/>
      <c r="R81" s="1216"/>
      <c r="S81" s="1216"/>
      <c r="T81" s="1216"/>
      <c r="U81" s="1216"/>
      <c r="V81" s="1216"/>
      <c r="W81" s="1216"/>
      <c r="X81" s="1216"/>
      <c r="Y81" s="1216"/>
      <c r="Z81" s="1216"/>
      <c r="AA81" s="1217"/>
      <c r="AB81" s="1217"/>
      <c r="AC81" s="1217"/>
      <c r="AD81" s="1217"/>
      <c r="AE81" s="1217"/>
      <c r="AF81" s="1217"/>
      <c r="AG81" s="1217"/>
      <c r="AH81" s="1217"/>
      <c r="AI81" s="1216"/>
      <c r="AJ81" s="1216"/>
      <c r="AK81" s="1216"/>
      <c r="AL81" s="1216"/>
      <c r="AM81" s="1216"/>
      <c r="AN81" s="1216"/>
      <c r="AO81" s="1216"/>
      <c r="AP81" s="1216"/>
      <c r="AQ81" s="1216"/>
      <c r="AR81" s="1216"/>
      <c r="AS81" s="1216"/>
      <c r="AT81" s="1216"/>
      <c r="AU81" s="1216"/>
      <c r="AV81" s="1216"/>
      <c r="AW81" s="1216"/>
      <c r="AX81" s="1216"/>
      <c r="AY81"/>
      <c r="AZ81"/>
      <c r="BA81"/>
      <c r="BB81"/>
    </row>
    <row r="82" spans="1:54" ht="30" customHeight="1" x14ac:dyDescent="0.25">
      <c r="A82" s="1212"/>
      <c r="B82" s="1231" t="s">
        <v>193</v>
      </c>
      <c r="C82" s="1231"/>
      <c r="D82" s="1231"/>
      <c r="E82" s="1231"/>
      <c r="F82" s="1231"/>
      <c r="G82" s="1231"/>
      <c r="H82" s="1231"/>
      <c r="I82" s="1231"/>
      <c r="J82" s="1231"/>
      <c r="K82" s="1231"/>
      <c r="L82" s="1231"/>
      <c r="M82" s="1231"/>
      <c r="N82" s="1231"/>
      <c r="O82" s="1231"/>
      <c r="P82" s="1231"/>
      <c r="Q82" s="1231"/>
      <c r="R82" s="1231"/>
      <c r="S82" s="1231"/>
      <c r="T82" s="1216"/>
      <c r="U82" s="1216"/>
      <c r="V82" s="1216"/>
      <c r="W82" s="1216"/>
      <c r="X82" s="1216"/>
      <c r="Y82" s="1216"/>
      <c r="Z82" s="1216"/>
      <c r="AA82" s="1217"/>
      <c r="AB82" s="1217"/>
      <c r="AC82" s="1217"/>
      <c r="AD82" s="1217"/>
      <c r="AE82" s="1217"/>
      <c r="AF82" s="1217"/>
      <c r="AG82" s="1217"/>
      <c r="AH82" s="1217"/>
      <c r="AI82" s="1216"/>
      <c r="AJ82" s="1216"/>
      <c r="AK82" s="1216"/>
      <c r="AL82" s="1216"/>
      <c r="AM82" s="1216"/>
      <c r="AN82" s="1216"/>
      <c r="AO82" s="1216"/>
      <c r="AP82" s="1216"/>
      <c r="AQ82" s="1216"/>
      <c r="AR82" s="1216"/>
      <c r="AS82" s="1216"/>
      <c r="AT82" s="1216"/>
      <c r="AU82" s="1216"/>
      <c r="AV82" s="1216"/>
      <c r="AW82" s="1216"/>
      <c r="AX82" s="1216"/>
      <c r="AY82"/>
      <c r="AZ82"/>
      <c r="BA82"/>
      <c r="BB82"/>
    </row>
    <row r="83" spans="1:54" ht="12" customHeight="1" x14ac:dyDescent="0.2">
      <c r="B83" s="1252"/>
      <c r="C83" s="1252"/>
      <c r="D83" s="1252"/>
      <c r="E83" s="1252"/>
      <c r="F83" s="1252"/>
      <c r="G83" s="1252"/>
      <c r="H83" s="1252"/>
      <c r="I83" s="1252"/>
      <c r="J83" s="1252"/>
      <c r="K83" s="1252"/>
    </row>
  </sheetData>
  <mergeCells count="45">
    <mergeCell ref="AQ5:AT5"/>
    <mergeCell ref="B5:B6"/>
    <mergeCell ref="C5:F5"/>
    <mergeCell ref="G5:J5"/>
    <mergeCell ref="K5:N5"/>
    <mergeCell ref="O5:R5"/>
    <mergeCell ref="S5:V5"/>
    <mergeCell ref="AY32:BB32"/>
    <mergeCell ref="AU5:AX5"/>
    <mergeCell ref="AY5:BB5"/>
    <mergeCell ref="B32:B33"/>
    <mergeCell ref="C32:F32"/>
    <mergeCell ref="G32:J32"/>
    <mergeCell ref="K32:N32"/>
    <mergeCell ref="O32:R32"/>
    <mergeCell ref="S32:V32"/>
    <mergeCell ref="W32:Z32"/>
    <mergeCell ref="AA32:AD32"/>
    <mergeCell ref="W5:Z5"/>
    <mergeCell ref="AA5:AD5"/>
    <mergeCell ref="AE5:AH5"/>
    <mergeCell ref="AI5:AL5"/>
    <mergeCell ref="AM5:AP5"/>
    <mergeCell ref="AE32:AH32"/>
    <mergeCell ref="AI32:AL32"/>
    <mergeCell ref="AM32:AP32"/>
    <mergeCell ref="AQ32:AT32"/>
    <mergeCell ref="AU32:AX32"/>
    <mergeCell ref="B54:R54"/>
    <mergeCell ref="B60:B61"/>
    <mergeCell ref="C60:F60"/>
    <mergeCell ref="G60:J60"/>
    <mergeCell ref="K60:N60"/>
    <mergeCell ref="O60:R60"/>
    <mergeCell ref="AQ60:AT60"/>
    <mergeCell ref="AU60:AX60"/>
    <mergeCell ref="AY60:BB60"/>
    <mergeCell ref="B82:S82"/>
    <mergeCell ref="B83:K83"/>
    <mergeCell ref="S60:V60"/>
    <mergeCell ref="W60:Z60"/>
    <mergeCell ref="AA60:AD60"/>
    <mergeCell ref="AE60:AH60"/>
    <mergeCell ref="AI60:AL60"/>
    <mergeCell ref="AM60:AP60"/>
  </mergeCells>
  <hyperlinks>
    <hyperlink ref="K1" location="Índice!A1" display="Volver" xr:uid="{B370B2EB-7D46-4C84-B64E-B21840C583B9}"/>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79998168889431442"/>
  </sheetPr>
  <dimension ref="A1:U228"/>
  <sheetViews>
    <sheetView showGridLines="0" zoomScale="90" zoomScaleNormal="90" workbookViewId="0"/>
  </sheetViews>
  <sheetFormatPr baseColWidth="10" defaultRowHeight="12.75" x14ac:dyDescent="0.2"/>
  <cols>
    <col min="1" max="1" width="2.28515625" style="254" customWidth="1"/>
    <col min="2" max="2" width="18" style="336" customWidth="1"/>
    <col min="3" max="3" width="32.85546875" style="254" customWidth="1"/>
    <col min="4" max="20" width="10.5703125" style="254" customWidth="1"/>
    <col min="21" max="21" width="12.42578125" style="335" customWidth="1"/>
    <col min="22" max="16384" width="11.42578125" style="254"/>
  </cols>
  <sheetData>
    <row r="1" spans="1:21" ht="18" x14ac:dyDescent="0.25">
      <c r="A1"/>
      <c r="B1" s="32" t="s">
        <v>203</v>
      </c>
      <c r="C1"/>
      <c r="D1"/>
      <c r="E1"/>
      <c r="F1"/>
      <c r="G1"/>
      <c r="H1"/>
      <c r="I1"/>
      <c r="J1"/>
      <c r="K1"/>
      <c r="L1" s="1191" t="s">
        <v>1070</v>
      </c>
      <c r="M1"/>
      <c r="N1"/>
      <c r="O1"/>
      <c r="P1"/>
      <c r="Q1"/>
      <c r="R1"/>
      <c r="S1"/>
      <c r="T1"/>
      <c r="U1" s="163"/>
    </row>
    <row r="2" spans="1:21" ht="15.75" x14ac:dyDescent="0.25">
      <c r="A2"/>
      <c r="B2" s="36" t="s">
        <v>28</v>
      </c>
      <c r="C2"/>
      <c r="D2"/>
      <c r="E2"/>
      <c r="F2"/>
      <c r="G2"/>
      <c r="H2"/>
      <c r="I2"/>
      <c r="J2"/>
      <c r="K2"/>
      <c r="L2"/>
      <c r="M2"/>
      <c r="N2"/>
      <c r="O2"/>
      <c r="P2"/>
      <c r="Q2"/>
      <c r="R2"/>
      <c r="S2"/>
      <c r="T2"/>
      <c r="U2" s="163"/>
    </row>
    <row r="3" spans="1:21" ht="15.75" x14ac:dyDescent="0.25">
      <c r="A3"/>
      <c r="B3" s="331" t="s">
        <v>2</v>
      </c>
      <c r="C3"/>
      <c r="D3"/>
      <c r="E3"/>
      <c r="F3"/>
      <c r="G3"/>
      <c r="H3"/>
      <c r="I3"/>
      <c r="J3"/>
      <c r="K3"/>
      <c r="L3"/>
      <c r="M3"/>
      <c r="N3"/>
      <c r="O3"/>
      <c r="P3"/>
      <c r="Q3"/>
      <c r="R3"/>
      <c r="S3"/>
      <c r="T3"/>
      <c r="U3" s="163"/>
    </row>
    <row r="4" spans="1:21" ht="15" x14ac:dyDescent="0.25">
      <c r="A4"/>
      <c r="B4" s="212"/>
      <c r="C4" s="40"/>
      <c r="D4"/>
      <c r="E4"/>
      <c r="F4"/>
      <c r="G4"/>
      <c r="H4"/>
      <c r="I4"/>
      <c r="J4"/>
      <c r="K4"/>
      <c r="L4"/>
      <c r="M4"/>
      <c r="N4"/>
      <c r="O4"/>
      <c r="P4"/>
      <c r="Q4"/>
      <c r="R4"/>
      <c r="S4"/>
      <c r="T4"/>
      <c r="U4" s="163"/>
    </row>
    <row r="5" spans="1:21" ht="72" customHeight="1" x14ac:dyDescent="0.25">
      <c r="A5"/>
      <c r="B5" s="1258" t="s">
        <v>100</v>
      </c>
      <c r="C5" s="1259"/>
      <c r="D5" s="337" t="s">
        <v>104</v>
      </c>
      <c r="E5" s="337" t="s">
        <v>105</v>
      </c>
      <c r="F5" s="337" t="s">
        <v>106</v>
      </c>
      <c r="G5" s="337" t="s">
        <v>107</v>
      </c>
      <c r="H5" s="337" t="s">
        <v>108</v>
      </c>
      <c r="I5" s="337" t="s">
        <v>109</v>
      </c>
      <c r="J5" s="337" t="s">
        <v>110</v>
      </c>
      <c r="K5" s="337" t="s">
        <v>111</v>
      </c>
      <c r="L5" s="337" t="s">
        <v>112</v>
      </c>
      <c r="M5" s="337" t="s">
        <v>113</v>
      </c>
      <c r="N5" s="337" t="s">
        <v>114</v>
      </c>
      <c r="O5" s="337" t="s">
        <v>115</v>
      </c>
      <c r="P5" s="337" t="s">
        <v>116</v>
      </c>
      <c r="Q5" s="337" t="s">
        <v>117</v>
      </c>
      <c r="R5" s="337" t="s">
        <v>118</v>
      </c>
      <c r="S5" s="337" t="s">
        <v>119</v>
      </c>
      <c r="T5" s="337" t="s">
        <v>120</v>
      </c>
      <c r="U5" s="239" t="s">
        <v>17</v>
      </c>
    </row>
    <row r="6" spans="1:21" ht="15" x14ac:dyDescent="0.25">
      <c r="A6"/>
      <c r="B6" s="1255" t="s">
        <v>84</v>
      </c>
      <c r="C6" s="338" t="s">
        <v>34</v>
      </c>
      <c r="D6" s="1218">
        <v>1129</v>
      </c>
      <c r="E6" s="1218">
        <v>158</v>
      </c>
      <c r="F6" s="1218">
        <v>628</v>
      </c>
      <c r="G6" s="1218">
        <v>1782</v>
      </c>
      <c r="H6" s="1218">
        <v>86</v>
      </c>
      <c r="I6" s="1218">
        <v>2411</v>
      </c>
      <c r="J6" s="1218">
        <v>2865</v>
      </c>
      <c r="K6" s="1218">
        <v>1679</v>
      </c>
      <c r="L6" s="1218">
        <v>1692</v>
      </c>
      <c r="M6" s="1218">
        <v>28</v>
      </c>
      <c r="N6" s="1218">
        <v>1764</v>
      </c>
      <c r="O6" s="1218">
        <v>4709</v>
      </c>
      <c r="P6" s="1218">
        <v>3983</v>
      </c>
      <c r="Q6" s="1218">
        <v>3541</v>
      </c>
      <c r="R6" s="1218">
        <v>1173</v>
      </c>
      <c r="S6" s="1218">
        <v>76</v>
      </c>
      <c r="T6" s="1218">
        <v>0</v>
      </c>
      <c r="U6" s="1219">
        <v>27704</v>
      </c>
    </row>
    <row r="7" spans="1:21" ht="15" x14ac:dyDescent="0.25">
      <c r="A7"/>
      <c r="B7" s="1256"/>
      <c r="C7" s="338" t="s">
        <v>35</v>
      </c>
      <c r="D7" s="1218">
        <v>109</v>
      </c>
      <c r="E7" s="1218">
        <v>68</v>
      </c>
      <c r="F7" s="1218">
        <v>2589</v>
      </c>
      <c r="G7" s="1218">
        <v>4949</v>
      </c>
      <c r="H7" s="1218">
        <v>49</v>
      </c>
      <c r="I7" s="1218">
        <v>7600</v>
      </c>
      <c r="J7" s="1218">
        <v>6510</v>
      </c>
      <c r="K7" s="1218">
        <v>2209</v>
      </c>
      <c r="L7" s="1218">
        <v>4988</v>
      </c>
      <c r="M7" s="1218">
        <v>31</v>
      </c>
      <c r="N7" s="1218">
        <v>5542</v>
      </c>
      <c r="O7" s="1218">
        <v>3789</v>
      </c>
      <c r="P7" s="1218">
        <v>5956</v>
      </c>
      <c r="Q7" s="1218">
        <v>809</v>
      </c>
      <c r="R7" s="1218">
        <v>4733</v>
      </c>
      <c r="S7" s="1218">
        <v>542</v>
      </c>
      <c r="T7" s="1218">
        <v>297</v>
      </c>
      <c r="U7" s="1219">
        <v>50770</v>
      </c>
    </row>
    <row r="8" spans="1:21" ht="15" x14ac:dyDescent="0.25">
      <c r="A8"/>
      <c r="B8" s="1256"/>
      <c r="C8" s="338" t="s">
        <v>36</v>
      </c>
      <c r="D8" s="1218">
        <v>87</v>
      </c>
      <c r="E8" s="1218">
        <v>59</v>
      </c>
      <c r="F8" s="1218">
        <v>10662</v>
      </c>
      <c r="G8" s="1218">
        <v>9547</v>
      </c>
      <c r="H8" s="1218">
        <v>1383</v>
      </c>
      <c r="I8" s="1218">
        <v>22655</v>
      </c>
      <c r="J8" s="1218">
        <v>7945</v>
      </c>
      <c r="K8" s="1218">
        <v>5260</v>
      </c>
      <c r="L8" s="1218">
        <v>10953</v>
      </c>
      <c r="M8" s="1218">
        <v>384</v>
      </c>
      <c r="N8" s="1218">
        <v>19180</v>
      </c>
      <c r="O8" s="1218">
        <v>11864</v>
      </c>
      <c r="P8" s="1218">
        <v>7194</v>
      </c>
      <c r="Q8" s="1218">
        <v>7207</v>
      </c>
      <c r="R8" s="1218">
        <v>3295</v>
      </c>
      <c r="S8" s="1218">
        <v>575</v>
      </c>
      <c r="T8" s="1218">
        <v>0</v>
      </c>
      <c r="U8" s="1219">
        <v>118250</v>
      </c>
    </row>
    <row r="9" spans="1:21" ht="15" x14ac:dyDescent="0.25">
      <c r="A9"/>
      <c r="B9" s="1256"/>
      <c r="C9" s="338" t="s">
        <v>37</v>
      </c>
      <c r="D9" s="1218">
        <v>9850</v>
      </c>
      <c r="E9" s="1218">
        <v>215</v>
      </c>
      <c r="F9" s="1218">
        <v>4951</v>
      </c>
      <c r="G9" s="1218">
        <v>3812</v>
      </c>
      <c r="H9" s="1218">
        <v>325</v>
      </c>
      <c r="I9" s="1218">
        <v>9435</v>
      </c>
      <c r="J9" s="1218">
        <v>1857</v>
      </c>
      <c r="K9" s="1218">
        <v>2325</v>
      </c>
      <c r="L9" s="1218">
        <v>2139</v>
      </c>
      <c r="M9" s="1218">
        <v>198</v>
      </c>
      <c r="N9" s="1218">
        <v>5285</v>
      </c>
      <c r="O9" s="1218">
        <v>9050</v>
      </c>
      <c r="P9" s="1218">
        <v>2717</v>
      </c>
      <c r="Q9" s="1218">
        <v>3221</v>
      </c>
      <c r="R9" s="1218">
        <v>1262</v>
      </c>
      <c r="S9" s="1218">
        <v>53</v>
      </c>
      <c r="T9" s="1218">
        <v>0</v>
      </c>
      <c r="U9" s="1219">
        <v>56695</v>
      </c>
    </row>
    <row r="10" spans="1:21" ht="15" x14ac:dyDescent="0.25">
      <c r="A10"/>
      <c r="B10" s="1256"/>
      <c r="C10" s="338" t="s">
        <v>38</v>
      </c>
      <c r="D10" s="1218">
        <v>15116</v>
      </c>
      <c r="E10" s="1218">
        <v>757</v>
      </c>
      <c r="F10" s="1218">
        <v>4589</v>
      </c>
      <c r="G10" s="1218">
        <v>4834</v>
      </c>
      <c r="H10" s="1218">
        <v>574</v>
      </c>
      <c r="I10" s="1218">
        <v>14436</v>
      </c>
      <c r="J10" s="1218">
        <v>8650</v>
      </c>
      <c r="K10" s="1218">
        <v>5248</v>
      </c>
      <c r="L10" s="1218">
        <v>5939</v>
      </c>
      <c r="M10" s="1218">
        <v>520</v>
      </c>
      <c r="N10" s="1218">
        <v>9646</v>
      </c>
      <c r="O10" s="1218">
        <v>14512</v>
      </c>
      <c r="P10" s="1218">
        <v>10949</v>
      </c>
      <c r="Q10" s="1218">
        <v>6247</v>
      </c>
      <c r="R10" s="1218">
        <v>5767</v>
      </c>
      <c r="S10" s="1218">
        <v>923</v>
      </c>
      <c r="T10" s="1218">
        <v>89</v>
      </c>
      <c r="U10" s="1219">
        <v>108796</v>
      </c>
    </row>
    <row r="11" spans="1:21" ht="15" x14ac:dyDescent="0.25">
      <c r="A11"/>
      <c r="B11" s="1256"/>
      <c r="C11" s="338" t="s">
        <v>39</v>
      </c>
      <c r="D11" s="1218">
        <v>36544</v>
      </c>
      <c r="E11" s="1218">
        <v>741</v>
      </c>
      <c r="F11" s="1218">
        <v>2979</v>
      </c>
      <c r="G11" s="1218">
        <v>37385</v>
      </c>
      <c r="H11" s="1218">
        <v>2132</v>
      </c>
      <c r="I11" s="1218">
        <v>42885</v>
      </c>
      <c r="J11" s="1218">
        <v>30408</v>
      </c>
      <c r="K11" s="1218">
        <v>17312</v>
      </c>
      <c r="L11" s="1218">
        <v>40503</v>
      </c>
      <c r="M11" s="1218">
        <v>2028</v>
      </c>
      <c r="N11" s="1218">
        <v>42244</v>
      </c>
      <c r="O11" s="1218">
        <v>36027</v>
      </c>
      <c r="P11" s="1218">
        <v>36572</v>
      </c>
      <c r="Q11" s="1218">
        <v>30242</v>
      </c>
      <c r="R11" s="1218">
        <v>17782</v>
      </c>
      <c r="S11" s="1218">
        <v>7037</v>
      </c>
      <c r="T11" s="1218">
        <v>2</v>
      </c>
      <c r="U11" s="1219">
        <v>382823</v>
      </c>
    </row>
    <row r="12" spans="1:21" ht="15" x14ac:dyDescent="0.25">
      <c r="A12"/>
      <c r="B12" s="1256"/>
      <c r="C12" s="338" t="s">
        <v>40</v>
      </c>
      <c r="D12" s="1218">
        <v>85690</v>
      </c>
      <c r="E12" s="1218">
        <v>25</v>
      </c>
      <c r="F12" s="1218">
        <v>819</v>
      </c>
      <c r="G12" s="1218">
        <v>21977</v>
      </c>
      <c r="H12" s="1218">
        <v>637</v>
      </c>
      <c r="I12" s="1218">
        <v>13398</v>
      </c>
      <c r="J12" s="1218">
        <v>23018</v>
      </c>
      <c r="K12" s="1218">
        <v>4472</v>
      </c>
      <c r="L12" s="1218">
        <v>8611</v>
      </c>
      <c r="M12" s="1218">
        <v>1105</v>
      </c>
      <c r="N12" s="1218">
        <v>19401</v>
      </c>
      <c r="O12" s="1218">
        <v>18009</v>
      </c>
      <c r="P12" s="1218">
        <v>8421</v>
      </c>
      <c r="Q12" s="1218">
        <v>3203</v>
      </c>
      <c r="R12" s="1218">
        <v>12213</v>
      </c>
      <c r="S12" s="1218">
        <v>352</v>
      </c>
      <c r="T12" s="1218">
        <v>0</v>
      </c>
      <c r="U12" s="1219">
        <v>221351</v>
      </c>
    </row>
    <row r="13" spans="1:21" ht="15" x14ac:dyDescent="0.25">
      <c r="A13"/>
      <c r="B13" s="1256"/>
      <c r="C13" s="338" t="s">
        <v>41</v>
      </c>
      <c r="D13" s="1218">
        <v>64813</v>
      </c>
      <c r="E13" s="1218">
        <v>36</v>
      </c>
      <c r="F13" s="1218">
        <v>306</v>
      </c>
      <c r="G13" s="1218">
        <v>27027</v>
      </c>
      <c r="H13" s="1218">
        <v>992</v>
      </c>
      <c r="I13" s="1218">
        <v>19100</v>
      </c>
      <c r="J13" s="1218">
        <v>18747</v>
      </c>
      <c r="K13" s="1218">
        <v>4924</v>
      </c>
      <c r="L13" s="1218">
        <v>12512</v>
      </c>
      <c r="M13" s="1218">
        <v>1431</v>
      </c>
      <c r="N13" s="1218">
        <v>16421</v>
      </c>
      <c r="O13" s="1218">
        <v>32119</v>
      </c>
      <c r="P13" s="1218">
        <v>11599</v>
      </c>
      <c r="Q13" s="1218">
        <v>1914</v>
      </c>
      <c r="R13" s="1218">
        <v>5670</v>
      </c>
      <c r="S13" s="1218">
        <v>361</v>
      </c>
      <c r="T13" s="1218">
        <v>0</v>
      </c>
      <c r="U13" s="1219">
        <v>217972</v>
      </c>
    </row>
    <row r="14" spans="1:21" ht="15" x14ac:dyDescent="0.25">
      <c r="A14"/>
      <c r="B14" s="1256"/>
      <c r="C14" s="338" t="s">
        <v>42</v>
      </c>
      <c r="D14" s="1218">
        <v>29155</v>
      </c>
      <c r="E14" s="1218">
        <v>29</v>
      </c>
      <c r="F14" s="1218">
        <v>210</v>
      </c>
      <c r="G14" s="1218">
        <v>6958</v>
      </c>
      <c r="H14" s="1218">
        <v>365</v>
      </c>
      <c r="I14" s="1218">
        <v>5822</v>
      </c>
      <c r="J14" s="1218">
        <v>8351</v>
      </c>
      <c r="K14" s="1218">
        <v>1717</v>
      </c>
      <c r="L14" s="1218">
        <v>4453</v>
      </c>
      <c r="M14" s="1218">
        <v>207</v>
      </c>
      <c r="N14" s="1218">
        <v>4346</v>
      </c>
      <c r="O14" s="1218">
        <v>14382</v>
      </c>
      <c r="P14" s="1218">
        <v>5786</v>
      </c>
      <c r="Q14" s="1218">
        <v>1188</v>
      </c>
      <c r="R14" s="1218">
        <v>1932</v>
      </c>
      <c r="S14" s="1218">
        <v>143</v>
      </c>
      <c r="T14" s="1218">
        <v>0</v>
      </c>
      <c r="U14" s="1219">
        <v>85044</v>
      </c>
    </row>
    <row r="15" spans="1:21" ht="15" x14ac:dyDescent="0.25">
      <c r="A15"/>
      <c r="B15" s="1256"/>
      <c r="C15" s="338" t="s">
        <v>43</v>
      </c>
      <c r="D15" s="1218">
        <v>27788</v>
      </c>
      <c r="E15" s="1218">
        <v>3522</v>
      </c>
      <c r="F15" s="1218">
        <v>442</v>
      </c>
      <c r="G15" s="1218">
        <v>33183</v>
      </c>
      <c r="H15" s="1218">
        <v>1970</v>
      </c>
      <c r="I15" s="1218">
        <v>42536</v>
      </c>
      <c r="J15" s="1218">
        <v>26009</v>
      </c>
      <c r="K15" s="1218">
        <v>7821</v>
      </c>
      <c r="L15" s="1218">
        <v>25247</v>
      </c>
      <c r="M15" s="1218">
        <v>2059</v>
      </c>
      <c r="N15" s="1218">
        <v>37716</v>
      </c>
      <c r="O15" s="1218">
        <v>43642</v>
      </c>
      <c r="P15" s="1218">
        <v>23256</v>
      </c>
      <c r="Q15" s="1218">
        <v>12678</v>
      </c>
      <c r="R15" s="1218">
        <v>26052</v>
      </c>
      <c r="S15" s="1218">
        <v>1946</v>
      </c>
      <c r="T15" s="1218">
        <v>4</v>
      </c>
      <c r="U15" s="1219">
        <v>315871</v>
      </c>
    </row>
    <row r="16" spans="1:21" ht="15" x14ac:dyDescent="0.25">
      <c r="A16"/>
      <c r="B16" s="1256"/>
      <c r="C16" s="338" t="s">
        <v>44</v>
      </c>
      <c r="D16" s="1218">
        <v>24322</v>
      </c>
      <c r="E16" s="1218">
        <v>106</v>
      </c>
      <c r="F16" s="1218">
        <v>433</v>
      </c>
      <c r="G16" s="1218">
        <v>14099</v>
      </c>
      <c r="H16" s="1218">
        <v>500</v>
      </c>
      <c r="I16" s="1218">
        <v>27876</v>
      </c>
      <c r="J16" s="1218">
        <v>20697</v>
      </c>
      <c r="K16" s="1218">
        <v>6396</v>
      </c>
      <c r="L16" s="1218">
        <v>8081</v>
      </c>
      <c r="M16" s="1218">
        <v>435</v>
      </c>
      <c r="N16" s="1218">
        <v>8720</v>
      </c>
      <c r="O16" s="1218">
        <v>23536</v>
      </c>
      <c r="P16" s="1218">
        <v>21479</v>
      </c>
      <c r="Q16" s="1218">
        <v>2937</v>
      </c>
      <c r="R16" s="1218">
        <v>3799</v>
      </c>
      <c r="S16" s="1218">
        <v>916</v>
      </c>
      <c r="T16" s="1218">
        <v>24</v>
      </c>
      <c r="U16" s="1219">
        <v>164356</v>
      </c>
    </row>
    <row r="17" spans="1:21" ht="15" x14ac:dyDescent="0.25">
      <c r="A17"/>
      <c r="B17" s="1256"/>
      <c r="C17" s="338" t="s">
        <v>45</v>
      </c>
      <c r="D17" s="1218">
        <v>13810</v>
      </c>
      <c r="E17" s="1218">
        <v>365</v>
      </c>
      <c r="F17" s="1218">
        <v>211</v>
      </c>
      <c r="G17" s="1218">
        <v>5570</v>
      </c>
      <c r="H17" s="1218">
        <v>331</v>
      </c>
      <c r="I17" s="1218">
        <v>6064</v>
      </c>
      <c r="J17" s="1218">
        <v>4400</v>
      </c>
      <c r="K17" s="1218">
        <v>2178</v>
      </c>
      <c r="L17" s="1218">
        <v>4095</v>
      </c>
      <c r="M17" s="1218">
        <v>102</v>
      </c>
      <c r="N17" s="1218">
        <v>3488</v>
      </c>
      <c r="O17" s="1218">
        <v>8946</v>
      </c>
      <c r="P17" s="1218">
        <v>5724</v>
      </c>
      <c r="Q17" s="1218">
        <v>1252</v>
      </c>
      <c r="R17" s="1218">
        <v>3754</v>
      </c>
      <c r="S17" s="1218">
        <v>103</v>
      </c>
      <c r="T17" s="1218">
        <v>0</v>
      </c>
      <c r="U17" s="1219">
        <v>60393</v>
      </c>
    </row>
    <row r="18" spans="1:21" ht="15" x14ac:dyDescent="0.25">
      <c r="A18"/>
      <c r="B18" s="1256"/>
      <c r="C18" s="338" t="s">
        <v>46</v>
      </c>
      <c r="D18" s="1218">
        <v>14701</v>
      </c>
      <c r="E18" s="1218">
        <v>27366</v>
      </c>
      <c r="F18" s="1218">
        <v>299</v>
      </c>
      <c r="G18" s="1218">
        <v>24218</v>
      </c>
      <c r="H18" s="1218">
        <v>1920</v>
      </c>
      <c r="I18" s="1218">
        <v>17647</v>
      </c>
      <c r="J18" s="1218">
        <v>20358</v>
      </c>
      <c r="K18" s="1218">
        <v>7361</v>
      </c>
      <c r="L18" s="1218">
        <v>14812</v>
      </c>
      <c r="M18" s="1218">
        <v>1138</v>
      </c>
      <c r="N18" s="1218">
        <v>17157</v>
      </c>
      <c r="O18" s="1218">
        <v>20789</v>
      </c>
      <c r="P18" s="1218">
        <v>11903</v>
      </c>
      <c r="Q18" s="1218">
        <v>3566</v>
      </c>
      <c r="R18" s="1218">
        <v>6481</v>
      </c>
      <c r="S18" s="1218">
        <v>396</v>
      </c>
      <c r="T18" s="1218">
        <v>0</v>
      </c>
      <c r="U18" s="1219">
        <v>190112</v>
      </c>
    </row>
    <row r="19" spans="1:21" ht="15" x14ac:dyDescent="0.25">
      <c r="A19"/>
      <c r="B19" s="1256"/>
      <c r="C19" s="338" t="s">
        <v>47</v>
      </c>
      <c r="D19" s="1218">
        <v>602</v>
      </c>
      <c r="E19" s="1218">
        <v>1566</v>
      </c>
      <c r="F19" s="1218">
        <v>49</v>
      </c>
      <c r="G19" s="1218">
        <v>514</v>
      </c>
      <c r="H19" s="1218">
        <v>290</v>
      </c>
      <c r="I19" s="1218">
        <v>1367</v>
      </c>
      <c r="J19" s="1218">
        <v>1525</v>
      </c>
      <c r="K19" s="1218">
        <v>810</v>
      </c>
      <c r="L19" s="1218">
        <v>757</v>
      </c>
      <c r="M19" s="1218">
        <v>12</v>
      </c>
      <c r="N19" s="1218">
        <v>1107</v>
      </c>
      <c r="O19" s="1218">
        <v>3306</v>
      </c>
      <c r="P19" s="1218">
        <v>1490</v>
      </c>
      <c r="Q19" s="1218">
        <v>2548</v>
      </c>
      <c r="R19" s="1218">
        <v>442</v>
      </c>
      <c r="S19" s="1218">
        <v>6</v>
      </c>
      <c r="T19" s="1218">
        <v>16</v>
      </c>
      <c r="U19" s="1219">
        <v>16407</v>
      </c>
    </row>
    <row r="20" spans="1:21" ht="15" x14ac:dyDescent="0.25">
      <c r="A20"/>
      <c r="B20" s="1256"/>
      <c r="C20" s="338" t="s">
        <v>48</v>
      </c>
      <c r="D20" s="1218">
        <v>1154</v>
      </c>
      <c r="E20" s="1218">
        <v>1422</v>
      </c>
      <c r="F20" s="1218">
        <v>610</v>
      </c>
      <c r="G20" s="1218">
        <v>4429</v>
      </c>
      <c r="H20" s="1218">
        <v>138</v>
      </c>
      <c r="I20" s="1218">
        <v>3422</v>
      </c>
      <c r="J20" s="1218">
        <v>5209</v>
      </c>
      <c r="K20" s="1218">
        <v>3556</v>
      </c>
      <c r="L20" s="1218">
        <v>3896</v>
      </c>
      <c r="M20" s="1218">
        <v>274</v>
      </c>
      <c r="N20" s="1218">
        <v>3402</v>
      </c>
      <c r="O20" s="1218">
        <v>1365</v>
      </c>
      <c r="P20" s="1218">
        <v>2290</v>
      </c>
      <c r="Q20" s="1218">
        <v>846</v>
      </c>
      <c r="R20" s="1218">
        <v>3819</v>
      </c>
      <c r="S20" s="1218">
        <v>1</v>
      </c>
      <c r="T20" s="1218">
        <v>4</v>
      </c>
      <c r="U20" s="1219">
        <v>35837</v>
      </c>
    </row>
    <row r="21" spans="1:21" ht="15" x14ac:dyDescent="0.25">
      <c r="A21"/>
      <c r="B21" s="1256"/>
      <c r="C21" s="338" t="s">
        <v>49</v>
      </c>
      <c r="D21" s="1218">
        <v>120356</v>
      </c>
      <c r="E21" s="1218">
        <v>5603</v>
      </c>
      <c r="F21" s="1218">
        <v>31738</v>
      </c>
      <c r="G21" s="1218">
        <v>311688</v>
      </c>
      <c r="H21" s="1218">
        <v>17017</v>
      </c>
      <c r="I21" s="1218">
        <v>399345</v>
      </c>
      <c r="J21" s="1218">
        <v>603908</v>
      </c>
      <c r="K21" s="1218">
        <v>180753</v>
      </c>
      <c r="L21" s="1218">
        <v>229386</v>
      </c>
      <c r="M21" s="1218">
        <v>176504</v>
      </c>
      <c r="N21" s="1218">
        <v>621717</v>
      </c>
      <c r="O21" s="1218">
        <v>158534</v>
      </c>
      <c r="P21" s="1218">
        <v>215646</v>
      </c>
      <c r="Q21" s="1218">
        <v>119495</v>
      </c>
      <c r="R21" s="1218">
        <v>168252</v>
      </c>
      <c r="S21" s="1218">
        <v>35974</v>
      </c>
      <c r="T21" s="1218">
        <v>316</v>
      </c>
      <c r="U21" s="1219">
        <v>3396232</v>
      </c>
    </row>
    <row r="22" spans="1:21" ht="15" x14ac:dyDescent="0.25">
      <c r="A22"/>
      <c r="B22" s="1257"/>
      <c r="C22" s="339" t="s">
        <v>196</v>
      </c>
      <c r="D22" s="1220">
        <v>445226</v>
      </c>
      <c r="E22" s="1220">
        <v>42038</v>
      </c>
      <c r="F22" s="1220">
        <v>61515</v>
      </c>
      <c r="G22" s="1220">
        <v>511972</v>
      </c>
      <c r="H22" s="1220">
        <v>28709</v>
      </c>
      <c r="I22" s="1220">
        <v>635999</v>
      </c>
      <c r="J22" s="1220">
        <v>790457</v>
      </c>
      <c r="K22" s="1220">
        <v>254021</v>
      </c>
      <c r="L22" s="1220">
        <v>378064</v>
      </c>
      <c r="M22" s="1220">
        <v>186456</v>
      </c>
      <c r="N22" s="1220">
        <v>817136</v>
      </c>
      <c r="O22" s="1220">
        <v>404579</v>
      </c>
      <c r="P22" s="1220">
        <v>374965</v>
      </c>
      <c r="Q22" s="1220">
        <v>200894</v>
      </c>
      <c r="R22" s="1220">
        <v>266426</v>
      </c>
      <c r="S22" s="1220">
        <v>49404</v>
      </c>
      <c r="T22" s="1220">
        <v>752</v>
      </c>
      <c r="U22" s="1221">
        <v>5448613</v>
      </c>
    </row>
    <row r="23" spans="1:21" ht="15" x14ac:dyDescent="0.25">
      <c r="A23"/>
      <c r="B23" s="1255" t="s">
        <v>85</v>
      </c>
      <c r="C23" s="338" t="s">
        <v>34</v>
      </c>
      <c r="D23" s="1218">
        <v>1159</v>
      </c>
      <c r="E23" s="1218">
        <v>153</v>
      </c>
      <c r="F23" s="1218">
        <v>593</v>
      </c>
      <c r="G23" s="1218">
        <v>1768</v>
      </c>
      <c r="H23" s="1218">
        <v>84</v>
      </c>
      <c r="I23" s="1218">
        <v>2414</v>
      </c>
      <c r="J23" s="1218">
        <v>2878</v>
      </c>
      <c r="K23" s="1218">
        <v>1671</v>
      </c>
      <c r="L23" s="1218">
        <v>1656</v>
      </c>
      <c r="M23" s="1218">
        <v>28</v>
      </c>
      <c r="N23" s="1218">
        <v>1800</v>
      </c>
      <c r="O23" s="1218">
        <v>5549</v>
      </c>
      <c r="P23" s="1218">
        <v>3961</v>
      </c>
      <c r="Q23" s="1218">
        <v>3107</v>
      </c>
      <c r="R23" s="1218">
        <v>1672</v>
      </c>
      <c r="S23" s="1218">
        <v>70</v>
      </c>
      <c r="T23" s="1218">
        <v>0</v>
      </c>
      <c r="U23" s="1219">
        <v>28563</v>
      </c>
    </row>
    <row r="24" spans="1:21" ht="15" x14ac:dyDescent="0.25">
      <c r="A24"/>
      <c r="B24" s="1256"/>
      <c r="C24" s="338" t="s">
        <v>35</v>
      </c>
      <c r="D24" s="1218">
        <v>180</v>
      </c>
      <c r="E24" s="1218">
        <v>66</v>
      </c>
      <c r="F24" s="1218">
        <v>2568</v>
      </c>
      <c r="G24" s="1218">
        <v>5061</v>
      </c>
      <c r="H24" s="1218">
        <v>47</v>
      </c>
      <c r="I24" s="1218">
        <v>7651</v>
      </c>
      <c r="J24" s="1218">
        <v>6445</v>
      </c>
      <c r="K24" s="1218">
        <v>2174</v>
      </c>
      <c r="L24" s="1218">
        <v>4643</v>
      </c>
      <c r="M24" s="1218">
        <v>30</v>
      </c>
      <c r="N24" s="1218">
        <v>5551</v>
      </c>
      <c r="O24" s="1218">
        <v>3734</v>
      </c>
      <c r="P24" s="1218">
        <v>5683</v>
      </c>
      <c r="Q24" s="1218">
        <v>804</v>
      </c>
      <c r="R24" s="1218">
        <v>4741</v>
      </c>
      <c r="S24" s="1218">
        <v>547</v>
      </c>
      <c r="T24" s="1218">
        <v>297</v>
      </c>
      <c r="U24" s="1219">
        <v>50222</v>
      </c>
    </row>
    <row r="25" spans="1:21" ht="15" x14ac:dyDescent="0.25">
      <c r="A25"/>
      <c r="B25" s="1256"/>
      <c r="C25" s="338" t="s">
        <v>36</v>
      </c>
      <c r="D25" s="1218">
        <v>70</v>
      </c>
      <c r="E25" s="1218">
        <v>41</v>
      </c>
      <c r="F25" s="1218">
        <v>10600</v>
      </c>
      <c r="G25" s="1218">
        <v>9578</v>
      </c>
      <c r="H25" s="1218">
        <v>1388</v>
      </c>
      <c r="I25" s="1218">
        <v>23304</v>
      </c>
      <c r="J25" s="1218">
        <v>7949</v>
      </c>
      <c r="K25" s="1218">
        <v>5263</v>
      </c>
      <c r="L25" s="1218">
        <v>10996</v>
      </c>
      <c r="M25" s="1218">
        <v>391</v>
      </c>
      <c r="N25" s="1218">
        <v>19213</v>
      </c>
      <c r="O25" s="1218">
        <v>11933</v>
      </c>
      <c r="P25" s="1218">
        <v>7348</v>
      </c>
      <c r="Q25" s="1218">
        <v>7315</v>
      </c>
      <c r="R25" s="1218">
        <v>3264</v>
      </c>
      <c r="S25" s="1218">
        <v>564</v>
      </c>
      <c r="T25" s="1218">
        <v>0</v>
      </c>
      <c r="U25" s="1219">
        <v>119217</v>
      </c>
    </row>
    <row r="26" spans="1:21" ht="15" x14ac:dyDescent="0.25">
      <c r="A26"/>
      <c r="B26" s="1256"/>
      <c r="C26" s="338" t="s">
        <v>37</v>
      </c>
      <c r="D26" s="1218">
        <v>8595</v>
      </c>
      <c r="E26" s="1218">
        <v>212</v>
      </c>
      <c r="F26" s="1218">
        <v>4910</v>
      </c>
      <c r="G26" s="1218">
        <v>3910</v>
      </c>
      <c r="H26" s="1218">
        <v>325</v>
      </c>
      <c r="I26" s="1218">
        <v>8831</v>
      </c>
      <c r="J26" s="1218">
        <v>1819</v>
      </c>
      <c r="K26" s="1218">
        <v>2528</v>
      </c>
      <c r="L26" s="1218">
        <v>2198</v>
      </c>
      <c r="M26" s="1218">
        <v>196</v>
      </c>
      <c r="N26" s="1218">
        <v>5486</v>
      </c>
      <c r="O26" s="1218">
        <v>9027</v>
      </c>
      <c r="P26" s="1218">
        <v>2738</v>
      </c>
      <c r="Q26" s="1218">
        <v>3279</v>
      </c>
      <c r="R26" s="1218">
        <v>1232</v>
      </c>
      <c r="S26" s="1218">
        <v>50</v>
      </c>
      <c r="T26" s="1218">
        <v>0</v>
      </c>
      <c r="U26" s="1219">
        <v>55336</v>
      </c>
    </row>
    <row r="27" spans="1:21" ht="15" x14ac:dyDescent="0.25">
      <c r="A27"/>
      <c r="B27" s="1256"/>
      <c r="C27" s="338" t="s">
        <v>38</v>
      </c>
      <c r="D27" s="1218">
        <v>15032</v>
      </c>
      <c r="E27" s="1218">
        <v>759</v>
      </c>
      <c r="F27" s="1218">
        <v>4514</v>
      </c>
      <c r="G27" s="1218">
        <v>4736</v>
      </c>
      <c r="H27" s="1218">
        <v>575</v>
      </c>
      <c r="I27" s="1218">
        <v>14665</v>
      </c>
      <c r="J27" s="1218">
        <v>8620</v>
      </c>
      <c r="K27" s="1218">
        <v>4852</v>
      </c>
      <c r="L27" s="1218">
        <v>5886</v>
      </c>
      <c r="M27" s="1218">
        <v>561</v>
      </c>
      <c r="N27" s="1218">
        <v>9574</v>
      </c>
      <c r="O27" s="1218">
        <v>14750</v>
      </c>
      <c r="P27" s="1218">
        <v>10857</v>
      </c>
      <c r="Q27" s="1218">
        <v>7320</v>
      </c>
      <c r="R27" s="1218">
        <v>5563</v>
      </c>
      <c r="S27" s="1218">
        <v>939</v>
      </c>
      <c r="T27" s="1218">
        <v>86</v>
      </c>
      <c r="U27" s="1219">
        <v>109289</v>
      </c>
    </row>
    <row r="28" spans="1:21" ht="15" x14ac:dyDescent="0.25">
      <c r="A28"/>
      <c r="B28" s="1256"/>
      <c r="C28" s="338" t="s">
        <v>39</v>
      </c>
      <c r="D28" s="1218">
        <v>37171</v>
      </c>
      <c r="E28" s="1218">
        <v>727</v>
      </c>
      <c r="F28" s="1218">
        <v>2934</v>
      </c>
      <c r="G28" s="1218">
        <v>36029</v>
      </c>
      <c r="H28" s="1218">
        <v>2263</v>
      </c>
      <c r="I28" s="1218">
        <v>42621</v>
      </c>
      <c r="J28" s="1218">
        <v>31741</v>
      </c>
      <c r="K28" s="1218">
        <v>17159</v>
      </c>
      <c r="L28" s="1218">
        <v>40353</v>
      </c>
      <c r="M28" s="1218">
        <v>2040</v>
      </c>
      <c r="N28" s="1218">
        <v>42447</v>
      </c>
      <c r="O28" s="1218">
        <v>35827</v>
      </c>
      <c r="P28" s="1218">
        <v>36262</v>
      </c>
      <c r="Q28" s="1218">
        <v>30687</v>
      </c>
      <c r="R28" s="1218">
        <v>18200</v>
      </c>
      <c r="S28" s="1218">
        <v>7037</v>
      </c>
      <c r="T28" s="1218">
        <v>2</v>
      </c>
      <c r="U28" s="1219">
        <v>383500</v>
      </c>
    </row>
    <row r="29" spans="1:21" ht="15" x14ac:dyDescent="0.25">
      <c r="A29"/>
      <c r="B29" s="1256"/>
      <c r="C29" s="338" t="s">
        <v>40</v>
      </c>
      <c r="D29" s="1218">
        <v>86705</v>
      </c>
      <c r="E29" s="1218">
        <v>47</v>
      </c>
      <c r="F29" s="1218">
        <v>841</v>
      </c>
      <c r="G29" s="1218">
        <v>22417</v>
      </c>
      <c r="H29" s="1218">
        <v>656</v>
      </c>
      <c r="I29" s="1218">
        <v>14142</v>
      </c>
      <c r="J29" s="1218">
        <v>22069</v>
      </c>
      <c r="K29" s="1218">
        <v>4413</v>
      </c>
      <c r="L29" s="1218">
        <v>8366</v>
      </c>
      <c r="M29" s="1218">
        <v>1134</v>
      </c>
      <c r="N29" s="1218">
        <v>19276</v>
      </c>
      <c r="O29" s="1218">
        <v>17699</v>
      </c>
      <c r="P29" s="1218">
        <v>8353</v>
      </c>
      <c r="Q29" s="1218">
        <v>3170</v>
      </c>
      <c r="R29" s="1218">
        <v>12425</v>
      </c>
      <c r="S29" s="1218">
        <v>356</v>
      </c>
      <c r="T29" s="1218">
        <v>0</v>
      </c>
      <c r="U29" s="1219">
        <v>222069</v>
      </c>
    </row>
    <row r="30" spans="1:21" ht="15" x14ac:dyDescent="0.25">
      <c r="A30"/>
      <c r="B30" s="1256"/>
      <c r="C30" s="338" t="s">
        <v>41</v>
      </c>
      <c r="D30" s="1218">
        <v>65560</v>
      </c>
      <c r="E30" s="1218">
        <v>37</v>
      </c>
      <c r="F30" s="1218">
        <v>329</v>
      </c>
      <c r="G30" s="1218">
        <v>27623</v>
      </c>
      <c r="H30" s="1218">
        <v>982</v>
      </c>
      <c r="I30" s="1218">
        <v>18740</v>
      </c>
      <c r="J30" s="1218">
        <v>18259</v>
      </c>
      <c r="K30" s="1218">
        <v>4916</v>
      </c>
      <c r="L30" s="1218">
        <v>11823</v>
      </c>
      <c r="M30" s="1218">
        <v>1436</v>
      </c>
      <c r="N30" s="1218">
        <v>15516</v>
      </c>
      <c r="O30" s="1218">
        <v>31722</v>
      </c>
      <c r="P30" s="1218">
        <v>11534</v>
      </c>
      <c r="Q30" s="1218">
        <v>1944</v>
      </c>
      <c r="R30" s="1218">
        <v>5928</v>
      </c>
      <c r="S30" s="1218">
        <v>369</v>
      </c>
      <c r="T30" s="1218">
        <v>0</v>
      </c>
      <c r="U30" s="1219">
        <v>216718</v>
      </c>
    </row>
    <row r="31" spans="1:21" ht="15" x14ac:dyDescent="0.25">
      <c r="A31"/>
      <c r="B31" s="1256"/>
      <c r="C31" s="338" t="s">
        <v>42</v>
      </c>
      <c r="D31" s="1218">
        <v>23374</v>
      </c>
      <c r="E31" s="1218">
        <v>19</v>
      </c>
      <c r="F31" s="1218">
        <v>213</v>
      </c>
      <c r="G31" s="1218">
        <v>6275</v>
      </c>
      <c r="H31" s="1218">
        <v>360</v>
      </c>
      <c r="I31" s="1218">
        <v>5881</v>
      </c>
      <c r="J31" s="1218">
        <v>7835</v>
      </c>
      <c r="K31" s="1218">
        <v>1713</v>
      </c>
      <c r="L31" s="1218">
        <v>4129</v>
      </c>
      <c r="M31" s="1218">
        <v>205</v>
      </c>
      <c r="N31" s="1218">
        <v>4140</v>
      </c>
      <c r="O31" s="1218">
        <v>14238</v>
      </c>
      <c r="P31" s="1218">
        <v>5622</v>
      </c>
      <c r="Q31" s="1218">
        <v>1186</v>
      </c>
      <c r="R31" s="1218">
        <v>1919</v>
      </c>
      <c r="S31" s="1218">
        <v>141</v>
      </c>
      <c r="T31" s="1218">
        <v>0</v>
      </c>
      <c r="U31" s="1219">
        <v>77250</v>
      </c>
    </row>
    <row r="32" spans="1:21" ht="15" x14ac:dyDescent="0.25">
      <c r="A32"/>
      <c r="B32" s="1256"/>
      <c r="C32" s="338" t="s">
        <v>43</v>
      </c>
      <c r="D32" s="1218">
        <v>23071</v>
      </c>
      <c r="E32" s="1218">
        <v>3353</v>
      </c>
      <c r="F32" s="1218">
        <v>443</v>
      </c>
      <c r="G32" s="1218">
        <v>33461</v>
      </c>
      <c r="H32" s="1218">
        <v>2030</v>
      </c>
      <c r="I32" s="1218">
        <v>42177</v>
      </c>
      <c r="J32" s="1218">
        <v>25799</v>
      </c>
      <c r="K32" s="1218">
        <v>7769</v>
      </c>
      <c r="L32" s="1218">
        <v>25439</v>
      </c>
      <c r="M32" s="1218">
        <v>2132</v>
      </c>
      <c r="N32" s="1218">
        <v>38669</v>
      </c>
      <c r="O32" s="1218">
        <v>43289</v>
      </c>
      <c r="P32" s="1218">
        <v>22806</v>
      </c>
      <c r="Q32" s="1218">
        <v>12966</v>
      </c>
      <c r="R32" s="1218">
        <v>24501</v>
      </c>
      <c r="S32" s="1218">
        <v>1939</v>
      </c>
      <c r="T32" s="1218">
        <v>4</v>
      </c>
      <c r="U32" s="1219">
        <v>309848</v>
      </c>
    </row>
    <row r="33" spans="1:21" ht="15" x14ac:dyDescent="0.25">
      <c r="A33"/>
      <c r="B33" s="1256"/>
      <c r="C33" s="338" t="s">
        <v>44</v>
      </c>
      <c r="D33" s="1218">
        <v>18992</v>
      </c>
      <c r="E33" s="1218">
        <v>127</v>
      </c>
      <c r="F33" s="1218">
        <v>461</v>
      </c>
      <c r="G33" s="1218">
        <v>14067</v>
      </c>
      <c r="H33" s="1218">
        <v>512</v>
      </c>
      <c r="I33" s="1218">
        <v>27631</v>
      </c>
      <c r="J33" s="1218">
        <v>19803</v>
      </c>
      <c r="K33" s="1218">
        <v>6226</v>
      </c>
      <c r="L33" s="1218">
        <v>8226</v>
      </c>
      <c r="M33" s="1218">
        <v>437</v>
      </c>
      <c r="N33" s="1218">
        <v>8733</v>
      </c>
      <c r="O33" s="1218">
        <v>23408</v>
      </c>
      <c r="P33" s="1218">
        <v>21075</v>
      </c>
      <c r="Q33" s="1218">
        <v>2899</v>
      </c>
      <c r="R33" s="1218">
        <v>3761</v>
      </c>
      <c r="S33" s="1218">
        <v>911</v>
      </c>
      <c r="T33" s="1218">
        <v>24</v>
      </c>
      <c r="U33" s="1219">
        <v>157293</v>
      </c>
    </row>
    <row r="34" spans="1:21" ht="15" x14ac:dyDescent="0.25">
      <c r="A34"/>
      <c r="B34" s="1256"/>
      <c r="C34" s="338" t="s">
        <v>45</v>
      </c>
      <c r="D34" s="1218">
        <v>14051</v>
      </c>
      <c r="E34" s="1218">
        <v>381</v>
      </c>
      <c r="F34" s="1218">
        <v>207</v>
      </c>
      <c r="G34" s="1218">
        <v>5621</v>
      </c>
      <c r="H34" s="1218">
        <v>334</v>
      </c>
      <c r="I34" s="1218">
        <v>5887</v>
      </c>
      <c r="J34" s="1218">
        <v>4091</v>
      </c>
      <c r="K34" s="1218">
        <v>2188</v>
      </c>
      <c r="L34" s="1218">
        <v>4056</v>
      </c>
      <c r="M34" s="1218">
        <v>108</v>
      </c>
      <c r="N34" s="1218">
        <v>3451</v>
      </c>
      <c r="O34" s="1218">
        <v>8857</v>
      </c>
      <c r="P34" s="1218">
        <v>5758</v>
      </c>
      <c r="Q34" s="1218">
        <v>1254</v>
      </c>
      <c r="R34" s="1218">
        <v>3784</v>
      </c>
      <c r="S34" s="1218">
        <v>122</v>
      </c>
      <c r="T34" s="1218">
        <v>0</v>
      </c>
      <c r="U34" s="1219">
        <v>60150</v>
      </c>
    </row>
    <row r="35" spans="1:21" ht="15" x14ac:dyDescent="0.25">
      <c r="A35"/>
      <c r="B35" s="1256"/>
      <c r="C35" s="338" t="s">
        <v>46</v>
      </c>
      <c r="D35" s="1218">
        <v>14545</v>
      </c>
      <c r="E35" s="1218">
        <v>27007</v>
      </c>
      <c r="F35" s="1218">
        <v>292</v>
      </c>
      <c r="G35" s="1218">
        <v>23684</v>
      </c>
      <c r="H35" s="1218">
        <v>1958</v>
      </c>
      <c r="I35" s="1218">
        <v>18056</v>
      </c>
      <c r="J35" s="1218">
        <v>21090</v>
      </c>
      <c r="K35" s="1218">
        <v>7280</v>
      </c>
      <c r="L35" s="1218">
        <v>14850</v>
      </c>
      <c r="M35" s="1218">
        <v>1158</v>
      </c>
      <c r="N35" s="1218">
        <v>15569</v>
      </c>
      <c r="O35" s="1218">
        <v>20803</v>
      </c>
      <c r="P35" s="1218">
        <v>12307</v>
      </c>
      <c r="Q35" s="1218">
        <v>3552</v>
      </c>
      <c r="R35" s="1218">
        <v>6290</v>
      </c>
      <c r="S35" s="1218">
        <v>394</v>
      </c>
      <c r="T35" s="1218">
        <v>0</v>
      </c>
      <c r="U35" s="1219">
        <v>188835</v>
      </c>
    </row>
    <row r="36" spans="1:21" ht="15" x14ac:dyDescent="0.25">
      <c r="A36"/>
      <c r="B36" s="1256"/>
      <c r="C36" s="338" t="s">
        <v>47</v>
      </c>
      <c r="D36" s="1218">
        <v>473</v>
      </c>
      <c r="E36" s="1218">
        <v>1605</v>
      </c>
      <c r="F36" s="1218">
        <v>48</v>
      </c>
      <c r="G36" s="1218">
        <v>520</v>
      </c>
      <c r="H36" s="1218">
        <v>292</v>
      </c>
      <c r="I36" s="1218">
        <v>1457</v>
      </c>
      <c r="J36" s="1218">
        <v>1508</v>
      </c>
      <c r="K36" s="1218">
        <v>813</v>
      </c>
      <c r="L36" s="1218">
        <v>716</v>
      </c>
      <c r="M36" s="1218">
        <v>12</v>
      </c>
      <c r="N36" s="1218">
        <v>1127</v>
      </c>
      <c r="O36" s="1218">
        <v>3464</v>
      </c>
      <c r="P36" s="1218">
        <v>1482</v>
      </c>
      <c r="Q36" s="1218">
        <v>2683</v>
      </c>
      <c r="R36" s="1218">
        <v>451</v>
      </c>
      <c r="S36" s="1218">
        <v>6</v>
      </c>
      <c r="T36" s="1218">
        <v>16</v>
      </c>
      <c r="U36" s="1219">
        <v>16673</v>
      </c>
    </row>
    <row r="37" spans="1:21" ht="15" x14ac:dyDescent="0.25">
      <c r="A37"/>
      <c r="B37" s="1256"/>
      <c r="C37" s="338" t="s">
        <v>48</v>
      </c>
      <c r="D37" s="1218">
        <v>1158</v>
      </c>
      <c r="E37" s="1218">
        <v>1442</v>
      </c>
      <c r="F37" s="1218">
        <v>624</v>
      </c>
      <c r="G37" s="1218">
        <v>4630</v>
      </c>
      <c r="H37" s="1218">
        <v>133</v>
      </c>
      <c r="I37" s="1218">
        <v>3362</v>
      </c>
      <c r="J37" s="1218">
        <v>5249</v>
      </c>
      <c r="K37" s="1218">
        <v>3519</v>
      </c>
      <c r="L37" s="1218">
        <v>3922</v>
      </c>
      <c r="M37" s="1218">
        <v>265</v>
      </c>
      <c r="N37" s="1218">
        <v>3384</v>
      </c>
      <c r="O37" s="1218">
        <v>1365</v>
      </c>
      <c r="P37" s="1218">
        <v>2292</v>
      </c>
      <c r="Q37" s="1218">
        <v>851</v>
      </c>
      <c r="R37" s="1218">
        <v>3385</v>
      </c>
      <c r="S37" s="1218">
        <v>1</v>
      </c>
      <c r="T37" s="1218">
        <v>4</v>
      </c>
      <c r="U37" s="1219">
        <v>35586</v>
      </c>
    </row>
    <row r="38" spans="1:21" ht="15" x14ac:dyDescent="0.25">
      <c r="A38"/>
      <c r="B38" s="1256"/>
      <c r="C38" s="338" t="s">
        <v>49</v>
      </c>
      <c r="D38" s="1218">
        <v>120000</v>
      </c>
      <c r="E38" s="1218">
        <v>5840</v>
      </c>
      <c r="F38" s="1218">
        <v>31680</v>
      </c>
      <c r="G38" s="1218">
        <v>312600</v>
      </c>
      <c r="H38" s="1218">
        <v>17007</v>
      </c>
      <c r="I38" s="1218">
        <v>398820</v>
      </c>
      <c r="J38" s="1218">
        <v>601268</v>
      </c>
      <c r="K38" s="1218">
        <v>180140</v>
      </c>
      <c r="L38" s="1218">
        <v>228773</v>
      </c>
      <c r="M38" s="1218">
        <v>176277</v>
      </c>
      <c r="N38" s="1218">
        <v>620434</v>
      </c>
      <c r="O38" s="1218">
        <v>159213</v>
      </c>
      <c r="P38" s="1218">
        <v>209843</v>
      </c>
      <c r="Q38" s="1218">
        <v>120407</v>
      </c>
      <c r="R38" s="1218">
        <v>168475</v>
      </c>
      <c r="S38" s="1218">
        <v>36277</v>
      </c>
      <c r="T38" s="1218">
        <v>275</v>
      </c>
      <c r="U38" s="1219">
        <v>3387329</v>
      </c>
    </row>
    <row r="39" spans="1:21" ht="15" x14ac:dyDescent="0.25">
      <c r="A39"/>
      <c r="B39" s="1257"/>
      <c r="C39" s="339" t="s">
        <v>196</v>
      </c>
      <c r="D39" s="1220">
        <v>430136</v>
      </c>
      <c r="E39" s="1220">
        <v>41816</v>
      </c>
      <c r="F39" s="1220">
        <v>61257</v>
      </c>
      <c r="G39" s="1220">
        <v>511980</v>
      </c>
      <c r="H39" s="1220">
        <v>28946</v>
      </c>
      <c r="I39" s="1220">
        <v>635639</v>
      </c>
      <c r="J39" s="1220">
        <v>786423</v>
      </c>
      <c r="K39" s="1220">
        <v>252624</v>
      </c>
      <c r="L39" s="1220">
        <v>376032</v>
      </c>
      <c r="M39" s="1220">
        <v>186410</v>
      </c>
      <c r="N39" s="1220">
        <v>814370</v>
      </c>
      <c r="O39" s="1220">
        <v>404878</v>
      </c>
      <c r="P39" s="1220">
        <v>367921</v>
      </c>
      <c r="Q39" s="1220">
        <v>203424</v>
      </c>
      <c r="R39" s="1220">
        <v>265591</v>
      </c>
      <c r="S39" s="1220">
        <v>49723</v>
      </c>
      <c r="T39" s="1220">
        <v>708</v>
      </c>
      <c r="U39" s="1221">
        <v>5417878</v>
      </c>
    </row>
    <row r="40" spans="1:21" ht="15" x14ac:dyDescent="0.25">
      <c r="A40"/>
      <c r="B40" s="1255" t="s">
        <v>86</v>
      </c>
      <c r="C40" s="338" t="s">
        <v>34</v>
      </c>
      <c r="D40" s="1218">
        <v>1201</v>
      </c>
      <c r="E40" s="1218">
        <v>269</v>
      </c>
      <c r="F40" s="1218">
        <v>583</v>
      </c>
      <c r="G40" s="1218">
        <v>1748</v>
      </c>
      <c r="H40" s="1218">
        <v>84</v>
      </c>
      <c r="I40" s="1218">
        <v>2429</v>
      </c>
      <c r="J40" s="1218">
        <v>2896</v>
      </c>
      <c r="K40" s="1218">
        <v>1628</v>
      </c>
      <c r="L40" s="1218">
        <v>1612</v>
      </c>
      <c r="M40" s="1218">
        <v>26</v>
      </c>
      <c r="N40" s="1218">
        <v>1816</v>
      </c>
      <c r="O40" s="1218">
        <v>5559</v>
      </c>
      <c r="P40" s="1218">
        <v>4183</v>
      </c>
      <c r="Q40" s="1218">
        <v>3058</v>
      </c>
      <c r="R40" s="1218">
        <v>1680</v>
      </c>
      <c r="S40" s="1218">
        <v>74</v>
      </c>
      <c r="T40" s="1218">
        <v>0</v>
      </c>
      <c r="U40" s="1219">
        <v>28846</v>
      </c>
    </row>
    <row r="41" spans="1:21" ht="15" x14ac:dyDescent="0.25">
      <c r="A41"/>
      <c r="B41" s="1256"/>
      <c r="C41" s="338" t="s">
        <v>35</v>
      </c>
      <c r="D41" s="1218">
        <v>178</v>
      </c>
      <c r="E41" s="1218">
        <v>71</v>
      </c>
      <c r="F41" s="1218">
        <v>2562</v>
      </c>
      <c r="G41" s="1218">
        <v>5271</v>
      </c>
      <c r="H41" s="1218">
        <v>45</v>
      </c>
      <c r="I41" s="1218">
        <v>7625</v>
      </c>
      <c r="J41" s="1218">
        <v>6474</v>
      </c>
      <c r="K41" s="1218">
        <v>2287</v>
      </c>
      <c r="L41" s="1218">
        <v>4812</v>
      </c>
      <c r="M41" s="1218">
        <v>30</v>
      </c>
      <c r="N41" s="1218">
        <v>5496</v>
      </c>
      <c r="O41" s="1218">
        <v>3800</v>
      </c>
      <c r="P41" s="1218">
        <v>6061</v>
      </c>
      <c r="Q41" s="1218">
        <v>803</v>
      </c>
      <c r="R41" s="1218">
        <v>4982</v>
      </c>
      <c r="S41" s="1218">
        <v>533</v>
      </c>
      <c r="T41" s="1218">
        <v>297</v>
      </c>
      <c r="U41" s="1219">
        <v>51327</v>
      </c>
    </row>
    <row r="42" spans="1:21" ht="15" x14ac:dyDescent="0.25">
      <c r="A42"/>
      <c r="B42" s="1256"/>
      <c r="C42" s="338" t="s">
        <v>36</v>
      </c>
      <c r="D42" s="1218">
        <v>68</v>
      </c>
      <c r="E42" s="1218">
        <v>70</v>
      </c>
      <c r="F42" s="1218">
        <v>10698</v>
      </c>
      <c r="G42" s="1218">
        <v>9425</v>
      </c>
      <c r="H42" s="1218">
        <v>1341</v>
      </c>
      <c r="I42" s="1218">
        <v>23192</v>
      </c>
      <c r="J42" s="1218">
        <v>8082</v>
      </c>
      <c r="K42" s="1218">
        <v>5175</v>
      </c>
      <c r="L42" s="1218">
        <v>11386</v>
      </c>
      <c r="M42" s="1218">
        <v>354</v>
      </c>
      <c r="N42" s="1218">
        <v>19499</v>
      </c>
      <c r="O42" s="1218">
        <v>12574</v>
      </c>
      <c r="P42" s="1218">
        <v>7685</v>
      </c>
      <c r="Q42" s="1218">
        <v>7359</v>
      </c>
      <c r="R42" s="1218">
        <v>3301</v>
      </c>
      <c r="S42" s="1218">
        <v>560</v>
      </c>
      <c r="T42" s="1218">
        <v>0</v>
      </c>
      <c r="U42" s="1219">
        <v>120769</v>
      </c>
    </row>
    <row r="43" spans="1:21" ht="15" x14ac:dyDescent="0.25">
      <c r="A43"/>
      <c r="B43" s="1256"/>
      <c r="C43" s="338" t="s">
        <v>37</v>
      </c>
      <c r="D43" s="1218">
        <v>7266</v>
      </c>
      <c r="E43" s="1218">
        <v>223</v>
      </c>
      <c r="F43" s="1218">
        <v>4803</v>
      </c>
      <c r="G43" s="1218">
        <v>3859</v>
      </c>
      <c r="H43" s="1218">
        <v>319</v>
      </c>
      <c r="I43" s="1218">
        <v>9099</v>
      </c>
      <c r="J43" s="1218">
        <v>1843</v>
      </c>
      <c r="K43" s="1218">
        <v>2515</v>
      </c>
      <c r="L43" s="1218">
        <v>2238</v>
      </c>
      <c r="M43" s="1218">
        <v>197</v>
      </c>
      <c r="N43" s="1218">
        <v>5587</v>
      </c>
      <c r="O43" s="1218">
        <v>9103</v>
      </c>
      <c r="P43" s="1218">
        <v>2818</v>
      </c>
      <c r="Q43" s="1218">
        <v>3233</v>
      </c>
      <c r="R43" s="1218">
        <v>1245</v>
      </c>
      <c r="S43" s="1218">
        <v>48</v>
      </c>
      <c r="T43" s="1218">
        <v>0</v>
      </c>
      <c r="U43" s="1219">
        <v>54396</v>
      </c>
    </row>
    <row r="44" spans="1:21" ht="15" x14ac:dyDescent="0.25">
      <c r="A44"/>
      <c r="B44" s="1256"/>
      <c r="C44" s="338" t="s">
        <v>38</v>
      </c>
      <c r="D44" s="1218">
        <v>14530</v>
      </c>
      <c r="E44" s="1218">
        <v>674</v>
      </c>
      <c r="F44" s="1218">
        <v>4518</v>
      </c>
      <c r="G44" s="1218">
        <v>5061</v>
      </c>
      <c r="H44" s="1218">
        <v>583</v>
      </c>
      <c r="I44" s="1218">
        <v>15047</v>
      </c>
      <c r="J44" s="1218">
        <v>8468</v>
      </c>
      <c r="K44" s="1218">
        <v>4571</v>
      </c>
      <c r="L44" s="1218">
        <v>5749</v>
      </c>
      <c r="M44" s="1218">
        <v>552</v>
      </c>
      <c r="N44" s="1218">
        <v>9394</v>
      </c>
      <c r="O44" s="1218">
        <v>14998</v>
      </c>
      <c r="P44" s="1218">
        <v>11345</v>
      </c>
      <c r="Q44" s="1218">
        <v>7196</v>
      </c>
      <c r="R44" s="1218">
        <v>5656</v>
      </c>
      <c r="S44" s="1218">
        <v>912</v>
      </c>
      <c r="T44" s="1218">
        <v>83</v>
      </c>
      <c r="U44" s="1219">
        <v>109337</v>
      </c>
    </row>
    <row r="45" spans="1:21" ht="15" x14ac:dyDescent="0.25">
      <c r="A45"/>
      <c r="B45" s="1256"/>
      <c r="C45" s="338" t="s">
        <v>39</v>
      </c>
      <c r="D45" s="1218">
        <v>36513</v>
      </c>
      <c r="E45" s="1218">
        <v>742</v>
      </c>
      <c r="F45" s="1218">
        <v>2923</v>
      </c>
      <c r="G45" s="1218">
        <v>36079</v>
      </c>
      <c r="H45" s="1218">
        <v>2281</v>
      </c>
      <c r="I45" s="1218">
        <v>43184</v>
      </c>
      <c r="J45" s="1218">
        <v>31891</v>
      </c>
      <c r="K45" s="1218">
        <v>16968</v>
      </c>
      <c r="L45" s="1218">
        <v>40356</v>
      </c>
      <c r="M45" s="1218">
        <v>2037</v>
      </c>
      <c r="N45" s="1218">
        <v>41529</v>
      </c>
      <c r="O45" s="1218">
        <v>35805</v>
      </c>
      <c r="P45" s="1218">
        <v>38478</v>
      </c>
      <c r="Q45" s="1218">
        <v>30472</v>
      </c>
      <c r="R45" s="1218">
        <v>18085</v>
      </c>
      <c r="S45" s="1218">
        <v>6989</v>
      </c>
      <c r="T45" s="1218">
        <v>2</v>
      </c>
      <c r="U45" s="1219">
        <v>384334</v>
      </c>
    </row>
    <row r="46" spans="1:21" ht="15" x14ac:dyDescent="0.25">
      <c r="A46"/>
      <c r="B46" s="1256"/>
      <c r="C46" s="338" t="s">
        <v>40</v>
      </c>
      <c r="D46" s="1218">
        <v>81502</v>
      </c>
      <c r="E46" s="1218">
        <v>52</v>
      </c>
      <c r="F46" s="1218">
        <v>838</v>
      </c>
      <c r="G46" s="1218">
        <v>22933</v>
      </c>
      <c r="H46" s="1218">
        <v>669</v>
      </c>
      <c r="I46" s="1218">
        <v>14492</v>
      </c>
      <c r="J46" s="1218">
        <v>20723</v>
      </c>
      <c r="K46" s="1218">
        <v>4464</v>
      </c>
      <c r="L46" s="1218">
        <v>8389</v>
      </c>
      <c r="M46" s="1218">
        <v>1174</v>
      </c>
      <c r="N46" s="1218">
        <v>19468</v>
      </c>
      <c r="O46" s="1218">
        <v>17668</v>
      </c>
      <c r="P46" s="1218">
        <v>8772</v>
      </c>
      <c r="Q46" s="1218">
        <v>3192</v>
      </c>
      <c r="R46" s="1218">
        <v>12647</v>
      </c>
      <c r="S46" s="1218">
        <v>347</v>
      </c>
      <c r="T46" s="1218">
        <v>0</v>
      </c>
      <c r="U46" s="1219">
        <v>217330</v>
      </c>
    </row>
    <row r="47" spans="1:21" ht="15" x14ac:dyDescent="0.25">
      <c r="A47"/>
      <c r="B47" s="1256"/>
      <c r="C47" s="338" t="s">
        <v>41</v>
      </c>
      <c r="D47" s="1218">
        <v>57868</v>
      </c>
      <c r="E47" s="1218">
        <v>44</v>
      </c>
      <c r="F47" s="1218">
        <v>324</v>
      </c>
      <c r="G47" s="1218">
        <v>28020</v>
      </c>
      <c r="H47" s="1218">
        <v>984</v>
      </c>
      <c r="I47" s="1218">
        <v>18905</v>
      </c>
      <c r="J47" s="1218">
        <v>17883</v>
      </c>
      <c r="K47" s="1218">
        <v>4971</v>
      </c>
      <c r="L47" s="1218">
        <v>11823</v>
      </c>
      <c r="M47" s="1218">
        <v>1599</v>
      </c>
      <c r="N47" s="1218">
        <v>16443</v>
      </c>
      <c r="O47" s="1218">
        <v>32496</v>
      </c>
      <c r="P47" s="1218">
        <v>12457</v>
      </c>
      <c r="Q47" s="1218">
        <v>1940</v>
      </c>
      <c r="R47" s="1218">
        <v>5591</v>
      </c>
      <c r="S47" s="1218">
        <v>356</v>
      </c>
      <c r="T47" s="1218">
        <v>0</v>
      </c>
      <c r="U47" s="1219">
        <v>211704</v>
      </c>
    </row>
    <row r="48" spans="1:21" ht="15" x14ac:dyDescent="0.25">
      <c r="A48"/>
      <c r="B48" s="1256"/>
      <c r="C48" s="338" t="s">
        <v>42</v>
      </c>
      <c r="D48" s="1218">
        <v>16036</v>
      </c>
      <c r="E48" s="1218">
        <v>19</v>
      </c>
      <c r="F48" s="1218">
        <v>262</v>
      </c>
      <c r="G48" s="1218">
        <v>6074</v>
      </c>
      <c r="H48" s="1218">
        <v>360</v>
      </c>
      <c r="I48" s="1218">
        <v>5969</v>
      </c>
      <c r="J48" s="1218">
        <v>7558</v>
      </c>
      <c r="K48" s="1218">
        <v>1646</v>
      </c>
      <c r="L48" s="1218">
        <v>3979</v>
      </c>
      <c r="M48" s="1218">
        <v>225</v>
      </c>
      <c r="N48" s="1218">
        <v>4004</v>
      </c>
      <c r="O48" s="1218">
        <v>14439</v>
      </c>
      <c r="P48" s="1218">
        <v>6295</v>
      </c>
      <c r="Q48" s="1218">
        <v>1201</v>
      </c>
      <c r="R48" s="1218">
        <v>1864</v>
      </c>
      <c r="S48" s="1218">
        <v>140</v>
      </c>
      <c r="T48" s="1218">
        <v>0</v>
      </c>
      <c r="U48" s="1219">
        <v>70071</v>
      </c>
    </row>
    <row r="49" spans="1:21" ht="15" x14ac:dyDescent="0.25">
      <c r="A49"/>
      <c r="B49" s="1256"/>
      <c r="C49" s="338" t="s">
        <v>43</v>
      </c>
      <c r="D49" s="1218">
        <v>20728</v>
      </c>
      <c r="E49" s="1218">
        <v>3450</v>
      </c>
      <c r="F49" s="1218">
        <v>451</v>
      </c>
      <c r="G49" s="1218">
        <v>33840</v>
      </c>
      <c r="H49" s="1218">
        <v>2029</v>
      </c>
      <c r="I49" s="1218">
        <v>44253</v>
      </c>
      <c r="J49" s="1218">
        <v>25942</v>
      </c>
      <c r="K49" s="1218">
        <v>8016</v>
      </c>
      <c r="L49" s="1218">
        <v>25659</v>
      </c>
      <c r="M49" s="1218">
        <v>2238</v>
      </c>
      <c r="N49" s="1218">
        <v>39020</v>
      </c>
      <c r="O49" s="1218">
        <v>42848</v>
      </c>
      <c r="P49" s="1218">
        <v>24695</v>
      </c>
      <c r="Q49" s="1218">
        <v>12792</v>
      </c>
      <c r="R49" s="1218">
        <v>26336</v>
      </c>
      <c r="S49" s="1218">
        <v>1935</v>
      </c>
      <c r="T49" s="1218">
        <v>4</v>
      </c>
      <c r="U49" s="1219">
        <v>314236</v>
      </c>
    </row>
    <row r="50" spans="1:21" ht="15" x14ac:dyDescent="0.25">
      <c r="A50"/>
      <c r="B50" s="1256"/>
      <c r="C50" s="338" t="s">
        <v>44</v>
      </c>
      <c r="D50" s="1218">
        <v>14975</v>
      </c>
      <c r="E50" s="1218">
        <v>139</v>
      </c>
      <c r="F50" s="1218">
        <v>460</v>
      </c>
      <c r="G50" s="1218">
        <v>14044</v>
      </c>
      <c r="H50" s="1218">
        <v>509</v>
      </c>
      <c r="I50" s="1218">
        <v>28212</v>
      </c>
      <c r="J50" s="1218">
        <v>17741</v>
      </c>
      <c r="K50" s="1218">
        <v>5574</v>
      </c>
      <c r="L50" s="1218">
        <v>8589</v>
      </c>
      <c r="M50" s="1218">
        <v>437</v>
      </c>
      <c r="N50" s="1218">
        <v>8684</v>
      </c>
      <c r="O50" s="1218">
        <v>23612</v>
      </c>
      <c r="P50" s="1218">
        <v>22104</v>
      </c>
      <c r="Q50" s="1218">
        <v>2917</v>
      </c>
      <c r="R50" s="1218">
        <v>3768</v>
      </c>
      <c r="S50" s="1218">
        <v>877</v>
      </c>
      <c r="T50" s="1218">
        <v>25</v>
      </c>
      <c r="U50" s="1219">
        <v>152667</v>
      </c>
    </row>
    <row r="51" spans="1:21" ht="15" x14ac:dyDescent="0.25">
      <c r="A51"/>
      <c r="B51" s="1256"/>
      <c r="C51" s="338" t="s">
        <v>45</v>
      </c>
      <c r="D51" s="1218">
        <v>9529</v>
      </c>
      <c r="E51" s="1218">
        <v>597</v>
      </c>
      <c r="F51" s="1218">
        <v>205</v>
      </c>
      <c r="G51" s="1218">
        <v>5688</v>
      </c>
      <c r="H51" s="1218">
        <v>329</v>
      </c>
      <c r="I51" s="1218">
        <v>5862</v>
      </c>
      <c r="J51" s="1218">
        <v>3869</v>
      </c>
      <c r="K51" s="1218">
        <v>1976</v>
      </c>
      <c r="L51" s="1218">
        <v>4082</v>
      </c>
      <c r="M51" s="1218">
        <v>120</v>
      </c>
      <c r="N51" s="1218">
        <v>3663</v>
      </c>
      <c r="O51" s="1218">
        <v>8986</v>
      </c>
      <c r="P51" s="1218">
        <v>6043</v>
      </c>
      <c r="Q51" s="1218">
        <v>1245</v>
      </c>
      <c r="R51" s="1218">
        <v>3793</v>
      </c>
      <c r="S51" s="1218">
        <v>122</v>
      </c>
      <c r="T51" s="1218">
        <v>0</v>
      </c>
      <c r="U51" s="1219">
        <v>56109</v>
      </c>
    </row>
    <row r="52" spans="1:21" ht="15" x14ac:dyDescent="0.25">
      <c r="A52"/>
      <c r="B52" s="1256"/>
      <c r="C52" s="338" t="s">
        <v>46</v>
      </c>
      <c r="D52" s="1218">
        <v>12961</v>
      </c>
      <c r="E52" s="1218">
        <v>26014</v>
      </c>
      <c r="F52" s="1218">
        <v>291</v>
      </c>
      <c r="G52" s="1218">
        <v>23694</v>
      </c>
      <c r="H52" s="1218">
        <v>1982</v>
      </c>
      <c r="I52" s="1218">
        <v>18483</v>
      </c>
      <c r="J52" s="1218">
        <v>20445</v>
      </c>
      <c r="K52" s="1218">
        <v>7334</v>
      </c>
      <c r="L52" s="1218">
        <v>14783</v>
      </c>
      <c r="M52" s="1218">
        <v>1169</v>
      </c>
      <c r="N52" s="1218">
        <v>15581</v>
      </c>
      <c r="O52" s="1218">
        <v>20935</v>
      </c>
      <c r="P52" s="1218">
        <v>13101</v>
      </c>
      <c r="Q52" s="1218">
        <v>3565</v>
      </c>
      <c r="R52" s="1218">
        <v>6474</v>
      </c>
      <c r="S52" s="1218">
        <v>379</v>
      </c>
      <c r="T52" s="1218">
        <v>0</v>
      </c>
      <c r="U52" s="1219">
        <v>187191</v>
      </c>
    </row>
    <row r="53" spans="1:21" ht="15" x14ac:dyDescent="0.25">
      <c r="A53"/>
      <c r="B53" s="1256"/>
      <c r="C53" s="338" t="s">
        <v>47</v>
      </c>
      <c r="D53" s="1218">
        <v>439</v>
      </c>
      <c r="E53" s="1218">
        <v>1448</v>
      </c>
      <c r="F53" s="1218">
        <v>49</v>
      </c>
      <c r="G53" s="1218">
        <v>515</v>
      </c>
      <c r="H53" s="1218">
        <v>299</v>
      </c>
      <c r="I53" s="1218">
        <v>1480</v>
      </c>
      <c r="J53" s="1218">
        <v>1482</v>
      </c>
      <c r="K53" s="1218">
        <v>781</v>
      </c>
      <c r="L53" s="1218">
        <v>697</v>
      </c>
      <c r="M53" s="1218">
        <v>12</v>
      </c>
      <c r="N53" s="1218">
        <v>1143</v>
      </c>
      <c r="O53" s="1218">
        <v>3509</v>
      </c>
      <c r="P53" s="1218">
        <v>1521</v>
      </c>
      <c r="Q53" s="1218">
        <v>2648</v>
      </c>
      <c r="R53" s="1218">
        <v>451</v>
      </c>
      <c r="S53" s="1218">
        <v>4</v>
      </c>
      <c r="T53" s="1218">
        <v>17</v>
      </c>
      <c r="U53" s="1219">
        <v>16495</v>
      </c>
    </row>
    <row r="54" spans="1:21" ht="15" x14ac:dyDescent="0.25">
      <c r="A54"/>
      <c r="B54" s="1256"/>
      <c r="C54" s="338" t="s">
        <v>48</v>
      </c>
      <c r="D54" s="1218">
        <v>1130</v>
      </c>
      <c r="E54" s="1218">
        <v>1474</v>
      </c>
      <c r="F54" s="1218">
        <v>625</v>
      </c>
      <c r="G54" s="1218">
        <v>5366</v>
      </c>
      <c r="H54" s="1218">
        <v>131</v>
      </c>
      <c r="I54" s="1218">
        <v>3391</v>
      </c>
      <c r="J54" s="1218">
        <v>5185</v>
      </c>
      <c r="K54" s="1218">
        <v>3443</v>
      </c>
      <c r="L54" s="1218">
        <v>3886</v>
      </c>
      <c r="M54" s="1218">
        <v>262</v>
      </c>
      <c r="N54" s="1218">
        <v>3338</v>
      </c>
      <c r="O54" s="1218">
        <v>1375</v>
      </c>
      <c r="P54" s="1218">
        <v>2383</v>
      </c>
      <c r="Q54" s="1218">
        <v>868</v>
      </c>
      <c r="R54" s="1218">
        <v>3892</v>
      </c>
      <c r="S54" s="1218">
        <v>1</v>
      </c>
      <c r="T54" s="1218">
        <v>4</v>
      </c>
      <c r="U54" s="1219">
        <v>36754</v>
      </c>
    </row>
    <row r="55" spans="1:21" ht="15" x14ac:dyDescent="0.25">
      <c r="A55"/>
      <c r="B55" s="1256"/>
      <c r="C55" s="338" t="s">
        <v>49</v>
      </c>
      <c r="D55" s="1218">
        <v>108778</v>
      </c>
      <c r="E55" s="1218">
        <v>6143</v>
      </c>
      <c r="F55" s="1218">
        <v>31834</v>
      </c>
      <c r="G55" s="1218">
        <v>314511</v>
      </c>
      <c r="H55" s="1218">
        <v>17099</v>
      </c>
      <c r="I55" s="1218">
        <v>403182</v>
      </c>
      <c r="J55" s="1218">
        <v>600761</v>
      </c>
      <c r="K55" s="1218">
        <v>181138</v>
      </c>
      <c r="L55" s="1218">
        <v>227545</v>
      </c>
      <c r="M55" s="1218">
        <v>177502</v>
      </c>
      <c r="N55" s="1218">
        <v>619850</v>
      </c>
      <c r="O55" s="1218">
        <v>157408</v>
      </c>
      <c r="P55" s="1218">
        <v>222348</v>
      </c>
      <c r="Q55" s="1218">
        <v>120180</v>
      </c>
      <c r="R55" s="1218">
        <v>167296</v>
      </c>
      <c r="S55" s="1218">
        <v>36389</v>
      </c>
      <c r="T55" s="1218">
        <v>288</v>
      </c>
      <c r="U55" s="1219">
        <v>3392252</v>
      </c>
    </row>
    <row r="56" spans="1:21" ht="15" x14ac:dyDescent="0.25">
      <c r="A56"/>
      <c r="B56" s="1257"/>
      <c r="C56" s="339" t="s">
        <v>196</v>
      </c>
      <c r="D56" s="1220">
        <v>383702</v>
      </c>
      <c r="E56" s="1220">
        <v>41429</v>
      </c>
      <c r="F56" s="1220">
        <v>61426</v>
      </c>
      <c r="G56" s="1220">
        <v>516128</v>
      </c>
      <c r="H56" s="1220">
        <v>29044</v>
      </c>
      <c r="I56" s="1220">
        <v>644805</v>
      </c>
      <c r="J56" s="1220">
        <v>781243</v>
      </c>
      <c r="K56" s="1220">
        <v>252487</v>
      </c>
      <c r="L56" s="1220">
        <v>375585</v>
      </c>
      <c r="M56" s="1220">
        <v>187934</v>
      </c>
      <c r="N56" s="1220">
        <v>814515</v>
      </c>
      <c r="O56" s="1220">
        <v>405115</v>
      </c>
      <c r="P56" s="1220">
        <v>390289</v>
      </c>
      <c r="Q56" s="1220">
        <v>202669</v>
      </c>
      <c r="R56" s="1220">
        <v>267061</v>
      </c>
      <c r="S56" s="1220">
        <v>49666</v>
      </c>
      <c r="T56" s="1220">
        <v>720</v>
      </c>
      <c r="U56" s="1221">
        <v>5403818</v>
      </c>
    </row>
    <row r="57" spans="1:21" ht="15" x14ac:dyDescent="0.25">
      <c r="A57"/>
      <c r="B57" s="1255" t="s">
        <v>87</v>
      </c>
      <c r="C57" s="338" t="s">
        <v>34</v>
      </c>
      <c r="D57" s="1218">
        <v>1211</v>
      </c>
      <c r="E57" s="1218">
        <v>266</v>
      </c>
      <c r="F57" s="1218">
        <v>643</v>
      </c>
      <c r="G57" s="1218">
        <v>1749</v>
      </c>
      <c r="H57" s="1218">
        <v>86</v>
      </c>
      <c r="I57" s="1218">
        <v>2358</v>
      </c>
      <c r="J57" s="1218">
        <v>2853</v>
      </c>
      <c r="K57" s="1218">
        <v>1699</v>
      </c>
      <c r="L57" s="1218">
        <v>1615</v>
      </c>
      <c r="M57" s="1218">
        <v>25</v>
      </c>
      <c r="N57" s="1218">
        <v>1825</v>
      </c>
      <c r="O57" s="1218">
        <v>5696</v>
      </c>
      <c r="P57" s="1218">
        <v>4373</v>
      </c>
      <c r="Q57" s="1218">
        <v>3018</v>
      </c>
      <c r="R57" s="1218">
        <v>1627</v>
      </c>
      <c r="S57" s="1218">
        <v>73</v>
      </c>
      <c r="T57" s="1218">
        <v>0</v>
      </c>
      <c r="U57" s="1219">
        <v>29117</v>
      </c>
    </row>
    <row r="58" spans="1:21" ht="15" x14ac:dyDescent="0.25">
      <c r="A58"/>
      <c r="B58" s="1256"/>
      <c r="C58" s="338" t="s">
        <v>35</v>
      </c>
      <c r="D58" s="1218">
        <v>169</v>
      </c>
      <c r="E58" s="1218">
        <v>68</v>
      </c>
      <c r="F58" s="1218">
        <v>2589</v>
      </c>
      <c r="G58" s="1218">
        <v>5230</v>
      </c>
      <c r="H58" s="1218">
        <v>42</v>
      </c>
      <c r="I58" s="1218">
        <v>8098</v>
      </c>
      <c r="J58" s="1218">
        <v>6501</v>
      </c>
      <c r="K58" s="1218">
        <v>2231</v>
      </c>
      <c r="L58" s="1218">
        <v>4689</v>
      </c>
      <c r="M58" s="1218">
        <v>29</v>
      </c>
      <c r="N58" s="1218">
        <v>5391</v>
      </c>
      <c r="O58" s="1218">
        <v>3866</v>
      </c>
      <c r="P58" s="1218">
        <v>6093</v>
      </c>
      <c r="Q58" s="1218">
        <v>772</v>
      </c>
      <c r="R58" s="1218">
        <v>5099</v>
      </c>
      <c r="S58" s="1218">
        <v>536</v>
      </c>
      <c r="T58" s="1218">
        <v>299</v>
      </c>
      <c r="U58" s="1219">
        <v>51702</v>
      </c>
    </row>
    <row r="59" spans="1:21" ht="15" x14ac:dyDescent="0.25">
      <c r="A59"/>
      <c r="B59" s="1256"/>
      <c r="C59" s="338" t="s">
        <v>36</v>
      </c>
      <c r="D59" s="1218">
        <v>54</v>
      </c>
      <c r="E59" s="1218">
        <v>69</v>
      </c>
      <c r="F59" s="1218">
        <v>10712</v>
      </c>
      <c r="G59" s="1218">
        <v>9726</v>
      </c>
      <c r="H59" s="1218">
        <v>1373</v>
      </c>
      <c r="I59" s="1218">
        <v>23510</v>
      </c>
      <c r="J59" s="1218">
        <v>8051</v>
      </c>
      <c r="K59" s="1218">
        <v>5228</v>
      </c>
      <c r="L59" s="1218">
        <v>11243</v>
      </c>
      <c r="M59" s="1218">
        <v>337</v>
      </c>
      <c r="N59" s="1218">
        <v>20518</v>
      </c>
      <c r="O59" s="1218">
        <v>12677</v>
      </c>
      <c r="P59" s="1218">
        <v>7832</v>
      </c>
      <c r="Q59" s="1218">
        <v>7271</v>
      </c>
      <c r="R59" s="1218">
        <v>3274</v>
      </c>
      <c r="S59" s="1218">
        <v>532</v>
      </c>
      <c r="T59" s="1218">
        <v>0</v>
      </c>
      <c r="U59" s="1219">
        <v>122407</v>
      </c>
    </row>
    <row r="60" spans="1:21" ht="15" x14ac:dyDescent="0.25">
      <c r="A60"/>
      <c r="B60" s="1256"/>
      <c r="C60" s="338" t="s">
        <v>37</v>
      </c>
      <c r="D60" s="1218">
        <v>4566</v>
      </c>
      <c r="E60" s="1218">
        <v>218</v>
      </c>
      <c r="F60" s="1218">
        <v>4792</v>
      </c>
      <c r="G60" s="1218">
        <v>3771</v>
      </c>
      <c r="H60" s="1218">
        <v>314</v>
      </c>
      <c r="I60" s="1218">
        <v>9015</v>
      </c>
      <c r="J60" s="1218">
        <v>1766</v>
      </c>
      <c r="K60" s="1218">
        <v>2568</v>
      </c>
      <c r="L60" s="1218">
        <v>2334</v>
      </c>
      <c r="M60" s="1218">
        <v>195</v>
      </c>
      <c r="N60" s="1218">
        <v>5727</v>
      </c>
      <c r="O60" s="1218">
        <v>9234</v>
      </c>
      <c r="P60" s="1218">
        <v>2878</v>
      </c>
      <c r="Q60" s="1218">
        <v>3173</v>
      </c>
      <c r="R60" s="1218">
        <v>1255</v>
      </c>
      <c r="S60" s="1218">
        <v>47</v>
      </c>
      <c r="T60" s="1218">
        <v>0</v>
      </c>
      <c r="U60" s="1219">
        <v>51853</v>
      </c>
    </row>
    <row r="61" spans="1:21" ht="15" x14ac:dyDescent="0.25">
      <c r="A61"/>
      <c r="B61" s="1256"/>
      <c r="C61" s="338" t="s">
        <v>38</v>
      </c>
      <c r="D61" s="1218">
        <v>13850</v>
      </c>
      <c r="E61" s="1218">
        <v>669</v>
      </c>
      <c r="F61" s="1218">
        <v>4596</v>
      </c>
      <c r="G61" s="1218">
        <v>4832</v>
      </c>
      <c r="H61" s="1218">
        <v>574</v>
      </c>
      <c r="I61" s="1218">
        <v>14961</v>
      </c>
      <c r="J61" s="1218">
        <v>8550</v>
      </c>
      <c r="K61" s="1218">
        <v>4527</v>
      </c>
      <c r="L61" s="1218">
        <v>5787</v>
      </c>
      <c r="M61" s="1218">
        <v>543</v>
      </c>
      <c r="N61" s="1218">
        <v>9283</v>
      </c>
      <c r="O61" s="1218">
        <v>15165</v>
      </c>
      <c r="P61" s="1218">
        <v>11329</v>
      </c>
      <c r="Q61" s="1218">
        <v>7048</v>
      </c>
      <c r="R61" s="1218">
        <v>5890</v>
      </c>
      <c r="S61" s="1218">
        <v>875</v>
      </c>
      <c r="T61" s="1218">
        <v>81</v>
      </c>
      <c r="U61" s="1219">
        <v>108560</v>
      </c>
    </row>
    <row r="62" spans="1:21" ht="15" x14ac:dyDescent="0.25">
      <c r="A62"/>
      <c r="B62" s="1256"/>
      <c r="C62" s="338" t="s">
        <v>39</v>
      </c>
      <c r="D62" s="1218">
        <v>34424</v>
      </c>
      <c r="E62" s="1218">
        <v>729</v>
      </c>
      <c r="F62" s="1218">
        <v>2869</v>
      </c>
      <c r="G62" s="1218">
        <v>35096</v>
      </c>
      <c r="H62" s="1218">
        <v>2287</v>
      </c>
      <c r="I62" s="1218">
        <v>43443</v>
      </c>
      <c r="J62" s="1218">
        <v>31209</v>
      </c>
      <c r="K62" s="1218">
        <v>16291</v>
      </c>
      <c r="L62" s="1218">
        <v>40684</v>
      </c>
      <c r="M62" s="1218">
        <v>2063</v>
      </c>
      <c r="N62" s="1218">
        <v>41108</v>
      </c>
      <c r="O62" s="1218">
        <v>35792</v>
      </c>
      <c r="P62" s="1218">
        <v>39123</v>
      </c>
      <c r="Q62" s="1218">
        <v>30242</v>
      </c>
      <c r="R62" s="1218">
        <v>17863</v>
      </c>
      <c r="S62" s="1218">
        <v>6853</v>
      </c>
      <c r="T62" s="1218">
        <v>2</v>
      </c>
      <c r="U62" s="1219">
        <v>380078</v>
      </c>
    </row>
    <row r="63" spans="1:21" ht="15" x14ac:dyDescent="0.25">
      <c r="A63"/>
      <c r="B63" s="1256"/>
      <c r="C63" s="338" t="s">
        <v>40</v>
      </c>
      <c r="D63" s="1218">
        <v>70800</v>
      </c>
      <c r="E63" s="1218">
        <v>51</v>
      </c>
      <c r="F63" s="1218">
        <v>806</v>
      </c>
      <c r="G63" s="1218">
        <v>22479</v>
      </c>
      <c r="H63" s="1218">
        <v>710</v>
      </c>
      <c r="I63" s="1218">
        <v>14246</v>
      </c>
      <c r="J63" s="1218">
        <v>20097</v>
      </c>
      <c r="K63" s="1218">
        <v>4327</v>
      </c>
      <c r="L63" s="1218">
        <v>8342</v>
      </c>
      <c r="M63" s="1218">
        <v>1160</v>
      </c>
      <c r="N63" s="1218">
        <v>19077</v>
      </c>
      <c r="O63" s="1218">
        <v>18226</v>
      </c>
      <c r="P63" s="1218">
        <v>8861</v>
      </c>
      <c r="Q63" s="1218">
        <v>3222</v>
      </c>
      <c r="R63" s="1218">
        <v>12522</v>
      </c>
      <c r="S63" s="1218">
        <v>347</v>
      </c>
      <c r="T63" s="1218">
        <v>0</v>
      </c>
      <c r="U63" s="1219">
        <v>205273</v>
      </c>
    </row>
    <row r="64" spans="1:21" ht="15" x14ac:dyDescent="0.25">
      <c r="A64"/>
      <c r="B64" s="1256"/>
      <c r="C64" s="338" t="s">
        <v>41</v>
      </c>
      <c r="D64" s="1218">
        <v>54773</v>
      </c>
      <c r="E64" s="1218">
        <v>44</v>
      </c>
      <c r="F64" s="1218">
        <v>318</v>
      </c>
      <c r="G64" s="1218">
        <v>27085</v>
      </c>
      <c r="H64" s="1218">
        <v>972</v>
      </c>
      <c r="I64" s="1218">
        <v>18963</v>
      </c>
      <c r="J64" s="1218">
        <v>17737</v>
      </c>
      <c r="K64" s="1218">
        <v>4899</v>
      </c>
      <c r="L64" s="1218">
        <v>11481</v>
      </c>
      <c r="M64" s="1218">
        <v>1541</v>
      </c>
      <c r="N64" s="1218">
        <v>16124</v>
      </c>
      <c r="O64" s="1218">
        <v>33176</v>
      </c>
      <c r="P64" s="1218">
        <v>13028</v>
      </c>
      <c r="Q64" s="1218">
        <v>1937</v>
      </c>
      <c r="R64" s="1218">
        <v>5616</v>
      </c>
      <c r="S64" s="1218">
        <v>361</v>
      </c>
      <c r="T64" s="1218">
        <v>0</v>
      </c>
      <c r="U64" s="1219">
        <v>208055</v>
      </c>
    </row>
    <row r="65" spans="1:21" ht="15" x14ac:dyDescent="0.25">
      <c r="A65"/>
      <c r="B65" s="1256"/>
      <c r="C65" s="338" t="s">
        <v>42</v>
      </c>
      <c r="D65" s="1218">
        <v>12683</v>
      </c>
      <c r="E65" s="1218">
        <v>19</v>
      </c>
      <c r="F65" s="1218">
        <v>250</v>
      </c>
      <c r="G65" s="1218">
        <v>5935</v>
      </c>
      <c r="H65" s="1218">
        <v>359</v>
      </c>
      <c r="I65" s="1218">
        <v>6134</v>
      </c>
      <c r="J65" s="1218">
        <v>7167</v>
      </c>
      <c r="K65" s="1218">
        <v>1644</v>
      </c>
      <c r="L65" s="1218">
        <v>3970</v>
      </c>
      <c r="M65" s="1218">
        <v>230</v>
      </c>
      <c r="N65" s="1218">
        <v>3970</v>
      </c>
      <c r="O65" s="1218">
        <v>14621</v>
      </c>
      <c r="P65" s="1218">
        <v>6426</v>
      </c>
      <c r="Q65" s="1218">
        <v>1210</v>
      </c>
      <c r="R65" s="1218">
        <v>1893</v>
      </c>
      <c r="S65" s="1218">
        <v>135</v>
      </c>
      <c r="T65" s="1218">
        <v>0</v>
      </c>
      <c r="U65" s="1219">
        <v>66646</v>
      </c>
    </row>
    <row r="66" spans="1:21" ht="15" x14ac:dyDescent="0.25">
      <c r="A66"/>
      <c r="B66" s="1256"/>
      <c r="C66" s="338" t="s">
        <v>43</v>
      </c>
      <c r="D66" s="1218">
        <v>19994</v>
      </c>
      <c r="E66" s="1218">
        <v>3447</v>
      </c>
      <c r="F66" s="1218">
        <v>447</v>
      </c>
      <c r="G66" s="1218">
        <v>32465</v>
      </c>
      <c r="H66" s="1218">
        <v>2008</v>
      </c>
      <c r="I66" s="1218">
        <v>41502</v>
      </c>
      <c r="J66" s="1218">
        <v>25660</v>
      </c>
      <c r="K66" s="1218">
        <v>7860</v>
      </c>
      <c r="L66" s="1218">
        <v>25457</v>
      </c>
      <c r="M66" s="1218">
        <v>2220</v>
      </c>
      <c r="N66" s="1218">
        <v>37370</v>
      </c>
      <c r="O66" s="1218">
        <v>44907</v>
      </c>
      <c r="P66" s="1218">
        <v>25093</v>
      </c>
      <c r="Q66" s="1218">
        <v>12453</v>
      </c>
      <c r="R66" s="1218">
        <v>26077</v>
      </c>
      <c r="S66" s="1218">
        <v>1889</v>
      </c>
      <c r="T66" s="1218">
        <v>4</v>
      </c>
      <c r="U66" s="1219">
        <v>308853</v>
      </c>
    </row>
    <row r="67" spans="1:21" ht="15" x14ac:dyDescent="0.25">
      <c r="A67"/>
      <c r="B67" s="1256"/>
      <c r="C67" s="338" t="s">
        <v>44</v>
      </c>
      <c r="D67" s="1218">
        <v>14279</v>
      </c>
      <c r="E67" s="1218">
        <v>135</v>
      </c>
      <c r="F67" s="1218">
        <v>455</v>
      </c>
      <c r="G67" s="1218">
        <v>13595</v>
      </c>
      <c r="H67" s="1218">
        <v>485</v>
      </c>
      <c r="I67" s="1218">
        <v>27952</v>
      </c>
      <c r="J67" s="1218">
        <v>17281</v>
      </c>
      <c r="K67" s="1218">
        <v>5292</v>
      </c>
      <c r="L67" s="1218">
        <v>8870</v>
      </c>
      <c r="M67" s="1218">
        <v>432</v>
      </c>
      <c r="N67" s="1218">
        <v>8717</v>
      </c>
      <c r="O67" s="1218">
        <v>24169</v>
      </c>
      <c r="P67" s="1218">
        <v>22258</v>
      </c>
      <c r="Q67" s="1218">
        <v>2661</v>
      </c>
      <c r="R67" s="1218">
        <v>3627</v>
      </c>
      <c r="S67" s="1218">
        <v>878</v>
      </c>
      <c r="T67" s="1218">
        <v>25</v>
      </c>
      <c r="U67" s="1219">
        <v>151111</v>
      </c>
    </row>
    <row r="68" spans="1:21" ht="15" x14ac:dyDescent="0.25">
      <c r="A68"/>
      <c r="B68" s="1256"/>
      <c r="C68" s="338" t="s">
        <v>45</v>
      </c>
      <c r="D68" s="1218">
        <v>8317</v>
      </c>
      <c r="E68" s="1218">
        <v>520</v>
      </c>
      <c r="F68" s="1218">
        <v>205</v>
      </c>
      <c r="G68" s="1218">
        <v>5633</v>
      </c>
      <c r="H68" s="1218">
        <v>331</v>
      </c>
      <c r="I68" s="1218">
        <v>5859</v>
      </c>
      <c r="J68" s="1218">
        <v>3814</v>
      </c>
      <c r="K68" s="1218">
        <v>1872</v>
      </c>
      <c r="L68" s="1218">
        <v>3992</v>
      </c>
      <c r="M68" s="1218">
        <v>120</v>
      </c>
      <c r="N68" s="1218">
        <v>3532</v>
      </c>
      <c r="O68" s="1218">
        <v>9055</v>
      </c>
      <c r="P68" s="1218">
        <v>6150</v>
      </c>
      <c r="Q68" s="1218">
        <v>1266</v>
      </c>
      <c r="R68" s="1218">
        <v>3864</v>
      </c>
      <c r="S68" s="1218">
        <v>115</v>
      </c>
      <c r="T68" s="1218">
        <v>0</v>
      </c>
      <c r="U68" s="1219">
        <v>54645</v>
      </c>
    </row>
    <row r="69" spans="1:21" ht="15" x14ac:dyDescent="0.25">
      <c r="A69"/>
      <c r="B69" s="1256"/>
      <c r="C69" s="338" t="s">
        <v>46</v>
      </c>
      <c r="D69" s="1218">
        <v>12012</v>
      </c>
      <c r="E69" s="1218">
        <v>24994</v>
      </c>
      <c r="F69" s="1218">
        <v>307</v>
      </c>
      <c r="G69" s="1218">
        <v>23459</v>
      </c>
      <c r="H69" s="1218">
        <v>2014</v>
      </c>
      <c r="I69" s="1218">
        <v>18182</v>
      </c>
      <c r="J69" s="1218">
        <v>20108</v>
      </c>
      <c r="K69" s="1218">
        <v>7055</v>
      </c>
      <c r="L69" s="1218">
        <v>14614</v>
      </c>
      <c r="M69" s="1218">
        <v>1179</v>
      </c>
      <c r="N69" s="1218">
        <v>16057</v>
      </c>
      <c r="O69" s="1218">
        <v>21145</v>
      </c>
      <c r="P69" s="1218">
        <v>13270</v>
      </c>
      <c r="Q69" s="1218">
        <v>3231</v>
      </c>
      <c r="R69" s="1218">
        <v>6521</v>
      </c>
      <c r="S69" s="1218">
        <v>381</v>
      </c>
      <c r="T69" s="1218">
        <v>0</v>
      </c>
      <c r="U69" s="1219">
        <v>184529</v>
      </c>
    </row>
    <row r="70" spans="1:21" ht="15" x14ac:dyDescent="0.25">
      <c r="A70"/>
      <c r="B70" s="1256"/>
      <c r="C70" s="338" t="s">
        <v>47</v>
      </c>
      <c r="D70" s="1218">
        <v>435</v>
      </c>
      <c r="E70" s="1218">
        <v>1403</v>
      </c>
      <c r="F70" s="1218">
        <v>49</v>
      </c>
      <c r="G70" s="1218">
        <v>517</v>
      </c>
      <c r="H70" s="1218">
        <v>297</v>
      </c>
      <c r="I70" s="1218">
        <v>1495</v>
      </c>
      <c r="J70" s="1218">
        <v>1497</v>
      </c>
      <c r="K70" s="1218">
        <v>729</v>
      </c>
      <c r="L70" s="1218">
        <v>784</v>
      </c>
      <c r="M70" s="1218">
        <v>12</v>
      </c>
      <c r="N70" s="1218">
        <v>1132</v>
      </c>
      <c r="O70" s="1218">
        <v>3639</v>
      </c>
      <c r="P70" s="1218">
        <v>1538</v>
      </c>
      <c r="Q70" s="1218">
        <v>2549</v>
      </c>
      <c r="R70" s="1218">
        <v>444</v>
      </c>
      <c r="S70" s="1218">
        <v>4</v>
      </c>
      <c r="T70" s="1218">
        <v>17</v>
      </c>
      <c r="U70" s="1219">
        <v>16541</v>
      </c>
    </row>
    <row r="71" spans="1:21" ht="15" x14ac:dyDescent="0.25">
      <c r="A71"/>
      <c r="B71" s="1256"/>
      <c r="C71" s="338" t="s">
        <v>48</v>
      </c>
      <c r="D71" s="1218">
        <v>1118</v>
      </c>
      <c r="E71" s="1218">
        <v>1560</v>
      </c>
      <c r="F71" s="1218">
        <v>603</v>
      </c>
      <c r="G71" s="1218">
        <v>5623</v>
      </c>
      <c r="H71" s="1218">
        <v>128</v>
      </c>
      <c r="I71" s="1218">
        <v>3347</v>
      </c>
      <c r="J71" s="1218">
        <v>5066</v>
      </c>
      <c r="K71" s="1218">
        <v>3133</v>
      </c>
      <c r="L71" s="1218">
        <v>3839</v>
      </c>
      <c r="M71" s="1218">
        <v>261</v>
      </c>
      <c r="N71" s="1218">
        <v>3248</v>
      </c>
      <c r="O71" s="1218">
        <v>1383</v>
      </c>
      <c r="P71" s="1218">
        <v>2392</v>
      </c>
      <c r="Q71" s="1218">
        <v>855</v>
      </c>
      <c r="R71" s="1218">
        <v>3990</v>
      </c>
      <c r="S71" s="1218">
        <v>1</v>
      </c>
      <c r="T71" s="1218">
        <v>4</v>
      </c>
      <c r="U71" s="1219">
        <v>36551</v>
      </c>
    </row>
    <row r="72" spans="1:21" ht="15" x14ac:dyDescent="0.25">
      <c r="A72"/>
      <c r="B72" s="1256"/>
      <c r="C72" s="338" t="s">
        <v>49</v>
      </c>
      <c r="D72" s="1218">
        <v>98807</v>
      </c>
      <c r="E72" s="1218">
        <v>6136</v>
      </c>
      <c r="F72" s="1218">
        <v>32001</v>
      </c>
      <c r="G72" s="1218">
        <v>309371</v>
      </c>
      <c r="H72" s="1218">
        <v>17434</v>
      </c>
      <c r="I72" s="1218">
        <v>404400</v>
      </c>
      <c r="J72" s="1218">
        <v>592969</v>
      </c>
      <c r="K72" s="1218">
        <v>180253</v>
      </c>
      <c r="L72" s="1218">
        <v>225829</v>
      </c>
      <c r="M72" s="1218">
        <v>176700</v>
      </c>
      <c r="N72" s="1218">
        <v>606291</v>
      </c>
      <c r="O72" s="1218">
        <v>160579</v>
      </c>
      <c r="P72" s="1218">
        <v>226339</v>
      </c>
      <c r="Q72" s="1218">
        <v>120972</v>
      </c>
      <c r="R72" s="1218">
        <v>166963</v>
      </c>
      <c r="S72" s="1218">
        <v>36428</v>
      </c>
      <c r="T72" s="1218">
        <v>288</v>
      </c>
      <c r="U72" s="1219">
        <v>3361760</v>
      </c>
    </row>
    <row r="73" spans="1:21" ht="15" x14ac:dyDescent="0.25">
      <c r="A73"/>
      <c r="B73" s="1257"/>
      <c r="C73" s="339" t="s">
        <v>196</v>
      </c>
      <c r="D73" s="1220">
        <v>347492</v>
      </c>
      <c r="E73" s="1220">
        <v>40328</v>
      </c>
      <c r="F73" s="1220">
        <v>61642</v>
      </c>
      <c r="G73" s="1220">
        <v>506566</v>
      </c>
      <c r="H73" s="1220">
        <v>29414</v>
      </c>
      <c r="I73" s="1220">
        <v>643465</v>
      </c>
      <c r="J73" s="1220">
        <v>770326</v>
      </c>
      <c r="K73" s="1220">
        <v>249608</v>
      </c>
      <c r="L73" s="1220">
        <v>373530</v>
      </c>
      <c r="M73" s="1220">
        <v>187047</v>
      </c>
      <c r="N73" s="1220">
        <v>799370</v>
      </c>
      <c r="O73" s="1220">
        <v>413330</v>
      </c>
      <c r="P73" s="1220">
        <v>396983</v>
      </c>
      <c r="Q73" s="1220">
        <v>201880</v>
      </c>
      <c r="R73" s="1220">
        <v>266525</v>
      </c>
      <c r="S73" s="1220">
        <v>49455</v>
      </c>
      <c r="T73" s="1220">
        <v>720</v>
      </c>
      <c r="U73" s="1221">
        <v>5337681</v>
      </c>
    </row>
    <row r="74" spans="1:21" ht="15" x14ac:dyDescent="0.25">
      <c r="A74"/>
      <c r="B74" s="1255" t="s">
        <v>88</v>
      </c>
      <c r="C74" s="338" t="s">
        <v>34</v>
      </c>
      <c r="D74" s="1218">
        <v>1256</v>
      </c>
      <c r="E74" s="1218">
        <v>276</v>
      </c>
      <c r="F74" s="1218">
        <v>800</v>
      </c>
      <c r="G74" s="1218">
        <v>1733</v>
      </c>
      <c r="H74" s="1218">
        <v>85</v>
      </c>
      <c r="I74" s="1218">
        <v>2357</v>
      </c>
      <c r="J74" s="1218">
        <v>2761</v>
      </c>
      <c r="K74" s="1218">
        <v>1648</v>
      </c>
      <c r="L74" s="1218">
        <v>1656</v>
      </c>
      <c r="M74" s="1218">
        <v>27</v>
      </c>
      <c r="N74" s="1218">
        <v>1769</v>
      </c>
      <c r="O74" s="1218">
        <v>5667</v>
      </c>
      <c r="P74" s="1218">
        <v>4408</v>
      </c>
      <c r="Q74" s="1218">
        <v>3052</v>
      </c>
      <c r="R74" s="1218">
        <v>1631</v>
      </c>
      <c r="S74" s="1218">
        <v>71</v>
      </c>
      <c r="T74" s="1218">
        <v>0</v>
      </c>
      <c r="U74" s="1219">
        <v>29197</v>
      </c>
    </row>
    <row r="75" spans="1:21" ht="15" x14ac:dyDescent="0.25">
      <c r="A75"/>
      <c r="B75" s="1256"/>
      <c r="C75" s="338" t="s">
        <v>35</v>
      </c>
      <c r="D75" s="1218">
        <v>100</v>
      </c>
      <c r="E75" s="1218">
        <v>147</v>
      </c>
      <c r="F75" s="1218">
        <v>2517</v>
      </c>
      <c r="G75" s="1218">
        <v>5231</v>
      </c>
      <c r="H75" s="1218">
        <v>51</v>
      </c>
      <c r="I75" s="1218">
        <v>8285</v>
      </c>
      <c r="J75" s="1218">
        <v>6251</v>
      </c>
      <c r="K75" s="1218">
        <v>2238</v>
      </c>
      <c r="L75" s="1218">
        <v>4645</v>
      </c>
      <c r="M75" s="1218">
        <v>35</v>
      </c>
      <c r="N75" s="1218">
        <v>5308</v>
      </c>
      <c r="O75" s="1218">
        <v>3843</v>
      </c>
      <c r="P75" s="1218">
        <v>6242</v>
      </c>
      <c r="Q75" s="1218">
        <v>776</v>
      </c>
      <c r="R75" s="1218">
        <v>5098</v>
      </c>
      <c r="S75" s="1218">
        <v>535</v>
      </c>
      <c r="T75" s="1218">
        <v>300</v>
      </c>
      <c r="U75" s="1219">
        <v>51602</v>
      </c>
    </row>
    <row r="76" spans="1:21" ht="15" x14ac:dyDescent="0.25">
      <c r="A76"/>
      <c r="B76" s="1256"/>
      <c r="C76" s="338" t="s">
        <v>36</v>
      </c>
      <c r="D76" s="1218">
        <v>53</v>
      </c>
      <c r="E76" s="1218">
        <v>64</v>
      </c>
      <c r="F76" s="1218">
        <v>10776</v>
      </c>
      <c r="G76" s="1218">
        <v>9668</v>
      </c>
      <c r="H76" s="1218">
        <v>1354</v>
      </c>
      <c r="I76" s="1218">
        <v>21903</v>
      </c>
      <c r="J76" s="1218">
        <v>8027</v>
      </c>
      <c r="K76" s="1218">
        <v>5253</v>
      </c>
      <c r="L76" s="1218">
        <v>10936</v>
      </c>
      <c r="M76" s="1218">
        <v>324</v>
      </c>
      <c r="N76" s="1218">
        <v>20797</v>
      </c>
      <c r="O76" s="1218">
        <v>12746</v>
      </c>
      <c r="P76" s="1218">
        <v>7885</v>
      </c>
      <c r="Q76" s="1218">
        <v>7318</v>
      </c>
      <c r="R76" s="1218">
        <v>3357</v>
      </c>
      <c r="S76" s="1218">
        <v>501</v>
      </c>
      <c r="T76" s="1218">
        <v>0</v>
      </c>
      <c r="U76" s="1219">
        <v>120962</v>
      </c>
    </row>
    <row r="77" spans="1:21" ht="15" x14ac:dyDescent="0.25">
      <c r="A77"/>
      <c r="B77" s="1256"/>
      <c r="C77" s="338" t="s">
        <v>37</v>
      </c>
      <c r="D77" s="1218">
        <v>3945</v>
      </c>
      <c r="E77" s="1218">
        <v>220</v>
      </c>
      <c r="F77" s="1218">
        <v>4840</v>
      </c>
      <c r="G77" s="1218">
        <v>3928</v>
      </c>
      <c r="H77" s="1218">
        <v>577</v>
      </c>
      <c r="I77" s="1218">
        <v>8445</v>
      </c>
      <c r="J77" s="1218">
        <v>1746</v>
      </c>
      <c r="K77" s="1218">
        <v>2515</v>
      </c>
      <c r="L77" s="1218">
        <v>2356</v>
      </c>
      <c r="M77" s="1218">
        <v>194</v>
      </c>
      <c r="N77" s="1218">
        <v>5703</v>
      </c>
      <c r="O77" s="1218">
        <v>9368</v>
      </c>
      <c r="P77" s="1218">
        <v>2906</v>
      </c>
      <c r="Q77" s="1218">
        <v>3161</v>
      </c>
      <c r="R77" s="1218">
        <v>1202</v>
      </c>
      <c r="S77" s="1218">
        <v>46</v>
      </c>
      <c r="T77" s="1218">
        <v>0</v>
      </c>
      <c r="U77" s="1219">
        <v>51152</v>
      </c>
    </row>
    <row r="78" spans="1:21" ht="15" x14ac:dyDescent="0.25">
      <c r="A78"/>
      <c r="B78" s="1256"/>
      <c r="C78" s="338" t="s">
        <v>38</v>
      </c>
      <c r="D78" s="1218">
        <v>13942</v>
      </c>
      <c r="E78" s="1218">
        <v>648</v>
      </c>
      <c r="F78" s="1218">
        <v>4575</v>
      </c>
      <c r="G78" s="1218">
        <v>4894</v>
      </c>
      <c r="H78" s="1218">
        <v>586</v>
      </c>
      <c r="I78" s="1218">
        <v>15164</v>
      </c>
      <c r="J78" s="1218">
        <v>8554</v>
      </c>
      <c r="K78" s="1218">
        <v>4548</v>
      </c>
      <c r="L78" s="1218">
        <v>5896</v>
      </c>
      <c r="M78" s="1218">
        <v>526</v>
      </c>
      <c r="N78" s="1218">
        <v>8973</v>
      </c>
      <c r="O78" s="1218">
        <v>15040</v>
      </c>
      <c r="P78" s="1218">
        <v>11862</v>
      </c>
      <c r="Q78" s="1218">
        <v>7084</v>
      </c>
      <c r="R78" s="1218">
        <v>5854</v>
      </c>
      <c r="S78" s="1218">
        <v>864</v>
      </c>
      <c r="T78" s="1218">
        <v>95</v>
      </c>
      <c r="U78" s="1219">
        <v>109105</v>
      </c>
    </row>
    <row r="79" spans="1:21" ht="15" x14ac:dyDescent="0.25">
      <c r="A79"/>
      <c r="B79" s="1256"/>
      <c r="C79" s="338" t="s">
        <v>39</v>
      </c>
      <c r="D79" s="1218">
        <v>30786</v>
      </c>
      <c r="E79" s="1218">
        <v>750</v>
      </c>
      <c r="F79" s="1218">
        <v>2826</v>
      </c>
      <c r="G79" s="1218">
        <v>33800</v>
      </c>
      <c r="H79" s="1218">
        <v>2316</v>
      </c>
      <c r="I79" s="1218">
        <v>43525</v>
      </c>
      <c r="J79" s="1218">
        <v>37031</v>
      </c>
      <c r="K79" s="1218">
        <v>16389</v>
      </c>
      <c r="L79" s="1218">
        <v>39249</v>
      </c>
      <c r="M79" s="1218">
        <v>2379</v>
      </c>
      <c r="N79" s="1218">
        <v>40792</v>
      </c>
      <c r="O79" s="1218">
        <v>35934</v>
      </c>
      <c r="P79" s="1218">
        <v>39290</v>
      </c>
      <c r="Q79" s="1218">
        <v>30474</v>
      </c>
      <c r="R79" s="1218">
        <v>17775</v>
      </c>
      <c r="S79" s="1218">
        <v>6893</v>
      </c>
      <c r="T79" s="1218">
        <v>2</v>
      </c>
      <c r="U79" s="1219">
        <v>380211</v>
      </c>
    </row>
    <row r="80" spans="1:21" ht="15" x14ac:dyDescent="0.25">
      <c r="A80"/>
      <c r="B80" s="1256"/>
      <c r="C80" s="338" t="s">
        <v>40</v>
      </c>
      <c r="D80" s="1218">
        <v>56835</v>
      </c>
      <c r="E80" s="1218">
        <v>56</v>
      </c>
      <c r="F80" s="1218">
        <v>799</v>
      </c>
      <c r="G80" s="1218">
        <v>21768</v>
      </c>
      <c r="H80" s="1218">
        <v>680</v>
      </c>
      <c r="I80" s="1218">
        <v>14185</v>
      </c>
      <c r="J80" s="1218">
        <v>19544</v>
      </c>
      <c r="K80" s="1218">
        <v>4325</v>
      </c>
      <c r="L80" s="1218">
        <v>8213</v>
      </c>
      <c r="M80" s="1218">
        <v>1153</v>
      </c>
      <c r="N80" s="1218">
        <v>18608</v>
      </c>
      <c r="O80" s="1218">
        <v>18439</v>
      </c>
      <c r="P80" s="1218">
        <v>8974</v>
      </c>
      <c r="Q80" s="1218">
        <v>3183</v>
      </c>
      <c r="R80" s="1218">
        <v>12570</v>
      </c>
      <c r="S80" s="1218">
        <v>369</v>
      </c>
      <c r="T80" s="1218">
        <v>0</v>
      </c>
      <c r="U80" s="1219">
        <v>189701</v>
      </c>
    </row>
    <row r="81" spans="1:21" ht="15" x14ac:dyDescent="0.25">
      <c r="A81"/>
      <c r="B81" s="1256"/>
      <c r="C81" s="338" t="s">
        <v>41</v>
      </c>
      <c r="D81" s="1218">
        <v>44924</v>
      </c>
      <c r="E81" s="1218">
        <v>48</v>
      </c>
      <c r="F81" s="1218">
        <v>320</v>
      </c>
      <c r="G81" s="1218">
        <v>26616</v>
      </c>
      <c r="H81" s="1218">
        <v>962</v>
      </c>
      <c r="I81" s="1218">
        <v>18899</v>
      </c>
      <c r="J81" s="1218">
        <v>17252</v>
      </c>
      <c r="K81" s="1218">
        <v>5024</v>
      </c>
      <c r="L81" s="1218">
        <v>11455</v>
      </c>
      <c r="M81" s="1218">
        <v>1557</v>
      </c>
      <c r="N81" s="1218">
        <v>15432</v>
      </c>
      <c r="O81" s="1218">
        <v>33355</v>
      </c>
      <c r="P81" s="1218">
        <v>13053</v>
      </c>
      <c r="Q81" s="1218">
        <v>1960</v>
      </c>
      <c r="R81" s="1218">
        <v>5650</v>
      </c>
      <c r="S81" s="1218">
        <v>374</v>
      </c>
      <c r="T81" s="1218">
        <v>0</v>
      </c>
      <c r="U81" s="1219">
        <v>196881</v>
      </c>
    </row>
    <row r="82" spans="1:21" ht="15" x14ac:dyDescent="0.25">
      <c r="A82"/>
      <c r="B82" s="1256"/>
      <c r="C82" s="338" t="s">
        <v>42</v>
      </c>
      <c r="D82" s="1218">
        <v>11244</v>
      </c>
      <c r="E82" s="1218">
        <v>19</v>
      </c>
      <c r="F82" s="1218">
        <v>200</v>
      </c>
      <c r="G82" s="1218">
        <v>6085</v>
      </c>
      <c r="H82" s="1218">
        <v>364</v>
      </c>
      <c r="I82" s="1218">
        <v>5926</v>
      </c>
      <c r="J82" s="1218">
        <v>7129</v>
      </c>
      <c r="K82" s="1218">
        <v>1625</v>
      </c>
      <c r="L82" s="1218">
        <v>3935</v>
      </c>
      <c r="M82" s="1218">
        <v>214</v>
      </c>
      <c r="N82" s="1218">
        <v>3940</v>
      </c>
      <c r="O82" s="1218">
        <v>14648</v>
      </c>
      <c r="P82" s="1218">
        <v>6123</v>
      </c>
      <c r="Q82" s="1218">
        <v>1196</v>
      </c>
      <c r="R82" s="1218">
        <v>1898</v>
      </c>
      <c r="S82" s="1218">
        <v>135</v>
      </c>
      <c r="T82" s="1218">
        <v>0</v>
      </c>
      <c r="U82" s="1219">
        <v>64681</v>
      </c>
    </row>
    <row r="83" spans="1:21" ht="15" x14ac:dyDescent="0.25">
      <c r="A83"/>
      <c r="B83" s="1256"/>
      <c r="C83" s="338" t="s">
        <v>43</v>
      </c>
      <c r="D83" s="1218">
        <v>18916</v>
      </c>
      <c r="E83" s="1218">
        <v>3567</v>
      </c>
      <c r="F83" s="1218">
        <v>425</v>
      </c>
      <c r="G83" s="1218">
        <v>31826</v>
      </c>
      <c r="H83" s="1218">
        <v>1956</v>
      </c>
      <c r="I83" s="1218">
        <v>40845</v>
      </c>
      <c r="J83" s="1218">
        <v>25792</v>
      </c>
      <c r="K83" s="1218">
        <v>7933</v>
      </c>
      <c r="L83" s="1218">
        <v>25229</v>
      </c>
      <c r="M83" s="1218">
        <v>2206</v>
      </c>
      <c r="N83" s="1218">
        <v>37125</v>
      </c>
      <c r="O83" s="1218">
        <v>45030</v>
      </c>
      <c r="P83" s="1218">
        <v>25334</v>
      </c>
      <c r="Q83" s="1218">
        <v>12477</v>
      </c>
      <c r="R83" s="1218">
        <v>25913</v>
      </c>
      <c r="S83" s="1218">
        <v>1853</v>
      </c>
      <c r="T83" s="1218">
        <v>4</v>
      </c>
      <c r="U83" s="1219">
        <v>306431</v>
      </c>
    </row>
    <row r="84" spans="1:21" ht="15" x14ac:dyDescent="0.25">
      <c r="A84"/>
      <c r="B84" s="1256"/>
      <c r="C84" s="338" t="s">
        <v>44</v>
      </c>
      <c r="D84" s="1218">
        <v>13319</v>
      </c>
      <c r="E84" s="1218">
        <v>149</v>
      </c>
      <c r="F84" s="1218">
        <v>457</v>
      </c>
      <c r="G84" s="1218">
        <v>13615</v>
      </c>
      <c r="H84" s="1218">
        <v>468</v>
      </c>
      <c r="I84" s="1218">
        <v>27484</v>
      </c>
      <c r="J84" s="1218">
        <v>17213</v>
      </c>
      <c r="K84" s="1218">
        <v>5201</v>
      </c>
      <c r="L84" s="1218">
        <v>8907</v>
      </c>
      <c r="M84" s="1218">
        <v>616</v>
      </c>
      <c r="N84" s="1218">
        <v>8598</v>
      </c>
      <c r="O84" s="1218">
        <v>23797</v>
      </c>
      <c r="P84" s="1218">
        <v>22637</v>
      </c>
      <c r="Q84" s="1218">
        <v>2645</v>
      </c>
      <c r="R84" s="1218">
        <v>3596</v>
      </c>
      <c r="S84" s="1218">
        <v>865</v>
      </c>
      <c r="T84" s="1218">
        <v>24</v>
      </c>
      <c r="U84" s="1219">
        <v>149591</v>
      </c>
    </row>
    <row r="85" spans="1:21" ht="15" x14ac:dyDescent="0.25">
      <c r="A85"/>
      <c r="B85" s="1256"/>
      <c r="C85" s="338" t="s">
        <v>45</v>
      </c>
      <c r="D85" s="1218">
        <v>8634</v>
      </c>
      <c r="E85" s="1218">
        <v>484</v>
      </c>
      <c r="F85" s="1218">
        <v>190</v>
      </c>
      <c r="G85" s="1218">
        <v>5593</v>
      </c>
      <c r="H85" s="1218">
        <v>339</v>
      </c>
      <c r="I85" s="1218">
        <v>5938</v>
      </c>
      <c r="J85" s="1218">
        <v>3760</v>
      </c>
      <c r="K85" s="1218">
        <v>1852</v>
      </c>
      <c r="L85" s="1218">
        <v>3967</v>
      </c>
      <c r="M85" s="1218">
        <v>120</v>
      </c>
      <c r="N85" s="1218">
        <v>3379</v>
      </c>
      <c r="O85" s="1218">
        <v>9066</v>
      </c>
      <c r="P85" s="1218">
        <v>6200</v>
      </c>
      <c r="Q85" s="1218">
        <v>1274</v>
      </c>
      <c r="R85" s="1218">
        <v>3841</v>
      </c>
      <c r="S85" s="1218">
        <v>114</v>
      </c>
      <c r="T85" s="1218">
        <v>0</v>
      </c>
      <c r="U85" s="1219">
        <v>54751</v>
      </c>
    </row>
    <row r="86" spans="1:21" ht="15" x14ac:dyDescent="0.25">
      <c r="A86"/>
      <c r="B86" s="1256"/>
      <c r="C86" s="338" t="s">
        <v>46</v>
      </c>
      <c r="D86" s="1218">
        <v>11015</v>
      </c>
      <c r="E86" s="1218">
        <v>24402</v>
      </c>
      <c r="F86" s="1218">
        <v>307</v>
      </c>
      <c r="G86" s="1218">
        <v>23245</v>
      </c>
      <c r="H86" s="1218">
        <v>2039</v>
      </c>
      <c r="I86" s="1218">
        <v>18272</v>
      </c>
      <c r="J86" s="1218">
        <v>19390</v>
      </c>
      <c r="K86" s="1218">
        <v>7006</v>
      </c>
      <c r="L86" s="1218">
        <v>14747</v>
      </c>
      <c r="M86" s="1218">
        <v>1175</v>
      </c>
      <c r="N86" s="1218">
        <v>16532</v>
      </c>
      <c r="O86" s="1218">
        <v>21318</v>
      </c>
      <c r="P86" s="1218">
        <v>13541</v>
      </c>
      <c r="Q86" s="1218">
        <v>3232</v>
      </c>
      <c r="R86" s="1218">
        <v>6652</v>
      </c>
      <c r="S86" s="1218">
        <v>369</v>
      </c>
      <c r="T86" s="1218">
        <v>0</v>
      </c>
      <c r="U86" s="1219">
        <v>183242</v>
      </c>
    </row>
    <row r="87" spans="1:21" ht="15" x14ac:dyDescent="0.25">
      <c r="A87"/>
      <c r="B87" s="1256"/>
      <c r="C87" s="338" t="s">
        <v>47</v>
      </c>
      <c r="D87" s="1218">
        <v>425</v>
      </c>
      <c r="E87" s="1218">
        <v>1274</v>
      </c>
      <c r="F87" s="1218">
        <v>45</v>
      </c>
      <c r="G87" s="1218">
        <v>493</v>
      </c>
      <c r="H87" s="1218">
        <v>301</v>
      </c>
      <c r="I87" s="1218">
        <v>1394</v>
      </c>
      <c r="J87" s="1218">
        <v>1456</v>
      </c>
      <c r="K87" s="1218">
        <v>694</v>
      </c>
      <c r="L87" s="1218">
        <v>732</v>
      </c>
      <c r="M87" s="1218">
        <v>12</v>
      </c>
      <c r="N87" s="1218">
        <v>1158</v>
      </c>
      <c r="O87" s="1218">
        <v>3532</v>
      </c>
      <c r="P87" s="1218">
        <v>1580</v>
      </c>
      <c r="Q87" s="1218">
        <v>2554</v>
      </c>
      <c r="R87" s="1218">
        <v>453</v>
      </c>
      <c r="S87" s="1218">
        <v>4</v>
      </c>
      <c r="T87" s="1218">
        <v>16</v>
      </c>
      <c r="U87" s="1219">
        <v>16123</v>
      </c>
    </row>
    <row r="88" spans="1:21" ht="15" x14ac:dyDescent="0.25">
      <c r="A88"/>
      <c r="B88" s="1256"/>
      <c r="C88" s="338" t="s">
        <v>48</v>
      </c>
      <c r="D88" s="1218">
        <v>1122</v>
      </c>
      <c r="E88" s="1218">
        <v>1891</v>
      </c>
      <c r="F88" s="1218">
        <v>583</v>
      </c>
      <c r="G88" s="1218">
        <v>5620</v>
      </c>
      <c r="H88" s="1218">
        <v>131</v>
      </c>
      <c r="I88" s="1218">
        <v>3407</v>
      </c>
      <c r="J88" s="1218">
        <v>5086</v>
      </c>
      <c r="K88" s="1218">
        <v>2637</v>
      </c>
      <c r="L88" s="1218">
        <v>3606</v>
      </c>
      <c r="M88" s="1218">
        <v>238</v>
      </c>
      <c r="N88" s="1218">
        <v>3186</v>
      </c>
      <c r="O88" s="1218">
        <v>1388</v>
      </c>
      <c r="P88" s="1218">
        <v>2449</v>
      </c>
      <c r="Q88" s="1218">
        <v>847</v>
      </c>
      <c r="R88" s="1218">
        <v>4041</v>
      </c>
      <c r="S88" s="1218">
        <v>1</v>
      </c>
      <c r="T88" s="1218">
        <v>4</v>
      </c>
      <c r="U88" s="1219">
        <v>36237</v>
      </c>
    </row>
    <row r="89" spans="1:21" ht="15" x14ac:dyDescent="0.25">
      <c r="A89"/>
      <c r="B89" s="1256"/>
      <c r="C89" s="338" t="s">
        <v>49</v>
      </c>
      <c r="D89" s="1218">
        <v>89095</v>
      </c>
      <c r="E89" s="1218">
        <v>6091</v>
      </c>
      <c r="F89" s="1218">
        <v>31890</v>
      </c>
      <c r="G89" s="1218">
        <v>306669</v>
      </c>
      <c r="H89" s="1218">
        <v>17357</v>
      </c>
      <c r="I89" s="1218">
        <v>405991</v>
      </c>
      <c r="J89" s="1218">
        <v>585937</v>
      </c>
      <c r="K89" s="1218">
        <v>177880</v>
      </c>
      <c r="L89" s="1218">
        <v>226351</v>
      </c>
      <c r="M89" s="1218">
        <v>176829</v>
      </c>
      <c r="N89" s="1218">
        <v>605703</v>
      </c>
      <c r="O89" s="1218">
        <v>160615</v>
      </c>
      <c r="P89" s="1218">
        <v>228335</v>
      </c>
      <c r="Q89" s="1218">
        <v>120852</v>
      </c>
      <c r="R89" s="1218">
        <v>167151</v>
      </c>
      <c r="S89" s="1218">
        <v>36614</v>
      </c>
      <c r="T89" s="1218">
        <v>284</v>
      </c>
      <c r="U89" s="1219">
        <v>3343644</v>
      </c>
    </row>
    <row r="90" spans="1:21" ht="15" x14ac:dyDescent="0.25">
      <c r="A90"/>
      <c r="B90" s="1257"/>
      <c r="C90" s="339" t="s">
        <v>196</v>
      </c>
      <c r="D90" s="1220">
        <v>305611</v>
      </c>
      <c r="E90" s="1220">
        <v>40086</v>
      </c>
      <c r="F90" s="1220">
        <v>61550</v>
      </c>
      <c r="G90" s="1220">
        <v>500784</v>
      </c>
      <c r="H90" s="1220">
        <v>29566</v>
      </c>
      <c r="I90" s="1220">
        <v>642020</v>
      </c>
      <c r="J90" s="1220">
        <v>766929</v>
      </c>
      <c r="K90" s="1220">
        <v>246768</v>
      </c>
      <c r="L90" s="1220">
        <v>371880</v>
      </c>
      <c r="M90" s="1220">
        <v>187605</v>
      </c>
      <c r="N90" s="1220">
        <v>797003</v>
      </c>
      <c r="O90" s="1220">
        <v>413786</v>
      </c>
      <c r="P90" s="1220">
        <v>400819</v>
      </c>
      <c r="Q90" s="1220">
        <v>202085</v>
      </c>
      <c r="R90" s="1220">
        <v>266682</v>
      </c>
      <c r="S90" s="1220">
        <v>49608</v>
      </c>
      <c r="T90" s="1220">
        <v>729</v>
      </c>
      <c r="U90" s="1221">
        <v>5283511</v>
      </c>
    </row>
    <row r="91" spans="1:21" ht="15" x14ac:dyDescent="0.25">
      <c r="A91"/>
      <c r="B91" s="1255" t="s">
        <v>89</v>
      </c>
      <c r="C91" s="338" t="s">
        <v>34</v>
      </c>
      <c r="D91" s="1218">
        <v>1313</v>
      </c>
      <c r="E91" s="1218">
        <v>275</v>
      </c>
      <c r="F91" s="1218">
        <v>806</v>
      </c>
      <c r="G91" s="1218">
        <v>1750</v>
      </c>
      <c r="H91" s="1218">
        <v>85</v>
      </c>
      <c r="I91" s="1218">
        <v>2348</v>
      </c>
      <c r="J91" s="1218">
        <v>2731</v>
      </c>
      <c r="K91" s="1218">
        <v>1634</v>
      </c>
      <c r="L91" s="1218">
        <v>1662</v>
      </c>
      <c r="M91" s="1218">
        <v>28</v>
      </c>
      <c r="N91" s="1218">
        <v>1816</v>
      </c>
      <c r="O91" s="1218">
        <v>5713</v>
      </c>
      <c r="P91" s="1218">
        <v>4424</v>
      </c>
      <c r="Q91" s="1218">
        <v>3029</v>
      </c>
      <c r="R91" s="1218">
        <v>1642</v>
      </c>
      <c r="S91" s="1218">
        <v>70</v>
      </c>
      <c r="T91" s="1218">
        <v>0</v>
      </c>
      <c r="U91" s="1219">
        <v>29326</v>
      </c>
    </row>
    <row r="92" spans="1:21" ht="15" x14ac:dyDescent="0.25">
      <c r="A92"/>
      <c r="B92" s="1256"/>
      <c r="C92" s="338" t="s">
        <v>35</v>
      </c>
      <c r="D92" s="1218">
        <v>99</v>
      </c>
      <c r="E92" s="1218">
        <v>149</v>
      </c>
      <c r="F92" s="1218">
        <v>2552</v>
      </c>
      <c r="G92" s="1218">
        <v>5219</v>
      </c>
      <c r="H92" s="1218">
        <v>52</v>
      </c>
      <c r="I92" s="1218">
        <v>8748</v>
      </c>
      <c r="J92" s="1218">
        <v>6174</v>
      </c>
      <c r="K92" s="1218">
        <v>2252</v>
      </c>
      <c r="L92" s="1218">
        <v>4699</v>
      </c>
      <c r="M92" s="1218">
        <v>35</v>
      </c>
      <c r="N92" s="1218">
        <v>5261</v>
      </c>
      <c r="O92" s="1218">
        <v>3148</v>
      </c>
      <c r="P92" s="1218">
        <v>6293</v>
      </c>
      <c r="Q92" s="1218">
        <v>790</v>
      </c>
      <c r="R92" s="1218">
        <v>5812</v>
      </c>
      <c r="S92" s="1218">
        <v>545</v>
      </c>
      <c r="T92" s="1218">
        <v>299</v>
      </c>
      <c r="U92" s="1219">
        <v>52127</v>
      </c>
    </row>
    <row r="93" spans="1:21" ht="15" x14ac:dyDescent="0.25">
      <c r="A93"/>
      <c r="B93" s="1256"/>
      <c r="C93" s="338" t="s">
        <v>36</v>
      </c>
      <c r="D93" s="1218">
        <v>54</v>
      </c>
      <c r="E93" s="1218">
        <v>58</v>
      </c>
      <c r="F93" s="1218">
        <v>10309</v>
      </c>
      <c r="G93" s="1218">
        <v>9931</v>
      </c>
      <c r="H93" s="1218">
        <v>1350</v>
      </c>
      <c r="I93" s="1218">
        <v>21173</v>
      </c>
      <c r="J93" s="1218">
        <v>8328</v>
      </c>
      <c r="K93" s="1218">
        <v>5317</v>
      </c>
      <c r="L93" s="1218">
        <v>11011</v>
      </c>
      <c r="M93" s="1218">
        <v>331</v>
      </c>
      <c r="N93" s="1218">
        <v>20353</v>
      </c>
      <c r="O93" s="1218">
        <v>12741</v>
      </c>
      <c r="P93" s="1218">
        <v>7932</v>
      </c>
      <c r="Q93" s="1218">
        <v>7390</v>
      </c>
      <c r="R93" s="1218">
        <v>3352</v>
      </c>
      <c r="S93" s="1218">
        <v>518</v>
      </c>
      <c r="T93" s="1218">
        <v>0</v>
      </c>
      <c r="U93" s="1219">
        <v>120148</v>
      </c>
    </row>
    <row r="94" spans="1:21" ht="15" x14ac:dyDescent="0.25">
      <c r="A94"/>
      <c r="B94" s="1256"/>
      <c r="C94" s="338" t="s">
        <v>37</v>
      </c>
      <c r="D94" s="1218">
        <v>5226</v>
      </c>
      <c r="E94" s="1218">
        <v>124</v>
      </c>
      <c r="F94" s="1218">
        <v>4802</v>
      </c>
      <c r="G94" s="1218">
        <v>4150</v>
      </c>
      <c r="H94" s="1218">
        <v>577</v>
      </c>
      <c r="I94" s="1218">
        <v>8276</v>
      </c>
      <c r="J94" s="1218">
        <v>1932</v>
      </c>
      <c r="K94" s="1218">
        <v>2445</v>
      </c>
      <c r="L94" s="1218">
        <v>2342</v>
      </c>
      <c r="M94" s="1218">
        <v>193</v>
      </c>
      <c r="N94" s="1218">
        <v>5783</v>
      </c>
      <c r="O94" s="1218">
        <v>9302</v>
      </c>
      <c r="P94" s="1218">
        <v>2931</v>
      </c>
      <c r="Q94" s="1218">
        <v>3066</v>
      </c>
      <c r="R94" s="1218">
        <v>1190</v>
      </c>
      <c r="S94" s="1218">
        <v>47</v>
      </c>
      <c r="T94" s="1218">
        <v>0</v>
      </c>
      <c r="U94" s="1219">
        <v>52386</v>
      </c>
    </row>
    <row r="95" spans="1:21" ht="15" x14ac:dyDescent="0.25">
      <c r="A95"/>
      <c r="B95" s="1256"/>
      <c r="C95" s="338" t="s">
        <v>38</v>
      </c>
      <c r="D95" s="1218">
        <v>13982</v>
      </c>
      <c r="E95" s="1218">
        <v>643</v>
      </c>
      <c r="F95" s="1218">
        <v>4645</v>
      </c>
      <c r="G95" s="1218">
        <v>4972</v>
      </c>
      <c r="H95" s="1218">
        <v>598</v>
      </c>
      <c r="I95" s="1218">
        <v>15505</v>
      </c>
      <c r="J95" s="1218">
        <v>8642</v>
      </c>
      <c r="K95" s="1218">
        <v>4623</v>
      </c>
      <c r="L95" s="1218">
        <v>5885</v>
      </c>
      <c r="M95" s="1218">
        <v>540</v>
      </c>
      <c r="N95" s="1218">
        <v>9000</v>
      </c>
      <c r="O95" s="1218">
        <v>15273</v>
      </c>
      <c r="P95" s="1218">
        <v>11984</v>
      </c>
      <c r="Q95" s="1218">
        <v>7094</v>
      </c>
      <c r="R95" s="1218">
        <v>5808</v>
      </c>
      <c r="S95" s="1218">
        <v>840</v>
      </c>
      <c r="T95" s="1218">
        <v>99</v>
      </c>
      <c r="U95" s="1219">
        <v>110133</v>
      </c>
    </row>
    <row r="96" spans="1:21" ht="15" x14ac:dyDescent="0.25">
      <c r="A96"/>
      <c r="B96" s="1256"/>
      <c r="C96" s="338" t="s">
        <v>39</v>
      </c>
      <c r="D96" s="1218">
        <v>32009</v>
      </c>
      <c r="E96" s="1218">
        <v>744</v>
      </c>
      <c r="F96" s="1218">
        <v>2820</v>
      </c>
      <c r="G96" s="1218">
        <v>33766</v>
      </c>
      <c r="H96" s="1218">
        <v>2336</v>
      </c>
      <c r="I96" s="1218">
        <v>43921</v>
      </c>
      <c r="J96" s="1218">
        <v>36501</v>
      </c>
      <c r="K96" s="1218">
        <v>16496</v>
      </c>
      <c r="L96" s="1218">
        <v>39221</v>
      </c>
      <c r="M96" s="1218">
        <v>2368</v>
      </c>
      <c r="N96" s="1218">
        <v>41231</v>
      </c>
      <c r="O96" s="1218">
        <v>36325</v>
      </c>
      <c r="P96" s="1218">
        <v>39671</v>
      </c>
      <c r="Q96" s="1218">
        <v>30430</v>
      </c>
      <c r="R96" s="1218">
        <v>17266</v>
      </c>
      <c r="S96" s="1218">
        <v>6882</v>
      </c>
      <c r="T96" s="1218">
        <v>2</v>
      </c>
      <c r="U96" s="1219">
        <v>381989</v>
      </c>
    </row>
    <row r="97" spans="1:21" ht="15" x14ac:dyDescent="0.25">
      <c r="A97"/>
      <c r="B97" s="1256"/>
      <c r="C97" s="338" t="s">
        <v>40</v>
      </c>
      <c r="D97" s="1218">
        <v>56469</v>
      </c>
      <c r="E97" s="1218">
        <v>44</v>
      </c>
      <c r="F97" s="1218">
        <v>808</v>
      </c>
      <c r="G97" s="1218">
        <v>21314</v>
      </c>
      <c r="H97" s="1218">
        <v>743</v>
      </c>
      <c r="I97" s="1218">
        <v>14313</v>
      </c>
      <c r="J97" s="1218">
        <v>19628</v>
      </c>
      <c r="K97" s="1218">
        <v>4481</v>
      </c>
      <c r="L97" s="1218">
        <v>8038</v>
      </c>
      <c r="M97" s="1218">
        <v>894</v>
      </c>
      <c r="N97" s="1218">
        <v>18103</v>
      </c>
      <c r="O97" s="1218">
        <v>18467</v>
      </c>
      <c r="P97" s="1218">
        <v>9032</v>
      </c>
      <c r="Q97" s="1218">
        <v>3191</v>
      </c>
      <c r="R97" s="1218">
        <v>12849</v>
      </c>
      <c r="S97" s="1218">
        <v>352</v>
      </c>
      <c r="T97" s="1218">
        <v>0</v>
      </c>
      <c r="U97" s="1219">
        <v>188726</v>
      </c>
    </row>
    <row r="98" spans="1:21" ht="15" x14ac:dyDescent="0.25">
      <c r="A98"/>
      <c r="B98" s="1256"/>
      <c r="C98" s="338" t="s">
        <v>41</v>
      </c>
      <c r="D98" s="1218">
        <v>43437</v>
      </c>
      <c r="E98" s="1218">
        <v>52</v>
      </c>
      <c r="F98" s="1218">
        <v>362</v>
      </c>
      <c r="G98" s="1218">
        <v>26160</v>
      </c>
      <c r="H98" s="1218">
        <v>976</v>
      </c>
      <c r="I98" s="1218">
        <v>18824</v>
      </c>
      <c r="J98" s="1218">
        <v>16399</v>
      </c>
      <c r="K98" s="1218">
        <v>4961</v>
      </c>
      <c r="L98" s="1218">
        <v>11426</v>
      </c>
      <c r="M98" s="1218">
        <v>1525</v>
      </c>
      <c r="N98" s="1218">
        <v>15000</v>
      </c>
      <c r="O98" s="1218">
        <v>33825</v>
      </c>
      <c r="P98" s="1218">
        <v>13187</v>
      </c>
      <c r="Q98" s="1218">
        <v>1969</v>
      </c>
      <c r="R98" s="1218">
        <v>5588</v>
      </c>
      <c r="S98" s="1218">
        <v>370</v>
      </c>
      <c r="T98" s="1218">
        <v>0</v>
      </c>
      <c r="U98" s="1219">
        <v>194061</v>
      </c>
    </row>
    <row r="99" spans="1:21" ht="15" x14ac:dyDescent="0.25">
      <c r="A99"/>
      <c r="B99" s="1256"/>
      <c r="C99" s="338" t="s">
        <v>42</v>
      </c>
      <c r="D99" s="1218">
        <v>11876</v>
      </c>
      <c r="E99" s="1218">
        <v>3</v>
      </c>
      <c r="F99" s="1218">
        <v>222</v>
      </c>
      <c r="G99" s="1218">
        <v>5906</v>
      </c>
      <c r="H99" s="1218">
        <v>374</v>
      </c>
      <c r="I99" s="1218">
        <v>5850</v>
      </c>
      <c r="J99" s="1218">
        <v>6933</v>
      </c>
      <c r="K99" s="1218">
        <v>2053</v>
      </c>
      <c r="L99" s="1218">
        <v>3833</v>
      </c>
      <c r="M99" s="1218">
        <v>216</v>
      </c>
      <c r="N99" s="1218">
        <v>3716</v>
      </c>
      <c r="O99" s="1218">
        <v>14668</v>
      </c>
      <c r="P99" s="1218">
        <v>6473</v>
      </c>
      <c r="Q99" s="1218">
        <v>1187</v>
      </c>
      <c r="R99" s="1218">
        <v>1873</v>
      </c>
      <c r="S99" s="1218">
        <v>134</v>
      </c>
      <c r="T99" s="1218">
        <v>0</v>
      </c>
      <c r="U99" s="1219">
        <v>65317</v>
      </c>
    </row>
    <row r="100" spans="1:21" ht="15" x14ac:dyDescent="0.25">
      <c r="A100"/>
      <c r="B100" s="1256"/>
      <c r="C100" s="338" t="s">
        <v>43</v>
      </c>
      <c r="D100" s="1218">
        <v>18880</v>
      </c>
      <c r="E100" s="1218">
        <v>3623</v>
      </c>
      <c r="F100" s="1218">
        <v>433</v>
      </c>
      <c r="G100" s="1218">
        <v>30892</v>
      </c>
      <c r="H100" s="1218">
        <v>1998</v>
      </c>
      <c r="I100" s="1218">
        <v>39732</v>
      </c>
      <c r="J100" s="1218">
        <v>25957</v>
      </c>
      <c r="K100" s="1218">
        <v>8063</v>
      </c>
      <c r="L100" s="1218">
        <v>25031</v>
      </c>
      <c r="M100" s="1218">
        <v>2204</v>
      </c>
      <c r="N100" s="1218">
        <v>37113</v>
      </c>
      <c r="O100" s="1218">
        <v>42871</v>
      </c>
      <c r="P100" s="1218">
        <v>25838</v>
      </c>
      <c r="Q100" s="1218">
        <v>10676</v>
      </c>
      <c r="R100" s="1218">
        <v>24772</v>
      </c>
      <c r="S100" s="1218">
        <v>1875</v>
      </c>
      <c r="T100" s="1218">
        <v>4</v>
      </c>
      <c r="U100" s="1219">
        <v>299962</v>
      </c>
    </row>
    <row r="101" spans="1:21" ht="15" x14ac:dyDescent="0.25">
      <c r="A101"/>
      <c r="B101" s="1256"/>
      <c r="C101" s="338" t="s">
        <v>44</v>
      </c>
      <c r="D101" s="1218">
        <v>12800</v>
      </c>
      <c r="E101" s="1218">
        <v>140</v>
      </c>
      <c r="F101" s="1218">
        <v>450</v>
      </c>
      <c r="G101" s="1218">
        <v>13625</v>
      </c>
      <c r="H101" s="1218">
        <v>483</v>
      </c>
      <c r="I101" s="1218">
        <v>26921</v>
      </c>
      <c r="J101" s="1218">
        <v>17482</v>
      </c>
      <c r="K101" s="1218">
        <v>5172</v>
      </c>
      <c r="L101" s="1218">
        <v>8940</v>
      </c>
      <c r="M101" s="1218">
        <v>646</v>
      </c>
      <c r="N101" s="1218">
        <v>8613</v>
      </c>
      <c r="O101" s="1218">
        <v>24599</v>
      </c>
      <c r="P101" s="1218">
        <v>22938</v>
      </c>
      <c r="Q101" s="1218">
        <v>2670</v>
      </c>
      <c r="R101" s="1218">
        <v>3561</v>
      </c>
      <c r="S101" s="1218">
        <v>885</v>
      </c>
      <c r="T101" s="1218">
        <v>24</v>
      </c>
      <c r="U101" s="1219">
        <v>149949</v>
      </c>
    </row>
    <row r="102" spans="1:21" ht="15" x14ac:dyDescent="0.25">
      <c r="A102"/>
      <c r="B102" s="1256"/>
      <c r="C102" s="338" t="s">
        <v>45</v>
      </c>
      <c r="D102" s="1218">
        <v>8853</v>
      </c>
      <c r="E102" s="1218">
        <v>527</v>
      </c>
      <c r="F102" s="1218">
        <v>188</v>
      </c>
      <c r="G102" s="1218">
        <v>5526</v>
      </c>
      <c r="H102" s="1218">
        <v>353</v>
      </c>
      <c r="I102" s="1218">
        <v>5782</v>
      </c>
      <c r="J102" s="1218">
        <v>3743</v>
      </c>
      <c r="K102" s="1218">
        <v>1879</v>
      </c>
      <c r="L102" s="1218">
        <v>3940</v>
      </c>
      <c r="M102" s="1218">
        <v>120</v>
      </c>
      <c r="N102" s="1218">
        <v>3190</v>
      </c>
      <c r="O102" s="1218">
        <v>9164</v>
      </c>
      <c r="P102" s="1218">
        <v>6159</v>
      </c>
      <c r="Q102" s="1218">
        <v>1309</v>
      </c>
      <c r="R102" s="1218">
        <v>3851</v>
      </c>
      <c r="S102" s="1218">
        <v>113</v>
      </c>
      <c r="T102" s="1218">
        <v>0</v>
      </c>
      <c r="U102" s="1219">
        <v>54697</v>
      </c>
    </row>
    <row r="103" spans="1:21" ht="15" x14ac:dyDescent="0.25">
      <c r="A103"/>
      <c r="B103" s="1256"/>
      <c r="C103" s="338" t="s">
        <v>46</v>
      </c>
      <c r="D103" s="1218">
        <v>11157</v>
      </c>
      <c r="E103" s="1218">
        <v>23660</v>
      </c>
      <c r="F103" s="1218">
        <v>310</v>
      </c>
      <c r="G103" s="1218">
        <v>22852</v>
      </c>
      <c r="H103" s="1218">
        <v>2051</v>
      </c>
      <c r="I103" s="1218">
        <v>18313</v>
      </c>
      <c r="J103" s="1218">
        <v>19438</v>
      </c>
      <c r="K103" s="1218">
        <v>7031</v>
      </c>
      <c r="L103" s="1218">
        <v>14566</v>
      </c>
      <c r="M103" s="1218">
        <v>1194</v>
      </c>
      <c r="N103" s="1218">
        <v>15604</v>
      </c>
      <c r="O103" s="1218">
        <v>21450</v>
      </c>
      <c r="P103" s="1218">
        <v>13768</v>
      </c>
      <c r="Q103" s="1218">
        <v>5438</v>
      </c>
      <c r="R103" s="1218">
        <v>6872</v>
      </c>
      <c r="S103" s="1218">
        <v>393</v>
      </c>
      <c r="T103" s="1218">
        <v>0</v>
      </c>
      <c r="U103" s="1219">
        <v>184097</v>
      </c>
    </row>
    <row r="104" spans="1:21" ht="15" x14ac:dyDescent="0.25">
      <c r="A104"/>
      <c r="B104" s="1256"/>
      <c r="C104" s="338" t="s">
        <v>47</v>
      </c>
      <c r="D104" s="1218">
        <v>435</v>
      </c>
      <c r="E104" s="1218">
        <v>1366</v>
      </c>
      <c r="F104" s="1218">
        <v>43</v>
      </c>
      <c r="G104" s="1218">
        <v>416</v>
      </c>
      <c r="H104" s="1218">
        <v>297</v>
      </c>
      <c r="I104" s="1218">
        <v>1342</v>
      </c>
      <c r="J104" s="1218">
        <v>1435</v>
      </c>
      <c r="K104" s="1218">
        <v>675</v>
      </c>
      <c r="L104" s="1218">
        <v>705</v>
      </c>
      <c r="M104" s="1218">
        <v>12</v>
      </c>
      <c r="N104" s="1218">
        <v>1150</v>
      </c>
      <c r="O104" s="1218">
        <v>3669</v>
      </c>
      <c r="P104" s="1218">
        <v>1593</v>
      </c>
      <c r="Q104" s="1218">
        <v>2553</v>
      </c>
      <c r="R104" s="1218">
        <v>452</v>
      </c>
      <c r="S104" s="1218">
        <v>4</v>
      </c>
      <c r="T104" s="1218">
        <v>16</v>
      </c>
      <c r="U104" s="1219">
        <v>16163</v>
      </c>
    </row>
    <row r="105" spans="1:21" ht="15" x14ac:dyDescent="0.25">
      <c r="A105"/>
      <c r="B105" s="1256"/>
      <c r="C105" s="338" t="s">
        <v>48</v>
      </c>
      <c r="D105" s="1218">
        <v>1102</v>
      </c>
      <c r="E105" s="1218">
        <v>2008</v>
      </c>
      <c r="F105" s="1218">
        <v>570</v>
      </c>
      <c r="G105" s="1218">
        <v>5414</v>
      </c>
      <c r="H105" s="1218">
        <v>129</v>
      </c>
      <c r="I105" s="1218">
        <v>3433</v>
      </c>
      <c r="J105" s="1218">
        <v>5070</v>
      </c>
      <c r="K105" s="1218">
        <v>2265</v>
      </c>
      <c r="L105" s="1218">
        <v>3586</v>
      </c>
      <c r="M105" s="1218">
        <v>198</v>
      </c>
      <c r="N105" s="1218">
        <v>3182</v>
      </c>
      <c r="O105" s="1218">
        <v>1398</v>
      </c>
      <c r="P105" s="1218">
        <v>2466</v>
      </c>
      <c r="Q105" s="1218">
        <v>864</v>
      </c>
      <c r="R105" s="1218">
        <v>4193</v>
      </c>
      <c r="S105" s="1218">
        <v>1</v>
      </c>
      <c r="T105" s="1218">
        <v>4</v>
      </c>
      <c r="U105" s="1219">
        <v>35883</v>
      </c>
    </row>
    <row r="106" spans="1:21" ht="15" x14ac:dyDescent="0.25">
      <c r="A106"/>
      <c r="B106" s="1256"/>
      <c r="C106" s="338" t="s">
        <v>49</v>
      </c>
      <c r="D106" s="1218">
        <v>88679</v>
      </c>
      <c r="E106" s="1218">
        <v>6138</v>
      </c>
      <c r="F106" s="1218">
        <v>31874</v>
      </c>
      <c r="G106" s="1218">
        <v>305433</v>
      </c>
      <c r="H106" s="1218">
        <v>17664</v>
      </c>
      <c r="I106" s="1218">
        <v>402698</v>
      </c>
      <c r="J106" s="1218">
        <v>583255</v>
      </c>
      <c r="K106" s="1218">
        <v>177893</v>
      </c>
      <c r="L106" s="1218">
        <v>225599</v>
      </c>
      <c r="M106" s="1218">
        <v>176891</v>
      </c>
      <c r="N106" s="1218">
        <v>604615</v>
      </c>
      <c r="O106" s="1218">
        <v>162540</v>
      </c>
      <c r="P106" s="1218">
        <v>230189</v>
      </c>
      <c r="Q106" s="1218">
        <v>121053</v>
      </c>
      <c r="R106" s="1218">
        <v>169525</v>
      </c>
      <c r="S106" s="1218">
        <v>36835</v>
      </c>
      <c r="T106" s="1218">
        <v>289</v>
      </c>
      <c r="U106" s="1219">
        <v>3341170</v>
      </c>
    </row>
    <row r="107" spans="1:21" ht="15" x14ac:dyDescent="0.25">
      <c r="A107"/>
      <c r="B107" s="1257"/>
      <c r="C107" s="339" t="s">
        <v>196</v>
      </c>
      <c r="D107" s="1220">
        <v>306371</v>
      </c>
      <c r="E107" s="1220">
        <v>39554</v>
      </c>
      <c r="F107" s="1220">
        <v>61194</v>
      </c>
      <c r="G107" s="1220">
        <v>497326</v>
      </c>
      <c r="H107" s="1220">
        <v>30066</v>
      </c>
      <c r="I107" s="1220">
        <v>637179</v>
      </c>
      <c r="J107" s="1220">
        <v>763648</v>
      </c>
      <c r="K107" s="1220">
        <v>247240</v>
      </c>
      <c r="L107" s="1220">
        <v>370484</v>
      </c>
      <c r="M107" s="1220">
        <v>187395</v>
      </c>
      <c r="N107" s="1220">
        <v>793730</v>
      </c>
      <c r="O107" s="1220">
        <v>415153</v>
      </c>
      <c r="P107" s="1220">
        <v>404878</v>
      </c>
      <c r="Q107" s="1220">
        <v>202709</v>
      </c>
      <c r="R107" s="1220">
        <v>268606</v>
      </c>
      <c r="S107" s="1220">
        <v>49864</v>
      </c>
      <c r="T107" s="1220">
        <v>737</v>
      </c>
      <c r="U107" s="1221">
        <v>5276134</v>
      </c>
    </row>
    <row r="108" spans="1:21" ht="15" x14ac:dyDescent="0.25">
      <c r="A108"/>
      <c r="B108" s="1255" t="s">
        <v>90</v>
      </c>
      <c r="C108" s="338" t="s">
        <v>34</v>
      </c>
      <c r="D108" s="1218">
        <v>1311</v>
      </c>
      <c r="E108" s="1218">
        <v>287</v>
      </c>
      <c r="F108" s="1218">
        <v>805</v>
      </c>
      <c r="G108" s="1218">
        <v>1747</v>
      </c>
      <c r="H108" s="1218">
        <v>87</v>
      </c>
      <c r="I108" s="1218">
        <v>2291</v>
      </c>
      <c r="J108" s="1218">
        <v>2695</v>
      </c>
      <c r="K108" s="1218">
        <v>1627</v>
      </c>
      <c r="L108" s="1218">
        <v>1651</v>
      </c>
      <c r="M108" s="1218">
        <v>27</v>
      </c>
      <c r="N108" s="1218">
        <v>1862</v>
      </c>
      <c r="O108" s="1218">
        <v>5716</v>
      </c>
      <c r="P108" s="1218">
        <v>4435</v>
      </c>
      <c r="Q108" s="1218">
        <v>2838</v>
      </c>
      <c r="R108" s="1218">
        <v>1701</v>
      </c>
      <c r="S108" s="1218">
        <v>71</v>
      </c>
      <c r="T108" s="1218">
        <v>0</v>
      </c>
      <c r="U108" s="1219">
        <v>29151</v>
      </c>
    </row>
    <row r="109" spans="1:21" ht="15" x14ac:dyDescent="0.25">
      <c r="A109"/>
      <c r="B109" s="1256"/>
      <c r="C109" s="338" t="s">
        <v>35</v>
      </c>
      <c r="D109" s="1218">
        <v>99</v>
      </c>
      <c r="E109" s="1218">
        <v>154</v>
      </c>
      <c r="F109" s="1218">
        <v>2560</v>
      </c>
      <c r="G109" s="1218">
        <v>5289</v>
      </c>
      <c r="H109" s="1218">
        <v>52</v>
      </c>
      <c r="I109" s="1218">
        <v>8966</v>
      </c>
      <c r="J109" s="1218">
        <v>6177</v>
      </c>
      <c r="K109" s="1218">
        <v>2325</v>
      </c>
      <c r="L109" s="1218">
        <v>4706</v>
      </c>
      <c r="M109" s="1218">
        <v>36</v>
      </c>
      <c r="N109" s="1218">
        <v>5313</v>
      </c>
      <c r="O109" s="1218">
        <v>3156</v>
      </c>
      <c r="P109" s="1218">
        <v>4900</v>
      </c>
      <c r="Q109" s="1218">
        <v>773</v>
      </c>
      <c r="R109" s="1218">
        <v>5719</v>
      </c>
      <c r="S109" s="1218">
        <v>531</v>
      </c>
      <c r="T109" s="1218">
        <v>300</v>
      </c>
      <c r="U109" s="1219">
        <v>51056</v>
      </c>
    </row>
    <row r="110" spans="1:21" ht="15" x14ac:dyDescent="0.25">
      <c r="A110"/>
      <c r="B110" s="1256"/>
      <c r="C110" s="338" t="s">
        <v>36</v>
      </c>
      <c r="D110" s="1218">
        <v>56</v>
      </c>
      <c r="E110" s="1218">
        <v>58</v>
      </c>
      <c r="F110" s="1218">
        <v>10364</v>
      </c>
      <c r="G110" s="1218">
        <v>9783</v>
      </c>
      <c r="H110" s="1218">
        <v>1355</v>
      </c>
      <c r="I110" s="1218">
        <v>20967</v>
      </c>
      <c r="J110" s="1218">
        <v>7536</v>
      </c>
      <c r="K110" s="1218">
        <v>5320</v>
      </c>
      <c r="L110" s="1218">
        <v>11175</v>
      </c>
      <c r="M110" s="1218">
        <v>323</v>
      </c>
      <c r="N110" s="1218">
        <v>20494</v>
      </c>
      <c r="O110" s="1218">
        <v>12725</v>
      </c>
      <c r="P110" s="1218">
        <v>7878</v>
      </c>
      <c r="Q110" s="1218">
        <v>6615</v>
      </c>
      <c r="R110" s="1218">
        <v>3261</v>
      </c>
      <c r="S110" s="1218">
        <v>533</v>
      </c>
      <c r="T110" s="1218">
        <v>0</v>
      </c>
      <c r="U110" s="1219">
        <v>118443</v>
      </c>
    </row>
    <row r="111" spans="1:21" ht="15" x14ac:dyDescent="0.25">
      <c r="A111"/>
      <c r="B111" s="1256"/>
      <c r="C111" s="338" t="s">
        <v>37</v>
      </c>
      <c r="D111" s="1218">
        <v>5196</v>
      </c>
      <c r="E111" s="1218">
        <v>119</v>
      </c>
      <c r="F111" s="1218">
        <v>4341</v>
      </c>
      <c r="G111" s="1218">
        <v>4118</v>
      </c>
      <c r="H111" s="1218">
        <v>319</v>
      </c>
      <c r="I111" s="1218">
        <v>8372</v>
      </c>
      <c r="J111" s="1218">
        <v>1993</v>
      </c>
      <c r="K111" s="1218">
        <v>2185</v>
      </c>
      <c r="L111" s="1218">
        <v>2415</v>
      </c>
      <c r="M111" s="1218">
        <v>191</v>
      </c>
      <c r="N111" s="1218">
        <v>5749</v>
      </c>
      <c r="O111" s="1218">
        <v>9318</v>
      </c>
      <c r="P111" s="1218">
        <v>2942</v>
      </c>
      <c r="Q111" s="1218">
        <v>3055</v>
      </c>
      <c r="R111" s="1218">
        <v>1190</v>
      </c>
      <c r="S111" s="1218">
        <v>48</v>
      </c>
      <c r="T111" s="1218">
        <v>0</v>
      </c>
      <c r="U111" s="1219">
        <v>51551</v>
      </c>
    </row>
    <row r="112" spans="1:21" ht="15" x14ac:dyDescent="0.25">
      <c r="A112"/>
      <c r="B112" s="1256"/>
      <c r="C112" s="338" t="s">
        <v>38</v>
      </c>
      <c r="D112" s="1218">
        <v>13841</v>
      </c>
      <c r="E112" s="1218">
        <v>643</v>
      </c>
      <c r="F112" s="1218">
        <v>2621</v>
      </c>
      <c r="G112" s="1218">
        <v>4919</v>
      </c>
      <c r="H112" s="1218">
        <v>588</v>
      </c>
      <c r="I112" s="1218">
        <v>15494</v>
      </c>
      <c r="J112" s="1218">
        <v>8771</v>
      </c>
      <c r="K112" s="1218">
        <v>4657</v>
      </c>
      <c r="L112" s="1218">
        <v>5884</v>
      </c>
      <c r="M112" s="1218">
        <v>544</v>
      </c>
      <c r="N112" s="1218">
        <v>9234</v>
      </c>
      <c r="O112" s="1218">
        <v>15284</v>
      </c>
      <c r="P112" s="1218">
        <v>11880</v>
      </c>
      <c r="Q112" s="1218">
        <v>7121</v>
      </c>
      <c r="R112" s="1218">
        <v>5809</v>
      </c>
      <c r="S112" s="1218">
        <v>858</v>
      </c>
      <c r="T112" s="1218">
        <v>94</v>
      </c>
      <c r="U112" s="1219">
        <v>108242</v>
      </c>
    </row>
    <row r="113" spans="1:21" ht="15" x14ac:dyDescent="0.25">
      <c r="A113"/>
      <c r="B113" s="1256"/>
      <c r="C113" s="338" t="s">
        <v>39</v>
      </c>
      <c r="D113" s="1218">
        <v>32523</v>
      </c>
      <c r="E113" s="1218">
        <v>739</v>
      </c>
      <c r="F113" s="1218">
        <v>2795</v>
      </c>
      <c r="G113" s="1218">
        <v>33576</v>
      </c>
      <c r="H113" s="1218">
        <v>2352</v>
      </c>
      <c r="I113" s="1218">
        <v>44390</v>
      </c>
      <c r="J113" s="1218">
        <v>36210</v>
      </c>
      <c r="K113" s="1218">
        <v>16831</v>
      </c>
      <c r="L113" s="1218">
        <v>39620</v>
      </c>
      <c r="M113" s="1218">
        <v>2360</v>
      </c>
      <c r="N113" s="1218">
        <v>41789</v>
      </c>
      <c r="O113" s="1218">
        <v>36319</v>
      </c>
      <c r="P113" s="1218">
        <v>39335</v>
      </c>
      <c r="Q113" s="1218">
        <v>29769</v>
      </c>
      <c r="R113" s="1218">
        <v>17155</v>
      </c>
      <c r="S113" s="1218">
        <v>6920</v>
      </c>
      <c r="T113" s="1218">
        <v>2</v>
      </c>
      <c r="U113" s="1219">
        <v>382685</v>
      </c>
    </row>
    <row r="114" spans="1:21" ht="15" x14ac:dyDescent="0.25">
      <c r="A114"/>
      <c r="B114" s="1256"/>
      <c r="C114" s="338" t="s">
        <v>40</v>
      </c>
      <c r="D114" s="1218">
        <v>57432</v>
      </c>
      <c r="E114" s="1218">
        <v>44</v>
      </c>
      <c r="F114" s="1218">
        <v>819</v>
      </c>
      <c r="G114" s="1218">
        <v>20020</v>
      </c>
      <c r="H114" s="1218">
        <v>710</v>
      </c>
      <c r="I114" s="1218">
        <v>13277</v>
      </c>
      <c r="J114" s="1218">
        <v>19633</v>
      </c>
      <c r="K114" s="1218">
        <v>4480</v>
      </c>
      <c r="L114" s="1218">
        <v>7901</v>
      </c>
      <c r="M114" s="1218">
        <v>896</v>
      </c>
      <c r="N114" s="1218">
        <v>18073</v>
      </c>
      <c r="O114" s="1218">
        <v>20546</v>
      </c>
      <c r="P114" s="1218">
        <v>8845</v>
      </c>
      <c r="Q114" s="1218">
        <v>9734</v>
      </c>
      <c r="R114" s="1218">
        <v>12847</v>
      </c>
      <c r="S114" s="1218">
        <v>353</v>
      </c>
      <c r="T114" s="1218">
        <v>0</v>
      </c>
      <c r="U114" s="1219">
        <v>195610</v>
      </c>
    </row>
    <row r="115" spans="1:21" ht="15" x14ac:dyDescent="0.25">
      <c r="A115"/>
      <c r="B115" s="1256"/>
      <c r="C115" s="338" t="s">
        <v>41</v>
      </c>
      <c r="D115" s="1218">
        <v>44876</v>
      </c>
      <c r="E115" s="1218">
        <v>29</v>
      </c>
      <c r="F115" s="1218">
        <v>353</v>
      </c>
      <c r="G115" s="1218">
        <v>21101</v>
      </c>
      <c r="H115" s="1218">
        <v>982</v>
      </c>
      <c r="I115" s="1218">
        <v>19269</v>
      </c>
      <c r="J115" s="1218">
        <v>15999</v>
      </c>
      <c r="K115" s="1218">
        <v>5055</v>
      </c>
      <c r="L115" s="1218">
        <v>11477</v>
      </c>
      <c r="M115" s="1218">
        <v>1530</v>
      </c>
      <c r="N115" s="1218">
        <v>15177</v>
      </c>
      <c r="O115" s="1218">
        <v>33475</v>
      </c>
      <c r="P115" s="1218">
        <v>13096</v>
      </c>
      <c r="Q115" s="1218">
        <v>1956</v>
      </c>
      <c r="R115" s="1218">
        <v>5672</v>
      </c>
      <c r="S115" s="1218">
        <v>370</v>
      </c>
      <c r="T115" s="1218">
        <v>0</v>
      </c>
      <c r="U115" s="1219">
        <v>190417</v>
      </c>
    </row>
    <row r="116" spans="1:21" ht="15" x14ac:dyDescent="0.25">
      <c r="A116"/>
      <c r="B116" s="1256"/>
      <c r="C116" s="338" t="s">
        <v>42</v>
      </c>
      <c r="D116" s="1218">
        <v>11922</v>
      </c>
      <c r="E116" s="1218">
        <v>3</v>
      </c>
      <c r="F116" s="1218">
        <v>222</v>
      </c>
      <c r="G116" s="1218">
        <v>5840</v>
      </c>
      <c r="H116" s="1218">
        <v>372</v>
      </c>
      <c r="I116" s="1218">
        <v>5791</v>
      </c>
      <c r="J116" s="1218">
        <v>6898</v>
      </c>
      <c r="K116" s="1218">
        <v>2045</v>
      </c>
      <c r="L116" s="1218">
        <v>3834</v>
      </c>
      <c r="M116" s="1218">
        <v>213</v>
      </c>
      <c r="N116" s="1218">
        <v>3557</v>
      </c>
      <c r="O116" s="1218">
        <v>14687</v>
      </c>
      <c r="P116" s="1218">
        <v>6454</v>
      </c>
      <c r="Q116" s="1218">
        <v>1195</v>
      </c>
      <c r="R116" s="1218">
        <v>1982</v>
      </c>
      <c r="S116" s="1218">
        <v>137</v>
      </c>
      <c r="T116" s="1218">
        <v>0</v>
      </c>
      <c r="U116" s="1219">
        <v>65152</v>
      </c>
    </row>
    <row r="117" spans="1:21" ht="15" x14ac:dyDescent="0.25">
      <c r="A117"/>
      <c r="B117" s="1256"/>
      <c r="C117" s="338" t="s">
        <v>43</v>
      </c>
      <c r="D117" s="1218">
        <v>19055</v>
      </c>
      <c r="E117" s="1218">
        <v>3608</v>
      </c>
      <c r="F117" s="1218">
        <v>439</v>
      </c>
      <c r="G117" s="1218">
        <v>36060</v>
      </c>
      <c r="H117" s="1218">
        <v>2075</v>
      </c>
      <c r="I117" s="1218">
        <v>40234</v>
      </c>
      <c r="J117" s="1218">
        <v>26230</v>
      </c>
      <c r="K117" s="1218">
        <v>8185</v>
      </c>
      <c r="L117" s="1218">
        <v>26293</v>
      </c>
      <c r="M117" s="1218">
        <v>3218</v>
      </c>
      <c r="N117" s="1218">
        <v>38096</v>
      </c>
      <c r="O117" s="1218">
        <v>42856</v>
      </c>
      <c r="P117" s="1218">
        <v>27390</v>
      </c>
      <c r="Q117" s="1218">
        <v>10692</v>
      </c>
      <c r="R117" s="1218">
        <v>26062</v>
      </c>
      <c r="S117" s="1218">
        <v>1875</v>
      </c>
      <c r="T117" s="1218">
        <v>4</v>
      </c>
      <c r="U117" s="1219">
        <v>312372</v>
      </c>
    </row>
    <row r="118" spans="1:21" ht="15" x14ac:dyDescent="0.25">
      <c r="A118"/>
      <c r="B118" s="1256"/>
      <c r="C118" s="338" t="s">
        <v>44</v>
      </c>
      <c r="D118" s="1218">
        <v>13038</v>
      </c>
      <c r="E118" s="1218">
        <v>140</v>
      </c>
      <c r="F118" s="1218">
        <v>440</v>
      </c>
      <c r="G118" s="1218">
        <v>14097</v>
      </c>
      <c r="H118" s="1218">
        <v>479</v>
      </c>
      <c r="I118" s="1218">
        <v>26566</v>
      </c>
      <c r="J118" s="1218">
        <v>17583</v>
      </c>
      <c r="K118" s="1218">
        <v>5463</v>
      </c>
      <c r="L118" s="1218">
        <v>8863</v>
      </c>
      <c r="M118" s="1218">
        <v>645</v>
      </c>
      <c r="N118" s="1218">
        <v>8755</v>
      </c>
      <c r="O118" s="1218">
        <v>24581</v>
      </c>
      <c r="P118" s="1218">
        <v>22994</v>
      </c>
      <c r="Q118" s="1218">
        <v>2659</v>
      </c>
      <c r="R118" s="1218">
        <v>3530</v>
      </c>
      <c r="S118" s="1218">
        <v>904</v>
      </c>
      <c r="T118" s="1218">
        <v>23</v>
      </c>
      <c r="U118" s="1219">
        <v>150760</v>
      </c>
    </row>
    <row r="119" spans="1:21" ht="15" x14ac:dyDescent="0.25">
      <c r="A119"/>
      <c r="B119" s="1256"/>
      <c r="C119" s="338" t="s">
        <v>45</v>
      </c>
      <c r="D119" s="1218">
        <v>8809</v>
      </c>
      <c r="E119" s="1218">
        <v>376</v>
      </c>
      <c r="F119" s="1218">
        <v>189</v>
      </c>
      <c r="G119" s="1218">
        <v>5473</v>
      </c>
      <c r="H119" s="1218">
        <v>350</v>
      </c>
      <c r="I119" s="1218">
        <v>5555</v>
      </c>
      <c r="J119" s="1218">
        <v>3770</v>
      </c>
      <c r="K119" s="1218">
        <v>1892</v>
      </c>
      <c r="L119" s="1218">
        <v>3953</v>
      </c>
      <c r="M119" s="1218">
        <v>123</v>
      </c>
      <c r="N119" s="1218">
        <v>3518</v>
      </c>
      <c r="O119" s="1218">
        <v>9170</v>
      </c>
      <c r="P119" s="1218">
        <v>6238</v>
      </c>
      <c r="Q119" s="1218">
        <v>1311</v>
      </c>
      <c r="R119" s="1218">
        <v>3510</v>
      </c>
      <c r="S119" s="1218">
        <v>110</v>
      </c>
      <c r="T119" s="1218">
        <v>0</v>
      </c>
      <c r="U119" s="1219">
        <v>54347</v>
      </c>
    </row>
    <row r="120" spans="1:21" ht="15" x14ac:dyDescent="0.25">
      <c r="A120"/>
      <c r="B120" s="1256"/>
      <c r="C120" s="338" t="s">
        <v>46</v>
      </c>
      <c r="D120" s="1218">
        <v>11328</v>
      </c>
      <c r="E120" s="1218">
        <v>23390</v>
      </c>
      <c r="F120" s="1218">
        <v>309</v>
      </c>
      <c r="G120" s="1218">
        <v>21789</v>
      </c>
      <c r="H120" s="1218">
        <v>1925</v>
      </c>
      <c r="I120" s="1218">
        <v>18311</v>
      </c>
      <c r="J120" s="1218">
        <v>19213</v>
      </c>
      <c r="K120" s="1218">
        <v>7028</v>
      </c>
      <c r="L120" s="1218">
        <v>14703</v>
      </c>
      <c r="M120" s="1218">
        <v>1231</v>
      </c>
      <c r="N120" s="1218">
        <v>14998</v>
      </c>
      <c r="O120" s="1218">
        <v>21961</v>
      </c>
      <c r="P120" s="1218">
        <v>13887</v>
      </c>
      <c r="Q120" s="1218">
        <v>5458</v>
      </c>
      <c r="R120" s="1218">
        <v>6883</v>
      </c>
      <c r="S120" s="1218">
        <v>392</v>
      </c>
      <c r="T120" s="1218">
        <v>0</v>
      </c>
      <c r="U120" s="1219">
        <v>182806</v>
      </c>
    </row>
    <row r="121" spans="1:21" ht="15" x14ac:dyDescent="0.25">
      <c r="A121"/>
      <c r="B121" s="1256"/>
      <c r="C121" s="338" t="s">
        <v>47</v>
      </c>
      <c r="D121" s="1218">
        <v>435</v>
      </c>
      <c r="E121" s="1218">
        <v>1677</v>
      </c>
      <c r="F121" s="1218">
        <v>43</v>
      </c>
      <c r="G121" s="1218">
        <v>405</v>
      </c>
      <c r="H121" s="1218">
        <v>142</v>
      </c>
      <c r="I121" s="1218">
        <v>1414</v>
      </c>
      <c r="J121" s="1218">
        <v>1528</v>
      </c>
      <c r="K121" s="1218">
        <v>762</v>
      </c>
      <c r="L121" s="1218">
        <v>661</v>
      </c>
      <c r="M121" s="1218">
        <v>12</v>
      </c>
      <c r="N121" s="1218">
        <v>1124</v>
      </c>
      <c r="O121" s="1218">
        <v>4004</v>
      </c>
      <c r="P121" s="1218">
        <v>1618</v>
      </c>
      <c r="Q121" s="1218">
        <v>2554</v>
      </c>
      <c r="R121" s="1218">
        <v>468</v>
      </c>
      <c r="S121" s="1218">
        <v>4</v>
      </c>
      <c r="T121" s="1218">
        <v>16</v>
      </c>
      <c r="U121" s="1219">
        <v>16867</v>
      </c>
    </row>
    <row r="122" spans="1:21" ht="15" x14ac:dyDescent="0.25">
      <c r="A122"/>
      <c r="B122" s="1256"/>
      <c r="C122" s="338" t="s">
        <v>48</v>
      </c>
      <c r="D122" s="1218">
        <v>1096</v>
      </c>
      <c r="E122" s="1218">
        <v>1705</v>
      </c>
      <c r="F122" s="1218">
        <v>563</v>
      </c>
      <c r="G122" s="1218">
        <v>5418</v>
      </c>
      <c r="H122" s="1218">
        <v>129</v>
      </c>
      <c r="I122" s="1218">
        <v>3282</v>
      </c>
      <c r="J122" s="1218">
        <v>5535</v>
      </c>
      <c r="K122" s="1218">
        <v>2290</v>
      </c>
      <c r="L122" s="1218">
        <v>3617</v>
      </c>
      <c r="M122" s="1218">
        <v>201</v>
      </c>
      <c r="N122" s="1218">
        <v>3236</v>
      </c>
      <c r="O122" s="1218">
        <v>1393</v>
      </c>
      <c r="P122" s="1218">
        <v>2489</v>
      </c>
      <c r="Q122" s="1218">
        <v>3765</v>
      </c>
      <c r="R122" s="1218">
        <v>4295</v>
      </c>
      <c r="S122" s="1218">
        <v>1</v>
      </c>
      <c r="T122" s="1218">
        <v>4</v>
      </c>
      <c r="U122" s="1219">
        <v>39019</v>
      </c>
    </row>
    <row r="123" spans="1:21" ht="15" x14ac:dyDescent="0.25">
      <c r="A123"/>
      <c r="B123" s="1256"/>
      <c r="C123" s="338" t="s">
        <v>49</v>
      </c>
      <c r="D123" s="1218">
        <v>91083</v>
      </c>
      <c r="E123" s="1218">
        <v>6141</v>
      </c>
      <c r="F123" s="1218">
        <v>32621</v>
      </c>
      <c r="G123" s="1218">
        <v>306871</v>
      </c>
      <c r="H123" s="1218">
        <v>17682</v>
      </c>
      <c r="I123" s="1218">
        <v>404817</v>
      </c>
      <c r="J123" s="1218">
        <v>575457</v>
      </c>
      <c r="K123" s="1218">
        <v>182728</v>
      </c>
      <c r="L123" s="1218">
        <v>225254</v>
      </c>
      <c r="M123" s="1218">
        <v>176766</v>
      </c>
      <c r="N123" s="1218">
        <v>606355</v>
      </c>
      <c r="O123" s="1218">
        <v>163920</v>
      </c>
      <c r="P123" s="1218">
        <v>230465</v>
      </c>
      <c r="Q123" s="1218">
        <v>121114</v>
      </c>
      <c r="R123" s="1218">
        <v>170628</v>
      </c>
      <c r="S123" s="1218">
        <v>37305</v>
      </c>
      <c r="T123" s="1218">
        <v>287</v>
      </c>
      <c r="U123" s="1219">
        <v>3349494</v>
      </c>
    </row>
    <row r="124" spans="1:21" ht="15" x14ac:dyDescent="0.25">
      <c r="A124"/>
      <c r="B124" s="1257"/>
      <c r="C124" s="339" t="s">
        <v>196</v>
      </c>
      <c r="D124" s="1220">
        <v>312100</v>
      </c>
      <c r="E124" s="1220">
        <v>39113</v>
      </c>
      <c r="F124" s="1220">
        <v>59484</v>
      </c>
      <c r="G124" s="1220">
        <v>496506</v>
      </c>
      <c r="H124" s="1220">
        <v>29599</v>
      </c>
      <c r="I124" s="1220">
        <v>638996</v>
      </c>
      <c r="J124" s="1220">
        <v>755228</v>
      </c>
      <c r="K124" s="1220">
        <v>252873</v>
      </c>
      <c r="L124" s="1220">
        <v>372007</v>
      </c>
      <c r="M124" s="1220">
        <v>188316</v>
      </c>
      <c r="N124" s="1220">
        <v>797330</v>
      </c>
      <c r="O124" s="1220">
        <v>419111</v>
      </c>
      <c r="P124" s="1220">
        <v>404846</v>
      </c>
      <c r="Q124" s="1220">
        <v>210609</v>
      </c>
      <c r="R124" s="1220">
        <v>270712</v>
      </c>
      <c r="S124" s="1220">
        <v>50412</v>
      </c>
      <c r="T124" s="1220">
        <v>730</v>
      </c>
      <c r="U124" s="1221">
        <v>5297972</v>
      </c>
    </row>
    <row r="125" spans="1:21" ht="15" x14ac:dyDescent="0.25">
      <c r="A125"/>
      <c r="B125" s="1255" t="s">
        <v>91</v>
      </c>
      <c r="C125" s="338" t="s">
        <v>34</v>
      </c>
      <c r="D125" s="1218">
        <v>1352</v>
      </c>
      <c r="E125" s="1218">
        <v>270</v>
      </c>
      <c r="F125" s="1218">
        <v>846</v>
      </c>
      <c r="G125" s="1218">
        <v>1797</v>
      </c>
      <c r="H125" s="1218">
        <v>84</v>
      </c>
      <c r="I125" s="1218">
        <v>2391</v>
      </c>
      <c r="J125" s="1218">
        <v>2668</v>
      </c>
      <c r="K125" s="1218">
        <v>1603</v>
      </c>
      <c r="L125" s="1218">
        <v>1745</v>
      </c>
      <c r="M125" s="1218">
        <v>28</v>
      </c>
      <c r="N125" s="1218">
        <v>1877</v>
      </c>
      <c r="O125" s="1218">
        <v>5686</v>
      </c>
      <c r="P125" s="1218">
        <v>4508</v>
      </c>
      <c r="Q125" s="1218">
        <v>3103</v>
      </c>
      <c r="R125" s="1218">
        <v>1646</v>
      </c>
      <c r="S125" s="1218">
        <v>70</v>
      </c>
      <c r="T125" s="1218">
        <v>0</v>
      </c>
      <c r="U125" s="1219">
        <v>29674</v>
      </c>
    </row>
    <row r="126" spans="1:21" ht="15" x14ac:dyDescent="0.25">
      <c r="A126"/>
      <c r="B126" s="1256"/>
      <c r="C126" s="338" t="s">
        <v>35</v>
      </c>
      <c r="D126" s="1218">
        <v>102</v>
      </c>
      <c r="E126" s="1218">
        <v>139</v>
      </c>
      <c r="F126" s="1218">
        <v>2495</v>
      </c>
      <c r="G126" s="1218">
        <v>5473</v>
      </c>
      <c r="H126" s="1218">
        <v>53</v>
      </c>
      <c r="I126" s="1218">
        <v>8417</v>
      </c>
      <c r="J126" s="1218">
        <v>6188</v>
      </c>
      <c r="K126" s="1218">
        <v>2274</v>
      </c>
      <c r="L126" s="1218">
        <v>4742</v>
      </c>
      <c r="M126" s="1218">
        <v>37</v>
      </c>
      <c r="N126" s="1218">
        <v>5391</v>
      </c>
      <c r="O126" s="1218">
        <v>3155</v>
      </c>
      <c r="P126" s="1218">
        <v>6259</v>
      </c>
      <c r="Q126" s="1218">
        <v>822</v>
      </c>
      <c r="R126" s="1218">
        <v>5893</v>
      </c>
      <c r="S126" s="1218">
        <v>557</v>
      </c>
      <c r="T126" s="1218">
        <v>297</v>
      </c>
      <c r="U126" s="1219">
        <v>52294</v>
      </c>
    </row>
    <row r="127" spans="1:21" ht="15" x14ac:dyDescent="0.25">
      <c r="A127"/>
      <c r="B127" s="1256"/>
      <c r="C127" s="338" t="s">
        <v>36</v>
      </c>
      <c r="D127" s="1218">
        <v>57</v>
      </c>
      <c r="E127" s="1218">
        <v>66</v>
      </c>
      <c r="F127" s="1218">
        <v>10369</v>
      </c>
      <c r="G127" s="1218">
        <v>9923</v>
      </c>
      <c r="H127" s="1218">
        <v>1365</v>
      </c>
      <c r="I127" s="1218">
        <v>21604</v>
      </c>
      <c r="J127" s="1218">
        <v>7214</v>
      </c>
      <c r="K127" s="1218">
        <v>5282</v>
      </c>
      <c r="L127" s="1218">
        <v>11383</v>
      </c>
      <c r="M127" s="1218">
        <v>382</v>
      </c>
      <c r="N127" s="1218">
        <v>19067</v>
      </c>
      <c r="O127" s="1218">
        <v>12874</v>
      </c>
      <c r="P127" s="1218">
        <v>7950</v>
      </c>
      <c r="Q127" s="1218">
        <v>7497</v>
      </c>
      <c r="R127" s="1218">
        <v>3277</v>
      </c>
      <c r="S127" s="1218">
        <v>560</v>
      </c>
      <c r="T127" s="1218">
        <v>0</v>
      </c>
      <c r="U127" s="1219">
        <v>118870</v>
      </c>
    </row>
    <row r="128" spans="1:21" ht="15" x14ac:dyDescent="0.25">
      <c r="A128"/>
      <c r="B128" s="1256"/>
      <c r="C128" s="338" t="s">
        <v>37</v>
      </c>
      <c r="D128" s="1218">
        <v>4981</v>
      </c>
      <c r="E128" s="1218">
        <v>119</v>
      </c>
      <c r="F128" s="1218">
        <v>5253</v>
      </c>
      <c r="G128" s="1218">
        <v>4251</v>
      </c>
      <c r="H128" s="1218">
        <v>323</v>
      </c>
      <c r="I128" s="1218">
        <v>8843</v>
      </c>
      <c r="J128" s="1218">
        <v>1956</v>
      </c>
      <c r="K128" s="1218">
        <v>2539</v>
      </c>
      <c r="L128" s="1218">
        <v>2415</v>
      </c>
      <c r="M128" s="1218">
        <v>187</v>
      </c>
      <c r="N128" s="1218">
        <v>5939</v>
      </c>
      <c r="O128" s="1218">
        <v>9432</v>
      </c>
      <c r="P128" s="1218">
        <v>2940</v>
      </c>
      <c r="Q128" s="1218">
        <v>3100</v>
      </c>
      <c r="R128" s="1218">
        <v>1196</v>
      </c>
      <c r="S128" s="1218">
        <v>47</v>
      </c>
      <c r="T128" s="1218">
        <v>0</v>
      </c>
      <c r="U128" s="1219">
        <v>53521</v>
      </c>
    </row>
    <row r="129" spans="1:21" ht="15" x14ac:dyDescent="0.25">
      <c r="A129"/>
      <c r="B129" s="1256"/>
      <c r="C129" s="338" t="s">
        <v>38</v>
      </c>
      <c r="D129" s="1218">
        <v>13790</v>
      </c>
      <c r="E129" s="1218">
        <v>620</v>
      </c>
      <c r="F129" s="1218">
        <v>4752</v>
      </c>
      <c r="G129" s="1218">
        <v>5093</v>
      </c>
      <c r="H129" s="1218">
        <v>583</v>
      </c>
      <c r="I129" s="1218">
        <v>16004</v>
      </c>
      <c r="J129" s="1218">
        <v>8547</v>
      </c>
      <c r="K129" s="1218">
        <v>4733</v>
      </c>
      <c r="L129" s="1218">
        <v>5845</v>
      </c>
      <c r="M129" s="1218">
        <v>537</v>
      </c>
      <c r="N129" s="1218">
        <v>8913</v>
      </c>
      <c r="O129" s="1218">
        <v>15087</v>
      </c>
      <c r="P129" s="1218">
        <v>12147</v>
      </c>
      <c r="Q129" s="1218">
        <v>7196</v>
      </c>
      <c r="R129" s="1218">
        <v>5832</v>
      </c>
      <c r="S129" s="1218">
        <v>884</v>
      </c>
      <c r="T129" s="1218">
        <v>91</v>
      </c>
      <c r="U129" s="1219">
        <v>110654</v>
      </c>
    </row>
    <row r="130" spans="1:21" ht="15" x14ac:dyDescent="0.25">
      <c r="A130"/>
      <c r="B130" s="1256"/>
      <c r="C130" s="338" t="s">
        <v>39</v>
      </c>
      <c r="D130" s="1218">
        <v>34698</v>
      </c>
      <c r="E130" s="1218">
        <v>727</v>
      </c>
      <c r="F130" s="1218">
        <v>2784</v>
      </c>
      <c r="G130" s="1218">
        <v>32501</v>
      </c>
      <c r="H130" s="1218">
        <v>2375</v>
      </c>
      <c r="I130" s="1218">
        <v>43936</v>
      </c>
      <c r="J130" s="1218">
        <v>36123</v>
      </c>
      <c r="K130" s="1218">
        <v>17078</v>
      </c>
      <c r="L130" s="1218">
        <v>39979</v>
      </c>
      <c r="M130" s="1218">
        <v>2393</v>
      </c>
      <c r="N130" s="1218">
        <v>41577</v>
      </c>
      <c r="O130" s="1218">
        <v>36580</v>
      </c>
      <c r="P130" s="1218">
        <v>39818</v>
      </c>
      <c r="Q130" s="1218">
        <v>30569</v>
      </c>
      <c r="R130" s="1218">
        <v>17101</v>
      </c>
      <c r="S130" s="1218">
        <v>6898</v>
      </c>
      <c r="T130" s="1218">
        <v>2</v>
      </c>
      <c r="U130" s="1219">
        <v>385139</v>
      </c>
    </row>
    <row r="131" spans="1:21" ht="15" x14ac:dyDescent="0.25">
      <c r="A131"/>
      <c r="B131" s="1256"/>
      <c r="C131" s="338" t="s">
        <v>40</v>
      </c>
      <c r="D131" s="1218">
        <v>57501</v>
      </c>
      <c r="E131" s="1218">
        <v>44</v>
      </c>
      <c r="F131" s="1218">
        <v>819</v>
      </c>
      <c r="G131" s="1218">
        <v>20536</v>
      </c>
      <c r="H131" s="1218">
        <v>754</v>
      </c>
      <c r="I131" s="1218">
        <v>13546</v>
      </c>
      <c r="J131" s="1218">
        <v>19930</v>
      </c>
      <c r="K131" s="1218">
        <v>4539</v>
      </c>
      <c r="L131" s="1218">
        <v>7862</v>
      </c>
      <c r="M131" s="1218">
        <v>912</v>
      </c>
      <c r="N131" s="1218">
        <v>18214</v>
      </c>
      <c r="O131" s="1218">
        <v>18693</v>
      </c>
      <c r="P131" s="1218">
        <v>9314</v>
      </c>
      <c r="Q131" s="1218">
        <v>9746</v>
      </c>
      <c r="R131" s="1218">
        <v>12935</v>
      </c>
      <c r="S131" s="1218">
        <v>354</v>
      </c>
      <c r="T131" s="1218">
        <v>0</v>
      </c>
      <c r="U131" s="1219">
        <v>195699</v>
      </c>
    </row>
    <row r="132" spans="1:21" ht="15" x14ac:dyDescent="0.25">
      <c r="A132"/>
      <c r="B132" s="1256"/>
      <c r="C132" s="338" t="s">
        <v>41</v>
      </c>
      <c r="D132" s="1218">
        <v>46683</v>
      </c>
      <c r="E132" s="1218">
        <v>14</v>
      </c>
      <c r="F132" s="1218">
        <v>350</v>
      </c>
      <c r="G132" s="1218">
        <v>19977</v>
      </c>
      <c r="H132" s="1218">
        <v>1053</v>
      </c>
      <c r="I132" s="1218">
        <v>19366</v>
      </c>
      <c r="J132" s="1218">
        <v>15502</v>
      </c>
      <c r="K132" s="1218">
        <v>5022</v>
      </c>
      <c r="L132" s="1218">
        <v>11190</v>
      </c>
      <c r="M132" s="1218">
        <v>1597</v>
      </c>
      <c r="N132" s="1218">
        <v>15282</v>
      </c>
      <c r="O132" s="1218">
        <v>34065</v>
      </c>
      <c r="P132" s="1218">
        <v>13228</v>
      </c>
      <c r="Q132" s="1218">
        <v>1720</v>
      </c>
      <c r="R132" s="1218">
        <v>5746</v>
      </c>
      <c r="S132" s="1218">
        <v>369</v>
      </c>
      <c r="T132" s="1218">
        <v>0</v>
      </c>
      <c r="U132" s="1219">
        <v>191164</v>
      </c>
    </row>
    <row r="133" spans="1:21" ht="15" x14ac:dyDescent="0.25">
      <c r="A133"/>
      <c r="B133" s="1256"/>
      <c r="C133" s="338" t="s">
        <v>42</v>
      </c>
      <c r="D133" s="1218">
        <v>12009</v>
      </c>
      <c r="E133" s="1218">
        <v>3</v>
      </c>
      <c r="F133" s="1218">
        <v>231</v>
      </c>
      <c r="G133" s="1218">
        <v>5854</v>
      </c>
      <c r="H133" s="1218">
        <v>382</v>
      </c>
      <c r="I133" s="1218">
        <v>6061</v>
      </c>
      <c r="J133" s="1218">
        <v>6519</v>
      </c>
      <c r="K133" s="1218">
        <v>2230</v>
      </c>
      <c r="L133" s="1218">
        <v>3778</v>
      </c>
      <c r="M133" s="1218">
        <v>226</v>
      </c>
      <c r="N133" s="1218">
        <v>3307</v>
      </c>
      <c r="O133" s="1218">
        <v>19306</v>
      </c>
      <c r="P133" s="1218">
        <v>6394</v>
      </c>
      <c r="Q133" s="1218">
        <v>1163</v>
      </c>
      <c r="R133" s="1218">
        <v>1985</v>
      </c>
      <c r="S133" s="1218">
        <v>136</v>
      </c>
      <c r="T133" s="1218">
        <v>0</v>
      </c>
      <c r="U133" s="1219">
        <v>69584</v>
      </c>
    </row>
    <row r="134" spans="1:21" ht="15" x14ac:dyDescent="0.25">
      <c r="A134"/>
      <c r="B134" s="1256"/>
      <c r="C134" s="338" t="s">
        <v>43</v>
      </c>
      <c r="D134" s="1218">
        <v>19176</v>
      </c>
      <c r="E134" s="1218">
        <v>3272</v>
      </c>
      <c r="F134" s="1218">
        <v>444</v>
      </c>
      <c r="G134" s="1218">
        <v>36068</v>
      </c>
      <c r="H134" s="1218">
        <v>1978</v>
      </c>
      <c r="I134" s="1218">
        <v>40352</v>
      </c>
      <c r="J134" s="1218">
        <v>25088</v>
      </c>
      <c r="K134" s="1218">
        <v>8353</v>
      </c>
      <c r="L134" s="1218">
        <v>25334</v>
      </c>
      <c r="M134" s="1218">
        <v>2134</v>
      </c>
      <c r="N134" s="1218">
        <v>36946</v>
      </c>
      <c r="O134" s="1218">
        <v>40573</v>
      </c>
      <c r="P134" s="1218">
        <v>27508</v>
      </c>
      <c r="Q134" s="1218">
        <v>12481</v>
      </c>
      <c r="R134" s="1218">
        <v>27897</v>
      </c>
      <c r="S134" s="1218">
        <v>1922</v>
      </c>
      <c r="T134" s="1218">
        <v>4</v>
      </c>
      <c r="U134" s="1219">
        <v>309530</v>
      </c>
    </row>
    <row r="135" spans="1:21" ht="15" x14ac:dyDescent="0.25">
      <c r="A135"/>
      <c r="B135" s="1256"/>
      <c r="C135" s="338" t="s">
        <v>44</v>
      </c>
      <c r="D135" s="1218">
        <v>12174</v>
      </c>
      <c r="E135" s="1218">
        <v>146</v>
      </c>
      <c r="F135" s="1218">
        <v>448</v>
      </c>
      <c r="G135" s="1218">
        <v>13733</v>
      </c>
      <c r="H135" s="1218">
        <v>482</v>
      </c>
      <c r="I135" s="1218">
        <v>26643</v>
      </c>
      <c r="J135" s="1218">
        <v>17237</v>
      </c>
      <c r="K135" s="1218">
        <v>5299</v>
      </c>
      <c r="L135" s="1218">
        <v>8137</v>
      </c>
      <c r="M135" s="1218">
        <v>740</v>
      </c>
      <c r="N135" s="1218">
        <v>8544</v>
      </c>
      <c r="O135" s="1218">
        <v>24813</v>
      </c>
      <c r="P135" s="1218">
        <v>22949</v>
      </c>
      <c r="Q135" s="1218">
        <v>2665</v>
      </c>
      <c r="R135" s="1218">
        <v>3563</v>
      </c>
      <c r="S135" s="1218">
        <v>899</v>
      </c>
      <c r="T135" s="1218">
        <v>23</v>
      </c>
      <c r="U135" s="1219">
        <v>148495</v>
      </c>
    </row>
    <row r="136" spans="1:21" ht="15" x14ac:dyDescent="0.25">
      <c r="A136"/>
      <c r="B136" s="1256"/>
      <c r="C136" s="338" t="s">
        <v>45</v>
      </c>
      <c r="D136" s="1218">
        <v>8672</v>
      </c>
      <c r="E136" s="1218">
        <v>403</v>
      </c>
      <c r="F136" s="1218">
        <v>197</v>
      </c>
      <c r="G136" s="1218">
        <v>5356</v>
      </c>
      <c r="H136" s="1218">
        <v>360</v>
      </c>
      <c r="I136" s="1218">
        <v>5349</v>
      </c>
      <c r="J136" s="1218">
        <v>3617</v>
      </c>
      <c r="K136" s="1218">
        <v>1883</v>
      </c>
      <c r="L136" s="1218">
        <v>3985</v>
      </c>
      <c r="M136" s="1218">
        <v>120</v>
      </c>
      <c r="N136" s="1218">
        <v>3626</v>
      </c>
      <c r="O136" s="1218">
        <v>9387</v>
      </c>
      <c r="P136" s="1218">
        <v>6293</v>
      </c>
      <c r="Q136" s="1218">
        <v>1312</v>
      </c>
      <c r="R136" s="1218">
        <v>3482</v>
      </c>
      <c r="S136" s="1218">
        <v>110</v>
      </c>
      <c r="T136" s="1218">
        <v>0</v>
      </c>
      <c r="U136" s="1219">
        <v>54152</v>
      </c>
    </row>
    <row r="137" spans="1:21" ht="15" x14ac:dyDescent="0.25">
      <c r="A137"/>
      <c r="B137" s="1256"/>
      <c r="C137" s="338" t="s">
        <v>46</v>
      </c>
      <c r="D137" s="1218">
        <v>11354</v>
      </c>
      <c r="E137" s="1218">
        <v>26386</v>
      </c>
      <c r="F137" s="1218">
        <v>305</v>
      </c>
      <c r="G137" s="1218">
        <v>22311</v>
      </c>
      <c r="H137" s="1218">
        <v>2232</v>
      </c>
      <c r="I137" s="1218">
        <v>18545</v>
      </c>
      <c r="J137" s="1218">
        <v>19093</v>
      </c>
      <c r="K137" s="1218">
        <v>7265</v>
      </c>
      <c r="L137" s="1218">
        <v>14559</v>
      </c>
      <c r="M137" s="1218">
        <v>1188</v>
      </c>
      <c r="N137" s="1218">
        <v>17007</v>
      </c>
      <c r="O137" s="1218">
        <v>21877</v>
      </c>
      <c r="P137" s="1218">
        <v>13760</v>
      </c>
      <c r="Q137" s="1218">
        <v>5460</v>
      </c>
      <c r="R137" s="1218">
        <v>6981</v>
      </c>
      <c r="S137" s="1218">
        <v>389</v>
      </c>
      <c r="T137" s="1218">
        <v>0</v>
      </c>
      <c r="U137" s="1219">
        <v>188712</v>
      </c>
    </row>
    <row r="138" spans="1:21" ht="15" x14ac:dyDescent="0.25">
      <c r="A138"/>
      <c r="B138" s="1256"/>
      <c r="C138" s="338" t="s">
        <v>47</v>
      </c>
      <c r="D138" s="1218">
        <v>424</v>
      </c>
      <c r="E138" s="1218">
        <v>1447</v>
      </c>
      <c r="F138" s="1218">
        <v>36</v>
      </c>
      <c r="G138" s="1218">
        <v>434</v>
      </c>
      <c r="H138" s="1218">
        <v>170</v>
      </c>
      <c r="I138" s="1218">
        <v>1383</v>
      </c>
      <c r="J138" s="1218">
        <v>1439</v>
      </c>
      <c r="K138" s="1218">
        <v>647</v>
      </c>
      <c r="L138" s="1218">
        <v>681</v>
      </c>
      <c r="M138" s="1218">
        <v>12</v>
      </c>
      <c r="N138" s="1218">
        <v>1132</v>
      </c>
      <c r="O138" s="1218">
        <v>3838</v>
      </c>
      <c r="P138" s="1218">
        <v>1631</v>
      </c>
      <c r="Q138" s="1218">
        <v>2585</v>
      </c>
      <c r="R138" s="1218">
        <v>472</v>
      </c>
      <c r="S138" s="1218">
        <v>3</v>
      </c>
      <c r="T138" s="1218">
        <v>0</v>
      </c>
      <c r="U138" s="1219">
        <v>16334</v>
      </c>
    </row>
    <row r="139" spans="1:21" ht="15" x14ac:dyDescent="0.25">
      <c r="A139"/>
      <c r="B139" s="1256"/>
      <c r="C139" s="338" t="s">
        <v>48</v>
      </c>
      <c r="D139" s="1218">
        <v>1079</v>
      </c>
      <c r="E139" s="1218">
        <v>1775</v>
      </c>
      <c r="F139" s="1218">
        <v>510</v>
      </c>
      <c r="G139" s="1218">
        <v>5189</v>
      </c>
      <c r="H139" s="1218">
        <v>130</v>
      </c>
      <c r="I139" s="1218">
        <v>3405</v>
      </c>
      <c r="J139" s="1218">
        <v>4967</v>
      </c>
      <c r="K139" s="1218">
        <v>2442</v>
      </c>
      <c r="L139" s="1218">
        <v>3564</v>
      </c>
      <c r="M139" s="1218">
        <v>158</v>
      </c>
      <c r="N139" s="1218">
        <v>3180</v>
      </c>
      <c r="O139" s="1218">
        <v>1403</v>
      </c>
      <c r="P139" s="1218">
        <v>2482</v>
      </c>
      <c r="Q139" s="1218">
        <v>3418</v>
      </c>
      <c r="R139" s="1218">
        <v>4269</v>
      </c>
      <c r="S139" s="1218">
        <v>0</v>
      </c>
      <c r="T139" s="1218">
        <v>4</v>
      </c>
      <c r="U139" s="1219">
        <v>37975</v>
      </c>
    </row>
    <row r="140" spans="1:21" ht="15" x14ac:dyDescent="0.25">
      <c r="A140"/>
      <c r="B140" s="1256"/>
      <c r="C140" s="338" t="s">
        <v>49</v>
      </c>
      <c r="D140" s="1218">
        <v>89439</v>
      </c>
      <c r="E140" s="1218">
        <v>6003</v>
      </c>
      <c r="F140" s="1218">
        <v>32790</v>
      </c>
      <c r="G140" s="1218">
        <v>305428</v>
      </c>
      <c r="H140" s="1218">
        <v>17716</v>
      </c>
      <c r="I140" s="1218">
        <v>411666</v>
      </c>
      <c r="J140" s="1218">
        <v>587929</v>
      </c>
      <c r="K140" s="1218">
        <v>186378</v>
      </c>
      <c r="L140" s="1218">
        <v>225666</v>
      </c>
      <c r="M140" s="1218">
        <v>175144</v>
      </c>
      <c r="N140" s="1218">
        <v>608908</v>
      </c>
      <c r="O140" s="1218">
        <v>163331</v>
      </c>
      <c r="P140" s="1218">
        <v>230251</v>
      </c>
      <c r="Q140" s="1218">
        <v>125758</v>
      </c>
      <c r="R140" s="1218">
        <v>170701</v>
      </c>
      <c r="S140" s="1218">
        <v>37447</v>
      </c>
      <c r="T140" s="1218">
        <v>283</v>
      </c>
      <c r="U140" s="1219">
        <v>3374838</v>
      </c>
    </row>
    <row r="141" spans="1:21" ht="15" x14ac:dyDescent="0.25">
      <c r="A141"/>
      <c r="B141" s="1257"/>
      <c r="C141" s="339" t="s">
        <v>196</v>
      </c>
      <c r="D141" s="1220">
        <v>313491</v>
      </c>
      <c r="E141" s="1220">
        <v>41434</v>
      </c>
      <c r="F141" s="1220">
        <v>62629</v>
      </c>
      <c r="G141" s="1220">
        <v>493924</v>
      </c>
      <c r="H141" s="1220">
        <v>30040</v>
      </c>
      <c r="I141" s="1220">
        <v>647511</v>
      </c>
      <c r="J141" s="1220">
        <v>764017</v>
      </c>
      <c r="K141" s="1220">
        <v>257567</v>
      </c>
      <c r="L141" s="1220">
        <v>370865</v>
      </c>
      <c r="M141" s="1220">
        <v>185795</v>
      </c>
      <c r="N141" s="1220">
        <v>798910</v>
      </c>
      <c r="O141" s="1220">
        <v>420100</v>
      </c>
      <c r="P141" s="1220">
        <v>407432</v>
      </c>
      <c r="Q141" s="1220">
        <v>218595</v>
      </c>
      <c r="R141" s="1220">
        <v>272976</v>
      </c>
      <c r="S141" s="1220">
        <v>50645</v>
      </c>
      <c r="T141" s="1220">
        <v>704</v>
      </c>
      <c r="U141" s="1221">
        <v>5336635</v>
      </c>
    </row>
    <row r="142" spans="1:21" ht="15" x14ac:dyDescent="0.25">
      <c r="A142"/>
      <c r="B142" s="1255" t="s">
        <v>92</v>
      </c>
      <c r="C142" s="338" t="s">
        <v>34</v>
      </c>
      <c r="D142" s="1218">
        <v>1336</v>
      </c>
      <c r="E142" s="1218">
        <v>151</v>
      </c>
      <c r="F142" s="1218">
        <v>901</v>
      </c>
      <c r="G142" s="1218">
        <v>1785</v>
      </c>
      <c r="H142" s="1218">
        <v>83</v>
      </c>
      <c r="I142" s="1218">
        <v>2400</v>
      </c>
      <c r="J142" s="1218">
        <v>2650</v>
      </c>
      <c r="K142" s="1218">
        <v>1543</v>
      </c>
      <c r="L142" s="1218">
        <v>1718</v>
      </c>
      <c r="M142" s="1218">
        <v>28</v>
      </c>
      <c r="N142" s="1218">
        <v>1769</v>
      </c>
      <c r="O142" s="1218">
        <v>5746</v>
      </c>
      <c r="P142" s="1218">
        <v>4534</v>
      </c>
      <c r="Q142" s="1218">
        <v>3091</v>
      </c>
      <c r="R142" s="1218">
        <v>1621</v>
      </c>
      <c r="S142" s="1218">
        <v>69</v>
      </c>
      <c r="T142" s="1218">
        <v>0</v>
      </c>
      <c r="U142" s="1219">
        <v>29425</v>
      </c>
    </row>
    <row r="143" spans="1:21" ht="15" x14ac:dyDescent="0.25">
      <c r="A143"/>
      <c r="B143" s="1256"/>
      <c r="C143" s="338" t="s">
        <v>35</v>
      </c>
      <c r="D143" s="1218">
        <v>99</v>
      </c>
      <c r="E143" s="1218">
        <v>123</v>
      </c>
      <c r="F143" s="1218">
        <v>2491</v>
      </c>
      <c r="G143" s="1218">
        <v>5477</v>
      </c>
      <c r="H143" s="1218">
        <v>52</v>
      </c>
      <c r="I143" s="1218">
        <v>8843</v>
      </c>
      <c r="J143" s="1218">
        <v>6158</v>
      </c>
      <c r="K143" s="1218">
        <v>2279</v>
      </c>
      <c r="L143" s="1218">
        <v>4843</v>
      </c>
      <c r="M143" s="1218">
        <v>38</v>
      </c>
      <c r="N143" s="1218">
        <v>5421</v>
      </c>
      <c r="O143" s="1218">
        <v>3148</v>
      </c>
      <c r="P143" s="1218">
        <v>6261</v>
      </c>
      <c r="Q143" s="1218">
        <v>820</v>
      </c>
      <c r="R143" s="1218">
        <v>5911</v>
      </c>
      <c r="S143" s="1218">
        <v>545</v>
      </c>
      <c r="T143" s="1218">
        <v>298</v>
      </c>
      <c r="U143" s="1219">
        <v>52807</v>
      </c>
    </row>
    <row r="144" spans="1:21" ht="15" x14ac:dyDescent="0.25">
      <c r="A144"/>
      <c r="B144" s="1256"/>
      <c r="C144" s="338" t="s">
        <v>36</v>
      </c>
      <c r="D144" s="1218">
        <v>58</v>
      </c>
      <c r="E144" s="1218">
        <v>79</v>
      </c>
      <c r="F144" s="1218">
        <v>10411</v>
      </c>
      <c r="G144" s="1218">
        <v>9571</v>
      </c>
      <c r="H144" s="1218">
        <v>1357</v>
      </c>
      <c r="I144" s="1218">
        <v>21119</v>
      </c>
      <c r="J144" s="1218">
        <v>7319</v>
      </c>
      <c r="K144" s="1218">
        <v>5084</v>
      </c>
      <c r="L144" s="1218">
        <v>11303</v>
      </c>
      <c r="M144" s="1218">
        <v>402</v>
      </c>
      <c r="N144" s="1218">
        <v>18986</v>
      </c>
      <c r="O144" s="1218">
        <v>12937</v>
      </c>
      <c r="P144" s="1218">
        <v>8098</v>
      </c>
      <c r="Q144" s="1218">
        <v>7544</v>
      </c>
      <c r="R144" s="1218">
        <v>3292</v>
      </c>
      <c r="S144" s="1218">
        <v>546</v>
      </c>
      <c r="T144" s="1218">
        <v>0</v>
      </c>
      <c r="U144" s="1219">
        <v>118106</v>
      </c>
    </row>
    <row r="145" spans="1:21" ht="15" x14ac:dyDescent="0.25">
      <c r="A145"/>
      <c r="B145" s="1256"/>
      <c r="C145" s="338" t="s">
        <v>37</v>
      </c>
      <c r="D145" s="1218">
        <v>6043</v>
      </c>
      <c r="E145" s="1218">
        <v>121</v>
      </c>
      <c r="F145" s="1218">
        <v>4814</v>
      </c>
      <c r="G145" s="1218">
        <v>4109</v>
      </c>
      <c r="H145" s="1218">
        <v>321</v>
      </c>
      <c r="I145" s="1218">
        <v>8930</v>
      </c>
      <c r="J145" s="1218">
        <v>1909</v>
      </c>
      <c r="K145" s="1218">
        <v>2439</v>
      </c>
      <c r="L145" s="1218">
        <v>2529</v>
      </c>
      <c r="M145" s="1218">
        <v>184</v>
      </c>
      <c r="N145" s="1218">
        <v>5869</v>
      </c>
      <c r="O145" s="1218">
        <v>9456</v>
      </c>
      <c r="P145" s="1218">
        <v>2956</v>
      </c>
      <c r="Q145" s="1218">
        <v>3108</v>
      </c>
      <c r="R145" s="1218">
        <v>1185</v>
      </c>
      <c r="S145" s="1218">
        <v>47</v>
      </c>
      <c r="T145" s="1218">
        <v>0</v>
      </c>
      <c r="U145" s="1219">
        <v>54020</v>
      </c>
    </row>
    <row r="146" spans="1:21" ht="15" x14ac:dyDescent="0.25">
      <c r="A146"/>
      <c r="B146" s="1256"/>
      <c r="C146" s="338" t="s">
        <v>38</v>
      </c>
      <c r="D146" s="1218">
        <v>13100</v>
      </c>
      <c r="E146" s="1218">
        <v>464</v>
      </c>
      <c r="F146" s="1218">
        <v>4775</v>
      </c>
      <c r="G146" s="1218">
        <v>4895</v>
      </c>
      <c r="H146" s="1218">
        <v>551</v>
      </c>
      <c r="I146" s="1218">
        <v>15457</v>
      </c>
      <c r="J146" s="1218">
        <v>8405</v>
      </c>
      <c r="K146" s="1218">
        <v>4763</v>
      </c>
      <c r="L146" s="1218">
        <v>5897</v>
      </c>
      <c r="M146" s="1218">
        <v>540</v>
      </c>
      <c r="N146" s="1218">
        <v>8721</v>
      </c>
      <c r="O146" s="1218">
        <v>15325</v>
      </c>
      <c r="P146" s="1218">
        <v>12180</v>
      </c>
      <c r="Q146" s="1218">
        <v>7117</v>
      </c>
      <c r="R146" s="1218">
        <v>5841</v>
      </c>
      <c r="S146" s="1218">
        <v>879</v>
      </c>
      <c r="T146" s="1218">
        <v>88</v>
      </c>
      <c r="U146" s="1219">
        <v>108998</v>
      </c>
    </row>
    <row r="147" spans="1:21" ht="15" x14ac:dyDescent="0.25">
      <c r="A147"/>
      <c r="B147" s="1256"/>
      <c r="C147" s="338" t="s">
        <v>39</v>
      </c>
      <c r="D147" s="1218">
        <v>33061</v>
      </c>
      <c r="E147" s="1218">
        <v>632</v>
      </c>
      <c r="F147" s="1218">
        <v>2656</v>
      </c>
      <c r="G147" s="1218">
        <v>32101</v>
      </c>
      <c r="H147" s="1218">
        <v>2361</v>
      </c>
      <c r="I147" s="1218">
        <v>42410</v>
      </c>
      <c r="J147" s="1218">
        <v>36453</v>
      </c>
      <c r="K147" s="1218">
        <v>16976</v>
      </c>
      <c r="L147" s="1218">
        <v>40329</v>
      </c>
      <c r="M147" s="1218">
        <v>2402</v>
      </c>
      <c r="N147" s="1218">
        <v>41263</v>
      </c>
      <c r="O147" s="1218">
        <v>36811</v>
      </c>
      <c r="P147" s="1218">
        <v>39902</v>
      </c>
      <c r="Q147" s="1218">
        <v>30597</v>
      </c>
      <c r="R147" s="1218">
        <v>17129</v>
      </c>
      <c r="S147" s="1218">
        <v>6936</v>
      </c>
      <c r="T147" s="1218">
        <v>2</v>
      </c>
      <c r="U147" s="1219">
        <v>382021</v>
      </c>
    </row>
    <row r="148" spans="1:21" ht="15" x14ac:dyDescent="0.25">
      <c r="A148"/>
      <c r="B148" s="1256"/>
      <c r="C148" s="338" t="s">
        <v>40</v>
      </c>
      <c r="D148" s="1218">
        <v>51535</v>
      </c>
      <c r="E148" s="1218">
        <v>55</v>
      </c>
      <c r="F148" s="1218">
        <v>820</v>
      </c>
      <c r="G148" s="1218">
        <v>20378</v>
      </c>
      <c r="H148" s="1218">
        <v>777</v>
      </c>
      <c r="I148" s="1218">
        <v>13132</v>
      </c>
      <c r="J148" s="1218">
        <v>19970</v>
      </c>
      <c r="K148" s="1218">
        <v>4257</v>
      </c>
      <c r="L148" s="1218">
        <v>7936</v>
      </c>
      <c r="M148" s="1218">
        <v>911</v>
      </c>
      <c r="N148" s="1218">
        <v>17894</v>
      </c>
      <c r="O148" s="1218">
        <v>18898</v>
      </c>
      <c r="P148" s="1218">
        <v>9183</v>
      </c>
      <c r="Q148" s="1218">
        <v>9749</v>
      </c>
      <c r="R148" s="1218">
        <v>12979</v>
      </c>
      <c r="S148" s="1218">
        <v>355</v>
      </c>
      <c r="T148" s="1218">
        <v>0</v>
      </c>
      <c r="U148" s="1219">
        <v>188829</v>
      </c>
    </row>
    <row r="149" spans="1:21" ht="15" x14ac:dyDescent="0.25">
      <c r="A149"/>
      <c r="B149" s="1256"/>
      <c r="C149" s="338" t="s">
        <v>41</v>
      </c>
      <c r="D149" s="1218">
        <v>40959</v>
      </c>
      <c r="E149" s="1218">
        <v>13</v>
      </c>
      <c r="F149" s="1218">
        <v>351</v>
      </c>
      <c r="G149" s="1218">
        <v>19013</v>
      </c>
      <c r="H149" s="1218">
        <v>1028</v>
      </c>
      <c r="I149" s="1218">
        <v>18439</v>
      </c>
      <c r="J149" s="1218">
        <v>14986</v>
      </c>
      <c r="K149" s="1218">
        <v>5005</v>
      </c>
      <c r="L149" s="1218">
        <v>10715</v>
      </c>
      <c r="M149" s="1218">
        <v>1556</v>
      </c>
      <c r="N149" s="1218">
        <v>14640</v>
      </c>
      <c r="O149" s="1218">
        <v>34031</v>
      </c>
      <c r="P149" s="1218">
        <v>13201</v>
      </c>
      <c r="Q149" s="1218">
        <v>1687</v>
      </c>
      <c r="R149" s="1218">
        <v>5577</v>
      </c>
      <c r="S149" s="1218">
        <v>360</v>
      </c>
      <c r="T149" s="1218">
        <v>0</v>
      </c>
      <c r="U149" s="1219">
        <v>181561</v>
      </c>
    </row>
    <row r="150" spans="1:21" ht="15" x14ac:dyDescent="0.25">
      <c r="A150"/>
      <c r="B150" s="1256"/>
      <c r="C150" s="338" t="s">
        <v>42</v>
      </c>
      <c r="D150" s="1218">
        <v>11084</v>
      </c>
      <c r="E150" s="1218">
        <v>3</v>
      </c>
      <c r="F150" s="1218">
        <v>223</v>
      </c>
      <c r="G150" s="1218">
        <v>5803</v>
      </c>
      <c r="H150" s="1218">
        <v>383</v>
      </c>
      <c r="I150" s="1218">
        <v>5743</v>
      </c>
      <c r="J150" s="1218">
        <v>6307</v>
      </c>
      <c r="K150" s="1218">
        <v>2101</v>
      </c>
      <c r="L150" s="1218">
        <v>3782</v>
      </c>
      <c r="M150" s="1218">
        <v>223</v>
      </c>
      <c r="N150" s="1218">
        <v>3522</v>
      </c>
      <c r="O150" s="1218">
        <v>19330</v>
      </c>
      <c r="P150" s="1218">
        <v>6504</v>
      </c>
      <c r="Q150" s="1218">
        <v>1049</v>
      </c>
      <c r="R150" s="1218">
        <v>1923</v>
      </c>
      <c r="S150" s="1218">
        <v>134</v>
      </c>
      <c r="T150" s="1218">
        <v>0</v>
      </c>
      <c r="U150" s="1219">
        <v>68114</v>
      </c>
    </row>
    <row r="151" spans="1:21" ht="15" x14ac:dyDescent="0.25">
      <c r="A151"/>
      <c r="B151" s="1256"/>
      <c r="C151" s="338" t="s">
        <v>43</v>
      </c>
      <c r="D151" s="1218">
        <v>18634</v>
      </c>
      <c r="E151" s="1218">
        <v>2136</v>
      </c>
      <c r="F151" s="1218">
        <v>444</v>
      </c>
      <c r="G151" s="1218">
        <v>36484</v>
      </c>
      <c r="H151" s="1218">
        <v>1989</v>
      </c>
      <c r="I151" s="1218">
        <v>40319</v>
      </c>
      <c r="J151" s="1218">
        <v>24788</v>
      </c>
      <c r="K151" s="1218">
        <v>8257</v>
      </c>
      <c r="L151" s="1218">
        <v>25188</v>
      </c>
      <c r="M151" s="1218">
        <v>2159</v>
      </c>
      <c r="N151" s="1218">
        <v>37013</v>
      </c>
      <c r="O151" s="1218">
        <v>43460</v>
      </c>
      <c r="P151" s="1218">
        <v>27477</v>
      </c>
      <c r="Q151" s="1218">
        <v>12268</v>
      </c>
      <c r="R151" s="1218">
        <v>27892</v>
      </c>
      <c r="S151" s="1218">
        <v>1930</v>
      </c>
      <c r="T151" s="1218">
        <v>4</v>
      </c>
      <c r="U151" s="1219">
        <v>310442</v>
      </c>
    </row>
    <row r="152" spans="1:21" ht="15" x14ac:dyDescent="0.25">
      <c r="A152"/>
      <c r="B152" s="1256"/>
      <c r="C152" s="338" t="s">
        <v>44</v>
      </c>
      <c r="D152" s="1218">
        <v>11467</v>
      </c>
      <c r="E152" s="1218">
        <v>140</v>
      </c>
      <c r="F152" s="1218">
        <v>442</v>
      </c>
      <c r="G152" s="1218">
        <v>13590</v>
      </c>
      <c r="H152" s="1218">
        <v>473</v>
      </c>
      <c r="I152" s="1218">
        <v>25839</v>
      </c>
      <c r="J152" s="1218">
        <v>16559</v>
      </c>
      <c r="K152" s="1218">
        <v>5400</v>
      </c>
      <c r="L152" s="1218">
        <v>8064</v>
      </c>
      <c r="M152" s="1218">
        <v>733</v>
      </c>
      <c r="N152" s="1218">
        <v>8615</v>
      </c>
      <c r="O152" s="1218">
        <v>24915</v>
      </c>
      <c r="P152" s="1218">
        <v>23092</v>
      </c>
      <c r="Q152" s="1218">
        <v>2688</v>
      </c>
      <c r="R152" s="1218">
        <v>3518</v>
      </c>
      <c r="S152" s="1218">
        <v>899</v>
      </c>
      <c r="T152" s="1218">
        <v>21</v>
      </c>
      <c r="U152" s="1219">
        <v>146455</v>
      </c>
    </row>
    <row r="153" spans="1:21" ht="15" x14ac:dyDescent="0.25">
      <c r="A153"/>
      <c r="B153" s="1256"/>
      <c r="C153" s="338" t="s">
        <v>45</v>
      </c>
      <c r="D153" s="1218">
        <v>8689</v>
      </c>
      <c r="E153" s="1218">
        <v>402</v>
      </c>
      <c r="F153" s="1218">
        <v>225</v>
      </c>
      <c r="G153" s="1218">
        <v>5462</v>
      </c>
      <c r="H153" s="1218">
        <v>361</v>
      </c>
      <c r="I153" s="1218">
        <v>5229</v>
      </c>
      <c r="J153" s="1218">
        <v>3549</v>
      </c>
      <c r="K153" s="1218">
        <v>1905</v>
      </c>
      <c r="L153" s="1218">
        <v>3980</v>
      </c>
      <c r="M153" s="1218">
        <v>124</v>
      </c>
      <c r="N153" s="1218">
        <v>3678</v>
      </c>
      <c r="O153" s="1218">
        <v>9437</v>
      </c>
      <c r="P153" s="1218">
        <v>6290</v>
      </c>
      <c r="Q153" s="1218">
        <v>1329</v>
      </c>
      <c r="R153" s="1218">
        <v>3466</v>
      </c>
      <c r="S153" s="1218">
        <v>106</v>
      </c>
      <c r="T153" s="1218">
        <v>0</v>
      </c>
      <c r="U153" s="1219">
        <v>54232</v>
      </c>
    </row>
    <row r="154" spans="1:21" ht="15" x14ac:dyDescent="0.25">
      <c r="A154"/>
      <c r="B154" s="1256"/>
      <c r="C154" s="338" t="s">
        <v>46</v>
      </c>
      <c r="D154" s="1218">
        <v>11083</v>
      </c>
      <c r="E154" s="1218">
        <v>27776</v>
      </c>
      <c r="F154" s="1218">
        <v>304</v>
      </c>
      <c r="G154" s="1218">
        <v>21608</v>
      </c>
      <c r="H154" s="1218">
        <v>2223</v>
      </c>
      <c r="I154" s="1218">
        <v>18159</v>
      </c>
      <c r="J154" s="1218">
        <v>19020</v>
      </c>
      <c r="K154" s="1218">
        <v>7254</v>
      </c>
      <c r="L154" s="1218">
        <v>14861</v>
      </c>
      <c r="M154" s="1218">
        <v>1167</v>
      </c>
      <c r="N154" s="1218">
        <v>17824</v>
      </c>
      <c r="O154" s="1218">
        <v>21858</v>
      </c>
      <c r="P154" s="1218">
        <v>13808</v>
      </c>
      <c r="Q154" s="1218">
        <v>5442</v>
      </c>
      <c r="R154" s="1218">
        <v>7133</v>
      </c>
      <c r="S154" s="1218">
        <v>386</v>
      </c>
      <c r="T154" s="1218">
        <v>0</v>
      </c>
      <c r="U154" s="1219">
        <v>189906</v>
      </c>
    </row>
    <row r="155" spans="1:21" ht="15" x14ac:dyDescent="0.25">
      <c r="A155"/>
      <c r="B155" s="1256"/>
      <c r="C155" s="338" t="s">
        <v>47</v>
      </c>
      <c r="D155" s="1218">
        <v>416</v>
      </c>
      <c r="E155" s="1218">
        <v>1291</v>
      </c>
      <c r="F155" s="1218">
        <v>94</v>
      </c>
      <c r="G155" s="1218">
        <v>434</v>
      </c>
      <c r="H155" s="1218">
        <v>188</v>
      </c>
      <c r="I155" s="1218">
        <v>1385</v>
      </c>
      <c r="J155" s="1218">
        <v>1430</v>
      </c>
      <c r="K155" s="1218">
        <v>632</v>
      </c>
      <c r="L155" s="1218">
        <v>688</v>
      </c>
      <c r="M155" s="1218">
        <v>12</v>
      </c>
      <c r="N155" s="1218">
        <v>1133</v>
      </c>
      <c r="O155" s="1218">
        <v>3857</v>
      </c>
      <c r="P155" s="1218">
        <v>1559</v>
      </c>
      <c r="Q155" s="1218">
        <v>2611</v>
      </c>
      <c r="R155" s="1218">
        <v>450</v>
      </c>
      <c r="S155" s="1218">
        <v>3</v>
      </c>
      <c r="T155" s="1218">
        <v>0</v>
      </c>
      <c r="U155" s="1219">
        <v>16183</v>
      </c>
    </row>
    <row r="156" spans="1:21" ht="15" x14ac:dyDescent="0.25">
      <c r="A156"/>
      <c r="B156" s="1256"/>
      <c r="C156" s="338" t="s">
        <v>48</v>
      </c>
      <c r="D156" s="1218">
        <v>1114</v>
      </c>
      <c r="E156" s="1218">
        <v>1785</v>
      </c>
      <c r="F156" s="1218">
        <v>510</v>
      </c>
      <c r="G156" s="1218">
        <v>5066</v>
      </c>
      <c r="H156" s="1218">
        <v>130</v>
      </c>
      <c r="I156" s="1218">
        <v>3351</v>
      </c>
      <c r="J156" s="1218">
        <v>4939</v>
      </c>
      <c r="K156" s="1218">
        <v>2999</v>
      </c>
      <c r="L156" s="1218">
        <v>3565</v>
      </c>
      <c r="M156" s="1218">
        <v>204</v>
      </c>
      <c r="N156" s="1218">
        <v>3190</v>
      </c>
      <c r="O156" s="1218">
        <v>1414</v>
      </c>
      <c r="P156" s="1218">
        <v>2479</v>
      </c>
      <c r="Q156" s="1218">
        <v>3403</v>
      </c>
      <c r="R156" s="1218">
        <v>4119</v>
      </c>
      <c r="S156" s="1218">
        <v>0</v>
      </c>
      <c r="T156" s="1218">
        <v>4</v>
      </c>
      <c r="U156" s="1219">
        <v>38272</v>
      </c>
    </row>
    <row r="157" spans="1:21" ht="15" x14ac:dyDescent="0.25">
      <c r="A157"/>
      <c r="B157" s="1256"/>
      <c r="C157" s="338" t="s">
        <v>49</v>
      </c>
      <c r="D157" s="1218">
        <v>83480</v>
      </c>
      <c r="E157" s="1218">
        <v>5341</v>
      </c>
      <c r="F157" s="1218">
        <v>32866</v>
      </c>
      <c r="G157" s="1218">
        <v>303203</v>
      </c>
      <c r="H157" s="1218">
        <v>17710</v>
      </c>
      <c r="I157" s="1218">
        <v>402382</v>
      </c>
      <c r="J157" s="1218">
        <v>584602</v>
      </c>
      <c r="K157" s="1218">
        <v>186041</v>
      </c>
      <c r="L157" s="1218">
        <v>225574</v>
      </c>
      <c r="M157" s="1218">
        <v>171807</v>
      </c>
      <c r="N157" s="1218">
        <v>604523</v>
      </c>
      <c r="O157" s="1218">
        <v>164146</v>
      </c>
      <c r="P157" s="1218">
        <v>231414</v>
      </c>
      <c r="Q157" s="1218">
        <v>125606</v>
      </c>
      <c r="R157" s="1218">
        <v>169679</v>
      </c>
      <c r="S157" s="1218">
        <v>37314</v>
      </c>
      <c r="T157" s="1218">
        <v>284</v>
      </c>
      <c r="U157" s="1219">
        <v>3345972</v>
      </c>
    </row>
    <row r="158" spans="1:21" ht="15" x14ac:dyDescent="0.25">
      <c r="A158"/>
      <c r="B158" s="1257"/>
      <c r="C158" s="339" t="s">
        <v>196</v>
      </c>
      <c r="D158" s="1220">
        <v>292158</v>
      </c>
      <c r="E158" s="1220">
        <v>40512</v>
      </c>
      <c r="F158" s="1220">
        <v>62327</v>
      </c>
      <c r="G158" s="1220">
        <v>488979</v>
      </c>
      <c r="H158" s="1220">
        <v>29987</v>
      </c>
      <c r="I158" s="1220">
        <v>633137</v>
      </c>
      <c r="J158" s="1220">
        <v>759044</v>
      </c>
      <c r="K158" s="1220">
        <v>256935</v>
      </c>
      <c r="L158" s="1220">
        <v>370972</v>
      </c>
      <c r="M158" s="1220">
        <v>182490</v>
      </c>
      <c r="N158" s="1220">
        <v>794061</v>
      </c>
      <c r="O158" s="1220">
        <v>424769</v>
      </c>
      <c r="P158" s="1220">
        <v>408938</v>
      </c>
      <c r="Q158" s="1220">
        <v>218109</v>
      </c>
      <c r="R158" s="1220">
        <v>271715</v>
      </c>
      <c r="S158" s="1220">
        <v>50509</v>
      </c>
      <c r="T158" s="1220">
        <v>701</v>
      </c>
      <c r="U158" s="1221">
        <v>5285343</v>
      </c>
    </row>
    <row r="159" spans="1:21" ht="15" x14ac:dyDescent="0.25">
      <c r="A159"/>
      <c r="B159" s="1255" t="s">
        <v>93</v>
      </c>
      <c r="C159" s="338" t="s">
        <v>34</v>
      </c>
      <c r="D159" s="1218">
        <v>1345</v>
      </c>
      <c r="E159" s="1218">
        <v>239</v>
      </c>
      <c r="F159" s="1218">
        <v>643</v>
      </c>
      <c r="G159" s="1218">
        <v>1766</v>
      </c>
      <c r="H159" s="1218">
        <v>82</v>
      </c>
      <c r="I159" s="1218">
        <v>2588</v>
      </c>
      <c r="J159" s="1218">
        <v>2681</v>
      </c>
      <c r="K159" s="1218">
        <v>1575</v>
      </c>
      <c r="L159" s="1218">
        <v>1730</v>
      </c>
      <c r="M159" s="1218">
        <v>28</v>
      </c>
      <c r="N159" s="1218">
        <v>1749</v>
      </c>
      <c r="O159" s="1218">
        <v>5752</v>
      </c>
      <c r="P159" s="1218">
        <v>4514</v>
      </c>
      <c r="Q159" s="1218">
        <v>3127</v>
      </c>
      <c r="R159" s="1218">
        <v>1630</v>
      </c>
      <c r="S159" s="1218">
        <v>72</v>
      </c>
      <c r="T159" s="1218">
        <v>0</v>
      </c>
      <c r="U159" s="1219">
        <v>29521</v>
      </c>
    </row>
    <row r="160" spans="1:21" ht="15" x14ac:dyDescent="0.25">
      <c r="A160"/>
      <c r="B160" s="1256"/>
      <c r="C160" s="338" t="s">
        <v>35</v>
      </c>
      <c r="D160" s="1218">
        <v>97</v>
      </c>
      <c r="E160" s="1218">
        <v>139</v>
      </c>
      <c r="F160" s="1218">
        <v>2555</v>
      </c>
      <c r="G160" s="1218">
        <v>5535</v>
      </c>
      <c r="H160" s="1218">
        <v>52</v>
      </c>
      <c r="I160" s="1218">
        <v>8869</v>
      </c>
      <c r="J160" s="1218">
        <v>6135</v>
      </c>
      <c r="K160" s="1218">
        <v>2276</v>
      </c>
      <c r="L160" s="1218">
        <v>4793</v>
      </c>
      <c r="M160" s="1218">
        <v>37</v>
      </c>
      <c r="N160" s="1218">
        <v>5532</v>
      </c>
      <c r="O160" s="1218">
        <v>3167</v>
      </c>
      <c r="P160" s="1218">
        <v>6263</v>
      </c>
      <c r="Q160" s="1218">
        <v>811</v>
      </c>
      <c r="R160" s="1218">
        <v>5935</v>
      </c>
      <c r="S160" s="1218">
        <v>543</v>
      </c>
      <c r="T160" s="1218">
        <v>298</v>
      </c>
      <c r="U160" s="1219">
        <v>53037</v>
      </c>
    </row>
    <row r="161" spans="1:21" ht="15" x14ac:dyDescent="0.25">
      <c r="A161"/>
      <c r="B161" s="1256"/>
      <c r="C161" s="338" t="s">
        <v>36</v>
      </c>
      <c r="D161" s="1218">
        <v>56</v>
      </c>
      <c r="E161" s="1218">
        <v>72</v>
      </c>
      <c r="F161" s="1218">
        <v>10938</v>
      </c>
      <c r="G161" s="1218">
        <v>9988</v>
      </c>
      <c r="H161" s="1218">
        <v>1367</v>
      </c>
      <c r="I161" s="1218">
        <v>21386</v>
      </c>
      <c r="J161" s="1218">
        <v>7431</v>
      </c>
      <c r="K161" s="1218">
        <v>5295</v>
      </c>
      <c r="L161" s="1218">
        <v>11530</v>
      </c>
      <c r="M161" s="1218">
        <v>389</v>
      </c>
      <c r="N161" s="1218">
        <v>19190</v>
      </c>
      <c r="O161" s="1218">
        <v>12983</v>
      </c>
      <c r="P161" s="1218">
        <v>7947</v>
      </c>
      <c r="Q161" s="1218">
        <v>7615</v>
      </c>
      <c r="R161" s="1218">
        <v>3298</v>
      </c>
      <c r="S161" s="1218">
        <v>546</v>
      </c>
      <c r="T161" s="1218">
        <v>0</v>
      </c>
      <c r="U161" s="1219">
        <v>120031</v>
      </c>
    </row>
    <row r="162" spans="1:21" ht="15" x14ac:dyDescent="0.25">
      <c r="A162"/>
      <c r="B162" s="1256"/>
      <c r="C162" s="338" t="s">
        <v>37</v>
      </c>
      <c r="D162" s="1218">
        <v>6785</v>
      </c>
      <c r="E162" s="1218">
        <v>125</v>
      </c>
      <c r="F162" s="1218">
        <v>4847</v>
      </c>
      <c r="G162" s="1218">
        <v>4117</v>
      </c>
      <c r="H162" s="1218">
        <v>327</v>
      </c>
      <c r="I162" s="1218">
        <v>9372</v>
      </c>
      <c r="J162" s="1218">
        <v>1871</v>
      </c>
      <c r="K162" s="1218">
        <v>2498</v>
      </c>
      <c r="L162" s="1218">
        <v>2513</v>
      </c>
      <c r="M162" s="1218">
        <v>180</v>
      </c>
      <c r="N162" s="1218">
        <v>5835</v>
      </c>
      <c r="O162" s="1218">
        <v>9495</v>
      </c>
      <c r="P162" s="1218">
        <v>2947</v>
      </c>
      <c r="Q162" s="1218">
        <v>3157</v>
      </c>
      <c r="R162" s="1218">
        <v>1226</v>
      </c>
      <c r="S162" s="1218">
        <v>48</v>
      </c>
      <c r="T162" s="1218">
        <v>0</v>
      </c>
      <c r="U162" s="1219">
        <v>55343</v>
      </c>
    </row>
    <row r="163" spans="1:21" ht="15" x14ac:dyDescent="0.25">
      <c r="A163"/>
      <c r="B163" s="1256"/>
      <c r="C163" s="338" t="s">
        <v>38</v>
      </c>
      <c r="D163" s="1218">
        <v>13478</v>
      </c>
      <c r="E163" s="1218">
        <v>592</v>
      </c>
      <c r="F163" s="1218">
        <v>4807</v>
      </c>
      <c r="G163" s="1218">
        <v>4935</v>
      </c>
      <c r="H163" s="1218">
        <v>547</v>
      </c>
      <c r="I163" s="1218">
        <v>16815</v>
      </c>
      <c r="J163" s="1218">
        <v>8408</v>
      </c>
      <c r="K163" s="1218">
        <v>4590</v>
      </c>
      <c r="L163" s="1218">
        <v>5949</v>
      </c>
      <c r="M163" s="1218">
        <v>551</v>
      </c>
      <c r="N163" s="1218">
        <v>8999</v>
      </c>
      <c r="O163" s="1218">
        <v>15343</v>
      </c>
      <c r="P163" s="1218">
        <v>12174</v>
      </c>
      <c r="Q163" s="1218">
        <v>7196</v>
      </c>
      <c r="R163" s="1218">
        <v>5908</v>
      </c>
      <c r="S163" s="1218">
        <v>891</v>
      </c>
      <c r="T163" s="1218">
        <v>89</v>
      </c>
      <c r="U163" s="1219">
        <v>111272</v>
      </c>
    </row>
    <row r="164" spans="1:21" ht="15" x14ac:dyDescent="0.25">
      <c r="A164"/>
      <c r="B164" s="1256"/>
      <c r="C164" s="338" t="s">
        <v>39</v>
      </c>
      <c r="D164" s="1218">
        <v>34280</v>
      </c>
      <c r="E164" s="1218">
        <v>782</v>
      </c>
      <c r="F164" s="1218">
        <v>2678</v>
      </c>
      <c r="G164" s="1218">
        <v>32192</v>
      </c>
      <c r="H164" s="1218">
        <v>2377</v>
      </c>
      <c r="I164" s="1218">
        <v>43129</v>
      </c>
      <c r="J164" s="1218">
        <v>36549</v>
      </c>
      <c r="K164" s="1218">
        <v>17030</v>
      </c>
      <c r="L164" s="1218">
        <v>40413</v>
      </c>
      <c r="M164" s="1218">
        <v>2417</v>
      </c>
      <c r="N164" s="1218">
        <v>37245</v>
      </c>
      <c r="O164" s="1218">
        <v>36998</v>
      </c>
      <c r="P164" s="1218">
        <v>39794</v>
      </c>
      <c r="Q164" s="1218">
        <v>30754</v>
      </c>
      <c r="R164" s="1218">
        <v>17236</v>
      </c>
      <c r="S164" s="1218">
        <v>6931</v>
      </c>
      <c r="T164" s="1218">
        <v>2</v>
      </c>
      <c r="U164" s="1219">
        <v>380807</v>
      </c>
    </row>
    <row r="165" spans="1:21" ht="15" x14ac:dyDescent="0.25">
      <c r="A165"/>
      <c r="B165" s="1256"/>
      <c r="C165" s="338" t="s">
        <v>40</v>
      </c>
      <c r="D165" s="1218">
        <v>60265</v>
      </c>
      <c r="E165" s="1218">
        <v>49</v>
      </c>
      <c r="F165" s="1218">
        <v>824</v>
      </c>
      <c r="G165" s="1218">
        <v>21554</v>
      </c>
      <c r="H165" s="1218">
        <v>773</v>
      </c>
      <c r="I165" s="1218">
        <v>13180</v>
      </c>
      <c r="J165" s="1218">
        <v>20279</v>
      </c>
      <c r="K165" s="1218">
        <v>4369</v>
      </c>
      <c r="L165" s="1218">
        <v>8251</v>
      </c>
      <c r="M165" s="1218">
        <v>909</v>
      </c>
      <c r="N165" s="1218">
        <v>18302</v>
      </c>
      <c r="O165" s="1218">
        <v>18887</v>
      </c>
      <c r="P165" s="1218">
        <v>9172</v>
      </c>
      <c r="Q165" s="1218">
        <v>9803</v>
      </c>
      <c r="R165" s="1218">
        <v>12966</v>
      </c>
      <c r="S165" s="1218">
        <v>349</v>
      </c>
      <c r="T165" s="1218">
        <v>0</v>
      </c>
      <c r="U165" s="1219">
        <v>199932</v>
      </c>
    </row>
    <row r="166" spans="1:21" ht="15" x14ac:dyDescent="0.25">
      <c r="A166"/>
      <c r="B166" s="1256"/>
      <c r="C166" s="338" t="s">
        <v>41</v>
      </c>
      <c r="D166" s="1218">
        <v>45886</v>
      </c>
      <c r="E166" s="1218">
        <v>13</v>
      </c>
      <c r="F166" s="1218">
        <v>364</v>
      </c>
      <c r="G166" s="1218">
        <v>19406</v>
      </c>
      <c r="H166" s="1218">
        <v>999</v>
      </c>
      <c r="I166" s="1218">
        <v>18579</v>
      </c>
      <c r="J166" s="1218">
        <v>15785</v>
      </c>
      <c r="K166" s="1218">
        <v>5046</v>
      </c>
      <c r="L166" s="1218">
        <v>11364</v>
      </c>
      <c r="M166" s="1218">
        <v>1830</v>
      </c>
      <c r="N166" s="1218">
        <v>15094</v>
      </c>
      <c r="O166" s="1218">
        <v>34293</v>
      </c>
      <c r="P166" s="1218">
        <v>13239</v>
      </c>
      <c r="Q166" s="1218">
        <v>1725</v>
      </c>
      <c r="R166" s="1218">
        <v>5709</v>
      </c>
      <c r="S166" s="1218">
        <v>361</v>
      </c>
      <c r="T166" s="1218">
        <v>0</v>
      </c>
      <c r="U166" s="1219">
        <v>189693</v>
      </c>
    </row>
    <row r="167" spans="1:21" ht="15" x14ac:dyDescent="0.25">
      <c r="A167"/>
      <c r="B167" s="1256"/>
      <c r="C167" s="338" t="s">
        <v>42</v>
      </c>
      <c r="D167" s="1218">
        <v>11802</v>
      </c>
      <c r="E167" s="1218">
        <v>3</v>
      </c>
      <c r="F167" s="1218">
        <v>224</v>
      </c>
      <c r="G167" s="1218">
        <v>6052</v>
      </c>
      <c r="H167" s="1218">
        <v>379</v>
      </c>
      <c r="I167" s="1218">
        <v>5783</v>
      </c>
      <c r="J167" s="1218">
        <v>6724</v>
      </c>
      <c r="K167" s="1218">
        <v>1788</v>
      </c>
      <c r="L167" s="1218">
        <v>3901</v>
      </c>
      <c r="M167" s="1218">
        <v>228</v>
      </c>
      <c r="N167" s="1218">
        <v>4147</v>
      </c>
      <c r="O167" s="1218">
        <v>19500</v>
      </c>
      <c r="P167" s="1218">
        <v>6534</v>
      </c>
      <c r="Q167" s="1218">
        <v>1080</v>
      </c>
      <c r="R167" s="1218">
        <v>1942</v>
      </c>
      <c r="S167" s="1218">
        <v>138</v>
      </c>
      <c r="T167" s="1218">
        <v>0</v>
      </c>
      <c r="U167" s="1219">
        <v>70225</v>
      </c>
    </row>
    <row r="168" spans="1:21" ht="15" x14ac:dyDescent="0.25">
      <c r="A168"/>
      <c r="B168" s="1256"/>
      <c r="C168" s="338" t="s">
        <v>43</v>
      </c>
      <c r="D168" s="1218">
        <v>18914</v>
      </c>
      <c r="E168" s="1218">
        <v>2437</v>
      </c>
      <c r="F168" s="1218">
        <v>458</v>
      </c>
      <c r="G168" s="1218">
        <v>36382</v>
      </c>
      <c r="H168" s="1218">
        <v>2040</v>
      </c>
      <c r="I168" s="1218">
        <v>41630</v>
      </c>
      <c r="J168" s="1218">
        <v>25061</v>
      </c>
      <c r="K168" s="1218">
        <v>8232</v>
      </c>
      <c r="L168" s="1218">
        <v>25374</v>
      </c>
      <c r="M168" s="1218">
        <v>2106</v>
      </c>
      <c r="N168" s="1218">
        <v>37009</v>
      </c>
      <c r="O168" s="1218">
        <v>43707</v>
      </c>
      <c r="P168" s="1218">
        <v>26115</v>
      </c>
      <c r="Q168" s="1218">
        <v>12402</v>
      </c>
      <c r="R168" s="1218">
        <v>27613</v>
      </c>
      <c r="S168" s="1218">
        <v>1935</v>
      </c>
      <c r="T168" s="1218">
        <v>4</v>
      </c>
      <c r="U168" s="1219">
        <v>311419</v>
      </c>
    </row>
    <row r="169" spans="1:21" ht="15" x14ac:dyDescent="0.25">
      <c r="A169"/>
      <c r="B169" s="1256"/>
      <c r="C169" s="338" t="s">
        <v>44</v>
      </c>
      <c r="D169" s="1218">
        <v>11897</v>
      </c>
      <c r="E169" s="1218">
        <v>158</v>
      </c>
      <c r="F169" s="1218">
        <v>448</v>
      </c>
      <c r="G169" s="1218">
        <v>13633</v>
      </c>
      <c r="H169" s="1218">
        <v>464</v>
      </c>
      <c r="I169" s="1218">
        <v>26216</v>
      </c>
      <c r="J169" s="1218">
        <v>16429</v>
      </c>
      <c r="K169" s="1218">
        <v>5116</v>
      </c>
      <c r="L169" s="1218">
        <v>8083</v>
      </c>
      <c r="M169" s="1218">
        <v>733</v>
      </c>
      <c r="N169" s="1218">
        <v>8700</v>
      </c>
      <c r="O169" s="1218">
        <v>25159</v>
      </c>
      <c r="P169" s="1218">
        <v>22985</v>
      </c>
      <c r="Q169" s="1218">
        <v>2669</v>
      </c>
      <c r="R169" s="1218">
        <v>3547</v>
      </c>
      <c r="S169" s="1218">
        <v>904</v>
      </c>
      <c r="T169" s="1218">
        <v>21</v>
      </c>
      <c r="U169" s="1219">
        <v>147162</v>
      </c>
    </row>
    <row r="170" spans="1:21" ht="15" x14ac:dyDescent="0.25">
      <c r="A170"/>
      <c r="B170" s="1256"/>
      <c r="C170" s="338" t="s">
        <v>45</v>
      </c>
      <c r="D170" s="1218">
        <v>8606</v>
      </c>
      <c r="E170" s="1218">
        <v>406</v>
      </c>
      <c r="F170" s="1218">
        <v>240</v>
      </c>
      <c r="G170" s="1218">
        <v>5448</v>
      </c>
      <c r="H170" s="1218">
        <v>360</v>
      </c>
      <c r="I170" s="1218">
        <v>5441</v>
      </c>
      <c r="J170" s="1218">
        <v>3539</v>
      </c>
      <c r="K170" s="1218">
        <v>1888</v>
      </c>
      <c r="L170" s="1218">
        <v>3997</v>
      </c>
      <c r="M170" s="1218">
        <v>120</v>
      </c>
      <c r="N170" s="1218">
        <v>3783</v>
      </c>
      <c r="O170" s="1218">
        <v>9369</v>
      </c>
      <c r="P170" s="1218">
        <v>6297</v>
      </c>
      <c r="Q170" s="1218">
        <v>1329</v>
      </c>
      <c r="R170" s="1218">
        <v>3476</v>
      </c>
      <c r="S170" s="1218">
        <v>112</v>
      </c>
      <c r="T170" s="1218">
        <v>0</v>
      </c>
      <c r="U170" s="1219">
        <v>54411</v>
      </c>
    </row>
    <row r="171" spans="1:21" ht="15" x14ac:dyDescent="0.25">
      <c r="A171"/>
      <c r="B171" s="1256"/>
      <c r="C171" s="338" t="s">
        <v>46</v>
      </c>
      <c r="D171" s="1218">
        <v>10882</v>
      </c>
      <c r="E171" s="1218">
        <v>29050</v>
      </c>
      <c r="F171" s="1218">
        <v>316</v>
      </c>
      <c r="G171" s="1218">
        <v>22279</v>
      </c>
      <c r="H171" s="1218">
        <v>2225</v>
      </c>
      <c r="I171" s="1218">
        <v>18528</v>
      </c>
      <c r="J171" s="1218">
        <v>18862</v>
      </c>
      <c r="K171" s="1218">
        <v>7365</v>
      </c>
      <c r="L171" s="1218">
        <v>14839</v>
      </c>
      <c r="M171" s="1218">
        <v>1184</v>
      </c>
      <c r="N171" s="1218">
        <v>18254</v>
      </c>
      <c r="O171" s="1218">
        <v>21814</v>
      </c>
      <c r="P171" s="1218">
        <v>13822</v>
      </c>
      <c r="Q171" s="1218">
        <v>5422</v>
      </c>
      <c r="R171" s="1218">
        <v>7161</v>
      </c>
      <c r="S171" s="1218">
        <v>391</v>
      </c>
      <c r="T171" s="1218">
        <v>0</v>
      </c>
      <c r="U171" s="1219">
        <v>192394</v>
      </c>
    </row>
    <row r="172" spans="1:21" ht="15" x14ac:dyDescent="0.25">
      <c r="A172"/>
      <c r="B172" s="1256"/>
      <c r="C172" s="338" t="s">
        <v>47</v>
      </c>
      <c r="D172" s="1218">
        <v>430</v>
      </c>
      <c r="E172" s="1218">
        <v>1361</v>
      </c>
      <c r="F172" s="1218">
        <v>164</v>
      </c>
      <c r="G172" s="1218">
        <v>437</v>
      </c>
      <c r="H172" s="1218">
        <v>186</v>
      </c>
      <c r="I172" s="1218">
        <v>1532</v>
      </c>
      <c r="J172" s="1218">
        <v>1437</v>
      </c>
      <c r="K172" s="1218">
        <v>646</v>
      </c>
      <c r="L172" s="1218">
        <v>700</v>
      </c>
      <c r="M172" s="1218">
        <v>12</v>
      </c>
      <c r="N172" s="1218">
        <v>1149</v>
      </c>
      <c r="O172" s="1218">
        <v>3866</v>
      </c>
      <c r="P172" s="1218">
        <v>1576</v>
      </c>
      <c r="Q172" s="1218">
        <v>2640</v>
      </c>
      <c r="R172" s="1218">
        <v>448</v>
      </c>
      <c r="S172" s="1218">
        <v>3</v>
      </c>
      <c r="T172" s="1218">
        <v>0</v>
      </c>
      <c r="U172" s="1219">
        <v>16587</v>
      </c>
    </row>
    <row r="173" spans="1:21" ht="15" x14ac:dyDescent="0.25">
      <c r="A173"/>
      <c r="B173" s="1256"/>
      <c r="C173" s="338" t="s">
        <v>48</v>
      </c>
      <c r="D173" s="1218">
        <v>1133</v>
      </c>
      <c r="E173" s="1218">
        <v>1385</v>
      </c>
      <c r="F173" s="1218">
        <v>541</v>
      </c>
      <c r="G173" s="1218">
        <v>4648</v>
      </c>
      <c r="H173" s="1218">
        <v>130</v>
      </c>
      <c r="I173" s="1218">
        <v>3362</v>
      </c>
      <c r="J173" s="1218">
        <v>5015</v>
      </c>
      <c r="K173" s="1218">
        <v>3435</v>
      </c>
      <c r="L173" s="1218">
        <v>3854</v>
      </c>
      <c r="M173" s="1218">
        <v>213</v>
      </c>
      <c r="N173" s="1218">
        <v>3279</v>
      </c>
      <c r="O173" s="1218">
        <v>1424</v>
      </c>
      <c r="P173" s="1218">
        <v>2488</v>
      </c>
      <c r="Q173" s="1218">
        <v>3430</v>
      </c>
      <c r="R173" s="1218">
        <v>4184</v>
      </c>
      <c r="S173" s="1218">
        <v>0</v>
      </c>
      <c r="T173" s="1218">
        <v>4</v>
      </c>
      <c r="U173" s="1219">
        <v>38525</v>
      </c>
    </row>
    <row r="174" spans="1:21" ht="15" x14ac:dyDescent="0.25">
      <c r="A174"/>
      <c r="B174" s="1256"/>
      <c r="C174" s="338" t="s">
        <v>49</v>
      </c>
      <c r="D174" s="1218">
        <v>89113</v>
      </c>
      <c r="E174" s="1218">
        <v>5690</v>
      </c>
      <c r="F174" s="1218">
        <v>32982</v>
      </c>
      <c r="G174" s="1218">
        <v>303361</v>
      </c>
      <c r="H174" s="1218">
        <v>17761</v>
      </c>
      <c r="I174" s="1218">
        <v>410921</v>
      </c>
      <c r="J174" s="1218">
        <v>584641</v>
      </c>
      <c r="K174" s="1218">
        <v>186038</v>
      </c>
      <c r="L174" s="1218">
        <v>225282</v>
      </c>
      <c r="M174" s="1218">
        <v>174952</v>
      </c>
      <c r="N174" s="1218">
        <v>608214</v>
      </c>
      <c r="O174" s="1218">
        <v>164460</v>
      </c>
      <c r="P174" s="1218">
        <v>232480</v>
      </c>
      <c r="Q174" s="1218">
        <v>126125</v>
      </c>
      <c r="R174" s="1218">
        <v>169260</v>
      </c>
      <c r="S174" s="1218">
        <v>37305</v>
      </c>
      <c r="T174" s="1218">
        <v>285</v>
      </c>
      <c r="U174" s="1219">
        <v>3368870</v>
      </c>
    </row>
    <row r="175" spans="1:21" ht="15" x14ac:dyDescent="0.25">
      <c r="A175"/>
      <c r="B175" s="1257"/>
      <c r="C175" s="339" t="s">
        <v>196</v>
      </c>
      <c r="D175" s="1220">
        <v>314969</v>
      </c>
      <c r="E175" s="1220">
        <v>42501</v>
      </c>
      <c r="F175" s="1220">
        <v>63029</v>
      </c>
      <c r="G175" s="1220">
        <v>491733</v>
      </c>
      <c r="H175" s="1220">
        <v>30069</v>
      </c>
      <c r="I175" s="1220">
        <v>647331</v>
      </c>
      <c r="J175" s="1220">
        <v>760847</v>
      </c>
      <c r="K175" s="1220">
        <v>257187</v>
      </c>
      <c r="L175" s="1220">
        <v>372573</v>
      </c>
      <c r="M175" s="1220">
        <v>185889</v>
      </c>
      <c r="N175" s="1220">
        <v>796481</v>
      </c>
      <c r="O175" s="1220">
        <v>426217</v>
      </c>
      <c r="P175" s="1220">
        <v>408347</v>
      </c>
      <c r="Q175" s="1220">
        <v>219285</v>
      </c>
      <c r="R175" s="1220">
        <v>271539</v>
      </c>
      <c r="S175" s="1220">
        <v>50529</v>
      </c>
      <c r="T175" s="1220">
        <v>703</v>
      </c>
      <c r="U175" s="1221">
        <v>5339229</v>
      </c>
    </row>
    <row r="176" spans="1:21" ht="15" x14ac:dyDescent="0.25">
      <c r="A176"/>
      <c r="B176" s="1255" t="s">
        <v>94</v>
      </c>
      <c r="C176" s="338" t="s">
        <v>34</v>
      </c>
      <c r="D176" s="1218">
        <v>1314</v>
      </c>
      <c r="E176" s="1218">
        <v>241</v>
      </c>
      <c r="F176" s="1218">
        <v>898</v>
      </c>
      <c r="G176" s="1218">
        <v>1786</v>
      </c>
      <c r="H176" s="1218">
        <v>81</v>
      </c>
      <c r="I176" s="1218">
        <v>2435</v>
      </c>
      <c r="J176" s="1218">
        <v>2679</v>
      </c>
      <c r="K176" s="1218">
        <v>1535</v>
      </c>
      <c r="L176" s="1218">
        <v>1765</v>
      </c>
      <c r="M176" s="1218">
        <v>28</v>
      </c>
      <c r="N176" s="1218">
        <v>1746</v>
      </c>
      <c r="O176" s="1218">
        <v>5730</v>
      </c>
      <c r="P176" s="1218">
        <v>4497</v>
      </c>
      <c r="Q176" s="1218">
        <v>3198</v>
      </c>
      <c r="R176" s="1218">
        <v>1636</v>
      </c>
      <c r="S176" s="1218">
        <v>66</v>
      </c>
      <c r="T176" s="1218">
        <v>0</v>
      </c>
      <c r="U176" s="1219">
        <v>29635</v>
      </c>
    </row>
    <row r="177" spans="1:21" ht="15" x14ac:dyDescent="0.25">
      <c r="A177"/>
      <c r="B177" s="1256"/>
      <c r="C177" s="338" t="s">
        <v>35</v>
      </c>
      <c r="D177" s="1218">
        <v>93</v>
      </c>
      <c r="E177" s="1218">
        <v>140</v>
      </c>
      <c r="F177" s="1218">
        <v>2544</v>
      </c>
      <c r="G177" s="1218">
        <v>3571</v>
      </c>
      <c r="H177" s="1218">
        <v>52</v>
      </c>
      <c r="I177" s="1218">
        <v>8498</v>
      </c>
      <c r="J177" s="1218">
        <v>6091</v>
      </c>
      <c r="K177" s="1218">
        <v>2265</v>
      </c>
      <c r="L177" s="1218">
        <v>4732</v>
      </c>
      <c r="M177" s="1218">
        <v>38</v>
      </c>
      <c r="N177" s="1218">
        <v>5350</v>
      </c>
      <c r="O177" s="1218">
        <v>3148</v>
      </c>
      <c r="P177" s="1218">
        <v>6236</v>
      </c>
      <c r="Q177" s="1218">
        <v>807</v>
      </c>
      <c r="R177" s="1218">
        <v>5888</v>
      </c>
      <c r="S177" s="1218">
        <v>532</v>
      </c>
      <c r="T177" s="1218">
        <v>298</v>
      </c>
      <c r="U177" s="1219">
        <v>50283</v>
      </c>
    </row>
    <row r="178" spans="1:21" ht="15" x14ac:dyDescent="0.25">
      <c r="A178"/>
      <c r="B178" s="1256"/>
      <c r="C178" s="338" t="s">
        <v>36</v>
      </c>
      <c r="D178" s="1218">
        <v>54</v>
      </c>
      <c r="E178" s="1218">
        <v>69</v>
      </c>
      <c r="F178" s="1218">
        <v>10489</v>
      </c>
      <c r="G178" s="1218">
        <v>9989</v>
      </c>
      <c r="H178" s="1218">
        <v>1378</v>
      </c>
      <c r="I178" s="1218">
        <v>21042</v>
      </c>
      <c r="J178" s="1218">
        <v>7341</v>
      </c>
      <c r="K178" s="1218">
        <v>5177</v>
      </c>
      <c r="L178" s="1218">
        <v>11752</v>
      </c>
      <c r="M178" s="1218">
        <v>418</v>
      </c>
      <c r="N178" s="1218">
        <v>18937</v>
      </c>
      <c r="O178" s="1218">
        <v>12939</v>
      </c>
      <c r="P178" s="1218">
        <v>7871</v>
      </c>
      <c r="Q178" s="1218">
        <v>7666</v>
      </c>
      <c r="R178" s="1218">
        <v>3260</v>
      </c>
      <c r="S178" s="1218">
        <v>542</v>
      </c>
      <c r="T178" s="1218">
        <v>0</v>
      </c>
      <c r="U178" s="1219">
        <v>118924</v>
      </c>
    </row>
    <row r="179" spans="1:21" ht="15" x14ac:dyDescent="0.25">
      <c r="A179"/>
      <c r="B179" s="1256"/>
      <c r="C179" s="338" t="s">
        <v>37</v>
      </c>
      <c r="D179" s="1218">
        <v>7048</v>
      </c>
      <c r="E179" s="1218">
        <v>124</v>
      </c>
      <c r="F179" s="1218">
        <v>5277</v>
      </c>
      <c r="G179" s="1218">
        <v>4082</v>
      </c>
      <c r="H179" s="1218">
        <v>330</v>
      </c>
      <c r="I179" s="1218">
        <v>8897</v>
      </c>
      <c r="J179" s="1218">
        <v>1843</v>
      </c>
      <c r="K179" s="1218">
        <v>2428</v>
      </c>
      <c r="L179" s="1218">
        <v>2593</v>
      </c>
      <c r="M179" s="1218">
        <v>182</v>
      </c>
      <c r="N179" s="1218">
        <v>5701</v>
      </c>
      <c r="O179" s="1218">
        <v>8943</v>
      </c>
      <c r="P179" s="1218">
        <v>2942</v>
      </c>
      <c r="Q179" s="1218">
        <v>3158</v>
      </c>
      <c r="R179" s="1218">
        <v>1191</v>
      </c>
      <c r="S179" s="1218">
        <v>49</v>
      </c>
      <c r="T179" s="1218">
        <v>0</v>
      </c>
      <c r="U179" s="1219">
        <v>54788</v>
      </c>
    </row>
    <row r="180" spans="1:21" ht="15" x14ac:dyDescent="0.25">
      <c r="A180"/>
      <c r="B180" s="1256"/>
      <c r="C180" s="338" t="s">
        <v>38</v>
      </c>
      <c r="D180" s="1218">
        <v>13922</v>
      </c>
      <c r="E180" s="1218">
        <v>569</v>
      </c>
      <c r="F180" s="1218">
        <v>4873</v>
      </c>
      <c r="G180" s="1218">
        <v>4743</v>
      </c>
      <c r="H180" s="1218">
        <v>522</v>
      </c>
      <c r="I180" s="1218">
        <v>15255</v>
      </c>
      <c r="J180" s="1218">
        <v>8512</v>
      </c>
      <c r="K180" s="1218">
        <v>4391</v>
      </c>
      <c r="L180" s="1218">
        <v>5961</v>
      </c>
      <c r="M180" s="1218">
        <v>584</v>
      </c>
      <c r="N180" s="1218">
        <v>8927</v>
      </c>
      <c r="O180" s="1218">
        <v>14894</v>
      </c>
      <c r="P180" s="1218">
        <v>12131</v>
      </c>
      <c r="Q180" s="1218">
        <v>7399</v>
      </c>
      <c r="R180" s="1218">
        <v>5858</v>
      </c>
      <c r="S180" s="1218">
        <v>890</v>
      </c>
      <c r="T180" s="1218">
        <v>88</v>
      </c>
      <c r="U180" s="1219">
        <v>109519</v>
      </c>
    </row>
    <row r="181" spans="1:21" ht="15" x14ac:dyDescent="0.25">
      <c r="A181"/>
      <c r="B181" s="1256"/>
      <c r="C181" s="338" t="s">
        <v>39</v>
      </c>
      <c r="D181" s="1218">
        <v>36213</v>
      </c>
      <c r="E181" s="1218">
        <v>798</v>
      </c>
      <c r="F181" s="1218">
        <v>2694</v>
      </c>
      <c r="G181" s="1218">
        <v>32002</v>
      </c>
      <c r="H181" s="1218">
        <v>2369</v>
      </c>
      <c r="I181" s="1218">
        <v>43154</v>
      </c>
      <c r="J181" s="1218">
        <v>35374</v>
      </c>
      <c r="K181" s="1218">
        <v>16298</v>
      </c>
      <c r="L181" s="1218">
        <v>40545</v>
      </c>
      <c r="M181" s="1218">
        <v>2428</v>
      </c>
      <c r="N181" s="1218">
        <v>36824</v>
      </c>
      <c r="O181" s="1218">
        <v>36531</v>
      </c>
      <c r="P181" s="1218">
        <v>39589</v>
      </c>
      <c r="Q181" s="1218">
        <v>30979</v>
      </c>
      <c r="R181" s="1218">
        <v>17751</v>
      </c>
      <c r="S181" s="1218">
        <v>6936</v>
      </c>
      <c r="T181" s="1218">
        <v>2</v>
      </c>
      <c r="U181" s="1219">
        <v>380487</v>
      </c>
    </row>
    <row r="182" spans="1:21" ht="15" x14ac:dyDescent="0.25">
      <c r="A182"/>
      <c r="B182" s="1256"/>
      <c r="C182" s="338" t="s">
        <v>40</v>
      </c>
      <c r="D182" s="1218">
        <v>87287</v>
      </c>
      <c r="E182" s="1218">
        <v>82</v>
      </c>
      <c r="F182" s="1218">
        <v>816</v>
      </c>
      <c r="G182" s="1218">
        <v>21752</v>
      </c>
      <c r="H182" s="1218">
        <v>780</v>
      </c>
      <c r="I182" s="1218">
        <v>13034</v>
      </c>
      <c r="J182" s="1218">
        <v>22160</v>
      </c>
      <c r="K182" s="1218">
        <v>4199</v>
      </c>
      <c r="L182" s="1218">
        <v>8718</v>
      </c>
      <c r="M182" s="1218">
        <v>873</v>
      </c>
      <c r="N182" s="1218">
        <v>18996</v>
      </c>
      <c r="O182" s="1218">
        <v>18845</v>
      </c>
      <c r="P182" s="1218">
        <v>9198</v>
      </c>
      <c r="Q182" s="1218">
        <v>10615</v>
      </c>
      <c r="R182" s="1218">
        <v>12910</v>
      </c>
      <c r="S182" s="1218">
        <v>354</v>
      </c>
      <c r="T182" s="1218">
        <v>0</v>
      </c>
      <c r="U182" s="1219">
        <v>230619</v>
      </c>
    </row>
    <row r="183" spans="1:21" ht="15" x14ac:dyDescent="0.25">
      <c r="A183"/>
      <c r="B183" s="1256"/>
      <c r="C183" s="338" t="s">
        <v>41</v>
      </c>
      <c r="D183" s="1218">
        <v>73217</v>
      </c>
      <c r="E183" s="1218">
        <v>14</v>
      </c>
      <c r="F183" s="1218">
        <v>369</v>
      </c>
      <c r="G183" s="1218">
        <v>21594</v>
      </c>
      <c r="H183" s="1218">
        <v>1014</v>
      </c>
      <c r="I183" s="1218">
        <v>18538</v>
      </c>
      <c r="J183" s="1218">
        <v>18450</v>
      </c>
      <c r="K183" s="1218">
        <v>5099</v>
      </c>
      <c r="L183" s="1218">
        <v>12425</v>
      </c>
      <c r="M183" s="1218">
        <v>1818</v>
      </c>
      <c r="N183" s="1218">
        <v>17025</v>
      </c>
      <c r="O183" s="1218">
        <v>33683</v>
      </c>
      <c r="P183" s="1218">
        <v>13213</v>
      </c>
      <c r="Q183" s="1218">
        <v>1717</v>
      </c>
      <c r="R183" s="1218">
        <v>5747</v>
      </c>
      <c r="S183" s="1218">
        <v>367</v>
      </c>
      <c r="T183" s="1218">
        <v>0</v>
      </c>
      <c r="U183" s="1219">
        <v>224290</v>
      </c>
    </row>
    <row r="184" spans="1:21" ht="15" x14ac:dyDescent="0.25">
      <c r="A184"/>
      <c r="B184" s="1256"/>
      <c r="C184" s="338" t="s">
        <v>42</v>
      </c>
      <c r="D184" s="1218">
        <v>17314</v>
      </c>
      <c r="E184" s="1218">
        <v>3</v>
      </c>
      <c r="F184" s="1218">
        <v>221</v>
      </c>
      <c r="G184" s="1218">
        <v>6049</v>
      </c>
      <c r="H184" s="1218">
        <v>378</v>
      </c>
      <c r="I184" s="1218">
        <v>5774</v>
      </c>
      <c r="J184" s="1218">
        <v>7564</v>
      </c>
      <c r="K184" s="1218">
        <v>1764</v>
      </c>
      <c r="L184" s="1218">
        <v>4133</v>
      </c>
      <c r="M184" s="1218">
        <v>224</v>
      </c>
      <c r="N184" s="1218">
        <v>4626</v>
      </c>
      <c r="O184" s="1218">
        <v>19506</v>
      </c>
      <c r="P184" s="1218">
        <v>6514</v>
      </c>
      <c r="Q184" s="1218">
        <v>1069</v>
      </c>
      <c r="R184" s="1218">
        <v>1979</v>
      </c>
      <c r="S184" s="1218">
        <v>133</v>
      </c>
      <c r="T184" s="1218">
        <v>0</v>
      </c>
      <c r="U184" s="1219">
        <v>77251</v>
      </c>
    </row>
    <row r="185" spans="1:21" ht="15" x14ac:dyDescent="0.25">
      <c r="A185"/>
      <c r="B185" s="1256"/>
      <c r="C185" s="338" t="s">
        <v>43</v>
      </c>
      <c r="D185" s="1218">
        <v>23134</v>
      </c>
      <c r="E185" s="1218">
        <v>2478</v>
      </c>
      <c r="F185" s="1218">
        <v>455</v>
      </c>
      <c r="G185" s="1218">
        <v>37064</v>
      </c>
      <c r="H185" s="1218">
        <v>2070</v>
      </c>
      <c r="I185" s="1218">
        <v>43691</v>
      </c>
      <c r="J185" s="1218">
        <v>25480</v>
      </c>
      <c r="K185" s="1218">
        <v>7914</v>
      </c>
      <c r="L185" s="1218">
        <v>25443</v>
      </c>
      <c r="M185" s="1218">
        <v>2057</v>
      </c>
      <c r="N185" s="1218">
        <v>36325</v>
      </c>
      <c r="O185" s="1218">
        <v>44915</v>
      </c>
      <c r="P185" s="1218">
        <v>26066</v>
      </c>
      <c r="Q185" s="1218">
        <v>12480</v>
      </c>
      <c r="R185" s="1218">
        <v>26559</v>
      </c>
      <c r="S185" s="1218">
        <v>1917</v>
      </c>
      <c r="T185" s="1218">
        <v>4</v>
      </c>
      <c r="U185" s="1219">
        <v>318052</v>
      </c>
    </row>
    <row r="186" spans="1:21" ht="15" x14ac:dyDescent="0.25">
      <c r="A186"/>
      <c r="B186" s="1256"/>
      <c r="C186" s="338" t="s">
        <v>44</v>
      </c>
      <c r="D186" s="1218">
        <v>14775</v>
      </c>
      <c r="E186" s="1218">
        <v>157</v>
      </c>
      <c r="F186" s="1218">
        <v>459</v>
      </c>
      <c r="G186" s="1218">
        <v>13663</v>
      </c>
      <c r="H186" s="1218">
        <v>456</v>
      </c>
      <c r="I186" s="1218">
        <v>27071</v>
      </c>
      <c r="J186" s="1218">
        <v>16366</v>
      </c>
      <c r="K186" s="1218">
        <v>4976</v>
      </c>
      <c r="L186" s="1218">
        <v>8111</v>
      </c>
      <c r="M186" s="1218">
        <v>710</v>
      </c>
      <c r="N186" s="1218">
        <v>8802</v>
      </c>
      <c r="O186" s="1218">
        <v>25573</v>
      </c>
      <c r="P186" s="1218">
        <v>23035</v>
      </c>
      <c r="Q186" s="1218">
        <v>2677</v>
      </c>
      <c r="R186" s="1218">
        <v>3517</v>
      </c>
      <c r="S186" s="1218">
        <v>901</v>
      </c>
      <c r="T186" s="1218">
        <v>22</v>
      </c>
      <c r="U186" s="1219">
        <v>151271</v>
      </c>
    </row>
    <row r="187" spans="1:21" ht="15" x14ac:dyDescent="0.25">
      <c r="A187"/>
      <c r="B187" s="1256"/>
      <c r="C187" s="338" t="s">
        <v>45</v>
      </c>
      <c r="D187" s="1218">
        <v>8483</v>
      </c>
      <c r="E187" s="1218">
        <v>416</v>
      </c>
      <c r="F187" s="1218">
        <v>261</v>
      </c>
      <c r="G187" s="1218">
        <v>5323</v>
      </c>
      <c r="H187" s="1218">
        <v>362</v>
      </c>
      <c r="I187" s="1218">
        <v>5482</v>
      </c>
      <c r="J187" s="1218">
        <v>3573</v>
      </c>
      <c r="K187" s="1218">
        <v>1837</v>
      </c>
      <c r="L187" s="1218">
        <v>3958</v>
      </c>
      <c r="M187" s="1218">
        <v>116</v>
      </c>
      <c r="N187" s="1218">
        <v>3827</v>
      </c>
      <c r="O187" s="1218">
        <v>9223</v>
      </c>
      <c r="P187" s="1218">
        <v>6331</v>
      </c>
      <c r="Q187" s="1218">
        <v>1284</v>
      </c>
      <c r="R187" s="1218">
        <v>3440</v>
      </c>
      <c r="S187" s="1218">
        <v>114</v>
      </c>
      <c r="T187" s="1218">
        <v>0</v>
      </c>
      <c r="U187" s="1219">
        <v>54030</v>
      </c>
    </row>
    <row r="188" spans="1:21" ht="15" x14ac:dyDescent="0.25">
      <c r="A188"/>
      <c r="B188" s="1256"/>
      <c r="C188" s="338" t="s">
        <v>46</v>
      </c>
      <c r="D188" s="1218">
        <v>10916</v>
      </c>
      <c r="E188" s="1218">
        <v>30080</v>
      </c>
      <c r="F188" s="1218">
        <v>314</v>
      </c>
      <c r="G188" s="1218">
        <v>22824</v>
      </c>
      <c r="H188" s="1218">
        <v>2232</v>
      </c>
      <c r="I188" s="1218">
        <v>18295</v>
      </c>
      <c r="J188" s="1218">
        <v>19002</v>
      </c>
      <c r="K188" s="1218">
        <v>7032</v>
      </c>
      <c r="L188" s="1218">
        <v>14948</v>
      </c>
      <c r="M188" s="1218">
        <v>1189</v>
      </c>
      <c r="N188" s="1218">
        <v>18514</v>
      </c>
      <c r="O188" s="1218">
        <v>21604</v>
      </c>
      <c r="P188" s="1218">
        <v>13667</v>
      </c>
      <c r="Q188" s="1218">
        <v>5471</v>
      </c>
      <c r="R188" s="1218">
        <v>6979</v>
      </c>
      <c r="S188" s="1218">
        <v>393</v>
      </c>
      <c r="T188" s="1218">
        <v>0</v>
      </c>
      <c r="U188" s="1219">
        <v>193460</v>
      </c>
    </row>
    <row r="189" spans="1:21" ht="15" x14ac:dyDescent="0.25">
      <c r="A189"/>
      <c r="B189" s="1256"/>
      <c r="C189" s="338" t="s">
        <v>47</v>
      </c>
      <c r="D189" s="1218">
        <v>443</v>
      </c>
      <c r="E189" s="1218">
        <v>1305</v>
      </c>
      <c r="F189" s="1218">
        <v>206</v>
      </c>
      <c r="G189" s="1218">
        <v>460</v>
      </c>
      <c r="H189" s="1218">
        <v>163</v>
      </c>
      <c r="I189" s="1218">
        <v>1559</v>
      </c>
      <c r="J189" s="1218">
        <v>1442</v>
      </c>
      <c r="K189" s="1218">
        <v>636</v>
      </c>
      <c r="L189" s="1218">
        <v>709</v>
      </c>
      <c r="M189" s="1218">
        <v>12</v>
      </c>
      <c r="N189" s="1218">
        <v>1143</v>
      </c>
      <c r="O189" s="1218">
        <v>3874</v>
      </c>
      <c r="P189" s="1218">
        <v>1570</v>
      </c>
      <c r="Q189" s="1218">
        <v>2654</v>
      </c>
      <c r="R189" s="1218">
        <v>438</v>
      </c>
      <c r="S189" s="1218">
        <v>3</v>
      </c>
      <c r="T189" s="1218">
        <v>0</v>
      </c>
      <c r="U189" s="1219">
        <v>16617</v>
      </c>
    </row>
    <row r="190" spans="1:21" ht="15" x14ac:dyDescent="0.25">
      <c r="A190"/>
      <c r="B190" s="1256"/>
      <c r="C190" s="338" t="s">
        <v>48</v>
      </c>
      <c r="D190" s="1218">
        <v>1115</v>
      </c>
      <c r="E190" s="1218">
        <v>1874</v>
      </c>
      <c r="F190" s="1218">
        <v>543</v>
      </c>
      <c r="G190" s="1218">
        <v>4693</v>
      </c>
      <c r="H190" s="1218">
        <v>129</v>
      </c>
      <c r="I190" s="1218">
        <v>3475</v>
      </c>
      <c r="J190" s="1218">
        <v>5013</v>
      </c>
      <c r="K190" s="1218">
        <v>3571</v>
      </c>
      <c r="L190" s="1218">
        <v>3900</v>
      </c>
      <c r="M190" s="1218">
        <v>216</v>
      </c>
      <c r="N190" s="1218">
        <v>3297</v>
      </c>
      <c r="O190" s="1218">
        <v>1433</v>
      </c>
      <c r="P190" s="1218">
        <v>2494</v>
      </c>
      <c r="Q190" s="1218">
        <v>3460</v>
      </c>
      <c r="R190" s="1218">
        <v>4186</v>
      </c>
      <c r="S190" s="1218">
        <v>0</v>
      </c>
      <c r="T190" s="1218">
        <v>4</v>
      </c>
      <c r="U190" s="1219">
        <v>39403</v>
      </c>
    </row>
    <row r="191" spans="1:21" ht="15" x14ac:dyDescent="0.25">
      <c r="A191"/>
      <c r="B191" s="1256"/>
      <c r="C191" s="338" t="s">
        <v>49</v>
      </c>
      <c r="D191" s="1218">
        <v>113920</v>
      </c>
      <c r="E191" s="1218">
        <v>5874</v>
      </c>
      <c r="F191" s="1218">
        <v>32538</v>
      </c>
      <c r="G191" s="1218">
        <v>304837</v>
      </c>
      <c r="H191" s="1218">
        <v>17716</v>
      </c>
      <c r="I191" s="1218">
        <v>412245</v>
      </c>
      <c r="J191" s="1218">
        <v>583346</v>
      </c>
      <c r="K191" s="1218">
        <v>182710</v>
      </c>
      <c r="L191" s="1218">
        <v>225137</v>
      </c>
      <c r="M191" s="1218">
        <v>175250</v>
      </c>
      <c r="N191" s="1218">
        <v>606437</v>
      </c>
      <c r="O191" s="1218">
        <v>165033</v>
      </c>
      <c r="P191" s="1218">
        <v>229654</v>
      </c>
      <c r="Q191" s="1218">
        <v>126559</v>
      </c>
      <c r="R191" s="1218">
        <v>168149</v>
      </c>
      <c r="S191" s="1218">
        <v>37405</v>
      </c>
      <c r="T191" s="1218">
        <v>288</v>
      </c>
      <c r="U191" s="1219">
        <v>3387098</v>
      </c>
    </row>
    <row r="192" spans="1:21" ht="15" x14ac:dyDescent="0.25">
      <c r="A192"/>
      <c r="B192" s="1257"/>
      <c r="C192" s="339" t="s">
        <v>196</v>
      </c>
      <c r="D192" s="1220">
        <v>409248</v>
      </c>
      <c r="E192" s="1220">
        <v>44224</v>
      </c>
      <c r="F192" s="1220">
        <v>62957</v>
      </c>
      <c r="G192" s="1220">
        <v>494432</v>
      </c>
      <c r="H192" s="1220">
        <v>30032</v>
      </c>
      <c r="I192" s="1220">
        <v>648445</v>
      </c>
      <c r="J192" s="1220">
        <v>764236</v>
      </c>
      <c r="K192" s="1220">
        <v>251832</v>
      </c>
      <c r="L192" s="1220">
        <v>374830</v>
      </c>
      <c r="M192" s="1220">
        <v>186143</v>
      </c>
      <c r="N192" s="1220">
        <v>796477</v>
      </c>
      <c r="O192" s="1220">
        <v>425874</v>
      </c>
      <c r="P192" s="1220">
        <v>405008</v>
      </c>
      <c r="Q192" s="1220">
        <v>221193</v>
      </c>
      <c r="R192" s="1220">
        <v>269488</v>
      </c>
      <c r="S192" s="1220">
        <v>50602</v>
      </c>
      <c r="T192" s="1220">
        <v>706</v>
      </c>
      <c r="U192" s="1221">
        <v>5435727</v>
      </c>
    </row>
    <row r="193" spans="1:21" ht="15" x14ac:dyDescent="0.25">
      <c r="A193"/>
      <c r="B193" s="1255" t="s">
        <v>95</v>
      </c>
      <c r="C193" s="338" t="s">
        <v>34</v>
      </c>
      <c r="D193" s="1218">
        <v>1264</v>
      </c>
      <c r="E193" s="1218">
        <v>234</v>
      </c>
      <c r="F193" s="1218">
        <v>913</v>
      </c>
      <c r="G193" s="1218">
        <v>1772</v>
      </c>
      <c r="H193" s="1218">
        <v>84</v>
      </c>
      <c r="I193" s="1218">
        <v>2476</v>
      </c>
      <c r="J193" s="1218">
        <v>2650</v>
      </c>
      <c r="K193" s="1218">
        <v>1553</v>
      </c>
      <c r="L193" s="1218">
        <v>1732</v>
      </c>
      <c r="M193" s="1218">
        <v>27</v>
      </c>
      <c r="N193" s="1218">
        <v>1777</v>
      </c>
      <c r="O193" s="1218">
        <v>5784</v>
      </c>
      <c r="P193" s="1218">
        <v>4388</v>
      </c>
      <c r="Q193" s="1218">
        <v>3297</v>
      </c>
      <c r="R193" s="1218">
        <v>1642</v>
      </c>
      <c r="S193" s="1218">
        <v>67</v>
      </c>
      <c r="T193" s="1218">
        <v>0</v>
      </c>
      <c r="U193" s="1219">
        <v>29660</v>
      </c>
    </row>
    <row r="194" spans="1:21" ht="15" x14ac:dyDescent="0.25">
      <c r="A194"/>
      <c r="B194" s="1256"/>
      <c r="C194" s="338" t="s">
        <v>35</v>
      </c>
      <c r="D194" s="1218">
        <v>97</v>
      </c>
      <c r="E194" s="1218">
        <v>145</v>
      </c>
      <c r="F194" s="1218">
        <v>2542</v>
      </c>
      <c r="G194" s="1218">
        <v>3530</v>
      </c>
      <c r="H194" s="1218">
        <v>51</v>
      </c>
      <c r="I194" s="1218">
        <v>8210</v>
      </c>
      <c r="J194" s="1218">
        <v>5992</v>
      </c>
      <c r="K194" s="1218">
        <v>2221</v>
      </c>
      <c r="L194" s="1218">
        <v>4846</v>
      </c>
      <c r="M194" s="1218">
        <v>38</v>
      </c>
      <c r="N194" s="1218">
        <v>5366</v>
      </c>
      <c r="O194" s="1218">
        <v>3186</v>
      </c>
      <c r="P194" s="1218">
        <v>6026</v>
      </c>
      <c r="Q194" s="1218">
        <v>827</v>
      </c>
      <c r="R194" s="1218">
        <v>5949</v>
      </c>
      <c r="S194" s="1218">
        <v>556</v>
      </c>
      <c r="T194" s="1218">
        <v>296</v>
      </c>
      <c r="U194" s="1219">
        <v>49878</v>
      </c>
    </row>
    <row r="195" spans="1:21" ht="15" x14ac:dyDescent="0.25">
      <c r="A195"/>
      <c r="B195" s="1256"/>
      <c r="C195" s="338" t="s">
        <v>36</v>
      </c>
      <c r="D195" s="1218">
        <v>50</v>
      </c>
      <c r="E195" s="1218">
        <v>70</v>
      </c>
      <c r="F195" s="1218">
        <v>10549</v>
      </c>
      <c r="G195" s="1218">
        <v>10013</v>
      </c>
      <c r="H195" s="1218">
        <v>1379</v>
      </c>
      <c r="I195" s="1218">
        <v>21366</v>
      </c>
      <c r="J195" s="1218">
        <v>7294</v>
      </c>
      <c r="K195" s="1218">
        <v>5126</v>
      </c>
      <c r="L195" s="1218">
        <v>11797</v>
      </c>
      <c r="M195" s="1218">
        <v>375</v>
      </c>
      <c r="N195" s="1218">
        <v>18725</v>
      </c>
      <c r="O195" s="1218">
        <v>12611</v>
      </c>
      <c r="P195" s="1218">
        <v>7768</v>
      </c>
      <c r="Q195" s="1218">
        <v>7731</v>
      </c>
      <c r="R195" s="1218">
        <v>3319</v>
      </c>
      <c r="S195" s="1218">
        <v>550</v>
      </c>
      <c r="T195" s="1218">
        <v>0</v>
      </c>
      <c r="U195" s="1219">
        <v>118723</v>
      </c>
    </row>
    <row r="196" spans="1:21" ht="15" x14ac:dyDescent="0.25">
      <c r="A196"/>
      <c r="B196" s="1256"/>
      <c r="C196" s="338" t="s">
        <v>37</v>
      </c>
      <c r="D196" s="1218">
        <v>8490</v>
      </c>
      <c r="E196" s="1218">
        <v>122</v>
      </c>
      <c r="F196" s="1218">
        <v>5288</v>
      </c>
      <c r="G196" s="1218">
        <v>4087</v>
      </c>
      <c r="H196" s="1218">
        <v>322</v>
      </c>
      <c r="I196" s="1218">
        <v>9057</v>
      </c>
      <c r="J196" s="1218">
        <v>1801</v>
      </c>
      <c r="K196" s="1218">
        <v>2483</v>
      </c>
      <c r="L196" s="1218">
        <v>2727</v>
      </c>
      <c r="M196" s="1218">
        <v>98</v>
      </c>
      <c r="N196" s="1218">
        <v>5705</v>
      </c>
      <c r="O196" s="1218">
        <v>9461</v>
      </c>
      <c r="P196" s="1218">
        <v>2894</v>
      </c>
      <c r="Q196" s="1218">
        <v>3234</v>
      </c>
      <c r="R196" s="1218">
        <v>1117</v>
      </c>
      <c r="S196" s="1218">
        <v>50</v>
      </c>
      <c r="T196" s="1218">
        <v>0</v>
      </c>
      <c r="U196" s="1219">
        <v>56936</v>
      </c>
    </row>
    <row r="197" spans="1:21" ht="15" x14ac:dyDescent="0.25">
      <c r="A197"/>
      <c r="B197" s="1256"/>
      <c r="C197" s="338" t="s">
        <v>38</v>
      </c>
      <c r="D197" s="1218">
        <v>13933</v>
      </c>
      <c r="E197" s="1218">
        <v>558</v>
      </c>
      <c r="F197" s="1218">
        <v>4856</v>
      </c>
      <c r="G197" s="1218">
        <v>4657</v>
      </c>
      <c r="H197" s="1218">
        <v>519</v>
      </c>
      <c r="I197" s="1218">
        <v>14786</v>
      </c>
      <c r="J197" s="1218">
        <v>8412</v>
      </c>
      <c r="K197" s="1218">
        <v>4459</v>
      </c>
      <c r="L197" s="1218">
        <v>5891</v>
      </c>
      <c r="M197" s="1218">
        <v>594</v>
      </c>
      <c r="N197" s="1218">
        <v>9073</v>
      </c>
      <c r="O197" s="1218">
        <v>15437</v>
      </c>
      <c r="P197" s="1218">
        <v>11956</v>
      </c>
      <c r="Q197" s="1218">
        <v>7498</v>
      </c>
      <c r="R197" s="1218">
        <v>5783</v>
      </c>
      <c r="S197" s="1218">
        <v>939</v>
      </c>
      <c r="T197" s="1218">
        <v>88</v>
      </c>
      <c r="U197" s="1219">
        <v>109439</v>
      </c>
    </row>
    <row r="198" spans="1:21" ht="15" x14ac:dyDescent="0.25">
      <c r="A198"/>
      <c r="B198" s="1256"/>
      <c r="C198" s="338" t="s">
        <v>39</v>
      </c>
      <c r="D198" s="1218">
        <v>35336</v>
      </c>
      <c r="E198" s="1218">
        <v>797</v>
      </c>
      <c r="F198" s="1218">
        <v>2713</v>
      </c>
      <c r="G198" s="1218">
        <v>31949</v>
      </c>
      <c r="H198" s="1218">
        <v>2392</v>
      </c>
      <c r="I198" s="1218">
        <v>42407</v>
      </c>
      <c r="J198" s="1218">
        <v>35316</v>
      </c>
      <c r="K198" s="1218">
        <v>16418</v>
      </c>
      <c r="L198" s="1218">
        <v>40813</v>
      </c>
      <c r="M198" s="1218">
        <v>2381</v>
      </c>
      <c r="N198" s="1218">
        <v>37375</v>
      </c>
      <c r="O198" s="1218">
        <v>37243</v>
      </c>
      <c r="P198" s="1218">
        <v>38866</v>
      </c>
      <c r="Q198" s="1218">
        <v>31380</v>
      </c>
      <c r="R198" s="1218">
        <v>18119</v>
      </c>
      <c r="S198" s="1218">
        <v>7061</v>
      </c>
      <c r="T198" s="1218">
        <v>2</v>
      </c>
      <c r="U198" s="1219">
        <v>380568</v>
      </c>
    </row>
    <row r="199" spans="1:21" ht="15" x14ac:dyDescent="0.25">
      <c r="A199"/>
      <c r="B199" s="1256"/>
      <c r="C199" s="338" t="s">
        <v>40</v>
      </c>
      <c r="D199" s="1218">
        <v>93532</v>
      </c>
      <c r="E199" s="1218">
        <v>109</v>
      </c>
      <c r="F199" s="1218">
        <v>805</v>
      </c>
      <c r="G199" s="1218">
        <v>21599</v>
      </c>
      <c r="H199" s="1218">
        <v>822</v>
      </c>
      <c r="I199" s="1218">
        <v>13072</v>
      </c>
      <c r="J199" s="1218">
        <v>23335</v>
      </c>
      <c r="K199" s="1218">
        <v>4183</v>
      </c>
      <c r="L199" s="1218">
        <v>8778</v>
      </c>
      <c r="M199" s="1218">
        <v>875</v>
      </c>
      <c r="N199" s="1218">
        <v>19817</v>
      </c>
      <c r="O199" s="1218">
        <v>18716</v>
      </c>
      <c r="P199" s="1218">
        <v>9019</v>
      </c>
      <c r="Q199" s="1218">
        <v>10606</v>
      </c>
      <c r="R199" s="1218">
        <v>12739</v>
      </c>
      <c r="S199" s="1218">
        <v>357</v>
      </c>
      <c r="T199" s="1218">
        <v>0</v>
      </c>
      <c r="U199" s="1219">
        <v>238364</v>
      </c>
    </row>
    <row r="200" spans="1:21" ht="15" x14ac:dyDescent="0.25">
      <c r="A200"/>
      <c r="B200" s="1256"/>
      <c r="C200" s="338" t="s">
        <v>41</v>
      </c>
      <c r="D200" s="1218">
        <v>88433</v>
      </c>
      <c r="E200" s="1218">
        <v>14</v>
      </c>
      <c r="F200" s="1218">
        <v>356</v>
      </c>
      <c r="G200" s="1218">
        <v>22946</v>
      </c>
      <c r="H200" s="1218">
        <v>1015</v>
      </c>
      <c r="I200" s="1218">
        <v>18332</v>
      </c>
      <c r="J200" s="1218">
        <v>19390</v>
      </c>
      <c r="K200" s="1218">
        <v>5053</v>
      </c>
      <c r="L200" s="1218">
        <v>12719</v>
      </c>
      <c r="M200" s="1218">
        <v>1683</v>
      </c>
      <c r="N200" s="1218">
        <v>18518</v>
      </c>
      <c r="O200" s="1218">
        <v>34045</v>
      </c>
      <c r="P200" s="1218">
        <v>13063</v>
      </c>
      <c r="Q200" s="1218">
        <v>1705</v>
      </c>
      <c r="R200" s="1218">
        <v>5575</v>
      </c>
      <c r="S200" s="1218">
        <v>368</v>
      </c>
      <c r="T200" s="1218">
        <v>0</v>
      </c>
      <c r="U200" s="1219">
        <v>243215</v>
      </c>
    </row>
    <row r="201" spans="1:21" ht="15" x14ac:dyDescent="0.25">
      <c r="A201"/>
      <c r="B201" s="1256"/>
      <c r="C201" s="338" t="s">
        <v>42</v>
      </c>
      <c r="D201" s="1218">
        <v>27985</v>
      </c>
      <c r="E201" s="1218">
        <v>3</v>
      </c>
      <c r="F201" s="1218">
        <v>211</v>
      </c>
      <c r="G201" s="1218">
        <v>6389</v>
      </c>
      <c r="H201" s="1218">
        <v>385</v>
      </c>
      <c r="I201" s="1218">
        <v>5420</v>
      </c>
      <c r="J201" s="1218">
        <v>8380</v>
      </c>
      <c r="K201" s="1218">
        <v>1722</v>
      </c>
      <c r="L201" s="1218">
        <v>4439</v>
      </c>
      <c r="M201" s="1218">
        <v>229</v>
      </c>
      <c r="N201" s="1218">
        <v>4512</v>
      </c>
      <c r="O201" s="1218">
        <v>19779</v>
      </c>
      <c r="P201" s="1218">
        <v>6186</v>
      </c>
      <c r="Q201" s="1218">
        <v>1070</v>
      </c>
      <c r="R201" s="1218">
        <v>1923</v>
      </c>
      <c r="S201" s="1218">
        <v>135</v>
      </c>
      <c r="T201" s="1218">
        <v>0</v>
      </c>
      <c r="U201" s="1219">
        <v>88768</v>
      </c>
    </row>
    <row r="202" spans="1:21" ht="15" x14ac:dyDescent="0.25">
      <c r="A202"/>
      <c r="B202" s="1256"/>
      <c r="C202" s="338" t="s">
        <v>43</v>
      </c>
      <c r="D202" s="1218">
        <v>29152</v>
      </c>
      <c r="E202" s="1218">
        <v>2905</v>
      </c>
      <c r="F202" s="1218">
        <v>478</v>
      </c>
      <c r="G202" s="1218">
        <v>36440</v>
      </c>
      <c r="H202" s="1218">
        <v>2064</v>
      </c>
      <c r="I202" s="1218">
        <v>42802</v>
      </c>
      <c r="J202" s="1218">
        <v>25559</v>
      </c>
      <c r="K202" s="1218">
        <v>7798</v>
      </c>
      <c r="L202" s="1218">
        <v>25879</v>
      </c>
      <c r="M202" s="1218">
        <v>2058</v>
      </c>
      <c r="N202" s="1218">
        <v>36646</v>
      </c>
      <c r="O202" s="1218">
        <v>44945</v>
      </c>
      <c r="P202" s="1218">
        <v>25502</v>
      </c>
      <c r="Q202" s="1218">
        <v>12677</v>
      </c>
      <c r="R202" s="1218">
        <v>26874</v>
      </c>
      <c r="S202" s="1218">
        <v>1924</v>
      </c>
      <c r="T202" s="1218">
        <v>4</v>
      </c>
      <c r="U202" s="1219">
        <v>323707</v>
      </c>
    </row>
    <row r="203" spans="1:21" ht="15" x14ac:dyDescent="0.25">
      <c r="A203"/>
      <c r="B203" s="1256"/>
      <c r="C203" s="338" t="s">
        <v>44</v>
      </c>
      <c r="D203" s="1218">
        <v>21554</v>
      </c>
      <c r="E203" s="1218">
        <v>158</v>
      </c>
      <c r="F203" s="1218">
        <v>460</v>
      </c>
      <c r="G203" s="1218">
        <v>13879</v>
      </c>
      <c r="H203" s="1218">
        <v>462</v>
      </c>
      <c r="I203" s="1218">
        <v>25761</v>
      </c>
      <c r="J203" s="1218">
        <v>16692</v>
      </c>
      <c r="K203" s="1218">
        <v>5160</v>
      </c>
      <c r="L203" s="1218">
        <v>8173</v>
      </c>
      <c r="M203" s="1218">
        <v>724</v>
      </c>
      <c r="N203" s="1218">
        <v>9037</v>
      </c>
      <c r="O203" s="1218">
        <v>25433</v>
      </c>
      <c r="P203" s="1218">
        <v>22676</v>
      </c>
      <c r="Q203" s="1218">
        <v>2747</v>
      </c>
      <c r="R203" s="1218">
        <v>3484</v>
      </c>
      <c r="S203" s="1218">
        <v>934</v>
      </c>
      <c r="T203" s="1218">
        <v>21</v>
      </c>
      <c r="U203" s="1219">
        <v>157355</v>
      </c>
    </row>
    <row r="204" spans="1:21" ht="15" x14ac:dyDescent="0.25">
      <c r="A204"/>
      <c r="B204" s="1256"/>
      <c r="C204" s="338" t="s">
        <v>45</v>
      </c>
      <c r="D204" s="1218">
        <v>11497</v>
      </c>
      <c r="E204" s="1218">
        <v>436</v>
      </c>
      <c r="F204" s="1218">
        <v>271</v>
      </c>
      <c r="G204" s="1218">
        <v>5347</v>
      </c>
      <c r="H204" s="1218">
        <v>367</v>
      </c>
      <c r="I204" s="1218">
        <v>5263</v>
      </c>
      <c r="J204" s="1218">
        <v>3923</v>
      </c>
      <c r="K204" s="1218">
        <v>1774</v>
      </c>
      <c r="L204" s="1218">
        <v>3983</v>
      </c>
      <c r="M204" s="1218">
        <v>111</v>
      </c>
      <c r="N204" s="1218">
        <v>3828</v>
      </c>
      <c r="O204" s="1218">
        <v>9332</v>
      </c>
      <c r="P204" s="1218">
        <v>6308</v>
      </c>
      <c r="Q204" s="1218">
        <v>1300</v>
      </c>
      <c r="R204" s="1218">
        <v>3440</v>
      </c>
      <c r="S204" s="1218">
        <v>105</v>
      </c>
      <c r="T204" s="1218">
        <v>0</v>
      </c>
      <c r="U204" s="1219">
        <v>57285</v>
      </c>
    </row>
    <row r="205" spans="1:21" ht="15" x14ac:dyDescent="0.25">
      <c r="A205"/>
      <c r="B205" s="1256"/>
      <c r="C205" s="338" t="s">
        <v>46</v>
      </c>
      <c r="D205" s="1218">
        <v>11786</v>
      </c>
      <c r="E205" s="1218">
        <v>30462</v>
      </c>
      <c r="F205" s="1218">
        <v>313</v>
      </c>
      <c r="G205" s="1218">
        <v>23536</v>
      </c>
      <c r="H205" s="1218">
        <v>2231</v>
      </c>
      <c r="I205" s="1218">
        <v>18062</v>
      </c>
      <c r="J205" s="1218">
        <v>19473</v>
      </c>
      <c r="K205" s="1218">
        <v>7125</v>
      </c>
      <c r="L205" s="1218">
        <v>15092</v>
      </c>
      <c r="M205" s="1218">
        <v>1163</v>
      </c>
      <c r="N205" s="1218">
        <v>18674</v>
      </c>
      <c r="O205" s="1218">
        <v>21867</v>
      </c>
      <c r="P205" s="1218">
        <v>13567</v>
      </c>
      <c r="Q205" s="1218">
        <v>5535</v>
      </c>
      <c r="R205" s="1218">
        <v>7111</v>
      </c>
      <c r="S205" s="1218">
        <v>399</v>
      </c>
      <c r="T205" s="1218">
        <v>0</v>
      </c>
      <c r="U205" s="1219">
        <v>196396</v>
      </c>
    </row>
    <row r="206" spans="1:21" ht="15" x14ac:dyDescent="0.25">
      <c r="A206"/>
      <c r="B206" s="1256"/>
      <c r="C206" s="338" t="s">
        <v>47</v>
      </c>
      <c r="D206" s="1218">
        <v>480</v>
      </c>
      <c r="E206" s="1218">
        <v>1354</v>
      </c>
      <c r="F206" s="1218">
        <v>205</v>
      </c>
      <c r="G206" s="1218">
        <v>453</v>
      </c>
      <c r="H206" s="1218">
        <v>167</v>
      </c>
      <c r="I206" s="1218">
        <v>1447</v>
      </c>
      <c r="J206" s="1218">
        <v>1489</v>
      </c>
      <c r="K206" s="1218">
        <v>656</v>
      </c>
      <c r="L206" s="1218">
        <v>715</v>
      </c>
      <c r="M206" s="1218">
        <v>11</v>
      </c>
      <c r="N206" s="1218">
        <v>1196</v>
      </c>
      <c r="O206" s="1218">
        <v>3839</v>
      </c>
      <c r="P206" s="1218">
        <v>1551</v>
      </c>
      <c r="Q206" s="1218">
        <v>2851</v>
      </c>
      <c r="R206" s="1218">
        <v>443</v>
      </c>
      <c r="S206" s="1218">
        <v>3</v>
      </c>
      <c r="T206" s="1218">
        <v>0</v>
      </c>
      <c r="U206" s="1219">
        <v>16860</v>
      </c>
    </row>
    <row r="207" spans="1:21" ht="15" x14ac:dyDescent="0.25">
      <c r="A207"/>
      <c r="B207" s="1256"/>
      <c r="C207" s="338" t="s">
        <v>48</v>
      </c>
      <c r="D207" s="1218">
        <v>1111</v>
      </c>
      <c r="E207" s="1218">
        <v>1821</v>
      </c>
      <c r="F207" s="1218">
        <v>508</v>
      </c>
      <c r="G207" s="1218">
        <v>4733</v>
      </c>
      <c r="H207" s="1218">
        <v>129</v>
      </c>
      <c r="I207" s="1218">
        <v>3415</v>
      </c>
      <c r="J207" s="1218">
        <v>5109</v>
      </c>
      <c r="K207" s="1218">
        <v>3624</v>
      </c>
      <c r="L207" s="1218">
        <v>3938</v>
      </c>
      <c r="M207" s="1218">
        <v>222</v>
      </c>
      <c r="N207" s="1218">
        <v>3330</v>
      </c>
      <c r="O207" s="1218">
        <v>1451</v>
      </c>
      <c r="P207" s="1218">
        <v>2461</v>
      </c>
      <c r="Q207" s="1218">
        <v>3522</v>
      </c>
      <c r="R207" s="1218">
        <v>4148</v>
      </c>
      <c r="S207" s="1218">
        <v>0</v>
      </c>
      <c r="T207" s="1218">
        <v>4</v>
      </c>
      <c r="U207" s="1219">
        <v>39526</v>
      </c>
    </row>
    <row r="208" spans="1:21" ht="15" x14ac:dyDescent="0.25">
      <c r="A208"/>
      <c r="B208" s="1256"/>
      <c r="C208" s="338" t="s">
        <v>49</v>
      </c>
      <c r="D208" s="1218">
        <v>121695</v>
      </c>
      <c r="E208" s="1218">
        <v>6143</v>
      </c>
      <c r="F208" s="1218">
        <v>33005</v>
      </c>
      <c r="G208" s="1218">
        <v>305941</v>
      </c>
      <c r="H208" s="1218">
        <v>17721</v>
      </c>
      <c r="I208" s="1218">
        <v>409193</v>
      </c>
      <c r="J208" s="1218">
        <v>592478</v>
      </c>
      <c r="K208" s="1218">
        <v>180949</v>
      </c>
      <c r="L208" s="1218">
        <v>227207</v>
      </c>
      <c r="M208" s="1218">
        <v>177869</v>
      </c>
      <c r="N208" s="1218">
        <v>614801</v>
      </c>
      <c r="O208" s="1218">
        <v>161623</v>
      </c>
      <c r="P208" s="1218">
        <v>226938</v>
      </c>
      <c r="Q208" s="1218">
        <v>134418</v>
      </c>
      <c r="R208" s="1218">
        <v>166659</v>
      </c>
      <c r="S208" s="1218">
        <v>37379</v>
      </c>
      <c r="T208" s="1218">
        <v>293</v>
      </c>
      <c r="U208" s="1219">
        <v>3414312</v>
      </c>
    </row>
    <row r="209" spans="1:21" ht="15" x14ac:dyDescent="0.25">
      <c r="A209"/>
      <c r="B209" s="1257"/>
      <c r="C209" s="339" t="s">
        <v>196</v>
      </c>
      <c r="D209" s="1220">
        <v>466395</v>
      </c>
      <c r="E209" s="1220">
        <v>45331</v>
      </c>
      <c r="F209" s="1220">
        <v>63473</v>
      </c>
      <c r="G209" s="1220">
        <v>497271</v>
      </c>
      <c r="H209" s="1220">
        <v>30110</v>
      </c>
      <c r="I209" s="1220">
        <v>641069</v>
      </c>
      <c r="J209" s="1220">
        <v>777293</v>
      </c>
      <c r="K209" s="1220">
        <v>250304</v>
      </c>
      <c r="L209" s="1220">
        <v>378729</v>
      </c>
      <c r="M209" s="1220">
        <v>188458</v>
      </c>
      <c r="N209" s="1220">
        <v>808380</v>
      </c>
      <c r="O209" s="1220">
        <v>424752</v>
      </c>
      <c r="P209" s="1220">
        <v>399169</v>
      </c>
      <c r="Q209" s="1220">
        <v>230398</v>
      </c>
      <c r="R209" s="1220">
        <v>268325</v>
      </c>
      <c r="S209" s="1220">
        <v>50827</v>
      </c>
      <c r="T209" s="1220">
        <v>708</v>
      </c>
      <c r="U209" s="1221">
        <v>5520992</v>
      </c>
    </row>
    <row r="210" spans="1:21" ht="15" x14ac:dyDescent="0.25">
      <c r="A210"/>
      <c r="B210" s="1255" t="s">
        <v>197</v>
      </c>
      <c r="C210" s="338" t="s">
        <v>34</v>
      </c>
      <c r="D210" s="1218">
        <v>1265.9166666666667</v>
      </c>
      <c r="E210" s="1218">
        <v>234.91666666666666</v>
      </c>
      <c r="F210" s="1218">
        <v>754.91666666666663</v>
      </c>
      <c r="G210" s="1218">
        <v>1765.25</v>
      </c>
      <c r="H210" s="1218">
        <v>84.25</v>
      </c>
      <c r="I210" s="1218">
        <v>2408.1666666666665</v>
      </c>
      <c r="J210" s="1218">
        <v>2750.5833333333335</v>
      </c>
      <c r="K210" s="1218">
        <v>1616.25</v>
      </c>
      <c r="L210" s="1218">
        <v>1686.1666666666667</v>
      </c>
      <c r="M210" s="1218">
        <v>27.333333333333332</v>
      </c>
      <c r="N210" s="1218">
        <v>1797.5</v>
      </c>
      <c r="O210" s="1218">
        <v>5608.916666666667</v>
      </c>
      <c r="P210" s="1218">
        <v>4350.666666666667</v>
      </c>
      <c r="Q210" s="1218">
        <v>3121.5833333333335</v>
      </c>
      <c r="R210" s="1218">
        <v>1608.4166666666667</v>
      </c>
      <c r="S210" s="1218">
        <v>70.75</v>
      </c>
      <c r="T210" s="1218">
        <v>0</v>
      </c>
      <c r="U210" s="1219">
        <v>29151.583333333336</v>
      </c>
    </row>
    <row r="211" spans="1:21" ht="15" x14ac:dyDescent="0.25">
      <c r="A211"/>
      <c r="B211" s="1256"/>
      <c r="C211" s="338" t="s">
        <v>35</v>
      </c>
      <c r="D211" s="1218">
        <v>118.5</v>
      </c>
      <c r="E211" s="1218">
        <v>117.41666666666667</v>
      </c>
      <c r="F211" s="1218">
        <v>2547</v>
      </c>
      <c r="G211" s="1218">
        <v>4986.333333333333</v>
      </c>
      <c r="H211" s="1218">
        <v>49.833333333333336</v>
      </c>
      <c r="I211" s="1218">
        <v>8317.5</v>
      </c>
      <c r="J211" s="1218">
        <v>6258</v>
      </c>
      <c r="K211" s="1218">
        <v>2252.5833333333335</v>
      </c>
      <c r="L211" s="1218">
        <v>4761.5</v>
      </c>
      <c r="M211" s="1218">
        <v>34.5</v>
      </c>
      <c r="N211" s="1218">
        <v>5410.166666666667</v>
      </c>
      <c r="O211" s="1218">
        <v>3428.3333333333335</v>
      </c>
      <c r="P211" s="1218">
        <v>6022.75</v>
      </c>
      <c r="Q211" s="1218">
        <v>801.16666666666663</v>
      </c>
      <c r="R211" s="1218">
        <v>5480</v>
      </c>
      <c r="S211" s="1218">
        <v>541.83333333333337</v>
      </c>
      <c r="T211" s="1218">
        <v>298</v>
      </c>
      <c r="U211" s="1219">
        <v>51425.416666666664</v>
      </c>
    </row>
    <row r="212" spans="1:21" ht="15" x14ac:dyDescent="0.25">
      <c r="A212"/>
      <c r="B212" s="1256"/>
      <c r="C212" s="338" t="s">
        <v>36</v>
      </c>
      <c r="D212" s="1218">
        <v>59.75</v>
      </c>
      <c r="E212" s="1218">
        <v>64.583333333333329</v>
      </c>
      <c r="F212" s="1218">
        <v>10573.083333333334</v>
      </c>
      <c r="G212" s="1218">
        <v>9761.8333333333339</v>
      </c>
      <c r="H212" s="1218">
        <v>1365.8333333333333</v>
      </c>
      <c r="I212" s="1218">
        <v>21935.083333333332</v>
      </c>
      <c r="J212" s="1218">
        <v>7709.75</v>
      </c>
      <c r="K212" s="1218">
        <v>5231.666666666667</v>
      </c>
      <c r="L212" s="1218">
        <v>11288.75</v>
      </c>
      <c r="M212" s="1218">
        <v>367.5</v>
      </c>
      <c r="N212" s="1218">
        <v>19579.916666666668</v>
      </c>
      <c r="O212" s="1218">
        <v>12633.666666666666</v>
      </c>
      <c r="P212" s="1218">
        <v>7782.333333333333</v>
      </c>
      <c r="Q212" s="1218">
        <v>7377.333333333333</v>
      </c>
      <c r="R212" s="1218">
        <v>3295.8333333333335</v>
      </c>
      <c r="S212" s="1218">
        <v>543.91666666666663</v>
      </c>
      <c r="T212" s="1218">
        <v>0</v>
      </c>
      <c r="U212" s="1219">
        <v>119570.83333333333</v>
      </c>
    </row>
    <row r="213" spans="1:21" ht="15" x14ac:dyDescent="0.25">
      <c r="A213"/>
      <c r="B213" s="1256"/>
      <c r="C213" s="338" t="s">
        <v>37</v>
      </c>
      <c r="D213" s="1218">
        <v>6499.25</v>
      </c>
      <c r="E213" s="1218">
        <v>161.83333333333334</v>
      </c>
      <c r="F213" s="1218">
        <v>4909.833333333333</v>
      </c>
      <c r="G213" s="1218">
        <v>4016.1666666666665</v>
      </c>
      <c r="H213" s="1218">
        <v>364.91666666666669</v>
      </c>
      <c r="I213" s="1218">
        <v>8881</v>
      </c>
      <c r="J213" s="1218">
        <v>1861.3333333333333</v>
      </c>
      <c r="K213" s="1218">
        <v>2455.6666666666665</v>
      </c>
      <c r="L213" s="1218">
        <v>2399.9166666666665</v>
      </c>
      <c r="M213" s="1218">
        <v>182.91666666666666</v>
      </c>
      <c r="N213" s="1218">
        <v>5697.416666666667</v>
      </c>
      <c r="O213" s="1218">
        <v>9265.75</v>
      </c>
      <c r="P213" s="1218">
        <v>2884.0833333333335</v>
      </c>
      <c r="Q213" s="1218">
        <v>3162.0833333333335</v>
      </c>
      <c r="R213" s="1218">
        <v>1207.5833333333333</v>
      </c>
      <c r="S213" s="1218">
        <v>48.333333333333336</v>
      </c>
      <c r="T213" s="1218">
        <v>0</v>
      </c>
      <c r="U213" s="1219">
        <v>53998.083333333343</v>
      </c>
    </row>
    <row r="214" spans="1:21" ht="15" x14ac:dyDescent="0.25">
      <c r="A214"/>
      <c r="B214" s="1256"/>
      <c r="C214" s="338" t="s">
        <v>38</v>
      </c>
      <c r="D214" s="1218">
        <v>14043</v>
      </c>
      <c r="E214" s="1218">
        <v>633</v>
      </c>
      <c r="F214" s="1218">
        <v>4510.083333333333</v>
      </c>
      <c r="G214" s="1218">
        <v>4880.916666666667</v>
      </c>
      <c r="H214" s="1218">
        <v>566.66666666666663</v>
      </c>
      <c r="I214" s="1218">
        <v>15299.083333333334</v>
      </c>
      <c r="J214" s="1218">
        <v>8544.9166666666661</v>
      </c>
      <c r="K214" s="1218">
        <v>4663.5</v>
      </c>
      <c r="L214" s="1218">
        <v>5880.75</v>
      </c>
      <c r="M214" s="1218">
        <v>549.33333333333337</v>
      </c>
      <c r="N214" s="1218">
        <v>9144.75</v>
      </c>
      <c r="O214" s="1218">
        <v>15092.333333333334</v>
      </c>
      <c r="P214" s="1218">
        <v>11732.833333333334</v>
      </c>
      <c r="Q214" s="1218">
        <v>7126.333333333333</v>
      </c>
      <c r="R214" s="1218">
        <v>5797.416666666667</v>
      </c>
      <c r="S214" s="1218">
        <v>891.16666666666663</v>
      </c>
      <c r="T214" s="1218">
        <v>89.25</v>
      </c>
      <c r="U214" s="1219">
        <v>109445.33333333333</v>
      </c>
    </row>
    <row r="215" spans="1:21" ht="15" x14ac:dyDescent="0.25">
      <c r="A215"/>
      <c r="B215" s="1256"/>
      <c r="C215" s="338" t="s">
        <v>39</v>
      </c>
      <c r="D215" s="1218">
        <v>34463.166666666664</v>
      </c>
      <c r="E215" s="1218">
        <v>742.33333333333337</v>
      </c>
      <c r="F215" s="1218">
        <v>2805.9166666666665</v>
      </c>
      <c r="G215" s="1218">
        <v>33873</v>
      </c>
      <c r="H215" s="1218">
        <v>2320.0833333333335</v>
      </c>
      <c r="I215" s="1218">
        <v>43250.416666666664</v>
      </c>
      <c r="J215" s="1218">
        <v>34567.166666666664</v>
      </c>
      <c r="K215" s="1218">
        <v>16770.5</v>
      </c>
      <c r="L215" s="1218">
        <v>40172.083333333336</v>
      </c>
      <c r="M215" s="1218">
        <v>2274.6666666666665</v>
      </c>
      <c r="N215" s="1218">
        <v>40452</v>
      </c>
      <c r="O215" s="1218">
        <v>36349.333333333336</v>
      </c>
      <c r="P215" s="1218">
        <v>38891.666666666664</v>
      </c>
      <c r="Q215" s="1218">
        <v>30549.583333333332</v>
      </c>
      <c r="R215" s="1218">
        <v>17621.833333333332</v>
      </c>
      <c r="S215" s="1218">
        <v>6947.75</v>
      </c>
      <c r="T215" s="1218">
        <v>2</v>
      </c>
      <c r="U215" s="1219">
        <v>382053.49999999994</v>
      </c>
    </row>
    <row r="216" spans="1:21" ht="15" x14ac:dyDescent="0.25">
      <c r="A216"/>
      <c r="B216" s="1256"/>
      <c r="C216" s="338" t="s">
        <v>40</v>
      </c>
      <c r="D216" s="1218">
        <v>70462.75</v>
      </c>
      <c r="E216" s="1218">
        <v>54.833333333333336</v>
      </c>
      <c r="F216" s="1218">
        <v>817.83333333333337</v>
      </c>
      <c r="G216" s="1218">
        <v>21560.583333333332</v>
      </c>
      <c r="H216" s="1218">
        <v>725.91666666666663</v>
      </c>
      <c r="I216" s="1218">
        <v>13668.083333333334</v>
      </c>
      <c r="J216" s="1218">
        <v>20865.5</v>
      </c>
      <c r="K216" s="1218">
        <v>4375.75</v>
      </c>
      <c r="L216" s="1218">
        <v>8283.75</v>
      </c>
      <c r="M216" s="1218">
        <v>999.66666666666663</v>
      </c>
      <c r="N216" s="1218">
        <v>18769.083333333332</v>
      </c>
      <c r="O216" s="1218">
        <v>18591.083333333332</v>
      </c>
      <c r="P216" s="1218">
        <v>8928.6666666666661</v>
      </c>
      <c r="Q216" s="1218">
        <v>6617.833333333333</v>
      </c>
      <c r="R216" s="1218">
        <v>12716.833333333334</v>
      </c>
      <c r="S216" s="1218">
        <v>353.75</v>
      </c>
      <c r="T216" s="1218">
        <v>0</v>
      </c>
      <c r="U216" s="1219">
        <v>207791.91666666669</v>
      </c>
    </row>
    <row r="217" spans="1:21" ht="15" x14ac:dyDescent="0.25">
      <c r="A217"/>
      <c r="B217" s="1256"/>
      <c r="C217" s="338" t="s">
        <v>41</v>
      </c>
      <c r="D217" s="1218">
        <v>55952.416666666664</v>
      </c>
      <c r="E217" s="1218">
        <v>29.833333333333332</v>
      </c>
      <c r="F217" s="1218">
        <v>341.83333333333331</v>
      </c>
      <c r="G217" s="1218">
        <v>23880.666666666668</v>
      </c>
      <c r="H217" s="1218">
        <v>996.58333333333337</v>
      </c>
      <c r="I217" s="1218">
        <v>18829.5</v>
      </c>
      <c r="J217" s="1218">
        <v>17199.083333333332</v>
      </c>
      <c r="K217" s="1218">
        <v>4997.916666666667</v>
      </c>
      <c r="L217" s="1218">
        <v>11700.833333333334</v>
      </c>
      <c r="M217" s="1218">
        <v>1591.9166666666667</v>
      </c>
      <c r="N217" s="1218">
        <v>15889.333333333334</v>
      </c>
      <c r="O217" s="1218">
        <v>33357.083333333336</v>
      </c>
      <c r="P217" s="1218">
        <v>12824.833333333334</v>
      </c>
      <c r="Q217" s="1218">
        <v>1847.8333333333333</v>
      </c>
      <c r="R217" s="1218">
        <v>5672.416666666667</v>
      </c>
      <c r="S217" s="1218">
        <v>365.5</v>
      </c>
      <c r="T217" s="1218">
        <v>0</v>
      </c>
      <c r="U217" s="1219">
        <v>205477.58333333334</v>
      </c>
    </row>
    <row r="218" spans="1:21" ht="15" x14ac:dyDescent="0.25">
      <c r="A218"/>
      <c r="B218" s="1256"/>
      <c r="C218" s="338" t="s">
        <v>42</v>
      </c>
      <c r="D218" s="1218">
        <v>16373.666666666666</v>
      </c>
      <c r="E218" s="1218">
        <v>10.5</v>
      </c>
      <c r="F218" s="1218">
        <v>224.08333333333334</v>
      </c>
      <c r="G218" s="1218">
        <v>6101.666666666667</v>
      </c>
      <c r="H218" s="1218">
        <v>371.75</v>
      </c>
      <c r="I218" s="1218">
        <v>5846.166666666667</v>
      </c>
      <c r="J218" s="1218">
        <v>7280.416666666667</v>
      </c>
      <c r="K218" s="1218">
        <v>1837.3333333333333</v>
      </c>
      <c r="L218" s="1218">
        <v>4013.8333333333335</v>
      </c>
      <c r="M218" s="1218">
        <v>220</v>
      </c>
      <c r="N218" s="1218">
        <v>3982.25</v>
      </c>
      <c r="O218" s="1218">
        <v>16592</v>
      </c>
      <c r="P218" s="1218">
        <v>6275.916666666667</v>
      </c>
      <c r="Q218" s="1218">
        <v>1149.5</v>
      </c>
      <c r="R218" s="1218">
        <v>1926.0833333333333</v>
      </c>
      <c r="S218" s="1218">
        <v>136.75</v>
      </c>
      <c r="T218" s="1218">
        <v>0</v>
      </c>
      <c r="U218" s="1219">
        <v>72341.916666666672</v>
      </c>
    </row>
    <row r="219" spans="1:21" ht="15" x14ac:dyDescent="0.25">
      <c r="A219"/>
      <c r="B219" s="1256"/>
      <c r="C219" s="338" t="s">
        <v>43</v>
      </c>
      <c r="D219" s="1218">
        <v>21453.5</v>
      </c>
      <c r="E219" s="1218">
        <v>3149.8333333333335</v>
      </c>
      <c r="F219" s="1218">
        <v>446.58333333333331</v>
      </c>
      <c r="G219" s="1218">
        <v>34513.75</v>
      </c>
      <c r="H219" s="1218">
        <v>2017.25</v>
      </c>
      <c r="I219" s="1218">
        <v>41672.75</v>
      </c>
      <c r="J219" s="1218">
        <v>25613.75</v>
      </c>
      <c r="K219" s="1218">
        <v>8016.75</v>
      </c>
      <c r="L219" s="1218">
        <v>25464.416666666668</v>
      </c>
      <c r="M219" s="1218">
        <v>2232.5833333333335</v>
      </c>
      <c r="N219" s="1218">
        <v>37420.666666666664</v>
      </c>
      <c r="O219" s="1218">
        <v>43586.916666666664</v>
      </c>
      <c r="P219" s="1218">
        <v>25590</v>
      </c>
      <c r="Q219" s="1218">
        <v>12253.5</v>
      </c>
      <c r="R219" s="1218">
        <v>26379</v>
      </c>
      <c r="S219" s="1218">
        <v>1911.6666666666667</v>
      </c>
      <c r="T219" s="1218">
        <v>4</v>
      </c>
      <c r="U219" s="1219">
        <v>311726.91666666669</v>
      </c>
    </row>
    <row r="220" spans="1:21" ht="15" x14ac:dyDescent="0.25">
      <c r="A220"/>
      <c r="B220" s="1256"/>
      <c r="C220" s="338" t="s">
        <v>44</v>
      </c>
      <c r="D220" s="1218">
        <v>15299.333333333334</v>
      </c>
      <c r="E220" s="1218">
        <v>141.25</v>
      </c>
      <c r="F220" s="1218">
        <v>451.08333333333331</v>
      </c>
      <c r="G220" s="1218">
        <v>13803.333333333334</v>
      </c>
      <c r="H220" s="1218">
        <v>481.08333333333331</v>
      </c>
      <c r="I220" s="1218">
        <v>27014.333333333332</v>
      </c>
      <c r="J220" s="1218">
        <v>17590.25</v>
      </c>
      <c r="K220" s="1218">
        <v>5439.583333333333</v>
      </c>
      <c r="L220" s="1218">
        <v>8420.3333333333339</v>
      </c>
      <c r="M220" s="1218">
        <v>607.33333333333337</v>
      </c>
      <c r="N220" s="1218">
        <v>8709.8333333333339</v>
      </c>
      <c r="O220" s="1218">
        <v>24466.25</v>
      </c>
      <c r="P220" s="1218">
        <v>22518.5</v>
      </c>
      <c r="Q220" s="1218">
        <v>2736.1666666666665</v>
      </c>
      <c r="R220" s="1218">
        <v>3605.9166666666665</v>
      </c>
      <c r="S220" s="1218">
        <v>897.75</v>
      </c>
      <c r="T220" s="1218">
        <v>23.083333333333332</v>
      </c>
      <c r="U220" s="1219">
        <v>152205.41666666663</v>
      </c>
    </row>
    <row r="221" spans="1:21" ht="15" x14ac:dyDescent="0.25">
      <c r="A221"/>
      <c r="B221" s="1256"/>
      <c r="C221" s="338" t="s">
        <v>45</v>
      </c>
      <c r="D221" s="1218">
        <v>9829.1666666666661</v>
      </c>
      <c r="E221" s="1218">
        <v>442.75</v>
      </c>
      <c r="F221" s="1218">
        <v>215.75</v>
      </c>
      <c r="G221" s="1218">
        <v>5503.333333333333</v>
      </c>
      <c r="H221" s="1218">
        <v>348.08333333333331</v>
      </c>
      <c r="I221" s="1218">
        <v>5642.583333333333</v>
      </c>
      <c r="J221" s="1218">
        <v>3804</v>
      </c>
      <c r="K221" s="1218">
        <v>1927</v>
      </c>
      <c r="L221" s="1218">
        <v>3999</v>
      </c>
      <c r="M221" s="1218">
        <v>117</v>
      </c>
      <c r="N221" s="1218">
        <v>3580.25</v>
      </c>
      <c r="O221" s="1218">
        <v>9166</v>
      </c>
      <c r="P221" s="1218">
        <v>6149.25</v>
      </c>
      <c r="Q221" s="1218">
        <v>1288.75</v>
      </c>
      <c r="R221" s="1218">
        <v>3641.75</v>
      </c>
      <c r="S221" s="1218">
        <v>112.16666666666667</v>
      </c>
      <c r="T221" s="1218">
        <v>0</v>
      </c>
      <c r="U221" s="1219">
        <v>55766.833333333336</v>
      </c>
    </row>
    <row r="222" spans="1:21" ht="15" x14ac:dyDescent="0.25">
      <c r="A222"/>
      <c r="B222" s="1256"/>
      <c r="C222" s="338" t="s">
        <v>46</v>
      </c>
      <c r="D222" s="1218">
        <v>11978.333333333334</v>
      </c>
      <c r="E222" s="1218">
        <v>26715.583333333332</v>
      </c>
      <c r="F222" s="1218">
        <v>305.58333333333331</v>
      </c>
      <c r="G222" s="1218">
        <v>22958.25</v>
      </c>
      <c r="H222" s="1218">
        <v>2086</v>
      </c>
      <c r="I222" s="1218">
        <v>18237.75</v>
      </c>
      <c r="J222" s="1218">
        <v>19624.333333333332</v>
      </c>
      <c r="K222" s="1218">
        <v>7178</v>
      </c>
      <c r="L222" s="1218">
        <v>14781.166666666666</v>
      </c>
      <c r="M222" s="1218">
        <v>1177.9166666666667</v>
      </c>
      <c r="N222" s="1218">
        <v>16814.25</v>
      </c>
      <c r="O222" s="1218">
        <v>21451.75</v>
      </c>
      <c r="P222" s="1218">
        <v>13366.75</v>
      </c>
      <c r="Q222" s="1218">
        <v>4614.333333333333</v>
      </c>
      <c r="R222" s="1218">
        <v>6794.833333333333</v>
      </c>
      <c r="S222" s="1218">
        <v>388.5</v>
      </c>
      <c r="T222" s="1218">
        <v>0</v>
      </c>
      <c r="U222" s="1219">
        <v>188473.33333333337</v>
      </c>
    </row>
    <row r="223" spans="1:21" ht="15" x14ac:dyDescent="0.25">
      <c r="A223"/>
      <c r="B223" s="1256"/>
      <c r="C223" s="338" t="s">
        <v>47</v>
      </c>
      <c r="D223" s="1218">
        <v>453.08333333333331</v>
      </c>
      <c r="E223" s="1218">
        <v>1424.75</v>
      </c>
      <c r="F223" s="1218">
        <v>85.916666666666671</v>
      </c>
      <c r="G223" s="1218">
        <v>466.5</v>
      </c>
      <c r="H223" s="1218">
        <v>232.66666666666666</v>
      </c>
      <c r="I223" s="1218">
        <v>1437.9166666666667</v>
      </c>
      <c r="J223" s="1218">
        <v>1472.3333333333333</v>
      </c>
      <c r="K223" s="1218">
        <v>706.75</v>
      </c>
      <c r="L223" s="1218">
        <v>712.08333333333337</v>
      </c>
      <c r="M223" s="1218">
        <v>11.916666666666666</v>
      </c>
      <c r="N223" s="1218">
        <v>1141.1666666666667</v>
      </c>
      <c r="O223" s="1218">
        <v>3699.75</v>
      </c>
      <c r="P223" s="1218">
        <v>1559.0833333333333</v>
      </c>
      <c r="Q223" s="1218">
        <v>2619.1666666666665</v>
      </c>
      <c r="R223" s="1218">
        <v>451</v>
      </c>
      <c r="S223" s="1218">
        <v>3.9166666666666665</v>
      </c>
      <c r="T223" s="1218">
        <v>9.5</v>
      </c>
      <c r="U223" s="1219">
        <v>16487.5</v>
      </c>
    </row>
    <row r="224" spans="1:21" ht="15" x14ac:dyDescent="0.25">
      <c r="A224"/>
      <c r="B224" s="1256"/>
      <c r="C224" s="338" t="s">
        <v>48</v>
      </c>
      <c r="D224" s="1218">
        <v>1119.3333333333333</v>
      </c>
      <c r="E224" s="1218">
        <v>1678.5</v>
      </c>
      <c r="F224" s="1218">
        <v>565.83333333333337</v>
      </c>
      <c r="G224" s="1218">
        <v>5069.083333333333</v>
      </c>
      <c r="H224" s="1218">
        <v>130.58333333333334</v>
      </c>
      <c r="I224" s="1218">
        <v>3387.6666666666665</v>
      </c>
      <c r="J224" s="1218">
        <v>5120.25</v>
      </c>
      <c r="K224" s="1218">
        <v>3076.1666666666665</v>
      </c>
      <c r="L224" s="1218">
        <v>3764.4166666666665</v>
      </c>
      <c r="M224" s="1218">
        <v>226</v>
      </c>
      <c r="N224" s="1218">
        <v>3271</v>
      </c>
      <c r="O224" s="1218">
        <v>1399.3333333333333</v>
      </c>
      <c r="P224" s="1218">
        <v>2430.4166666666665</v>
      </c>
      <c r="Q224" s="1218">
        <v>2177.4166666666665</v>
      </c>
      <c r="R224" s="1218">
        <v>4043.4166666666665</v>
      </c>
      <c r="S224" s="1218">
        <v>0.58333333333333337</v>
      </c>
      <c r="T224" s="1218">
        <v>4</v>
      </c>
      <c r="U224" s="1219">
        <v>37464</v>
      </c>
    </row>
    <row r="225" spans="1:21" ht="15" x14ac:dyDescent="0.25">
      <c r="A225"/>
      <c r="B225" s="1256"/>
      <c r="C225" s="338" t="s">
        <v>49</v>
      </c>
      <c r="D225" s="1218">
        <v>101203.75</v>
      </c>
      <c r="E225" s="1218">
        <v>5928.583333333333</v>
      </c>
      <c r="F225" s="1218">
        <v>32318.25</v>
      </c>
      <c r="G225" s="1218">
        <v>307492.75</v>
      </c>
      <c r="H225" s="1218">
        <v>17490.333333333332</v>
      </c>
      <c r="I225" s="1218">
        <v>405471.66666666669</v>
      </c>
      <c r="J225" s="1218">
        <v>589712.58333333337</v>
      </c>
      <c r="K225" s="1218">
        <v>181908.41666666666</v>
      </c>
      <c r="L225" s="1218">
        <v>226466.91666666666</v>
      </c>
      <c r="M225" s="1218">
        <v>176040.91666666666</v>
      </c>
      <c r="N225" s="1218">
        <v>610654</v>
      </c>
      <c r="O225" s="1218">
        <v>161783.5</v>
      </c>
      <c r="P225" s="1218">
        <v>226158.5</v>
      </c>
      <c r="Q225" s="1218">
        <v>123544.91666666667</v>
      </c>
      <c r="R225" s="1218">
        <v>168561.5</v>
      </c>
      <c r="S225" s="1218">
        <v>36889.333333333336</v>
      </c>
      <c r="T225" s="1218">
        <v>288.33333333333331</v>
      </c>
      <c r="U225" s="1219">
        <v>3371914.2500000005</v>
      </c>
    </row>
    <row r="226" spans="1:21" ht="15" x14ac:dyDescent="0.25">
      <c r="A226"/>
      <c r="B226" s="1257"/>
      <c r="C226" s="339" t="s">
        <v>196</v>
      </c>
      <c r="D226" s="1221">
        <v>360574.91666666669</v>
      </c>
      <c r="E226" s="1221">
        <v>41530.5</v>
      </c>
      <c r="F226" s="1221">
        <v>61873.583333333328</v>
      </c>
      <c r="G226" s="1221">
        <v>500633.41666666674</v>
      </c>
      <c r="H226" s="1221">
        <v>29631.833333333336</v>
      </c>
      <c r="I226" s="1221">
        <v>641299.66666666663</v>
      </c>
      <c r="J226" s="1221">
        <v>769974.25</v>
      </c>
      <c r="K226" s="1221">
        <v>252453.83333333331</v>
      </c>
      <c r="L226" s="1221">
        <v>373795.91666666663</v>
      </c>
      <c r="M226" s="1221">
        <v>186661.5</v>
      </c>
      <c r="N226" s="1221">
        <v>802313.58333333326</v>
      </c>
      <c r="O226" s="1221">
        <v>416472</v>
      </c>
      <c r="P226" s="1221">
        <v>397466.25</v>
      </c>
      <c r="Q226" s="1221">
        <v>210987.5</v>
      </c>
      <c r="R226" s="1221">
        <v>268803.83333333331</v>
      </c>
      <c r="S226" s="1221">
        <v>50103.666666666672</v>
      </c>
      <c r="T226" s="1221">
        <v>718.16666666666663</v>
      </c>
      <c r="U226" s="1221">
        <v>5365294.416666667</v>
      </c>
    </row>
    <row r="227" spans="1:21" ht="15" x14ac:dyDescent="0.25">
      <c r="A227"/>
      <c r="B227" s="80" t="s">
        <v>176</v>
      </c>
      <c r="C227"/>
      <c r="D227"/>
      <c r="E227"/>
      <c r="F227"/>
      <c r="G227"/>
      <c r="H227"/>
      <c r="I227"/>
      <c r="J227"/>
      <c r="K227"/>
      <c r="L227"/>
      <c r="M227"/>
      <c r="N227"/>
      <c r="O227"/>
      <c r="P227"/>
      <c r="Q227"/>
      <c r="R227"/>
      <c r="S227"/>
      <c r="T227"/>
      <c r="U227" s="163"/>
    </row>
    <row r="228" spans="1:21" x14ac:dyDescent="0.2">
      <c r="B228" s="80"/>
    </row>
  </sheetData>
  <mergeCells count="14">
    <mergeCell ref="B74:B90"/>
    <mergeCell ref="B5:C5"/>
    <mergeCell ref="B6:B22"/>
    <mergeCell ref="B23:B39"/>
    <mergeCell ref="B40:B56"/>
    <mergeCell ref="B57:B73"/>
    <mergeCell ref="B193:B209"/>
    <mergeCell ref="B210:B226"/>
    <mergeCell ref="B91:B107"/>
    <mergeCell ref="B108:B124"/>
    <mergeCell ref="B125:B141"/>
    <mergeCell ref="B142:B158"/>
    <mergeCell ref="B159:B175"/>
    <mergeCell ref="B176:B192"/>
  </mergeCells>
  <hyperlinks>
    <hyperlink ref="L1" location="Índice!A1" display="Volver" xr:uid="{1B3D7BFA-CE43-4745-9641-7412BB54269B}"/>
  </hyperlinks>
  <pageMargins left="0.7" right="0.7" top="0.75" bottom="0.75" header="0.3" footer="0.3"/>
  <pageSetup paperSize="1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61</vt:i4>
      </vt:variant>
      <vt:variant>
        <vt:lpstr>Rangos con nombre</vt:lpstr>
      </vt:variant>
      <vt:variant>
        <vt:i4>45</vt:i4>
      </vt:variant>
    </vt:vector>
  </HeadingPairs>
  <TitlesOfParts>
    <vt:vector size="106" baseType="lpstr">
      <vt:lpstr>Índice</vt:lpstr>
      <vt:lpstr>EMP-TRA-REM</vt:lpstr>
      <vt:lpstr>TRAB PROT Y EMP </vt:lpstr>
      <vt:lpstr>EMP AFILIADAS ACT ECO</vt:lpstr>
      <vt:lpstr>TRAB PROT ACT ECO Y SEXO</vt:lpstr>
      <vt:lpstr>TRAB_PROT_ACT_ECO</vt:lpstr>
      <vt:lpstr>TRAB PROT REGIÓN</vt:lpstr>
      <vt:lpstr>TRAB PROT REGION Y SEXO</vt:lpstr>
      <vt:lpstr>TRAB PROT REG-ACT ECO MUTUALES</vt:lpstr>
      <vt:lpstr>TRAB PROT REG-ACT ECO ISL</vt:lpstr>
      <vt:lpstr>N° ACCIDENTES</vt:lpstr>
      <vt:lpstr>ACC por SEXO</vt:lpstr>
      <vt:lpstr>ACCIDENTES ACT ECO OA</vt:lpstr>
      <vt:lpstr>ACCIDENTES ACT ECO Y SEXO</vt:lpstr>
      <vt:lpstr>ACCIDENTES REGIÓN OA</vt:lpstr>
      <vt:lpstr>ACC REGION Y SEXO</vt:lpstr>
      <vt:lpstr>ACC TRABAJO REG Y ACT ECO</vt:lpstr>
      <vt:lpstr>Tasas</vt:lpstr>
      <vt:lpstr>N° DIAS PERDIDOS</vt:lpstr>
      <vt:lpstr>DIAS PERD por SEXO</vt:lpstr>
      <vt:lpstr>DIAS PERD ACT ECO Y SEXO</vt:lpstr>
      <vt:lpstr>DIAS PERD REGION Y SEXO</vt:lpstr>
      <vt:lpstr>N° SUBSIDIOS INICIADOS POR SEXO</vt:lpstr>
      <vt:lpstr>N° SUBSIDIOS PAGADOS POR SEXO</vt:lpstr>
      <vt:lpstr>MONTO SUBSIDIOS</vt:lpstr>
      <vt:lpstr>N°PENS AT</vt:lpstr>
      <vt:lpstr>N° PENSIONES</vt:lpstr>
      <vt:lpstr>MONTO PENS-AT</vt:lpstr>
      <vt:lpstr>MONTO PENSIONES SEXO</vt:lpstr>
      <vt:lpstr>INDEMN POR SEXO</vt:lpstr>
      <vt:lpstr>MONTO INDEMN</vt:lpstr>
      <vt:lpstr>EMP-TRA-PEN-CCAF</vt:lpstr>
      <vt:lpstr>TRAB-CCAF-SEXO</vt:lpstr>
      <vt:lpstr>PENS-CCAF-SEXO</vt:lpstr>
      <vt:lpstr>N°CREDITOS</vt:lpstr>
      <vt:lpstr>MONTO CREDITOS</vt:lpstr>
      <vt:lpstr>TASAS_HASTA 50 UF</vt:lpstr>
      <vt:lpstr>TASAS_DESDE 50 HASTA 200 UF</vt:lpstr>
      <vt:lpstr>Tasa Promedio</vt:lpstr>
      <vt:lpstr>COT-SIL-CCAF</vt:lpstr>
      <vt:lpstr>N° días SIL CCAF</vt:lpstr>
      <vt:lpstr>Monto SIL CCAF</vt:lpstr>
      <vt:lpstr>INI-MAT</vt:lpstr>
      <vt:lpstr>DIAS-MAT</vt:lpstr>
      <vt:lpstr>GASTO-MAT</vt:lpstr>
      <vt:lpstr>PPP-EXT</vt:lpstr>
      <vt:lpstr>PPP-TRA</vt:lpstr>
      <vt:lpstr>NºAFAM</vt:lpstr>
      <vt:lpstr>SANNA</vt:lpstr>
      <vt:lpstr>SUF</vt:lpstr>
      <vt:lpstr>SUF COMU</vt:lpstr>
      <vt:lpstr>SDM</vt:lpstr>
      <vt:lpstr>GASTO-AFAM</vt:lpstr>
      <vt:lpstr>BODAS DE ORO</vt:lpstr>
      <vt:lpstr>CESANTIA</vt:lpstr>
      <vt:lpstr>COT_SEXO</vt:lpstr>
      <vt:lpstr>TRAM_ELECT</vt:lpstr>
      <vt:lpstr>EDAD</vt:lpstr>
      <vt:lpstr>REP_OTOR</vt:lpstr>
      <vt:lpstr>TIPO_REPOSO</vt:lpstr>
      <vt:lpstr>PROF_OTORG_REP</vt:lpstr>
      <vt:lpstr>'BODAS DE ORO'!Área_de_impresión</vt:lpstr>
      <vt:lpstr>CESANTIA!Área_de_impresión</vt:lpstr>
      <vt:lpstr>'DIAS-MAT'!Área_de_impresión</vt:lpstr>
      <vt:lpstr>'EMP-TRA-REM'!Área_de_impresión</vt:lpstr>
      <vt:lpstr>'GASTO-AFAM'!Área_de_impresión</vt:lpstr>
      <vt:lpstr>'GASTO-MAT'!Área_de_impresión</vt:lpstr>
      <vt:lpstr>'INI-MAT'!Área_de_impresión</vt:lpstr>
      <vt:lpstr>'MONTO INDEMN'!Área_de_impresión</vt:lpstr>
      <vt:lpstr>'MONTO PENS-AT'!Área_de_impresión</vt:lpstr>
      <vt:lpstr>'MONTO SUBSIDIOS'!Área_de_impresión</vt:lpstr>
      <vt:lpstr>'N° ACCIDENTES'!Área_de_impresión</vt:lpstr>
      <vt:lpstr>'N° días SIL CCAF'!Área_de_impresión</vt:lpstr>
      <vt:lpstr>NºAFAM!Área_de_impresión</vt:lpstr>
      <vt:lpstr>'PPP-EXT'!Área_de_impresión</vt:lpstr>
      <vt:lpstr>'PPP-TRA'!Área_de_impresión</vt:lpstr>
      <vt:lpstr>SDM!Área_de_impresión</vt:lpstr>
      <vt:lpstr>SUF!Área_de_impresión</vt:lpstr>
      <vt:lpstr>'TRAB PROT Y EMP '!Área_de_impresión</vt:lpstr>
      <vt:lpstr>'GASTO-AFAM'!GASTO_EN_ASIGNACIONES_FAMILIARES__PAGADAS__AÑO_2005</vt:lpstr>
      <vt:lpstr>N°CREDITOS!MONTO_DE_LOS_CREDITOS_SOCIALES_OTORGADOS_POR_EL_SISTEMA_C.C.A.F.</vt:lpstr>
      <vt:lpstr>SDM!MONTO_EMITIDO_EN_SUBSIDIOS_POR_DISCAPACIDAD_MENTAL__SEGÚN_REGIONES</vt:lpstr>
      <vt:lpstr>CESANTIA!MONTO_PAGADO_EN_SUBSIDIOS_DE_CESANTIA_PAGADOS_POR_EL_F.U.P.F.</vt:lpstr>
      <vt:lpstr>'MONTO CREDITOS'!MONTO_TOTAL_DE_CREDITOS_DE_CONSUMO_OTORGADOS_POR_EL_SISTEMA_C.C.A.F.</vt:lpstr>
      <vt:lpstr>N°CREDITOS!MONTOS_EN_CREDITOS_HIPOTECARIOS_OTORGADOS_POR_EL_SISTEMA_C.C.A.F.</vt:lpstr>
      <vt:lpstr>'INI-MAT'!N__DE_SUBSIDIOS_INICIADOS_SISTEMA_DE_SUBSIDIOS_MATERNALES_AÑO_2005</vt:lpstr>
      <vt:lpstr>NºAFAM!NUMERO__DE_ASIGNACIONES_FAMILIARES__PAGADAS_SEGÚN_INSTITUCIONES</vt:lpstr>
      <vt:lpstr>SUF!NUMERO_DE_CAUSANTES_DE_SUBSIDIO_FAMILIAR__SEGÚN_REGIONES</vt:lpstr>
      <vt:lpstr>N°CREDITOS!NUMERO_DE_CREDITOS_HIPOTECARIOS_OTORGADOS_POR_EL_SISTEMA_CCAF</vt:lpstr>
      <vt:lpstr>N°CREDITOS!NUMERO_DE_CREDITOS_SOCIALES_OTORGADOS_POR_EL_SISTEMA_C.C.A.F.</vt:lpstr>
      <vt:lpstr>'DIAS-MAT'!NUMERO_DE_DIAS_PAGADOS_POR_EL_SISTEMA_MATERNAL_AÑO_2005</vt:lpstr>
      <vt:lpstr>'EMP-TRA-PEN-CCAF'!NUMERO_DE_EMPRESAS_AFILIADAS_A__C.C.A.F.</vt:lpstr>
      <vt:lpstr>'EMP-TRA-PEN-CCAF'!NUMERO_DE_PENSIONADOS_AFILIADOS_A_C.C.A.F.</vt:lpstr>
      <vt:lpstr>CESANTIA!NUMERO_DE_SUBSIDIOS_DE_CESANTIA_PAGADOS_POR_F.U.P.F.</vt:lpstr>
      <vt:lpstr>SUF!NUMERO_DE_SUBSIDIOS_FAMILIARES__SEGÚN_TIPO_DE_SUBSIDIO_Y_REGIONES</vt:lpstr>
      <vt:lpstr>SDM!NUMERO_DE_SUBSIDIOS_POR_DISCAPACIDAD_MENTAL__SEGÚN_REGIONES</vt:lpstr>
      <vt:lpstr>'EMP-TRA-PEN-CCAF'!NUMERO_DE_TRABAJADORES_AFILIADOS__A__C.C.A.F.</vt:lpstr>
      <vt:lpstr>'COT-SIL-CCAF'!NUMERO_DE_TRABAJADORES_COTIZANTES_AL_REGIMEN_SIL__POR_C.C.A.F.</vt:lpstr>
      <vt:lpstr>'TRAB-CCAF-SEXO'!NÚMERO_DE_TRABAJADORES_HOMBRES_AFILIADOS__A__C.C.A.F.</vt:lpstr>
      <vt:lpstr>'EMP-TRA-PEN-CCAF'!NUMERO_TOTAL_DE_AFILIADOS_A_C.C.A.F.</vt:lpstr>
      <vt:lpstr>'PENS-CCAF-SEXO'!NÚMERO_TOTAL_DE_PENSIONADOS_AFILIADOS__A__C.C.A.F.</vt:lpstr>
      <vt:lpstr>'TRAB-CCAF-SEXO'!NÚMERO_TOTAL_DE_TRABAJADORES_AFILIADOS__A__C.C.A.F._POR_SEXO</vt:lpstr>
      <vt:lpstr>SUF!SUBSIDIOS_FAMILIARES_EMITIDOS___BENEFICIARIOS__MONTO_Y_CAUSANTES_POR_TIPO</vt:lpstr>
      <vt:lpstr>'EMP AFILIADAS ACT ECO'!Títulos_a_imprimir</vt:lpstr>
      <vt:lpstr>'TRAB PROT Y EMP '!Títulos_a_imprimir</vt:lpstr>
      <vt:lpstr>TRAB_PROT_ACT_ECO!Títulos_a_imprimir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dc:creator>
  <cp:lastModifiedBy>Claudia</cp:lastModifiedBy>
  <dcterms:created xsi:type="dcterms:W3CDTF">2020-03-22T19:16:11Z</dcterms:created>
  <dcterms:modified xsi:type="dcterms:W3CDTF">2020-04-28T19:23:27Z</dcterms:modified>
</cp:coreProperties>
</file>